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/>
  <mc:AlternateContent xmlns:mc="http://schemas.openxmlformats.org/markup-compatibility/2006">
    <mc:Choice Requires="x15">
      <x15ac:absPath xmlns:x15ac="http://schemas.microsoft.com/office/spreadsheetml/2010/11/ac" url="D:\Elite BI\Git\Data_Perspective_on_Myanmar_Agriculture\Cleaned Data\"/>
    </mc:Choice>
  </mc:AlternateContent>
  <xr:revisionPtr revIDLastSave="0" documentId="8_{569E7459-9791-4770-86C3-E2DCD4FECBD2}" xr6:coauthVersionLast="36" xr6:coauthVersionMax="36" xr10:uidLastSave="{00000000-0000-0000-0000-000000000000}"/>
  <bookViews>
    <workbookView xWindow="0" yWindow="0" windowWidth="17964" windowHeight="8748" tabRatio="833" activeTab="5" xr2:uid="{00000000-000D-0000-FFFF-FFFF00000000}"/>
  </bookViews>
  <sheets>
    <sheet name="Wellbeing &amp; Vulnerability" sheetId="1" r:id="rId1"/>
    <sheet name="Typology" sheetId="2" r:id="rId2"/>
    <sheet name="Population &amp; Household Size" sheetId="3" r:id="rId3"/>
    <sheet name="Civil Documentation" sheetId="7" r:id="rId4"/>
    <sheet name="Health" sheetId="8" r:id="rId5"/>
    <sheet name="WASH" sheetId="9" r:id="rId6"/>
    <sheet name="Energy" sheetId="10" r:id="rId7"/>
    <sheet name="Telecommunication" sheetId="11" r:id="rId8"/>
    <sheet name="Transportation" sheetId="12" r:id="rId9"/>
    <sheet name="Agriculture-crops" sheetId="13" r:id="rId10"/>
    <sheet name="Agriculture-calculated" sheetId="15" r:id="rId11"/>
    <sheet name="Wealth rank" sheetId="16" r:id="rId12"/>
    <sheet name="Natural Disaster" sheetId="17" r:id="rId13"/>
    <sheet name="Conflict" sheetId="18" r:id="rId14"/>
    <sheet name="3W" sheetId="19" r:id="rId15"/>
    <sheet name="Township Code" sheetId="14" r:id="rId16"/>
    <sheet name="Housing, Floor and Roof Type" sheetId="4" r:id="rId17"/>
    <sheet name="Employeement" sheetId="6" r:id="rId18"/>
    <sheet name="Education" sheetId="5" r:id="rId19"/>
  </sheets>
  <definedNames>
    <definedName name="_xlnm._FilterDatabase" localSheetId="2" hidden="1">'Population &amp; Household Size'!$A$2:$BD$335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E335" i="19" l="1"/>
  <c r="DD335" i="19"/>
  <c r="DC335" i="19"/>
  <c r="DB335" i="19"/>
  <c r="DA335" i="19"/>
  <c r="CZ335" i="19"/>
  <c r="CY335" i="19"/>
  <c r="CX335" i="19"/>
  <c r="CW335" i="19"/>
  <c r="CV335" i="19"/>
  <c r="CU335" i="19"/>
  <c r="CT335" i="19"/>
  <c r="CS335" i="19"/>
  <c r="CR335" i="19"/>
  <c r="CQ335" i="19"/>
  <c r="CP335" i="19"/>
  <c r="CO335" i="19"/>
  <c r="CN335" i="19"/>
  <c r="CM335" i="19"/>
  <c r="DE334" i="19"/>
  <c r="DD334" i="19"/>
  <c r="DC334" i="19"/>
  <c r="DB334" i="19"/>
  <c r="DA334" i="19"/>
  <c r="CZ334" i="19"/>
  <c r="CY334" i="19"/>
  <c r="CX334" i="19"/>
  <c r="CW334" i="19"/>
  <c r="CV334" i="19"/>
  <c r="CU334" i="19"/>
  <c r="CT334" i="19"/>
  <c r="CS334" i="19"/>
  <c r="CR334" i="19"/>
  <c r="CQ334" i="19"/>
  <c r="CP334" i="19"/>
  <c r="CO334" i="19"/>
  <c r="CN334" i="19"/>
  <c r="CM334" i="19"/>
  <c r="DE333" i="19"/>
  <c r="DD333" i="19"/>
  <c r="DC333" i="19"/>
  <c r="DB333" i="19"/>
  <c r="DA333" i="19"/>
  <c r="CZ333" i="19"/>
  <c r="CY333" i="19"/>
  <c r="CX333" i="19"/>
  <c r="CW333" i="19"/>
  <c r="CV333" i="19"/>
  <c r="CU333" i="19"/>
  <c r="CT333" i="19"/>
  <c r="CS333" i="19"/>
  <c r="CR333" i="19"/>
  <c r="CQ333" i="19"/>
  <c r="CP333" i="19"/>
  <c r="CO333" i="19"/>
  <c r="CN333" i="19"/>
  <c r="CM333" i="19"/>
  <c r="DE332" i="19"/>
  <c r="DD332" i="19"/>
  <c r="DC332" i="19"/>
  <c r="DB332" i="19"/>
  <c r="DA332" i="19"/>
  <c r="CZ332" i="19"/>
  <c r="CY332" i="19"/>
  <c r="CX332" i="19"/>
  <c r="CW332" i="19"/>
  <c r="CV332" i="19"/>
  <c r="CU332" i="19"/>
  <c r="CT332" i="19"/>
  <c r="CS332" i="19"/>
  <c r="CR332" i="19"/>
  <c r="CQ332" i="19"/>
  <c r="CP332" i="19"/>
  <c r="CO332" i="19"/>
  <c r="CN332" i="19"/>
  <c r="CM332" i="19"/>
  <c r="DE331" i="19"/>
  <c r="DD331" i="19"/>
  <c r="DC331" i="19"/>
  <c r="DB331" i="19"/>
  <c r="DA331" i="19"/>
  <c r="CZ331" i="19"/>
  <c r="CY331" i="19"/>
  <c r="CX331" i="19"/>
  <c r="CW331" i="19"/>
  <c r="CV331" i="19"/>
  <c r="CU331" i="19"/>
  <c r="CT331" i="19"/>
  <c r="CS331" i="19"/>
  <c r="CR331" i="19"/>
  <c r="CQ331" i="19"/>
  <c r="CP331" i="19"/>
  <c r="CO331" i="19"/>
  <c r="CN331" i="19"/>
  <c r="CM331" i="19"/>
  <c r="DE330" i="19"/>
  <c r="DD330" i="19"/>
  <c r="DC330" i="19"/>
  <c r="DB330" i="19"/>
  <c r="DA330" i="19"/>
  <c r="CZ330" i="19"/>
  <c r="CY330" i="19"/>
  <c r="CX330" i="19"/>
  <c r="CW330" i="19"/>
  <c r="CV330" i="19"/>
  <c r="CU330" i="19"/>
  <c r="CT330" i="19"/>
  <c r="CS330" i="19"/>
  <c r="CR330" i="19"/>
  <c r="CQ330" i="19"/>
  <c r="CP330" i="19"/>
  <c r="CO330" i="19"/>
  <c r="CN330" i="19"/>
  <c r="CM330" i="19"/>
  <c r="DE329" i="19"/>
  <c r="DD329" i="19"/>
  <c r="DC329" i="19"/>
  <c r="DB329" i="19"/>
  <c r="DA329" i="19"/>
  <c r="CZ329" i="19"/>
  <c r="CY329" i="19"/>
  <c r="CX329" i="19"/>
  <c r="CW329" i="19"/>
  <c r="CV329" i="19"/>
  <c r="CU329" i="19"/>
  <c r="CT329" i="19"/>
  <c r="CS329" i="19"/>
  <c r="CR329" i="19"/>
  <c r="CQ329" i="19"/>
  <c r="CP329" i="19"/>
  <c r="CO329" i="19"/>
  <c r="CN329" i="19"/>
  <c r="CM329" i="19"/>
  <c r="DE328" i="19"/>
  <c r="DD328" i="19"/>
  <c r="DC328" i="19"/>
  <c r="DB328" i="19"/>
  <c r="DA328" i="19"/>
  <c r="CZ328" i="19"/>
  <c r="CY328" i="19"/>
  <c r="CX328" i="19"/>
  <c r="CW328" i="19"/>
  <c r="CV328" i="19"/>
  <c r="CU328" i="19"/>
  <c r="CT328" i="19"/>
  <c r="CS328" i="19"/>
  <c r="CR328" i="19"/>
  <c r="CQ328" i="19"/>
  <c r="CP328" i="19"/>
  <c r="CO328" i="19"/>
  <c r="CN328" i="19"/>
  <c r="CM328" i="19"/>
  <c r="DE327" i="19"/>
  <c r="DD327" i="19"/>
  <c r="DC327" i="19"/>
  <c r="DB327" i="19"/>
  <c r="DA327" i="19"/>
  <c r="CZ327" i="19"/>
  <c r="CY327" i="19"/>
  <c r="CX327" i="19"/>
  <c r="CW327" i="19"/>
  <c r="CV327" i="19"/>
  <c r="CU327" i="19"/>
  <c r="CT327" i="19"/>
  <c r="CS327" i="19"/>
  <c r="CR327" i="19"/>
  <c r="CQ327" i="19"/>
  <c r="CP327" i="19"/>
  <c r="CO327" i="19"/>
  <c r="CN327" i="19"/>
  <c r="CM327" i="19"/>
  <c r="DE326" i="19"/>
  <c r="DD326" i="19"/>
  <c r="DC326" i="19"/>
  <c r="DB326" i="19"/>
  <c r="DA326" i="19"/>
  <c r="CZ326" i="19"/>
  <c r="CY326" i="19"/>
  <c r="CX326" i="19"/>
  <c r="CW326" i="19"/>
  <c r="CV326" i="19"/>
  <c r="CU326" i="19"/>
  <c r="CT326" i="19"/>
  <c r="CS326" i="19"/>
  <c r="CR326" i="19"/>
  <c r="CQ326" i="19"/>
  <c r="CP326" i="19"/>
  <c r="CO326" i="19"/>
  <c r="CN326" i="19"/>
  <c r="CM326" i="19"/>
  <c r="DE325" i="19"/>
  <c r="DD325" i="19"/>
  <c r="DC325" i="19"/>
  <c r="DB325" i="19"/>
  <c r="DA325" i="19"/>
  <c r="CZ325" i="19"/>
  <c r="CY325" i="19"/>
  <c r="CX325" i="19"/>
  <c r="CW325" i="19"/>
  <c r="CV325" i="19"/>
  <c r="CU325" i="19"/>
  <c r="CT325" i="19"/>
  <c r="CS325" i="19"/>
  <c r="CR325" i="19"/>
  <c r="CQ325" i="19"/>
  <c r="CP325" i="19"/>
  <c r="CO325" i="19"/>
  <c r="CN325" i="19"/>
  <c r="CM325" i="19"/>
  <c r="DE324" i="19"/>
  <c r="DD324" i="19"/>
  <c r="DC324" i="19"/>
  <c r="DB324" i="19"/>
  <c r="DA324" i="19"/>
  <c r="CZ324" i="19"/>
  <c r="CY324" i="19"/>
  <c r="CX324" i="19"/>
  <c r="CW324" i="19"/>
  <c r="CV324" i="19"/>
  <c r="CU324" i="19"/>
  <c r="CT324" i="19"/>
  <c r="CS324" i="19"/>
  <c r="CR324" i="19"/>
  <c r="CQ324" i="19"/>
  <c r="CP324" i="19"/>
  <c r="CO324" i="19"/>
  <c r="CN324" i="19"/>
  <c r="CM324" i="19"/>
  <c r="DE323" i="19"/>
  <c r="DD323" i="19"/>
  <c r="DC323" i="19"/>
  <c r="DB323" i="19"/>
  <c r="DA323" i="19"/>
  <c r="CZ323" i="19"/>
  <c r="CY323" i="19"/>
  <c r="CX323" i="19"/>
  <c r="CW323" i="19"/>
  <c r="CV323" i="19"/>
  <c r="CU323" i="19"/>
  <c r="CT323" i="19"/>
  <c r="CS323" i="19"/>
  <c r="CR323" i="19"/>
  <c r="CQ323" i="19"/>
  <c r="CP323" i="19"/>
  <c r="CO323" i="19"/>
  <c r="CN323" i="19"/>
  <c r="CM323" i="19"/>
  <c r="DE322" i="19"/>
  <c r="DD322" i="19"/>
  <c r="DC322" i="19"/>
  <c r="DB322" i="19"/>
  <c r="DA322" i="19"/>
  <c r="CZ322" i="19"/>
  <c r="CY322" i="19"/>
  <c r="CX322" i="19"/>
  <c r="CW322" i="19"/>
  <c r="CV322" i="19"/>
  <c r="CU322" i="19"/>
  <c r="CT322" i="19"/>
  <c r="CS322" i="19"/>
  <c r="CR322" i="19"/>
  <c r="CQ322" i="19"/>
  <c r="CP322" i="19"/>
  <c r="CO322" i="19"/>
  <c r="CN322" i="19"/>
  <c r="CM322" i="19"/>
  <c r="DE321" i="19"/>
  <c r="DD321" i="19"/>
  <c r="DC321" i="19"/>
  <c r="DB321" i="19"/>
  <c r="DA321" i="19"/>
  <c r="CZ321" i="19"/>
  <c r="CY321" i="19"/>
  <c r="CX321" i="19"/>
  <c r="CW321" i="19"/>
  <c r="CV321" i="19"/>
  <c r="CU321" i="19"/>
  <c r="CT321" i="19"/>
  <c r="CS321" i="19"/>
  <c r="CR321" i="19"/>
  <c r="CQ321" i="19"/>
  <c r="CP321" i="19"/>
  <c r="CO321" i="19"/>
  <c r="CN321" i="19"/>
  <c r="CM321" i="19"/>
  <c r="DE320" i="19"/>
  <c r="DD320" i="19"/>
  <c r="DC320" i="19"/>
  <c r="DB320" i="19"/>
  <c r="DA320" i="19"/>
  <c r="CZ320" i="19"/>
  <c r="CY320" i="19"/>
  <c r="CX320" i="19"/>
  <c r="CW320" i="19"/>
  <c r="CV320" i="19"/>
  <c r="CU320" i="19"/>
  <c r="CT320" i="19"/>
  <c r="CS320" i="19"/>
  <c r="CR320" i="19"/>
  <c r="CQ320" i="19"/>
  <c r="CP320" i="19"/>
  <c r="CO320" i="19"/>
  <c r="CN320" i="19"/>
  <c r="CM320" i="19"/>
  <c r="DE319" i="19"/>
  <c r="DD319" i="19"/>
  <c r="DC319" i="19"/>
  <c r="DB319" i="19"/>
  <c r="DA319" i="19"/>
  <c r="CZ319" i="19"/>
  <c r="CY319" i="19"/>
  <c r="CX319" i="19"/>
  <c r="CW319" i="19"/>
  <c r="CV319" i="19"/>
  <c r="CU319" i="19"/>
  <c r="CT319" i="19"/>
  <c r="CS319" i="19"/>
  <c r="CR319" i="19"/>
  <c r="CQ319" i="19"/>
  <c r="CP319" i="19"/>
  <c r="CO319" i="19"/>
  <c r="CN319" i="19"/>
  <c r="CM319" i="19"/>
  <c r="DE318" i="19"/>
  <c r="DD318" i="19"/>
  <c r="DC318" i="19"/>
  <c r="DB318" i="19"/>
  <c r="DA318" i="19"/>
  <c r="CZ318" i="19"/>
  <c r="CY318" i="19"/>
  <c r="CX318" i="19"/>
  <c r="CW318" i="19"/>
  <c r="CV318" i="19"/>
  <c r="CU318" i="19"/>
  <c r="CT318" i="19"/>
  <c r="CS318" i="19"/>
  <c r="CR318" i="19"/>
  <c r="CQ318" i="19"/>
  <c r="CP318" i="19"/>
  <c r="CO318" i="19"/>
  <c r="CN318" i="19"/>
  <c r="CM318" i="19"/>
  <c r="DE317" i="19"/>
  <c r="DD317" i="19"/>
  <c r="DC317" i="19"/>
  <c r="DB317" i="19"/>
  <c r="DA317" i="19"/>
  <c r="CZ317" i="19"/>
  <c r="CY317" i="19"/>
  <c r="CX317" i="19"/>
  <c r="CW317" i="19"/>
  <c r="CV317" i="19"/>
  <c r="CU317" i="19"/>
  <c r="CT317" i="19"/>
  <c r="CS317" i="19"/>
  <c r="CR317" i="19"/>
  <c r="CQ317" i="19"/>
  <c r="CP317" i="19"/>
  <c r="CO317" i="19"/>
  <c r="CN317" i="19"/>
  <c r="CM317" i="19"/>
  <c r="DE316" i="19"/>
  <c r="DD316" i="19"/>
  <c r="DC316" i="19"/>
  <c r="DB316" i="19"/>
  <c r="DA316" i="19"/>
  <c r="CZ316" i="19"/>
  <c r="CY316" i="19"/>
  <c r="CX316" i="19"/>
  <c r="CW316" i="19"/>
  <c r="CV316" i="19"/>
  <c r="CU316" i="19"/>
  <c r="CT316" i="19"/>
  <c r="CS316" i="19"/>
  <c r="CR316" i="19"/>
  <c r="CQ316" i="19"/>
  <c r="CP316" i="19"/>
  <c r="CO316" i="19"/>
  <c r="CN316" i="19"/>
  <c r="CM316" i="19"/>
  <c r="DE315" i="19"/>
  <c r="DD315" i="19"/>
  <c r="DC315" i="19"/>
  <c r="DB315" i="19"/>
  <c r="DA315" i="19"/>
  <c r="CZ315" i="19"/>
  <c r="CY315" i="19"/>
  <c r="CX315" i="19"/>
  <c r="CW315" i="19"/>
  <c r="CV315" i="19"/>
  <c r="CU315" i="19"/>
  <c r="CT315" i="19"/>
  <c r="CS315" i="19"/>
  <c r="CR315" i="19"/>
  <c r="CQ315" i="19"/>
  <c r="CP315" i="19"/>
  <c r="CO315" i="19"/>
  <c r="CN315" i="19"/>
  <c r="CM315" i="19"/>
  <c r="DE314" i="19"/>
  <c r="DD314" i="19"/>
  <c r="DC314" i="19"/>
  <c r="DB314" i="19"/>
  <c r="DA314" i="19"/>
  <c r="CZ314" i="19"/>
  <c r="CY314" i="19"/>
  <c r="CX314" i="19"/>
  <c r="CW314" i="19"/>
  <c r="CV314" i="19"/>
  <c r="CU314" i="19"/>
  <c r="CT314" i="19"/>
  <c r="CS314" i="19"/>
  <c r="CR314" i="19"/>
  <c r="CQ314" i="19"/>
  <c r="CP314" i="19"/>
  <c r="CO314" i="19"/>
  <c r="CN314" i="19"/>
  <c r="CM314" i="19"/>
  <c r="DE313" i="19"/>
  <c r="DD313" i="19"/>
  <c r="DC313" i="19"/>
  <c r="DB313" i="19"/>
  <c r="DA313" i="19"/>
  <c r="CZ313" i="19"/>
  <c r="CY313" i="19"/>
  <c r="CX313" i="19"/>
  <c r="CW313" i="19"/>
  <c r="CV313" i="19"/>
  <c r="CU313" i="19"/>
  <c r="CT313" i="19"/>
  <c r="CS313" i="19"/>
  <c r="CR313" i="19"/>
  <c r="CQ313" i="19"/>
  <c r="CP313" i="19"/>
  <c r="CO313" i="19"/>
  <c r="CN313" i="19"/>
  <c r="CM313" i="19"/>
  <c r="DE312" i="19"/>
  <c r="DD312" i="19"/>
  <c r="DC312" i="19"/>
  <c r="DB312" i="19"/>
  <c r="DA312" i="19"/>
  <c r="CZ312" i="19"/>
  <c r="CY312" i="19"/>
  <c r="CX312" i="19"/>
  <c r="CW312" i="19"/>
  <c r="CV312" i="19"/>
  <c r="CU312" i="19"/>
  <c r="CT312" i="19"/>
  <c r="CS312" i="19"/>
  <c r="CR312" i="19"/>
  <c r="CQ312" i="19"/>
  <c r="CP312" i="19"/>
  <c r="CO312" i="19"/>
  <c r="CN312" i="19"/>
  <c r="CM312" i="19"/>
  <c r="DE311" i="19"/>
  <c r="DD311" i="19"/>
  <c r="DC311" i="19"/>
  <c r="DB311" i="19"/>
  <c r="DA311" i="19"/>
  <c r="CZ311" i="19"/>
  <c r="CY311" i="19"/>
  <c r="CX311" i="19"/>
  <c r="CW311" i="19"/>
  <c r="CV311" i="19"/>
  <c r="CU311" i="19"/>
  <c r="CT311" i="19"/>
  <c r="CS311" i="19"/>
  <c r="CR311" i="19"/>
  <c r="CQ311" i="19"/>
  <c r="CP311" i="19"/>
  <c r="CO311" i="19"/>
  <c r="CN311" i="19"/>
  <c r="CM311" i="19"/>
  <c r="DE310" i="19"/>
  <c r="DD310" i="19"/>
  <c r="DC310" i="19"/>
  <c r="DB310" i="19"/>
  <c r="DA310" i="19"/>
  <c r="CZ310" i="19"/>
  <c r="CY310" i="19"/>
  <c r="CX310" i="19"/>
  <c r="CW310" i="19"/>
  <c r="CV310" i="19"/>
  <c r="CU310" i="19"/>
  <c r="CT310" i="19"/>
  <c r="CS310" i="19"/>
  <c r="CR310" i="19"/>
  <c r="CQ310" i="19"/>
  <c r="CP310" i="19"/>
  <c r="CO310" i="19"/>
  <c r="CN310" i="19"/>
  <c r="CM310" i="19"/>
  <c r="DE309" i="19"/>
  <c r="DD309" i="19"/>
  <c r="DC309" i="19"/>
  <c r="DB309" i="19"/>
  <c r="DA309" i="19"/>
  <c r="CZ309" i="19"/>
  <c r="CY309" i="19"/>
  <c r="CX309" i="19"/>
  <c r="CW309" i="19"/>
  <c r="CV309" i="19"/>
  <c r="CU309" i="19"/>
  <c r="CT309" i="19"/>
  <c r="CS309" i="19"/>
  <c r="CR309" i="19"/>
  <c r="CQ309" i="19"/>
  <c r="CP309" i="19"/>
  <c r="CO309" i="19"/>
  <c r="CN309" i="19"/>
  <c r="CM309" i="19"/>
  <c r="DE308" i="19"/>
  <c r="DD308" i="19"/>
  <c r="DC308" i="19"/>
  <c r="DB308" i="19"/>
  <c r="DA308" i="19"/>
  <c r="CZ308" i="19"/>
  <c r="CY308" i="19"/>
  <c r="CX308" i="19"/>
  <c r="CW308" i="19"/>
  <c r="CV308" i="19"/>
  <c r="CU308" i="19"/>
  <c r="CT308" i="19"/>
  <c r="CS308" i="19"/>
  <c r="CR308" i="19"/>
  <c r="CQ308" i="19"/>
  <c r="CP308" i="19"/>
  <c r="CO308" i="19"/>
  <c r="CN308" i="19"/>
  <c r="CM308" i="19"/>
  <c r="DE307" i="19"/>
  <c r="DD307" i="19"/>
  <c r="DC307" i="19"/>
  <c r="DB307" i="19"/>
  <c r="DA307" i="19"/>
  <c r="CZ307" i="19"/>
  <c r="CY307" i="19"/>
  <c r="CX307" i="19"/>
  <c r="CW307" i="19"/>
  <c r="CV307" i="19"/>
  <c r="CU307" i="19"/>
  <c r="CT307" i="19"/>
  <c r="CS307" i="19"/>
  <c r="CR307" i="19"/>
  <c r="CQ307" i="19"/>
  <c r="CP307" i="19"/>
  <c r="CO307" i="19"/>
  <c r="CN307" i="19"/>
  <c r="CM307" i="19"/>
  <c r="DE306" i="19"/>
  <c r="DD306" i="19"/>
  <c r="DC306" i="19"/>
  <c r="DB306" i="19"/>
  <c r="DA306" i="19"/>
  <c r="CZ306" i="19"/>
  <c r="CY306" i="19"/>
  <c r="CX306" i="19"/>
  <c r="CW306" i="19"/>
  <c r="CV306" i="19"/>
  <c r="CU306" i="19"/>
  <c r="CT306" i="19"/>
  <c r="CS306" i="19"/>
  <c r="CR306" i="19"/>
  <c r="CQ306" i="19"/>
  <c r="CP306" i="19"/>
  <c r="CO306" i="19"/>
  <c r="CN306" i="19"/>
  <c r="CM306" i="19"/>
  <c r="DE305" i="19"/>
  <c r="DD305" i="19"/>
  <c r="DC305" i="19"/>
  <c r="DB305" i="19"/>
  <c r="DA305" i="19"/>
  <c r="CZ305" i="19"/>
  <c r="CY305" i="19"/>
  <c r="CX305" i="19"/>
  <c r="CW305" i="19"/>
  <c r="CV305" i="19"/>
  <c r="CU305" i="19"/>
  <c r="CT305" i="19"/>
  <c r="CS305" i="19"/>
  <c r="CR305" i="19"/>
  <c r="CQ305" i="19"/>
  <c r="CP305" i="19"/>
  <c r="CO305" i="19"/>
  <c r="CN305" i="19"/>
  <c r="CM305" i="19"/>
  <c r="DE304" i="19"/>
  <c r="DD304" i="19"/>
  <c r="DC304" i="19"/>
  <c r="DB304" i="19"/>
  <c r="DA304" i="19"/>
  <c r="CZ304" i="19"/>
  <c r="CY304" i="19"/>
  <c r="CX304" i="19"/>
  <c r="CW304" i="19"/>
  <c r="CV304" i="19"/>
  <c r="CU304" i="19"/>
  <c r="CT304" i="19"/>
  <c r="CS304" i="19"/>
  <c r="CR304" i="19"/>
  <c r="CQ304" i="19"/>
  <c r="CP304" i="19"/>
  <c r="CO304" i="19"/>
  <c r="CN304" i="19"/>
  <c r="CM304" i="19"/>
  <c r="DE303" i="19"/>
  <c r="DD303" i="19"/>
  <c r="DC303" i="19"/>
  <c r="DB303" i="19"/>
  <c r="DA303" i="19"/>
  <c r="CZ303" i="19"/>
  <c r="CY303" i="19"/>
  <c r="CX303" i="19"/>
  <c r="CW303" i="19"/>
  <c r="CV303" i="19"/>
  <c r="CU303" i="19"/>
  <c r="CT303" i="19"/>
  <c r="CS303" i="19"/>
  <c r="CR303" i="19"/>
  <c r="CQ303" i="19"/>
  <c r="CP303" i="19"/>
  <c r="CO303" i="19"/>
  <c r="CN303" i="19"/>
  <c r="CM303" i="19"/>
  <c r="DE302" i="19"/>
  <c r="DD302" i="19"/>
  <c r="DC302" i="19"/>
  <c r="DB302" i="19"/>
  <c r="DA302" i="19"/>
  <c r="CZ302" i="19"/>
  <c r="CY302" i="19"/>
  <c r="CX302" i="19"/>
  <c r="CW302" i="19"/>
  <c r="CV302" i="19"/>
  <c r="CU302" i="19"/>
  <c r="CT302" i="19"/>
  <c r="CS302" i="19"/>
  <c r="CR302" i="19"/>
  <c r="CQ302" i="19"/>
  <c r="CP302" i="19"/>
  <c r="CO302" i="19"/>
  <c r="CN302" i="19"/>
  <c r="CM302" i="19"/>
  <c r="DE301" i="19"/>
  <c r="DD301" i="19"/>
  <c r="DC301" i="19"/>
  <c r="DB301" i="19"/>
  <c r="DA301" i="19"/>
  <c r="CZ301" i="19"/>
  <c r="CY301" i="19"/>
  <c r="CX301" i="19"/>
  <c r="CW301" i="19"/>
  <c r="CV301" i="19"/>
  <c r="CU301" i="19"/>
  <c r="CT301" i="19"/>
  <c r="CS301" i="19"/>
  <c r="CR301" i="19"/>
  <c r="CQ301" i="19"/>
  <c r="CP301" i="19"/>
  <c r="CO301" i="19"/>
  <c r="CN301" i="19"/>
  <c r="CM301" i="19"/>
  <c r="DE300" i="19"/>
  <c r="DD300" i="19"/>
  <c r="DC300" i="19"/>
  <c r="DB300" i="19"/>
  <c r="DA300" i="19"/>
  <c r="CZ300" i="19"/>
  <c r="CY300" i="19"/>
  <c r="CX300" i="19"/>
  <c r="CW300" i="19"/>
  <c r="CV300" i="19"/>
  <c r="CU300" i="19"/>
  <c r="CT300" i="19"/>
  <c r="CS300" i="19"/>
  <c r="CR300" i="19"/>
  <c r="CQ300" i="19"/>
  <c r="CP300" i="19"/>
  <c r="CO300" i="19"/>
  <c r="CN300" i="19"/>
  <c r="CM300" i="19"/>
  <c r="DE299" i="19"/>
  <c r="DD299" i="19"/>
  <c r="DC299" i="19"/>
  <c r="DB299" i="19"/>
  <c r="DA299" i="19"/>
  <c r="CZ299" i="19"/>
  <c r="CY299" i="19"/>
  <c r="CX299" i="19"/>
  <c r="CW299" i="19"/>
  <c r="CV299" i="19"/>
  <c r="CU299" i="19"/>
  <c r="CT299" i="19"/>
  <c r="CS299" i="19"/>
  <c r="CR299" i="19"/>
  <c r="CQ299" i="19"/>
  <c r="CP299" i="19"/>
  <c r="CO299" i="19"/>
  <c r="CN299" i="19"/>
  <c r="CM299" i="19"/>
  <c r="DE298" i="19"/>
  <c r="DD298" i="19"/>
  <c r="DC298" i="19"/>
  <c r="DB298" i="19"/>
  <c r="DA298" i="19"/>
  <c r="CZ298" i="19"/>
  <c r="CY298" i="19"/>
  <c r="CX298" i="19"/>
  <c r="CW298" i="19"/>
  <c r="CV298" i="19"/>
  <c r="CU298" i="19"/>
  <c r="CT298" i="19"/>
  <c r="CS298" i="19"/>
  <c r="CR298" i="19"/>
  <c r="CQ298" i="19"/>
  <c r="CP298" i="19"/>
  <c r="CO298" i="19"/>
  <c r="CN298" i="19"/>
  <c r="CM298" i="19"/>
  <c r="DE297" i="19"/>
  <c r="DD297" i="19"/>
  <c r="DC297" i="19"/>
  <c r="DB297" i="19"/>
  <c r="DA297" i="19"/>
  <c r="CZ297" i="19"/>
  <c r="CY297" i="19"/>
  <c r="CX297" i="19"/>
  <c r="CW297" i="19"/>
  <c r="CV297" i="19"/>
  <c r="CU297" i="19"/>
  <c r="CT297" i="19"/>
  <c r="CS297" i="19"/>
  <c r="CR297" i="19"/>
  <c r="CQ297" i="19"/>
  <c r="CP297" i="19"/>
  <c r="CO297" i="19"/>
  <c r="CN297" i="19"/>
  <c r="CM297" i="19"/>
  <c r="DE296" i="19"/>
  <c r="DD296" i="19"/>
  <c r="DC296" i="19"/>
  <c r="DB296" i="19"/>
  <c r="DA296" i="19"/>
  <c r="CZ296" i="19"/>
  <c r="CY296" i="19"/>
  <c r="CX296" i="19"/>
  <c r="CW296" i="19"/>
  <c r="CV296" i="19"/>
  <c r="CU296" i="19"/>
  <c r="CT296" i="19"/>
  <c r="CS296" i="19"/>
  <c r="CR296" i="19"/>
  <c r="CQ296" i="19"/>
  <c r="CP296" i="19"/>
  <c r="CO296" i="19"/>
  <c r="CN296" i="19"/>
  <c r="CM296" i="19"/>
  <c r="DE295" i="19"/>
  <c r="DD295" i="19"/>
  <c r="DC295" i="19"/>
  <c r="DB295" i="19"/>
  <c r="DA295" i="19"/>
  <c r="CZ295" i="19"/>
  <c r="CY295" i="19"/>
  <c r="CX295" i="19"/>
  <c r="CW295" i="19"/>
  <c r="CV295" i="19"/>
  <c r="CU295" i="19"/>
  <c r="CT295" i="19"/>
  <c r="CS295" i="19"/>
  <c r="CR295" i="19"/>
  <c r="CQ295" i="19"/>
  <c r="CP295" i="19"/>
  <c r="CO295" i="19"/>
  <c r="CN295" i="19"/>
  <c r="CM295" i="19"/>
  <c r="DE294" i="19"/>
  <c r="DD294" i="19"/>
  <c r="DC294" i="19"/>
  <c r="DB294" i="19"/>
  <c r="DA294" i="19"/>
  <c r="CZ294" i="19"/>
  <c r="CY294" i="19"/>
  <c r="CX294" i="19"/>
  <c r="CW294" i="19"/>
  <c r="CV294" i="19"/>
  <c r="CU294" i="19"/>
  <c r="CT294" i="19"/>
  <c r="CS294" i="19"/>
  <c r="CR294" i="19"/>
  <c r="CQ294" i="19"/>
  <c r="CP294" i="19"/>
  <c r="CO294" i="19"/>
  <c r="CN294" i="19"/>
  <c r="CM294" i="19"/>
  <c r="DE293" i="19"/>
  <c r="DD293" i="19"/>
  <c r="DC293" i="19"/>
  <c r="DB293" i="19"/>
  <c r="DA293" i="19"/>
  <c r="CZ293" i="19"/>
  <c r="CY293" i="19"/>
  <c r="CX293" i="19"/>
  <c r="CW293" i="19"/>
  <c r="CV293" i="19"/>
  <c r="CU293" i="19"/>
  <c r="CT293" i="19"/>
  <c r="CS293" i="19"/>
  <c r="CR293" i="19"/>
  <c r="CQ293" i="19"/>
  <c r="CP293" i="19"/>
  <c r="CO293" i="19"/>
  <c r="CN293" i="19"/>
  <c r="CM293" i="19"/>
  <c r="DE292" i="19"/>
  <c r="DD292" i="19"/>
  <c r="DC292" i="19"/>
  <c r="DB292" i="19"/>
  <c r="DA292" i="19"/>
  <c r="CZ292" i="19"/>
  <c r="CY292" i="19"/>
  <c r="CX292" i="19"/>
  <c r="CW292" i="19"/>
  <c r="CV292" i="19"/>
  <c r="CU292" i="19"/>
  <c r="CT292" i="19"/>
  <c r="CS292" i="19"/>
  <c r="CR292" i="19"/>
  <c r="CQ292" i="19"/>
  <c r="CP292" i="19"/>
  <c r="CO292" i="19"/>
  <c r="CN292" i="19"/>
  <c r="CM292" i="19"/>
  <c r="DE291" i="19"/>
  <c r="DD291" i="19"/>
  <c r="DC291" i="19"/>
  <c r="DB291" i="19"/>
  <c r="DA291" i="19"/>
  <c r="CZ291" i="19"/>
  <c r="CY291" i="19"/>
  <c r="CX291" i="19"/>
  <c r="CW291" i="19"/>
  <c r="CV291" i="19"/>
  <c r="CU291" i="19"/>
  <c r="CT291" i="19"/>
  <c r="CS291" i="19"/>
  <c r="CR291" i="19"/>
  <c r="CQ291" i="19"/>
  <c r="CP291" i="19"/>
  <c r="CO291" i="19"/>
  <c r="CN291" i="19"/>
  <c r="CM291" i="19"/>
  <c r="DE290" i="19"/>
  <c r="DD290" i="19"/>
  <c r="DC290" i="19"/>
  <c r="DB290" i="19"/>
  <c r="DA290" i="19"/>
  <c r="CZ290" i="19"/>
  <c r="CY290" i="19"/>
  <c r="CX290" i="19"/>
  <c r="CW290" i="19"/>
  <c r="CV290" i="19"/>
  <c r="CU290" i="19"/>
  <c r="CT290" i="19"/>
  <c r="CS290" i="19"/>
  <c r="CR290" i="19"/>
  <c r="CQ290" i="19"/>
  <c r="CP290" i="19"/>
  <c r="CO290" i="19"/>
  <c r="CN290" i="19"/>
  <c r="CM290" i="19"/>
  <c r="DE289" i="19"/>
  <c r="DD289" i="19"/>
  <c r="DC289" i="19"/>
  <c r="DB289" i="19"/>
  <c r="DA289" i="19"/>
  <c r="CZ289" i="19"/>
  <c r="CY289" i="19"/>
  <c r="CX289" i="19"/>
  <c r="CW289" i="19"/>
  <c r="CV289" i="19"/>
  <c r="CU289" i="19"/>
  <c r="CT289" i="19"/>
  <c r="CS289" i="19"/>
  <c r="CR289" i="19"/>
  <c r="CQ289" i="19"/>
  <c r="CP289" i="19"/>
  <c r="CO289" i="19"/>
  <c r="CN289" i="19"/>
  <c r="CM289" i="19"/>
  <c r="DE288" i="19"/>
  <c r="DD288" i="19"/>
  <c r="DC288" i="19"/>
  <c r="DB288" i="19"/>
  <c r="DA288" i="19"/>
  <c r="CZ288" i="19"/>
  <c r="CY288" i="19"/>
  <c r="CX288" i="19"/>
  <c r="CW288" i="19"/>
  <c r="CV288" i="19"/>
  <c r="CU288" i="19"/>
  <c r="CT288" i="19"/>
  <c r="CS288" i="19"/>
  <c r="CR288" i="19"/>
  <c r="CQ288" i="19"/>
  <c r="CP288" i="19"/>
  <c r="CO288" i="19"/>
  <c r="CN288" i="19"/>
  <c r="CM288" i="19"/>
  <c r="DE287" i="19"/>
  <c r="DD287" i="19"/>
  <c r="DC287" i="19"/>
  <c r="DB287" i="19"/>
  <c r="DA287" i="19"/>
  <c r="CZ287" i="19"/>
  <c r="CY287" i="19"/>
  <c r="CX287" i="19"/>
  <c r="CW287" i="19"/>
  <c r="CV287" i="19"/>
  <c r="CU287" i="19"/>
  <c r="CT287" i="19"/>
  <c r="CS287" i="19"/>
  <c r="CR287" i="19"/>
  <c r="CQ287" i="19"/>
  <c r="CP287" i="19"/>
  <c r="CO287" i="19"/>
  <c r="CN287" i="19"/>
  <c r="CM287" i="19"/>
  <c r="DE286" i="19"/>
  <c r="DD286" i="19"/>
  <c r="DC286" i="19"/>
  <c r="DB286" i="19"/>
  <c r="DA286" i="19"/>
  <c r="CZ286" i="19"/>
  <c r="CY286" i="19"/>
  <c r="CX286" i="19"/>
  <c r="CW286" i="19"/>
  <c r="CV286" i="19"/>
  <c r="CU286" i="19"/>
  <c r="CT286" i="19"/>
  <c r="CS286" i="19"/>
  <c r="CR286" i="19"/>
  <c r="CQ286" i="19"/>
  <c r="CP286" i="19"/>
  <c r="CO286" i="19"/>
  <c r="CN286" i="19"/>
  <c r="CM286" i="19"/>
  <c r="DE285" i="19"/>
  <c r="DD285" i="19"/>
  <c r="DC285" i="19"/>
  <c r="DB285" i="19"/>
  <c r="DA285" i="19"/>
  <c r="CZ285" i="19"/>
  <c r="CY285" i="19"/>
  <c r="CX285" i="19"/>
  <c r="CW285" i="19"/>
  <c r="CV285" i="19"/>
  <c r="CU285" i="19"/>
  <c r="CT285" i="19"/>
  <c r="CS285" i="19"/>
  <c r="CR285" i="19"/>
  <c r="CQ285" i="19"/>
  <c r="CP285" i="19"/>
  <c r="CO285" i="19"/>
  <c r="CN285" i="19"/>
  <c r="CM285" i="19"/>
  <c r="DE284" i="19"/>
  <c r="DD284" i="19"/>
  <c r="DC284" i="19"/>
  <c r="DB284" i="19"/>
  <c r="DA284" i="19"/>
  <c r="CZ284" i="19"/>
  <c r="CY284" i="19"/>
  <c r="CX284" i="19"/>
  <c r="CW284" i="19"/>
  <c r="CV284" i="19"/>
  <c r="CU284" i="19"/>
  <c r="CT284" i="19"/>
  <c r="CS284" i="19"/>
  <c r="CR284" i="19"/>
  <c r="CQ284" i="19"/>
  <c r="CP284" i="19"/>
  <c r="CO284" i="19"/>
  <c r="CN284" i="19"/>
  <c r="CM284" i="19"/>
  <c r="DE283" i="19"/>
  <c r="DD283" i="19"/>
  <c r="DC283" i="19"/>
  <c r="DB283" i="19"/>
  <c r="DA283" i="19"/>
  <c r="CZ283" i="19"/>
  <c r="CY283" i="19"/>
  <c r="CX283" i="19"/>
  <c r="CW283" i="19"/>
  <c r="CV283" i="19"/>
  <c r="CU283" i="19"/>
  <c r="CT283" i="19"/>
  <c r="CS283" i="19"/>
  <c r="CR283" i="19"/>
  <c r="CQ283" i="19"/>
  <c r="CP283" i="19"/>
  <c r="CO283" i="19"/>
  <c r="CN283" i="19"/>
  <c r="CM283" i="19"/>
  <c r="DE282" i="19"/>
  <c r="DD282" i="19"/>
  <c r="DC282" i="19"/>
  <c r="DB282" i="19"/>
  <c r="DA282" i="19"/>
  <c r="CZ282" i="19"/>
  <c r="CY282" i="19"/>
  <c r="CX282" i="19"/>
  <c r="CW282" i="19"/>
  <c r="CV282" i="19"/>
  <c r="CU282" i="19"/>
  <c r="CT282" i="19"/>
  <c r="CS282" i="19"/>
  <c r="CR282" i="19"/>
  <c r="CQ282" i="19"/>
  <c r="CP282" i="19"/>
  <c r="CO282" i="19"/>
  <c r="CN282" i="19"/>
  <c r="CM282" i="19"/>
  <c r="DE281" i="19"/>
  <c r="DD281" i="19"/>
  <c r="DC281" i="19"/>
  <c r="DB281" i="19"/>
  <c r="DA281" i="19"/>
  <c r="CZ281" i="19"/>
  <c r="CY281" i="19"/>
  <c r="CX281" i="19"/>
  <c r="CW281" i="19"/>
  <c r="CV281" i="19"/>
  <c r="CU281" i="19"/>
  <c r="CT281" i="19"/>
  <c r="CS281" i="19"/>
  <c r="CR281" i="19"/>
  <c r="CQ281" i="19"/>
  <c r="CP281" i="19"/>
  <c r="CO281" i="19"/>
  <c r="CN281" i="19"/>
  <c r="CM281" i="19"/>
  <c r="DE280" i="19"/>
  <c r="DD280" i="19"/>
  <c r="DC280" i="19"/>
  <c r="DB280" i="19"/>
  <c r="DA280" i="19"/>
  <c r="CZ280" i="19"/>
  <c r="CY280" i="19"/>
  <c r="CX280" i="19"/>
  <c r="CW280" i="19"/>
  <c r="CV280" i="19"/>
  <c r="CU280" i="19"/>
  <c r="CT280" i="19"/>
  <c r="CS280" i="19"/>
  <c r="CR280" i="19"/>
  <c r="CQ280" i="19"/>
  <c r="CP280" i="19"/>
  <c r="CO280" i="19"/>
  <c r="CN280" i="19"/>
  <c r="CM280" i="19"/>
  <c r="DE279" i="19"/>
  <c r="DD279" i="19"/>
  <c r="DC279" i="19"/>
  <c r="DB279" i="19"/>
  <c r="DA279" i="19"/>
  <c r="CZ279" i="19"/>
  <c r="CY279" i="19"/>
  <c r="CX279" i="19"/>
  <c r="CW279" i="19"/>
  <c r="CV279" i="19"/>
  <c r="CU279" i="19"/>
  <c r="CT279" i="19"/>
  <c r="CS279" i="19"/>
  <c r="CR279" i="19"/>
  <c r="CQ279" i="19"/>
  <c r="CP279" i="19"/>
  <c r="CO279" i="19"/>
  <c r="CN279" i="19"/>
  <c r="CM279" i="19"/>
  <c r="DE278" i="19"/>
  <c r="DD278" i="19"/>
  <c r="DC278" i="19"/>
  <c r="DB278" i="19"/>
  <c r="DA278" i="19"/>
  <c r="CZ278" i="19"/>
  <c r="CY278" i="19"/>
  <c r="CX278" i="19"/>
  <c r="CW278" i="19"/>
  <c r="CV278" i="19"/>
  <c r="CU278" i="19"/>
  <c r="CT278" i="19"/>
  <c r="CS278" i="19"/>
  <c r="CR278" i="19"/>
  <c r="CQ278" i="19"/>
  <c r="CP278" i="19"/>
  <c r="CO278" i="19"/>
  <c r="CN278" i="19"/>
  <c r="CM278" i="19"/>
  <c r="DE277" i="19"/>
  <c r="DD277" i="19"/>
  <c r="DC277" i="19"/>
  <c r="DB277" i="19"/>
  <c r="DA277" i="19"/>
  <c r="CZ277" i="19"/>
  <c r="CY277" i="19"/>
  <c r="CX277" i="19"/>
  <c r="CW277" i="19"/>
  <c r="CV277" i="19"/>
  <c r="CU277" i="19"/>
  <c r="CT277" i="19"/>
  <c r="CS277" i="19"/>
  <c r="CR277" i="19"/>
  <c r="CQ277" i="19"/>
  <c r="CP277" i="19"/>
  <c r="CO277" i="19"/>
  <c r="CN277" i="19"/>
  <c r="CM277" i="19"/>
  <c r="DE276" i="19"/>
  <c r="DD276" i="19"/>
  <c r="DC276" i="19"/>
  <c r="DB276" i="19"/>
  <c r="DA276" i="19"/>
  <c r="CZ276" i="19"/>
  <c r="CY276" i="19"/>
  <c r="CX276" i="19"/>
  <c r="CW276" i="19"/>
  <c r="CV276" i="19"/>
  <c r="CU276" i="19"/>
  <c r="CT276" i="19"/>
  <c r="CS276" i="19"/>
  <c r="CR276" i="19"/>
  <c r="CQ276" i="19"/>
  <c r="CP276" i="19"/>
  <c r="CO276" i="19"/>
  <c r="CN276" i="19"/>
  <c r="CM276" i="19"/>
  <c r="DE275" i="19"/>
  <c r="DD275" i="19"/>
  <c r="DC275" i="19"/>
  <c r="DB275" i="19"/>
  <c r="DA275" i="19"/>
  <c r="CZ275" i="19"/>
  <c r="CY275" i="19"/>
  <c r="CX275" i="19"/>
  <c r="CW275" i="19"/>
  <c r="CV275" i="19"/>
  <c r="CU275" i="19"/>
  <c r="CT275" i="19"/>
  <c r="CS275" i="19"/>
  <c r="CR275" i="19"/>
  <c r="CQ275" i="19"/>
  <c r="CP275" i="19"/>
  <c r="CO275" i="19"/>
  <c r="CN275" i="19"/>
  <c r="CM275" i="19"/>
  <c r="DE274" i="19"/>
  <c r="DD274" i="19"/>
  <c r="DC274" i="19"/>
  <c r="DB274" i="19"/>
  <c r="DA274" i="19"/>
  <c r="CZ274" i="19"/>
  <c r="CY274" i="19"/>
  <c r="CX274" i="19"/>
  <c r="CW274" i="19"/>
  <c r="CV274" i="19"/>
  <c r="CU274" i="19"/>
  <c r="CT274" i="19"/>
  <c r="CS274" i="19"/>
  <c r="CR274" i="19"/>
  <c r="CQ274" i="19"/>
  <c r="CP274" i="19"/>
  <c r="CO274" i="19"/>
  <c r="CN274" i="19"/>
  <c r="CM274" i="19"/>
  <c r="DE273" i="19"/>
  <c r="DD273" i="19"/>
  <c r="DC273" i="19"/>
  <c r="DB273" i="19"/>
  <c r="DA273" i="19"/>
  <c r="CZ273" i="19"/>
  <c r="CY273" i="19"/>
  <c r="CX273" i="19"/>
  <c r="CW273" i="19"/>
  <c r="CV273" i="19"/>
  <c r="CU273" i="19"/>
  <c r="CT273" i="19"/>
  <c r="CS273" i="19"/>
  <c r="CR273" i="19"/>
  <c r="CQ273" i="19"/>
  <c r="CP273" i="19"/>
  <c r="CO273" i="19"/>
  <c r="CN273" i="19"/>
  <c r="CM273" i="19"/>
  <c r="DE272" i="19"/>
  <c r="DD272" i="19"/>
  <c r="DC272" i="19"/>
  <c r="DB272" i="19"/>
  <c r="DA272" i="19"/>
  <c r="CZ272" i="19"/>
  <c r="CY272" i="19"/>
  <c r="CX272" i="19"/>
  <c r="CW272" i="19"/>
  <c r="CV272" i="19"/>
  <c r="CU272" i="19"/>
  <c r="CT272" i="19"/>
  <c r="CS272" i="19"/>
  <c r="CR272" i="19"/>
  <c r="CQ272" i="19"/>
  <c r="CP272" i="19"/>
  <c r="CO272" i="19"/>
  <c r="CN272" i="19"/>
  <c r="CM272" i="19"/>
  <c r="DE271" i="19"/>
  <c r="DD271" i="19"/>
  <c r="DC271" i="19"/>
  <c r="DB271" i="19"/>
  <c r="DA271" i="19"/>
  <c r="CZ271" i="19"/>
  <c r="CY271" i="19"/>
  <c r="CX271" i="19"/>
  <c r="CW271" i="19"/>
  <c r="CV271" i="19"/>
  <c r="CU271" i="19"/>
  <c r="CT271" i="19"/>
  <c r="CS271" i="19"/>
  <c r="CR271" i="19"/>
  <c r="CQ271" i="19"/>
  <c r="CP271" i="19"/>
  <c r="CO271" i="19"/>
  <c r="CN271" i="19"/>
  <c r="CM271" i="19"/>
  <c r="DE270" i="19"/>
  <c r="DD270" i="19"/>
  <c r="DC270" i="19"/>
  <c r="DB270" i="19"/>
  <c r="DA270" i="19"/>
  <c r="CZ270" i="19"/>
  <c r="CY270" i="19"/>
  <c r="CX270" i="19"/>
  <c r="CW270" i="19"/>
  <c r="CV270" i="19"/>
  <c r="CU270" i="19"/>
  <c r="CT270" i="19"/>
  <c r="CS270" i="19"/>
  <c r="CR270" i="19"/>
  <c r="CQ270" i="19"/>
  <c r="CP270" i="19"/>
  <c r="CO270" i="19"/>
  <c r="CN270" i="19"/>
  <c r="CM270" i="19"/>
  <c r="DE269" i="19"/>
  <c r="DD269" i="19"/>
  <c r="DC269" i="19"/>
  <c r="DB269" i="19"/>
  <c r="DA269" i="19"/>
  <c r="CZ269" i="19"/>
  <c r="CY269" i="19"/>
  <c r="CX269" i="19"/>
  <c r="CW269" i="19"/>
  <c r="CV269" i="19"/>
  <c r="CU269" i="19"/>
  <c r="CT269" i="19"/>
  <c r="CS269" i="19"/>
  <c r="CR269" i="19"/>
  <c r="CQ269" i="19"/>
  <c r="CP269" i="19"/>
  <c r="CO269" i="19"/>
  <c r="CN269" i="19"/>
  <c r="CM269" i="19"/>
  <c r="DE268" i="19"/>
  <c r="DD268" i="19"/>
  <c r="DC268" i="19"/>
  <c r="DB268" i="19"/>
  <c r="DA268" i="19"/>
  <c r="CZ268" i="19"/>
  <c r="CY268" i="19"/>
  <c r="CX268" i="19"/>
  <c r="CW268" i="19"/>
  <c r="CV268" i="19"/>
  <c r="CU268" i="19"/>
  <c r="CT268" i="19"/>
  <c r="CS268" i="19"/>
  <c r="CR268" i="19"/>
  <c r="CQ268" i="19"/>
  <c r="CP268" i="19"/>
  <c r="CO268" i="19"/>
  <c r="CN268" i="19"/>
  <c r="CM268" i="19"/>
  <c r="DE267" i="19"/>
  <c r="DD267" i="19"/>
  <c r="DC267" i="19"/>
  <c r="DB267" i="19"/>
  <c r="DA267" i="19"/>
  <c r="CZ267" i="19"/>
  <c r="CY267" i="19"/>
  <c r="CX267" i="19"/>
  <c r="CW267" i="19"/>
  <c r="CV267" i="19"/>
  <c r="CU267" i="19"/>
  <c r="CT267" i="19"/>
  <c r="CS267" i="19"/>
  <c r="CR267" i="19"/>
  <c r="CQ267" i="19"/>
  <c r="CP267" i="19"/>
  <c r="CO267" i="19"/>
  <c r="CN267" i="19"/>
  <c r="CM267" i="19"/>
  <c r="DE266" i="19"/>
  <c r="DD266" i="19"/>
  <c r="DC266" i="19"/>
  <c r="DB266" i="19"/>
  <c r="DA266" i="19"/>
  <c r="CZ266" i="19"/>
  <c r="CY266" i="19"/>
  <c r="CX266" i="19"/>
  <c r="CW266" i="19"/>
  <c r="CV266" i="19"/>
  <c r="CU266" i="19"/>
  <c r="CT266" i="19"/>
  <c r="CS266" i="19"/>
  <c r="CR266" i="19"/>
  <c r="CQ266" i="19"/>
  <c r="CP266" i="19"/>
  <c r="CO266" i="19"/>
  <c r="CN266" i="19"/>
  <c r="CM266" i="19"/>
  <c r="DE265" i="19"/>
  <c r="DD265" i="19"/>
  <c r="DC265" i="19"/>
  <c r="DB265" i="19"/>
  <c r="DA265" i="19"/>
  <c r="CZ265" i="19"/>
  <c r="CY265" i="19"/>
  <c r="CX265" i="19"/>
  <c r="CW265" i="19"/>
  <c r="CV265" i="19"/>
  <c r="CU265" i="19"/>
  <c r="CT265" i="19"/>
  <c r="CS265" i="19"/>
  <c r="CR265" i="19"/>
  <c r="CQ265" i="19"/>
  <c r="CP265" i="19"/>
  <c r="CO265" i="19"/>
  <c r="CN265" i="19"/>
  <c r="CM265" i="19"/>
  <c r="DE264" i="19"/>
  <c r="DD264" i="19"/>
  <c r="DC264" i="19"/>
  <c r="DB264" i="19"/>
  <c r="DA264" i="19"/>
  <c r="CZ264" i="19"/>
  <c r="CY264" i="19"/>
  <c r="CX264" i="19"/>
  <c r="CW264" i="19"/>
  <c r="CV264" i="19"/>
  <c r="CU264" i="19"/>
  <c r="CT264" i="19"/>
  <c r="CS264" i="19"/>
  <c r="CR264" i="19"/>
  <c r="CQ264" i="19"/>
  <c r="CP264" i="19"/>
  <c r="CO264" i="19"/>
  <c r="CN264" i="19"/>
  <c r="CM264" i="19"/>
  <c r="DE263" i="19"/>
  <c r="DD263" i="19"/>
  <c r="DC263" i="19"/>
  <c r="DB263" i="19"/>
  <c r="DA263" i="19"/>
  <c r="CZ263" i="19"/>
  <c r="CY263" i="19"/>
  <c r="CX263" i="19"/>
  <c r="CW263" i="19"/>
  <c r="CV263" i="19"/>
  <c r="CU263" i="19"/>
  <c r="CT263" i="19"/>
  <c r="CS263" i="19"/>
  <c r="CR263" i="19"/>
  <c r="CQ263" i="19"/>
  <c r="CP263" i="19"/>
  <c r="CO263" i="19"/>
  <c r="CN263" i="19"/>
  <c r="CM263" i="19"/>
  <c r="DE262" i="19"/>
  <c r="DD262" i="19"/>
  <c r="DC262" i="19"/>
  <c r="DB262" i="19"/>
  <c r="DA262" i="19"/>
  <c r="CZ262" i="19"/>
  <c r="CY262" i="19"/>
  <c r="CX262" i="19"/>
  <c r="CW262" i="19"/>
  <c r="CV262" i="19"/>
  <c r="CU262" i="19"/>
  <c r="CT262" i="19"/>
  <c r="CS262" i="19"/>
  <c r="CR262" i="19"/>
  <c r="CQ262" i="19"/>
  <c r="CP262" i="19"/>
  <c r="CO262" i="19"/>
  <c r="CN262" i="19"/>
  <c r="CM262" i="19"/>
  <c r="DE261" i="19"/>
  <c r="DD261" i="19"/>
  <c r="DC261" i="19"/>
  <c r="DB261" i="19"/>
  <c r="DA261" i="19"/>
  <c r="CZ261" i="19"/>
  <c r="CY261" i="19"/>
  <c r="CX261" i="19"/>
  <c r="CW261" i="19"/>
  <c r="CV261" i="19"/>
  <c r="CU261" i="19"/>
  <c r="CT261" i="19"/>
  <c r="CS261" i="19"/>
  <c r="CR261" i="19"/>
  <c r="CQ261" i="19"/>
  <c r="CP261" i="19"/>
  <c r="CO261" i="19"/>
  <c r="CN261" i="19"/>
  <c r="CM261" i="19"/>
  <c r="DE260" i="19"/>
  <c r="DD260" i="19"/>
  <c r="DC260" i="19"/>
  <c r="DB260" i="19"/>
  <c r="DA260" i="19"/>
  <c r="CZ260" i="19"/>
  <c r="CY260" i="19"/>
  <c r="CX260" i="19"/>
  <c r="CW260" i="19"/>
  <c r="CV260" i="19"/>
  <c r="CU260" i="19"/>
  <c r="CT260" i="19"/>
  <c r="CS260" i="19"/>
  <c r="CR260" i="19"/>
  <c r="CQ260" i="19"/>
  <c r="CP260" i="19"/>
  <c r="CO260" i="19"/>
  <c r="CN260" i="19"/>
  <c r="CM260" i="19"/>
  <c r="DE259" i="19"/>
  <c r="DD259" i="19"/>
  <c r="DC259" i="19"/>
  <c r="DB259" i="19"/>
  <c r="DA259" i="19"/>
  <c r="CZ259" i="19"/>
  <c r="CY259" i="19"/>
  <c r="CX259" i="19"/>
  <c r="CW259" i="19"/>
  <c r="CV259" i="19"/>
  <c r="CU259" i="19"/>
  <c r="CT259" i="19"/>
  <c r="CS259" i="19"/>
  <c r="CR259" i="19"/>
  <c r="CQ259" i="19"/>
  <c r="CP259" i="19"/>
  <c r="CO259" i="19"/>
  <c r="CN259" i="19"/>
  <c r="CM259" i="19"/>
  <c r="DE258" i="19"/>
  <c r="DD258" i="19"/>
  <c r="DC258" i="19"/>
  <c r="DB258" i="19"/>
  <c r="DA258" i="19"/>
  <c r="CZ258" i="19"/>
  <c r="CY258" i="19"/>
  <c r="CX258" i="19"/>
  <c r="CW258" i="19"/>
  <c r="CV258" i="19"/>
  <c r="CU258" i="19"/>
  <c r="CT258" i="19"/>
  <c r="CS258" i="19"/>
  <c r="CR258" i="19"/>
  <c r="CQ258" i="19"/>
  <c r="CP258" i="19"/>
  <c r="CO258" i="19"/>
  <c r="CN258" i="19"/>
  <c r="CM258" i="19"/>
  <c r="DE257" i="19"/>
  <c r="DD257" i="19"/>
  <c r="DC257" i="19"/>
  <c r="DB257" i="19"/>
  <c r="DA257" i="19"/>
  <c r="CZ257" i="19"/>
  <c r="CY257" i="19"/>
  <c r="CX257" i="19"/>
  <c r="CW257" i="19"/>
  <c r="CV257" i="19"/>
  <c r="CU257" i="19"/>
  <c r="CT257" i="19"/>
  <c r="CS257" i="19"/>
  <c r="CR257" i="19"/>
  <c r="CQ257" i="19"/>
  <c r="CP257" i="19"/>
  <c r="CO257" i="19"/>
  <c r="CN257" i="19"/>
  <c r="CM257" i="19"/>
  <c r="DE256" i="19"/>
  <c r="DD256" i="19"/>
  <c r="DC256" i="19"/>
  <c r="DB256" i="19"/>
  <c r="DA256" i="19"/>
  <c r="CZ256" i="19"/>
  <c r="CY256" i="19"/>
  <c r="CX256" i="19"/>
  <c r="CW256" i="19"/>
  <c r="CV256" i="19"/>
  <c r="CU256" i="19"/>
  <c r="CT256" i="19"/>
  <c r="CS256" i="19"/>
  <c r="CR256" i="19"/>
  <c r="CQ256" i="19"/>
  <c r="CP256" i="19"/>
  <c r="CO256" i="19"/>
  <c r="CN256" i="19"/>
  <c r="CM256" i="19"/>
  <c r="DE255" i="19"/>
  <c r="DD255" i="19"/>
  <c r="DC255" i="19"/>
  <c r="DB255" i="19"/>
  <c r="DA255" i="19"/>
  <c r="CZ255" i="19"/>
  <c r="CY255" i="19"/>
  <c r="CX255" i="19"/>
  <c r="CW255" i="19"/>
  <c r="CV255" i="19"/>
  <c r="CU255" i="19"/>
  <c r="CT255" i="19"/>
  <c r="CS255" i="19"/>
  <c r="CR255" i="19"/>
  <c r="CQ255" i="19"/>
  <c r="CP255" i="19"/>
  <c r="CO255" i="19"/>
  <c r="CN255" i="19"/>
  <c r="CM255" i="19"/>
  <c r="DE254" i="19"/>
  <c r="DD254" i="19"/>
  <c r="DC254" i="19"/>
  <c r="DB254" i="19"/>
  <c r="DA254" i="19"/>
  <c r="CZ254" i="19"/>
  <c r="CY254" i="19"/>
  <c r="CX254" i="19"/>
  <c r="CW254" i="19"/>
  <c r="CV254" i="19"/>
  <c r="CU254" i="19"/>
  <c r="CT254" i="19"/>
  <c r="CS254" i="19"/>
  <c r="CR254" i="19"/>
  <c r="CQ254" i="19"/>
  <c r="CP254" i="19"/>
  <c r="CO254" i="19"/>
  <c r="CN254" i="19"/>
  <c r="CM254" i="19"/>
  <c r="DE253" i="19"/>
  <c r="DD253" i="19"/>
  <c r="DC253" i="19"/>
  <c r="DB253" i="19"/>
  <c r="DA253" i="19"/>
  <c r="CZ253" i="19"/>
  <c r="CY253" i="19"/>
  <c r="CX253" i="19"/>
  <c r="CW253" i="19"/>
  <c r="CV253" i="19"/>
  <c r="CU253" i="19"/>
  <c r="CT253" i="19"/>
  <c r="CS253" i="19"/>
  <c r="CR253" i="19"/>
  <c r="CQ253" i="19"/>
  <c r="CP253" i="19"/>
  <c r="CO253" i="19"/>
  <c r="CN253" i="19"/>
  <c r="CM253" i="19"/>
  <c r="DE252" i="19"/>
  <c r="DD252" i="19"/>
  <c r="DC252" i="19"/>
  <c r="DB252" i="19"/>
  <c r="DA252" i="19"/>
  <c r="CZ252" i="19"/>
  <c r="CY252" i="19"/>
  <c r="CX252" i="19"/>
  <c r="CW252" i="19"/>
  <c r="CV252" i="19"/>
  <c r="CU252" i="19"/>
  <c r="CT252" i="19"/>
  <c r="CS252" i="19"/>
  <c r="CR252" i="19"/>
  <c r="CQ252" i="19"/>
  <c r="CP252" i="19"/>
  <c r="CO252" i="19"/>
  <c r="CN252" i="19"/>
  <c r="CM252" i="19"/>
  <c r="DE251" i="19"/>
  <c r="DD251" i="19"/>
  <c r="DC251" i="19"/>
  <c r="DB251" i="19"/>
  <c r="DA251" i="19"/>
  <c r="CZ251" i="19"/>
  <c r="CY251" i="19"/>
  <c r="CX251" i="19"/>
  <c r="CW251" i="19"/>
  <c r="CV251" i="19"/>
  <c r="CU251" i="19"/>
  <c r="CT251" i="19"/>
  <c r="CS251" i="19"/>
  <c r="CR251" i="19"/>
  <c r="CQ251" i="19"/>
  <c r="CP251" i="19"/>
  <c r="CO251" i="19"/>
  <c r="CN251" i="19"/>
  <c r="CM251" i="19"/>
  <c r="DE250" i="19"/>
  <c r="DD250" i="19"/>
  <c r="DC250" i="19"/>
  <c r="DB250" i="19"/>
  <c r="DA250" i="19"/>
  <c r="CZ250" i="19"/>
  <c r="CY250" i="19"/>
  <c r="CX250" i="19"/>
  <c r="CW250" i="19"/>
  <c r="CV250" i="19"/>
  <c r="CU250" i="19"/>
  <c r="CT250" i="19"/>
  <c r="CS250" i="19"/>
  <c r="CR250" i="19"/>
  <c r="CQ250" i="19"/>
  <c r="CP250" i="19"/>
  <c r="CO250" i="19"/>
  <c r="CN250" i="19"/>
  <c r="CM250" i="19"/>
  <c r="DE249" i="19"/>
  <c r="DD249" i="19"/>
  <c r="DC249" i="19"/>
  <c r="DB249" i="19"/>
  <c r="DA249" i="19"/>
  <c r="CZ249" i="19"/>
  <c r="CY249" i="19"/>
  <c r="CX249" i="19"/>
  <c r="CW249" i="19"/>
  <c r="CV249" i="19"/>
  <c r="CU249" i="19"/>
  <c r="CT249" i="19"/>
  <c r="CS249" i="19"/>
  <c r="CR249" i="19"/>
  <c r="CQ249" i="19"/>
  <c r="CP249" i="19"/>
  <c r="CO249" i="19"/>
  <c r="CN249" i="19"/>
  <c r="CM249" i="19"/>
  <c r="DE248" i="19"/>
  <c r="DD248" i="19"/>
  <c r="DC248" i="19"/>
  <c r="DB248" i="19"/>
  <c r="DA248" i="19"/>
  <c r="CZ248" i="19"/>
  <c r="CY248" i="19"/>
  <c r="CX248" i="19"/>
  <c r="CW248" i="19"/>
  <c r="CV248" i="19"/>
  <c r="CU248" i="19"/>
  <c r="CT248" i="19"/>
  <c r="CS248" i="19"/>
  <c r="CR248" i="19"/>
  <c r="CQ248" i="19"/>
  <c r="CP248" i="19"/>
  <c r="CO248" i="19"/>
  <c r="CN248" i="19"/>
  <c r="CM248" i="19"/>
  <c r="DE247" i="19"/>
  <c r="DD247" i="19"/>
  <c r="DC247" i="19"/>
  <c r="DB247" i="19"/>
  <c r="DA247" i="19"/>
  <c r="CZ247" i="19"/>
  <c r="CY247" i="19"/>
  <c r="CX247" i="19"/>
  <c r="CW247" i="19"/>
  <c r="CV247" i="19"/>
  <c r="CU247" i="19"/>
  <c r="CT247" i="19"/>
  <c r="CS247" i="19"/>
  <c r="CR247" i="19"/>
  <c r="CQ247" i="19"/>
  <c r="CP247" i="19"/>
  <c r="CO247" i="19"/>
  <c r="CN247" i="19"/>
  <c r="CM247" i="19"/>
  <c r="DE246" i="19"/>
  <c r="DD246" i="19"/>
  <c r="DC246" i="19"/>
  <c r="DB246" i="19"/>
  <c r="DA246" i="19"/>
  <c r="CZ246" i="19"/>
  <c r="CY246" i="19"/>
  <c r="CX246" i="19"/>
  <c r="CW246" i="19"/>
  <c r="CV246" i="19"/>
  <c r="CU246" i="19"/>
  <c r="CT246" i="19"/>
  <c r="CS246" i="19"/>
  <c r="CR246" i="19"/>
  <c r="CQ246" i="19"/>
  <c r="CP246" i="19"/>
  <c r="CO246" i="19"/>
  <c r="CN246" i="19"/>
  <c r="CM246" i="19"/>
  <c r="DE245" i="19"/>
  <c r="DD245" i="19"/>
  <c r="DC245" i="19"/>
  <c r="DB245" i="19"/>
  <c r="DA245" i="19"/>
  <c r="CZ245" i="19"/>
  <c r="CY245" i="19"/>
  <c r="CX245" i="19"/>
  <c r="CW245" i="19"/>
  <c r="CV245" i="19"/>
  <c r="CU245" i="19"/>
  <c r="CT245" i="19"/>
  <c r="CS245" i="19"/>
  <c r="CR245" i="19"/>
  <c r="CQ245" i="19"/>
  <c r="CP245" i="19"/>
  <c r="CO245" i="19"/>
  <c r="CN245" i="19"/>
  <c r="CM245" i="19"/>
  <c r="DE244" i="19"/>
  <c r="DD244" i="19"/>
  <c r="DC244" i="19"/>
  <c r="DB244" i="19"/>
  <c r="DA244" i="19"/>
  <c r="CZ244" i="19"/>
  <c r="CY244" i="19"/>
  <c r="CX244" i="19"/>
  <c r="CW244" i="19"/>
  <c r="CV244" i="19"/>
  <c r="CU244" i="19"/>
  <c r="CT244" i="19"/>
  <c r="CS244" i="19"/>
  <c r="CR244" i="19"/>
  <c r="CQ244" i="19"/>
  <c r="CP244" i="19"/>
  <c r="CO244" i="19"/>
  <c r="CN244" i="19"/>
  <c r="CM244" i="19"/>
  <c r="DE243" i="19"/>
  <c r="DD243" i="19"/>
  <c r="DC243" i="19"/>
  <c r="DB243" i="19"/>
  <c r="DA243" i="19"/>
  <c r="CZ243" i="19"/>
  <c r="CY243" i="19"/>
  <c r="CX243" i="19"/>
  <c r="CW243" i="19"/>
  <c r="CV243" i="19"/>
  <c r="CU243" i="19"/>
  <c r="CT243" i="19"/>
  <c r="CS243" i="19"/>
  <c r="CR243" i="19"/>
  <c r="CQ243" i="19"/>
  <c r="CP243" i="19"/>
  <c r="CO243" i="19"/>
  <c r="CN243" i="19"/>
  <c r="CM243" i="19"/>
  <c r="DE242" i="19"/>
  <c r="DD242" i="19"/>
  <c r="DC242" i="19"/>
  <c r="DB242" i="19"/>
  <c r="DA242" i="19"/>
  <c r="CZ242" i="19"/>
  <c r="CY242" i="19"/>
  <c r="CX242" i="19"/>
  <c r="CW242" i="19"/>
  <c r="CV242" i="19"/>
  <c r="CU242" i="19"/>
  <c r="CT242" i="19"/>
  <c r="CS242" i="19"/>
  <c r="CR242" i="19"/>
  <c r="CQ242" i="19"/>
  <c r="CP242" i="19"/>
  <c r="CO242" i="19"/>
  <c r="CN242" i="19"/>
  <c r="CM242" i="19"/>
  <c r="DE241" i="19"/>
  <c r="DD241" i="19"/>
  <c r="DC241" i="19"/>
  <c r="DB241" i="19"/>
  <c r="DA241" i="19"/>
  <c r="CZ241" i="19"/>
  <c r="CY241" i="19"/>
  <c r="CX241" i="19"/>
  <c r="CW241" i="19"/>
  <c r="CV241" i="19"/>
  <c r="CU241" i="19"/>
  <c r="CT241" i="19"/>
  <c r="CS241" i="19"/>
  <c r="CR241" i="19"/>
  <c r="CQ241" i="19"/>
  <c r="CP241" i="19"/>
  <c r="CO241" i="19"/>
  <c r="CN241" i="19"/>
  <c r="CM241" i="19"/>
  <c r="DE240" i="19"/>
  <c r="DD240" i="19"/>
  <c r="DC240" i="19"/>
  <c r="DB240" i="19"/>
  <c r="DA240" i="19"/>
  <c r="CZ240" i="19"/>
  <c r="CY240" i="19"/>
  <c r="CX240" i="19"/>
  <c r="CW240" i="19"/>
  <c r="CV240" i="19"/>
  <c r="CU240" i="19"/>
  <c r="CT240" i="19"/>
  <c r="CS240" i="19"/>
  <c r="CR240" i="19"/>
  <c r="CQ240" i="19"/>
  <c r="CP240" i="19"/>
  <c r="CO240" i="19"/>
  <c r="CN240" i="19"/>
  <c r="CM240" i="19"/>
  <c r="DE239" i="19"/>
  <c r="DD239" i="19"/>
  <c r="DC239" i="19"/>
  <c r="DB239" i="19"/>
  <c r="DA239" i="19"/>
  <c r="CZ239" i="19"/>
  <c r="CY239" i="19"/>
  <c r="CX239" i="19"/>
  <c r="CW239" i="19"/>
  <c r="CV239" i="19"/>
  <c r="CU239" i="19"/>
  <c r="CT239" i="19"/>
  <c r="CS239" i="19"/>
  <c r="CR239" i="19"/>
  <c r="CQ239" i="19"/>
  <c r="CP239" i="19"/>
  <c r="CO239" i="19"/>
  <c r="CN239" i="19"/>
  <c r="CM239" i="19"/>
  <c r="DE238" i="19"/>
  <c r="DD238" i="19"/>
  <c r="DC238" i="19"/>
  <c r="DB238" i="19"/>
  <c r="DA238" i="19"/>
  <c r="CZ238" i="19"/>
  <c r="CY238" i="19"/>
  <c r="CX238" i="19"/>
  <c r="CW238" i="19"/>
  <c r="CV238" i="19"/>
  <c r="CU238" i="19"/>
  <c r="CT238" i="19"/>
  <c r="CS238" i="19"/>
  <c r="CR238" i="19"/>
  <c r="CQ238" i="19"/>
  <c r="CP238" i="19"/>
  <c r="CO238" i="19"/>
  <c r="CN238" i="19"/>
  <c r="CM238" i="19"/>
  <c r="DE237" i="19"/>
  <c r="DD237" i="19"/>
  <c r="DC237" i="19"/>
  <c r="DB237" i="19"/>
  <c r="DA237" i="19"/>
  <c r="CZ237" i="19"/>
  <c r="CY237" i="19"/>
  <c r="CX237" i="19"/>
  <c r="CW237" i="19"/>
  <c r="CV237" i="19"/>
  <c r="CU237" i="19"/>
  <c r="CT237" i="19"/>
  <c r="CS237" i="19"/>
  <c r="CR237" i="19"/>
  <c r="CQ237" i="19"/>
  <c r="CP237" i="19"/>
  <c r="CO237" i="19"/>
  <c r="CN237" i="19"/>
  <c r="CM237" i="19"/>
  <c r="DE236" i="19"/>
  <c r="DD236" i="19"/>
  <c r="DC236" i="19"/>
  <c r="DB236" i="19"/>
  <c r="DA236" i="19"/>
  <c r="CZ236" i="19"/>
  <c r="CY236" i="19"/>
  <c r="CX236" i="19"/>
  <c r="CW236" i="19"/>
  <c r="CV236" i="19"/>
  <c r="CU236" i="19"/>
  <c r="CT236" i="19"/>
  <c r="CS236" i="19"/>
  <c r="CR236" i="19"/>
  <c r="CQ236" i="19"/>
  <c r="CP236" i="19"/>
  <c r="CO236" i="19"/>
  <c r="CN236" i="19"/>
  <c r="CM236" i="19"/>
  <c r="DE235" i="19"/>
  <c r="DD235" i="19"/>
  <c r="DC235" i="19"/>
  <c r="DB235" i="19"/>
  <c r="DA235" i="19"/>
  <c r="CZ235" i="19"/>
  <c r="CY235" i="19"/>
  <c r="CX235" i="19"/>
  <c r="CW235" i="19"/>
  <c r="CV235" i="19"/>
  <c r="CU235" i="19"/>
  <c r="CT235" i="19"/>
  <c r="CS235" i="19"/>
  <c r="CR235" i="19"/>
  <c r="CQ235" i="19"/>
  <c r="CP235" i="19"/>
  <c r="CO235" i="19"/>
  <c r="CN235" i="19"/>
  <c r="CM235" i="19"/>
  <c r="DE234" i="19"/>
  <c r="DD234" i="19"/>
  <c r="DC234" i="19"/>
  <c r="DB234" i="19"/>
  <c r="DA234" i="19"/>
  <c r="CZ234" i="19"/>
  <c r="CY234" i="19"/>
  <c r="CX234" i="19"/>
  <c r="CW234" i="19"/>
  <c r="CV234" i="19"/>
  <c r="CU234" i="19"/>
  <c r="CT234" i="19"/>
  <c r="CS234" i="19"/>
  <c r="CR234" i="19"/>
  <c r="CQ234" i="19"/>
  <c r="CP234" i="19"/>
  <c r="CO234" i="19"/>
  <c r="CN234" i="19"/>
  <c r="CM234" i="19"/>
  <c r="DE233" i="19"/>
  <c r="DD233" i="19"/>
  <c r="DC233" i="19"/>
  <c r="DB233" i="19"/>
  <c r="DA233" i="19"/>
  <c r="CZ233" i="19"/>
  <c r="CY233" i="19"/>
  <c r="CX233" i="19"/>
  <c r="CW233" i="19"/>
  <c r="CV233" i="19"/>
  <c r="CU233" i="19"/>
  <c r="CT233" i="19"/>
  <c r="CS233" i="19"/>
  <c r="CR233" i="19"/>
  <c r="CQ233" i="19"/>
  <c r="CP233" i="19"/>
  <c r="CO233" i="19"/>
  <c r="CN233" i="19"/>
  <c r="CM233" i="19"/>
  <c r="DE232" i="19"/>
  <c r="DD232" i="19"/>
  <c r="DC232" i="19"/>
  <c r="DB232" i="19"/>
  <c r="DA232" i="19"/>
  <c r="CZ232" i="19"/>
  <c r="CY232" i="19"/>
  <c r="CX232" i="19"/>
  <c r="CW232" i="19"/>
  <c r="CV232" i="19"/>
  <c r="CU232" i="19"/>
  <c r="CT232" i="19"/>
  <c r="CS232" i="19"/>
  <c r="CR232" i="19"/>
  <c r="CQ232" i="19"/>
  <c r="CP232" i="19"/>
  <c r="CO232" i="19"/>
  <c r="CN232" i="19"/>
  <c r="CM232" i="19"/>
  <c r="DE231" i="19"/>
  <c r="DD231" i="19"/>
  <c r="DC231" i="19"/>
  <c r="DB231" i="19"/>
  <c r="DA231" i="19"/>
  <c r="CZ231" i="19"/>
  <c r="CY231" i="19"/>
  <c r="CX231" i="19"/>
  <c r="CW231" i="19"/>
  <c r="CV231" i="19"/>
  <c r="CU231" i="19"/>
  <c r="CT231" i="19"/>
  <c r="CS231" i="19"/>
  <c r="CR231" i="19"/>
  <c r="CQ231" i="19"/>
  <c r="CP231" i="19"/>
  <c r="CO231" i="19"/>
  <c r="CN231" i="19"/>
  <c r="CM231" i="19"/>
  <c r="DE230" i="19"/>
  <c r="DD230" i="19"/>
  <c r="DC230" i="19"/>
  <c r="DB230" i="19"/>
  <c r="DA230" i="19"/>
  <c r="CZ230" i="19"/>
  <c r="CY230" i="19"/>
  <c r="CX230" i="19"/>
  <c r="CW230" i="19"/>
  <c r="CV230" i="19"/>
  <c r="CU230" i="19"/>
  <c r="CT230" i="19"/>
  <c r="CS230" i="19"/>
  <c r="CR230" i="19"/>
  <c r="CQ230" i="19"/>
  <c r="CP230" i="19"/>
  <c r="CO230" i="19"/>
  <c r="CN230" i="19"/>
  <c r="CM230" i="19"/>
  <c r="DE229" i="19"/>
  <c r="DD229" i="19"/>
  <c r="DC229" i="19"/>
  <c r="DB229" i="19"/>
  <c r="DA229" i="19"/>
  <c r="CZ229" i="19"/>
  <c r="CY229" i="19"/>
  <c r="CX229" i="19"/>
  <c r="CW229" i="19"/>
  <c r="CV229" i="19"/>
  <c r="CU229" i="19"/>
  <c r="CT229" i="19"/>
  <c r="CS229" i="19"/>
  <c r="CR229" i="19"/>
  <c r="CQ229" i="19"/>
  <c r="CP229" i="19"/>
  <c r="CO229" i="19"/>
  <c r="CN229" i="19"/>
  <c r="CM229" i="19"/>
  <c r="DE228" i="19"/>
  <c r="DD228" i="19"/>
  <c r="DC228" i="19"/>
  <c r="DB228" i="19"/>
  <c r="DA228" i="19"/>
  <c r="CZ228" i="19"/>
  <c r="CY228" i="19"/>
  <c r="CX228" i="19"/>
  <c r="CW228" i="19"/>
  <c r="CV228" i="19"/>
  <c r="CU228" i="19"/>
  <c r="CT228" i="19"/>
  <c r="CS228" i="19"/>
  <c r="CR228" i="19"/>
  <c r="CQ228" i="19"/>
  <c r="CP228" i="19"/>
  <c r="CO228" i="19"/>
  <c r="CN228" i="19"/>
  <c r="CM228" i="19"/>
  <c r="DE227" i="19"/>
  <c r="DD227" i="19"/>
  <c r="DC227" i="19"/>
  <c r="DB227" i="19"/>
  <c r="DA227" i="19"/>
  <c r="CZ227" i="19"/>
  <c r="CY227" i="19"/>
  <c r="CX227" i="19"/>
  <c r="CW227" i="19"/>
  <c r="CV227" i="19"/>
  <c r="CU227" i="19"/>
  <c r="CT227" i="19"/>
  <c r="CS227" i="19"/>
  <c r="CR227" i="19"/>
  <c r="CQ227" i="19"/>
  <c r="CP227" i="19"/>
  <c r="CO227" i="19"/>
  <c r="CN227" i="19"/>
  <c r="CM227" i="19"/>
  <c r="DE226" i="19"/>
  <c r="DD226" i="19"/>
  <c r="DC226" i="19"/>
  <c r="DB226" i="19"/>
  <c r="DA226" i="19"/>
  <c r="CZ226" i="19"/>
  <c r="CY226" i="19"/>
  <c r="CX226" i="19"/>
  <c r="CW226" i="19"/>
  <c r="CV226" i="19"/>
  <c r="CU226" i="19"/>
  <c r="CT226" i="19"/>
  <c r="CS226" i="19"/>
  <c r="CR226" i="19"/>
  <c r="CQ226" i="19"/>
  <c r="CP226" i="19"/>
  <c r="CO226" i="19"/>
  <c r="CN226" i="19"/>
  <c r="CM226" i="19"/>
  <c r="DE225" i="19"/>
  <c r="DD225" i="19"/>
  <c r="DC225" i="19"/>
  <c r="DB225" i="19"/>
  <c r="DA225" i="19"/>
  <c r="CZ225" i="19"/>
  <c r="CY225" i="19"/>
  <c r="CX225" i="19"/>
  <c r="CW225" i="19"/>
  <c r="CV225" i="19"/>
  <c r="CU225" i="19"/>
  <c r="CT225" i="19"/>
  <c r="CS225" i="19"/>
  <c r="CR225" i="19"/>
  <c r="CQ225" i="19"/>
  <c r="CP225" i="19"/>
  <c r="CO225" i="19"/>
  <c r="CN225" i="19"/>
  <c r="CM225" i="19"/>
  <c r="DE224" i="19"/>
  <c r="DD224" i="19"/>
  <c r="DC224" i="19"/>
  <c r="DB224" i="19"/>
  <c r="DA224" i="19"/>
  <c r="CZ224" i="19"/>
  <c r="CY224" i="19"/>
  <c r="CX224" i="19"/>
  <c r="CW224" i="19"/>
  <c r="CV224" i="19"/>
  <c r="CU224" i="19"/>
  <c r="CT224" i="19"/>
  <c r="CS224" i="19"/>
  <c r="CR224" i="19"/>
  <c r="CQ224" i="19"/>
  <c r="CP224" i="19"/>
  <c r="CO224" i="19"/>
  <c r="CN224" i="19"/>
  <c r="CM224" i="19"/>
  <c r="DE223" i="19"/>
  <c r="DD223" i="19"/>
  <c r="DC223" i="19"/>
  <c r="DB223" i="19"/>
  <c r="DA223" i="19"/>
  <c r="CZ223" i="19"/>
  <c r="CY223" i="19"/>
  <c r="CX223" i="19"/>
  <c r="CW223" i="19"/>
  <c r="CV223" i="19"/>
  <c r="CU223" i="19"/>
  <c r="CT223" i="19"/>
  <c r="CS223" i="19"/>
  <c r="CR223" i="19"/>
  <c r="CQ223" i="19"/>
  <c r="CP223" i="19"/>
  <c r="CO223" i="19"/>
  <c r="CN223" i="19"/>
  <c r="CM223" i="19"/>
  <c r="DE222" i="19"/>
  <c r="DD222" i="19"/>
  <c r="DC222" i="19"/>
  <c r="DB222" i="19"/>
  <c r="DA222" i="19"/>
  <c r="CZ222" i="19"/>
  <c r="CY222" i="19"/>
  <c r="CX222" i="19"/>
  <c r="CW222" i="19"/>
  <c r="CV222" i="19"/>
  <c r="CU222" i="19"/>
  <c r="CT222" i="19"/>
  <c r="CS222" i="19"/>
  <c r="CR222" i="19"/>
  <c r="CQ222" i="19"/>
  <c r="CP222" i="19"/>
  <c r="CO222" i="19"/>
  <c r="CN222" i="19"/>
  <c r="CM222" i="19"/>
  <c r="DE221" i="19"/>
  <c r="DD221" i="19"/>
  <c r="DC221" i="19"/>
  <c r="DB221" i="19"/>
  <c r="DA221" i="19"/>
  <c r="CZ221" i="19"/>
  <c r="CY221" i="19"/>
  <c r="CX221" i="19"/>
  <c r="CW221" i="19"/>
  <c r="CV221" i="19"/>
  <c r="CU221" i="19"/>
  <c r="CT221" i="19"/>
  <c r="CS221" i="19"/>
  <c r="CR221" i="19"/>
  <c r="CQ221" i="19"/>
  <c r="CP221" i="19"/>
  <c r="CO221" i="19"/>
  <c r="CN221" i="19"/>
  <c r="CM221" i="19"/>
  <c r="DE220" i="19"/>
  <c r="DD220" i="19"/>
  <c r="DC220" i="19"/>
  <c r="DB220" i="19"/>
  <c r="DA220" i="19"/>
  <c r="CZ220" i="19"/>
  <c r="CY220" i="19"/>
  <c r="CX220" i="19"/>
  <c r="CW220" i="19"/>
  <c r="CV220" i="19"/>
  <c r="CU220" i="19"/>
  <c r="CT220" i="19"/>
  <c r="CS220" i="19"/>
  <c r="CR220" i="19"/>
  <c r="CQ220" i="19"/>
  <c r="CP220" i="19"/>
  <c r="CO220" i="19"/>
  <c r="CN220" i="19"/>
  <c r="CM220" i="19"/>
  <c r="DE219" i="19"/>
  <c r="DD219" i="19"/>
  <c r="DC219" i="19"/>
  <c r="DB219" i="19"/>
  <c r="DA219" i="19"/>
  <c r="CZ219" i="19"/>
  <c r="CY219" i="19"/>
  <c r="CX219" i="19"/>
  <c r="CW219" i="19"/>
  <c r="CV219" i="19"/>
  <c r="CU219" i="19"/>
  <c r="CT219" i="19"/>
  <c r="CS219" i="19"/>
  <c r="CR219" i="19"/>
  <c r="CQ219" i="19"/>
  <c r="CP219" i="19"/>
  <c r="CO219" i="19"/>
  <c r="CN219" i="19"/>
  <c r="CM219" i="19"/>
  <c r="DE218" i="19"/>
  <c r="DD218" i="19"/>
  <c r="DC218" i="19"/>
  <c r="DB218" i="19"/>
  <c r="DA218" i="19"/>
  <c r="CZ218" i="19"/>
  <c r="CY218" i="19"/>
  <c r="CX218" i="19"/>
  <c r="CW218" i="19"/>
  <c r="CV218" i="19"/>
  <c r="CU218" i="19"/>
  <c r="CT218" i="19"/>
  <c r="CS218" i="19"/>
  <c r="CR218" i="19"/>
  <c r="CQ218" i="19"/>
  <c r="CP218" i="19"/>
  <c r="CO218" i="19"/>
  <c r="CN218" i="19"/>
  <c r="CM218" i="19"/>
  <c r="DE217" i="19"/>
  <c r="DD217" i="19"/>
  <c r="DC217" i="19"/>
  <c r="DB217" i="19"/>
  <c r="DA217" i="19"/>
  <c r="CZ217" i="19"/>
  <c r="CY217" i="19"/>
  <c r="CX217" i="19"/>
  <c r="CW217" i="19"/>
  <c r="CV217" i="19"/>
  <c r="CU217" i="19"/>
  <c r="CT217" i="19"/>
  <c r="CS217" i="19"/>
  <c r="CR217" i="19"/>
  <c r="CQ217" i="19"/>
  <c r="CP217" i="19"/>
  <c r="CO217" i="19"/>
  <c r="CN217" i="19"/>
  <c r="CM217" i="19"/>
  <c r="DE216" i="19"/>
  <c r="DD216" i="19"/>
  <c r="DC216" i="19"/>
  <c r="DB216" i="19"/>
  <c r="DA216" i="19"/>
  <c r="CZ216" i="19"/>
  <c r="CY216" i="19"/>
  <c r="CX216" i="19"/>
  <c r="CW216" i="19"/>
  <c r="CV216" i="19"/>
  <c r="CU216" i="19"/>
  <c r="CT216" i="19"/>
  <c r="CS216" i="19"/>
  <c r="CR216" i="19"/>
  <c r="CQ216" i="19"/>
  <c r="CP216" i="19"/>
  <c r="CO216" i="19"/>
  <c r="CN216" i="19"/>
  <c r="CM216" i="19"/>
  <c r="DE215" i="19"/>
  <c r="DD215" i="19"/>
  <c r="DC215" i="19"/>
  <c r="DB215" i="19"/>
  <c r="DA215" i="19"/>
  <c r="CZ215" i="19"/>
  <c r="CY215" i="19"/>
  <c r="CX215" i="19"/>
  <c r="CW215" i="19"/>
  <c r="CV215" i="19"/>
  <c r="CU215" i="19"/>
  <c r="CT215" i="19"/>
  <c r="CS215" i="19"/>
  <c r="CR215" i="19"/>
  <c r="CQ215" i="19"/>
  <c r="CP215" i="19"/>
  <c r="CO215" i="19"/>
  <c r="CN215" i="19"/>
  <c r="CM215" i="19"/>
  <c r="DE214" i="19"/>
  <c r="DD214" i="19"/>
  <c r="DC214" i="19"/>
  <c r="DB214" i="19"/>
  <c r="DA214" i="19"/>
  <c r="CZ214" i="19"/>
  <c r="CY214" i="19"/>
  <c r="CX214" i="19"/>
  <c r="CW214" i="19"/>
  <c r="CV214" i="19"/>
  <c r="CU214" i="19"/>
  <c r="CT214" i="19"/>
  <c r="CS214" i="19"/>
  <c r="CR214" i="19"/>
  <c r="CQ214" i="19"/>
  <c r="CP214" i="19"/>
  <c r="CO214" i="19"/>
  <c r="CN214" i="19"/>
  <c r="CM214" i="19"/>
  <c r="DE213" i="19"/>
  <c r="DD213" i="19"/>
  <c r="DC213" i="19"/>
  <c r="DB213" i="19"/>
  <c r="DA213" i="19"/>
  <c r="CZ213" i="19"/>
  <c r="CY213" i="19"/>
  <c r="CX213" i="19"/>
  <c r="CW213" i="19"/>
  <c r="CV213" i="19"/>
  <c r="CU213" i="19"/>
  <c r="CT213" i="19"/>
  <c r="CS213" i="19"/>
  <c r="CR213" i="19"/>
  <c r="CQ213" i="19"/>
  <c r="CP213" i="19"/>
  <c r="CO213" i="19"/>
  <c r="CN213" i="19"/>
  <c r="CM213" i="19"/>
  <c r="DE212" i="19"/>
  <c r="DD212" i="19"/>
  <c r="DC212" i="19"/>
  <c r="DB212" i="19"/>
  <c r="DA212" i="19"/>
  <c r="CZ212" i="19"/>
  <c r="CY212" i="19"/>
  <c r="CX212" i="19"/>
  <c r="CW212" i="19"/>
  <c r="CV212" i="19"/>
  <c r="CU212" i="19"/>
  <c r="CT212" i="19"/>
  <c r="CS212" i="19"/>
  <c r="CR212" i="19"/>
  <c r="CQ212" i="19"/>
  <c r="CP212" i="19"/>
  <c r="CO212" i="19"/>
  <c r="CN212" i="19"/>
  <c r="CM212" i="19"/>
  <c r="DE211" i="19"/>
  <c r="DD211" i="19"/>
  <c r="DC211" i="19"/>
  <c r="DB211" i="19"/>
  <c r="DA211" i="19"/>
  <c r="CZ211" i="19"/>
  <c r="CY211" i="19"/>
  <c r="CX211" i="19"/>
  <c r="CW211" i="19"/>
  <c r="CV211" i="19"/>
  <c r="CU211" i="19"/>
  <c r="CT211" i="19"/>
  <c r="CS211" i="19"/>
  <c r="CR211" i="19"/>
  <c r="CQ211" i="19"/>
  <c r="CP211" i="19"/>
  <c r="CO211" i="19"/>
  <c r="CN211" i="19"/>
  <c r="CM211" i="19"/>
  <c r="DE210" i="19"/>
  <c r="DD210" i="19"/>
  <c r="DC210" i="19"/>
  <c r="DB210" i="19"/>
  <c r="DA210" i="19"/>
  <c r="CZ210" i="19"/>
  <c r="CY210" i="19"/>
  <c r="CX210" i="19"/>
  <c r="CW210" i="19"/>
  <c r="CV210" i="19"/>
  <c r="CU210" i="19"/>
  <c r="CT210" i="19"/>
  <c r="CS210" i="19"/>
  <c r="CR210" i="19"/>
  <c r="CQ210" i="19"/>
  <c r="CP210" i="19"/>
  <c r="CO210" i="19"/>
  <c r="CN210" i="19"/>
  <c r="CM210" i="19"/>
  <c r="DE209" i="19"/>
  <c r="DD209" i="19"/>
  <c r="DC209" i="19"/>
  <c r="DB209" i="19"/>
  <c r="DA209" i="19"/>
  <c r="CZ209" i="19"/>
  <c r="CY209" i="19"/>
  <c r="CX209" i="19"/>
  <c r="CW209" i="19"/>
  <c r="CV209" i="19"/>
  <c r="CU209" i="19"/>
  <c r="CT209" i="19"/>
  <c r="CS209" i="19"/>
  <c r="CR209" i="19"/>
  <c r="CQ209" i="19"/>
  <c r="CP209" i="19"/>
  <c r="CO209" i="19"/>
  <c r="CN209" i="19"/>
  <c r="CM209" i="19"/>
  <c r="DE208" i="19"/>
  <c r="DD208" i="19"/>
  <c r="DC208" i="19"/>
  <c r="DB208" i="19"/>
  <c r="DA208" i="19"/>
  <c r="CZ208" i="19"/>
  <c r="CY208" i="19"/>
  <c r="CX208" i="19"/>
  <c r="CW208" i="19"/>
  <c r="CV208" i="19"/>
  <c r="CU208" i="19"/>
  <c r="CT208" i="19"/>
  <c r="CS208" i="19"/>
  <c r="CR208" i="19"/>
  <c r="CQ208" i="19"/>
  <c r="CP208" i="19"/>
  <c r="CO208" i="19"/>
  <c r="CN208" i="19"/>
  <c r="CM208" i="19"/>
  <c r="DE207" i="19"/>
  <c r="DD207" i="19"/>
  <c r="DC207" i="19"/>
  <c r="DB207" i="19"/>
  <c r="DA207" i="19"/>
  <c r="CZ207" i="19"/>
  <c r="CY207" i="19"/>
  <c r="CX207" i="19"/>
  <c r="CW207" i="19"/>
  <c r="CV207" i="19"/>
  <c r="CU207" i="19"/>
  <c r="CT207" i="19"/>
  <c r="CS207" i="19"/>
  <c r="CR207" i="19"/>
  <c r="CQ207" i="19"/>
  <c r="CP207" i="19"/>
  <c r="CO207" i="19"/>
  <c r="CN207" i="19"/>
  <c r="CM207" i="19"/>
  <c r="DE206" i="19"/>
  <c r="DD206" i="19"/>
  <c r="DC206" i="19"/>
  <c r="DB206" i="19"/>
  <c r="DA206" i="19"/>
  <c r="CZ206" i="19"/>
  <c r="CY206" i="19"/>
  <c r="CX206" i="19"/>
  <c r="CW206" i="19"/>
  <c r="CV206" i="19"/>
  <c r="CU206" i="19"/>
  <c r="CT206" i="19"/>
  <c r="CS206" i="19"/>
  <c r="CR206" i="19"/>
  <c r="CQ206" i="19"/>
  <c r="CP206" i="19"/>
  <c r="CO206" i="19"/>
  <c r="CN206" i="19"/>
  <c r="CM206" i="19"/>
  <c r="DE205" i="19"/>
  <c r="DD205" i="19"/>
  <c r="DC205" i="19"/>
  <c r="DB205" i="19"/>
  <c r="DA205" i="19"/>
  <c r="CZ205" i="19"/>
  <c r="CY205" i="19"/>
  <c r="CX205" i="19"/>
  <c r="CW205" i="19"/>
  <c r="CV205" i="19"/>
  <c r="CU205" i="19"/>
  <c r="CT205" i="19"/>
  <c r="CS205" i="19"/>
  <c r="CR205" i="19"/>
  <c r="CQ205" i="19"/>
  <c r="CP205" i="19"/>
  <c r="CO205" i="19"/>
  <c r="CN205" i="19"/>
  <c r="CM205" i="19"/>
  <c r="DE204" i="19"/>
  <c r="DD204" i="19"/>
  <c r="DC204" i="19"/>
  <c r="DB204" i="19"/>
  <c r="DA204" i="19"/>
  <c r="CZ204" i="19"/>
  <c r="CY204" i="19"/>
  <c r="CX204" i="19"/>
  <c r="CW204" i="19"/>
  <c r="CV204" i="19"/>
  <c r="CU204" i="19"/>
  <c r="CT204" i="19"/>
  <c r="CS204" i="19"/>
  <c r="CR204" i="19"/>
  <c r="CQ204" i="19"/>
  <c r="CP204" i="19"/>
  <c r="CO204" i="19"/>
  <c r="CN204" i="19"/>
  <c r="CM204" i="19"/>
  <c r="DE203" i="19"/>
  <c r="DD203" i="19"/>
  <c r="DC203" i="19"/>
  <c r="DB203" i="19"/>
  <c r="DA203" i="19"/>
  <c r="CZ203" i="19"/>
  <c r="CY203" i="19"/>
  <c r="CX203" i="19"/>
  <c r="CW203" i="19"/>
  <c r="CV203" i="19"/>
  <c r="CU203" i="19"/>
  <c r="CT203" i="19"/>
  <c r="CS203" i="19"/>
  <c r="CR203" i="19"/>
  <c r="CQ203" i="19"/>
  <c r="CP203" i="19"/>
  <c r="CO203" i="19"/>
  <c r="CN203" i="19"/>
  <c r="CM203" i="19"/>
  <c r="DE202" i="19"/>
  <c r="DD202" i="19"/>
  <c r="DC202" i="19"/>
  <c r="DB202" i="19"/>
  <c r="DA202" i="19"/>
  <c r="CZ202" i="19"/>
  <c r="CY202" i="19"/>
  <c r="CX202" i="19"/>
  <c r="CW202" i="19"/>
  <c r="CV202" i="19"/>
  <c r="CU202" i="19"/>
  <c r="CT202" i="19"/>
  <c r="CS202" i="19"/>
  <c r="CR202" i="19"/>
  <c r="CQ202" i="19"/>
  <c r="CP202" i="19"/>
  <c r="CO202" i="19"/>
  <c r="CN202" i="19"/>
  <c r="CM202" i="19"/>
  <c r="DE201" i="19"/>
  <c r="DD201" i="19"/>
  <c r="DC201" i="19"/>
  <c r="DB201" i="19"/>
  <c r="DA201" i="19"/>
  <c r="CZ201" i="19"/>
  <c r="CY201" i="19"/>
  <c r="CX201" i="19"/>
  <c r="CW201" i="19"/>
  <c r="CV201" i="19"/>
  <c r="CU201" i="19"/>
  <c r="CT201" i="19"/>
  <c r="CS201" i="19"/>
  <c r="CR201" i="19"/>
  <c r="CQ201" i="19"/>
  <c r="CP201" i="19"/>
  <c r="CO201" i="19"/>
  <c r="CN201" i="19"/>
  <c r="CM201" i="19"/>
  <c r="DE200" i="19"/>
  <c r="DD200" i="19"/>
  <c r="DC200" i="19"/>
  <c r="DB200" i="19"/>
  <c r="DA200" i="19"/>
  <c r="CZ200" i="19"/>
  <c r="CY200" i="19"/>
  <c r="CX200" i="19"/>
  <c r="CW200" i="19"/>
  <c r="CV200" i="19"/>
  <c r="CU200" i="19"/>
  <c r="CT200" i="19"/>
  <c r="CS200" i="19"/>
  <c r="CR200" i="19"/>
  <c r="CQ200" i="19"/>
  <c r="CP200" i="19"/>
  <c r="CO200" i="19"/>
  <c r="CN200" i="19"/>
  <c r="CM200" i="19"/>
  <c r="DE199" i="19"/>
  <c r="DD199" i="19"/>
  <c r="DC199" i="19"/>
  <c r="DB199" i="19"/>
  <c r="DA199" i="19"/>
  <c r="CZ199" i="19"/>
  <c r="CY199" i="19"/>
  <c r="CX199" i="19"/>
  <c r="CW199" i="19"/>
  <c r="CV199" i="19"/>
  <c r="CU199" i="19"/>
  <c r="CT199" i="19"/>
  <c r="CS199" i="19"/>
  <c r="CR199" i="19"/>
  <c r="CQ199" i="19"/>
  <c r="CP199" i="19"/>
  <c r="CO199" i="19"/>
  <c r="CN199" i="19"/>
  <c r="CM199" i="19"/>
  <c r="DE198" i="19"/>
  <c r="DD198" i="19"/>
  <c r="DC198" i="19"/>
  <c r="DB198" i="19"/>
  <c r="DA198" i="19"/>
  <c r="CZ198" i="19"/>
  <c r="CY198" i="19"/>
  <c r="CX198" i="19"/>
  <c r="CW198" i="19"/>
  <c r="CV198" i="19"/>
  <c r="CU198" i="19"/>
  <c r="CT198" i="19"/>
  <c r="CS198" i="19"/>
  <c r="CR198" i="19"/>
  <c r="CQ198" i="19"/>
  <c r="CP198" i="19"/>
  <c r="CO198" i="19"/>
  <c r="CN198" i="19"/>
  <c r="CM198" i="19"/>
  <c r="DE197" i="19"/>
  <c r="DD197" i="19"/>
  <c r="DC197" i="19"/>
  <c r="DB197" i="19"/>
  <c r="DA197" i="19"/>
  <c r="CZ197" i="19"/>
  <c r="CY197" i="19"/>
  <c r="CX197" i="19"/>
  <c r="CW197" i="19"/>
  <c r="CV197" i="19"/>
  <c r="CU197" i="19"/>
  <c r="CT197" i="19"/>
  <c r="CS197" i="19"/>
  <c r="CR197" i="19"/>
  <c r="CQ197" i="19"/>
  <c r="CP197" i="19"/>
  <c r="CO197" i="19"/>
  <c r="CN197" i="19"/>
  <c r="CM197" i="19"/>
  <c r="DE196" i="19"/>
  <c r="DD196" i="19"/>
  <c r="DC196" i="19"/>
  <c r="DB196" i="19"/>
  <c r="DA196" i="19"/>
  <c r="CZ196" i="19"/>
  <c r="CY196" i="19"/>
  <c r="CX196" i="19"/>
  <c r="CW196" i="19"/>
  <c r="CV196" i="19"/>
  <c r="CU196" i="19"/>
  <c r="CT196" i="19"/>
  <c r="CS196" i="19"/>
  <c r="CR196" i="19"/>
  <c r="CQ196" i="19"/>
  <c r="CP196" i="19"/>
  <c r="CO196" i="19"/>
  <c r="CN196" i="19"/>
  <c r="CM196" i="19"/>
  <c r="DE195" i="19"/>
  <c r="DD195" i="19"/>
  <c r="DC195" i="19"/>
  <c r="DB195" i="19"/>
  <c r="DA195" i="19"/>
  <c r="CZ195" i="19"/>
  <c r="CY195" i="19"/>
  <c r="CX195" i="19"/>
  <c r="CW195" i="19"/>
  <c r="CV195" i="19"/>
  <c r="CU195" i="19"/>
  <c r="CT195" i="19"/>
  <c r="CS195" i="19"/>
  <c r="CR195" i="19"/>
  <c r="CQ195" i="19"/>
  <c r="CP195" i="19"/>
  <c r="CO195" i="19"/>
  <c r="CN195" i="19"/>
  <c r="CM195" i="19"/>
  <c r="DE194" i="19"/>
  <c r="DD194" i="19"/>
  <c r="DC194" i="19"/>
  <c r="DB194" i="19"/>
  <c r="DA194" i="19"/>
  <c r="CZ194" i="19"/>
  <c r="CY194" i="19"/>
  <c r="CX194" i="19"/>
  <c r="CW194" i="19"/>
  <c r="CV194" i="19"/>
  <c r="CU194" i="19"/>
  <c r="CT194" i="19"/>
  <c r="CS194" i="19"/>
  <c r="CR194" i="19"/>
  <c r="CQ194" i="19"/>
  <c r="CP194" i="19"/>
  <c r="CO194" i="19"/>
  <c r="CN194" i="19"/>
  <c r="CM194" i="19"/>
  <c r="DE193" i="19"/>
  <c r="DD193" i="19"/>
  <c r="DC193" i="19"/>
  <c r="DB193" i="19"/>
  <c r="DA193" i="19"/>
  <c r="CZ193" i="19"/>
  <c r="CY193" i="19"/>
  <c r="CX193" i="19"/>
  <c r="CW193" i="19"/>
  <c r="CV193" i="19"/>
  <c r="CU193" i="19"/>
  <c r="CT193" i="19"/>
  <c r="CS193" i="19"/>
  <c r="CR193" i="19"/>
  <c r="CQ193" i="19"/>
  <c r="CP193" i="19"/>
  <c r="CO193" i="19"/>
  <c r="CN193" i="19"/>
  <c r="CM193" i="19"/>
  <c r="DE192" i="19"/>
  <c r="DD192" i="19"/>
  <c r="DC192" i="19"/>
  <c r="DB192" i="19"/>
  <c r="DA192" i="19"/>
  <c r="CZ192" i="19"/>
  <c r="CY192" i="19"/>
  <c r="CX192" i="19"/>
  <c r="CW192" i="19"/>
  <c r="CV192" i="19"/>
  <c r="CU192" i="19"/>
  <c r="CT192" i="19"/>
  <c r="CS192" i="19"/>
  <c r="CR192" i="19"/>
  <c r="CQ192" i="19"/>
  <c r="CP192" i="19"/>
  <c r="CO192" i="19"/>
  <c r="CN192" i="19"/>
  <c r="CM192" i="19"/>
  <c r="DE191" i="19"/>
  <c r="DD191" i="19"/>
  <c r="DC191" i="19"/>
  <c r="DB191" i="19"/>
  <c r="DA191" i="19"/>
  <c r="CZ191" i="19"/>
  <c r="CY191" i="19"/>
  <c r="CX191" i="19"/>
  <c r="CW191" i="19"/>
  <c r="CV191" i="19"/>
  <c r="CU191" i="19"/>
  <c r="CT191" i="19"/>
  <c r="CS191" i="19"/>
  <c r="CR191" i="19"/>
  <c r="CQ191" i="19"/>
  <c r="CP191" i="19"/>
  <c r="CO191" i="19"/>
  <c r="CN191" i="19"/>
  <c r="CM191" i="19"/>
  <c r="DE190" i="19"/>
  <c r="DD190" i="19"/>
  <c r="DC190" i="19"/>
  <c r="DB190" i="19"/>
  <c r="DA190" i="19"/>
  <c r="CZ190" i="19"/>
  <c r="CY190" i="19"/>
  <c r="CX190" i="19"/>
  <c r="CW190" i="19"/>
  <c r="CV190" i="19"/>
  <c r="CU190" i="19"/>
  <c r="CT190" i="19"/>
  <c r="CS190" i="19"/>
  <c r="CR190" i="19"/>
  <c r="CQ190" i="19"/>
  <c r="CP190" i="19"/>
  <c r="CO190" i="19"/>
  <c r="CN190" i="19"/>
  <c r="CM190" i="19"/>
  <c r="DE189" i="19"/>
  <c r="DD189" i="19"/>
  <c r="DC189" i="19"/>
  <c r="DB189" i="19"/>
  <c r="DA189" i="19"/>
  <c r="CZ189" i="19"/>
  <c r="CY189" i="19"/>
  <c r="CX189" i="19"/>
  <c r="CW189" i="19"/>
  <c r="CV189" i="19"/>
  <c r="CU189" i="19"/>
  <c r="CT189" i="19"/>
  <c r="CS189" i="19"/>
  <c r="CR189" i="19"/>
  <c r="CQ189" i="19"/>
  <c r="CP189" i="19"/>
  <c r="CO189" i="19"/>
  <c r="CN189" i="19"/>
  <c r="CM189" i="19"/>
  <c r="DE188" i="19"/>
  <c r="DD188" i="19"/>
  <c r="DC188" i="19"/>
  <c r="DB188" i="19"/>
  <c r="DA188" i="19"/>
  <c r="CZ188" i="19"/>
  <c r="CY188" i="19"/>
  <c r="CX188" i="19"/>
  <c r="CW188" i="19"/>
  <c r="CV188" i="19"/>
  <c r="CU188" i="19"/>
  <c r="CT188" i="19"/>
  <c r="CS188" i="19"/>
  <c r="CR188" i="19"/>
  <c r="CQ188" i="19"/>
  <c r="CP188" i="19"/>
  <c r="CO188" i="19"/>
  <c r="CN188" i="19"/>
  <c r="CM188" i="19"/>
  <c r="DE187" i="19"/>
  <c r="DD187" i="19"/>
  <c r="DC187" i="19"/>
  <c r="DB187" i="19"/>
  <c r="DA187" i="19"/>
  <c r="CZ187" i="19"/>
  <c r="CY187" i="19"/>
  <c r="CX187" i="19"/>
  <c r="CW187" i="19"/>
  <c r="CV187" i="19"/>
  <c r="CU187" i="19"/>
  <c r="CT187" i="19"/>
  <c r="CS187" i="19"/>
  <c r="CR187" i="19"/>
  <c r="CQ187" i="19"/>
  <c r="CP187" i="19"/>
  <c r="CO187" i="19"/>
  <c r="CN187" i="19"/>
  <c r="CM187" i="19"/>
  <c r="DE186" i="19"/>
  <c r="DD186" i="19"/>
  <c r="DC186" i="19"/>
  <c r="DB186" i="19"/>
  <c r="DA186" i="19"/>
  <c r="CZ186" i="19"/>
  <c r="CY186" i="19"/>
  <c r="CX186" i="19"/>
  <c r="CW186" i="19"/>
  <c r="CV186" i="19"/>
  <c r="CU186" i="19"/>
  <c r="CT186" i="19"/>
  <c r="CS186" i="19"/>
  <c r="CR186" i="19"/>
  <c r="CQ186" i="19"/>
  <c r="CP186" i="19"/>
  <c r="CO186" i="19"/>
  <c r="CN186" i="19"/>
  <c r="CM186" i="19"/>
  <c r="DE185" i="19"/>
  <c r="DD185" i="19"/>
  <c r="DC185" i="19"/>
  <c r="DB185" i="19"/>
  <c r="DA185" i="19"/>
  <c r="CZ185" i="19"/>
  <c r="CY185" i="19"/>
  <c r="CX185" i="19"/>
  <c r="CW185" i="19"/>
  <c r="CV185" i="19"/>
  <c r="CU185" i="19"/>
  <c r="CT185" i="19"/>
  <c r="CS185" i="19"/>
  <c r="CR185" i="19"/>
  <c r="CQ185" i="19"/>
  <c r="CP185" i="19"/>
  <c r="CO185" i="19"/>
  <c r="CN185" i="19"/>
  <c r="CM185" i="19"/>
  <c r="DE184" i="19"/>
  <c r="DD184" i="19"/>
  <c r="DC184" i="19"/>
  <c r="DB184" i="19"/>
  <c r="DA184" i="19"/>
  <c r="CZ184" i="19"/>
  <c r="CY184" i="19"/>
  <c r="CX184" i="19"/>
  <c r="CW184" i="19"/>
  <c r="CV184" i="19"/>
  <c r="CU184" i="19"/>
  <c r="CT184" i="19"/>
  <c r="CS184" i="19"/>
  <c r="CR184" i="19"/>
  <c r="CQ184" i="19"/>
  <c r="CP184" i="19"/>
  <c r="CO184" i="19"/>
  <c r="CN184" i="19"/>
  <c r="CM184" i="19"/>
  <c r="DE183" i="19"/>
  <c r="DD183" i="19"/>
  <c r="DC183" i="19"/>
  <c r="DB183" i="19"/>
  <c r="DA183" i="19"/>
  <c r="CZ183" i="19"/>
  <c r="CY183" i="19"/>
  <c r="CX183" i="19"/>
  <c r="CW183" i="19"/>
  <c r="CV183" i="19"/>
  <c r="CU183" i="19"/>
  <c r="CT183" i="19"/>
  <c r="CS183" i="19"/>
  <c r="CR183" i="19"/>
  <c r="CQ183" i="19"/>
  <c r="CP183" i="19"/>
  <c r="CO183" i="19"/>
  <c r="CN183" i="19"/>
  <c r="CM183" i="19"/>
  <c r="DE182" i="19"/>
  <c r="DD182" i="19"/>
  <c r="DC182" i="19"/>
  <c r="DB182" i="19"/>
  <c r="DA182" i="19"/>
  <c r="CZ182" i="19"/>
  <c r="CY182" i="19"/>
  <c r="CX182" i="19"/>
  <c r="CW182" i="19"/>
  <c r="CV182" i="19"/>
  <c r="CU182" i="19"/>
  <c r="CT182" i="19"/>
  <c r="CS182" i="19"/>
  <c r="CR182" i="19"/>
  <c r="CQ182" i="19"/>
  <c r="CP182" i="19"/>
  <c r="CO182" i="19"/>
  <c r="CN182" i="19"/>
  <c r="CM182" i="19"/>
  <c r="DE181" i="19"/>
  <c r="DD181" i="19"/>
  <c r="DC181" i="19"/>
  <c r="DB181" i="19"/>
  <c r="DA181" i="19"/>
  <c r="CZ181" i="19"/>
  <c r="CY181" i="19"/>
  <c r="CX181" i="19"/>
  <c r="CW181" i="19"/>
  <c r="CV181" i="19"/>
  <c r="CU181" i="19"/>
  <c r="CT181" i="19"/>
  <c r="CS181" i="19"/>
  <c r="CR181" i="19"/>
  <c r="CQ181" i="19"/>
  <c r="CP181" i="19"/>
  <c r="CO181" i="19"/>
  <c r="CN181" i="19"/>
  <c r="CM181" i="19"/>
  <c r="DE180" i="19"/>
  <c r="DD180" i="19"/>
  <c r="DC180" i="19"/>
  <c r="DB180" i="19"/>
  <c r="DA180" i="19"/>
  <c r="CZ180" i="19"/>
  <c r="CY180" i="19"/>
  <c r="CX180" i="19"/>
  <c r="CW180" i="19"/>
  <c r="CV180" i="19"/>
  <c r="CU180" i="19"/>
  <c r="CT180" i="19"/>
  <c r="CS180" i="19"/>
  <c r="CR180" i="19"/>
  <c r="CQ180" i="19"/>
  <c r="CP180" i="19"/>
  <c r="CO180" i="19"/>
  <c r="CN180" i="19"/>
  <c r="CM180" i="19"/>
  <c r="DE179" i="19"/>
  <c r="DD179" i="19"/>
  <c r="DC179" i="19"/>
  <c r="DB179" i="19"/>
  <c r="DA179" i="19"/>
  <c r="CZ179" i="19"/>
  <c r="CY179" i="19"/>
  <c r="CX179" i="19"/>
  <c r="CW179" i="19"/>
  <c r="CV179" i="19"/>
  <c r="CU179" i="19"/>
  <c r="CT179" i="19"/>
  <c r="CS179" i="19"/>
  <c r="CR179" i="19"/>
  <c r="CQ179" i="19"/>
  <c r="CP179" i="19"/>
  <c r="CO179" i="19"/>
  <c r="CN179" i="19"/>
  <c r="CM179" i="19"/>
  <c r="DE178" i="19"/>
  <c r="DD178" i="19"/>
  <c r="DC178" i="19"/>
  <c r="DB178" i="19"/>
  <c r="DA178" i="19"/>
  <c r="CZ178" i="19"/>
  <c r="CY178" i="19"/>
  <c r="CX178" i="19"/>
  <c r="CW178" i="19"/>
  <c r="CV178" i="19"/>
  <c r="CU178" i="19"/>
  <c r="CT178" i="19"/>
  <c r="CS178" i="19"/>
  <c r="CR178" i="19"/>
  <c r="CQ178" i="19"/>
  <c r="CP178" i="19"/>
  <c r="CO178" i="19"/>
  <c r="CN178" i="19"/>
  <c r="CM178" i="19"/>
  <c r="DE177" i="19"/>
  <c r="DD177" i="19"/>
  <c r="DC177" i="19"/>
  <c r="DB177" i="19"/>
  <c r="DA177" i="19"/>
  <c r="CZ177" i="19"/>
  <c r="CY177" i="19"/>
  <c r="CX177" i="19"/>
  <c r="CW177" i="19"/>
  <c r="CV177" i="19"/>
  <c r="CU177" i="19"/>
  <c r="CT177" i="19"/>
  <c r="CS177" i="19"/>
  <c r="CR177" i="19"/>
  <c r="CQ177" i="19"/>
  <c r="CP177" i="19"/>
  <c r="CO177" i="19"/>
  <c r="CN177" i="19"/>
  <c r="CM177" i="19"/>
  <c r="DE176" i="19"/>
  <c r="DD176" i="19"/>
  <c r="DC176" i="19"/>
  <c r="DB176" i="19"/>
  <c r="DA176" i="19"/>
  <c r="CZ176" i="19"/>
  <c r="CY176" i="19"/>
  <c r="CX176" i="19"/>
  <c r="CW176" i="19"/>
  <c r="CV176" i="19"/>
  <c r="CU176" i="19"/>
  <c r="CT176" i="19"/>
  <c r="CS176" i="19"/>
  <c r="CR176" i="19"/>
  <c r="CQ176" i="19"/>
  <c r="CP176" i="19"/>
  <c r="CO176" i="19"/>
  <c r="CN176" i="19"/>
  <c r="CM176" i="19"/>
  <c r="DE175" i="19"/>
  <c r="DD175" i="19"/>
  <c r="DC175" i="19"/>
  <c r="DB175" i="19"/>
  <c r="DA175" i="19"/>
  <c r="CZ175" i="19"/>
  <c r="CY175" i="19"/>
  <c r="CX175" i="19"/>
  <c r="CW175" i="19"/>
  <c r="CV175" i="19"/>
  <c r="CU175" i="19"/>
  <c r="CT175" i="19"/>
  <c r="CS175" i="19"/>
  <c r="CR175" i="19"/>
  <c r="CQ175" i="19"/>
  <c r="CP175" i="19"/>
  <c r="CO175" i="19"/>
  <c r="CN175" i="19"/>
  <c r="CM175" i="19"/>
  <c r="DE174" i="19"/>
  <c r="DD174" i="19"/>
  <c r="DC174" i="19"/>
  <c r="DB174" i="19"/>
  <c r="DA174" i="19"/>
  <c r="CZ174" i="19"/>
  <c r="CY174" i="19"/>
  <c r="CX174" i="19"/>
  <c r="CW174" i="19"/>
  <c r="CV174" i="19"/>
  <c r="CU174" i="19"/>
  <c r="CT174" i="19"/>
  <c r="CS174" i="19"/>
  <c r="CR174" i="19"/>
  <c r="CQ174" i="19"/>
  <c r="CP174" i="19"/>
  <c r="CO174" i="19"/>
  <c r="CN174" i="19"/>
  <c r="CM174" i="19"/>
  <c r="DE173" i="19"/>
  <c r="DD173" i="19"/>
  <c r="DC173" i="19"/>
  <c r="DB173" i="19"/>
  <c r="DA173" i="19"/>
  <c r="CZ173" i="19"/>
  <c r="CY173" i="19"/>
  <c r="CX173" i="19"/>
  <c r="CW173" i="19"/>
  <c r="CV173" i="19"/>
  <c r="CU173" i="19"/>
  <c r="CT173" i="19"/>
  <c r="CS173" i="19"/>
  <c r="CR173" i="19"/>
  <c r="CQ173" i="19"/>
  <c r="CP173" i="19"/>
  <c r="CO173" i="19"/>
  <c r="CN173" i="19"/>
  <c r="CM173" i="19"/>
  <c r="DE172" i="19"/>
  <c r="DD172" i="19"/>
  <c r="DC172" i="19"/>
  <c r="DB172" i="19"/>
  <c r="DA172" i="19"/>
  <c r="CZ172" i="19"/>
  <c r="CY172" i="19"/>
  <c r="CX172" i="19"/>
  <c r="CW172" i="19"/>
  <c r="CV172" i="19"/>
  <c r="CU172" i="19"/>
  <c r="CT172" i="19"/>
  <c r="CS172" i="19"/>
  <c r="CR172" i="19"/>
  <c r="CQ172" i="19"/>
  <c r="CP172" i="19"/>
  <c r="CO172" i="19"/>
  <c r="CN172" i="19"/>
  <c r="CM172" i="19"/>
  <c r="DE171" i="19"/>
  <c r="DD171" i="19"/>
  <c r="DC171" i="19"/>
  <c r="DB171" i="19"/>
  <c r="DA171" i="19"/>
  <c r="CZ171" i="19"/>
  <c r="CY171" i="19"/>
  <c r="CX171" i="19"/>
  <c r="CW171" i="19"/>
  <c r="CV171" i="19"/>
  <c r="CU171" i="19"/>
  <c r="CT171" i="19"/>
  <c r="CS171" i="19"/>
  <c r="CR171" i="19"/>
  <c r="CQ171" i="19"/>
  <c r="CP171" i="19"/>
  <c r="CO171" i="19"/>
  <c r="CN171" i="19"/>
  <c r="CM171" i="19"/>
  <c r="DE170" i="19"/>
  <c r="DD170" i="19"/>
  <c r="DC170" i="19"/>
  <c r="DB170" i="19"/>
  <c r="DA170" i="19"/>
  <c r="CZ170" i="19"/>
  <c r="CY170" i="19"/>
  <c r="CX170" i="19"/>
  <c r="CW170" i="19"/>
  <c r="CV170" i="19"/>
  <c r="CU170" i="19"/>
  <c r="CT170" i="19"/>
  <c r="CS170" i="19"/>
  <c r="CR170" i="19"/>
  <c r="CQ170" i="19"/>
  <c r="CP170" i="19"/>
  <c r="CO170" i="19"/>
  <c r="CN170" i="19"/>
  <c r="CM170" i="19"/>
  <c r="DE169" i="19"/>
  <c r="DD169" i="19"/>
  <c r="DC169" i="19"/>
  <c r="DB169" i="19"/>
  <c r="DA169" i="19"/>
  <c r="CZ169" i="19"/>
  <c r="CY169" i="19"/>
  <c r="CX169" i="19"/>
  <c r="CW169" i="19"/>
  <c r="CV169" i="19"/>
  <c r="CU169" i="19"/>
  <c r="CT169" i="19"/>
  <c r="CS169" i="19"/>
  <c r="CR169" i="19"/>
  <c r="CQ169" i="19"/>
  <c r="CP169" i="19"/>
  <c r="CO169" i="19"/>
  <c r="CN169" i="19"/>
  <c r="CM169" i="19"/>
  <c r="DE168" i="19"/>
  <c r="DD168" i="19"/>
  <c r="DC168" i="19"/>
  <c r="DB168" i="19"/>
  <c r="DA168" i="19"/>
  <c r="CZ168" i="19"/>
  <c r="CY168" i="19"/>
  <c r="CX168" i="19"/>
  <c r="CW168" i="19"/>
  <c r="CV168" i="19"/>
  <c r="CU168" i="19"/>
  <c r="CT168" i="19"/>
  <c r="CS168" i="19"/>
  <c r="CR168" i="19"/>
  <c r="CQ168" i="19"/>
  <c r="CP168" i="19"/>
  <c r="CO168" i="19"/>
  <c r="CN168" i="19"/>
  <c r="CM168" i="19"/>
  <c r="DE167" i="19"/>
  <c r="DD167" i="19"/>
  <c r="DC167" i="19"/>
  <c r="DB167" i="19"/>
  <c r="DA167" i="19"/>
  <c r="CZ167" i="19"/>
  <c r="CY167" i="19"/>
  <c r="CX167" i="19"/>
  <c r="CW167" i="19"/>
  <c r="CV167" i="19"/>
  <c r="CU167" i="19"/>
  <c r="CT167" i="19"/>
  <c r="CS167" i="19"/>
  <c r="CR167" i="19"/>
  <c r="CQ167" i="19"/>
  <c r="CP167" i="19"/>
  <c r="CO167" i="19"/>
  <c r="CN167" i="19"/>
  <c r="CM167" i="19"/>
  <c r="DE166" i="19"/>
  <c r="DD166" i="19"/>
  <c r="DC166" i="19"/>
  <c r="DB166" i="19"/>
  <c r="DA166" i="19"/>
  <c r="CZ166" i="19"/>
  <c r="CY166" i="19"/>
  <c r="CX166" i="19"/>
  <c r="CW166" i="19"/>
  <c r="CV166" i="19"/>
  <c r="CU166" i="19"/>
  <c r="CT166" i="19"/>
  <c r="CS166" i="19"/>
  <c r="CR166" i="19"/>
  <c r="CQ166" i="19"/>
  <c r="CP166" i="19"/>
  <c r="CO166" i="19"/>
  <c r="CN166" i="19"/>
  <c r="CM166" i="19"/>
  <c r="DE165" i="19"/>
  <c r="DD165" i="19"/>
  <c r="DC165" i="19"/>
  <c r="DB165" i="19"/>
  <c r="DA165" i="19"/>
  <c r="CZ165" i="19"/>
  <c r="CY165" i="19"/>
  <c r="CX165" i="19"/>
  <c r="CW165" i="19"/>
  <c r="CV165" i="19"/>
  <c r="CU165" i="19"/>
  <c r="CT165" i="19"/>
  <c r="CS165" i="19"/>
  <c r="CR165" i="19"/>
  <c r="CQ165" i="19"/>
  <c r="CP165" i="19"/>
  <c r="CO165" i="19"/>
  <c r="CN165" i="19"/>
  <c r="CM165" i="19"/>
  <c r="DE164" i="19"/>
  <c r="DD164" i="19"/>
  <c r="DC164" i="19"/>
  <c r="DB164" i="19"/>
  <c r="DA164" i="19"/>
  <c r="CZ164" i="19"/>
  <c r="CY164" i="19"/>
  <c r="CX164" i="19"/>
  <c r="CW164" i="19"/>
  <c r="CV164" i="19"/>
  <c r="CU164" i="19"/>
  <c r="CT164" i="19"/>
  <c r="CS164" i="19"/>
  <c r="CR164" i="19"/>
  <c r="CQ164" i="19"/>
  <c r="CP164" i="19"/>
  <c r="CO164" i="19"/>
  <c r="CN164" i="19"/>
  <c r="CM164" i="19"/>
  <c r="DE163" i="19"/>
  <c r="DD163" i="19"/>
  <c r="DC163" i="19"/>
  <c r="DB163" i="19"/>
  <c r="DA163" i="19"/>
  <c r="CZ163" i="19"/>
  <c r="CY163" i="19"/>
  <c r="CX163" i="19"/>
  <c r="CW163" i="19"/>
  <c r="CV163" i="19"/>
  <c r="CU163" i="19"/>
  <c r="CT163" i="19"/>
  <c r="CS163" i="19"/>
  <c r="CR163" i="19"/>
  <c r="CQ163" i="19"/>
  <c r="CP163" i="19"/>
  <c r="CO163" i="19"/>
  <c r="CN163" i="19"/>
  <c r="CM163" i="19"/>
  <c r="DE162" i="19"/>
  <c r="DD162" i="19"/>
  <c r="DC162" i="19"/>
  <c r="DB162" i="19"/>
  <c r="DA162" i="19"/>
  <c r="CZ162" i="19"/>
  <c r="CY162" i="19"/>
  <c r="CX162" i="19"/>
  <c r="CW162" i="19"/>
  <c r="CV162" i="19"/>
  <c r="CU162" i="19"/>
  <c r="CT162" i="19"/>
  <c r="CS162" i="19"/>
  <c r="CR162" i="19"/>
  <c r="CQ162" i="19"/>
  <c r="CP162" i="19"/>
  <c r="CO162" i="19"/>
  <c r="CN162" i="19"/>
  <c r="CM162" i="19"/>
  <c r="DE161" i="19"/>
  <c r="DD161" i="19"/>
  <c r="DC161" i="19"/>
  <c r="DB161" i="19"/>
  <c r="DA161" i="19"/>
  <c r="CZ161" i="19"/>
  <c r="CY161" i="19"/>
  <c r="CX161" i="19"/>
  <c r="CW161" i="19"/>
  <c r="CV161" i="19"/>
  <c r="CU161" i="19"/>
  <c r="CT161" i="19"/>
  <c r="CS161" i="19"/>
  <c r="CR161" i="19"/>
  <c r="CQ161" i="19"/>
  <c r="CP161" i="19"/>
  <c r="CO161" i="19"/>
  <c r="CN161" i="19"/>
  <c r="CM161" i="19"/>
  <c r="DE160" i="19"/>
  <c r="DD160" i="19"/>
  <c r="DC160" i="19"/>
  <c r="DB160" i="19"/>
  <c r="DA160" i="19"/>
  <c r="CZ160" i="19"/>
  <c r="CY160" i="19"/>
  <c r="CX160" i="19"/>
  <c r="CW160" i="19"/>
  <c r="CV160" i="19"/>
  <c r="CU160" i="19"/>
  <c r="CT160" i="19"/>
  <c r="CS160" i="19"/>
  <c r="CR160" i="19"/>
  <c r="CQ160" i="19"/>
  <c r="CP160" i="19"/>
  <c r="CO160" i="19"/>
  <c r="CN160" i="19"/>
  <c r="CM160" i="19"/>
  <c r="DE159" i="19"/>
  <c r="DD159" i="19"/>
  <c r="DC159" i="19"/>
  <c r="DB159" i="19"/>
  <c r="DA159" i="19"/>
  <c r="CZ159" i="19"/>
  <c r="CY159" i="19"/>
  <c r="CX159" i="19"/>
  <c r="CW159" i="19"/>
  <c r="CV159" i="19"/>
  <c r="CU159" i="19"/>
  <c r="CT159" i="19"/>
  <c r="CS159" i="19"/>
  <c r="CR159" i="19"/>
  <c r="CQ159" i="19"/>
  <c r="CP159" i="19"/>
  <c r="CO159" i="19"/>
  <c r="CN159" i="19"/>
  <c r="CM159" i="19"/>
  <c r="DE158" i="19"/>
  <c r="DD158" i="19"/>
  <c r="DC158" i="19"/>
  <c r="DB158" i="19"/>
  <c r="DA158" i="19"/>
  <c r="CZ158" i="19"/>
  <c r="CY158" i="19"/>
  <c r="CX158" i="19"/>
  <c r="CW158" i="19"/>
  <c r="CV158" i="19"/>
  <c r="CU158" i="19"/>
  <c r="CT158" i="19"/>
  <c r="CS158" i="19"/>
  <c r="CR158" i="19"/>
  <c r="CQ158" i="19"/>
  <c r="CP158" i="19"/>
  <c r="CO158" i="19"/>
  <c r="CN158" i="19"/>
  <c r="CM158" i="19"/>
  <c r="DE157" i="19"/>
  <c r="DD157" i="19"/>
  <c r="DC157" i="19"/>
  <c r="DB157" i="19"/>
  <c r="DA157" i="19"/>
  <c r="CZ157" i="19"/>
  <c r="CY157" i="19"/>
  <c r="CX157" i="19"/>
  <c r="CW157" i="19"/>
  <c r="CV157" i="19"/>
  <c r="CU157" i="19"/>
  <c r="CT157" i="19"/>
  <c r="CS157" i="19"/>
  <c r="CR157" i="19"/>
  <c r="CQ157" i="19"/>
  <c r="CP157" i="19"/>
  <c r="CO157" i="19"/>
  <c r="CN157" i="19"/>
  <c r="CM157" i="19"/>
  <c r="DE156" i="19"/>
  <c r="DD156" i="19"/>
  <c r="DC156" i="19"/>
  <c r="DB156" i="19"/>
  <c r="DA156" i="19"/>
  <c r="CZ156" i="19"/>
  <c r="CY156" i="19"/>
  <c r="CX156" i="19"/>
  <c r="CW156" i="19"/>
  <c r="CV156" i="19"/>
  <c r="CU156" i="19"/>
  <c r="CT156" i="19"/>
  <c r="CS156" i="19"/>
  <c r="CR156" i="19"/>
  <c r="CQ156" i="19"/>
  <c r="CP156" i="19"/>
  <c r="CO156" i="19"/>
  <c r="CN156" i="19"/>
  <c r="CM156" i="19"/>
  <c r="DE155" i="19"/>
  <c r="DD155" i="19"/>
  <c r="DC155" i="19"/>
  <c r="DB155" i="19"/>
  <c r="DA155" i="19"/>
  <c r="CZ155" i="19"/>
  <c r="CY155" i="19"/>
  <c r="CX155" i="19"/>
  <c r="CW155" i="19"/>
  <c r="CV155" i="19"/>
  <c r="CU155" i="19"/>
  <c r="CT155" i="19"/>
  <c r="CS155" i="19"/>
  <c r="CR155" i="19"/>
  <c r="CQ155" i="19"/>
  <c r="CP155" i="19"/>
  <c r="CO155" i="19"/>
  <c r="CN155" i="19"/>
  <c r="CM155" i="19"/>
  <c r="DE154" i="19"/>
  <c r="DD154" i="19"/>
  <c r="DC154" i="19"/>
  <c r="DB154" i="19"/>
  <c r="DA154" i="19"/>
  <c r="CZ154" i="19"/>
  <c r="CY154" i="19"/>
  <c r="CX154" i="19"/>
  <c r="CW154" i="19"/>
  <c r="CV154" i="19"/>
  <c r="CU154" i="19"/>
  <c r="CT154" i="19"/>
  <c r="CS154" i="19"/>
  <c r="CR154" i="19"/>
  <c r="CQ154" i="19"/>
  <c r="CP154" i="19"/>
  <c r="CO154" i="19"/>
  <c r="CN154" i="19"/>
  <c r="CM154" i="19"/>
  <c r="DE153" i="19"/>
  <c r="DD153" i="19"/>
  <c r="DC153" i="19"/>
  <c r="DB153" i="19"/>
  <c r="DA153" i="19"/>
  <c r="CZ153" i="19"/>
  <c r="CY153" i="19"/>
  <c r="CX153" i="19"/>
  <c r="CW153" i="19"/>
  <c r="CV153" i="19"/>
  <c r="CU153" i="19"/>
  <c r="CT153" i="19"/>
  <c r="CS153" i="19"/>
  <c r="CR153" i="19"/>
  <c r="CQ153" i="19"/>
  <c r="CP153" i="19"/>
  <c r="CO153" i="19"/>
  <c r="CN153" i="19"/>
  <c r="CM153" i="19"/>
  <c r="DE152" i="19"/>
  <c r="DD152" i="19"/>
  <c r="DC152" i="19"/>
  <c r="DB152" i="19"/>
  <c r="DA152" i="19"/>
  <c r="CZ152" i="19"/>
  <c r="CY152" i="19"/>
  <c r="CX152" i="19"/>
  <c r="CW152" i="19"/>
  <c r="CV152" i="19"/>
  <c r="CU152" i="19"/>
  <c r="CT152" i="19"/>
  <c r="CS152" i="19"/>
  <c r="CR152" i="19"/>
  <c r="CQ152" i="19"/>
  <c r="CP152" i="19"/>
  <c r="CO152" i="19"/>
  <c r="CN152" i="19"/>
  <c r="CM152" i="19"/>
  <c r="DE151" i="19"/>
  <c r="DD151" i="19"/>
  <c r="DC151" i="19"/>
  <c r="DB151" i="19"/>
  <c r="DA151" i="19"/>
  <c r="CZ151" i="19"/>
  <c r="CY151" i="19"/>
  <c r="CX151" i="19"/>
  <c r="CW151" i="19"/>
  <c r="CV151" i="19"/>
  <c r="CU151" i="19"/>
  <c r="CT151" i="19"/>
  <c r="CS151" i="19"/>
  <c r="CR151" i="19"/>
  <c r="CQ151" i="19"/>
  <c r="CP151" i="19"/>
  <c r="CO151" i="19"/>
  <c r="CN151" i="19"/>
  <c r="CM151" i="19"/>
  <c r="DE150" i="19"/>
  <c r="DD150" i="19"/>
  <c r="DC150" i="19"/>
  <c r="DB150" i="19"/>
  <c r="DA150" i="19"/>
  <c r="CZ150" i="19"/>
  <c r="CY150" i="19"/>
  <c r="CX150" i="19"/>
  <c r="CW150" i="19"/>
  <c r="CV150" i="19"/>
  <c r="CU150" i="19"/>
  <c r="CT150" i="19"/>
  <c r="CS150" i="19"/>
  <c r="CR150" i="19"/>
  <c r="CQ150" i="19"/>
  <c r="CP150" i="19"/>
  <c r="CO150" i="19"/>
  <c r="CN150" i="19"/>
  <c r="CM150" i="19"/>
  <c r="DE149" i="19"/>
  <c r="DD149" i="19"/>
  <c r="DC149" i="19"/>
  <c r="DB149" i="19"/>
  <c r="DA149" i="19"/>
  <c r="CZ149" i="19"/>
  <c r="CY149" i="19"/>
  <c r="CX149" i="19"/>
  <c r="CW149" i="19"/>
  <c r="CV149" i="19"/>
  <c r="CU149" i="19"/>
  <c r="CT149" i="19"/>
  <c r="CS149" i="19"/>
  <c r="CR149" i="19"/>
  <c r="CQ149" i="19"/>
  <c r="CP149" i="19"/>
  <c r="CO149" i="19"/>
  <c r="CN149" i="19"/>
  <c r="CM149" i="19"/>
  <c r="DE148" i="19"/>
  <c r="DD148" i="19"/>
  <c r="DC148" i="19"/>
  <c r="DB148" i="19"/>
  <c r="DA148" i="19"/>
  <c r="CZ148" i="19"/>
  <c r="CY148" i="19"/>
  <c r="CX148" i="19"/>
  <c r="CW148" i="19"/>
  <c r="CV148" i="19"/>
  <c r="CU148" i="19"/>
  <c r="CT148" i="19"/>
  <c r="CS148" i="19"/>
  <c r="CR148" i="19"/>
  <c r="CQ148" i="19"/>
  <c r="CP148" i="19"/>
  <c r="CO148" i="19"/>
  <c r="CN148" i="19"/>
  <c r="CM148" i="19"/>
  <c r="DE147" i="19"/>
  <c r="DD147" i="19"/>
  <c r="DC147" i="19"/>
  <c r="DB147" i="19"/>
  <c r="DA147" i="19"/>
  <c r="CZ147" i="19"/>
  <c r="CY147" i="19"/>
  <c r="CX147" i="19"/>
  <c r="CW147" i="19"/>
  <c r="CV147" i="19"/>
  <c r="CU147" i="19"/>
  <c r="CT147" i="19"/>
  <c r="CS147" i="19"/>
  <c r="CR147" i="19"/>
  <c r="CQ147" i="19"/>
  <c r="CP147" i="19"/>
  <c r="CO147" i="19"/>
  <c r="CN147" i="19"/>
  <c r="CM147" i="19"/>
  <c r="DE146" i="19"/>
  <c r="DD146" i="19"/>
  <c r="DC146" i="19"/>
  <c r="DB146" i="19"/>
  <c r="DA146" i="19"/>
  <c r="CZ146" i="19"/>
  <c r="CY146" i="19"/>
  <c r="CX146" i="19"/>
  <c r="CW146" i="19"/>
  <c r="CV146" i="19"/>
  <c r="CU146" i="19"/>
  <c r="CT146" i="19"/>
  <c r="CS146" i="19"/>
  <c r="CR146" i="19"/>
  <c r="CQ146" i="19"/>
  <c r="CP146" i="19"/>
  <c r="CO146" i="19"/>
  <c r="CN146" i="19"/>
  <c r="CM146" i="19"/>
  <c r="DE145" i="19"/>
  <c r="DD145" i="19"/>
  <c r="DC145" i="19"/>
  <c r="DB145" i="19"/>
  <c r="DA145" i="19"/>
  <c r="CZ145" i="19"/>
  <c r="CY145" i="19"/>
  <c r="CX145" i="19"/>
  <c r="CW145" i="19"/>
  <c r="CV145" i="19"/>
  <c r="CU145" i="19"/>
  <c r="CT145" i="19"/>
  <c r="CS145" i="19"/>
  <c r="CR145" i="19"/>
  <c r="CQ145" i="19"/>
  <c r="CP145" i="19"/>
  <c r="CO145" i="19"/>
  <c r="CN145" i="19"/>
  <c r="CM145" i="19"/>
  <c r="DE144" i="19"/>
  <c r="DD144" i="19"/>
  <c r="DC144" i="19"/>
  <c r="DB144" i="19"/>
  <c r="DA144" i="19"/>
  <c r="CZ144" i="19"/>
  <c r="CY144" i="19"/>
  <c r="CX144" i="19"/>
  <c r="CW144" i="19"/>
  <c r="CV144" i="19"/>
  <c r="CU144" i="19"/>
  <c r="CT144" i="19"/>
  <c r="CS144" i="19"/>
  <c r="CR144" i="19"/>
  <c r="CQ144" i="19"/>
  <c r="CP144" i="19"/>
  <c r="CO144" i="19"/>
  <c r="CN144" i="19"/>
  <c r="CM144" i="19"/>
  <c r="DE143" i="19"/>
  <c r="DD143" i="19"/>
  <c r="DC143" i="19"/>
  <c r="DB143" i="19"/>
  <c r="DA143" i="19"/>
  <c r="CZ143" i="19"/>
  <c r="CY143" i="19"/>
  <c r="CX143" i="19"/>
  <c r="CW143" i="19"/>
  <c r="CV143" i="19"/>
  <c r="CU143" i="19"/>
  <c r="CT143" i="19"/>
  <c r="CS143" i="19"/>
  <c r="CR143" i="19"/>
  <c r="CQ143" i="19"/>
  <c r="CP143" i="19"/>
  <c r="CO143" i="19"/>
  <c r="CN143" i="19"/>
  <c r="CM143" i="19"/>
  <c r="DE142" i="19"/>
  <c r="DD142" i="19"/>
  <c r="DC142" i="19"/>
  <c r="DB142" i="19"/>
  <c r="DA142" i="19"/>
  <c r="CZ142" i="19"/>
  <c r="CY142" i="19"/>
  <c r="CX142" i="19"/>
  <c r="CW142" i="19"/>
  <c r="CV142" i="19"/>
  <c r="CU142" i="19"/>
  <c r="CT142" i="19"/>
  <c r="CS142" i="19"/>
  <c r="CR142" i="19"/>
  <c r="CQ142" i="19"/>
  <c r="CP142" i="19"/>
  <c r="CO142" i="19"/>
  <c r="CN142" i="19"/>
  <c r="CM142" i="19"/>
  <c r="DE141" i="19"/>
  <c r="DD141" i="19"/>
  <c r="DC141" i="19"/>
  <c r="DB141" i="19"/>
  <c r="DA141" i="19"/>
  <c r="CZ141" i="19"/>
  <c r="CY141" i="19"/>
  <c r="CX141" i="19"/>
  <c r="CW141" i="19"/>
  <c r="CV141" i="19"/>
  <c r="CU141" i="19"/>
  <c r="CT141" i="19"/>
  <c r="CS141" i="19"/>
  <c r="CR141" i="19"/>
  <c r="CQ141" i="19"/>
  <c r="CP141" i="19"/>
  <c r="CO141" i="19"/>
  <c r="CN141" i="19"/>
  <c r="CM141" i="19"/>
  <c r="DE140" i="19"/>
  <c r="DD140" i="19"/>
  <c r="DC140" i="19"/>
  <c r="DB140" i="19"/>
  <c r="DA140" i="19"/>
  <c r="CZ140" i="19"/>
  <c r="CY140" i="19"/>
  <c r="CX140" i="19"/>
  <c r="CW140" i="19"/>
  <c r="CV140" i="19"/>
  <c r="CU140" i="19"/>
  <c r="CT140" i="19"/>
  <c r="CS140" i="19"/>
  <c r="CR140" i="19"/>
  <c r="CQ140" i="19"/>
  <c r="CP140" i="19"/>
  <c r="CO140" i="19"/>
  <c r="CN140" i="19"/>
  <c r="CM140" i="19"/>
  <c r="DE139" i="19"/>
  <c r="DD139" i="19"/>
  <c r="DC139" i="19"/>
  <c r="DB139" i="19"/>
  <c r="DA139" i="19"/>
  <c r="CZ139" i="19"/>
  <c r="CY139" i="19"/>
  <c r="CX139" i="19"/>
  <c r="CW139" i="19"/>
  <c r="CV139" i="19"/>
  <c r="CU139" i="19"/>
  <c r="CT139" i="19"/>
  <c r="CS139" i="19"/>
  <c r="CR139" i="19"/>
  <c r="CQ139" i="19"/>
  <c r="CP139" i="19"/>
  <c r="CO139" i="19"/>
  <c r="CN139" i="19"/>
  <c r="CM139" i="19"/>
  <c r="DE138" i="19"/>
  <c r="DD138" i="19"/>
  <c r="DC138" i="19"/>
  <c r="DB138" i="19"/>
  <c r="DA138" i="19"/>
  <c r="CZ138" i="19"/>
  <c r="CY138" i="19"/>
  <c r="CX138" i="19"/>
  <c r="CW138" i="19"/>
  <c r="CV138" i="19"/>
  <c r="CU138" i="19"/>
  <c r="CT138" i="19"/>
  <c r="CS138" i="19"/>
  <c r="CR138" i="19"/>
  <c r="CQ138" i="19"/>
  <c r="CP138" i="19"/>
  <c r="CO138" i="19"/>
  <c r="CN138" i="19"/>
  <c r="CM138" i="19"/>
  <c r="DE137" i="19"/>
  <c r="DD137" i="19"/>
  <c r="DC137" i="19"/>
  <c r="DB137" i="19"/>
  <c r="DA137" i="19"/>
  <c r="CZ137" i="19"/>
  <c r="CY137" i="19"/>
  <c r="CX137" i="19"/>
  <c r="CW137" i="19"/>
  <c r="CV137" i="19"/>
  <c r="CU137" i="19"/>
  <c r="CT137" i="19"/>
  <c r="CS137" i="19"/>
  <c r="CR137" i="19"/>
  <c r="CQ137" i="19"/>
  <c r="CP137" i="19"/>
  <c r="CO137" i="19"/>
  <c r="CN137" i="19"/>
  <c r="CM137" i="19"/>
  <c r="DE136" i="19"/>
  <c r="DD136" i="19"/>
  <c r="DC136" i="19"/>
  <c r="DB136" i="19"/>
  <c r="DA136" i="19"/>
  <c r="CZ136" i="19"/>
  <c r="CY136" i="19"/>
  <c r="CX136" i="19"/>
  <c r="CW136" i="19"/>
  <c r="CV136" i="19"/>
  <c r="CU136" i="19"/>
  <c r="CT136" i="19"/>
  <c r="CS136" i="19"/>
  <c r="CR136" i="19"/>
  <c r="CQ136" i="19"/>
  <c r="CP136" i="19"/>
  <c r="CO136" i="19"/>
  <c r="CN136" i="19"/>
  <c r="CM136" i="19"/>
  <c r="DE135" i="19"/>
  <c r="DD135" i="19"/>
  <c r="DC135" i="19"/>
  <c r="DB135" i="19"/>
  <c r="DA135" i="19"/>
  <c r="CZ135" i="19"/>
  <c r="CY135" i="19"/>
  <c r="CX135" i="19"/>
  <c r="CW135" i="19"/>
  <c r="CV135" i="19"/>
  <c r="CU135" i="19"/>
  <c r="CT135" i="19"/>
  <c r="CS135" i="19"/>
  <c r="CR135" i="19"/>
  <c r="CQ135" i="19"/>
  <c r="CP135" i="19"/>
  <c r="CO135" i="19"/>
  <c r="CN135" i="19"/>
  <c r="CM135" i="19"/>
  <c r="DE134" i="19"/>
  <c r="DD134" i="19"/>
  <c r="DC134" i="19"/>
  <c r="DB134" i="19"/>
  <c r="DA134" i="19"/>
  <c r="CZ134" i="19"/>
  <c r="CY134" i="19"/>
  <c r="CX134" i="19"/>
  <c r="CW134" i="19"/>
  <c r="CV134" i="19"/>
  <c r="CU134" i="19"/>
  <c r="CT134" i="19"/>
  <c r="CS134" i="19"/>
  <c r="CR134" i="19"/>
  <c r="CQ134" i="19"/>
  <c r="CP134" i="19"/>
  <c r="CO134" i="19"/>
  <c r="CN134" i="19"/>
  <c r="CM134" i="19"/>
  <c r="DE133" i="19"/>
  <c r="DD133" i="19"/>
  <c r="DC133" i="19"/>
  <c r="DB133" i="19"/>
  <c r="DA133" i="19"/>
  <c r="CZ133" i="19"/>
  <c r="CY133" i="19"/>
  <c r="CX133" i="19"/>
  <c r="CW133" i="19"/>
  <c r="CV133" i="19"/>
  <c r="CU133" i="19"/>
  <c r="CT133" i="19"/>
  <c r="CS133" i="19"/>
  <c r="CR133" i="19"/>
  <c r="CQ133" i="19"/>
  <c r="CP133" i="19"/>
  <c r="CO133" i="19"/>
  <c r="CN133" i="19"/>
  <c r="CM133" i="19"/>
  <c r="DE132" i="19"/>
  <c r="DD132" i="19"/>
  <c r="DC132" i="19"/>
  <c r="DB132" i="19"/>
  <c r="DA132" i="19"/>
  <c r="CZ132" i="19"/>
  <c r="CY132" i="19"/>
  <c r="CX132" i="19"/>
  <c r="CW132" i="19"/>
  <c r="CV132" i="19"/>
  <c r="CU132" i="19"/>
  <c r="CT132" i="19"/>
  <c r="CS132" i="19"/>
  <c r="CR132" i="19"/>
  <c r="CQ132" i="19"/>
  <c r="CP132" i="19"/>
  <c r="CO132" i="19"/>
  <c r="CN132" i="19"/>
  <c r="CM132" i="19"/>
  <c r="DE131" i="19"/>
  <c r="DD131" i="19"/>
  <c r="DC131" i="19"/>
  <c r="DB131" i="19"/>
  <c r="DA131" i="19"/>
  <c r="CZ131" i="19"/>
  <c r="CY131" i="19"/>
  <c r="CX131" i="19"/>
  <c r="CW131" i="19"/>
  <c r="CV131" i="19"/>
  <c r="CU131" i="19"/>
  <c r="CT131" i="19"/>
  <c r="CS131" i="19"/>
  <c r="CR131" i="19"/>
  <c r="CQ131" i="19"/>
  <c r="CP131" i="19"/>
  <c r="CO131" i="19"/>
  <c r="CN131" i="19"/>
  <c r="CM131" i="19"/>
  <c r="DE130" i="19"/>
  <c r="DD130" i="19"/>
  <c r="DC130" i="19"/>
  <c r="DB130" i="19"/>
  <c r="DA130" i="19"/>
  <c r="CZ130" i="19"/>
  <c r="CY130" i="19"/>
  <c r="CX130" i="19"/>
  <c r="CW130" i="19"/>
  <c r="CV130" i="19"/>
  <c r="CU130" i="19"/>
  <c r="CT130" i="19"/>
  <c r="CS130" i="19"/>
  <c r="CR130" i="19"/>
  <c r="CQ130" i="19"/>
  <c r="CP130" i="19"/>
  <c r="CO130" i="19"/>
  <c r="CN130" i="19"/>
  <c r="CM130" i="19"/>
  <c r="DE129" i="19"/>
  <c r="DD129" i="19"/>
  <c r="DC129" i="19"/>
  <c r="DB129" i="19"/>
  <c r="DA129" i="19"/>
  <c r="CZ129" i="19"/>
  <c r="CY129" i="19"/>
  <c r="CX129" i="19"/>
  <c r="CW129" i="19"/>
  <c r="CV129" i="19"/>
  <c r="CU129" i="19"/>
  <c r="CT129" i="19"/>
  <c r="CS129" i="19"/>
  <c r="CR129" i="19"/>
  <c r="CQ129" i="19"/>
  <c r="CP129" i="19"/>
  <c r="CO129" i="19"/>
  <c r="CN129" i="19"/>
  <c r="CM129" i="19"/>
  <c r="DE128" i="19"/>
  <c r="DD128" i="19"/>
  <c r="DC128" i="19"/>
  <c r="DB128" i="19"/>
  <c r="DA128" i="19"/>
  <c r="CZ128" i="19"/>
  <c r="CY128" i="19"/>
  <c r="CX128" i="19"/>
  <c r="CW128" i="19"/>
  <c r="CV128" i="19"/>
  <c r="CU128" i="19"/>
  <c r="CT128" i="19"/>
  <c r="CS128" i="19"/>
  <c r="CR128" i="19"/>
  <c r="CQ128" i="19"/>
  <c r="CP128" i="19"/>
  <c r="CO128" i="19"/>
  <c r="CN128" i="19"/>
  <c r="CM128" i="19"/>
  <c r="DE127" i="19"/>
  <c r="DD127" i="19"/>
  <c r="DC127" i="19"/>
  <c r="DB127" i="19"/>
  <c r="DA127" i="19"/>
  <c r="CZ127" i="19"/>
  <c r="CY127" i="19"/>
  <c r="CX127" i="19"/>
  <c r="CW127" i="19"/>
  <c r="CV127" i="19"/>
  <c r="CU127" i="19"/>
  <c r="CT127" i="19"/>
  <c r="CS127" i="19"/>
  <c r="CR127" i="19"/>
  <c r="CQ127" i="19"/>
  <c r="CP127" i="19"/>
  <c r="CO127" i="19"/>
  <c r="CN127" i="19"/>
  <c r="CM127" i="19"/>
  <c r="DE126" i="19"/>
  <c r="DD126" i="19"/>
  <c r="DC126" i="19"/>
  <c r="DB126" i="19"/>
  <c r="DA126" i="19"/>
  <c r="CZ126" i="19"/>
  <c r="CY126" i="19"/>
  <c r="CX126" i="19"/>
  <c r="CW126" i="19"/>
  <c r="CV126" i="19"/>
  <c r="CU126" i="19"/>
  <c r="CT126" i="19"/>
  <c r="CS126" i="19"/>
  <c r="CR126" i="19"/>
  <c r="CQ126" i="19"/>
  <c r="CP126" i="19"/>
  <c r="CO126" i="19"/>
  <c r="CN126" i="19"/>
  <c r="CM126" i="19"/>
  <c r="DE125" i="19"/>
  <c r="DD125" i="19"/>
  <c r="DC125" i="19"/>
  <c r="DB125" i="19"/>
  <c r="DA125" i="19"/>
  <c r="CZ125" i="19"/>
  <c r="CY125" i="19"/>
  <c r="CX125" i="19"/>
  <c r="CW125" i="19"/>
  <c r="CV125" i="19"/>
  <c r="CU125" i="19"/>
  <c r="CT125" i="19"/>
  <c r="CS125" i="19"/>
  <c r="CR125" i="19"/>
  <c r="CQ125" i="19"/>
  <c r="CP125" i="19"/>
  <c r="CO125" i="19"/>
  <c r="CN125" i="19"/>
  <c r="CM125" i="19"/>
  <c r="DE124" i="19"/>
  <c r="DD124" i="19"/>
  <c r="DC124" i="19"/>
  <c r="DB124" i="19"/>
  <c r="DA124" i="19"/>
  <c r="CZ124" i="19"/>
  <c r="CY124" i="19"/>
  <c r="CX124" i="19"/>
  <c r="CW124" i="19"/>
  <c r="CV124" i="19"/>
  <c r="CU124" i="19"/>
  <c r="CT124" i="19"/>
  <c r="CS124" i="19"/>
  <c r="CR124" i="19"/>
  <c r="CQ124" i="19"/>
  <c r="CP124" i="19"/>
  <c r="CO124" i="19"/>
  <c r="CN124" i="19"/>
  <c r="CM124" i="19"/>
  <c r="DE123" i="19"/>
  <c r="DD123" i="19"/>
  <c r="DC123" i="19"/>
  <c r="DB123" i="19"/>
  <c r="DA123" i="19"/>
  <c r="CZ123" i="19"/>
  <c r="CY123" i="19"/>
  <c r="CX123" i="19"/>
  <c r="CW123" i="19"/>
  <c r="CV123" i="19"/>
  <c r="CU123" i="19"/>
  <c r="CT123" i="19"/>
  <c r="CS123" i="19"/>
  <c r="CR123" i="19"/>
  <c r="CQ123" i="19"/>
  <c r="CP123" i="19"/>
  <c r="CO123" i="19"/>
  <c r="CN123" i="19"/>
  <c r="CM123" i="19"/>
  <c r="DE122" i="19"/>
  <c r="DD122" i="19"/>
  <c r="DC122" i="19"/>
  <c r="DB122" i="19"/>
  <c r="DA122" i="19"/>
  <c r="CZ122" i="19"/>
  <c r="CY122" i="19"/>
  <c r="CX122" i="19"/>
  <c r="CW122" i="19"/>
  <c r="CV122" i="19"/>
  <c r="CU122" i="19"/>
  <c r="CT122" i="19"/>
  <c r="CS122" i="19"/>
  <c r="CR122" i="19"/>
  <c r="CQ122" i="19"/>
  <c r="CP122" i="19"/>
  <c r="CO122" i="19"/>
  <c r="CN122" i="19"/>
  <c r="CM122" i="19"/>
  <c r="DE121" i="19"/>
  <c r="DD121" i="19"/>
  <c r="DC121" i="19"/>
  <c r="DB121" i="19"/>
  <c r="DA121" i="19"/>
  <c r="CZ121" i="19"/>
  <c r="CY121" i="19"/>
  <c r="CX121" i="19"/>
  <c r="CW121" i="19"/>
  <c r="CV121" i="19"/>
  <c r="CU121" i="19"/>
  <c r="CT121" i="19"/>
  <c r="CS121" i="19"/>
  <c r="CR121" i="19"/>
  <c r="CQ121" i="19"/>
  <c r="CP121" i="19"/>
  <c r="CO121" i="19"/>
  <c r="CN121" i="19"/>
  <c r="CM121" i="19"/>
  <c r="DE120" i="19"/>
  <c r="DD120" i="19"/>
  <c r="DC120" i="19"/>
  <c r="DB120" i="19"/>
  <c r="DA120" i="19"/>
  <c r="CZ120" i="19"/>
  <c r="CY120" i="19"/>
  <c r="CX120" i="19"/>
  <c r="CW120" i="19"/>
  <c r="CV120" i="19"/>
  <c r="CU120" i="19"/>
  <c r="CT120" i="19"/>
  <c r="CS120" i="19"/>
  <c r="CR120" i="19"/>
  <c r="CQ120" i="19"/>
  <c r="CP120" i="19"/>
  <c r="CO120" i="19"/>
  <c r="CN120" i="19"/>
  <c r="CM120" i="19"/>
  <c r="DE119" i="19"/>
  <c r="DD119" i="19"/>
  <c r="DC119" i="19"/>
  <c r="DB119" i="19"/>
  <c r="DA119" i="19"/>
  <c r="CZ119" i="19"/>
  <c r="CY119" i="19"/>
  <c r="CX119" i="19"/>
  <c r="CW119" i="19"/>
  <c r="CV119" i="19"/>
  <c r="CU119" i="19"/>
  <c r="CT119" i="19"/>
  <c r="CS119" i="19"/>
  <c r="CR119" i="19"/>
  <c r="CQ119" i="19"/>
  <c r="CP119" i="19"/>
  <c r="CO119" i="19"/>
  <c r="CN119" i="19"/>
  <c r="CM119" i="19"/>
  <c r="DE118" i="19"/>
  <c r="DD118" i="19"/>
  <c r="DC118" i="19"/>
  <c r="DB118" i="19"/>
  <c r="DA118" i="19"/>
  <c r="CZ118" i="19"/>
  <c r="CY118" i="19"/>
  <c r="CX118" i="19"/>
  <c r="CW118" i="19"/>
  <c r="CV118" i="19"/>
  <c r="CU118" i="19"/>
  <c r="CT118" i="19"/>
  <c r="CS118" i="19"/>
  <c r="CR118" i="19"/>
  <c r="CQ118" i="19"/>
  <c r="CP118" i="19"/>
  <c r="CO118" i="19"/>
  <c r="CN118" i="19"/>
  <c r="CM118" i="19"/>
  <c r="DE117" i="19"/>
  <c r="DD117" i="19"/>
  <c r="DC117" i="19"/>
  <c r="DB117" i="19"/>
  <c r="DA117" i="19"/>
  <c r="CZ117" i="19"/>
  <c r="CY117" i="19"/>
  <c r="CX117" i="19"/>
  <c r="CW117" i="19"/>
  <c r="CV117" i="19"/>
  <c r="CU117" i="19"/>
  <c r="CT117" i="19"/>
  <c r="CS117" i="19"/>
  <c r="CR117" i="19"/>
  <c r="CQ117" i="19"/>
  <c r="CP117" i="19"/>
  <c r="CO117" i="19"/>
  <c r="CN117" i="19"/>
  <c r="CM117" i="19"/>
  <c r="DE116" i="19"/>
  <c r="DD116" i="19"/>
  <c r="DC116" i="19"/>
  <c r="DB116" i="19"/>
  <c r="DA116" i="19"/>
  <c r="CZ116" i="19"/>
  <c r="CY116" i="19"/>
  <c r="CX116" i="19"/>
  <c r="CW116" i="19"/>
  <c r="CV116" i="19"/>
  <c r="CU116" i="19"/>
  <c r="CT116" i="19"/>
  <c r="CS116" i="19"/>
  <c r="CR116" i="19"/>
  <c r="CQ116" i="19"/>
  <c r="CP116" i="19"/>
  <c r="CO116" i="19"/>
  <c r="CN116" i="19"/>
  <c r="CM116" i="19"/>
  <c r="DE115" i="19"/>
  <c r="DD115" i="19"/>
  <c r="DC115" i="19"/>
  <c r="DB115" i="19"/>
  <c r="DA115" i="19"/>
  <c r="CZ115" i="19"/>
  <c r="CY115" i="19"/>
  <c r="CX115" i="19"/>
  <c r="CW115" i="19"/>
  <c r="CV115" i="19"/>
  <c r="CU115" i="19"/>
  <c r="CT115" i="19"/>
  <c r="CS115" i="19"/>
  <c r="CR115" i="19"/>
  <c r="CQ115" i="19"/>
  <c r="CP115" i="19"/>
  <c r="CO115" i="19"/>
  <c r="CN115" i="19"/>
  <c r="CM115" i="19"/>
  <c r="DE114" i="19"/>
  <c r="DD114" i="19"/>
  <c r="DC114" i="19"/>
  <c r="DB114" i="19"/>
  <c r="DA114" i="19"/>
  <c r="CZ114" i="19"/>
  <c r="CY114" i="19"/>
  <c r="CX114" i="19"/>
  <c r="CW114" i="19"/>
  <c r="CV114" i="19"/>
  <c r="CU114" i="19"/>
  <c r="CT114" i="19"/>
  <c r="CS114" i="19"/>
  <c r="CR114" i="19"/>
  <c r="CQ114" i="19"/>
  <c r="CP114" i="19"/>
  <c r="CO114" i="19"/>
  <c r="CN114" i="19"/>
  <c r="CM114" i="19"/>
  <c r="DE113" i="19"/>
  <c r="DD113" i="19"/>
  <c r="DC113" i="19"/>
  <c r="DB113" i="19"/>
  <c r="DA113" i="19"/>
  <c r="CZ113" i="19"/>
  <c r="CY113" i="19"/>
  <c r="CX113" i="19"/>
  <c r="CW113" i="19"/>
  <c r="CV113" i="19"/>
  <c r="CU113" i="19"/>
  <c r="CT113" i="19"/>
  <c r="CS113" i="19"/>
  <c r="CR113" i="19"/>
  <c r="CQ113" i="19"/>
  <c r="CP113" i="19"/>
  <c r="CO113" i="19"/>
  <c r="CN113" i="19"/>
  <c r="CM113" i="19"/>
  <c r="DE112" i="19"/>
  <c r="DD112" i="19"/>
  <c r="DC112" i="19"/>
  <c r="DB112" i="19"/>
  <c r="DA112" i="19"/>
  <c r="CZ112" i="19"/>
  <c r="CY112" i="19"/>
  <c r="CX112" i="19"/>
  <c r="CW112" i="19"/>
  <c r="CV112" i="19"/>
  <c r="CU112" i="19"/>
  <c r="CT112" i="19"/>
  <c r="CS112" i="19"/>
  <c r="CR112" i="19"/>
  <c r="CQ112" i="19"/>
  <c r="CP112" i="19"/>
  <c r="CO112" i="19"/>
  <c r="CN112" i="19"/>
  <c r="CM112" i="19"/>
  <c r="DE111" i="19"/>
  <c r="DD111" i="19"/>
  <c r="DC111" i="19"/>
  <c r="DB111" i="19"/>
  <c r="DA111" i="19"/>
  <c r="CZ111" i="19"/>
  <c r="CY111" i="19"/>
  <c r="CX111" i="19"/>
  <c r="CW111" i="19"/>
  <c r="CV111" i="19"/>
  <c r="CU111" i="19"/>
  <c r="CT111" i="19"/>
  <c r="CS111" i="19"/>
  <c r="CR111" i="19"/>
  <c r="CQ111" i="19"/>
  <c r="CP111" i="19"/>
  <c r="CO111" i="19"/>
  <c r="CN111" i="19"/>
  <c r="CM111" i="19"/>
  <c r="DE110" i="19"/>
  <c r="DD110" i="19"/>
  <c r="DC110" i="19"/>
  <c r="DB110" i="19"/>
  <c r="DA110" i="19"/>
  <c r="CZ110" i="19"/>
  <c r="CY110" i="19"/>
  <c r="CX110" i="19"/>
  <c r="CW110" i="19"/>
  <c r="CV110" i="19"/>
  <c r="CU110" i="19"/>
  <c r="CT110" i="19"/>
  <c r="CS110" i="19"/>
  <c r="CR110" i="19"/>
  <c r="CQ110" i="19"/>
  <c r="CP110" i="19"/>
  <c r="CO110" i="19"/>
  <c r="CN110" i="19"/>
  <c r="CM110" i="19"/>
  <c r="DE109" i="19"/>
  <c r="DD109" i="19"/>
  <c r="DC109" i="19"/>
  <c r="DB109" i="19"/>
  <c r="DA109" i="19"/>
  <c r="CZ109" i="19"/>
  <c r="CY109" i="19"/>
  <c r="CX109" i="19"/>
  <c r="CW109" i="19"/>
  <c r="CV109" i="19"/>
  <c r="CU109" i="19"/>
  <c r="CT109" i="19"/>
  <c r="CS109" i="19"/>
  <c r="CR109" i="19"/>
  <c r="CQ109" i="19"/>
  <c r="CP109" i="19"/>
  <c r="CO109" i="19"/>
  <c r="CN109" i="19"/>
  <c r="CM109" i="19"/>
  <c r="DE108" i="19"/>
  <c r="DD108" i="19"/>
  <c r="DC108" i="19"/>
  <c r="DB108" i="19"/>
  <c r="DA108" i="19"/>
  <c r="CZ108" i="19"/>
  <c r="CY108" i="19"/>
  <c r="CX108" i="19"/>
  <c r="CW108" i="19"/>
  <c r="CV108" i="19"/>
  <c r="CU108" i="19"/>
  <c r="CT108" i="19"/>
  <c r="CS108" i="19"/>
  <c r="CR108" i="19"/>
  <c r="CQ108" i="19"/>
  <c r="CP108" i="19"/>
  <c r="CO108" i="19"/>
  <c r="CN108" i="19"/>
  <c r="CM108" i="19"/>
  <c r="DE107" i="19"/>
  <c r="DD107" i="19"/>
  <c r="DC107" i="19"/>
  <c r="DB107" i="19"/>
  <c r="DA107" i="19"/>
  <c r="CZ107" i="19"/>
  <c r="CY107" i="19"/>
  <c r="CX107" i="19"/>
  <c r="CW107" i="19"/>
  <c r="CV107" i="19"/>
  <c r="CU107" i="19"/>
  <c r="CT107" i="19"/>
  <c r="CS107" i="19"/>
  <c r="CR107" i="19"/>
  <c r="CQ107" i="19"/>
  <c r="CP107" i="19"/>
  <c r="CO107" i="19"/>
  <c r="CN107" i="19"/>
  <c r="CM107" i="19"/>
  <c r="DE106" i="19"/>
  <c r="DD106" i="19"/>
  <c r="DC106" i="19"/>
  <c r="DB106" i="19"/>
  <c r="DA106" i="19"/>
  <c r="CZ106" i="19"/>
  <c r="CY106" i="19"/>
  <c r="CX106" i="19"/>
  <c r="CW106" i="19"/>
  <c r="CV106" i="19"/>
  <c r="CU106" i="19"/>
  <c r="CT106" i="19"/>
  <c r="CS106" i="19"/>
  <c r="CR106" i="19"/>
  <c r="CQ106" i="19"/>
  <c r="CP106" i="19"/>
  <c r="CO106" i="19"/>
  <c r="CN106" i="19"/>
  <c r="CM106" i="19"/>
  <c r="DE105" i="19"/>
  <c r="DD105" i="19"/>
  <c r="DC105" i="19"/>
  <c r="DB105" i="19"/>
  <c r="DA105" i="19"/>
  <c r="CZ105" i="19"/>
  <c r="CY105" i="19"/>
  <c r="CX105" i="19"/>
  <c r="CW105" i="19"/>
  <c r="CV105" i="19"/>
  <c r="CU105" i="19"/>
  <c r="CT105" i="19"/>
  <c r="CS105" i="19"/>
  <c r="CR105" i="19"/>
  <c r="CQ105" i="19"/>
  <c r="CP105" i="19"/>
  <c r="CO105" i="19"/>
  <c r="CN105" i="19"/>
  <c r="CM105" i="19"/>
  <c r="DE104" i="19"/>
  <c r="DD104" i="19"/>
  <c r="DC104" i="19"/>
  <c r="DB104" i="19"/>
  <c r="DA104" i="19"/>
  <c r="CZ104" i="19"/>
  <c r="CY104" i="19"/>
  <c r="CX104" i="19"/>
  <c r="CW104" i="19"/>
  <c r="CV104" i="19"/>
  <c r="CU104" i="19"/>
  <c r="CT104" i="19"/>
  <c r="CS104" i="19"/>
  <c r="CR104" i="19"/>
  <c r="CQ104" i="19"/>
  <c r="CP104" i="19"/>
  <c r="CO104" i="19"/>
  <c r="CN104" i="19"/>
  <c r="CM104" i="19"/>
  <c r="DE103" i="19"/>
  <c r="DD103" i="19"/>
  <c r="DC103" i="19"/>
  <c r="DB103" i="19"/>
  <c r="DA103" i="19"/>
  <c r="CZ103" i="19"/>
  <c r="CY103" i="19"/>
  <c r="CX103" i="19"/>
  <c r="CW103" i="19"/>
  <c r="CV103" i="19"/>
  <c r="CU103" i="19"/>
  <c r="CT103" i="19"/>
  <c r="CS103" i="19"/>
  <c r="CR103" i="19"/>
  <c r="CQ103" i="19"/>
  <c r="CP103" i="19"/>
  <c r="CO103" i="19"/>
  <c r="CN103" i="19"/>
  <c r="CM103" i="19"/>
  <c r="DE102" i="19"/>
  <c r="DD102" i="19"/>
  <c r="DC102" i="19"/>
  <c r="DB102" i="19"/>
  <c r="DA102" i="19"/>
  <c r="CZ102" i="19"/>
  <c r="CY102" i="19"/>
  <c r="CX102" i="19"/>
  <c r="CW102" i="19"/>
  <c r="CV102" i="19"/>
  <c r="CU102" i="19"/>
  <c r="CT102" i="19"/>
  <c r="CS102" i="19"/>
  <c r="CR102" i="19"/>
  <c r="CQ102" i="19"/>
  <c r="CP102" i="19"/>
  <c r="CO102" i="19"/>
  <c r="CN102" i="19"/>
  <c r="CM102" i="19"/>
  <c r="DE101" i="19"/>
  <c r="DD101" i="19"/>
  <c r="DC101" i="19"/>
  <c r="DB101" i="19"/>
  <c r="DA101" i="19"/>
  <c r="CZ101" i="19"/>
  <c r="CY101" i="19"/>
  <c r="CX101" i="19"/>
  <c r="CW101" i="19"/>
  <c r="CV101" i="19"/>
  <c r="CU101" i="19"/>
  <c r="CT101" i="19"/>
  <c r="CS101" i="19"/>
  <c r="CR101" i="19"/>
  <c r="CQ101" i="19"/>
  <c r="CP101" i="19"/>
  <c r="CO101" i="19"/>
  <c r="CN101" i="19"/>
  <c r="CM101" i="19"/>
  <c r="DE100" i="19"/>
  <c r="DD100" i="19"/>
  <c r="DC100" i="19"/>
  <c r="DB100" i="19"/>
  <c r="DA100" i="19"/>
  <c r="CZ100" i="19"/>
  <c r="CY100" i="19"/>
  <c r="CX100" i="19"/>
  <c r="CW100" i="19"/>
  <c r="CV100" i="19"/>
  <c r="CU100" i="19"/>
  <c r="CT100" i="19"/>
  <c r="CS100" i="19"/>
  <c r="CR100" i="19"/>
  <c r="CQ100" i="19"/>
  <c r="CP100" i="19"/>
  <c r="CO100" i="19"/>
  <c r="CN100" i="19"/>
  <c r="CM100" i="19"/>
  <c r="DE99" i="19"/>
  <c r="DD99" i="19"/>
  <c r="DC99" i="19"/>
  <c r="DB99" i="19"/>
  <c r="DA99" i="19"/>
  <c r="CZ99" i="19"/>
  <c r="CY99" i="19"/>
  <c r="CX99" i="19"/>
  <c r="CW99" i="19"/>
  <c r="CV99" i="19"/>
  <c r="CU99" i="19"/>
  <c r="CT99" i="19"/>
  <c r="CS99" i="19"/>
  <c r="CR99" i="19"/>
  <c r="CQ99" i="19"/>
  <c r="CP99" i="19"/>
  <c r="CO99" i="19"/>
  <c r="CN99" i="19"/>
  <c r="CM99" i="19"/>
  <c r="DE98" i="19"/>
  <c r="DD98" i="19"/>
  <c r="DC98" i="19"/>
  <c r="DB98" i="19"/>
  <c r="DA98" i="19"/>
  <c r="CZ98" i="19"/>
  <c r="CY98" i="19"/>
  <c r="CX98" i="19"/>
  <c r="CW98" i="19"/>
  <c r="CV98" i="19"/>
  <c r="CU98" i="19"/>
  <c r="CT98" i="19"/>
  <c r="CS98" i="19"/>
  <c r="CR98" i="19"/>
  <c r="CQ98" i="19"/>
  <c r="CP98" i="19"/>
  <c r="CO98" i="19"/>
  <c r="CN98" i="19"/>
  <c r="CM98" i="19"/>
  <c r="DE97" i="19"/>
  <c r="DD97" i="19"/>
  <c r="DC97" i="19"/>
  <c r="DB97" i="19"/>
  <c r="DA97" i="19"/>
  <c r="CZ97" i="19"/>
  <c r="CY97" i="19"/>
  <c r="CX97" i="19"/>
  <c r="CW97" i="19"/>
  <c r="CV97" i="19"/>
  <c r="CU97" i="19"/>
  <c r="CT97" i="19"/>
  <c r="CS97" i="19"/>
  <c r="CR97" i="19"/>
  <c r="CQ97" i="19"/>
  <c r="CP97" i="19"/>
  <c r="CO97" i="19"/>
  <c r="CN97" i="19"/>
  <c r="CM97" i="19"/>
  <c r="DE96" i="19"/>
  <c r="DD96" i="19"/>
  <c r="DC96" i="19"/>
  <c r="DB96" i="19"/>
  <c r="DA96" i="19"/>
  <c r="CZ96" i="19"/>
  <c r="CY96" i="19"/>
  <c r="CX96" i="19"/>
  <c r="CW96" i="19"/>
  <c r="CV96" i="19"/>
  <c r="CU96" i="19"/>
  <c r="CT96" i="19"/>
  <c r="CS96" i="19"/>
  <c r="CR96" i="19"/>
  <c r="CQ96" i="19"/>
  <c r="CP96" i="19"/>
  <c r="CO96" i="19"/>
  <c r="CN96" i="19"/>
  <c r="CM96" i="19"/>
  <c r="DE95" i="19"/>
  <c r="DD95" i="19"/>
  <c r="DC95" i="19"/>
  <c r="DB95" i="19"/>
  <c r="DA95" i="19"/>
  <c r="CZ95" i="19"/>
  <c r="CY95" i="19"/>
  <c r="CX95" i="19"/>
  <c r="CW95" i="19"/>
  <c r="CV95" i="19"/>
  <c r="CU95" i="19"/>
  <c r="CT95" i="19"/>
  <c r="CS95" i="19"/>
  <c r="CR95" i="19"/>
  <c r="CQ95" i="19"/>
  <c r="CP95" i="19"/>
  <c r="CO95" i="19"/>
  <c r="CN95" i="19"/>
  <c r="CM95" i="19"/>
  <c r="DE94" i="19"/>
  <c r="DD94" i="19"/>
  <c r="DC94" i="19"/>
  <c r="DB94" i="19"/>
  <c r="DA94" i="19"/>
  <c r="CZ94" i="19"/>
  <c r="CY94" i="19"/>
  <c r="CX94" i="19"/>
  <c r="CW94" i="19"/>
  <c r="CV94" i="19"/>
  <c r="CU94" i="19"/>
  <c r="CT94" i="19"/>
  <c r="CS94" i="19"/>
  <c r="CR94" i="19"/>
  <c r="CQ94" i="19"/>
  <c r="CP94" i="19"/>
  <c r="CO94" i="19"/>
  <c r="CN94" i="19"/>
  <c r="CM94" i="19"/>
  <c r="DE93" i="19"/>
  <c r="DD93" i="19"/>
  <c r="DC93" i="19"/>
  <c r="DB93" i="19"/>
  <c r="DA93" i="19"/>
  <c r="CZ93" i="19"/>
  <c r="CY93" i="19"/>
  <c r="CX93" i="19"/>
  <c r="CW93" i="19"/>
  <c r="CV93" i="19"/>
  <c r="CU93" i="19"/>
  <c r="CT93" i="19"/>
  <c r="CS93" i="19"/>
  <c r="CR93" i="19"/>
  <c r="CQ93" i="19"/>
  <c r="CP93" i="19"/>
  <c r="CO93" i="19"/>
  <c r="CN93" i="19"/>
  <c r="CM93" i="19"/>
  <c r="DE92" i="19"/>
  <c r="DD92" i="19"/>
  <c r="DC92" i="19"/>
  <c r="DB92" i="19"/>
  <c r="DA92" i="19"/>
  <c r="CZ92" i="19"/>
  <c r="CY92" i="19"/>
  <c r="CX92" i="19"/>
  <c r="CW92" i="19"/>
  <c r="CV92" i="19"/>
  <c r="CU92" i="19"/>
  <c r="CT92" i="19"/>
  <c r="CS92" i="19"/>
  <c r="CR92" i="19"/>
  <c r="CQ92" i="19"/>
  <c r="CP92" i="19"/>
  <c r="CO92" i="19"/>
  <c r="CN92" i="19"/>
  <c r="CM92" i="19"/>
  <c r="DE91" i="19"/>
  <c r="DD91" i="19"/>
  <c r="DC91" i="19"/>
  <c r="DB91" i="19"/>
  <c r="DA91" i="19"/>
  <c r="CZ91" i="19"/>
  <c r="CY91" i="19"/>
  <c r="CX91" i="19"/>
  <c r="CW91" i="19"/>
  <c r="CV91" i="19"/>
  <c r="CU91" i="19"/>
  <c r="CT91" i="19"/>
  <c r="CS91" i="19"/>
  <c r="CR91" i="19"/>
  <c r="CQ91" i="19"/>
  <c r="CP91" i="19"/>
  <c r="CO91" i="19"/>
  <c r="CN91" i="19"/>
  <c r="CM91" i="19"/>
  <c r="DE90" i="19"/>
  <c r="DD90" i="19"/>
  <c r="DC90" i="19"/>
  <c r="DB90" i="19"/>
  <c r="DA90" i="19"/>
  <c r="CZ90" i="19"/>
  <c r="CY90" i="19"/>
  <c r="CX90" i="19"/>
  <c r="CW90" i="19"/>
  <c r="CV90" i="19"/>
  <c r="CU90" i="19"/>
  <c r="CT90" i="19"/>
  <c r="CS90" i="19"/>
  <c r="CR90" i="19"/>
  <c r="CQ90" i="19"/>
  <c r="CP90" i="19"/>
  <c r="CO90" i="19"/>
  <c r="CN90" i="19"/>
  <c r="CM90" i="19"/>
  <c r="DE89" i="19"/>
  <c r="DD89" i="19"/>
  <c r="DC89" i="19"/>
  <c r="DB89" i="19"/>
  <c r="DA89" i="19"/>
  <c r="CZ89" i="19"/>
  <c r="CY89" i="19"/>
  <c r="CX89" i="19"/>
  <c r="CW89" i="19"/>
  <c r="CV89" i="19"/>
  <c r="CU89" i="19"/>
  <c r="CT89" i="19"/>
  <c r="CS89" i="19"/>
  <c r="CR89" i="19"/>
  <c r="CQ89" i="19"/>
  <c r="CP89" i="19"/>
  <c r="CO89" i="19"/>
  <c r="CN89" i="19"/>
  <c r="CM89" i="19"/>
  <c r="DE88" i="19"/>
  <c r="DD88" i="19"/>
  <c r="DC88" i="19"/>
  <c r="DB88" i="19"/>
  <c r="DA88" i="19"/>
  <c r="CZ88" i="19"/>
  <c r="CY88" i="19"/>
  <c r="CX88" i="19"/>
  <c r="CW88" i="19"/>
  <c r="CV88" i="19"/>
  <c r="CU88" i="19"/>
  <c r="CT88" i="19"/>
  <c r="CS88" i="19"/>
  <c r="CR88" i="19"/>
  <c r="CQ88" i="19"/>
  <c r="CP88" i="19"/>
  <c r="CO88" i="19"/>
  <c r="CN88" i="19"/>
  <c r="CM88" i="19"/>
  <c r="DE87" i="19"/>
  <c r="DD87" i="19"/>
  <c r="DC87" i="19"/>
  <c r="DB87" i="19"/>
  <c r="DA87" i="19"/>
  <c r="CZ87" i="19"/>
  <c r="CY87" i="19"/>
  <c r="CX87" i="19"/>
  <c r="CW87" i="19"/>
  <c r="CV87" i="19"/>
  <c r="CU87" i="19"/>
  <c r="CT87" i="19"/>
  <c r="CS87" i="19"/>
  <c r="CR87" i="19"/>
  <c r="CQ87" i="19"/>
  <c r="CP87" i="19"/>
  <c r="CO87" i="19"/>
  <c r="CN87" i="19"/>
  <c r="CM87" i="19"/>
  <c r="DE86" i="19"/>
  <c r="DD86" i="19"/>
  <c r="DC86" i="19"/>
  <c r="DB86" i="19"/>
  <c r="DA86" i="19"/>
  <c r="CZ86" i="19"/>
  <c r="CY86" i="19"/>
  <c r="CX86" i="19"/>
  <c r="CW86" i="19"/>
  <c r="CV86" i="19"/>
  <c r="CU86" i="19"/>
  <c r="CT86" i="19"/>
  <c r="CS86" i="19"/>
  <c r="CR86" i="19"/>
  <c r="CQ86" i="19"/>
  <c r="CP86" i="19"/>
  <c r="CO86" i="19"/>
  <c r="CN86" i="19"/>
  <c r="CM86" i="19"/>
  <c r="DE85" i="19"/>
  <c r="DD85" i="19"/>
  <c r="DC85" i="19"/>
  <c r="DB85" i="19"/>
  <c r="DA85" i="19"/>
  <c r="CZ85" i="19"/>
  <c r="CY85" i="19"/>
  <c r="CX85" i="19"/>
  <c r="CW85" i="19"/>
  <c r="CV85" i="19"/>
  <c r="CU85" i="19"/>
  <c r="CT85" i="19"/>
  <c r="CS85" i="19"/>
  <c r="CR85" i="19"/>
  <c r="CQ85" i="19"/>
  <c r="CP85" i="19"/>
  <c r="CO85" i="19"/>
  <c r="CN85" i="19"/>
  <c r="CM85" i="19"/>
  <c r="DE84" i="19"/>
  <c r="DD84" i="19"/>
  <c r="DC84" i="19"/>
  <c r="DB84" i="19"/>
  <c r="DA84" i="19"/>
  <c r="CZ84" i="19"/>
  <c r="CY84" i="19"/>
  <c r="CX84" i="19"/>
  <c r="CW84" i="19"/>
  <c r="CV84" i="19"/>
  <c r="CU84" i="19"/>
  <c r="CT84" i="19"/>
  <c r="CS84" i="19"/>
  <c r="CR84" i="19"/>
  <c r="CQ84" i="19"/>
  <c r="CP84" i="19"/>
  <c r="CO84" i="19"/>
  <c r="CN84" i="19"/>
  <c r="CM84" i="19"/>
  <c r="DE83" i="19"/>
  <c r="DD83" i="19"/>
  <c r="DC83" i="19"/>
  <c r="DB83" i="19"/>
  <c r="DA83" i="19"/>
  <c r="CZ83" i="19"/>
  <c r="CY83" i="19"/>
  <c r="CX83" i="19"/>
  <c r="CW83" i="19"/>
  <c r="CV83" i="19"/>
  <c r="CU83" i="19"/>
  <c r="CT83" i="19"/>
  <c r="CS83" i="19"/>
  <c r="CR83" i="19"/>
  <c r="CQ83" i="19"/>
  <c r="CP83" i="19"/>
  <c r="CO83" i="19"/>
  <c r="CN83" i="19"/>
  <c r="CM83" i="19"/>
  <c r="DE82" i="19"/>
  <c r="DD82" i="19"/>
  <c r="DC82" i="19"/>
  <c r="DB82" i="19"/>
  <c r="DA82" i="19"/>
  <c r="CZ82" i="19"/>
  <c r="CY82" i="19"/>
  <c r="CX82" i="19"/>
  <c r="CW82" i="19"/>
  <c r="CV82" i="19"/>
  <c r="CU82" i="19"/>
  <c r="CT82" i="19"/>
  <c r="CS82" i="19"/>
  <c r="CR82" i="19"/>
  <c r="CQ82" i="19"/>
  <c r="CP82" i="19"/>
  <c r="CO82" i="19"/>
  <c r="CN82" i="19"/>
  <c r="CM82" i="19"/>
  <c r="DE81" i="19"/>
  <c r="DD81" i="19"/>
  <c r="DC81" i="19"/>
  <c r="DB81" i="19"/>
  <c r="DA81" i="19"/>
  <c r="CZ81" i="19"/>
  <c r="CY81" i="19"/>
  <c r="CX81" i="19"/>
  <c r="CW81" i="19"/>
  <c r="CV81" i="19"/>
  <c r="CU81" i="19"/>
  <c r="CT81" i="19"/>
  <c r="CS81" i="19"/>
  <c r="CR81" i="19"/>
  <c r="CQ81" i="19"/>
  <c r="CP81" i="19"/>
  <c r="CO81" i="19"/>
  <c r="CN81" i="19"/>
  <c r="CM81" i="19"/>
  <c r="DE80" i="19"/>
  <c r="DD80" i="19"/>
  <c r="DC80" i="19"/>
  <c r="DB80" i="19"/>
  <c r="DA80" i="19"/>
  <c r="CZ80" i="19"/>
  <c r="CY80" i="19"/>
  <c r="CX80" i="19"/>
  <c r="CW80" i="19"/>
  <c r="CV80" i="19"/>
  <c r="CU80" i="19"/>
  <c r="CT80" i="19"/>
  <c r="CS80" i="19"/>
  <c r="CR80" i="19"/>
  <c r="CQ80" i="19"/>
  <c r="CP80" i="19"/>
  <c r="CO80" i="19"/>
  <c r="CN80" i="19"/>
  <c r="CM80" i="19"/>
  <c r="DE79" i="19"/>
  <c r="DD79" i="19"/>
  <c r="DC79" i="19"/>
  <c r="DB79" i="19"/>
  <c r="DA79" i="19"/>
  <c r="CZ79" i="19"/>
  <c r="CY79" i="19"/>
  <c r="CX79" i="19"/>
  <c r="CW79" i="19"/>
  <c r="CV79" i="19"/>
  <c r="CU79" i="19"/>
  <c r="CT79" i="19"/>
  <c r="CS79" i="19"/>
  <c r="CR79" i="19"/>
  <c r="CQ79" i="19"/>
  <c r="CP79" i="19"/>
  <c r="CO79" i="19"/>
  <c r="CN79" i="19"/>
  <c r="CM79" i="19"/>
  <c r="DE78" i="19"/>
  <c r="DD78" i="19"/>
  <c r="DC78" i="19"/>
  <c r="DB78" i="19"/>
  <c r="DA78" i="19"/>
  <c r="CZ78" i="19"/>
  <c r="CY78" i="19"/>
  <c r="CX78" i="19"/>
  <c r="CW78" i="19"/>
  <c r="CV78" i="19"/>
  <c r="CU78" i="19"/>
  <c r="CT78" i="19"/>
  <c r="CS78" i="19"/>
  <c r="CR78" i="19"/>
  <c r="CQ78" i="19"/>
  <c r="CP78" i="19"/>
  <c r="CO78" i="19"/>
  <c r="CN78" i="19"/>
  <c r="CM78" i="19"/>
  <c r="DE77" i="19"/>
  <c r="DD77" i="19"/>
  <c r="DC77" i="19"/>
  <c r="DB77" i="19"/>
  <c r="DA77" i="19"/>
  <c r="CZ77" i="19"/>
  <c r="CY77" i="19"/>
  <c r="CX77" i="19"/>
  <c r="CW77" i="19"/>
  <c r="CV77" i="19"/>
  <c r="CU77" i="19"/>
  <c r="CT77" i="19"/>
  <c r="CS77" i="19"/>
  <c r="CR77" i="19"/>
  <c r="CQ77" i="19"/>
  <c r="CP77" i="19"/>
  <c r="CO77" i="19"/>
  <c r="CN77" i="19"/>
  <c r="CM77" i="19"/>
  <c r="DE76" i="19"/>
  <c r="DD76" i="19"/>
  <c r="DC76" i="19"/>
  <c r="DB76" i="19"/>
  <c r="DA76" i="19"/>
  <c r="CZ76" i="19"/>
  <c r="CY76" i="19"/>
  <c r="CX76" i="19"/>
  <c r="CW76" i="19"/>
  <c r="CV76" i="19"/>
  <c r="CU76" i="19"/>
  <c r="CT76" i="19"/>
  <c r="CS76" i="19"/>
  <c r="CR76" i="19"/>
  <c r="CQ76" i="19"/>
  <c r="CP76" i="19"/>
  <c r="CO76" i="19"/>
  <c r="CN76" i="19"/>
  <c r="CM76" i="19"/>
  <c r="DE75" i="19"/>
  <c r="DD75" i="19"/>
  <c r="DC75" i="19"/>
  <c r="DB75" i="19"/>
  <c r="DA75" i="19"/>
  <c r="CZ75" i="19"/>
  <c r="CY75" i="19"/>
  <c r="CX75" i="19"/>
  <c r="CW75" i="19"/>
  <c r="CV75" i="19"/>
  <c r="CU75" i="19"/>
  <c r="CT75" i="19"/>
  <c r="CS75" i="19"/>
  <c r="CR75" i="19"/>
  <c r="CQ75" i="19"/>
  <c r="CP75" i="19"/>
  <c r="CO75" i="19"/>
  <c r="CN75" i="19"/>
  <c r="CM75" i="19"/>
  <c r="DE74" i="19"/>
  <c r="DD74" i="19"/>
  <c r="DC74" i="19"/>
  <c r="DB74" i="19"/>
  <c r="DA74" i="19"/>
  <c r="CZ74" i="19"/>
  <c r="CY74" i="19"/>
  <c r="CX74" i="19"/>
  <c r="CW74" i="19"/>
  <c r="CV74" i="19"/>
  <c r="CU74" i="19"/>
  <c r="CT74" i="19"/>
  <c r="CS74" i="19"/>
  <c r="CR74" i="19"/>
  <c r="CQ74" i="19"/>
  <c r="CP74" i="19"/>
  <c r="CO74" i="19"/>
  <c r="CN74" i="19"/>
  <c r="CM74" i="19"/>
  <c r="DE73" i="19"/>
  <c r="DD73" i="19"/>
  <c r="DC73" i="19"/>
  <c r="DB73" i="19"/>
  <c r="DA73" i="19"/>
  <c r="CZ73" i="19"/>
  <c r="CY73" i="19"/>
  <c r="CX73" i="19"/>
  <c r="CW73" i="19"/>
  <c r="CV73" i="19"/>
  <c r="CU73" i="19"/>
  <c r="CT73" i="19"/>
  <c r="CS73" i="19"/>
  <c r="CR73" i="19"/>
  <c r="CQ73" i="19"/>
  <c r="CP73" i="19"/>
  <c r="CO73" i="19"/>
  <c r="CN73" i="19"/>
  <c r="CM73" i="19"/>
  <c r="DE72" i="19"/>
  <c r="DD72" i="19"/>
  <c r="DC72" i="19"/>
  <c r="DB72" i="19"/>
  <c r="DA72" i="19"/>
  <c r="CZ72" i="19"/>
  <c r="CY72" i="19"/>
  <c r="CX72" i="19"/>
  <c r="CW72" i="19"/>
  <c r="CV72" i="19"/>
  <c r="CU72" i="19"/>
  <c r="CT72" i="19"/>
  <c r="CS72" i="19"/>
  <c r="CR72" i="19"/>
  <c r="CQ72" i="19"/>
  <c r="CP72" i="19"/>
  <c r="CO72" i="19"/>
  <c r="CN72" i="19"/>
  <c r="CM72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DE52" i="19"/>
  <c r="DD52" i="19"/>
  <c r="DC52" i="19"/>
  <c r="DB52" i="19"/>
  <c r="DA52" i="19"/>
  <c r="CZ52" i="19"/>
  <c r="CY52" i="19"/>
  <c r="CX52" i="19"/>
  <c r="CW52" i="19"/>
  <c r="CV52" i="19"/>
  <c r="CU52" i="19"/>
  <c r="CT52" i="19"/>
  <c r="CS52" i="19"/>
  <c r="CR52" i="19"/>
  <c r="CQ52" i="19"/>
  <c r="CP52" i="19"/>
  <c r="CO52" i="19"/>
  <c r="CN52" i="19"/>
  <c r="CM52" i="19"/>
  <c r="DE51" i="19"/>
  <c r="DD51" i="19"/>
  <c r="DC51" i="19"/>
  <c r="DB51" i="19"/>
  <c r="DA51" i="19"/>
  <c r="CZ51" i="19"/>
  <c r="CY51" i="19"/>
  <c r="CX51" i="19"/>
  <c r="CW51" i="19"/>
  <c r="CV51" i="19"/>
  <c r="CU51" i="19"/>
  <c r="CT51" i="19"/>
  <c r="CS51" i="19"/>
  <c r="CR51" i="19"/>
  <c r="CQ51" i="19"/>
  <c r="CP51" i="19"/>
  <c r="CO51" i="19"/>
  <c r="CN51" i="19"/>
  <c r="CM51" i="19"/>
  <c r="DE50" i="19"/>
  <c r="DD50" i="19"/>
  <c r="DC50" i="19"/>
  <c r="DB50" i="19"/>
  <c r="DA50" i="19"/>
  <c r="CZ50" i="19"/>
  <c r="CY50" i="19"/>
  <c r="CX50" i="19"/>
  <c r="CW50" i="19"/>
  <c r="CV50" i="19"/>
  <c r="CU50" i="19"/>
  <c r="CT50" i="19"/>
  <c r="CS50" i="19"/>
  <c r="CR50" i="19"/>
  <c r="CQ50" i="19"/>
  <c r="CP50" i="19"/>
  <c r="CO50" i="19"/>
  <c r="CN50" i="19"/>
  <c r="CM50" i="19"/>
  <c r="DE49" i="19"/>
  <c r="DD49" i="19"/>
  <c r="DC49" i="19"/>
  <c r="DB49" i="19"/>
  <c r="DA49" i="19"/>
  <c r="CZ49" i="19"/>
  <c r="CY49" i="19"/>
  <c r="CX49" i="19"/>
  <c r="CW49" i="19"/>
  <c r="CV49" i="19"/>
  <c r="CU49" i="19"/>
  <c r="CT49" i="19"/>
  <c r="CS49" i="19"/>
  <c r="CR49" i="19"/>
  <c r="CQ49" i="19"/>
  <c r="CP49" i="19"/>
  <c r="CO49" i="19"/>
  <c r="CN49" i="19"/>
  <c r="CM49" i="19"/>
  <c r="DE48" i="19"/>
  <c r="DD48" i="19"/>
  <c r="DC48" i="19"/>
  <c r="DB48" i="19"/>
  <c r="DA48" i="19"/>
  <c r="CZ48" i="19"/>
  <c r="CY48" i="19"/>
  <c r="CX48" i="19"/>
  <c r="CW48" i="19"/>
  <c r="CV48" i="19"/>
  <c r="CU48" i="19"/>
  <c r="CT48" i="19"/>
  <c r="CS48" i="19"/>
  <c r="CR48" i="19"/>
  <c r="CQ48" i="19"/>
  <c r="CP48" i="19"/>
  <c r="CO48" i="19"/>
  <c r="CN48" i="19"/>
  <c r="CM48" i="19"/>
  <c r="DE47" i="19"/>
  <c r="DD47" i="19"/>
  <c r="DC47" i="19"/>
  <c r="DB47" i="19"/>
  <c r="DA47" i="19"/>
  <c r="CZ47" i="19"/>
  <c r="CY47" i="19"/>
  <c r="CX47" i="19"/>
  <c r="CW47" i="19"/>
  <c r="CV47" i="19"/>
  <c r="CU47" i="19"/>
  <c r="CT47" i="19"/>
  <c r="CS47" i="19"/>
  <c r="CR47" i="19"/>
  <c r="CQ47" i="19"/>
  <c r="CP47" i="19"/>
  <c r="CO47" i="19"/>
  <c r="CN47" i="19"/>
  <c r="CM47" i="19"/>
  <c r="DE46" i="19"/>
  <c r="DD46" i="19"/>
  <c r="DC46" i="19"/>
  <c r="DB46" i="19"/>
  <c r="DA46" i="19"/>
  <c r="CZ46" i="19"/>
  <c r="CY46" i="19"/>
  <c r="CX46" i="19"/>
  <c r="CW46" i="19"/>
  <c r="CV46" i="19"/>
  <c r="CU46" i="19"/>
  <c r="CT46" i="19"/>
  <c r="CS46" i="19"/>
  <c r="CR46" i="19"/>
  <c r="CQ46" i="19"/>
  <c r="CP46" i="19"/>
  <c r="CO46" i="19"/>
  <c r="CN46" i="19"/>
  <c r="CM46" i="19"/>
  <c r="DE45" i="19"/>
  <c r="DD45" i="19"/>
  <c r="DC45" i="19"/>
  <c r="DB45" i="19"/>
  <c r="DA45" i="19"/>
  <c r="CZ45" i="19"/>
  <c r="CY45" i="19"/>
  <c r="CX45" i="19"/>
  <c r="CW45" i="19"/>
  <c r="CV45" i="19"/>
  <c r="CU45" i="19"/>
  <c r="CT45" i="19"/>
  <c r="CS45" i="19"/>
  <c r="CR45" i="19"/>
  <c r="CQ45" i="19"/>
  <c r="CP45" i="19"/>
  <c r="CO45" i="19"/>
  <c r="CN45" i="19"/>
  <c r="CM45" i="19"/>
  <c r="DE44" i="19"/>
  <c r="DD44" i="19"/>
  <c r="DC44" i="19"/>
  <c r="DB44" i="19"/>
  <c r="DA44" i="19"/>
  <c r="CZ44" i="19"/>
  <c r="CY44" i="19"/>
  <c r="CX44" i="19"/>
  <c r="CW44" i="19"/>
  <c r="CV44" i="19"/>
  <c r="CU44" i="19"/>
  <c r="CT44" i="19"/>
  <c r="CS44" i="19"/>
  <c r="CR44" i="19"/>
  <c r="CQ44" i="19"/>
  <c r="CP44" i="19"/>
  <c r="CO44" i="19"/>
  <c r="CN44" i="19"/>
  <c r="CM44" i="19"/>
  <c r="DE43" i="19"/>
  <c r="DD43" i="19"/>
  <c r="DC43" i="19"/>
  <c r="DB43" i="19"/>
  <c r="DA43" i="19"/>
  <c r="CZ43" i="19"/>
  <c r="CY43" i="19"/>
  <c r="CX43" i="19"/>
  <c r="CW43" i="19"/>
  <c r="CV43" i="19"/>
  <c r="CU43" i="19"/>
  <c r="CT43" i="19"/>
  <c r="CS43" i="19"/>
  <c r="CR43" i="19"/>
  <c r="CQ43" i="19"/>
  <c r="CP43" i="19"/>
  <c r="CO43" i="19"/>
  <c r="CN43" i="19"/>
  <c r="CM43" i="19"/>
  <c r="DE42" i="19"/>
  <c r="DD42" i="19"/>
  <c r="DC42" i="19"/>
  <c r="DB42" i="19"/>
  <c r="DA42" i="19"/>
  <c r="CZ42" i="19"/>
  <c r="CY42" i="19"/>
  <c r="CX42" i="19"/>
  <c r="CW42" i="19"/>
  <c r="CV42" i="19"/>
  <c r="CU42" i="19"/>
  <c r="CT42" i="19"/>
  <c r="CS42" i="19"/>
  <c r="CR42" i="19"/>
  <c r="CQ42" i="19"/>
  <c r="CP42" i="19"/>
  <c r="CO42" i="19"/>
  <c r="CN42" i="19"/>
  <c r="CM42" i="19"/>
  <c r="DE41" i="19"/>
  <c r="DD41" i="19"/>
  <c r="DC41" i="19"/>
  <c r="DB41" i="19"/>
  <c r="DA41" i="19"/>
  <c r="CZ41" i="19"/>
  <c r="CY41" i="19"/>
  <c r="CX41" i="19"/>
  <c r="CW41" i="19"/>
  <c r="CV41" i="19"/>
  <c r="CU41" i="19"/>
  <c r="CT41" i="19"/>
  <c r="CS41" i="19"/>
  <c r="CR41" i="19"/>
  <c r="CQ41" i="19"/>
  <c r="CP41" i="19"/>
  <c r="CO41" i="19"/>
  <c r="CN41" i="19"/>
  <c r="CM41" i="19"/>
  <c r="DE40" i="19"/>
  <c r="DD40" i="19"/>
  <c r="DC40" i="19"/>
  <c r="DB40" i="19"/>
  <c r="DA40" i="19"/>
  <c r="CZ40" i="19"/>
  <c r="CY40" i="19"/>
  <c r="CX40" i="19"/>
  <c r="CW40" i="19"/>
  <c r="CV40" i="19"/>
  <c r="CU40" i="19"/>
  <c r="CT40" i="19"/>
  <c r="CS40" i="19"/>
  <c r="CR40" i="19"/>
  <c r="CQ40" i="19"/>
  <c r="CP40" i="19"/>
  <c r="CO40" i="19"/>
  <c r="CN40" i="19"/>
  <c r="CM40" i="19"/>
  <c r="DE39" i="19"/>
  <c r="DD39" i="19"/>
  <c r="DC39" i="19"/>
  <c r="DB39" i="19"/>
  <c r="DA39" i="19"/>
  <c r="CZ39" i="19"/>
  <c r="CY39" i="19"/>
  <c r="CX39" i="19"/>
  <c r="CW39" i="19"/>
  <c r="CV39" i="19"/>
  <c r="CU39" i="19"/>
  <c r="CT39" i="19"/>
  <c r="CS39" i="19"/>
  <c r="CR39" i="19"/>
  <c r="CQ39" i="19"/>
  <c r="CP39" i="19"/>
  <c r="CO39" i="19"/>
  <c r="CN39" i="19"/>
  <c r="CM39" i="19"/>
  <c r="DE38" i="19"/>
  <c r="DD38" i="19"/>
  <c r="DC38" i="19"/>
  <c r="DB38" i="19"/>
  <c r="DA38" i="19"/>
  <c r="CZ38" i="19"/>
  <c r="CY38" i="19"/>
  <c r="CX38" i="19"/>
  <c r="CW38" i="19"/>
  <c r="CV38" i="19"/>
  <c r="CU38" i="19"/>
  <c r="CT38" i="19"/>
  <c r="CS38" i="19"/>
  <c r="CR38" i="19"/>
  <c r="CQ38" i="19"/>
  <c r="CP38" i="19"/>
  <c r="CO38" i="19"/>
  <c r="CN38" i="19"/>
  <c r="CM38" i="19"/>
  <c r="DE37" i="19"/>
  <c r="DD37" i="19"/>
  <c r="DC37" i="19"/>
  <c r="DB37" i="19"/>
  <c r="DA37" i="19"/>
  <c r="CZ37" i="19"/>
  <c r="CY37" i="19"/>
  <c r="CX37" i="19"/>
  <c r="CW37" i="19"/>
  <c r="CV37" i="19"/>
  <c r="CU37" i="19"/>
  <c r="CT37" i="19"/>
  <c r="CS37" i="19"/>
  <c r="CR37" i="19"/>
  <c r="CQ37" i="19"/>
  <c r="CP37" i="19"/>
  <c r="CO37" i="19"/>
  <c r="CN37" i="19"/>
  <c r="CM37" i="19"/>
  <c r="DE36" i="19"/>
  <c r="DD36" i="19"/>
  <c r="DC36" i="19"/>
  <c r="DB36" i="19"/>
  <c r="DA36" i="19"/>
  <c r="CZ36" i="19"/>
  <c r="CY36" i="19"/>
  <c r="CX36" i="19"/>
  <c r="CW36" i="19"/>
  <c r="CV36" i="19"/>
  <c r="CU36" i="19"/>
  <c r="CT36" i="19"/>
  <c r="CS36" i="19"/>
  <c r="CR36" i="19"/>
  <c r="CQ36" i="19"/>
  <c r="CP36" i="19"/>
  <c r="CO36" i="19"/>
  <c r="CN36" i="19"/>
  <c r="CM36" i="19"/>
  <c r="DE35" i="19"/>
  <c r="DD35" i="19"/>
  <c r="DC35" i="19"/>
  <c r="DB35" i="19"/>
  <c r="DA35" i="19"/>
  <c r="CZ35" i="19"/>
  <c r="CY35" i="19"/>
  <c r="CX35" i="19"/>
  <c r="CW35" i="19"/>
  <c r="CV35" i="19"/>
  <c r="CU35" i="19"/>
  <c r="CT35" i="19"/>
  <c r="CS35" i="19"/>
  <c r="CR35" i="19"/>
  <c r="CQ35" i="19"/>
  <c r="CP35" i="19"/>
  <c r="CO35" i="19"/>
  <c r="CN35" i="19"/>
  <c r="CM35" i="19"/>
  <c r="DE34" i="19"/>
  <c r="DD34" i="19"/>
  <c r="DC34" i="19"/>
  <c r="DB34" i="19"/>
  <c r="DA34" i="19"/>
  <c r="CZ34" i="19"/>
  <c r="CY34" i="19"/>
  <c r="CX34" i="19"/>
  <c r="CW34" i="19"/>
  <c r="CV34" i="19"/>
  <c r="CU34" i="19"/>
  <c r="CT34" i="19"/>
  <c r="CS34" i="19"/>
  <c r="CR34" i="19"/>
  <c r="CQ34" i="19"/>
  <c r="CP34" i="19"/>
  <c r="CO34" i="19"/>
  <c r="CN34" i="19"/>
  <c r="CM34" i="19"/>
  <c r="DE33" i="19"/>
  <c r="DD33" i="19"/>
  <c r="DC33" i="19"/>
  <c r="DB33" i="19"/>
  <c r="DA33" i="19"/>
  <c r="CZ33" i="19"/>
  <c r="CY33" i="19"/>
  <c r="CX33" i="19"/>
  <c r="CW33" i="19"/>
  <c r="CV33" i="19"/>
  <c r="CU33" i="19"/>
  <c r="CT33" i="19"/>
  <c r="CS33" i="19"/>
  <c r="CR33" i="19"/>
  <c r="CQ33" i="19"/>
  <c r="CP33" i="19"/>
  <c r="CO33" i="19"/>
  <c r="CN33" i="19"/>
  <c r="CM33" i="19"/>
  <c r="DE32" i="19"/>
  <c r="DD32" i="19"/>
  <c r="DC32" i="19"/>
  <c r="DB32" i="19"/>
  <c r="DA32" i="19"/>
  <c r="CZ32" i="19"/>
  <c r="CY32" i="19"/>
  <c r="CX32" i="19"/>
  <c r="CW32" i="19"/>
  <c r="CV32" i="19"/>
  <c r="CU32" i="19"/>
  <c r="CT32" i="19"/>
  <c r="CS32" i="19"/>
  <c r="CR32" i="19"/>
  <c r="CQ32" i="19"/>
  <c r="CP32" i="19"/>
  <c r="CO32" i="19"/>
  <c r="CN32" i="19"/>
  <c r="CM32" i="19"/>
  <c r="DE31" i="19"/>
  <c r="DD31" i="19"/>
  <c r="DC31" i="19"/>
  <c r="DB31" i="19"/>
  <c r="DA31" i="19"/>
  <c r="CZ31" i="19"/>
  <c r="CY31" i="19"/>
  <c r="CX31" i="19"/>
  <c r="CW31" i="19"/>
  <c r="CV31" i="19"/>
  <c r="CU31" i="19"/>
  <c r="CT31" i="19"/>
  <c r="CS31" i="19"/>
  <c r="CR31" i="19"/>
  <c r="CQ31" i="19"/>
  <c r="CP31" i="19"/>
  <c r="CO31" i="19"/>
  <c r="CN31" i="19"/>
  <c r="CM31" i="19"/>
  <c r="DE30" i="19"/>
  <c r="DD30" i="19"/>
  <c r="DC30" i="19"/>
  <c r="DB30" i="19"/>
  <c r="DA30" i="19"/>
  <c r="CZ30" i="19"/>
  <c r="CY30" i="19"/>
  <c r="CX30" i="19"/>
  <c r="CW30" i="19"/>
  <c r="CV30" i="19"/>
  <c r="CU30" i="19"/>
  <c r="CT30" i="19"/>
  <c r="CS30" i="19"/>
  <c r="CR30" i="19"/>
  <c r="CQ30" i="19"/>
  <c r="CP30" i="19"/>
  <c r="CO30" i="19"/>
  <c r="CN30" i="19"/>
  <c r="CM30" i="19"/>
  <c r="DE29" i="19"/>
  <c r="DD29" i="19"/>
  <c r="DC29" i="19"/>
  <c r="DB29" i="19"/>
  <c r="DA29" i="19"/>
  <c r="CZ29" i="19"/>
  <c r="CY29" i="19"/>
  <c r="CX29" i="19"/>
  <c r="CW29" i="19"/>
  <c r="CV29" i="19"/>
  <c r="CU29" i="19"/>
  <c r="CT29" i="19"/>
  <c r="CS29" i="19"/>
  <c r="CR29" i="19"/>
  <c r="CQ29" i="19"/>
  <c r="CP29" i="19"/>
  <c r="CO29" i="19"/>
  <c r="CN29" i="19"/>
  <c r="CM29" i="19"/>
  <c r="DE28" i="19"/>
  <c r="DD28" i="19"/>
  <c r="DC28" i="19"/>
  <c r="DB28" i="19"/>
  <c r="DA28" i="19"/>
  <c r="CZ28" i="19"/>
  <c r="CY28" i="19"/>
  <c r="CX28" i="19"/>
  <c r="CW28" i="19"/>
  <c r="CV28" i="19"/>
  <c r="CU28" i="19"/>
  <c r="CT28" i="19"/>
  <c r="CS28" i="19"/>
  <c r="CR28" i="19"/>
  <c r="CQ28" i="19"/>
  <c r="CP28" i="19"/>
  <c r="CO28" i="19"/>
  <c r="CN28" i="19"/>
  <c r="CM28" i="19"/>
  <c r="DE27" i="19"/>
  <c r="DD27" i="19"/>
  <c r="DC27" i="19"/>
  <c r="DB27" i="19"/>
  <c r="DA27" i="19"/>
  <c r="CZ27" i="19"/>
  <c r="CY27" i="19"/>
  <c r="CX27" i="19"/>
  <c r="CW27" i="19"/>
  <c r="CV27" i="19"/>
  <c r="CU27" i="19"/>
  <c r="CT27" i="19"/>
  <c r="CS27" i="19"/>
  <c r="CR27" i="19"/>
  <c r="CQ27" i="19"/>
  <c r="CP27" i="19"/>
  <c r="CO27" i="19"/>
  <c r="CN27" i="19"/>
  <c r="CM27" i="19"/>
  <c r="DE26" i="19"/>
  <c r="DD26" i="19"/>
  <c r="DC26" i="19"/>
  <c r="DB26" i="19"/>
  <c r="DA26" i="19"/>
  <c r="CZ26" i="19"/>
  <c r="CY26" i="19"/>
  <c r="CX26" i="19"/>
  <c r="CW26" i="19"/>
  <c r="CV26" i="19"/>
  <c r="CU26" i="19"/>
  <c r="CT26" i="19"/>
  <c r="CS26" i="19"/>
  <c r="CR26" i="19"/>
  <c r="CQ26" i="19"/>
  <c r="CP26" i="19"/>
  <c r="CO26" i="19"/>
  <c r="CN26" i="19"/>
  <c r="CM26" i="19"/>
  <c r="DE25" i="19"/>
  <c r="DD25" i="19"/>
  <c r="DC25" i="19"/>
  <c r="DB25" i="19"/>
  <c r="DA25" i="19"/>
  <c r="CZ25" i="19"/>
  <c r="CY25" i="19"/>
  <c r="CX25" i="19"/>
  <c r="CW25" i="19"/>
  <c r="CV25" i="19"/>
  <c r="CU25" i="19"/>
  <c r="CT25" i="19"/>
  <c r="CS25" i="19"/>
  <c r="CR25" i="19"/>
  <c r="CQ25" i="19"/>
  <c r="CP25" i="19"/>
  <c r="CO25" i="19"/>
  <c r="CN25" i="19"/>
  <c r="CM25" i="19"/>
  <c r="DE24" i="19"/>
  <c r="DD24" i="19"/>
  <c r="DC24" i="19"/>
  <c r="DB24" i="19"/>
  <c r="DA24" i="19"/>
  <c r="CZ24" i="19"/>
  <c r="CY24" i="19"/>
  <c r="CX24" i="19"/>
  <c r="CW24" i="19"/>
  <c r="CV24" i="19"/>
  <c r="CU24" i="19"/>
  <c r="CT24" i="19"/>
  <c r="CS24" i="19"/>
  <c r="CR24" i="19"/>
  <c r="CQ24" i="19"/>
  <c r="CP24" i="19"/>
  <c r="CO24" i="19"/>
  <c r="CN24" i="19"/>
  <c r="CM24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DE22" i="19"/>
  <c r="DD22" i="19"/>
  <c r="DC22" i="19"/>
  <c r="DB22" i="19"/>
  <c r="DA22" i="19"/>
  <c r="CZ22" i="19"/>
  <c r="CY22" i="19"/>
  <c r="CX22" i="19"/>
  <c r="CW22" i="19"/>
  <c r="CV22" i="19"/>
  <c r="CU22" i="19"/>
  <c r="CT22" i="19"/>
  <c r="CS22" i="19"/>
  <c r="CR22" i="19"/>
  <c r="CQ22" i="19"/>
  <c r="CP22" i="19"/>
  <c r="CO22" i="19"/>
  <c r="CN22" i="19"/>
  <c r="CM22" i="19"/>
  <c r="DE21" i="19"/>
  <c r="DD21" i="19"/>
  <c r="DC21" i="19"/>
  <c r="DB21" i="19"/>
  <c r="DA21" i="19"/>
  <c r="CZ21" i="19"/>
  <c r="CY21" i="19"/>
  <c r="CX21" i="19"/>
  <c r="CW21" i="19"/>
  <c r="CV21" i="19"/>
  <c r="CU21" i="19"/>
  <c r="CT21" i="19"/>
  <c r="CS21" i="19"/>
  <c r="CR21" i="19"/>
  <c r="CQ21" i="19"/>
  <c r="CP21" i="19"/>
  <c r="CO21" i="19"/>
  <c r="CN21" i="19"/>
  <c r="CM21" i="19"/>
  <c r="DE20" i="19"/>
  <c r="DD20" i="19"/>
  <c r="DC20" i="19"/>
  <c r="DB20" i="19"/>
  <c r="DA20" i="19"/>
  <c r="CZ20" i="19"/>
  <c r="CY20" i="19"/>
  <c r="CX20" i="19"/>
  <c r="CW20" i="19"/>
  <c r="CV20" i="19"/>
  <c r="CU20" i="19"/>
  <c r="CT20" i="19"/>
  <c r="CS20" i="19"/>
  <c r="CR20" i="19"/>
  <c r="CQ20" i="19"/>
  <c r="CP20" i="19"/>
  <c r="CO20" i="19"/>
  <c r="CN20" i="19"/>
  <c r="CM20" i="19"/>
  <c r="DE19" i="19"/>
  <c r="DD19" i="19"/>
  <c r="DC19" i="19"/>
  <c r="DB19" i="19"/>
  <c r="DA19" i="19"/>
  <c r="CZ19" i="19"/>
  <c r="CY19" i="19"/>
  <c r="CX19" i="19"/>
  <c r="CW19" i="19"/>
  <c r="CV19" i="19"/>
  <c r="CU19" i="19"/>
  <c r="CT19" i="19"/>
  <c r="CS19" i="19"/>
  <c r="CR19" i="19"/>
  <c r="CQ19" i="19"/>
  <c r="CP19" i="19"/>
  <c r="CO19" i="19"/>
  <c r="CN19" i="19"/>
  <c r="CM19" i="19"/>
  <c r="DE18" i="19"/>
  <c r="DD18" i="19"/>
  <c r="DC18" i="19"/>
  <c r="DB18" i="19"/>
  <c r="DA18" i="19"/>
  <c r="CZ18" i="19"/>
  <c r="CY18" i="19"/>
  <c r="CX18" i="19"/>
  <c r="CW18" i="19"/>
  <c r="CV18" i="19"/>
  <c r="CU18" i="19"/>
  <c r="CT18" i="19"/>
  <c r="CS18" i="19"/>
  <c r="CR18" i="19"/>
  <c r="CQ18" i="19"/>
  <c r="CP18" i="19"/>
  <c r="CO18" i="19"/>
  <c r="CN18" i="19"/>
  <c r="CM18" i="19"/>
  <c r="DE17" i="19"/>
  <c r="DD17" i="19"/>
  <c r="DC17" i="19"/>
  <c r="DB17" i="19"/>
  <c r="DA17" i="19"/>
  <c r="CZ17" i="19"/>
  <c r="CY17" i="19"/>
  <c r="CX17" i="19"/>
  <c r="CW17" i="19"/>
  <c r="CV17" i="19"/>
  <c r="CU17" i="19"/>
  <c r="CT17" i="19"/>
  <c r="CS17" i="19"/>
  <c r="CR17" i="19"/>
  <c r="CQ17" i="19"/>
  <c r="CP17" i="19"/>
  <c r="CO17" i="19"/>
  <c r="CN17" i="19"/>
  <c r="CM17" i="19"/>
  <c r="DE16" i="19"/>
  <c r="DD16" i="19"/>
  <c r="DC16" i="19"/>
  <c r="DB16" i="19"/>
  <c r="DA16" i="19"/>
  <c r="CZ16" i="19"/>
  <c r="CY16" i="19"/>
  <c r="CX16" i="19"/>
  <c r="CW16" i="19"/>
  <c r="CV16" i="19"/>
  <c r="CU16" i="19"/>
  <c r="CT16" i="19"/>
  <c r="CS16" i="19"/>
  <c r="CR16" i="19"/>
  <c r="CQ16" i="19"/>
  <c r="CP16" i="19"/>
  <c r="CO16" i="19"/>
  <c r="CN16" i="19"/>
  <c r="CM16" i="19"/>
  <c r="DE15" i="19"/>
  <c r="DD15" i="19"/>
  <c r="DC15" i="19"/>
  <c r="DB15" i="19"/>
  <c r="DA15" i="19"/>
  <c r="CZ15" i="19"/>
  <c r="CY15" i="19"/>
  <c r="CX15" i="19"/>
  <c r="CW15" i="19"/>
  <c r="CV15" i="19"/>
  <c r="CU15" i="19"/>
  <c r="CT15" i="19"/>
  <c r="CS15" i="19"/>
  <c r="CR15" i="19"/>
  <c r="CQ15" i="19"/>
  <c r="CP15" i="19"/>
  <c r="CO15" i="19"/>
  <c r="CN15" i="19"/>
  <c r="CM15" i="19"/>
  <c r="DE14" i="19"/>
  <c r="DD14" i="19"/>
  <c r="DC14" i="19"/>
  <c r="DB14" i="19"/>
  <c r="DA14" i="19"/>
  <c r="CZ14" i="19"/>
  <c r="CY14" i="19"/>
  <c r="CX14" i="19"/>
  <c r="CW14" i="19"/>
  <c r="CV14" i="19"/>
  <c r="CU14" i="19"/>
  <c r="CT14" i="19"/>
  <c r="CS14" i="19"/>
  <c r="CR14" i="19"/>
  <c r="CQ14" i="19"/>
  <c r="CP14" i="19"/>
  <c r="CO14" i="19"/>
  <c r="CN14" i="19"/>
  <c r="CM14" i="19"/>
  <c r="DE13" i="19"/>
  <c r="DD13" i="19"/>
  <c r="DC13" i="19"/>
  <c r="DB13" i="19"/>
  <c r="DA13" i="19"/>
  <c r="CZ13" i="19"/>
  <c r="CY13" i="19"/>
  <c r="CX13" i="19"/>
  <c r="CW13" i="19"/>
  <c r="CV13" i="19"/>
  <c r="CU13" i="19"/>
  <c r="CT13" i="19"/>
  <c r="CS13" i="19"/>
  <c r="CR13" i="19"/>
  <c r="CQ13" i="19"/>
  <c r="CP13" i="19"/>
  <c r="CO13" i="19"/>
  <c r="CN13" i="19"/>
  <c r="CM13" i="19"/>
  <c r="DE12" i="19"/>
  <c r="DD12" i="19"/>
  <c r="DC12" i="19"/>
  <c r="DB12" i="19"/>
  <c r="DA12" i="19"/>
  <c r="CZ12" i="19"/>
  <c r="CY12" i="19"/>
  <c r="CX12" i="19"/>
  <c r="CW12" i="19"/>
  <c r="CV12" i="19"/>
  <c r="CU12" i="19"/>
  <c r="CT12" i="19"/>
  <c r="CS12" i="19"/>
  <c r="CR12" i="19"/>
  <c r="CQ12" i="19"/>
  <c r="CP12" i="19"/>
  <c r="CO12" i="19"/>
  <c r="CN12" i="19"/>
  <c r="CM12" i="19"/>
  <c r="DE11" i="19"/>
  <c r="DD11" i="19"/>
  <c r="DC11" i="19"/>
  <c r="DB11" i="19"/>
  <c r="DA11" i="19"/>
  <c r="CZ11" i="19"/>
  <c r="CY11" i="19"/>
  <c r="CX11" i="19"/>
  <c r="CW11" i="19"/>
  <c r="CV11" i="19"/>
  <c r="CU11" i="19"/>
  <c r="CT11" i="19"/>
  <c r="CS11" i="19"/>
  <c r="CR11" i="19"/>
  <c r="CQ11" i="19"/>
  <c r="CP11" i="19"/>
  <c r="CO11" i="19"/>
  <c r="CN11" i="19"/>
  <c r="CM11" i="19"/>
  <c r="DE10" i="19"/>
  <c r="DD10" i="19"/>
  <c r="DC10" i="19"/>
  <c r="DB10" i="19"/>
  <c r="DA10" i="19"/>
  <c r="CZ10" i="19"/>
  <c r="CY10" i="19"/>
  <c r="CX10" i="19"/>
  <c r="CW10" i="19"/>
  <c r="CV10" i="19"/>
  <c r="CU10" i="19"/>
  <c r="CT10" i="19"/>
  <c r="CS10" i="19"/>
  <c r="CR10" i="19"/>
  <c r="CQ10" i="19"/>
  <c r="CP10" i="19"/>
  <c r="CO10" i="19"/>
  <c r="CN10" i="19"/>
  <c r="CM10" i="19"/>
  <c r="DE9" i="19"/>
  <c r="DD9" i="19"/>
  <c r="DC9" i="19"/>
  <c r="DB9" i="19"/>
  <c r="DA9" i="19"/>
  <c r="CZ9" i="19"/>
  <c r="CY9" i="19"/>
  <c r="CX9" i="19"/>
  <c r="CW9" i="19"/>
  <c r="CV9" i="19"/>
  <c r="CU9" i="19"/>
  <c r="CT9" i="19"/>
  <c r="CS9" i="19"/>
  <c r="CR9" i="19"/>
  <c r="CQ9" i="19"/>
  <c r="CP9" i="19"/>
  <c r="CO9" i="19"/>
  <c r="CN9" i="19"/>
  <c r="CM9" i="19"/>
  <c r="DE8" i="19"/>
  <c r="DD8" i="19"/>
  <c r="DC8" i="19"/>
  <c r="DB8" i="19"/>
  <c r="DA8" i="19"/>
  <c r="CZ8" i="19"/>
  <c r="CY8" i="19"/>
  <c r="CX8" i="19"/>
  <c r="CW8" i="19"/>
  <c r="CV8" i="19"/>
  <c r="CU8" i="19"/>
  <c r="CT8" i="19"/>
  <c r="CS8" i="19"/>
  <c r="CR8" i="19"/>
  <c r="CQ8" i="19"/>
  <c r="CP8" i="19"/>
  <c r="CO8" i="19"/>
  <c r="CN8" i="19"/>
  <c r="CM8" i="19"/>
  <c r="DE7" i="19"/>
  <c r="DD7" i="19"/>
  <c r="DC7" i="19"/>
  <c r="DB7" i="19"/>
  <c r="DA7" i="19"/>
  <c r="CZ7" i="19"/>
  <c r="CY7" i="19"/>
  <c r="CX7" i="19"/>
  <c r="CW7" i="19"/>
  <c r="CV7" i="19"/>
  <c r="CU7" i="19"/>
  <c r="CT7" i="19"/>
  <c r="CS7" i="19"/>
  <c r="CR7" i="19"/>
  <c r="CQ7" i="19"/>
  <c r="CP7" i="19"/>
  <c r="CO7" i="19"/>
  <c r="CN7" i="19"/>
  <c r="CM7" i="19"/>
  <c r="DE6" i="19"/>
  <c r="DD6" i="19"/>
  <c r="DC6" i="19"/>
  <c r="DB6" i="19"/>
  <c r="DA6" i="19"/>
  <c r="CZ6" i="19"/>
  <c r="CY6" i="19"/>
  <c r="CX6" i="19"/>
  <c r="CW6" i="19"/>
  <c r="CV6" i="19"/>
  <c r="CU6" i="19"/>
  <c r="CT6" i="19"/>
  <c r="CS6" i="19"/>
  <c r="CR6" i="19"/>
  <c r="CQ6" i="19"/>
  <c r="CP6" i="19"/>
  <c r="CO6" i="19"/>
  <c r="CN6" i="19"/>
  <c r="CM6" i="19"/>
  <c r="V335" i="18"/>
  <c r="U335" i="18"/>
  <c r="T335" i="18"/>
  <c r="S335" i="18"/>
  <c r="R335" i="18"/>
  <c r="Q335" i="18"/>
  <c r="P335" i="18"/>
  <c r="O335" i="18"/>
  <c r="N335" i="18"/>
  <c r="V334" i="18"/>
  <c r="U334" i="18"/>
  <c r="T334" i="18"/>
  <c r="S334" i="18"/>
  <c r="R334" i="18"/>
  <c r="Q334" i="18"/>
  <c r="P334" i="18"/>
  <c r="O334" i="18"/>
  <c r="N334" i="18"/>
  <c r="V333" i="18"/>
  <c r="U333" i="18"/>
  <c r="T333" i="18"/>
  <c r="S333" i="18"/>
  <c r="R333" i="18"/>
  <c r="Q333" i="18"/>
  <c r="P333" i="18"/>
  <c r="O333" i="18"/>
  <c r="N333" i="18"/>
  <c r="V332" i="18"/>
  <c r="U332" i="18"/>
  <c r="T332" i="18"/>
  <c r="S332" i="18"/>
  <c r="R332" i="18"/>
  <c r="Q332" i="18"/>
  <c r="P332" i="18"/>
  <c r="O332" i="18"/>
  <c r="N332" i="18"/>
  <c r="V331" i="18"/>
  <c r="U331" i="18"/>
  <c r="T331" i="18"/>
  <c r="S331" i="18"/>
  <c r="R331" i="18"/>
  <c r="Q331" i="18"/>
  <c r="P331" i="18"/>
  <c r="O331" i="18"/>
  <c r="W331" i="18" s="1"/>
  <c r="N331" i="18"/>
  <c r="V330" i="18"/>
  <c r="U330" i="18"/>
  <c r="T330" i="18"/>
  <c r="S330" i="18"/>
  <c r="R330" i="18"/>
  <c r="Q330" i="18"/>
  <c r="P330" i="18"/>
  <c r="O330" i="18"/>
  <c r="N330" i="18"/>
  <c r="V329" i="18"/>
  <c r="U329" i="18"/>
  <c r="T329" i="18"/>
  <c r="S329" i="18"/>
  <c r="X329" i="18" s="1"/>
  <c r="Y329" i="18" s="1"/>
  <c r="R329" i="18"/>
  <c r="Q329" i="18"/>
  <c r="P329" i="18"/>
  <c r="O329" i="18"/>
  <c r="N329" i="18"/>
  <c r="V328" i="18"/>
  <c r="U328" i="18"/>
  <c r="T328" i="18"/>
  <c r="S328" i="18"/>
  <c r="R328" i="18"/>
  <c r="Q328" i="18"/>
  <c r="P328" i="18"/>
  <c r="O328" i="18"/>
  <c r="N328" i="18"/>
  <c r="V327" i="18"/>
  <c r="U327" i="18"/>
  <c r="T327" i="18"/>
  <c r="X327" i="18" s="1"/>
  <c r="Y327" i="18" s="1"/>
  <c r="S327" i="18"/>
  <c r="R327" i="18"/>
  <c r="Q327" i="18"/>
  <c r="P327" i="18"/>
  <c r="O327" i="18"/>
  <c r="N327" i="18"/>
  <c r="V326" i="18"/>
  <c r="U326" i="18"/>
  <c r="T326" i="18"/>
  <c r="S326" i="18"/>
  <c r="R326" i="18"/>
  <c r="Q326" i="18"/>
  <c r="P326" i="18"/>
  <c r="O326" i="18"/>
  <c r="N326" i="18"/>
  <c r="X325" i="18"/>
  <c r="Y325" i="18" s="1"/>
  <c r="V325" i="18"/>
  <c r="U325" i="18"/>
  <c r="T325" i="18"/>
  <c r="S325" i="18"/>
  <c r="R325" i="18"/>
  <c r="Q325" i="18"/>
  <c r="P325" i="18"/>
  <c r="O325" i="18"/>
  <c r="W325" i="18" s="1"/>
  <c r="N325" i="18"/>
  <c r="V324" i="18"/>
  <c r="U324" i="18"/>
  <c r="T324" i="18"/>
  <c r="S324" i="18"/>
  <c r="R324" i="18"/>
  <c r="Q324" i="18"/>
  <c r="P324" i="18"/>
  <c r="O324" i="18"/>
  <c r="N324" i="18"/>
  <c r="V323" i="18"/>
  <c r="U323" i="18"/>
  <c r="T323" i="18"/>
  <c r="S323" i="18"/>
  <c r="R323" i="18"/>
  <c r="Q323" i="18"/>
  <c r="P323" i="18"/>
  <c r="O323" i="18"/>
  <c r="N323" i="18"/>
  <c r="V322" i="18"/>
  <c r="U322" i="18"/>
  <c r="T322" i="18"/>
  <c r="S322" i="18"/>
  <c r="R322" i="18"/>
  <c r="Q322" i="18"/>
  <c r="P322" i="18"/>
  <c r="O322" i="18"/>
  <c r="N322" i="18"/>
  <c r="V321" i="18"/>
  <c r="U321" i="18"/>
  <c r="T321" i="18"/>
  <c r="S321" i="18"/>
  <c r="R321" i="18"/>
  <c r="Q321" i="18"/>
  <c r="P321" i="18"/>
  <c r="O321" i="18"/>
  <c r="N321" i="18"/>
  <c r="V320" i="18"/>
  <c r="U320" i="18"/>
  <c r="T320" i="18"/>
  <c r="S320" i="18"/>
  <c r="R320" i="18"/>
  <c r="Q320" i="18"/>
  <c r="P320" i="18"/>
  <c r="O320" i="18"/>
  <c r="W320" i="18" s="1"/>
  <c r="N320" i="18"/>
  <c r="V319" i="18"/>
  <c r="U319" i="18"/>
  <c r="T319" i="18"/>
  <c r="X319" i="18" s="1"/>
  <c r="Y319" i="18" s="1"/>
  <c r="S319" i="18"/>
  <c r="R319" i="18"/>
  <c r="Q319" i="18"/>
  <c r="P319" i="18"/>
  <c r="O319" i="18"/>
  <c r="N319" i="18"/>
  <c r="V318" i="18"/>
  <c r="U318" i="18"/>
  <c r="T318" i="18"/>
  <c r="S318" i="18"/>
  <c r="R318" i="18"/>
  <c r="Q318" i="18"/>
  <c r="P318" i="18"/>
  <c r="O318" i="18"/>
  <c r="N318" i="18"/>
  <c r="V317" i="18"/>
  <c r="U317" i="18"/>
  <c r="T317" i="18"/>
  <c r="X317" i="18" s="1"/>
  <c r="Y317" i="18" s="1"/>
  <c r="S317" i="18"/>
  <c r="R317" i="18"/>
  <c r="Q317" i="18"/>
  <c r="P317" i="18"/>
  <c r="O317" i="18"/>
  <c r="N317" i="18"/>
  <c r="V316" i="18"/>
  <c r="U316" i="18"/>
  <c r="T316" i="18"/>
  <c r="S316" i="18"/>
  <c r="R316" i="18"/>
  <c r="Q316" i="18"/>
  <c r="P316" i="18"/>
  <c r="O316" i="18"/>
  <c r="N316" i="18"/>
  <c r="V315" i="18"/>
  <c r="U315" i="18"/>
  <c r="T315" i="18"/>
  <c r="S315" i="18"/>
  <c r="R315" i="18"/>
  <c r="Q315" i="18"/>
  <c r="P315" i="18"/>
  <c r="O315" i="18"/>
  <c r="N315" i="18"/>
  <c r="V314" i="18"/>
  <c r="U314" i="18"/>
  <c r="T314" i="18"/>
  <c r="X314" i="18" s="1"/>
  <c r="Y314" i="18" s="1"/>
  <c r="AA314" i="18" s="1"/>
  <c r="S314" i="18"/>
  <c r="R314" i="18"/>
  <c r="Q314" i="18"/>
  <c r="P314" i="18"/>
  <c r="O314" i="18"/>
  <c r="N314" i="18"/>
  <c r="V313" i="18"/>
  <c r="X313" i="18" s="1"/>
  <c r="Y313" i="18" s="1"/>
  <c r="U313" i="18"/>
  <c r="T313" i="18"/>
  <c r="S313" i="18"/>
  <c r="R313" i="18"/>
  <c r="Q313" i="18"/>
  <c r="P313" i="18"/>
  <c r="O313" i="18"/>
  <c r="N313" i="18"/>
  <c r="V312" i="18"/>
  <c r="U312" i="18"/>
  <c r="T312" i="18"/>
  <c r="S312" i="18"/>
  <c r="R312" i="18"/>
  <c r="Q312" i="18"/>
  <c r="P312" i="18"/>
  <c r="O312" i="18"/>
  <c r="N312" i="18"/>
  <c r="V311" i="18"/>
  <c r="U311" i="18"/>
  <c r="T311" i="18"/>
  <c r="X311" i="18" s="1"/>
  <c r="Y311" i="18" s="1"/>
  <c r="S311" i="18"/>
  <c r="R311" i="18"/>
  <c r="Q311" i="18"/>
  <c r="P311" i="18"/>
  <c r="O311" i="18"/>
  <c r="N311" i="18"/>
  <c r="V310" i="18"/>
  <c r="U310" i="18"/>
  <c r="T310" i="18"/>
  <c r="S310" i="18"/>
  <c r="R310" i="18"/>
  <c r="Q310" i="18"/>
  <c r="P310" i="18"/>
  <c r="O310" i="18"/>
  <c r="N310" i="18"/>
  <c r="X309" i="18"/>
  <c r="Y309" i="18" s="1"/>
  <c r="V309" i="18"/>
  <c r="U309" i="18"/>
  <c r="T309" i="18"/>
  <c r="S309" i="18"/>
  <c r="R309" i="18"/>
  <c r="Q309" i="18"/>
  <c r="P309" i="18"/>
  <c r="O309" i="18"/>
  <c r="W309" i="18" s="1"/>
  <c r="N309" i="18"/>
  <c r="V308" i="18"/>
  <c r="U308" i="18"/>
  <c r="T308" i="18"/>
  <c r="X308" i="18" s="1"/>
  <c r="Y308" i="18" s="1"/>
  <c r="S308" i="18"/>
  <c r="R308" i="18"/>
  <c r="Q308" i="18"/>
  <c r="P308" i="18"/>
  <c r="O308" i="18"/>
  <c r="N308" i="18"/>
  <c r="V307" i="18"/>
  <c r="U307" i="18"/>
  <c r="T307" i="18"/>
  <c r="S307" i="18"/>
  <c r="R307" i="18"/>
  <c r="Q307" i="18"/>
  <c r="P307" i="18"/>
  <c r="O307" i="18"/>
  <c r="N307" i="18"/>
  <c r="V306" i="18"/>
  <c r="U306" i="18"/>
  <c r="T306" i="18"/>
  <c r="S306" i="18"/>
  <c r="R306" i="18"/>
  <c r="Q306" i="18"/>
  <c r="P306" i="18"/>
  <c r="O306" i="18"/>
  <c r="N306" i="18"/>
  <c r="V305" i="18"/>
  <c r="U305" i="18"/>
  <c r="T305" i="18"/>
  <c r="X305" i="18" s="1"/>
  <c r="Y305" i="18" s="1"/>
  <c r="S305" i="18"/>
  <c r="R305" i="18"/>
  <c r="Q305" i="18"/>
  <c r="P305" i="18"/>
  <c r="O305" i="18"/>
  <c r="N305" i="18"/>
  <c r="V304" i="18"/>
  <c r="U304" i="18"/>
  <c r="T304" i="18"/>
  <c r="S304" i="18"/>
  <c r="R304" i="18"/>
  <c r="Q304" i="18"/>
  <c r="P304" i="18"/>
  <c r="O304" i="18"/>
  <c r="N304" i="18"/>
  <c r="V303" i="18"/>
  <c r="U303" i="18"/>
  <c r="T303" i="18"/>
  <c r="S303" i="18"/>
  <c r="R303" i="18"/>
  <c r="Q303" i="18"/>
  <c r="P303" i="18"/>
  <c r="O303" i="18"/>
  <c r="W303" i="18" s="1"/>
  <c r="N303" i="18"/>
  <c r="V302" i="18"/>
  <c r="U302" i="18"/>
  <c r="T302" i="18"/>
  <c r="S302" i="18"/>
  <c r="R302" i="18"/>
  <c r="Q302" i="18"/>
  <c r="P302" i="18"/>
  <c r="O302" i="18"/>
  <c r="N302" i="18"/>
  <c r="V301" i="18"/>
  <c r="U301" i="18"/>
  <c r="T301" i="18"/>
  <c r="S301" i="18"/>
  <c r="X301" i="18" s="1"/>
  <c r="Y301" i="18" s="1"/>
  <c r="R301" i="18"/>
  <c r="Q301" i="18"/>
  <c r="P301" i="18"/>
  <c r="O301" i="18"/>
  <c r="N301" i="18"/>
  <c r="V300" i="18"/>
  <c r="U300" i="18"/>
  <c r="T300" i="18"/>
  <c r="X300" i="18" s="1"/>
  <c r="Y300" i="18" s="1"/>
  <c r="S300" i="18"/>
  <c r="R300" i="18"/>
  <c r="Q300" i="18"/>
  <c r="P300" i="18"/>
  <c r="O300" i="18"/>
  <c r="N300" i="18"/>
  <c r="V299" i="18"/>
  <c r="U299" i="18"/>
  <c r="T299" i="18"/>
  <c r="S299" i="18"/>
  <c r="R299" i="18"/>
  <c r="Q299" i="18"/>
  <c r="P299" i="18"/>
  <c r="O299" i="18"/>
  <c r="N299" i="18"/>
  <c r="V298" i="18"/>
  <c r="U298" i="18"/>
  <c r="T298" i="18"/>
  <c r="S298" i="18"/>
  <c r="R298" i="18"/>
  <c r="Q298" i="18"/>
  <c r="P298" i="18"/>
  <c r="O298" i="18"/>
  <c r="W298" i="18" s="1"/>
  <c r="N298" i="18"/>
  <c r="V297" i="18"/>
  <c r="U297" i="18"/>
  <c r="T297" i="18"/>
  <c r="S297" i="18"/>
  <c r="R297" i="18"/>
  <c r="Q297" i="18"/>
  <c r="P297" i="18"/>
  <c r="O297" i="18"/>
  <c r="N297" i="18"/>
  <c r="V296" i="18"/>
  <c r="U296" i="18"/>
  <c r="T296" i="18"/>
  <c r="S296" i="18"/>
  <c r="R296" i="18"/>
  <c r="Q296" i="18"/>
  <c r="P296" i="18"/>
  <c r="O296" i="18"/>
  <c r="N296" i="18"/>
  <c r="V295" i="18"/>
  <c r="U295" i="18"/>
  <c r="T295" i="18"/>
  <c r="S295" i="18"/>
  <c r="R295" i="18"/>
  <c r="Q295" i="18"/>
  <c r="P295" i="18"/>
  <c r="O295" i="18"/>
  <c r="W295" i="18" s="1"/>
  <c r="N295" i="18"/>
  <c r="V294" i="18"/>
  <c r="U294" i="18"/>
  <c r="T294" i="18"/>
  <c r="S294" i="18"/>
  <c r="R294" i="18"/>
  <c r="Q294" i="18"/>
  <c r="P294" i="18"/>
  <c r="O294" i="18"/>
  <c r="N294" i="18"/>
  <c r="V293" i="18"/>
  <c r="U293" i="18"/>
  <c r="T293" i="18"/>
  <c r="X293" i="18" s="1"/>
  <c r="Y293" i="18" s="1"/>
  <c r="S293" i="18"/>
  <c r="R293" i="18"/>
  <c r="Q293" i="18"/>
  <c r="P293" i="18"/>
  <c r="O293" i="18"/>
  <c r="N293" i="18"/>
  <c r="V292" i="18"/>
  <c r="U292" i="18"/>
  <c r="T292" i="18"/>
  <c r="S292" i="18"/>
  <c r="R292" i="18"/>
  <c r="Q292" i="18"/>
  <c r="P292" i="18"/>
  <c r="O292" i="18"/>
  <c r="W292" i="18" s="1"/>
  <c r="N292" i="18"/>
  <c r="V291" i="18"/>
  <c r="U291" i="18"/>
  <c r="T291" i="18"/>
  <c r="X291" i="18" s="1"/>
  <c r="Y291" i="18" s="1"/>
  <c r="S291" i="18"/>
  <c r="R291" i="18"/>
  <c r="Q291" i="18"/>
  <c r="P291" i="18"/>
  <c r="O291" i="18"/>
  <c r="W291" i="18" s="1"/>
  <c r="N291" i="18"/>
  <c r="V290" i="18"/>
  <c r="U290" i="18"/>
  <c r="T290" i="18"/>
  <c r="S290" i="18"/>
  <c r="R290" i="18"/>
  <c r="Q290" i="18"/>
  <c r="P290" i="18"/>
  <c r="O290" i="18"/>
  <c r="N290" i="18"/>
  <c r="V289" i="18"/>
  <c r="U289" i="18"/>
  <c r="T289" i="18"/>
  <c r="S289" i="18"/>
  <c r="R289" i="18"/>
  <c r="Q289" i="18"/>
  <c r="P289" i="18"/>
  <c r="O289" i="18"/>
  <c r="N289" i="18"/>
  <c r="V288" i="18"/>
  <c r="U288" i="18"/>
  <c r="T288" i="18"/>
  <c r="S288" i="18"/>
  <c r="R288" i="18"/>
  <c r="Q288" i="18"/>
  <c r="P288" i="18"/>
  <c r="O288" i="18"/>
  <c r="N288" i="18"/>
  <c r="V287" i="18"/>
  <c r="U287" i="18"/>
  <c r="T287" i="18"/>
  <c r="S287" i="18"/>
  <c r="R287" i="18"/>
  <c r="Q287" i="18"/>
  <c r="P287" i="18"/>
  <c r="O287" i="18"/>
  <c r="N287" i="18"/>
  <c r="Z286" i="18"/>
  <c r="V286" i="18"/>
  <c r="U286" i="18"/>
  <c r="T286" i="18"/>
  <c r="X286" i="18" s="1"/>
  <c r="Y286" i="18" s="1"/>
  <c r="AA286" i="18" s="1"/>
  <c r="S286" i="18"/>
  <c r="R286" i="18"/>
  <c r="Q286" i="18"/>
  <c r="P286" i="18"/>
  <c r="O286" i="18"/>
  <c r="W286" i="18" s="1"/>
  <c r="N286" i="18"/>
  <c r="V285" i="18"/>
  <c r="X285" i="18" s="1"/>
  <c r="Y285" i="18" s="1"/>
  <c r="U285" i="18"/>
  <c r="T285" i="18"/>
  <c r="S285" i="18"/>
  <c r="R285" i="18"/>
  <c r="Q285" i="18"/>
  <c r="P285" i="18"/>
  <c r="O285" i="18"/>
  <c r="N285" i="18"/>
  <c r="V284" i="18"/>
  <c r="U284" i="18"/>
  <c r="T284" i="18"/>
  <c r="S284" i="18"/>
  <c r="R284" i="18"/>
  <c r="Q284" i="18"/>
  <c r="P284" i="18"/>
  <c r="O284" i="18"/>
  <c r="W284" i="18" s="1"/>
  <c r="N284" i="18"/>
  <c r="V283" i="18"/>
  <c r="U283" i="18"/>
  <c r="T283" i="18"/>
  <c r="X283" i="18" s="1"/>
  <c r="Y283" i="18" s="1"/>
  <c r="S283" i="18"/>
  <c r="R283" i="18"/>
  <c r="Q283" i="18"/>
  <c r="P283" i="18"/>
  <c r="O283" i="18"/>
  <c r="N283" i="18"/>
  <c r="AA282" i="18"/>
  <c r="Z282" i="18"/>
  <c r="V282" i="18"/>
  <c r="U282" i="18"/>
  <c r="T282" i="18"/>
  <c r="S282" i="18"/>
  <c r="R282" i="18"/>
  <c r="Q282" i="18"/>
  <c r="P282" i="18"/>
  <c r="O282" i="18"/>
  <c r="W282" i="18" s="1"/>
  <c r="N282" i="18"/>
  <c r="V281" i="18"/>
  <c r="U281" i="18"/>
  <c r="T281" i="18"/>
  <c r="X281" i="18" s="1"/>
  <c r="Y281" i="18" s="1"/>
  <c r="S281" i="18"/>
  <c r="R281" i="18"/>
  <c r="Q281" i="18"/>
  <c r="P281" i="18"/>
  <c r="O281" i="18"/>
  <c r="N281" i="18"/>
  <c r="V280" i="18"/>
  <c r="U280" i="18"/>
  <c r="X280" i="18" s="1"/>
  <c r="Y280" i="18" s="1"/>
  <c r="T280" i="18"/>
  <c r="S280" i="18"/>
  <c r="R280" i="18"/>
  <c r="Q280" i="18"/>
  <c r="P280" i="18"/>
  <c r="O280" i="18"/>
  <c r="N280" i="18"/>
  <c r="V279" i="18"/>
  <c r="U279" i="18"/>
  <c r="T279" i="18"/>
  <c r="S279" i="18"/>
  <c r="R279" i="18"/>
  <c r="Q279" i="18"/>
  <c r="P279" i="18"/>
  <c r="O279" i="18"/>
  <c r="N279" i="18"/>
  <c r="V278" i="18"/>
  <c r="U278" i="18"/>
  <c r="T278" i="18"/>
  <c r="X278" i="18" s="1"/>
  <c r="Y278" i="18" s="1"/>
  <c r="S278" i="18"/>
  <c r="R278" i="18"/>
  <c r="Q278" i="18"/>
  <c r="P278" i="18"/>
  <c r="O278" i="18"/>
  <c r="N278" i="18"/>
  <c r="V277" i="18"/>
  <c r="U277" i="18"/>
  <c r="T277" i="18"/>
  <c r="S277" i="18"/>
  <c r="R277" i="18"/>
  <c r="Q277" i="18"/>
  <c r="P277" i="18"/>
  <c r="O277" i="18"/>
  <c r="N277" i="18"/>
  <c r="V276" i="18"/>
  <c r="U276" i="18"/>
  <c r="T276" i="18"/>
  <c r="S276" i="18"/>
  <c r="R276" i="18"/>
  <c r="Q276" i="18"/>
  <c r="P276" i="18"/>
  <c r="O276" i="18"/>
  <c r="N276" i="18"/>
  <c r="V275" i="18"/>
  <c r="U275" i="18"/>
  <c r="T275" i="18"/>
  <c r="S275" i="18"/>
  <c r="R275" i="18"/>
  <c r="Q275" i="18"/>
  <c r="P275" i="18"/>
  <c r="O275" i="18"/>
  <c r="W275" i="18" s="1"/>
  <c r="N275" i="18"/>
  <c r="V274" i="18"/>
  <c r="U274" i="18"/>
  <c r="T274" i="18"/>
  <c r="X274" i="18" s="1"/>
  <c r="Y274" i="18" s="1"/>
  <c r="S274" i="18"/>
  <c r="R274" i="18"/>
  <c r="Q274" i="18"/>
  <c r="P274" i="18"/>
  <c r="O274" i="18"/>
  <c r="N274" i="18"/>
  <c r="V273" i="18"/>
  <c r="U273" i="18"/>
  <c r="T273" i="18"/>
  <c r="S273" i="18"/>
  <c r="R273" i="18"/>
  <c r="Q273" i="18"/>
  <c r="P273" i="18"/>
  <c r="O273" i="18"/>
  <c r="N273" i="18"/>
  <c r="V272" i="18"/>
  <c r="U272" i="18"/>
  <c r="T272" i="18"/>
  <c r="S272" i="18"/>
  <c r="R272" i="18"/>
  <c r="Q272" i="18"/>
  <c r="P272" i="18"/>
  <c r="O272" i="18"/>
  <c r="N272" i="18"/>
  <c r="V271" i="18"/>
  <c r="U271" i="18"/>
  <c r="T271" i="18"/>
  <c r="S271" i="18"/>
  <c r="R271" i="18"/>
  <c r="Q271" i="18"/>
  <c r="P271" i="18"/>
  <c r="O271" i="18"/>
  <c r="N271" i="18"/>
  <c r="V270" i="18"/>
  <c r="U270" i="18"/>
  <c r="T270" i="18"/>
  <c r="X270" i="18" s="1"/>
  <c r="Y270" i="18" s="1"/>
  <c r="S270" i="18"/>
  <c r="R270" i="18"/>
  <c r="Q270" i="18"/>
  <c r="P270" i="18"/>
  <c r="O270" i="18"/>
  <c r="N270" i="18"/>
  <c r="V269" i="18"/>
  <c r="U269" i="18"/>
  <c r="T269" i="18"/>
  <c r="S269" i="18"/>
  <c r="R269" i="18"/>
  <c r="Q269" i="18"/>
  <c r="P269" i="18"/>
  <c r="O269" i="18"/>
  <c r="N269" i="18"/>
  <c r="V268" i="18"/>
  <c r="U268" i="18"/>
  <c r="T268" i="18"/>
  <c r="S268" i="18"/>
  <c r="R268" i="18"/>
  <c r="Q268" i="18"/>
  <c r="P268" i="18"/>
  <c r="O268" i="18"/>
  <c r="N268" i="18"/>
  <c r="AA267" i="18"/>
  <c r="V267" i="18"/>
  <c r="U267" i="18"/>
  <c r="T267" i="18"/>
  <c r="X267" i="18" s="1"/>
  <c r="Y267" i="18" s="1"/>
  <c r="Z267" i="18" s="1"/>
  <c r="S267" i="18"/>
  <c r="R267" i="18"/>
  <c r="Q267" i="18"/>
  <c r="P267" i="18"/>
  <c r="O267" i="18"/>
  <c r="N267" i="18"/>
  <c r="V266" i="18"/>
  <c r="U266" i="18"/>
  <c r="T266" i="18"/>
  <c r="S266" i="18"/>
  <c r="R266" i="18"/>
  <c r="Q266" i="18"/>
  <c r="P266" i="18"/>
  <c r="O266" i="18"/>
  <c r="N266" i="18"/>
  <c r="V265" i="18"/>
  <c r="U265" i="18"/>
  <c r="T265" i="18"/>
  <c r="S265" i="18"/>
  <c r="R265" i="18"/>
  <c r="Q265" i="18"/>
  <c r="P265" i="18"/>
  <c r="O265" i="18"/>
  <c r="N265" i="18"/>
  <c r="V264" i="18"/>
  <c r="U264" i="18"/>
  <c r="T264" i="18"/>
  <c r="S264" i="18"/>
  <c r="R264" i="18"/>
  <c r="Q264" i="18"/>
  <c r="P264" i="18"/>
  <c r="O264" i="18"/>
  <c r="N264" i="18"/>
  <c r="V263" i="18"/>
  <c r="U263" i="18"/>
  <c r="T263" i="18"/>
  <c r="S263" i="18"/>
  <c r="R263" i="18"/>
  <c r="Q263" i="18"/>
  <c r="P263" i="18"/>
  <c r="O263" i="18"/>
  <c r="N263" i="18"/>
  <c r="V262" i="18"/>
  <c r="U262" i="18"/>
  <c r="T262" i="18"/>
  <c r="S262" i="18"/>
  <c r="R262" i="18"/>
  <c r="Q262" i="18"/>
  <c r="P262" i="18"/>
  <c r="O262" i="18"/>
  <c r="N262" i="18"/>
  <c r="X261" i="18"/>
  <c r="Y261" i="18" s="1"/>
  <c r="V261" i="18"/>
  <c r="U261" i="18"/>
  <c r="T261" i="18"/>
  <c r="S261" i="18"/>
  <c r="R261" i="18"/>
  <c r="Q261" i="18"/>
  <c r="P261" i="18"/>
  <c r="O261" i="18"/>
  <c r="W261" i="18" s="1"/>
  <c r="N261" i="18"/>
  <c r="V260" i="18"/>
  <c r="U260" i="18"/>
  <c r="X260" i="18" s="1"/>
  <c r="Y260" i="18" s="1"/>
  <c r="T260" i="18"/>
  <c r="S260" i="18"/>
  <c r="R260" i="18"/>
  <c r="Q260" i="18"/>
  <c r="P260" i="18"/>
  <c r="O260" i="18"/>
  <c r="N260" i="18"/>
  <c r="V259" i="18"/>
  <c r="U259" i="18"/>
  <c r="T259" i="18"/>
  <c r="S259" i="18"/>
  <c r="R259" i="18"/>
  <c r="Q259" i="18"/>
  <c r="P259" i="18"/>
  <c r="O259" i="18"/>
  <c r="N259" i="18"/>
  <c r="V258" i="18"/>
  <c r="U258" i="18"/>
  <c r="T258" i="18"/>
  <c r="S258" i="18"/>
  <c r="R258" i="18"/>
  <c r="Q258" i="18"/>
  <c r="P258" i="18"/>
  <c r="O258" i="18"/>
  <c r="N258" i="18"/>
  <c r="V257" i="18"/>
  <c r="U257" i="18"/>
  <c r="T257" i="18"/>
  <c r="S257" i="18"/>
  <c r="R257" i="18"/>
  <c r="Q257" i="18"/>
  <c r="P257" i="18"/>
  <c r="O257" i="18"/>
  <c r="N257" i="18"/>
  <c r="V256" i="18"/>
  <c r="U256" i="18"/>
  <c r="T256" i="18"/>
  <c r="X256" i="18" s="1"/>
  <c r="Y256" i="18" s="1"/>
  <c r="S256" i="18"/>
  <c r="R256" i="18"/>
  <c r="Q256" i="18"/>
  <c r="P256" i="18"/>
  <c r="O256" i="18"/>
  <c r="W256" i="18" s="1"/>
  <c r="N256" i="18"/>
  <c r="V255" i="18"/>
  <c r="U255" i="18"/>
  <c r="T255" i="18"/>
  <c r="S255" i="18"/>
  <c r="R255" i="18"/>
  <c r="Q255" i="18"/>
  <c r="P255" i="18"/>
  <c r="O255" i="18"/>
  <c r="N255" i="18"/>
  <c r="V254" i="18"/>
  <c r="U254" i="18"/>
  <c r="T254" i="18"/>
  <c r="S254" i="18"/>
  <c r="R254" i="18"/>
  <c r="Q254" i="18"/>
  <c r="P254" i="18"/>
  <c r="O254" i="18"/>
  <c r="N254" i="18"/>
  <c r="V253" i="18"/>
  <c r="U253" i="18"/>
  <c r="T253" i="18"/>
  <c r="S253" i="18"/>
  <c r="X253" i="18" s="1"/>
  <c r="Y253" i="18" s="1"/>
  <c r="R253" i="18"/>
  <c r="Q253" i="18"/>
  <c r="P253" i="18"/>
  <c r="O253" i="18"/>
  <c r="N253" i="18"/>
  <c r="V252" i="18"/>
  <c r="U252" i="18"/>
  <c r="T252" i="18"/>
  <c r="X252" i="18" s="1"/>
  <c r="Y252" i="18" s="1"/>
  <c r="S252" i="18"/>
  <c r="R252" i="18"/>
  <c r="Q252" i="18"/>
  <c r="P252" i="18"/>
  <c r="O252" i="18"/>
  <c r="N252" i="18"/>
  <c r="V251" i="18"/>
  <c r="U251" i="18"/>
  <c r="T251" i="18"/>
  <c r="S251" i="18"/>
  <c r="R251" i="18"/>
  <c r="Q251" i="18"/>
  <c r="P251" i="18"/>
  <c r="O251" i="18"/>
  <c r="N251" i="18"/>
  <c r="V250" i="18"/>
  <c r="U250" i="18"/>
  <c r="T250" i="18"/>
  <c r="X250" i="18" s="1"/>
  <c r="Y250" i="18" s="1"/>
  <c r="S250" i="18"/>
  <c r="R250" i="18"/>
  <c r="Q250" i="18"/>
  <c r="P250" i="18"/>
  <c r="O250" i="18"/>
  <c r="W250" i="18" s="1"/>
  <c r="N250" i="18"/>
  <c r="V249" i="18"/>
  <c r="X249" i="18" s="1"/>
  <c r="Y249" i="18" s="1"/>
  <c r="U249" i="18"/>
  <c r="T249" i="18"/>
  <c r="S249" i="18"/>
  <c r="R249" i="18"/>
  <c r="Q249" i="18"/>
  <c r="P249" i="18"/>
  <c r="O249" i="18"/>
  <c r="W249" i="18" s="1"/>
  <c r="N249" i="18"/>
  <c r="V248" i="18"/>
  <c r="U248" i="18"/>
  <c r="T248" i="18"/>
  <c r="S248" i="18"/>
  <c r="R248" i="18"/>
  <c r="Q248" i="18"/>
  <c r="P248" i="18"/>
  <c r="O248" i="18"/>
  <c r="N248" i="18"/>
  <c r="V247" i="18"/>
  <c r="U247" i="18"/>
  <c r="T247" i="18"/>
  <c r="S247" i="18"/>
  <c r="R247" i="18"/>
  <c r="Q247" i="18"/>
  <c r="P247" i="18"/>
  <c r="O247" i="18"/>
  <c r="N247" i="18"/>
  <c r="V246" i="18"/>
  <c r="U246" i="18"/>
  <c r="T246" i="18"/>
  <c r="S246" i="18"/>
  <c r="R246" i="18"/>
  <c r="Q246" i="18"/>
  <c r="P246" i="18"/>
  <c r="O246" i="18"/>
  <c r="W246" i="18" s="1"/>
  <c r="N246" i="18"/>
  <c r="X245" i="18"/>
  <c r="Y245" i="18" s="1"/>
  <c r="V245" i="18"/>
  <c r="U245" i="18"/>
  <c r="T245" i="18"/>
  <c r="S245" i="18"/>
  <c r="R245" i="18"/>
  <c r="Q245" i="18"/>
  <c r="P245" i="18"/>
  <c r="O245" i="18"/>
  <c r="N245" i="18"/>
  <c r="V244" i="18"/>
  <c r="U244" i="18"/>
  <c r="T244" i="18"/>
  <c r="S244" i="18"/>
  <c r="R244" i="18"/>
  <c r="Q244" i="18"/>
  <c r="P244" i="18"/>
  <c r="O244" i="18"/>
  <c r="N244" i="18"/>
  <c r="V243" i="18"/>
  <c r="U243" i="18"/>
  <c r="T243" i="18"/>
  <c r="S243" i="18"/>
  <c r="R243" i="18"/>
  <c r="Q243" i="18"/>
  <c r="P243" i="18"/>
  <c r="O243" i="18"/>
  <c r="N243" i="18"/>
  <c r="V242" i="18"/>
  <c r="U242" i="18"/>
  <c r="T242" i="18"/>
  <c r="S242" i="18"/>
  <c r="R242" i="18"/>
  <c r="Q242" i="18"/>
  <c r="P242" i="18"/>
  <c r="O242" i="18"/>
  <c r="N242" i="18"/>
  <c r="X241" i="18"/>
  <c r="Y241" i="18" s="1"/>
  <c r="V241" i="18"/>
  <c r="U241" i="18"/>
  <c r="T241" i="18"/>
  <c r="S241" i="18"/>
  <c r="R241" i="18"/>
  <c r="Q241" i="18"/>
  <c r="P241" i="18"/>
  <c r="O241" i="18"/>
  <c r="N241" i="18"/>
  <c r="V240" i="18"/>
  <c r="U240" i="18"/>
  <c r="T240" i="18"/>
  <c r="S240" i="18"/>
  <c r="R240" i="18"/>
  <c r="Q240" i="18"/>
  <c r="P240" i="18"/>
  <c r="O240" i="18"/>
  <c r="N240" i="18"/>
  <c r="V239" i="18"/>
  <c r="U239" i="18"/>
  <c r="T239" i="18"/>
  <c r="S239" i="18"/>
  <c r="R239" i="18"/>
  <c r="Q239" i="18"/>
  <c r="P239" i="18"/>
  <c r="O239" i="18"/>
  <c r="N239" i="18"/>
  <c r="V238" i="18"/>
  <c r="U238" i="18"/>
  <c r="T238" i="18"/>
  <c r="S238" i="18"/>
  <c r="R238" i="18"/>
  <c r="Q238" i="18"/>
  <c r="P238" i="18"/>
  <c r="O238" i="18"/>
  <c r="N238" i="18"/>
  <c r="V237" i="18"/>
  <c r="X237" i="18" s="1"/>
  <c r="Y237" i="18" s="1"/>
  <c r="U237" i="18"/>
  <c r="T237" i="18"/>
  <c r="S237" i="18"/>
  <c r="R237" i="18"/>
  <c r="Q237" i="18"/>
  <c r="P237" i="18"/>
  <c r="O237" i="18"/>
  <c r="N237" i="18"/>
  <c r="V236" i="18"/>
  <c r="U236" i="18"/>
  <c r="T236" i="18"/>
  <c r="S236" i="18"/>
  <c r="R236" i="18"/>
  <c r="Q236" i="18"/>
  <c r="P236" i="18"/>
  <c r="O236" i="18"/>
  <c r="N236" i="18"/>
  <c r="V235" i="18"/>
  <c r="U235" i="18"/>
  <c r="T235" i="18"/>
  <c r="S235" i="18"/>
  <c r="R235" i="18"/>
  <c r="Q235" i="18"/>
  <c r="P235" i="18"/>
  <c r="O235" i="18"/>
  <c r="N235" i="18"/>
  <c r="V234" i="18"/>
  <c r="U234" i="18"/>
  <c r="T234" i="18"/>
  <c r="X234" i="18" s="1"/>
  <c r="Y234" i="18" s="1"/>
  <c r="S234" i="18"/>
  <c r="R234" i="18"/>
  <c r="Q234" i="18"/>
  <c r="P234" i="18"/>
  <c r="O234" i="18"/>
  <c r="W234" i="18" s="1"/>
  <c r="N234" i="18"/>
  <c r="V233" i="18"/>
  <c r="U233" i="18"/>
  <c r="T233" i="18"/>
  <c r="S233" i="18"/>
  <c r="R233" i="18"/>
  <c r="Q233" i="18"/>
  <c r="P233" i="18"/>
  <c r="O233" i="18"/>
  <c r="N233" i="18"/>
  <c r="V232" i="18"/>
  <c r="U232" i="18"/>
  <c r="T232" i="18"/>
  <c r="S232" i="18"/>
  <c r="R232" i="18"/>
  <c r="Q232" i="18"/>
  <c r="P232" i="18"/>
  <c r="O232" i="18"/>
  <c r="N232" i="18"/>
  <c r="V231" i="18"/>
  <c r="U231" i="18"/>
  <c r="T231" i="18"/>
  <c r="S231" i="18"/>
  <c r="R231" i="18"/>
  <c r="Q231" i="18"/>
  <c r="P231" i="18"/>
  <c r="O231" i="18"/>
  <c r="W231" i="18" s="1"/>
  <c r="N231" i="18"/>
  <c r="V230" i="18"/>
  <c r="U230" i="18"/>
  <c r="T230" i="18"/>
  <c r="S230" i="18"/>
  <c r="R230" i="18"/>
  <c r="Q230" i="18"/>
  <c r="P230" i="18"/>
  <c r="O230" i="18"/>
  <c r="N230" i="18"/>
  <c r="V229" i="18"/>
  <c r="U229" i="18"/>
  <c r="T229" i="18"/>
  <c r="X229" i="18" s="1"/>
  <c r="Y229" i="18" s="1"/>
  <c r="S229" i="18"/>
  <c r="R229" i="18"/>
  <c r="Q229" i="18"/>
  <c r="P229" i="18"/>
  <c r="O229" i="18"/>
  <c r="N229" i="18"/>
  <c r="V228" i="18"/>
  <c r="U228" i="18"/>
  <c r="X228" i="18" s="1"/>
  <c r="Y228" i="18" s="1"/>
  <c r="T228" i="18"/>
  <c r="S228" i="18"/>
  <c r="R228" i="18"/>
  <c r="Q228" i="18"/>
  <c r="P228" i="18"/>
  <c r="O228" i="18"/>
  <c r="N228" i="18"/>
  <c r="V227" i="18"/>
  <c r="U227" i="18"/>
  <c r="T227" i="18"/>
  <c r="S227" i="18"/>
  <c r="R227" i="18"/>
  <c r="Q227" i="18"/>
  <c r="P227" i="18"/>
  <c r="O227" i="18"/>
  <c r="N227" i="18"/>
  <c r="V226" i="18"/>
  <c r="U226" i="18"/>
  <c r="T226" i="18"/>
  <c r="S226" i="18"/>
  <c r="R226" i="18"/>
  <c r="Q226" i="18"/>
  <c r="P226" i="18"/>
  <c r="O226" i="18"/>
  <c r="N226" i="18"/>
  <c r="V225" i="18"/>
  <c r="U225" i="18"/>
  <c r="T225" i="18"/>
  <c r="S225" i="18"/>
  <c r="R225" i="18"/>
  <c r="Q225" i="18"/>
  <c r="P225" i="18"/>
  <c r="O225" i="18"/>
  <c r="N225" i="18"/>
  <c r="V224" i="18"/>
  <c r="U224" i="18"/>
  <c r="T224" i="18"/>
  <c r="S224" i="18"/>
  <c r="R224" i="18"/>
  <c r="Q224" i="18"/>
  <c r="P224" i="18"/>
  <c r="O224" i="18"/>
  <c r="W224" i="18" s="1"/>
  <c r="N224" i="18"/>
  <c r="V223" i="18"/>
  <c r="U223" i="18"/>
  <c r="T223" i="18"/>
  <c r="S223" i="18"/>
  <c r="R223" i="18"/>
  <c r="Q223" i="18"/>
  <c r="P223" i="18"/>
  <c r="O223" i="18"/>
  <c r="W223" i="18" s="1"/>
  <c r="N223" i="18"/>
  <c r="V222" i="18"/>
  <c r="U222" i="18"/>
  <c r="T222" i="18"/>
  <c r="S222" i="18"/>
  <c r="R222" i="18"/>
  <c r="Q222" i="18"/>
  <c r="P222" i="18"/>
  <c r="O222" i="18"/>
  <c r="N222" i="18"/>
  <c r="V221" i="18"/>
  <c r="U221" i="18"/>
  <c r="T221" i="18"/>
  <c r="S221" i="18"/>
  <c r="R221" i="18"/>
  <c r="Q221" i="18"/>
  <c r="P221" i="18"/>
  <c r="O221" i="18"/>
  <c r="N221" i="18"/>
  <c r="V220" i="18"/>
  <c r="U220" i="18"/>
  <c r="T220" i="18"/>
  <c r="S220" i="18"/>
  <c r="R220" i="18"/>
  <c r="Q220" i="18"/>
  <c r="P220" i="18"/>
  <c r="O220" i="18"/>
  <c r="N220" i="18"/>
  <c r="V219" i="18"/>
  <c r="U219" i="18"/>
  <c r="T219" i="18"/>
  <c r="S219" i="18"/>
  <c r="R219" i="18"/>
  <c r="Q219" i="18"/>
  <c r="P219" i="18"/>
  <c r="O219" i="18"/>
  <c r="N219" i="18"/>
  <c r="V218" i="18"/>
  <c r="U218" i="18"/>
  <c r="T218" i="18"/>
  <c r="S218" i="18"/>
  <c r="R218" i="18"/>
  <c r="Q218" i="18"/>
  <c r="P218" i="18"/>
  <c r="O218" i="18"/>
  <c r="N218" i="18"/>
  <c r="V217" i="18"/>
  <c r="U217" i="18"/>
  <c r="T217" i="18"/>
  <c r="S217" i="18"/>
  <c r="R217" i="18"/>
  <c r="Q217" i="18"/>
  <c r="P217" i="18"/>
  <c r="O217" i="18"/>
  <c r="W217" i="18" s="1"/>
  <c r="N217" i="18"/>
  <c r="V216" i="18"/>
  <c r="U216" i="18"/>
  <c r="T216" i="18"/>
  <c r="S216" i="18"/>
  <c r="R216" i="18"/>
  <c r="Q216" i="18"/>
  <c r="P216" i="18"/>
  <c r="O216" i="18"/>
  <c r="W216" i="18" s="1"/>
  <c r="N216" i="18"/>
  <c r="V215" i="18"/>
  <c r="U215" i="18"/>
  <c r="T215" i="18"/>
  <c r="S215" i="18"/>
  <c r="R215" i="18"/>
  <c r="Q215" i="18"/>
  <c r="P215" i="18"/>
  <c r="O215" i="18"/>
  <c r="N215" i="18"/>
  <c r="V214" i="18"/>
  <c r="U214" i="18"/>
  <c r="T214" i="18"/>
  <c r="S214" i="18"/>
  <c r="R214" i="18"/>
  <c r="Q214" i="18"/>
  <c r="P214" i="18"/>
  <c r="O214" i="18"/>
  <c r="N214" i="18"/>
  <c r="V213" i="18"/>
  <c r="U213" i="18"/>
  <c r="T213" i="18"/>
  <c r="S213" i="18"/>
  <c r="R213" i="18"/>
  <c r="Q213" i="18"/>
  <c r="P213" i="18"/>
  <c r="O213" i="18"/>
  <c r="N213" i="18"/>
  <c r="X212" i="18"/>
  <c r="Y212" i="18" s="1"/>
  <c r="V212" i="18"/>
  <c r="U212" i="18"/>
  <c r="T212" i="18"/>
  <c r="S212" i="18"/>
  <c r="R212" i="18"/>
  <c r="Q212" i="18"/>
  <c r="P212" i="18"/>
  <c r="O212" i="18"/>
  <c r="W212" i="18" s="1"/>
  <c r="N212" i="18"/>
  <c r="V211" i="18"/>
  <c r="U211" i="18"/>
  <c r="T211" i="18"/>
  <c r="S211" i="18"/>
  <c r="R211" i="18"/>
  <c r="Q211" i="18"/>
  <c r="P211" i="18"/>
  <c r="O211" i="18"/>
  <c r="N211" i="18"/>
  <c r="V210" i="18"/>
  <c r="U210" i="18"/>
  <c r="T210" i="18"/>
  <c r="S210" i="18"/>
  <c r="R210" i="18"/>
  <c r="Q210" i="18"/>
  <c r="P210" i="18"/>
  <c r="O210" i="18"/>
  <c r="N210" i="18"/>
  <c r="V209" i="18"/>
  <c r="U209" i="18"/>
  <c r="T209" i="18"/>
  <c r="S209" i="18"/>
  <c r="R209" i="18"/>
  <c r="Q209" i="18"/>
  <c r="P209" i="18"/>
  <c r="O209" i="18"/>
  <c r="N209" i="18"/>
  <c r="V208" i="18"/>
  <c r="U208" i="18"/>
  <c r="T208" i="18"/>
  <c r="S208" i="18"/>
  <c r="R208" i="18"/>
  <c r="Q208" i="18"/>
  <c r="P208" i="18"/>
  <c r="O208" i="18"/>
  <c r="N208" i="18"/>
  <c r="V207" i="18"/>
  <c r="U207" i="18"/>
  <c r="T207" i="18"/>
  <c r="S207" i="18"/>
  <c r="R207" i="18"/>
  <c r="Q207" i="18"/>
  <c r="P207" i="18"/>
  <c r="O207" i="18"/>
  <c r="N207" i="18"/>
  <c r="V206" i="18"/>
  <c r="U206" i="18"/>
  <c r="T206" i="18"/>
  <c r="S206" i="18"/>
  <c r="R206" i="18"/>
  <c r="Q206" i="18"/>
  <c r="P206" i="18"/>
  <c r="O206" i="18"/>
  <c r="N206" i="18"/>
  <c r="V205" i="18"/>
  <c r="U205" i="18"/>
  <c r="T205" i="18"/>
  <c r="S205" i="18"/>
  <c r="R205" i="18"/>
  <c r="Q205" i="18"/>
  <c r="P205" i="18"/>
  <c r="O205" i="18"/>
  <c r="N205" i="18"/>
  <c r="V204" i="18"/>
  <c r="U204" i="18"/>
  <c r="T204" i="18"/>
  <c r="S204" i="18"/>
  <c r="R204" i="18"/>
  <c r="Q204" i="18"/>
  <c r="P204" i="18"/>
  <c r="O204" i="18"/>
  <c r="W204" i="18" s="1"/>
  <c r="N204" i="18"/>
  <c r="V203" i="18"/>
  <c r="U203" i="18"/>
  <c r="X203" i="18" s="1"/>
  <c r="Y203" i="18" s="1"/>
  <c r="T203" i="18"/>
  <c r="S203" i="18"/>
  <c r="R203" i="18"/>
  <c r="Q203" i="18"/>
  <c r="P203" i="18"/>
  <c r="O203" i="18"/>
  <c r="N203" i="18"/>
  <c r="V202" i="18"/>
  <c r="U202" i="18"/>
  <c r="T202" i="18"/>
  <c r="S202" i="18"/>
  <c r="R202" i="18"/>
  <c r="Q202" i="18"/>
  <c r="P202" i="18"/>
  <c r="O202" i="18"/>
  <c r="N202" i="18"/>
  <c r="V201" i="18"/>
  <c r="U201" i="18"/>
  <c r="T201" i="18"/>
  <c r="S201" i="18"/>
  <c r="R201" i="18"/>
  <c r="Q201" i="18"/>
  <c r="P201" i="18"/>
  <c r="O201" i="18"/>
  <c r="N201" i="18"/>
  <c r="V200" i="18"/>
  <c r="U200" i="18"/>
  <c r="T200" i="18"/>
  <c r="S200" i="18"/>
  <c r="R200" i="18"/>
  <c r="Q200" i="18"/>
  <c r="P200" i="18"/>
  <c r="O200" i="18"/>
  <c r="N200" i="18"/>
  <c r="V199" i="18"/>
  <c r="U199" i="18"/>
  <c r="T199" i="18"/>
  <c r="X199" i="18" s="1"/>
  <c r="Y199" i="18" s="1"/>
  <c r="S199" i="18"/>
  <c r="R199" i="18"/>
  <c r="Q199" i="18"/>
  <c r="P199" i="18"/>
  <c r="O199" i="18"/>
  <c r="N199" i="18"/>
  <c r="V198" i="18"/>
  <c r="U198" i="18"/>
  <c r="T198" i="18"/>
  <c r="S198" i="18"/>
  <c r="R198" i="18"/>
  <c r="Q198" i="18"/>
  <c r="P198" i="18"/>
  <c r="O198" i="18"/>
  <c r="N198" i="18"/>
  <c r="Y197" i="18"/>
  <c r="X197" i="18"/>
  <c r="V197" i="18"/>
  <c r="U197" i="18"/>
  <c r="T197" i="18"/>
  <c r="S197" i="18"/>
  <c r="R197" i="18"/>
  <c r="Q197" i="18"/>
  <c r="P197" i="18"/>
  <c r="O197" i="18"/>
  <c r="N197" i="18"/>
  <c r="V196" i="18"/>
  <c r="U196" i="18"/>
  <c r="T196" i="18"/>
  <c r="S196" i="18"/>
  <c r="R196" i="18"/>
  <c r="Q196" i="18"/>
  <c r="P196" i="18"/>
  <c r="O196" i="18"/>
  <c r="N196" i="18"/>
  <c r="V195" i="18"/>
  <c r="U195" i="18"/>
  <c r="T195" i="18"/>
  <c r="S195" i="18"/>
  <c r="R195" i="18"/>
  <c r="Q195" i="18"/>
  <c r="P195" i="18"/>
  <c r="O195" i="18"/>
  <c r="N195" i="18"/>
  <c r="V194" i="18"/>
  <c r="U194" i="18"/>
  <c r="T194" i="18"/>
  <c r="S194" i="18"/>
  <c r="R194" i="18"/>
  <c r="Q194" i="18"/>
  <c r="P194" i="18"/>
  <c r="O194" i="18"/>
  <c r="N194" i="18"/>
  <c r="V193" i="18"/>
  <c r="U193" i="18"/>
  <c r="T193" i="18"/>
  <c r="X193" i="18" s="1"/>
  <c r="Y193" i="18" s="1"/>
  <c r="S193" i="18"/>
  <c r="R193" i="18"/>
  <c r="Q193" i="18"/>
  <c r="P193" i="18"/>
  <c r="O193" i="18"/>
  <c r="N193" i="18"/>
  <c r="V192" i="18"/>
  <c r="U192" i="18"/>
  <c r="T192" i="18"/>
  <c r="S192" i="18"/>
  <c r="R192" i="18"/>
  <c r="Q192" i="18"/>
  <c r="P192" i="18"/>
  <c r="O192" i="18"/>
  <c r="N192" i="18"/>
  <c r="X191" i="18"/>
  <c r="Y191" i="18" s="1"/>
  <c r="V191" i="18"/>
  <c r="U191" i="18"/>
  <c r="T191" i="18"/>
  <c r="S191" i="18"/>
  <c r="R191" i="18"/>
  <c r="Q191" i="18"/>
  <c r="P191" i="18"/>
  <c r="O191" i="18"/>
  <c r="N191" i="18"/>
  <c r="V190" i="18"/>
  <c r="U190" i="18"/>
  <c r="T190" i="18"/>
  <c r="S190" i="18"/>
  <c r="R190" i="18"/>
  <c r="Q190" i="18"/>
  <c r="P190" i="18"/>
  <c r="O190" i="18"/>
  <c r="N190" i="18"/>
  <c r="X189" i="18"/>
  <c r="Y189" i="18" s="1"/>
  <c r="V189" i="18"/>
  <c r="U189" i="18"/>
  <c r="T189" i="18"/>
  <c r="S189" i="18"/>
  <c r="R189" i="18"/>
  <c r="Q189" i="18"/>
  <c r="P189" i="18"/>
  <c r="O189" i="18"/>
  <c r="N189" i="18"/>
  <c r="V188" i="18"/>
  <c r="U188" i="18"/>
  <c r="T188" i="18"/>
  <c r="S188" i="18"/>
  <c r="R188" i="18"/>
  <c r="Q188" i="18"/>
  <c r="P188" i="18"/>
  <c r="O188" i="18"/>
  <c r="N188" i="18"/>
  <c r="V187" i="18"/>
  <c r="U187" i="18"/>
  <c r="T187" i="18"/>
  <c r="X187" i="18" s="1"/>
  <c r="Y187" i="18" s="1"/>
  <c r="S187" i="18"/>
  <c r="R187" i="18"/>
  <c r="Q187" i="18"/>
  <c r="P187" i="18"/>
  <c r="O187" i="18"/>
  <c r="N187" i="18"/>
  <c r="V186" i="18"/>
  <c r="U186" i="18"/>
  <c r="T186" i="18"/>
  <c r="S186" i="18"/>
  <c r="R186" i="18"/>
  <c r="Q186" i="18"/>
  <c r="P186" i="18"/>
  <c r="O186" i="18"/>
  <c r="N186" i="18"/>
  <c r="V185" i="18"/>
  <c r="U185" i="18"/>
  <c r="T185" i="18"/>
  <c r="S185" i="18"/>
  <c r="R185" i="18"/>
  <c r="Q185" i="18"/>
  <c r="P185" i="18"/>
  <c r="O185" i="18"/>
  <c r="W185" i="18" s="1"/>
  <c r="N185" i="18"/>
  <c r="V184" i="18"/>
  <c r="U184" i="18"/>
  <c r="T184" i="18"/>
  <c r="X184" i="18" s="1"/>
  <c r="Y184" i="18" s="1"/>
  <c r="AA184" i="18" s="1"/>
  <c r="S184" i="18"/>
  <c r="R184" i="18"/>
  <c r="Q184" i="18"/>
  <c r="P184" i="18"/>
  <c r="O184" i="18"/>
  <c r="W184" i="18" s="1"/>
  <c r="N184" i="18"/>
  <c r="V183" i="18"/>
  <c r="X183" i="18" s="1"/>
  <c r="Y183" i="18" s="1"/>
  <c r="U183" i="18"/>
  <c r="T183" i="18"/>
  <c r="S183" i="18"/>
  <c r="R183" i="18"/>
  <c r="Q183" i="18"/>
  <c r="P183" i="18"/>
  <c r="O183" i="18"/>
  <c r="N183" i="18"/>
  <c r="V182" i="18"/>
  <c r="U182" i="18"/>
  <c r="T182" i="18"/>
  <c r="S182" i="18"/>
  <c r="R182" i="18"/>
  <c r="Q182" i="18"/>
  <c r="P182" i="18"/>
  <c r="O182" i="18"/>
  <c r="N182" i="18"/>
  <c r="V181" i="18"/>
  <c r="U181" i="18"/>
  <c r="T181" i="18"/>
  <c r="S181" i="18"/>
  <c r="R181" i="18"/>
  <c r="Q181" i="18"/>
  <c r="P181" i="18"/>
  <c r="O181" i="18"/>
  <c r="N181" i="18"/>
  <c r="V180" i="18"/>
  <c r="U180" i="18"/>
  <c r="T180" i="18"/>
  <c r="S180" i="18"/>
  <c r="R180" i="18"/>
  <c r="Q180" i="18"/>
  <c r="P180" i="18"/>
  <c r="O180" i="18"/>
  <c r="N180" i="18"/>
  <c r="V179" i="18"/>
  <c r="U179" i="18"/>
  <c r="T179" i="18"/>
  <c r="X179" i="18" s="1"/>
  <c r="Y179" i="18" s="1"/>
  <c r="S179" i="18"/>
  <c r="R179" i="18"/>
  <c r="Q179" i="18"/>
  <c r="P179" i="18"/>
  <c r="O179" i="18"/>
  <c r="W179" i="18" s="1"/>
  <c r="N179" i="18"/>
  <c r="V178" i="18"/>
  <c r="U178" i="18"/>
  <c r="T178" i="18"/>
  <c r="S178" i="18"/>
  <c r="R178" i="18"/>
  <c r="Q178" i="18"/>
  <c r="P178" i="18"/>
  <c r="O178" i="18"/>
  <c r="N178" i="18"/>
  <c r="Y177" i="18"/>
  <c r="V177" i="18"/>
  <c r="U177" i="18"/>
  <c r="T177" i="18"/>
  <c r="S177" i="18"/>
  <c r="X177" i="18" s="1"/>
  <c r="R177" i="18"/>
  <c r="Q177" i="18"/>
  <c r="P177" i="18"/>
  <c r="O177" i="18"/>
  <c r="N177" i="18"/>
  <c r="V176" i="18"/>
  <c r="U176" i="18"/>
  <c r="T176" i="18"/>
  <c r="X176" i="18" s="1"/>
  <c r="Y176" i="18" s="1"/>
  <c r="S176" i="18"/>
  <c r="R176" i="18"/>
  <c r="Q176" i="18"/>
  <c r="P176" i="18"/>
  <c r="O176" i="18"/>
  <c r="N176" i="18"/>
  <c r="V175" i="18"/>
  <c r="U175" i="18"/>
  <c r="T175" i="18"/>
  <c r="S175" i="18"/>
  <c r="R175" i="18"/>
  <c r="Q175" i="18"/>
  <c r="P175" i="18"/>
  <c r="O175" i="18"/>
  <c r="N175" i="18"/>
  <c r="V174" i="18"/>
  <c r="U174" i="18"/>
  <c r="T174" i="18"/>
  <c r="S174" i="18"/>
  <c r="R174" i="18"/>
  <c r="Q174" i="18"/>
  <c r="P174" i="18"/>
  <c r="O174" i="18"/>
  <c r="N174" i="18"/>
  <c r="V173" i="18"/>
  <c r="U173" i="18"/>
  <c r="T173" i="18"/>
  <c r="S173" i="18"/>
  <c r="R173" i="18"/>
  <c r="Q173" i="18"/>
  <c r="P173" i="18"/>
  <c r="O173" i="18"/>
  <c r="N173" i="18"/>
  <c r="V172" i="18"/>
  <c r="U172" i="18"/>
  <c r="T172" i="18"/>
  <c r="S172" i="18"/>
  <c r="R172" i="18"/>
  <c r="Q172" i="18"/>
  <c r="P172" i="18"/>
  <c r="O172" i="18"/>
  <c r="W172" i="18" s="1"/>
  <c r="N172" i="18"/>
  <c r="V171" i="18"/>
  <c r="U171" i="18"/>
  <c r="T171" i="18"/>
  <c r="S171" i="18"/>
  <c r="R171" i="18"/>
  <c r="Q171" i="18"/>
  <c r="P171" i="18"/>
  <c r="O171" i="18"/>
  <c r="N171" i="18"/>
  <c r="V170" i="18"/>
  <c r="U170" i="18"/>
  <c r="T170" i="18"/>
  <c r="S170" i="18"/>
  <c r="R170" i="18"/>
  <c r="Q170" i="18"/>
  <c r="P170" i="18"/>
  <c r="O170" i="18"/>
  <c r="N170" i="18"/>
  <c r="V169" i="18"/>
  <c r="U169" i="18"/>
  <c r="T169" i="18"/>
  <c r="R169" i="18"/>
  <c r="Q169" i="18"/>
  <c r="P169" i="18"/>
  <c r="O169" i="18"/>
  <c r="N169" i="18"/>
  <c r="V168" i="18"/>
  <c r="U168" i="18"/>
  <c r="T168" i="18"/>
  <c r="S168" i="18"/>
  <c r="R168" i="18"/>
  <c r="Q168" i="18"/>
  <c r="P168" i="18"/>
  <c r="O168" i="18"/>
  <c r="W168" i="18" s="1"/>
  <c r="N168" i="18"/>
  <c r="V167" i="18"/>
  <c r="U167" i="18"/>
  <c r="T167" i="18"/>
  <c r="X167" i="18" s="1"/>
  <c r="Y167" i="18" s="1"/>
  <c r="Z167" i="18" s="1"/>
  <c r="S167" i="18"/>
  <c r="R167" i="18"/>
  <c r="Q167" i="18"/>
  <c r="P167" i="18"/>
  <c r="O167" i="18"/>
  <c r="N167" i="18"/>
  <c r="V166" i="18"/>
  <c r="U166" i="18"/>
  <c r="X166" i="18" s="1"/>
  <c r="Y166" i="18" s="1"/>
  <c r="T166" i="18"/>
  <c r="S166" i="18"/>
  <c r="R166" i="18"/>
  <c r="Q166" i="18"/>
  <c r="P166" i="18"/>
  <c r="O166" i="18"/>
  <c r="N166" i="18"/>
  <c r="AA165" i="18"/>
  <c r="V165" i="18"/>
  <c r="U165" i="18"/>
  <c r="T165" i="18"/>
  <c r="S165" i="18"/>
  <c r="X165" i="18" s="1"/>
  <c r="Y165" i="18" s="1"/>
  <c r="Z165" i="18" s="1"/>
  <c r="R165" i="18"/>
  <c r="Q165" i="18"/>
  <c r="P165" i="18"/>
  <c r="O165" i="18"/>
  <c r="W165" i="18" s="1"/>
  <c r="N165" i="18"/>
  <c r="V164" i="18"/>
  <c r="U164" i="18"/>
  <c r="T164" i="18"/>
  <c r="S164" i="18"/>
  <c r="R164" i="18"/>
  <c r="Q164" i="18"/>
  <c r="P164" i="18"/>
  <c r="O164" i="18"/>
  <c r="N164" i="18"/>
  <c r="V163" i="18"/>
  <c r="U163" i="18"/>
  <c r="T163" i="18"/>
  <c r="S163" i="18"/>
  <c r="R163" i="18"/>
  <c r="Q163" i="18"/>
  <c r="P163" i="18"/>
  <c r="O163" i="18"/>
  <c r="N163" i="18"/>
  <c r="V162" i="18"/>
  <c r="U162" i="18"/>
  <c r="T162" i="18"/>
  <c r="S162" i="18"/>
  <c r="R162" i="18"/>
  <c r="Q162" i="18"/>
  <c r="P162" i="18"/>
  <c r="O162" i="18"/>
  <c r="N162" i="18"/>
  <c r="V161" i="18"/>
  <c r="U161" i="18"/>
  <c r="T161" i="18"/>
  <c r="S161" i="18"/>
  <c r="R161" i="18"/>
  <c r="Q161" i="18"/>
  <c r="P161" i="18"/>
  <c r="O161" i="18"/>
  <c r="N161" i="18"/>
  <c r="V160" i="18"/>
  <c r="U160" i="18"/>
  <c r="T160" i="18"/>
  <c r="S160" i="18"/>
  <c r="R160" i="18"/>
  <c r="Q160" i="18"/>
  <c r="P160" i="18"/>
  <c r="O160" i="18"/>
  <c r="W160" i="18" s="1"/>
  <c r="N160" i="18"/>
  <c r="V159" i="18"/>
  <c r="U159" i="18"/>
  <c r="T159" i="18"/>
  <c r="X159" i="18" s="1"/>
  <c r="Y159" i="18" s="1"/>
  <c r="Z159" i="18" s="1"/>
  <c r="S159" i="18"/>
  <c r="R159" i="18"/>
  <c r="Q159" i="18"/>
  <c r="P159" i="18"/>
  <c r="O159" i="18"/>
  <c r="N159" i="18"/>
  <c r="V158" i="18"/>
  <c r="U158" i="18"/>
  <c r="X158" i="18" s="1"/>
  <c r="Y158" i="18" s="1"/>
  <c r="T158" i="18"/>
  <c r="S158" i="18"/>
  <c r="R158" i="18"/>
  <c r="Q158" i="18"/>
  <c r="P158" i="18"/>
  <c r="O158" i="18"/>
  <c r="N158" i="18"/>
  <c r="V157" i="18"/>
  <c r="U157" i="18"/>
  <c r="T157" i="18"/>
  <c r="S157" i="18"/>
  <c r="R157" i="18"/>
  <c r="Q157" i="18"/>
  <c r="P157" i="18"/>
  <c r="O157" i="18"/>
  <c r="N157" i="18"/>
  <c r="V156" i="18"/>
  <c r="U156" i="18"/>
  <c r="T156" i="18"/>
  <c r="S156" i="18"/>
  <c r="R156" i="18"/>
  <c r="Q156" i="18"/>
  <c r="P156" i="18"/>
  <c r="O156" i="18"/>
  <c r="N156" i="18"/>
  <c r="V155" i="18"/>
  <c r="U155" i="18"/>
  <c r="T155" i="18"/>
  <c r="S155" i="18"/>
  <c r="R155" i="18"/>
  <c r="Q155" i="18"/>
  <c r="P155" i="18"/>
  <c r="O155" i="18"/>
  <c r="N155" i="18"/>
  <c r="V154" i="18"/>
  <c r="U154" i="18"/>
  <c r="T154" i="18"/>
  <c r="S154" i="18"/>
  <c r="R154" i="18"/>
  <c r="Q154" i="18"/>
  <c r="P154" i="18"/>
  <c r="O154" i="18"/>
  <c r="N154" i="18"/>
  <c r="V153" i="18"/>
  <c r="U153" i="18"/>
  <c r="T153" i="18"/>
  <c r="X153" i="18" s="1"/>
  <c r="Y153" i="18" s="1"/>
  <c r="Z153" i="18" s="1"/>
  <c r="S153" i="18"/>
  <c r="R153" i="18"/>
  <c r="Q153" i="18"/>
  <c r="P153" i="18"/>
  <c r="O153" i="18"/>
  <c r="N153" i="18"/>
  <c r="V152" i="18"/>
  <c r="U152" i="18"/>
  <c r="T152" i="18"/>
  <c r="S152" i="18"/>
  <c r="R152" i="18"/>
  <c r="Q152" i="18"/>
  <c r="P152" i="18"/>
  <c r="O152" i="18"/>
  <c r="N152" i="18"/>
  <c r="V151" i="18"/>
  <c r="U151" i="18"/>
  <c r="T151" i="18"/>
  <c r="S151" i="18"/>
  <c r="R151" i="18"/>
  <c r="Q151" i="18"/>
  <c r="P151" i="18"/>
  <c r="O151" i="18"/>
  <c r="N151" i="18"/>
  <c r="V150" i="18"/>
  <c r="U150" i="18"/>
  <c r="T150" i="18"/>
  <c r="S150" i="18"/>
  <c r="R150" i="18"/>
  <c r="Q150" i="18"/>
  <c r="P150" i="18"/>
  <c r="O150" i="18"/>
  <c r="N150" i="18"/>
  <c r="V149" i="18"/>
  <c r="U149" i="18"/>
  <c r="T149" i="18"/>
  <c r="S149" i="18"/>
  <c r="R149" i="18"/>
  <c r="Q149" i="18"/>
  <c r="P149" i="18"/>
  <c r="O149" i="18"/>
  <c r="N149" i="18"/>
  <c r="V148" i="18"/>
  <c r="U148" i="18"/>
  <c r="T148" i="18"/>
  <c r="S148" i="18"/>
  <c r="R148" i="18"/>
  <c r="Q148" i="18"/>
  <c r="P148" i="18"/>
  <c r="O148" i="18"/>
  <c r="N148" i="18"/>
  <c r="V147" i="18"/>
  <c r="U147" i="18"/>
  <c r="T147" i="18"/>
  <c r="S147" i="18"/>
  <c r="R147" i="18"/>
  <c r="Q147" i="18"/>
  <c r="P147" i="18"/>
  <c r="O147" i="18"/>
  <c r="N147" i="18"/>
  <c r="V146" i="18"/>
  <c r="U146" i="18"/>
  <c r="T146" i="18"/>
  <c r="S146" i="18"/>
  <c r="R146" i="18"/>
  <c r="Q146" i="18"/>
  <c r="P146" i="18"/>
  <c r="O146" i="18"/>
  <c r="N146" i="18"/>
  <c r="V145" i="18"/>
  <c r="U145" i="18"/>
  <c r="T145" i="18"/>
  <c r="X145" i="18" s="1"/>
  <c r="Y145" i="18" s="1"/>
  <c r="S145" i="18"/>
  <c r="R145" i="18"/>
  <c r="Q145" i="18"/>
  <c r="P145" i="18"/>
  <c r="O145" i="18"/>
  <c r="W145" i="18" s="1"/>
  <c r="N145" i="18"/>
  <c r="V144" i="18"/>
  <c r="U144" i="18"/>
  <c r="T144" i="18"/>
  <c r="S144" i="18"/>
  <c r="R144" i="18"/>
  <c r="Q144" i="18"/>
  <c r="P144" i="18"/>
  <c r="O144" i="18"/>
  <c r="N144" i="18"/>
  <c r="X143" i="18"/>
  <c r="Y143" i="18" s="1"/>
  <c r="V143" i="18"/>
  <c r="U143" i="18"/>
  <c r="T143" i="18"/>
  <c r="S143" i="18"/>
  <c r="R143" i="18"/>
  <c r="Q143" i="18"/>
  <c r="P143" i="18"/>
  <c r="O143" i="18"/>
  <c r="N143" i="18"/>
  <c r="V142" i="18"/>
  <c r="U142" i="18"/>
  <c r="T142" i="18"/>
  <c r="S142" i="18"/>
  <c r="R142" i="18"/>
  <c r="Q142" i="18"/>
  <c r="P142" i="18"/>
  <c r="O142" i="18"/>
  <c r="N142" i="18"/>
  <c r="V141" i="18"/>
  <c r="U141" i="18"/>
  <c r="T141" i="18"/>
  <c r="X141" i="18" s="1"/>
  <c r="Y141" i="18" s="1"/>
  <c r="S141" i="18"/>
  <c r="R141" i="18"/>
  <c r="Q141" i="18"/>
  <c r="P141" i="18"/>
  <c r="O141" i="18"/>
  <c r="N141" i="18"/>
  <c r="V140" i="18"/>
  <c r="U140" i="18"/>
  <c r="T140" i="18"/>
  <c r="S140" i="18"/>
  <c r="R140" i="18"/>
  <c r="Q140" i="18"/>
  <c r="P140" i="18"/>
  <c r="O140" i="18"/>
  <c r="N140" i="18"/>
  <c r="V139" i="18"/>
  <c r="U139" i="18"/>
  <c r="T139" i="18"/>
  <c r="S139" i="18"/>
  <c r="R139" i="18"/>
  <c r="Q139" i="18"/>
  <c r="P139" i="18"/>
  <c r="O139" i="18"/>
  <c r="W139" i="18" s="1"/>
  <c r="N139" i="18"/>
  <c r="V138" i="18"/>
  <c r="U138" i="18"/>
  <c r="T138" i="18"/>
  <c r="S138" i="18"/>
  <c r="R138" i="18"/>
  <c r="Q138" i="18"/>
  <c r="P138" i="18"/>
  <c r="O138" i="18"/>
  <c r="N138" i="18"/>
  <c r="V137" i="18"/>
  <c r="U137" i="18"/>
  <c r="T137" i="18"/>
  <c r="S137" i="18"/>
  <c r="R137" i="18"/>
  <c r="Q137" i="18"/>
  <c r="P137" i="18"/>
  <c r="O137" i="18"/>
  <c r="N137" i="18"/>
  <c r="V136" i="18"/>
  <c r="U136" i="18"/>
  <c r="T136" i="18"/>
  <c r="S136" i="18"/>
  <c r="R136" i="18"/>
  <c r="Q136" i="18"/>
  <c r="P136" i="18"/>
  <c r="O136" i="18"/>
  <c r="N136" i="18"/>
  <c r="V135" i="18"/>
  <c r="U135" i="18"/>
  <c r="T135" i="18"/>
  <c r="S135" i="18"/>
  <c r="R135" i="18"/>
  <c r="Q135" i="18"/>
  <c r="P135" i="18"/>
  <c r="O135" i="18"/>
  <c r="N135" i="18"/>
  <c r="V134" i="18"/>
  <c r="U134" i="18"/>
  <c r="T134" i="18"/>
  <c r="S134" i="18"/>
  <c r="R134" i="18"/>
  <c r="Q134" i="18"/>
  <c r="P134" i="18"/>
  <c r="O134" i="18"/>
  <c r="N134" i="18"/>
  <c r="V133" i="18"/>
  <c r="U133" i="18"/>
  <c r="T133" i="18"/>
  <c r="S133" i="18"/>
  <c r="R133" i="18"/>
  <c r="Q133" i="18"/>
  <c r="P133" i="18"/>
  <c r="O133" i="18"/>
  <c r="N133" i="18"/>
  <c r="V132" i="18"/>
  <c r="U132" i="18"/>
  <c r="T132" i="18"/>
  <c r="S132" i="18"/>
  <c r="R132" i="18"/>
  <c r="Q132" i="18"/>
  <c r="P132" i="18"/>
  <c r="O132" i="18"/>
  <c r="N132" i="18"/>
  <c r="V131" i="18"/>
  <c r="U131" i="18"/>
  <c r="T131" i="18"/>
  <c r="S131" i="18"/>
  <c r="R131" i="18"/>
  <c r="Q131" i="18"/>
  <c r="P131" i="18"/>
  <c r="O131" i="18"/>
  <c r="N131" i="18"/>
  <c r="V130" i="18"/>
  <c r="X130" i="18" s="1"/>
  <c r="Y130" i="18" s="1"/>
  <c r="U130" i="18"/>
  <c r="T130" i="18"/>
  <c r="S130" i="18"/>
  <c r="R130" i="18"/>
  <c r="Q130" i="18"/>
  <c r="P130" i="18"/>
  <c r="O130" i="18"/>
  <c r="N130" i="18"/>
  <c r="V129" i="18"/>
  <c r="U129" i="18"/>
  <c r="T129" i="18"/>
  <c r="S129" i="18"/>
  <c r="X129" i="18" s="1"/>
  <c r="Y129" i="18" s="1"/>
  <c r="R129" i="18"/>
  <c r="Q129" i="18"/>
  <c r="P129" i="18"/>
  <c r="O129" i="18"/>
  <c r="N129" i="18"/>
  <c r="V128" i="18"/>
  <c r="U128" i="18"/>
  <c r="T128" i="18"/>
  <c r="S128" i="18"/>
  <c r="R128" i="18"/>
  <c r="Q128" i="18"/>
  <c r="P128" i="18"/>
  <c r="O128" i="18"/>
  <c r="N128" i="18"/>
  <c r="V127" i="18"/>
  <c r="U127" i="18"/>
  <c r="T127" i="18"/>
  <c r="S127" i="18"/>
  <c r="R127" i="18"/>
  <c r="Q127" i="18"/>
  <c r="P127" i="18"/>
  <c r="O127" i="18"/>
  <c r="N127" i="18"/>
  <c r="V126" i="18"/>
  <c r="U126" i="18"/>
  <c r="T126" i="18"/>
  <c r="S126" i="18"/>
  <c r="R126" i="18"/>
  <c r="Q126" i="18"/>
  <c r="P126" i="18"/>
  <c r="O126" i="18"/>
  <c r="W126" i="18" s="1"/>
  <c r="N126" i="18"/>
  <c r="V125" i="18"/>
  <c r="U125" i="18"/>
  <c r="T125" i="18"/>
  <c r="S125" i="18"/>
  <c r="R125" i="18"/>
  <c r="Q125" i="18"/>
  <c r="P125" i="18"/>
  <c r="O125" i="18"/>
  <c r="W125" i="18" s="1"/>
  <c r="N125" i="18"/>
  <c r="V124" i="18"/>
  <c r="U124" i="18"/>
  <c r="T124" i="18"/>
  <c r="S124" i="18"/>
  <c r="R124" i="18"/>
  <c r="Q124" i="18"/>
  <c r="P124" i="18"/>
  <c r="O124" i="18"/>
  <c r="N124" i="18"/>
  <c r="V123" i="18"/>
  <c r="U123" i="18"/>
  <c r="T123" i="18"/>
  <c r="S123" i="18"/>
  <c r="R123" i="18"/>
  <c r="Q123" i="18"/>
  <c r="P123" i="18"/>
  <c r="O123" i="18"/>
  <c r="N123" i="18"/>
  <c r="V122" i="18"/>
  <c r="U122" i="18"/>
  <c r="T122" i="18"/>
  <c r="S122" i="18"/>
  <c r="R122" i="18"/>
  <c r="Q122" i="18"/>
  <c r="P122" i="18"/>
  <c r="O122" i="18"/>
  <c r="N122" i="18"/>
  <c r="V121" i="18"/>
  <c r="U121" i="18"/>
  <c r="T121" i="18"/>
  <c r="S121" i="18"/>
  <c r="R121" i="18"/>
  <c r="Q121" i="18"/>
  <c r="P121" i="18"/>
  <c r="O121" i="18"/>
  <c r="W121" i="18" s="1"/>
  <c r="N121" i="18"/>
  <c r="V120" i="18"/>
  <c r="U120" i="18"/>
  <c r="T120" i="18"/>
  <c r="S120" i="18"/>
  <c r="R120" i="18"/>
  <c r="Q120" i="18"/>
  <c r="P120" i="18"/>
  <c r="O120" i="18"/>
  <c r="N120" i="18"/>
  <c r="V119" i="18"/>
  <c r="X119" i="18" s="1"/>
  <c r="Y119" i="18" s="1"/>
  <c r="U119" i="18"/>
  <c r="T119" i="18"/>
  <c r="S119" i="18"/>
  <c r="R119" i="18"/>
  <c r="Q119" i="18"/>
  <c r="P119" i="18"/>
  <c r="O119" i="18"/>
  <c r="W119" i="18" s="1"/>
  <c r="N119" i="18"/>
  <c r="V118" i="18"/>
  <c r="U118" i="18"/>
  <c r="T118" i="18"/>
  <c r="S118" i="18"/>
  <c r="R118" i="18"/>
  <c r="Q118" i="18"/>
  <c r="P118" i="18"/>
  <c r="O118" i="18"/>
  <c r="W118" i="18" s="1"/>
  <c r="N118" i="18"/>
  <c r="V117" i="18"/>
  <c r="U117" i="18"/>
  <c r="T117" i="18"/>
  <c r="X117" i="18" s="1"/>
  <c r="Y117" i="18" s="1"/>
  <c r="S117" i="18"/>
  <c r="R117" i="18"/>
  <c r="Q117" i="18"/>
  <c r="P117" i="18"/>
  <c r="O117" i="18"/>
  <c r="N117" i="18"/>
  <c r="V116" i="18"/>
  <c r="U116" i="18"/>
  <c r="T116" i="18"/>
  <c r="S116" i="18"/>
  <c r="R116" i="18"/>
  <c r="Q116" i="18"/>
  <c r="P116" i="18"/>
  <c r="O116" i="18"/>
  <c r="N116" i="18"/>
  <c r="V115" i="18"/>
  <c r="U115" i="18"/>
  <c r="T115" i="18"/>
  <c r="X115" i="18" s="1"/>
  <c r="Y115" i="18" s="1"/>
  <c r="S115" i="18"/>
  <c r="R115" i="18"/>
  <c r="Q115" i="18"/>
  <c r="P115" i="18"/>
  <c r="O115" i="18"/>
  <c r="N115" i="18"/>
  <c r="V114" i="18"/>
  <c r="X114" i="18" s="1"/>
  <c r="Y114" i="18" s="1"/>
  <c r="U114" i="18"/>
  <c r="T114" i="18"/>
  <c r="S114" i="18"/>
  <c r="R114" i="18"/>
  <c r="Q114" i="18"/>
  <c r="P114" i="18"/>
  <c r="O114" i="18"/>
  <c r="N114" i="18"/>
  <c r="V113" i="18"/>
  <c r="U113" i="18"/>
  <c r="T113" i="18"/>
  <c r="S113" i="18"/>
  <c r="R113" i="18"/>
  <c r="Q113" i="18"/>
  <c r="P113" i="18"/>
  <c r="O113" i="18"/>
  <c r="W113" i="18" s="1"/>
  <c r="N113" i="18"/>
  <c r="V112" i="18"/>
  <c r="U112" i="18"/>
  <c r="T112" i="18"/>
  <c r="S112" i="18"/>
  <c r="R112" i="18"/>
  <c r="Q112" i="18"/>
  <c r="P112" i="18"/>
  <c r="O112" i="18"/>
  <c r="N112" i="18"/>
  <c r="Z111" i="18"/>
  <c r="X111" i="18"/>
  <c r="Y111" i="18" s="1"/>
  <c r="AA111" i="18" s="1"/>
  <c r="V111" i="18"/>
  <c r="U111" i="18"/>
  <c r="T111" i="18"/>
  <c r="S111" i="18"/>
  <c r="R111" i="18"/>
  <c r="Q111" i="18"/>
  <c r="P111" i="18"/>
  <c r="O111" i="18"/>
  <c r="N111" i="18"/>
  <c r="X110" i="18"/>
  <c r="Y110" i="18" s="1"/>
  <c r="V110" i="18"/>
  <c r="U110" i="18"/>
  <c r="T110" i="18"/>
  <c r="S110" i="18"/>
  <c r="R110" i="18"/>
  <c r="Q110" i="18"/>
  <c r="P110" i="18"/>
  <c r="O110" i="18"/>
  <c r="N110" i="18"/>
  <c r="V109" i="18"/>
  <c r="U109" i="18"/>
  <c r="T109" i="18"/>
  <c r="S109" i="18"/>
  <c r="R109" i="18"/>
  <c r="Q109" i="18"/>
  <c r="P109" i="18"/>
  <c r="O109" i="18"/>
  <c r="N109" i="18"/>
  <c r="V108" i="18"/>
  <c r="U108" i="18"/>
  <c r="T108" i="18"/>
  <c r="X108" i="18" s="1"/>
  <c r="Y108" i="18" s="1"/>
  <c r="S108" i="18"/>
  <c r="R108" i="18"/>
  <c r="Q108" i="18"/>
  <c r="P108" i="18"/>
  <c r="O108" i="18"/>
  <c r="N108" i="18"/>
  <c r="X107" i="18"/>
  <c r="Y107" i="18" s="1"/>
  <c r="AA107" i="18" s="1"/>
  <c r="V107" i="18"/>
  <c r="U107" i="18"/>
  <c r="T107" i="18"/>
  <c r="S107" i="18"/>
  <c r="R107" i="18"/>
  <c r="Q107" i="18"/>
  <c r="P107" i="18"/>
  <c r="O107" i="18"/>
  <c r="N107" i="18"/>
  <c r="X106" i="18"/>
  <c r="Y106" i="18" s="1"/>
  <c r="V106" i="18"/>
  <c r="U106" i="18"/>
  <c r="T106" i="18"/>
  <c r="S106" i="18"/>
  <c r="R106" i="18"/>
  <c r="Q106" i="18"/>
  <c r="P106" i="18"/>
  <c r="O106" i="18"/>
  <c r="N106" i="18"/>
  <c r="V105" i="18"/>
  <c r="U105" i="18"/>
  <c r="T105" i="18"/>
  <c r="S105" i="18"/>
  <c r="R105" i="18"/>
  <c r="Q105" i="18"/>
  <c r="P105" i="18"/>
  <c r="O105" i="18"/>
  <c r="N105" i="18"/>
  <c r="V104" i="18"/>
  <c r="U104" i="18"/>
  <c r="T104" i="18"/>
  <c r="S104" i="18"/>
  <c r="R104" i="18"/>
  <c r="Q104" i="18"/>
  <c r="P104" i="18"/>
  <c r="O104" i="18"/>
  <c r="N104" i="18"/>
  <c r="X103" i="18"/>
  <c r="Y103" i="18" s="1"/>
  <c r="AA103" i="18" s="1"/>
  <c r="V103" i="18"/>
  <c r="U103" i="18"/>
  <c r="T103" i="18"/>
  <c r="S103" i="18"/>
  <c r="R103" i="18"/>
  <c r="Q103" i="18"/>
  <c r="P103" i="18"/>
  <c r="O103" i="18"/>
  <c r="N103" i="18"/>
  <c r="V102" i="18"/>
  <c r="U102" i="18"/>
  <c r="T102" i="18"/>
  <c r="S102" i="18"/>
  <c r="R102" i="18"/>
  <c r="Q102" i="18"/>
  <c r="P102" i="18"/>
  <c r="O102" i="18"/>
  <c r="N102" i="18"/>
  <c r="V101" i="18"/>
  <c r="U101" i="18"/>
  <c r="T101" i="18"/>
  <c r="S101" i="18"/>
  <c r="R101" i="18"/>
  <c r="Q101" i="18"/>
  <c r="P101" i="18"/>
  <c r="O101" i="18"/>
  <c r="N101" i="18"/>
  <c r="V100" i="18"/>
  <c r="U100" i="18"/>
  <c r="T100" i="18"/>
  <c r="S100" i="18"/>
  <c r="R100" i="18"/>
  <c r="Q100" i="18"/>
  <c r="P100" i="18"/>
  <c r="O100" i="18"/>
  <c r="N100" i="18"/>
  <c r="V99" i="18"/>
  <c r="U99" i="18"/>
  <c r="T99" i="18"/>
  <c r="S99" i="18"/>
  <c r="R99" i="18"/>
  <c r="Q99" i="18"/>
  <c r="P99" i="18"/>
  <c r="O99" i="18"/>
  <c r="N99" i="18"/>
  <c r="V98" i="18"/>
  <c r="U98" i="18"/>
  <c r="X98" i="18" s="1"/>
  <c r="Y98" i="18" s="1"/>
  <c r="T98" i="18"/>
  <c r="S98" i="18"/>
  <c r="R98" i="18"/>
  <c r="Q98" i="18"/>
  <c r="P98" i="18"/>
  <c r="O98" i="18"/>
  <c r="N98" i="18"/>
  <c r="V97" i="18"/>
  <c r="U97" i="18"/>
  <c r="T97" i="18"/>
  <c r="S97" i="18"/>
  <c r="R97" i="18"/>
  <c r="Q97" i="18"/>
  <c r="P97" i="18"/>
  <c r="O97" i="18"/>
  <c r="N97" i="18"/>
  <c r="V96" i="18"/>
  <c r="U96" i="18"/>
  <c r="T96" i="18"/>
  <c r="S96" i="18"/>
  <c r="R96" i="18"/>
  <c r="Q96" i="18"/>
  <c r="P96" i="18"/>
  <c r="O96" i="18"/>
  <c r="N96" i="18"/>
  <c r="V95" i="18"/>
  <c r="U95" i="18"/>
  <c r="T95" i="18"/>
  <c r="S95" i="18"/>
  <c r="R95" i="18"/>
  <c r="Q95" i="18"/>
  <c r="P95" i="18"/>
  <c r="O95" i="18"/>
  <c r="N95" i="18"/>
  <c r="V94" i="18"/>
  <c r="U94" i="18"/>
  <c r="T94" i="18"/>
  <c r="X94" i="18" s="1"/>
  <c r="Y94" i="18" s="1"/>
  <c r="S94" i="18"/>
  <c r="R94" i="18"/>
  <c r="Q94" i="18"/>
  <c r="P94" i="18"/>
  <c r="O94" i="18"/>
  <c r="W94" i="18" s="1"/>
  <c r="N94" i="18"/>
  <c r="V93" i="18"/>
  <c r="U93" i="18"/>
  <c r="T93" i="18"/>
  <c r="S93" i="18"/>
  <c r="R93" i="18"/>
  <c r="Q93" i="18"/>
  <c r="P93" i="18"/>
  <c r="O93" i="18"/>
  <c r="N93" i="18"/>
  <c r="V92" i="18"/>
  <c r="U92" i="18"/>
  <c r="T92" i="18"/>
  <c r="S92" i="18"/>
  <c r="R92" i="18"/>
  <c r="Q92" i="18"/>
  <c r="P92" i="18"/>
  <c r="O92" i="18"/>
  <c r="N92" i="18"/>
  <c r="V91" i="18"/>
  <c r="X91" i="18" s="1"/>
  <c r="Y91" i="18" s="1"/>
  <c r="U91" i="18"/>
  <c r="T91" i="18"/>
  <c r="S91" i="18"/>
  <c r="R91" i="18"/>
  <c r="Q91" i="18"/>
  <c r="P91" i="18"/>
  <c r="O91" i="18"/>
  <c r="W91" i="18" s="1"/>
  <c r="N91" i="18"/>
  <c r="V90" i="18"/>
  <c r="U90" i="18"/>
  <c r="T90" i="18"/>
  <c r="S90" i="18"/>
  <c r="X90" i="18" s="1"/>
  <c r="Y90" i="18" s="1"/>
  <c r="R90" i="18"/>
  <c r="Q90" i="18"/>
  <c r="P90" i="18"/>
  <c r="O90" i="18"/>
  <c r="N90" i="18"/>
  <c r="V89" i="18"/>
  <c r="U89" i="18"/>
  <c r="T89" i="18"/>
  <c r="S89" i="18"/>
  <c r="R89" i="18"/>
  <c r="Q89" i="18"/>
  <c r="P89" i="18"/>
  <c r="O89" i="18"/>
  <c r="N89" i="18"/>
  <c r="V88" i="18"/>
  <c r="U88" i="18"/>
  <c r="T88" i="18"/>
  <c r="S88" i="18"/>
  <c r="R88" i="18"/>
  <c r="Q88" i="18"/>
  <c r="P88" i="18"/>
  <c r="O88" i="18"/>
  <c r="N88" i="18"/>
  <c r="V87" i="18"/>
  <c r="U87" i="18"/>
  <c r="T87" i="18"/>
  <c r="S87" i="18"/>
  <c r="R87" i="18"/>
  <c r="Q87" i="18"/>
  <c r="P87" i="18"/>
  <c r="O87" i="18"/>
  <c r="N87" i="18"/>
  <c r="V86" i="18"/>
  <c r="U86" i="18"/>
  <c r="T86" i="18"/>
  <c r="S86" i="18"/>
  <c r="R86" i="18"/>
  <c r="Q86" i="18"/>
  <c r="P86" i="18"/>
  <c r="O86" i="18"/>
  <c r="W86" i="18" s="1"/>
  <c r="N86" i="18"/>
  <c r="V85" i="18"/>
  <c r="U85" i="18"/>
  <c r="T85" i="18"/>
  <c r="S85" i="18"/>
  <c r="R85" i="18"/>
  <c r="Q85" i="18"/>
  <c r="P85" i="18"/>
  <c r="O85" i="18"/>
  <c r="N85" i="18"/>
  <c r="V84" i="18"/>
  <c r="U84" i="18"/>
  <c r="T84" i="18"/>
  <c r="S84" i="18"/>
  <c r="R84" i="18"/>
  <c r="Q84" i="18"/>
  <c r="P84" i="18"/>
  <c r="O84" i="18"/>
  <c r="N84" i="18"/>
  <c r="V83" i="18"/>
  <c r="X83" i="18" s="1"/>
  <c r="Y83" i="18" s="1"/>
  <c r="U83" i="18"/>
  <c r="T83" i="18"/>
  <c r="S83" i="18"/>
  <c r="R83" i="18"/>
  <c r="Q83" i="18"/>
  <c r="P83" i="18"/>
  <c r="O83" i="18"/>
  <c r="W83" i="18" s="1"/>
  <c r="N83" i="18"/>
  <c r="V82" i="18"/>
  <c r="U82" i="18"/>
  <c r="T82" i="18"/>
  <c r="S82" i="18"/>
  <c r="X82" i="18" s="1"/>
  <c r="Y82" i="18" s="1"/>
  <c r="R82" i="18"/>
  <c r="Q82" i="18"/>
  <c r="P82" i="18"/>
  <c r="O82" i="18"/>
  <c r="N82" i="18"/>
  <c r="V81" i="18"/>
  <c r="U81" i="18"/>
  <c r="T81" i="18"/>
  <c r="S81" i="18"/>
  <c r="R81" i="18"/>
  <c r="Q81" i="18"/>
  <c r="P81" i="18"/>
  <c r="O81" i="18"/>
  <c r="N81" i="18"/>
  <c r="V80" i="18"/>
  <c r="U80" i="18"/>
  <c r="T80" i="18"/>
  <c r="S80" i="18"/>
  <c r="R80" i="18"/>
  <c r="Q80" i="18"/>
  <c r="P80" i="18"/>
  <c r="O80" i="18"/>
  <c r="N80" i="18"/>
  <c r="V79" i="18"/>
  <c r="U79" i="18"/>
  <c r="T79" i="18"/>
  <c r="S79" i="18"/>
  <c r="R79" i="18"/>
  <c r="Q79" i="18"/>
  <c r="P79" i="18"/>
  <c r="O79" i="18"/>
  <c r="N79" i="18"/>
  <c r="V78" i="18"/>
  <c r="U78" i="18"/>
  <c r="T78" i="18"/>
  <c r="S78" i="18"/>
  <c r="R78" i="18"/>
  <c r="Q78" i="18"/>
  <c r="P78" i="18"/>
  <c r="O78" i="18"/>
  <c r="W78" i="18" s="1"/>
  <c r="N78" i="18"/>
  <c r="V77" i="18"/>
  <c r="U77" i="18"/>
  <c r="T77" i="18"/>
  <c r="S77" i="18"/>
  <c r="R77" i="18"/>
  <c r="Q77" i="18"/>
  <c r="P77" i="18"/>
  <c r="O77" i="18"/>
  <c r="N77" i="18"/>
  <c r="V76" i="18"/>
  <c r="U76" i="18"/>
  <c r="T76" i="18"/>
  <c r="S76" i="18"/>
  <c r="R76" i="18"/>
  <c r="Q76" i="18"/>
  <c r="P76" i="18"/>
  <c r="O76" i="18"/>
  <c r="N76" i="18"/>
  <c r="V75" i="18"/>
  <c r="X75" i="18" s="1"/>
  <c r="Y75" i="18" s="1"/>
  <c r="U75" i="18"/>
  <c r="T75" i="18"/>
  <c r="S75" i="18"/>
  <c r="R75" i="18"/>
  <c r="Q75" i="18"/>
  <c r="P75" i="18"/>
  <c r="O75" i="18"/>
  <c r="W75" i="18" s="1"/>
  <c r="N75" i="18"/>
  <c r="V74" i="18"/>
  <c r="U74" i="18"/>
  <c r="T74" i="18"/>
  <c r="S74" i="18"/>
  <c r="X74" i="18" s="1"/>
  <c r="Y74" i="18" s="1"/>
  <c r="R74" i="18"/>
  <c r="Q74" i="18"/>
  <c r="P74" i="18"/>
  <c r="O74" i="18"/>
  <c r="N74" i="18"/>
  <c r="V73" i="18"/>
  <c r="U73" i="18"/>
  <c r="T73" i="18"/>
  <c r="S73" i="18"/>
  <c r="R73" i="18"/>
  <c r="Q73" i="18"/>
  <c r="P73" i="18"/>
  <c r="O73" i="18"/>
  <c r="N73" i="18"/>
  <c r="V72" i="18"/>
  <c r="U72" i="18"/>
  <c r="T72" i="18"/>
  <c r="S72" i="18"/>
  <c r="R72" i="18"/>
  <c r="Q72" i="18"/>
  <c r="P72" i="18"/>
  <c r="O72" i="18"/>
  <c r="N72" i="18"/>
  <c r="V71" i="18"/>
  <c r="U71" i="18"/>
  <c r="T71" i="18"/>
  <c r="S71" i="18"/>
  <c r="R71" i="18"/>
  <c r="Q71" i="18"/>
  <c r="P71" i="18"/>
  <c r="O71" i="18"/>
  <c r="N71" i="18"/>
  <c r="V70" i="18"/>
  <c r="U70" i="18"/>
  <c r="T70" i="18"/>
  <c r="S70" i="18"/>
  <c r="R70" i="18"/>
  <c r="Q70" i="18"/>
  <c r="P70" i="18"/>
  <c r="O70" i="18"/>
  <c r="W70" i="18" s="1"/>
  <c r="N70" i="18"/>
  <c r="V69" i="18"/>
  <c r="U69" i="18"/>
  <c r="T69" i="18"/>
  <c r="S69" i="18"/>
  <c r="R69" i="18"/>
  <c r="Q69" i="18"/>
  <c r="P69" i="18"/>
  <c r="O69" i="18"/>
  <c r="N69" i="18"/>
  <c r="V68" i="18"/>
  <c r="U68" i="18"/>
  <c r="T68" i="18"/>
  <c r="S68" i="18"/>
  <c r="R68" i="18"/>
  <c r="Q68" i="18"/>
  <c r="P68" i="18"/>
  <c r="O68" i="18"/>
  <c r="N68" i="18"/>
  <c r="V67" i="18"/>
  <c r="X67" i="18" s="1"/>
  <c r="Y67" i="18" s="1"/>
  <c r="U67" i="18"/>
  <c r="T67" i="18"/>
  <c r="S67" i="18"/>
  <c r="R67" i="18"/>
  <c r="Q67" i="18"/>
  <c r="P67" i="18"/>
  <c r="O67" i="18"/>
  <c r="W67" i="18" s="1"/>
  <c r="N67" i="18"/>
  <c r="V66" i="18"/>
  <c r="U66" i="18"/>
  <c r="T66" i="18"/>
  <c r="S66" i="18"/>
  <c r="X66" i="18" s="1"/>
  <c r="Y66" i="18" s="1"/>
  <c r="R66" i="18"/>
  <c r="Q66" i="18"/>
  <c r="P66" i="18"/>
  <c r="O66" i="18"/>
  <c r="N66" i="18"/>
  <c r="V65" i="18"/>
  <c r="U65" i="18"/>
  <c r="T65" i="18"/>
  <c r="S65" i="18"/>
  <c r="R65" i="18"/>
  <c r="Q65" i="18"/>
  <c r="P65" i="18"/>
  <c r="O65" i="18"/>
  <c r="N65" i="18"/>
  <c r="V64" i="18"/>
  <c r="U64" i="18"/>
  <c r="T64" i="18"/>
  <c r="S64" i="18"/>
  <c r="R64" i="18"/>
  <c r="Q64" i="18"/>
  <c r="P64" i="18"/>
  <c r="O64" i="18"/>
  <c r="N64" i="18"/>
  <c r="V63" i="18"/>
  <c r="U63" i="18"/>
  <c r="T63" i="18"/>
  <c r="S63" i="18"/>
  <c r="R63" i="18"/>
  <c r="Q63" i="18"/>
  <c r="P63" i="18"/>
  <c r="O63" i="18"/>
  <c r="N63" i="18"/>
  <c r="V62" i="18"/>
  <c r="U62" i="18"/>
  <c r="T62" i="18"/>
  <c r="X62" i="18" s="1"/>
  <c r="Y62" i="18" s="1"/>
  <c r="S62" i="18"/>
  <c r="R62" i="18"/>
  <c r="Q62" i="18"/>
  <c r="P62" i="18"/>
  <c r="O62" i="18"/>
  <c r="N62" i="18"/>
  <c r="V61" i="18"/>
  <c r="X61" i="18" s="1"/>
  <c r="Y61" i="18" s="1"/>
  <c r="AA61" i="18" s="1"/>
  <c r="U61" i="18"/>
  <c r="T61" i="18"/>
  <c r="S61" i="18"/>
  <c r="R61" i="18"/>
  <c r="Q61" i="18"/>
  <c r="P61" i="18"/>
  <c r="O61" i="18"/>
  <c r="N61" i="18"/>
  <c r="V60" i="18"/>
  <c r="U60" i="18"/>
  <c r="T60" i="18"/>
  <c r="S60" i="18"/>
  <c r="R60" i="18"/>
  <c r="Q60" i="18"/>
  <c r="P60" i="18"/>
  <c r="O60" i="18"/>
  <c r="W60" i="18" s="1"/>
  <c r="N60" i="18"/>
  <c r="V59" i="18"/>
  <c r="U59" i="18"/>
  <c r="X59" i="18" s="1"/>
  <c r="Y59" i="18" s="1"/>
  <c r="T59" i="18"/>
  <c r="S59" i="18"/>
  <c r="R59" i="18"/>
  <c r="Q59" i="18"/>
  <c r="P59" i="18"/>
  <c r="O59" i="18"/>
  <c r="N59" i="18"/>
  <c r="V58" i="18"/>
  <c r="U58" i="18"/>
  <c r="T58" i="18"/>
  <c r="S58" i="18"/>
  <c r="R58" i="18"/>
  <c r="Q58" i="18"/>
  <c r="P58" i="18"/>
  <c r="O58" i="18"/>
  <c r="N58" i="18"/>
  <c r="V57" i="18"/>
  <c r="U57" i="18"/>
  <c r="T57" i="18"/>
  <c r="S57" i="18"/>
  <c r="R57" i="18"/>
  <c r="Q57" i="18"/>
  <c r="P57" i="18"/>
  <c r="O57" i="18"/>
  <c r="N57" i="18"/>
  <c r="V56" i="18"/>
  <c r="X56" i="18" s="1"/>
  <c r="Y56" i="18" s="1"/>
  <c r="U56" i="18"/>
  <c r="T56" i="18"/>
  <c r="S56" i="18"/>
  <c r="R56" i="18"/>
  <c r="Q56" i="18"/>
  <c r="P56" i="18"/>
  <c r="O56" i="18"/>
  <c r="N56" i="18"/>
  <c r="V55" i="18"/>
  <c r="U55" i="18"/>
  <c r="T55" i="18"/>
  <c r="S55" i="18"/>
  <c r="R55" i="18"/>
  <c r="Q55" i="18"/>
  <c r="P55" i="18"/>
  <c r="O55" i="18"/>
  <c r="N55" i="18"/>
  <c r="V54" i="18"/>
  <c r="U54" i="18"/>
  <c r="T54" i="18"/>
  <c r="S54" i="18"/>
  <c r="R54" i="18"/>
  <c r="Q54" i="18"/>
  <c r="P54" i="18"/>
  <c r="O54" i="18"/>
  <c r="N54" i="18"/>
  <c r="V53" i="18"/>
  <c r="U53" i="18"/>
  <c r="T53" i="18"/>
  <c r="S53" i="18"/>
  <c r="R53" i="18"/>
  <c r="Q53" i="18"/>
  <c r="P53" i="18"/>
  <c r="O53" i="18"/>
  <c r="N53" i="18"/>
  <c r="V52" i="18"/>
  <c r="U52" i="18"/>
  <c r="T52" i="18"/>
  <c r="X52" i="18" s="1"/>
  <c r="Y52" i="18" s="1"/>
  <c r="S52" i="18"/>
  <c r="R52" i="18"/>
  <c r="Q52" i="18"/>
  <c r="P52" i="18"/>
  <c r="O52" i="18"/>
  <c r="N52" i="18"/>
  <c r="V51" i="18"/>
  <c r="U51" i="18"/>
  <c r="T51" i="18"/>
  <c r="S51" i="18"/>
  <c r="R51" i="18"/>
  <c r="Q51" i="18"/>
  <c r="P51" i="18"/>
  <c r="O51" i="18"/>
  <c r="N51" i="18"/>
  <c r="V50" i="18"/>
  <c r="U50" i="18"/>
  <c r="T50" i="18"/>
  <c r="S50" i="18"/>
  <c r="R50" i="18"/>
  <c r="Q50" i="18"/>
  <c r="P50" i="18"/>
  <c r="O50" i="18"/>
  <c r="N50" i="18"/>
  <c r="V49" i="18"/>
  <c r="X49" i="18" s="1"/>
  <c r="Y49" i="18" s="1"/>
  <c r="U49" i="18"/>
  <c r="T49" i="18"/>
  <c r="S49" i="18"/>
  <c r="R49" i="18"/>
  <c r="Q49" i="18"/>
  <c r="P49" i="18"/>
  <c r="O49" i="18"/>
  <c r="N49" i="18"/>
  <c r="V48" i="18"/>
  <c r="U48" i="18"/>
  <c r="T48" i="18"/>
  <c r="S48" i="18"/>
  <c r="R48" i="18"/>
  <c r="Q48" i="18"/>
  <c r="P48" i="18"/>
  <c r="O48" i="18"/>
  <c r="W48" i="18" s="1"/>
  <c r="N48" i="18"/>
  <c r="V47" i="18"/>
  <c r="U47" i="18"/>
  <c r="T47" i="18"/>
  <c r="X47" i="18" s="1"/>
  <c r="Y47" i="18" s="1"/>
  <c r="S47" i="18"/>
  <c r="R47" i="18"/>
  <c r="Q47" i="18"/>
  <c r="P47" i="18"/>
  <c r="O47" i="18"/>
  <c r="N47" i="18"/>
  <c r="V46" i="18"/>
  <c r="X46" i="18" s="1"/>
  <c r="Y46" i="18" s="1"/>
  <c r="AA46" i="18" s="1"/>
  <c r="U46" i="18"/>
  <c r="T46" i="18"/>
  <c r="S46" i="18"/>
  <c r="R46" i="18"/>
  <c r="Q46" i="18"/>
  <c r="P46" i="18"/>
  <c r="O46" i="18"/>
  <c r="W46" i="18" s="1"/>
  <c r="N46" i="18"/>
  <c r="V45" i="18"/>
  <c r="U45" i="18"/>
  <c r="T45" i="18"/>
  <c r="S45" i="18"/>
  <c r="R45" i="18"/>
  <c r="Q45" i="18"/>
  <c r="P45" i="18"/>
  <c r="O45" i="18"/>
  <c r="W45" i="18" s="1"/>
  <c r="N45" i="18"/>
  <c r="V44" i="18"/>
  <c r="U44" i="18"/>
  <c r="T44" i="18"/>
  <c r="S44" i="18"/>
  <c r="R44" i="18"/>
  <c r="Q44" i="18"/>
  <c r="P44" i="18"/>
  <c r="O44" i="18"/>
  <c r="N44" i="18"/>
  <c r="V43" i="18"/>
  <c r="U43" i="18"/>
  <c r="T43" i="18"/>
  <c r="S43" i="18"/>
  <c r="R43" i="18"/>
  <c r="Q43" i="18"/>
  <c r="P43" i="18"/>
  <c r="O43" i="18"/>
  <c r="N43" i="18"/>
  <c r="V42" i="18"/>
  <c r="U42" i="18"/>
  <c r="T42" i="18"/>
  <c r="S42" i="18"/>
  <c r="R42" i="18"/>
  <c r="Q42" i="18"/>
  <c r="P42" i="18"/>
  <c r="O42" i="18"/>
  <c r="N42" i="18"/>
  <c r="V41" i="18"/>
  <c r="U41" i="18"/>
  <c r="T41" i="18"/>
  <c r="S41" i="18"/>
  <c r="R41" i="18"/>
  <c r="Q41" i="18"/>
  <c r="P41" i="18"/>
  <c r="O41" i="18"/>
  <c r="N41" i="18"/>
  <c r="V40" i="18"/>
  <c r="U40" i="18"/>
  <c r="T40" i="18"/>
  <c r="X40" i="18" s="1"/>
  <c r="Y40" i="18" s="1"/>
  <c r="S40" i="18"/>
  <c r="R40" i="18"/>
  <c r="Q40" i="18"/>
  <c r="P40" i="18"/>
  <c r="O40" i="18"/>
  <c r="W40" i="18" s="1"/>
  <c r="N40" i="18"/>
  <c r="V39" i="18"/>
  <c r="U39" i="18"/>
  <c r="T39" i="18"/>
  <c r="S39" i="18"/>
  <c r="R39" i="18"/>
  <c r="Q39" i="18"/>
  <c r="P39" i="18"/>
  <c r="O39" i="18"/>
  <c r="N39" i="18"/>
  <c r="Y38" i="18"/>
  <c r="AA38" i="18" s="1"/>
  <c r="V38" i="18"/>
  <c r="U38" i="18"/>
  <c r="T38" i="18"/>
  <c r="S38" i="18"/>
  <c r="X38" i="18" s="1"/>
  <c r="R38" i="18"/>
  <c r="Q38" i="18"/>
  <c r="P38" i="18"/>
  <c r="O38" i="18"/>
  <c r="N38" i="18"/>
  <c r="V37" i="18"/>
  <c r="U37" i="18"/>
  <c r="T37" i="18"/>
  <c r="S37" i="18"/>
  <c r="R37" i="18"/>
  <c r="Q37" i="18"/>
  <c r="P37" i="18"/>
  <c r="O37" i="18"/>
  <c r="N37" i="18"/>
  <c r="V36" i="18"/>
  <c r="U36" i="18"/>
  <c r="T36" i="18"/>
  <c r="S36" i="18"/>
  <c r="R36" i="18"/>
  <c r="Q36" i="18"/>
  <c r="P36" i="18"/>
  <c r="O36" i="18"/>
  <c r="N36" i="18"/>
  <c r="V35" i="18"/>
  <c r="U35" i="18"/>
  <c r="T35" i="18"/>
  <c r="S35" i="18"/>
  <c r="R35" i="18"/>
  <c r="Q35" i="18"/>
  <c r="P35" i="18"/>
  <c r="O35" i="18"/>
  <c r="N35" i="18"/>
  <c r="V34" i="18"/>
  <c r="U34" i="18"/>
  <c r="T34" i="18"/>
  <c r="S34" i="18"/>
  <c r="R34" i="18"/>
  <c r="Q34" i="18"/>
  <c r="P34" i="18"/>
  <c r="O34" i="18"/>
  <c r="N34" i="18"/>
  <c r="V33" i="18"/>
  <c r="X33" i="18" s="1"/>
  <c r="Y33" i="18" s="1"/>
  <c r="U33" i="18"/>
  <c r="T33" i="18"/>
  <c r="S33" i="18"/>
  <c r="R33" i="18"/>
  <c r="Q33" i="18"/>
  <c r="P33" i="18"/>
  <c r="O33" i="18"/>
  <c r="W33" i="18" s="1"/>
  <c r="N33" i="18"/>
  <c r="V32" i="18"/>
  <c r="U32" i="18"/>
  <c r="T32" i="18"/>
  <c r="S32" i="18"/>
  <c r="R32" i="18"/>
  <c r="Q32" i="18"/>
  <c r="P32" i="18"/>
  <c r="O32" i="18"/>
  <c r="N32" i="18"/>
  <c r="V31" i="18"/>
  <c r="U31" i="18"/>
  <c r="T31" i="18"/>
  <c r="X31" i="18" s="1"/>
  <c r="Y31" i="18" s="1"/>
  <c r="S31" i="18"/>
  <c r="R31" i="18"/>
  <c r="Q31" i="18"/>
  <c r="P31" i="18"/>
  <c r="O31" i="18"/>
  <c r="N31" i="18"/>
  <c r="V30" i="18"/>
  <c r="X30" i="18" s="1"/>
  <c r="Y30" i="18" s="1"/>
  <c r="AA30" i="18" s="1"/>
  <c r="U30" i="18"/>
  <c r="T30" i="18"/>
  <c r="S30" i="18"/>
  <c r="R30" i="18"/>
  <c r="Q30" i="18"/>
  <c r="P30" i="18"/>
  <c r="O30" i="18"/>
  <c r="W30" i="18" s="1"/>
  <c r="N30" i="18"/>
  <c r="V29" i="18"/>
  <c r="X29" i="18" s="1"/>
  <c r="Y29" i="18" s="1"/>
  <c r="U29" i="18"/>
  <c r="T29" i="18"/>
  <c r="S29" i="18"/>
  <c r="R29" i="18"/>
  <c r="Q29" i="18"/>
  <c r="P29" i="18"/>
  <c r="O29" i="18"/>
  <c r="N29" i="18"/>
  <c r="V28" i="18"/>
  <c r="U28" i="18"/>
  <c r="T28" i="18"/>
  <c r="S28" i="18"/>
  <c r="R28" i="18"/>
  <c r="Q28" i="18"/>
  <c r="P28" i="18"/>
  <c r="O28" i="18"/>
  <c r="N28" i="18"/>
  <c r="V27" i="18"/>
  <c r="U27" i="18"/>
  <c r="T27" i="18"/>
  <c r="S27" i="18"/>
  <c r="R27" i="18"/>
  <c r="Q27" i="18"/>
  <c r="P27" i="18"/>
  <c r="O27" i="18"/>
  <c r="N27" i="18"/>
  <c r="V26" i="18"/>
  <c r="U26" i="18"/>
  <c r="T26" i="18"/>
  <c r="S26" i="18"/>
  <c r="R26" i="18"/>
  <c r="Q26" i="18"/>
  <c r="P26" i="18"/>
  <c r="O26" i="18"/>
  <c r="N26" i="18"/>
  <c r="V25" i="18"/>
  <c r="U25" i="18"/>
  <c r="T25" i="18"/>
  <c r="S25" i="18"/>
  <c r="R25" i="18"/>
  <c r="Q25" i="18"/>
  <c r="P25" i="18"/>
  <c r="O25" i="18"/>
  <c r="W25" i="18" s="1"/>
  <c r="N25" i="18"/>
  <c r="V24" i="18"/>
  <c r="U24" i="18"/>
  <c r="T24" i="18"/>
  <c r="X24" i="18" s="1"/>
  <c r="Y24" i="18" s="1"/>
  <c r="S24" i="18"/>
  <c r="R24" i="18"/>
  <c r="Q24" i="18"/>
  <c r="P24" i="18"/>
  <c r="O24" i="18"/>
  <c r="N24" i="18"/>
  <c r="V23" i="18"/>
  <c r="U23" i="18"/>
  <c r="T23" i="18"/>
  <c r="S23" i="18"/>
  <c r="R23" i="18"/>
  <c r="Q23" i="18"/>
  <c r="P23" i="18"/>
  <c r="O23" i="18"/>
  <c r="N23" i="18"/>
  <c r="V22" i="18"/>
  <c r="U22" i="18"/>
  <c r="T22" i="18"/>
  <c r="X22" i="18" s="1"/>
  <c r="Y22" i="18" s="1"/>
  <c r="AA22" i="18" s="1"/>
  <c r="S22" i="18"/>
  <c r="R22" i="18"/>
  <c r="Q22" i="18"/>
  <c r="P22" i="18"/>
  <c r="O22" i="18"/>
  <c r="N22" i="18"/>
  <c r="V21" i="18"/>
  <c r="U21" i="18"/>
  <c r="T21" i="18"/>
  <c r="S21" i="18"/>
  <c r="R21" i="18"/>
  <c r="Q21" i="18"/>
  <c r="P21" i="18"/>
  <c r="O21" i="18"/>
  <c r="N21" i="18"/>
  <c r="V20" i="18"/>
  <c r="U20" i="18"/>
  <c r="T20" i="18"/>
  <c r="S20" i="18"/>
  <c r="R20" i="18"/>
  <c r="Q20" i="18"/>
  <c r="P20" i="18"/>
  <c r="O20" i="18"/>
  <c r="N20" i="18"/>
  <c r="V19" i="18"/>
  <c r="U19" i="18"/>
  <c r="T19" i="18"/>
  <c r="R19" i="18"/>
  <c r="Q19" i="18"/>
  <c r="P19" i="18"/>
  <c r="O19" i="18"/>
  <c r="N19" i="18"/>
  <c r="X18" i="18"/>
  <c r="Y18" i="18" s="1"/>
  <c r="V18" i="18"/>
  <c r="U18" i="18"/>
  <c r="T18" i="18"/>
  <c r="S18" i="18"/>
  <c r="R18" i="18"/>
  <c r="Q18" i="18"/>
  <c r="P18" i="18"/>
  <c r="O18" i="18"/>
  <c r="N18" i="18"/>
  <c r="V17" i="18"/>
  <c r="U17" i="18"/>
  <c r="T17" i="18"/>
  <c r="S17" i="18"/>
  <c r="R17" i="18"/>
  <c r="Q17" i="18"/>
  <c r="P17" i="18"/>
  <c r="O17" i="18"/>
  <c r="N17" i="18"/>
  <c r="V16" i="18"/>
  <c r="U16" i="18"/>
  <c r="T16" i="18"/>
  <c r="S16" i="18"/>
  <c r="R16" i="18"/>
  <c r="Q16" i="18"/>
  <c r="P16" i="18"/>
  <c r="O16" i="18"/>
  <c r="N16" i="18"/>
  <c r="V15" i="18"/>
  <c r="U15" i="18"/>
  <c r="T15" i="18"/>
  <c r="S15" i="18"/>
  <c r="R15" i="18"/>
  <c r="Q15" i="18"/>
  <c r="P15" i="18"/>
  <c r="O15" i="18"/>
  <c r="N15" i="18"/>
  <c r="V14" i="18"/>
  <c r="U14" i="18"/>
  <c r="T14" i="18"/>
  <c r="X14" i="18" s="1"/>
  <c r="Y14" i="18" s="1"/>
  <c r="S14" i="18"/>
  <c r="R14" i="18"/>
  <c r="Q14" i="18"/>
  <c r="P14" i="18"/>
  <c r="O14" i="18"/>
  <c r="N14" i="18"/>
  <c r="V13" i="18"/>
  <c r="U13" i="18"/>
  <c r="T13" i="18"/>
  <c r="S13" i="18"/>
  <c r="R13" i="18"/>
  <c r="Q13" i="18"/>
  <c r="P13" i="18"/>
  <c r="O13" i="18"/>
  <c r="N13" i="18"/>
  <c r="V12" i="18"/>
  <c r="U12" i="18"/>
  <c r="T12" i="18"/>
  <c r="S12" i="18"/>
  <c r="R12" i="18"/>
  <c r="Q12" i="18"/>
  <c r="P12" i="18"/>
  <c r="O12" i="18"/>
  <c r="W12" i="18" s="1"/>
  <c r="N12" i="18"/>
  <c r="V11" i="18"/>
  <c r="U11" i="18"/>
  <c r="T11" i="18"/>
  <c r="S11" i="18"/>
  <c r="R11" i="18"/>
  <c r="Q11" i="18"/>
  <c r="P11" i="18"/>
  <c r="O11" i="18"/>
  <c r="W11" i="18" s="1"/>
  <c r="N11" i="18"/>
  <c r="V10" i="18"/>
  <c r="X10" i="18" s="1"/>
  <c r="Y10" i="18" s="1"/>
  <c r="U10" i="18"/>
  <c r="T10" i="18"/>
  <c r="S10" i="18"/>
  <c r="R10" i="18"/>
  <c r="Q10" i="18"/>
  <c r="P10" i="18"/>
  <c r="O10" i="18"/>
  <c r="N10" i="18"/>
  <c r="V9" i="18"/>
  <c r="U9" i="18"/>
  <c r="T9" i="18"/>
  <c r="S9" i="18"/>
  <c r="R9" i="18"/>
  <c r="Q9" i="18"/>
  <c r="P9" i="18"/>
  <c r="O9" i="18"/>
  <c r="N9" i="18"/>
  <c r="V8" i="18"/>
  <c r="U8" i="18"/>
  <c r="T8" i="18"/>
  <c r="S8" i="18"/>
  <c r="R8" i="18"/>
  <c r="Q8" i="18"/>
  <c r="P8" i="18"/>
  <c r="O8" i="18"/>
  <c r="N8" i="18"/>
  <c r="V7" i="18"/>
  <c r="U7" i="18"/>
  <c r="T7" i="18"/>
  <c r="S7" i="18"/>
  <c r="R7" i="18"/>
  <c r="Q7" i="18"/>
  <c r="P7" i="18"/>
  <c r="O7" i="18"/>
  <c r="N7" i="18"/>
  <c r="V6" i="18"/>
  <c r="X6" i="18" s="1"/>
  <c r="Y6" i="18" s="1"/>
  <c r="U6" i="18"/>
  <c r="T6" i="18"/>
  <c r="S6" i="18"/>
  <c r="R6" i="18"/>
  <c r="Q6" i="18"/>
  <c r="P6" i="18"/>
  <c r="O6" i="18"/>
  <c r="W6" i="18" s="1"/>
  <c r="N6" i="18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9" i="12"/>
  <c r="K8" i="12"/>
  <c r="K7" i="12"/>
  <c r="K6" i="12"/>
  <c r="N335" i="10"/>
  <c r="M335" i="10"/>
  <c r="L335" i="10"/>
  <c r="N334" i="10"/>
  <c r="M334" i="10"/>
  <c r="L334" i="10"/>
  <c r="N333" i="10"/>
  <c r="M333" i="10"/>
  <c r="L333" i="10"/>
  <c r="N332" i="10"/>
  <c r="M332" i="10"/>
  <c r="L332" i="10"/>
  <c r="N331" i="10"/>
  <c r="M331" i="10"/>
  <c r="L331" i="10"/>
  <c r="N330" i="10"/>
  <c r="M330" i="10"/>
  <c r="L330" i="10"/>
  <c r="N329" i="10"/>
  <c r="M329" i="10"/>
  <c r="L329" i="10"/>
  <c r="N328" i="10"/>
  <c r="M328" i="10"/>
  <c r="L328" i="10"/>
  <c r="N327" i="10"/>
  <c r="M327" i="10"/>
  <c r="L327" i="10"/>
  <c r="N326" i="10"/>
  <c r="M326" i="10"/>
  <c r="L326" i="10"/>
  <c r="N325" i="10"/>
  <c r="M325" i="10"/>
  <c r="L325" i="10"/>
  <c r="N324" i="10"/>
  <c r="M324" i="10"/>
  <c r="L324" i="10"/>
  <c r="N323" i="10"/>
  <c r="M323" i="10"/>
  <c r="L323" i="10"/>
  <c r="N322" i="10"/>
  <c r="M322" i="10"/>
  <c r="L322" i="10"/>
  <c r="N321" i="10"/>
  <c r="M321" i="10"/>
  <c r="L321" i="10"/>
  <c r="N320" i="10"/>
  <c r="M320" i="10"/>
  <c r="L320" i="10"/>
  <c r="N319" i="10"/>
  <c r="M319" i="10"/>
  <c r="L319" i="10"/>
  <c r="N318" i="10"/>
  <c r="M318" i="10"/>
  <c r="L318" i="10"/>
  <c r="N317" i="10"/>
  <c r="M317" i="10"/>
  <c r="L317" i="10"/>
  <c r="N316" i="10"/>
  <c r="M316" i="10"/>
  <c r="L316" i="10"/>
  <c r="N315" i="10"/>
  <c r="M315" i="10"/>
  <c r="L315" i="10"/>
  <c r="N314" i="10"/>
  <c r="M314" i="10"/>
  <c r="L314" i="10"/>
  <c r="N313" i="10"/>
  <c r="M313" i="10"/>
  <c r="L313" i="10"/>
  <c r="N312" i="10"/>
  <c r="M312" i="10"/>
  <c r="L312" i="10"/>
  <c r="N311" i="10"/>
  <c r="M311" i="10"/>
  <c r="L311" i="10"/>
  <c r="N310" i="10"/>
  <c r="M310" i="10"/>
  <c r="L310" i="10"/>
  <c r="N309" i="10"/>
  <c r="M309" i="10"/>
  <c r="L309" i="10"/>
  <c r="N308" i="10"/>
  <c r="M308" i="10"/>
  <c r="L308" i="10"/>
  <c r="N307" i="10"/>
  <c r="M307" i="10"/>
  <c r="L307" i="10"/>
  <c r="N306" i="10"/>
  <c r="M306" i="10"/>
  <c r="L306" i="10"/>
  <c r="N305" i="10"/>
  <c r="M305" i="10"/>
  <c r="L305" i="10"/>
  <c r="N304" i="10"/>
  <c r="M304" i="10"/>
  <c r="L304" i="10"/>
  <c r="N303" i="10"/>
  <c r="M303" i="10"/>
  <c r="L303" i="10"/>
  <c r="N302" i="10"/>
  <c r="M302" i="10"/>
  <c r="L302" i="10"/>
  <c r="N301" i="10"/>
  <c r="M301" i="10"/>
  <c r="L301" i="10"/>
  <c r="N300" i="10"/>
  <c r="M300" i="10"/>
  <c r="L300" i="10"/>
  <c r="N299" i="10"/>
  <c r="M299" i="10"/>
  <c r="L299" i="10"/>
  <c r="N298" i="10"/>
  <c r="M298" i="10"/>
  <c r="L298" i="10"/>
  <c r="N297" i="10"/>
  <c r="M297" i="10"/>
  <c r="L297" i="10"/>
  <c r="N296" i="10"/>
  <c r="M296" i="10"/>
  <c r="L296" i="10"/>
  <c r="N295" i="10"/>
  <c r="M295" i="10"/>
  <c r="L295" i="10"/>
  <c r="N294" i="10"/>
  <c r="M294" i="10"/>
  <c r="L294" i="10"/>
  <c r="N293" i="10"/>
  <c r="M293" i="10"/>
  <c r="L293" i="10"/>
  <c r="N292" i="10"/>
  <c r="M292" i="10"/>
  <c r="L292" i="10"/>
  <c r="N291" i="10"/>
  <c r="M291" i="10"/>
  <c r="L291" i="10"/>
  <c r="N290" i="10"/>
  <c r="M290" i="10"/>
  <c r="L290" i="10"/>
  <c r="N289" i="10"/>
  <c r="M289" i="10"/>
  <c r="L289" i="10"/>
  <c r="N288" i="10"/>
  <c r="M288" i="10"/>
  <c r="L288" i="10"/>
  <c r="N287" i="10"/>
  <c r="M287" i="10"/>
  <c r="L287" i="10"/>
  <c r="N286" i="10"/>
  <c r="M286" i="10"/>
  <c r="L286" i="10"/>
  <c r="N285" i="10"/>
  <c r="M285" i="10"/>
  <c r="L285" i="10"/>
  <c r="N284" i="10"/>
  <c r="M284" i="10"/>
  <c r="L284" i="10"/>
  <c r="N283" i="10"/>
  <c r="M283" i="10"/>
  <c r="L283" i="10"/>
  <c r="N282" i="10"/>
  <c r="M282" i="10"/>
  <c r="L282" i="10"/>
  <c r="N281" i="10"/>
  <c r="M281" i="10"/>
  <c r="L281" i="10"/>
  <c r="N280" i="10"/>
  <c r="M280" i="10"/>
  <c r="L280" i="10"/>
  <c r="N279" i="10"/>
  <c r="M279" i="10"/>
  <c r="L279" i="10"/>
  <c r="N278" i="10"/>
  <c r="M278" i="10"/>
  <c r="L278" i="10"/>
  <c r="N277" i="10"/>
  <c r="M277" i="10"/>
  <c r="L277" i="10"/>
  <c r="N276" i="10"/>
  <c r="M276" i="10"/>
  <c r="L276" i="10"/>
  <c r="N275" i="10"/>
  <c r="M275" i="10"/>
  <c r="L275" i="10"/>
  <c r="N274" i="10"/>
  <c r="M274" i="10"/>
  <c r="L274" i="10"/>
  <c r="N273" i="10"/>
  <c r="M273" i="10"/>
  <c r="L273" i="10"/>
  <c r="N272" i="10"/>
  <c r="M272" i="10"/>
  <c r="L272" i="10"/>
  <c r="N271" i="10"/>
  <c r="M271" i="10"/>
  <c r="L271" i="10"/>
  <c r="N270" i="10"/>
  <c r="M270" i="10"/>
  <c r="L270" i="10"/>
  <c r="N269" i="10"/>
  <c r="M269" i="10"/>
  <c r="L269" i="10"/>
  <c r="N268" i="10"/>
  <c r="M268" i="10"/>
  <c r="L268" i="10"/>
  <c r="N267" i="10"/>
  <c r="M267" i="10"/>
  <c r="L267" i="10"/>
  <c r="N266" i="10"/>
  <c r="M266" i="10"/>
  <c r="L266" i="10"/>
  <c r="N265" i="10"/>
  <c r="M265" i="10"/>
  <c r="L265" i="10"/>
  <c r="N264" i="10"/>
  <c r="M264" i="10"/>
  <c r="L264" i="10"/>
  <c r="N263" i="10"/>
  <c r="M263" i="10"/>
  <c r="L263" i="10"/>
  <c r="N262" i="10"/>
  <c r="M262" i="10"/>
  <c r="L262" i="10"/>
  <c r="N261" i="10"/>
  <c r="M261" i="10"/>
  <c r="L261" i="10"/>
  <c r="N260" i="10"/>
  <c r="M260" i="10"/>
  <c r="L260" i="10"/>
  <c r="N259" i="10"/>
  <c r="M259" i="10"/>
  <c r="L259" i="10"/>
  <c r="N258" i="10"/>
  <c r="M258" i="10"/>
  <c r="L258" i="10"/>
  <c r="N257" i="10"/>
  <c r="M257" i="10"/>
  <c r="L257" i="10"/>
  <c r="N256" i="10"/>
  <c r="M256" i="10"/>
  <c r="L256" i="10"/>
  <c r="N255" i="10"/>
  <c r="M255" i="10"/>
  <c r="L255" i="10"/>
  <c r="N254" i="10"/>
  <c r="M254" i="10"/>
  <c r="L254" i="10"/>
  <c r="N253" i="10"/>
  <c r="M253" i="10"/>
  <c r="L253" i="10"/>
  <c r="N252" i="10"/>
  <c r="M252" i="10"/>
  <c r="L252" i="10"/>
  <c r="N251" i="10"/>
  <c r="M251" i="10"/>
  <c r="L251" i="10"/>
  <c r="N250" i="10"/>
  <c r="M250" i="10"/>
  <c r="L250" i="10"/>
  <c r="N249" i="10"/>
  <c r="M249" i="10"/>
  <c r="L249" i="10"/>
  <c r="N248" i="10"/>
  <c r="M248" i="10"/>
  <c r="L248" i="10"/>
  <c r="N247" i="10"/>
  <c r="M247" i="10"/>
  <c r="L247" i="10"/>
  <c r="N246" i="10"/>
  <c r="M246" i="10"/>
  <c r="L246" i="10"/>
  <c r="N245" i="10"/>
  <c r="M245" i="10"/>
  <c r="L245" i="10"/>
  <c r="N244" i="10"/>
  <c r="M244" i="10"/>
  <c r="L244" i="10"/>
  <c r="N243" i="10"/>
  <c r="M243" i="10"/>
  <c r="L243" i="10"/>
  <c r="N242" i="10"/>
  <c r="M242" i="10"/>
  <c r="L242" i="10"/>
  <c r="N241" i="10"/>
  <c r="M241" i="10"/>
  <c r="L241" i="10"/>
  <c r="N240" i="10"/>
  <c r="M240" i="10"/>
  <c r="L240" i="10"/>
  <c r="N239" i="10"/>
  <c r="M239" i="10"/>
  <c r="L239" i="10"/>
  <c r="N238" i="10"/>
  <c r="M238" i="10"/>
  <c r="L238" i="10"/>
  <c r="N237" i="10"/>
  <c r="M237" i="10"/>
  <c r="L237" i="10"/>
  <c r="N236" i="10"/>
  <c r="M236" i="10"/>
  <c r="L236" i="10"/>
  <c r="N235" i="10"/>
  <c r="M235" i="10"/>
  <c r="L235" i="10"/>
  <c r="N234" i="10"/>
  <c r="M234" i="10"/>
  <c r="L234" i="10"/>
  <c r="N233" i="10"/>
  <c r="M233" i="10"/>
  <c r="L233" i="10"/>
  <c r="N232" i="10"/>
  <c r="M232" i="10"/>
  <c r="L232" i="10"/>
  <c r="N231" i="10"/>
  <c r="M231" i="10"/>
  <c r="L231" i="10"/>
  <c r="N230" i="10"/>
  <c r="M230" i="10"/>
  <c r="L230" i="10"/>
  <c r="N229" i="10"/>
  <c r="M229" i="10"/>
  <c r="L229" i="10"/>
  <c r="N228" i="10"/>
  <c r="M228" i="10"/>
  <c r="L228" i="10"/>
  <c r="N227" i="10"/>
  <c r="M227" i="10"/>
  <c r="L227" i="10"/>
  <c r="N226" i="10"/>
  <c r="M226" i="10"/>
  <c r="L226" i="10"/>
  <c r="N225" i="10"/>
  <c r="M225" i="10"/>
  <c r="L225" i="10"/>
  <c r="N224" i="10"/>
  <c r="M224" i="10"/>
  <c r="L224" i="10"/>
  <c r="N223" i="10"/>
  <c r="M223" i="10"/>
  <c r="L223" i="10"/>
  <c r="N222" i="10"/>
  <c r="M222" i="10"/>
  <c r="L222" i="10"/>
  <c r="N221" i="10"/>
  <c r="M221" i="10"/>
  <c r="L221" i="10"/>
  <c r="N220" i="10"/>
  <c r="M220" i="10"/>
  <c r="L220" i="10"/>
  <c r="N219" i="10"/>
  <c r="M219" i="10"/>
  <c r="L219" i="10"/>
  <c r="N218" i="10"/>
  <c r="M218" i="10"/>
  <c r="L218" i="10"/>
  <c r="N217" i="10"/>
  <c r="M217" i="10"/>
  <c r="L217" i="10"/>
  <c r="N216" i="10"/>
  <c r="M216" i="10"/>
  <c r="L216" i="10"/>
  <c r="N215" i="10"/>
  <c r="M215" i="10"/>
  <c r="L215" i="10"/>
  <c r="N214" i="10"/>
  <c r="M214" i="10"/>
  <c r="L214" i="10"/>
  <c r="N213" i="10"/>
  <c r="M213" i="10"/>
  <c r="L213" i="10"/>
  <c r="N212" i="10"/>
  <c r="M212" i="10"/>
  <c r="L212" i="10"/>
  <c r="N211" i="10"/>
  <c r="M211" i="10"/>
  <c r="L211" i="10"/>
  <c r="N210" i="10"/>
  <c r="M210" i="10"/>
  <c r="L210" i="10"/>
  <c r="N209" i="10"/>
  <c r="M209" i="10"/>
  <c r="L209" i="10"/>
  <c r="N208" i="10"/>
  <c r="M208" i="10"/>
  <c r="L208" i="10"/>
  <c r="N207" i="10"/>
  <c r="M207" i="10"/>
  <c r="L207" i="10"/>
  <c r="N206" i="10"/>
  <c r="M206" i="10"/>
  <c r="L206" i="10"/>
  <c r="N205" i="10"/>
  <c r="M205" i="10"/>
  <c r="L205" i="10"/>
  <c r="N204" i="10"/>
  <c r="M204" i="10"/>
  <c r="L204" i="10"/>
  <c r="N203" i="10"/>
  <c r="M203" i="10"/>
  <c r="L203" i="10"/>
  <c r="N202" i="10"/>
  <c r="M202" i="10"/>
  <c r="L202" i="10"/>
  <c r="N201" i="10"/>
  <c r="M201" i="10"/>
  <c r="L201" i="10"/>
  <c r="N200" i="10"/>
  <c r="M200" i="10"/>
  <c r="L200" i="10"/>
  <c r="N199" i="10"/>
  <c r="M199" i="10"/>
  <c r="L199" i="10"/>
  <c r="N198" i="10"/>
  <c r="M198" i="10"/>
  <c r="L198" i="10"/>
  <c r="N197" i="10"/>
  <c r="M197" i="10"/>
  <c r="L197" i="10"/>
  <c r="N196" i="10"/>
  <c r="M196" i="10"/>
  <c r="L196" i="10"/>
  <c r="N195" i="10"/>
  <c r="M195" i="10"/>
  <c r="L195" i="10"/>
  <c r="N194" i="10"/>
  <c r="M194" i="10"/>
  <c r="L194" i="10"/>
  <c r="N193" i="10"/>
  <c r="M193" i="10"/>
  <c r="L193" i="10"/>
  <c r="N192" i="10"/>
  <c r="M192" i="10"/>
  <c r="L192" i="10"/>
  <c r="N191" i="10"/>
  <c r="M191" i="10"/>
  <c r="L191" i="10"/>
  <c r="N190" i="10"/>
  <c r="M190" i="10"/>
  <c r="L190" i="10"/>
  <c r="N189" i="10"/>
  <c r="M189" i="10"/>
  <c r="L189" i="10"/>
  <c r="N188" i="10"/>
  <c r="M188" i="10"/>
  <c r="L188" i="10"/>
  <c r="N187" i="10"/>
  <c r="M187" i="10"/>
  <c r="L187" i="10"/>
  <c r="N186" i="10"/>
  <c r="M186" i="10"/>
  <c r="L186" i="10"/>
  <c r="N185" i="10"/>
  <c r="M185" i="10"/>
  <c r="L185" i="10"/>
  <c r="N184" i="10"/>
  <c r="M184" i="10"/>
  <c r="L184" i="10"/>
  <c r="N183" i="10"/>
  <c r="M183" i="10"/>
  <c r="L183" i="10"/>
  <c r="N182" i="10"/>
  <c r="M182" i="10"/>
  <c r="L182" i="10"/>
  <c r="N181" i="10"/>
  <c r="M181" i="10"/>
  <c r="L181" i="10"/>
  <c r="N180" i="10"/>
  <c r="M180" i="10"/>
  <c r="L180" i="10"/>
  <c r="N179" i="10"/>
  <c r="M179" i="10"/>
  <c r="L179" i="10"/>
  <c r="N178" i="10"/>
  <c r="M178" i="10"/>
  <c r="L178" i="10"/>
  <c r="N177" i="10"/>
  <c r="M177" i="10"/>
  <c r="L177" i="10"/>
  <c r="N176" i="10"/>
  <c r="M176" i="10"/>
  <c r="L176" i="10"/>
  <c r="N175" i="10"/>
  <c r="M175" i="10"/>
  <c r="L175" i="10"/>
  <c r="N174" i="10"/>
  <c r="M174" i="10"/>
  <c r="L174" i="10"/>
  <c r="N173" i="10"/>
  <c r="M173" i="10"/>
  <c r="L173" i="10"/>
  <c r="N172" i="10"/>
  <c r="M172" i="10"/>
  <c r="L172" i="10"/>
  <c r="N171" i="10"/>
  <c r="M171" i="10"/>
  <c r="L171" i="10"/>
  <c r="N170" i="10"/>
  <c r="M170" i="10"/>
  <c r="L170" i="10"/>
  <c r="N169" i="10"/>
  <c r="M169" i="10"/>
  <c r="L169" i="10"/>
  <c r="N168" i="10"/>
  <c r="M168" i="10"/>
  <c r="L168" i="10"/>
  <c r="N167" i="10"/>
  <c r="M167" i="10"/>
  <c r="L167" i="10"/>
  <c r="N166" i="10"/>
  <c r="M166" i="10"/>
  <c r="L166" i="10"/>
  <c r="N165" i="10"/>
  <c r="M165" i="10"/>
  <c r="L165" i="10"/>
  <c r="N164" i="10"/>
  <c r="M164" i="10"/>
  <c r="L164" i="10"/>
  <c r="N163" i="10"/>
  <c r="M163" i="10"/>
  <c r="L163" i="10"/>
  <c r="N162" i="10"/>
  <c r="M162" i="10"/>
  <c r="L162" i="10"/>
  <c r="N161" i="10"/>
  <c r="M161" i="10"/>
  <c r="L161" i="10"/>
  <c r="N160" i="10"/>
  <c r="M160" i="10"/>
  <c r="L160" i="10"/>
  <c r="N159" i="10"/>
  <c r="M159" i="10"/>
  <c r="L159" i="10"/>
  <c r="N158" i="10"/>
  <c r="M158" i="10"/>
  <c r="L158" i="10"/>
  <c r="N157" i="10"/>
  <c r="M157" i="10"/>
  <c r="L157" i="10"/>
  <c r="N156" i="10"/>
  <c r="M156" i="10"/>
  <c r="L156" i="10"/>
  <c r="N155" i="10"/>
  <c r="M155" i="10"/>
  <c r="L155" i="10"/>
  <c r="N154" i="10"/>
  <c r="M154" i="10"/>
  <c r="L154" i="10"/>
  <c r="N153" i="10"/>
  <c r="M153" i="10"/>
  <c r="L153" i="10"/>
  <c r="N152" i="10"/>
  <c r="M152" i="10"/>
  <c r="L152" i="10"/>
  <c r="N151" i="10"/>
  <c r="M151" i="10"/>
  <c r="L151" i="10"/>
  <c r="N150" i="10"/>
  <c r="M150" i="10"/>
  <c r="L150" i="10"/>
  <c r="N149" i="10"/>
  <c r="M149" i="10"/>
  <c r="L149" i="10"/>
  <c r="N148" i="10"/>
  <c r="M148" i="10"/>
  <c r="L148" i="10"/>
  <c r="N147" i="10"/>
  <c r="M147" i="10"/>
  <c r="L147" i="10"/>
  <c r="N146" i="10"/>
  <c r="M146" i="10"/>
  <c r="L146" i="10"/>
  <c r="N145" i="10"/>
  <c r="M145" i="10"/>
  <c r="L145" i="10"/>
  <c r="N144" i="10"/>
  <c r="M144" i="10"/>
  <c r="L144" i="10"/>
  <c r="N143" i="10"/>
  <c r="M143" i="10"/>
  <c r="L143" i="10"/>
  <c r="N142" i="10"/>
  <c r="M142" i="10"/>
  <c r="L142" i="10"/>
  <c r="N141" i="10"/>
  <c r="M141" i="10"/>
  <c r="L141" i="10"/>
  <c r="N140" i="10"/>
  <c r="M140" i="10"/>
  <c r="L140" i="10"/>
  <c r="N139" i="10"/>
  <c r="M139" i="10"/>
  <c r="L139" i="10"/>
  <c r="N138" i="10"/>
  <c r="M138" i="10"/>
  <c r="L138" i="10"/>
  <c r="N137" i="10"/>
  <c r="M137" i="10"/>
  <c r="L137" i="10"/>
  <c r="N136" i="10"/>
  <c r="M136" i="10"/>
  <c r="L136" i="10"/>
  <c r="N135" i="10"/>
  <c r="M135" i="10"/>
  <c r="L135" i="10"/>
  <c r="N134" i="10"/>
  <c r="M134" i="10"/>
  <c r="L134" i="10"/>
  <c r="N133" i="10"/>
  <c r="M133" i="10"/>
  <c r="L133" i="10"/>
  <c r="N132" i="10"/>
  <c r="M132" i="10"/>
  <c r="L132" i="10"/>
  <c r="N131" i="10"/>
  <c r="M131" i="10"/>
  <c r="L131" i="10"/>
  <c r="N130" i="10"/>
  <c r="M130" i="10"/>
  <c r="L130" i="10"/>
  <c r="N129" i="10"/>
  <c r="M129" i="10"/>
  <c r="L129" i="10"/>
  <c r="N128" i="10"/>
  <c r="M128" i="10"/>
  <c r="L128" i="10"/>
  <c r="N127" i="10"/>
  <c r="M127" i="10"/>
  <c r="L127" i="10"/>
  <c r="N126" i="10"/>
  <c r="M126" i="10"/>
  <c r="L126" i="10"/>
  <c r="N125" i="10"/>
  <c r="M125" i="10"/>
  <c r="L125" i="10"/>
  <c r="N124" i="10"/>
  <c r="M124" i="10"/>
  <c r="L124" i="10"/>
  <c r="N123" i="10"/>
  <c r="M123" i="10"/>
  <c r="L123" i="10"/>
  <c r="N122" i="10"/>
  <c r="M122" i="10"/>
  <c r="L122" i="10"/>
  <c r="N121" i="10"/>
  <c r="M121" i="10"/>
  <c r="L121" i="10"/>
  <c r="N120" i="10"/>
  <c r="M120" i="10"/>
  <c r="L120" i="10"/>
  <c r="N119" i="10"/>
  <c r="M119" i="10"/>
  <c r="L119" i="10"/>
  <c r="N118" i="10"/>
  <c r="M118" i="10"/>
  <c r="L118" i="10"/>
  <c r="N117" i="10"/>
  <c r="M117" i="10"/>
  <c r="L117" i="10"/>
  <c r="N116" i="10"/>
  <c r="M116" i="10"/>
  <c r="L116" i="10"/>
  <c r="N115" i="10"/>
  <c r="M115" i="10"/>
  <c r="L115" i="10"/>
  <c r="N114" i="10"/>
  <c r="M114" i="10"/>
  <c r="L114" i="10"/>
  <c r="N113" i="10"/>
  <c r="M113" i="10"/>
  <c r="L113" i="10"/>
  <c r="N112" i="10"/>
  <c r="M112" i="10"/>
  <c r="L112" i="10"/>
  <c r="N111" i="10"/>
  <c r="M111" i="10"/>
  <c r="L111" i="10"/>
  <c r="N110" i="10"/>
  <c r="M110" i="10"/>
  <c r="L110" i="10"/>
  <c r="N109" i="10"/>
  <c r="M109" i="10"/>
  <c r="L109" i="10"/>
  <c r="N108" i="10"/>
  <c r="M108" i="10"/>
  <c r="L108" i="10"/>
  <c r="N107" i="10"/>
  <c r="M107" i="10"/>
  <c r="L107" i="10"/>
  <c r="N106" i="10"/>
  <c r="M106" i="10"/>
  <c r="L106" i="10"/>
  <c r="N105" i="10"/>
  <c r="M105" i="10"/>
  <c r="L105" i="10"/>
  <c r="N104" i="10"/>
  <c r="M104" i="10"/>
  <c r="L104" i="10"/>
  <c r="N103" i="10"/>
  <c r="M103" i="10"/>
  <c r="L103" i="10"/>
  <c r="N102" i="10"/>
  <c r="M102" i="10"/>
  <c r="L102" i="10"/>
  <c r="N101" i="10"/>
  <c r="M101" i="10"/>
  <c r="L101" i="10"/>
  <c r="N100" i="10"/>
  <c r="M100" i="10"/>
  <c r="L100" i="10"/>
  <c r="N99" i="10"/>
  <c r="M99" i="10"/>
  <c r="L99" i="10"/>
  <c r="N98" i="10"/>
  <c r="M98" i="10"/>
  <c r="L98" i="10"/>
  <c r="N97" i="10"/>
  <c r="M97" i="10"/>
  <c r="L97" i="10"/>
  <c r="N96" i="10"/>
  <c r="M96" i="10"/>
  <c r="L96" i="10"/>
  <c r="N95" i="10"/>
  <c r="M95" i="10"/>
  <c r="L95" i="10"/>
  <c r="N94" i="10"/>
  <c r="M94" i="10"/>
  <c r="L94" i="10"/>
  <c r="N93" i="10"/>
  <c r="M93" i="10"/>
  <c r="L93" i="10"/>
  <c r="N92" i="10"/>
  <c r="M92" i="10"/>
  <c r="L92" i="10"/>
  <c r="N91" i="10"/>
  <c r="M91" i="10"/>
  <c r="L91" i="10"/>
  <c r="N90" i="10"/>
  <c r="M90" i="10"/>
  <c r="L90" i="10"/>
  <c r="N89" i="10"/>
  <c r="M89" i="10"/>
  <c r="L89" i="10"/>
  <c r="N88" i="10"/>
  <c r="M88" i="10"/>
  <c r="L88" i="10"/>
  <c r="N87" i="10"/>
  <c r="M87" i="10"/>
  <c r="L87" i="10"/>
  <c r="N86" i="10"/>
  <c r="M86" i="10"/>
  <c r="L86" i="10"/>
  <c r="N85" i="10"/>
  <c r="M85" i="10"/>
  <c r="L85" i="10"/>
  <c r="N84" i="10"/>
  <c r="M84" i="10"/>
  <c r="L84" i="10"/>
  <c r="N83" i="10"/>
  <c r="M83" i="10"/>
  <c r="L83" i="10"/>
  <c r="N82" i="10"/>
  <c r="M82" i="10"/>
  <c r="L82" i="10"/>
  <c r="N81" i="10"/>
  <c r="M81" i="10"/>
  <c r="L81" i="10"/>
  <c r="N80" i="10"/>
  <c r="M80" i="10"/>
  <c r="L80" i="10"/>
  <c r="N79" i="10"/>
  <c r="M79" i="10"/>
  <c r="L79" i="10"/>
  <c r="N78" i="10"/>
  <c r="M78" i="10"/>
  <c r="L78" i="10"/>
  <c r="N77" i="10"/>
  <c r="M77" i="10"/>
  <c r="L77" i="10"/>
  <c r="N76" i="10"/>
  <c r="M76" i="10"/>
  <c r="L76" i="10"/>
  <c r="N75" i="10"/>
  <c r="M75" i="10"/>
  <c r="L75" i="10"/>
  <c r="N74" i="10"/>
  <c r="M74" i="10"/>
  <c r="L74" i="10"/>
  <c r="N73" i="10"/>
  <c r="M73" i="10"/>
  <c r="L73" i="10"/>
  <c r="N72" i="10"/>
  <c r="M72" i="10"/>
  <c r="L72" i="10"/>
  <c r="N71" i="10"/>
  <c r="M71" i="10"/>
  <c r="L71" i="10"/>
  <c r="N70" i="10"/>
  <c r="M70" i="10"/>
  <c r="L70" i="10"/>
  <c r="N69" i="10"/>
  <c r="M69" i="10"/>
  <c r="L69" i="10"/>
  <c r="N68" i="10"/>
  <c r="M68" i="10"/>
  <c r="L68" i="10"/>
  <c r="N67" i="10"/>
  <c r="M67" i="10"/>
  <c r="L67" i="10"/>
  <c r="N66" i="10"/>
  <c r="M66" i="10"/>
  <c r="L66" i="10"/>
  <c r="N65" i="10"/>
  <c r="M65" i="10"/>
  <c r="L65" i="10"/>
  <c r="N64" i="10"/>
  <c r="M64" i="10"/>
  <c r="L64" i="10"/>
  <c r="N63" i="10"/>
  <c r="M63" i="10"/>
  <c r="L63" i="10"/>
  <c r="N62" i="10"/>
  <c r="M62" i="10"/>
  <c r="L62" i="10"/>
  <c r="N61" i="10"/>
  <c r="M61" i="10"/>
  <c r="L61" i="10"/>
  <c r="N60" i="10"/>
  <c r="M60" i="10"/>
  <c r="L60" i="10"/>
  <c r="N59" i="10"/>
  <c r="M59" i="10"/>
  <c r="L59" i="10"/>
  <c r="N58" i="10"/>
  <c r="M58" i="10"/>
  <c r="L58" i="10"/>
  <c r="N57" i="10"/>
  <c r="M57" i="10"/>
  <c r="L57" i="10"/>
  <c r="N56" i="10"/>
  <c r="M56" i="10"/>
  <c r="L56" i="10"/>
  <c r="N55" i="10"/>
  <c r="M55" i="10"/>
  <c r="L55" i="10"/>
  <c r="N54" i="10"/>
  <c r="M54" i="10"/>
  <c r="L54" i="10"/>
  <c r="N53" i="10"/>
  <c r="M53" i="10"/>
  <c r="L53" i="10"/>
  <c r="N52" i="10"/>
  <c r="M52" i="10"/>
  <c r="L52" i="10"/>
  <c r="N51" i="10"/>
  <c r="M51" i="10"/>
  <c r="L51" i="10"/>
  <c r="N50" i="10"/>
  <c r="M50" i="10"/>
  <c r="L50" i="10"/>
  <c r="N49" i="10"/>
  <c r="M49" i="10"/>
  <c r="L49" i="10"/>
  <c r="N48" i="10"/>
  <c r="M48" i="10"/>
  <c r="L48" i="10"/>
  <c r="N47" i="10"/>
  <c r="M47" i="10"/>
  <c r="L47" i="10"/>
  <c r="N46" i="10"/>
  <c r="M46" i="10"/>
  <c r="L46" i="10"/>
  <c r="N45" i="10"/>
  <c r="M45" i="10"/>
  <c r="L45" i="10"/>
  <c r="N44" i="10"/>
  <c r="M44" i="10"/>
  <c r="L44" i="10"/>
  <c r="N43" i="10"/>
  <c r="M43" i="10"/>
  <c r="L43" i="10"/>
  <c r="N42" i="10"/>
  <c r="M42" i="10"/>
  <c r="L42" i="10"/>
  <c r="N41" i="10"/>
  <c r="M41" i="10"/>
  <c r="L41" i="10"/>
  <c r="N40" i="10"/>
  <c r="M40" i="10"/>
  <c r="L40" i="10"/>
  <c r="N39" i="10"/>
  <c r="M39" i="10"/>
  <c r="L39" i="10"/>
  <c r="N38" i="10"/>
  <c r="M38" i="10"/>
  <c r="L38" i="10"/>
  <c r="N37" i="10"/>
  <c r="M37" i="10"/>
  <c r="L37" i="10"/>
  <c r="N36" i="10"/>
  <c r="M36" i="10"/>
  <c r="L36" i="10"/>
  <c r="N35" i="10"/>
  <c r="M35" i="10"/>
  <c r="L35" i="10"/>
  <c r="N34" i="10"/>
  <c r="M34" i="10"/>
  <c r="L34" i="10"/>
  <c r="N33" i="10"/>
  <c r="M33" i="10"/>
  <c r="L33" i="10"/>
  <c r="N32" i="10"/>
  <c r="M32" i="10"/>
  <c r="L32" i="10"/>
  <c r="N31" i="10"/>
  <c r="M31" i="10"/>
  <c r="L31" i="10"/>
  <c r="N30" i="10"/>
  <c r="M30" i="10"/>
  <c r="L30" i="10"/>
  <c r="N29" i="10"/>
  <c r="M29" i="10"/>
  <c r="L29" i="10"/>
  <c r="N28" i="10"/>
  <c r="M28" i="10"/>
  <c r="L28" i="10"/>
  <c r="N27" i="10"/>
  <c r="M27" i="10"/>
  <c r="L27" i="10"/>
  <c r="N26" i="10"/>
  <c r="M26" i="10"/>
  <c r="L26" i="10"/>
  <c r="N25" i="10"/>
  <c r="M25" i="10"/>
  <c r="L25" i="10"/>
  <c r="N24" i="10"/>
  <c r="M24" i="10"/>
  <c r="L24" i="10"/>
  <c r="N23" i="10"/>
  <c r="M23" i="10"/>
  <c r="L23" i="10"/>
  <c r="N22" i="10"/>
  <c r="M22" i="10"/>
  <c r="L22" i="10"/>
  <c r="N21" i="10"/>
  <c r="M21" i="10"/>
  <c r="L21" i="10"/>
  <c r="N20" i="10"/>
  <c r="M20" i="10"/>
  <c r="L20" i="10"/>
  <c r="N19" i="10"/>
  <c r="M19" i="10"/>
  <c r="L19" i="10"/>
  <c r="N18" i="10"/>
  <c r="M18" i="10"/>
  <c r="L18" i="10"/>
  <c r="N17" i="10"/>
  <c r="M17" i="10"/>
  <c r="L17" i="10"/>
  <c r="N16" i="10"/>
  <c r="M16" i="10"/>
  <c r="L16" i="10"/>
  <c r="N15" i="10"/>
  <c r="M15" i="10"/>
  <c r="L15" i="10"/>
  <c r="N14" i="10"/>
  <c r="M14" i="10"/>
  <c r="L14" i="10"/>
  <c r="N13" i="10"/>
  <c r="M13" i="10"/>
  <c r="L13" i="10"/>
  <c r="N12" i="10"/>
  <c r="M12" i="10"/>
  <c r="L12" i="10"/>
  <c r="N11" i="10"/>
  <c r="M11" i="10"/>
  <c r="L11" i="10"/>
  <c r="N10" i="10"/>
  <c r="M10" i="10"/>
  <c r="L10" i="10"/>
  <c r="N9" i="10"/>
  <c r="M9" i="10"/>
  <c r="L9" i="10"/>
  <c r="N8" i="10"/>
  <c r="M8" i="10"/>
  <c r="L8" i="10"/>
  <c r="N7" i="10"/>
  <c r="M7" i="10"/>
  <c r="L7" i="10"/>
  <c r="N6" i="10"/>
  <c r="M6" i="10"/>
  <c r="L6" i="10"/>
  <c r="AK335" i="9"/>
  <c r="Y335" i="9"/>
  <c r="AL335" i="9" s="1"/>
  <c r="X335" i="9"/>
  <c r="L335" i="9"/>
  <c r="J335" i="9"/>
  <c r="K335" i="9" s="1"/>
  <c r="AK334" i="9"/>
  <c r="Y334" i="9"/>
  <c r="X334" i="9"/>
  <c r="L334" i="9"/>
  <c r="K334" i="9"/>
  <c r="J334" i="9"/>
  <c r="AL333" i="9"/>
  <c r="AK333" i="9"/>
  <c r="Y333" i="9"/>
  <c r="X333" i="9"/>
  <c r="L333" i="9"/>
  <c r="J333" i="9"/>
  <c r="K333" i="9" s="1"/>
  <c r="AK332" i="9"/>
  <c r="Y332" i="9"/>
  <c r="AL332" i="9" s="1"/>
  <c r="X332" i="9"/>
  <c r="L332" i="9"/>
  <c r="J332" i="9"/>
  <c r="K332" i="9" s="1"/>
  <c r="AK331" i="9"/>
  <c r="Y331" i="9"/>
  <c r="AL331" i="9" s="1"/>
  <c r="X331" i="9"/>
  <c r="L331" i="9"/>
  <c r="K331" i="9"/>
  <c r="J331" i="9"/>
  <c r="AK330" i="9"/>
  <c r="Y330" i="9"/>
  <c r="X330" i="9"/>
  <c r="L330" i="9"/>
  <c r="J330" i="9"/>
  <c r="K330" i="9" s="1"/>
  <c r="AK329" i="9"/>
  <c r="Y329" i="9"/>
  <c r="AL329" i="9" s="1"/>
  <c r="X329" i="9"/>
  <c r="L329" i="9"/>
  <c r="K329" i="9"/>
  <c r="J329" i="9"/>
  <c r="AL328" i="9"/>
  <c r="AK328" i="9"/>
  <c r="Y328" i="9"/>
  <c r="X328" i="9"/>
  <c r="L328" i="9"/>
  <c r="J328" i="9"/>
  <c r="K328" i="9" s="1"/>
  <c r="AK327" i="9"/>
  <c r="Y327" i="9"/>
  <c r="AL327" i="9" s="1"/>
  <c r="X327" i="9"/>
  <c r="L327" i="9"/>
  <c r="J327" i="9"/>
  <c r="K327" i="9" s="1"/>
  <c r="AK326" i="9"/>
  <c r="Y326" i="9"/>
  <c r="X326" i="9"/>
  <c r="L326" i="9"/>
  <c r="K326" i="9"/>
  <c r="J326" i="9"/>
  <c r="AL325" i="9"/>
  <c r="AK325" i="9"/>
  <c r="Y325" i="9"/>
  <c r="X325" i="9"/>
  <c r="L325" i="9"/>
  <c r="J325" i="9"/>
  <c r="K325" i="9" s="1"/>
  <c r="AK324" i="9"/>
  <c r="Y324" i="9"/>
  <c r="AL324" i="9" s="1"/>
  <c r="X324" i="9"/>
  <c r="L324" i="9"/>
  <c r="J324" i="9"/>
  <c r="K324" i="9" s="1"/>
  <c r="AK323" i="9"/>
  <c r="Y323" i="9"/>
  <c r="AL323" i="9" s="1"/>
  <c r="X323" i="9"/>
  <c r="L323" i="9"/>
  <c r="K323" i="9"/>
  <c r="J323" i="9"/>
  <c r="AK322" i="9"/>
  <c r="Y322" i="9"/>
  <c r="X322" i="9"/>
  <c r="L322" i="9"/>
  <c r="J322" i="9"/>
  <c r="K322" i="9" s="1"/>
  <c r="AK321" i="9"/>
  <c r="Y321" i="9"/>
  <c r="AL321" i="9" s="1"/>
  <c r="X321" i="9"/>
  <c r="L321" i="9"/>
  <c r="K321" i="9"/>
  <c r="J321" i="9"/>
  <c r="AL320" i="9"/>
  <c r="AK320" i="9"/>
  <c r="Y320" i="9"/>
  <c r="X320" i="9"/>
  <c r="L320" i="9"/>
  <c r="K320" i="9"/>
  <c r="J320" i="9"/>
  <c r="AK319" i="9"/>
  <c r="Y319" i="9"/>
  <c r="AL319" i="9" s="1"/>
  <c r="X319" i="9"/>
  <c r="L319" i="9"/>
  <c r="J319" i="9"/>
  <c r="K319" i="9" s="1"/>
  <c r="AK318" i="9"/>
  <c r="Y318" i="9"/>
  <c r="X318" i="9"/>
  <c r="L318" i="9"/>
  <c r="K318" i="9"/>
  <c r="J318" i="9"/>
  <c r="AL317" i="9"/>
  <c r="AK317" i="9"/>
  <c r="Y317" i="9"/>
  <c r="X317" i="9"/>
  <c r="L317" i="9"/>
  <c r="J317" i="9"/>
  <c r="K317" i="9" s="1"/>
  <c r="AK316" i="9"/>
  <c r="Y316" i="9"/>
  <c r="AL316" i="9" s="1"/>
  <c r="X316" i="9"/>
  <c r="L316" i="9"/>
  <c r="J316" i="9"/>
  <c r="K316" i="9" s="1"/>
  <c r="AK315" i="9"/>
  <c r="Y315" i="9"/>
  <c r="AL315" i="9" s="1"/>
  <c r="X315" i="9"/>
  <c r="L315" i="9"/>
  <c r="K315" i="9"/>
  <c r="J315" i="9"/>
  <c r="AK314" i="9"/>
  <c r="Y314" i="9"/>
  <c r="X314" i="9"/>
  <c r="L314" i="9"/>
  <c r="J314" i="9"/>
  <c r="K314" i="9" s="1"/>
  <c r="AK313" i="9"/>
  <c r="Y313" i="9"/>
  <c r="AL313" i="9" s="1"/>
  <c r="X313" i="9"/>
  <c r="L313" i="9"/>
  <c r="K313" i="9"/>
  <c r="J313" i="9"/>
  <c r="AL312" i="9"/>
  <c r="AK312" i="9"/>
  <c r="Y312" i="9"/>
  <c r="X312" i="9"/>
  <c r="L312" i="9"/>
  <c r="J312" i="9"/>
  <c r="K312" i="9" s="1"/>
  <c r="AK311" i="9"/>
  <c r="Y311" i="9"/>
  <c r="X311" i="9"/>
  <c r="L311" i="9"/>
  <c r="J311" i="9"/>
  <c r="K311" i="9" s="1"/>
  <c r="AK310" i="9"/>
  <c r="Y310" i="9"/>
  <c r="AL310" i="9" s="1"/>
  <c r="X310" i="9"/>
  <c r="L310" i="9"/>
  <c r="K310" i="9"/>
  <c r="J310" i="9"/>
  <c r="AL309" i="9"/>
  <c r="AK309" i="9"/>
  <c r="Y309" i="9"/>
  <c r="X309" i="9"/>
  <c r="L309" i="9"/>
  <c r="J309" i="9"/>
  <c r="K309" i="9" s="1"/>
  <c r="AK308" i="9"/>
  <c r="Y308" i="9"/>
  <c r="AL308" i="9" s="1"/>
  <c r="X308" i="9"/>
  <c r="L308" i="9"/>
  <c r="J308" i="9"/>
  <c r="K308" i="9" s="1"/>
  <c r="AL307" i="9"/>
  <c r="AK307" i="9"/>
  <c r="Y307" i="9"/>
  <c r="X307" i="9"/>
  <c r="L307" i="9"/>
  <c r="K307" i="9"/>
  <c r="J307" i="9"/>
  <c r="AK306" i="9"/>
  <c r="Y306" i="9"/>
  <c r="AL306" i="9" s="1"/>
  <c r="X306" i="9"/>
  <c r="L306" i="9"/>
  <c r="J306" i="9"/>
  <c r="K306" i="9" s="1"/>
  <c r="AK305" i="9"/>
  <c r="Y305" i="9"/>
  <c r="AL305" i="9" s="1"/>
  <c r="X305" i="9"/>
  <c r="L305" i="9"/>
  <c r="K305" i="9"/>
  <c r="J305" i="9"/>
  <c r="AL304" i="9"/>
  <c r="AK304" i="9"/>
  <c r="Y304" i="9"/>
  <c r="X304" i="9"/>
  <c r="L304" i="9"/>
  <c r="K304" i="9"/>
  <c r="J304" i="9"/>
  <c r="AK303" i="9"/>
  <c r="Y303" i="9"/>
  <c r="X303" i="9"/>
  <c r="L303" i="9"/>
  <c r="J303" i="9"/>
  <c r="K303" i="9" s="1"/>
  <c r="AK302" i="9"/>
  <c r="Y302" i="9"/>
  <c r="AL302" i="9" s="1"/>
  <c r="X302" i="9"/>
  <c r="L302" i="9"/>
  <c r="K302" i="9"/>
  <c r="J302" i="9"/>
  <c r="AL301" i="9"/>
  <c r="AK301" i="9"/>
  <c r="Y301" i="9"/>
  <c r="X301" i="9"/>
  <c r="L301" i="9"/>
  <c r="J301" i="9"/>
  <c r="K301" i="9" s="1"/>
  <c r="AK300" i="9"/>
  <c r="Y300" i="9"/>
  <c r="AL300" i="9" s="1"/>
  <c r="X300" i="9"/>
  <c r="L300" i="9"/>
  <c r="J300" i="9"/>
  <c r="K300" i="9" s="1"/>
  <c r="AL299" i="9"/>
  <c r="AK299" i="9"/>
  <c r="Y299" i="9"/>
  <c r="X299" i="9"/>
  <c r="L299" i="9"/>
  <c r="K299" i="9"/>
  <c r="J299" i="9"/>
  <c r="AK298" i="9"/>
  <c r="Y298" i="9"/>
  <c r="AL298" i="9" s="1"/>
  <c r="X298" i="9"/>
  <c r="L298" i="9"/>
  <c r="J298" i="9"/>
  <c r="K298" i="9" s="1"/>
  <c r="AK297" i="9"/>
  <c r="Y297" i="9"/>
  <c r="AL297" i="9" s="1"/>
  <c r="X297" i="9"/>
  <c r="L297" i="9"/>
  <c r="K297" i="9"/>
  <c r="J297" i="9"/>
  <c r="AL296" i="9"/>
  <c r="AK296" i="9"/>
  <c r="Y296" i="9"/>
  <c r="X296" i="9"/>
  <c r="L296" i="9"/>
  <c r="J296" i="9"/>
  <c r="K296" i="9" s="1"/>
  <c r="AK295" i="9"/>
  <c r="Y295" i="9"/>
  <c r="X295" i="9"/>
  <c r="L295" i="9"/>
  <c r="J295" i="9"/>
  <c r="K295" i="9" s="1"/>
  <c r="AK294" i="9"/>
  <c r="Y294" i="9"/>
  <c r="AL294" i="9" s="1"/>
  <c r="X294" i="9"/>
  <c r="L294" i="9"/>
  <c r="K294" i="9"/>
  <c r="J294" i="9"/>
  <c r="AK293" i="9"/>
  <c r="Y293" i="9"/>
  <c r="AL293" i="9" s="1"/>
  <c r="X293" i="9"/>
  <c r="L293" i="9"/>
  <c r="J293" i="9"/>
  <c r="K293" i="9" s="1"/>
  <c r="AK292" i="9"/>
  <c r="Y292" i="9"/>
  <c r="AL292" i="9" s="1"/>
  <c r="X292" i="9"/>
  <c r="L292" i="9"/>
  <c r="K292" i="9"/>
  <c r="J292" i="9"/>
  <c r="AK291" i="9"/>
  <c r="Y291" i="9"/>
  <c r="AL291" i="9" s="1"/>
  <c r="X291" i="9"/>
  <c r="L291" i="9"/>
  <c r="J291" i="9"/>
  <c r="K291" i="9" s="1"/>
  <c r="AK290" i="9"/>
  <c r="Y290" i="9"/>
  <c r="X290" i="9"/>
  <c r="L290" i="9"/>
  <c r="J290" i="9"/>
  <c r="K290" i="9" s="1"/>
  <c r="AK289" i="9"/>
  <c r="Y289" i="9"/>
  <c r="X289" i="9"/>
  <c r="L289" i="9"/>
  <c r="J289" i="9"/>
  <c r="K289" i="9" s="1"/>
  <c r="AL288" i="9"/>
  <c r="AK288" i="9"/>
  <c r="Y288" i="9"/>
  <c r="X288" i="9"/>
  <c r="L288" i="9"/>
  <c r="K288" i="9"/>
  <c r="J288" i="9"/>
  <c r="AK287" i="9"/>
  <c r="Y287" i="9"/>
  <c r="X287" i="9"/>
  <c r="L287" i="9"/>
  <c r="J287" i="9"/>
  <c r="K287" i="9" s="1"/>
  <c r="AK286" i="9"/>
  <c r="Y286" i="9"/>
  <c r="X286" i="9"/>
  <c r="L286" i="9"/>
  <c r="AL286" i="9" s="1"/>
  <c r="J286" i="9"/>
  <c r="K286" i="9" s="1"/>
  <c r="AK285" i="9"/>
  <c r="Y285" i="9"/>
  <c r="X285" i="9"/>
  <c r="L285" i="9"/>
  <c r="J285" i="9"/>
  <c r="K285" i="9" s="1"/>
  <c r="AK284" i="9"/>
  <c r="Y284" i="9"/>
  <c r="AL284" i="9" s="1"/>
  <c r="X284" i="9"/>
  <c r="L284" i="9"/>
  <c r="K284" i="9"/>
  <c r="J284" i="9"/>
  <c r="AL283" i="9"/>
  <c r="AK283" i="9"/>
  <c r="Y283" i="9"/>
  <c r="X283" i="9"/>
  <c r="L283" i="9"/>
  <c r="J283" i="9"/>
  <c r="K283" i="9" s="1"/>
  <c r="AK282" i="9"/>
  <c r="Y282" i="9"/>
  <c r="AL282" i="9" s="1"/>
  <c r="X282" i="9"/>
  <c r="L282" i="9"/>
  <c r="J282" i="9"/>
  <c r="K282" i="9" s="1"/>
  <c r="AK281" i="9"/>
  <c r="Y281" i="9"/>
  <c r="AL281" i="9" s="1"/>
  <c r="X281" i="9"/>
  <c r="L281" i="9"/>
  <c r="J281" i="9"/>
  <c r="K281" i="9" s="1"/>
  <c r="AK280" i="9"/>
  <c r="Y280" i="9"/>
  <c r="X280" i="9"/>
  <c r="L280" i="9"/>
  <c r="AL280" i="9" s="1"/>
  <c r="J280" i="9"/>
  <c r="K280" i="9" s="1"/>
  <c r="AK279" i="9"/>
  <c r="Y279" i="9"/>
  <c r="X279" i="9"/>
  <c r="L279" i="9"/>
  <c r="J279" i="9"/>
  <c r="K279" i="9" s="1"/>
  <c r="AL278" i="9"/>
  <c r="AK278" i="9"/>
  <c r="Y278" i="9"/>
  <c r="X278" i="9"/>
  <c r="L278" i="9"/>
  <c r="K278" i="9"/>
  <c r="J278" i="9"/>
  <c r="AL277" i="9"/>
  <c r="AK277" i="9"/>
  <c r="Y277" i="9"/>
  <c r="X277" i="9"/>
  <c r="L277" i="9"/>
  <c r="J277" i="9"/>
  <c r="K277" i="9" s="1"/>
  <c r="AK276" i="9"/>
  <c r="Y276" i="9"/>
  <c r="X276" i="9"/>
  <c r="L276" i="9"/>
  <c r="J276" i="9"/>
  <c r="K276" i="9" s="1"/>
  <c r="AK275" i="9"/>
  <c r="Y275" i="9"/>
  <c r="AL275" i="9" s="1"/>
  <c r="X275" i="9"/>
  <c r="L275" i="9"/>
  <c r="K275" i="9"/>
  <c r="J275" i="9"/>
  <c r="AK274" i="9"/>
  <c r="Y274" i="9"/>
  <c r="X274" i="9"/>
  <c r="L274" i="9"/>
  <c r="J274" i="9"/>
  <c r="K274" i="9" s="1"/>
  <c r="AK273" i="9"/>
  <c r="Y273" i="9"/>
  <c r="AL273" i="9" s="1"/>
  <c r="X273" i="9"/>
  <c r="L273" i="9"/>
  <c r="K273" i="9"/>
  <c r="J273" i="9"/>
  <c r="AK272" i="9"/>
  <c r="Y272" i="9"/>
  <c r="AL272" i="9" s="1"/>
  <c r="X272" i="9"/>
  <c r="L272" i="9"/>
  <c r="J272" i="9"/>
  <c r="K272" i="9" s="1"/>
  <c r="AK271" i="9"/>
  <c r="Y271" i="9"/>
  <c r="X271" i="9"/>
  <c r="L271" i="9"/>
  <c r="AL271" i="9" s="1"/>
  <c r="J271" i="9"/>
  <c r="K271" i="9" s="1"/>
  <c r="AK270" i="9"/>
  <c r="Y270" i="9"/>
  <c r="AL270" i="9" s="1"/>
  <c r="X270" i="9"/>
  <c r="L270" i="9"/>
  <c r="J270" i="9"/>
  <c r="K270" i="9" s="1"/>
  <c r="AL269" i="9"/>
  <c r="AK269" i="9"/>
  <c r="Y269" i="9"/>
  <c r="X269" i="9"/>
  <c r="L269" i="9"/>
  <c r="J269" i="9"/>
  <c r="K269" i="9" s="1"/>
  <c r="AK268" i="9"/>
  <c r="Y268" i="9"/>
  <c r="AL268" i="9" s="1"/>
  <c r="X268" i="9"/>
  <c r="L268" i="9"/>
  <c r="J268" i="9"/>
  <c r="K268" i="9" s="1"/>
  <c r="AK267" i="9"/>
  <c r="Y267" i="9"/>
  <c r="X267" i="9"/>
  <c r="L267" i="9"/>
  <c r="K267" i="9"/>
  <c r="J267" i="9"/>
  <c r="AK266" i="9"/>
  <c r="Y266" i="9"/>
  <c r="X266" i="9"/>
  <c r="L266" i="9"/>
  <c r="J266" i="9"/>
  <c r="K266" i="9" s="1"/>
  <c r="AK265" i="9"/>
  <c r="Y265" i="9"/>
  <c r="AL265" i="9" s="1"/>
  <c r="X265" i="9"/>
  <c r="L265" i="9"/>
  <c r="J265" i="9"/>
  <c r="K265" i="9" s="1"/>
  <c r="AK264" i="9"/>
  <c r="Y264" i="9"/>
  <c r="X264" i="9"/>
  <c r="L264" i="9"/>
  <c r="K264" i="9"/>
  <c r="J264" i="9"/>
  <c r="AK263" i="9"/>
  <c r="Y263" i="9"/>
  <c r="X263" i="9"/>
  <c r="L263" i="9"/>
  <c r="AL263" i="9" s="1"/>
  <c r="J263" i="9"/>
  <c r="K263" i="9" s="1"/>
  <c r="AK262" i="9"/>
  <c r="Y262" i="9"/>
  <c r="AL262" i="9" s="1"/>
  <c r="X262" i="9"/>
  <c r="L262" i="9"/>
  <c r="J262" i="9"/>
  <c r="K262" i="9" s="1"/>
  <c r="AK261" i="9"/>
  <c r="Y261" i="9"/>
  <c r="X261" i="9"/>
  <c r="L261" i="9"/>
  <c r="AL261" i="9" s="1"/>
  <c r="J261" i="9"/>
  <c r="K261" i="9" s="1"/>
  <c r="AK260" i="9"/>
  <c r="Y260" i="9"/>
  <c r="AL260" i="9" s="1"/>
  <c r="X260" i="9"/>
  <c r="L260" i="9"/>
  <c r="J260" i="9"/>
  <c r="K260" i="9" s="1"/>
  <c r="AK259" i="9"/>
  <c r="Y259" i="9"/>
  <c r="AL259" i="9" s="1"/>
  <c r="X259" i="9"/>
  <c r="L259" i="9"/>
  <c r="J259" i="9"/>
  <c r="K259" i="9" s="1"/>
  <c r="AK258" i="9"/>
  <c r="Y258" i="9"/>
  <c r="X258" i="9"/>
  <c r="L258" i="9"/>
  <c r="J258" i="9"/>
  <c r="K258" i="9" s="1"/>
  <c r="AK257" i="9"/>
  <c r="Y257" i="9"/>
  <c r="AL257" i="9" s="1"/>
  <c r="X257" i="9"/>
  <c r="L257" i="9"/>
  <c r="J257" i="9"/>
  <c r="K257" i="9" s="1"/>
  <c r="AL256" i="9"/>
  <c r="AK256" i="9"/>
  <c r="Y256" i="9"/>
  <c r="X256" i="9"/>
  <c r="L256" i="9"/>
  <c r="J256" i="9"/>
  <c r="K256" i="9" s="1"/>
  <c r="AK255" i="9"/>
  <c r="Y255" i="9"/>
  <c r="X255" i="9"/>
  <c r="L255" i="9"/>
  <c r="J255" i="9"/>
  <c r="K255" i="9" s="1"/>
  <c r="AK254" i="9"/>
  <c r="Y254" i="9"/>
  <c r="X254" i="9"/>
  <c r="L254" i="9"/>
  <c r="K254" i="9"/>
  <c r="J254" i="9"/>
  <c r="AL253" i="9"/>
  <c r="AK253" i="9"/>
  <c r="Y253" i="9"/>
  <c r="X253" i="9"/>
  <c r="L253" i="9"/>
  <c r="J253" i="9"/>
  <c r="K253" i="9" s="1"/>
  <c r="AK252" i="9"/>
  <c r="Y252" i="9"/>
  <c r="AL252" i="9" s="1"/>
  <c r="X252" i="9"/>
  <c r="L252" i="9"/>
  <c r="J252" i="9"/>
  <c r="K252" i="9" s="1"/>
  <c r="AK251" i="9"/>
  <c r="Y251" i="9"/>
  <c r="AL251" i="9" s="1"/>
  <c r="X251" i="9"/>
  <c r="L251" i="9"/>
  <c r="K251" i="9"/>
  <c r="J251" i="9"/>
  <c r="AK250" i="9"/>
  <c r="Y250" i="9"/>
  <c r="X250" i="9"/>
  <c r="L250" i="9"/>
  <c r="J250" i="9"/>
  <c r="K250" i="9" s="1"/>
  <c r="AK249" i="9"/>
  <c r="Y249" i="9"/>
  <c r="AL249" i="9" s="1"/>
  <c r="X249" i="9"/>
  <c r="L249" i="9"/>
  <c r="J249" i="9"/>
  <c r="K249" i="9" s="1"/>
  <c r="AL248" i="9"/>
  <c r="AK248" i="9"/>
  <c r="Y248" i="9"/>
  <c r="X248" i="9"/>
  <c r="L248" i="9"/>
  <c r="K248" i="9"/>
  <c r="J248" i="9"/>
  <c r="AK247" i="9"/>
  <c r="Y247" i="9"/>
  <c r="X247" i="9"/>
  <c r="L247" i="9"/>
  <c r="J247" i="9"/>
  <c r="K247" i="9" s="1"/>
  <c r="AK246" i="9"/>
  <c r="Y246" i="9"/>
  <c r="X246" i="9"/>
  <c r="L246" i="9"/>
  <c r="J246" i="9"/>
  <c r="K246" i="9" s="1"/>
  <c r="AL245" i="9"/>
  <c r="AK245" i="9"/>
  <c r="Y245" i="9"/>
  <c r="X245" i="9"/>
  <c r="L245" i="9"/>
  <c r="J245" i="9"/>
  <c r="K245" i="9" s="1"/>
  <c r="AK244" i="9"/>
  <c r="Y244" i="9"/>
  <c r="AL244" i="9" s="1"/>
  <c r="X244" i="9"/>
  <c r="L244" i="9"/>
  <c r="J244" i="9"/>
  <c r="K244" i="9" s="1"/>
  <c r="AK243" i="9"/>
  <c r="Y243" i="9"/>
  <c r="AL243" i="9" s="1"/>
  <c r="X243" i="9"/>
  <c r="L243" i="9"/>
  <c r="J243" i="9"/>
  <c r="K243" i="9" s="1"/>
  <c r="AK242" i="9"/>
  <c r="Y242" i="9"/>
  <c r="X242" i="9"/>
  <c r="L242" i="9"/>
  <c r="J242" i="9"/>
  <c r="K242" i="9" s="1"/>
  <c r="AK241" i="9"/>
  <c r="Y241" i="9"/>
  <c r="AL241" i="9" s="1"/>
  <c r="X241" i="9"/>
  <c r="L241" i="9"/>
  <c r="K241" i="9"/>
  <c r="J241" i="9"/>
  <c r="AK240" i="9"/>
  <c r="Y240" i="9"/>
  <c r="AL240" i="9" s="1"/>
  <c r="X240" i="9"/>
  <c r="L240" i="9"/>
  <c r="J240" i="9"/>
  <c r="K240" i="9" s="1"/>
  <c r="AK239" i="9"/>
  <c r="Y239" i="9"/>
  <c r="X239" i="9"/>
  <c r="L239" i="9"/>
  <c r="AL239" i="9" s="1"/>
  <c r="J239" i="9"/>
  <c r="K239" i="9" s="1"/>
  <c r="AK238" i="9"/>
  <c r="Y238" i="9"/>
  <c r="AL238" i="9" s="1"/>
  <c r="X238" i="9"/>
  <c r="L238" i="9"/>
  <c r="J238" i="9"/>
  <c r="K238" i="9" s="1"/>
  <c r="AL237" i="9"/>
  <c r="AK237" i="9"/>
  <c r="Y237" i="9"/>
  <c r="X237" i="9"/>
  <c r="L237" i="9"/>
  <c r="J237" i="9"/>
  <c r="K237" i="9" s="1"/>
  <c r="AK236" i="9"/>
  <c r="Y236" i="9"/>
  <c r="AL236" i="9" s="1"/>
  <c r="X236" i="9"/>
  <c r="L236" i="9"/>
  <c r="K236" i="9"/>
  <c r="J236" i="9"/>
  <c r="AK235" i="9"/>
  <c r="Y235" i="9"/>
  <c r="AL235" i="9" s="1"/>
  <c r="X235" i="9"/>
  <c r="L235" i="9"/>
  <c r="J235" i="9"/>
  <c r="K235" i="9" s="1"/>
  <c r="AK234" i="9"/>
  <c r="Y234" i="9"/>
  <c r="X234" i="9"/>
  <c r="L234" i="9"/>
  <c r="J234" i="9"/>
  <c r="K234" i="9" s="1"/>
  <c r="AK233" i="9"/>
  <c r="Y233" i="9"/>
  <c r="AL233" i="9" s="1"/>
  <c r="X233" i="9"/>
  <c r="L233" i="9"/>
  <c r="K233" i="9"/>
  <c r="J233" i="9"/>
  <c r="AK232" i="9"/>
  <c r="Y232" i="9"/>
  <c r="AL232" i="9" s="1"/>
  <c r="X232" i="9"/>
  <c r="L232" i="9"/>
  <c r="J232" i="9"/>
  <c r="K232" i="9" s="1"/>
  <c r="AK231" i="9"/>
  <c r="Y231" i="9"/>
  <c r="X231" i="9"/>
  <c r="L231" i="9"/>
  <c r="AL231" i="9" s="1"/>
  <c r="J231" i="9"/>
  <c r="K231" i="9" s="1"/>
  <c r="AK230" i="9"/>
  <c r="Y230" i="9"/>
  <c r="AL230" i="9" s="1"/>
  <c r="X230" i="9"/>
  <c r="L230" i="9"/>
  <c r="J230" i="9"/>
  <c r="K230" i="9" s="1"/>
  <c r="AL229" i="9"/>
  <c r="AK229" i="9"/>
  <c r="Y229" i="9"/>
  <c r="X229" i="9"/>
  <c r="L229" i="9"/>
  <c r="J229" i="9"/>
  <c r="K229" i="9" s="1"/>
  <c r="AK228" i="9"/>
  <c r="Y228" i="9"/>
  <c r="AL228" i="9" s="1"/>
  <c r="X228" i="9"/>
  <c r="L228" i="9"/>
  <c r="K228" i="9"/>
  <c r="J228" i="9"/>
  <c r="AK227" i="9"/>
  <c r="Y227" i="9"/>
  <c r="X227" i="9"/>
  <c r="L227" i="9"/>
  <c r="J227" i="9"/>
  <c r="K227" i="9" s="1"/>
  <c r="AK226" i="9"/>
  <c r="Y226" i="9"/>
  <c r="X226" i="9"/>
  <c r="L226" i="9"/>
  <c r="J226" i="9"/>
  <c r="K226" i="9" s="1"/>
  <c r="AK225" i="9"/>
  <c r="Y225" i="9"/>
  <c r="AL225" i="9" s="1"/>
  <c r="X225" i="9"/>
  <c r="L225" i="9"/>
  <c r="K225" i="9"/>
  <c r="J225" i="9"/>
  <c r="AK224" i="9"/>
  <c r="Y224" i="9"/>
  <c r="AL224" i="9" s="1"/>
  <c r="X224" i="9"/>
  <c r="L224" i="9"/>
  <c r="J224" i="9"/>
  <c r="K224" i="9" s="1"/>
  <c r="AK223" i="9"/>
  <c r="Y223" i="9"/>
  <c r="X223" i="9"/>
  <c r="L223" i="9"/>
  <c r="AL223" i="9" s="1"/>
  <c r="J223" i="9"/>
  <c r="K223" i="9" s="1"/>
  <c r="AK222" i="9"/>
  <c r="Y222" i="9"/>
  <c r="X222" i="9"/>
  <c r="L222" i="9"/>
  <c r="J222" i="9"/>
  <c r="K222" i="9" s="1"/>
  <c r="AL221" i="9"/>
  <c r="AK221" i="9"/>
  <c r="Y221" i="9"/>
  <c r="X221" i="9"/>
  <c r="L221" i="9"/>
  <c r="J221" i="9"/>
  <c r="K221" i="9" s="1"/>
  <c r="AK220" i="9"/>
  <c r="Y220" i="9"/>
  <c r="AL220" i="9" s="1"/>
  <c r="X220" i="9"/>
  <c r="L220" i="9"/>
  <c r="J220" i="9"/>
  <c r="K220" i="9" s="1"/>
  <c r="AK219" i="9"/>
  <c r="Y219" i="9"/>
  <c r="AL219" i="9" s="1"/>
  <c r="X219" i="9"/>
  <c r="L219" i="9"/>
  <c r="K219" i="9"/>
  <c r="J219" i="9"/>
  <c r="AK218" i="9"/>
  <c r="Y218" i="9"/>
  <c r="X218" i="9"/>
  <c r="L218" i="9"/>
  <c r="J218" i="9"/>
  <c r="K218" i="9" s="1"/>
  <c r="AK217" i="9"/>
  <c r="Y217" i="9"/>
  <c r="AL217" i="9" s="1"/>
  <c r="X217" i="9"/>
  <c r="L217" i="9"/>
  <c r="J217" i="9"/>
  <c r="K217" i="9" s="1"/>
  <c r="AK216" i="9"/>
  <c r="Y216" i="9"/>
  <c r="AL216" i="9" s="1"/>
  <c r="X216" i="9"/>
  <c r="L216" i="9"/>
  <c r="K216" i="9"/>
  <c r="J216" i="9"/>
  <c r="AK215" i="9"/>
  <c r="Y215" i="9"/>
  <c r="X215" i="9"/>
  <c r="L215" i="9"/>
  <c r="AL215" i="9" s="1"/>
  <c r="J215" i="9"/>
  <c r="K215" i="9" s="1"/>
  <c r="AK214" i="9"/>
  <c r="Y214" i="9"/>
  <c r="AL214" i="9" s="1"/>
  <c r="X214" i="9"/>
  <c r="L214" i="9"/>
  <c r="J214" i="9"/>
  <c r="K214" i="9" s="1"/>
  <c r="AL213" i="9"/>
  <c r="AK213" i="9"/>
  <c r="Y213" i="9"/>
  <c r="X213" i="9"/>
  <c r="L213" i="9"/>
  <c r="J213" i="9"/>
  <c r="K213" i="9" s="1"/>
  <c r="AK212" i="9"/>
  <c r="Y212" i="9"/>
  <c r="X212" i="9"/>
  <c r="L212" i="9"/>
  <c r="J212" i="9"/>
  <c r="K212" i="9" s="1"/>
  <c r="AL211" i="9"/>
  <c r="AK211" i="9"/>
  <c r="Y211" i="9"/>
  <c r="X211" i="9"/>
  <c r="L211" i="9"/>
  <c r="K211" i="9"/>
  <c r="J211" i="9"/>
  <c r="AK210" i="9"/>
  <c r="Y210" i="9"/>
  <c r="AL210" i="9" s="1"/>
  <c r="X210" i="9"/>
  <c r="L210" i="9"/>
  <c r="J210" i="9"/>
  <c r="K210" i="9" s="1"/>
  <c r="AK209" i="9"/>
  <c r="Y209" i="9"/>
  <c r="AL209" i="9" s="1"/>
  <c r="X209" i="9"/>
  <c r="L209" i="9"/>
  <c r="K209" i="9"/>
  <c r="J209" i="9"/>
  <c r="AK208" i="9"/>
  <c r="Y208" i="9"/>
  <c r="X208" i="9"/>
  <c r="L208" i="9"/>
  <c r="J208" i="9"/>
  <c r="K208" i="9" s="1"/>
  <c r="AK207" i="9"/>
  <c r="Y207" i="9"/>
  <c r="X207" i="9"/>
  <c r="L207" i="9"/>
  <c r="AL207" i="9" s="1"/>
  <c r="J207" i="9"/>
  <c r="K207" i="9" s="1"/>
  <c r="AK206" i="9"/>
  <c r="Y206" i="9"/>
  <c r="AL206" i="9" s="1"/>
  <c r="X206" i="9"/>
  <c r="L206" i="9"/>
  <c r="K206" i="9"/>
  <c r="J206" i="9"/>
  <c r="AK205" i="9"/>
  <c r="Y205" i="9"/>
  <c r="AL205" i="9" s="1"/>
  <c r="X205" i="9"/>
  <c r="L205" i="9"/>
  <c r="J205" i="9"/>
  <c r="K205" i="9" s="1"/>
  <c r="AK204" i="9"/>
  <c r="Y204" i="9"/>
  <c r="X204" i="9"/>
  <c r="L204" i="9"/>
  <c r="J204" i="9"/>
  <c r="K204" i="9" s="1"/>
  <c r="AL203" i="9"/>
  <c r="AK203" i="9"/>
  <c r="Y203" i="9"/>
  <c r="X203" i="9"/>
  <c r="L203" i="9"/>
  <c r="J203" i="9"/>
  <c r="K203" i="9" s="1"/>
  <c r="AK202" i="9"/>
  <c r="Y202" i="9"/>
  <c r="AL202" i="9" s="1"/>
  <c r="X202" i="9"/>
  <c r="L202" i="9"/>
  <c r="J202" i="9"/>
  <c r="K202" i="9" s="1"/>
  <c r="AK201" i="9"/>
  <c r="Y201" i="9"/>
  <c r="X201" i="9"/>
  <c r="L201" i="9"/>
  <c r="J201" i="9"/>
  <c r="K201" i="9" s="1"/>
  <c r="AK200" i="9"/>
  <c r="Y200" i="9"/>
  <c r="X200" i="9"/>
  <c r="L200" i="9"/>
  <c r="K200" i="9"/>
  <c r="J200" i="9"/>
  <c r="AK199" i="9"/>
  <c r="Y199" i="9"/>
  <c r="X199" i="9"/>
  <c r="L199" i="9"/>
  <c r="AL199" i="9" s="1"/>
  <c r="J199" i="9"/>
  <c r="K199" i="9" s="1"/>
  <c r="AK198" i="9"/>
  <c r="Y198" i="9"/>
  <c r="AL198" i="9" s="1"/>
  <c r="X198" i="9"/>
  <c r="L198" i="9"/>
  <c r="J198" i="9"/>
  <c r="K198" i="9" s="1"/>
  <c r="AK197" i="9"/>
  <c r="Y197" i="9"/>
  <c r="AL197" i="9" s="1"/>
  <c r="X197" i="9"/>
  <c r="L197" i="9"/>
  <c r="J197" i="9"/>
  <c r="K197" i="9" s="1"/>
  <c r="AK196" i="9"/>
  <c r="Y196" i="9"/>
  <c r="X196" i="9"/>
  <c r="L196" i="9"/>
  <c r="K196" i="9"/>
  <c r="J196" i="9"/>
  <c r="AL195" i="9"/>
  <c r="AK195" i="9"/>
  <c r="Y195" i="9"/>
  <c r="X195" i="9"/>
  <c r="L195" i="9"/>
  <c r="J195" i="9"/>
  <c r="K195" i="9" s="1"/>
  <c r="AK194" i="9"/>
  <c r="Y194" i="9"/>
  <c r="AL194" i="9" s="1"/>
  <c r="X194" i="9"/>
  <c r="L194" i="9"/>
  <c r="J194" i="9"/>
  <c r="K194" i="9" s="1"/>
  <c r="AK193" i="9"/>
  <c r="Y193" i="9"/>
  <c r="X193" i="9"/>
  <c r="L193" i="9"/>
  <c r="J193" i="9"/>
  <c r="K193" i="9" s="1"/>
  <c r="AK192" i="9"/>
  <c r="Y192" i="9"/>
  <c r="AL192" i="9" s="1"/>
  <c r="X192" i="9"/>
  <c r="L192" i="9"/>
  <c r="K192" i="9"/>
  <c r="J192" i="9"/>
  <c r="AK191" i="9"/>
  <c r="Y191" i="9"/>
  <c r="X191" i="9"/>
  <c r="L191" i="9"/>
  <c r="AL191" i="9" s="1"/>
  <c r="J191" i="9"/>
  <c r="K191" i="9" s="1"/>
  <c r="AK190" i="9"/>
  <c r="Y190" i="9"/>
  <c r="AL190" i="9" s="1"/>
  <c r="X190" i="9"/>
  <c r="L190" i="9"/>
  <c r="J190" i="9"/>
  <c r="K190" i="9" s="1"/>
  <c r="AK189" i="9"/>
  <c r="Y189" i="9"/>
  <c r="AL189" i="9" s="1"/>
  <c r="X189" i="9"/>
  <c r="L189" i="9"/>
  <c r="J189" i="9"/>
  <c r="K189" i="9" s="1"/>
  <c r="AK188" i="9"/>
  <c r="Y188" i="9"/>
  <c r="X188" i="9"/>
  <c r="L188" i="9"/>
  <c r="J188" i="9"/>
  <c r="K188" i="9" s="1"/>
  <c r="AL187" i="9"/>
  <c r="AK187" i="9"/>
  <c r="Y187" i="9"/>
  <c r="X187" i="9"/>
  <c r="L187" i="9"/>
  <c r="J187" i="9"/>
  <c r="K187" i="9" s="1"/>
  <c r="AK186" i="9"/>
  <c r="Y186" i="9"/>
  <c r="AL186" i="9" s="1"/>
  <c r="X186" i="9"/>
  <c r="L186" i="9"/>
  <c r="J186" i="9"/>
  <c r="K186" i="9" s="1"/>
  <c r="AK185" i="9"/>
  <c r="Y185" i="9"/>
  <c r="X185" i="9"/>
  <c r="L185" i="9"/>
  <c r="J185" i="9"/>
  <c r="K185" i="9" s="1"/>
  <c r="AK184" i="9"/>
  <c r="Y184" i="9"/>
  <c r="X184" i="9"/>
  <c r="L184" i="9"/>
  <c r="K184" i="9"/>
  <c r="J184" i="9"/>
  <c r="AK183" i="9"/>
  <c r="Y183" i="9"/>
  <c r="X183" i="9"/>
  <c r="L183" i="9"/>
  <c r="AL183" i="9" s="1"/>
  <c r="J183" i="9"/>
  <c r="K183" i="9" s="1"/>
  <c r="AK182" i="9"/>
  <c r="Y182" i="9"/>
  <c r="AL182" i="9" s="1"/>
  <c r="X182" i="9"/>
  <c r="L182" i="9"/>
  <c r="J182" i="9"/>
  <c r="K182" i="9" s="1"/>
  <c r="AK181" i="9"/>
  <c r="Y181" i="9"/>
  <c r="AL181" i="9" s="1"/>
  <c r="X181" i="9"/>
  <c r="L181" i="9"/>
  <c r="J181" i="9"/>
  <c r="K181" i="9" s="1"/>
  <c r="AK180" i="9"/>
  <c r="Y180" i="9"/>
  <c r="X180" i="9"/>
  <c r="L180" i="9"/>
  <c r="J180" i="9"/>
  <c r="K180" i="9" s="1"/>
  <c r="AL179" i="9"/>
  <c r="AK179" i="9"/>
  <c r="Y179" i="9"/>
  <c r="X179" i="9"/>
  <c r="L179" i="9"/>
  <c r="J179" i="9"/>
  <c r="K179" i="9" s="1"/>
  <c r="AK178" i="9"/>
  <c r="Y178" i="9"/>
  <c r="AL178" i="9" s="1"/>
  <c r="X178" i="9"/>
  <c r="L178" i="9"/>
  <c r="J178" i="9"/>
  <c r="K178" i="9" s="1"/>
  <c r="AK177" i="9"/>
  <c r="Y177" i="9"/>
  <c r="X177" i="9"/>
  <c r="L177" i="9"/>
  <c r="K177" i="9"/>
  <c r="J177" i="9"/>
  <c r="AL176" i="9"/>
  <c r="AK176" i="9"/>
  <c r="Y176" i="9"/>
  <c r="X176" i="9"/>
  <c r="L176" i="9"/>
  <c r="J176" i="9"/>
  <c r="K176" i="9" s="1"/>
  <c r="AK175" i="9"/>
  <c r="Y175" i="9"/>
  <c r="X175" i="9"/>
  <c r="L175" i="9"/>
  <c r="J175" i="9"/>
  <c r="K175" i="9" s="1"/>
  <c r="AK174" i="9"/>
  <c r="Y174" i="9"/>
  <c r="AL174" i="9" s="1"/>
  <c r="X174" i="9"/>
  <c r="L174" i="9"/>
  <c r="K174" i="9"/>
  <c r="J174" i="9"/>
  <c r="AK173" i="9"/>
  <c r="Y173" i="9"/>
  <c r="AL173" i="9" s="1"/>
  <c r="X173" i="9"/>
  <c r="L173" i="9"/>
  <c r="J173" i="9"/>
  <c r="K173" i="9" s="1"/>
  <c r="AK172" i="9"/>
  <c r="Y172" i="9"/>
  <c r="X172" i="9"/>
  <c r="L172" i="9"/>
  <c r="J172" i="9"/>
  <c r="K172" i="9" s="1"/>
  <c r="AL171" i="9"/>
  <c r="AK171" i="9"/>
  <c r="Y171" i="9"/>
  <c r="X171" i="9"/>
  <c r="L171" i="9"/>
  <c r="K171" i="9"/>
  <c r="J171" i="9"/>
  <c r="AK170" i="9"/>
  <c r="Y170" i="9"/>
  <c r="AL170" i="9" s="1"/>
  <c r="X170" i="9"/>
  <c r="L170" i="9"/>
  <c r="J170" i="9"/>
  <c r="K170" i="9" s="1"/>
  <c r="AK169" i="9"/>
  <c r="Y169" i="9"/>
  <c r="X169" i="9"/>
  <c r="L169" i="9"/>
  <c r="K169" i="9"/>
  <c r="J169" i="9"/>
  <c r="AK168" i="9"/>
  <c r="Y168" i="9"/>
  <c r="X168" i="9"/>
  <c r="L168" i="9"/>
  <c r="J168" i="9"/>
  <c r="K168" i="9" s="1"/>
  <c r="AK167" i="9"/>
  <c r="Y167" i="9"/>
  <c r="X167" i="9"/>
  <c r="L167" i="9"/>
  <c r="J167" i="9"/>
  <c r="K167" i="9" s="1"/>
  <c r="AK166" i="9"/>
  <c r="Y166" i="9"/>
  <c r="X166" i="9"/>
  <c r="L166" i="9"/>
  <c r="K166" i="9"/>
  <c r="J166" i="9"/>
  <c r="AL165" i="9"/>
  <c r="AK165" i="9"/>
  <c r="Y165" i="9"/>
  <c r="X165" i="9"/>
  <c r="L165" i="9"/>
  <c r="J165" i="9"/>
  <c r="K165" i="9" s="1"/>
  <c r="AL164" i="9"/>
  <c r="AK164" i="9"/>
  <c r="Y164" i="9"/>
  <c r="X164" i="9"/>
  <c r="L164" i="9"/>
  <c r="J164" i="9"/>
  <c r="K164" i="9" s="1"/>
  <c r="AK163" i="9"/>
  <c r="Y163" i="9"/>
  <c r="AL163" i="9" s="1"/>
  <c r="X163" i="9"/>
  <c r="L163" i="9"/>
  <c r="J163" i="9"/>
  <c r="K163" i="9" s="1"/>
  <c r="AK162" i="9"/>
  <c r="Y162" i="9"/>
  <c r="X162" i="9"/>
  <c r="L162" i="9"/>
  <c r="J162" i="9"/>
  <c r="K162" i="9" s="1"/>
  <c r="AK161" i="9"/>
  <c r="Y161" i="9"/>
  <c r="AL161" i="9" s="1"/>
  <c r="X161" i="9"/>
  <c r="L161" i="9"/>
  <c r="J161" i="9"/>
  <c r="K161" i="9" s="1"/>
  <c r="AK160" i="9"/>
  <c r="Y160" i="9"/>
  <c r="X160" i="9"/>
  <c r="L160" i="9"/>
  <c r="K160" i="9"/>
  <c r="J160" i="9"/>
  <c r="AK159" i="9"/>
  <c r="Y159" i="9"/>
  <c r="X159" i="9"/>
  <c r="L159" i="9"/>
  <c r="J159" i="9"/>
  <c r="K159" i="9" s="1"/>
  <c r="AK158" i="9"/>
  <c r="Y158" i="9"/>
  <c r="X158" i="9"/>
  <c r="L158" i="9"/>
  <c r="K158" i="9"/>
  <c r="J158" i="9"/>
  <c r="AL157" i="9"/>
  <c r="AK157" i="9"/>
  <c r="Y157" i="9"/>
  <c r="X157" i="9"/>
  <c r="L157" i="9"/>
  <c r="J157" i="9"/>
  <c r="K157" i="9" s="1"/>
  <c r="AL156" i="9"/>
  <c r="AK156" i="9"/>
  <c r="Y156" i="9"/>
  <c r="X156" i="9"/>
  <c r="L156" i="9"/>
  <c r="K156" i="9"/>
  <c r="J156" i="9"/>
  <c r="AK155" i="9"/>
  <c r="Y155" i="9"/>
  <c r="AL155" i="9" s="1"/>
  <c r="X155" i="9"/>
  <c r="L155" i="9"/>
  <c r="J155" i="9"/>
  <c r="K155" i="9" s="1"/>
  <c r="AK154" i="9"/>
  <c r="Y154" i="9"/>
  <c r="X154" i="9"/>
  <c r="L154" i="9"/>
  <c r="J154" i="9"/>
  <c r="K154" i="9" s="1"/>
  <c r="AK153" i="9"/>
  <c r="Y153" i="9"/>
  <c r="AL153" i="9" s="1"/>
  <c r="X153" i="9"/>
  <c r="L153" i="9"/>
  <c r="J153" i="9"/>
  <c r="K153" i="9" s="1"/>
  <c r="AK152" i="9"/>
  <c r="Y152" i="9"/>
  <c r="X152" i="9"/>
  <c r="L152" i="9"/>
  <c r="K152" i="9"/>
  <c r="J152" i="9"/>
  <c r="AK151" i="9"/>
  <c r="Y151" i="9"/>
  <c r="X151" i="9"/>
  <c r="L151" i="9"/>
  <c r="J151" i="9"/>
  <c r="K151" i="9" s="1"/>
  <c r="AK150" i="9"/>
  <c r="Y150" i="9"/>
  <c r="X150" i="9"/>
  <c r="L150" i="9"/>
  <c r="J150" i="9"/>
  <c r="K150" i="9" s="1"/>
  <c r="AL149" i="9"/>
  <c r="AK149" i="9"/>
  <c r="Y149" i="9"/>
  <c r="X149" i="9"/>
  <c r="L149" i="9"/>
  <c r="J149" i="9"/>
  <c r="K149" i="9" s="1"/>
  <c r="AL148" i="9"/>
  <c r="AK148" i="9"/>
  <c r="Y148" i="9"/>
  <c r="X148" i="9"/>
  <c r="L148" i="9"/>
  <c r="K148" i="9"/>
  <c r="J148" i="9"/>
  <c r="AK147" i="9"/>
  <c r="Y147" i="9"/>
  <c r="AL147" i="9" s="1"/>
  <c r="X147" i="9"/>
  <c r="L147" i="9"/>
  <c r="K147" i="9"/>
  <c r="J147" i="9"/>
  <c r="AK146" i="9"/>
  <c r="Y146" i="9"/>
  <c r="X146" i="9"/>
  <c r="L146" i="9"/>
  <c r="J146" i="9"/>
  <c r="K146" i="9" s="1"/>
  <c r="AK145" i="9"/>
  <c r="Y145" i="9"/>
  <c r="AL145" i="9" s="1"/>
  <c r="X145" i="9"/>
  <c r="L145" i="9"/>
  <c r="J145" i="9"/>
  <c r="K145" i="9" s="1"/>
  <c r="AK144" i="9"/>
  <c r="Y144" i="9"/>
  <c r="X144" i="9"/>
  <c r="L144" i="9"/>
  <c r="K144" i="9"/>
  <c r="J144" i="9"/>
  <c r="AK143" i="9"/>
  <c r="Y143" i="9"/>
  <c r="X143" i="9"/>
  <c r="L143" i="9"/>
  <c r="J143" i="9"/>
  <c r="K143" i="9" s="1"/>
  <c r="AK142" i="9"/>
  <c r="Y142" i="9"/>
  <c r="X142" i="9"/>
  <c r="L142" i="9"/>
  <c r="J142" i="9"/>
  <c r="K142" i="9" s="1"/>
  <c r="AL141" i="9"/>
  <c r="AK141" i="9"/>
  <c r="Y141" i="9"/>
  <c r="X141" i="9"/>
  <c r="L141" i="9"/>
  <c r="J141" i="9"/>
  <c r="K141" i="9" s="1"/>
  <c r="AL140" i="9"/>
  <c r="AK140" i="9"/>
  <c r="Y140" i="9"/>
  <c r="X140" i="9"/>
  <c r="L140" i="9"/>
  <c r="K140" i="9"/>
  <c r="J140" i="9"/>
  <c r="AK139" i="9"/>
  <c r="Y139" i="9"/>
  <c r="AL139" i="9" s="1"/>
  <c r="X139" i="9"/>
  <c r="L139" i="9"/>
  <c r="K139" i="9"/>
  <c r="J139" i="9"/>
  <c r="AK138" i="9"/>
  <c r="Y138" i="9"/>
  <c r="X138" i="9"/>
  <c r="L138" i="9"/>
  <c r="J138" i="9"/>
  <c r="K138" i="9" s="1"/>
  <c r="AK137" i="9"/>
  <c r="Y137" i="9"/>
  <c r="AL137" i="9" s="1"/>
  <c r="X137" i="9"/>
  <c r="L137" i="9"/>
  <c r="J137" i="9"/>
  <c r="K137" i="9" s="1"/>
  <c r="AK136" i="9"/>
  <c r="Y136" i="9"/>
  <c r="X136" i="9"/>
  <c r="L136" i="9"/>
  <c r="K136" i="9"/>
  <c r="J136" i="9"/>
  <c r="AK135" i="9"/>
  <c r="Y135" i="9"/>
  <c r="X135" i="9"/>
  <c r="L135" i="9"/>
  <c r="J135" i="9"/>
  <c r="K135" i="9" s="1"/>
  <c r="AK134" i="9"/>
  <c r="Y134" i="9"/>
  <c r="X134" i="9"/>
  <c r="L134" i="9"/>
  <c r="J134" i="9"/>
  <c r="K134" i="9" s="1"/>
  <c r="AL133" i="9"/>
  <c r="AK133" i="9"/>
  <c r="Y133" i="9"/>
  <c r="X133" i="9"/>
  <c r="L133" i="9"/>
  <c r="J133" i="9"/>
  <c r="K133" i="9" s="1"/>
  <c r="AL132" i="9"/>
  <c r="AK132" i="9"/>
  <c r="Y132" i="9"/>
  <c r="X132" i="9"/>
  <c r="L132" i="9"/>
  <c r="J132" i="9"/>
  <c r="K132" i="9" s="1"/>
  <c r="AK131" i="9"/>
  <c r="Y131" i="9"/>
  <c r="AL131" i="9" s="1"/>
  <c r="X131" i="9"/>
  <c r="L131" i="9"/>
  <c r="K131" i="9"/>
  <c r="J131" i="9"/>
  <c r="AK130" i="9"/>
  <c r="Y130" i="9"/>
  <c r="X130" i="9"/>
  <c r="L130" i="9"/>
  <c r="J130" i="9"/>
  <c r="K130" i="9" s="1"/>
  <c r="AK129" i="9"/>
  <c r="Y129" i="9"/>
  <c r="AL129" i="9" s="1"/>
  <c r="X129" i="9"/>
  <c r="L129" i="9"/>
  <c r="J129" i="9"/>
  <c r="K129" i="9" s="1"/>
  <c r="AK128" i="9"/>
  <c r="Y128" i="9"/>
  <c r="X128" i="9"/>
  <c r="L128" i="9"/>
  <c r="K128" i="9"/>
  <c r="J128" i="9"/>
  <c r="AK127" i="9"/>
  <c r="Y127" i="9"/>
  <c r="X127" i="9"/>
  <c r="L127" i="9"/>
  <c r="AL127" i="9" s="1"/>
  <c r="J127" i="9"/>
  <c r="K127" i="9" s="1"/>
  <c r="AK126" i="9"/>
  <c r="Y126" i="9"/>
  <c r="AL126" i="9" s="1"/>
  <c r="X126" i="9"/>
  <c r="L126" i="9"/>
  <c r="J126" i="9"/>
  <c r="K126" i="9" s="1"/>
  <c r="AL125" i="9"/>
  <c r="AK125" i="9"/>
  <c r="Y125" i="9"/>
  <c r="X125" i="9"/>
  <c r="L125" i="9"/>
  <c r="J125" i="9"/>
  <c r="K125" i="9" s="1"/>
  <c r="AK124" i="9"/>
  <c r="Y124" i="9"/>
  <c r="AL124" i="9" s="1"/>
  <c r="X124" i="9"/>
  <c r="L124" i="9"/>
  <c r="J124" i="9"/>
  <c r="K124" i="9" s="1"/>
  <c r="AK123" i="9"/>
  <c r="Y123" i="9"/>
  <c r="AL123" i="9" s="1"/>
  <c r="X123" i="9"/>
  <c r="L123" i="9"/>
  <c r="J123" i="9"/>
  <c r="K123" i="9" s="1"/>
  <c r="AK122" i="9"/>
  <c r="Y122" i="9"/>
  <c r="X122" i="9"/>
  <c r="L122" i="9"/>
  <c r="J122" i="9"/>
  <c r="K122" i="9" s="1"/>
  <c r="AK121" i="9"/>
  <c r="Y121" i="9"/>
  <c r="AL121" i="9" s="1"/>
  <c r="X121" i="9"/>
  <c r="L121" i="9"/>
  <c r="J121" i="9"/>
  <c r="K121" i="9" s="1"/>
  <c r="AK120" i="9"/>
  <c r="Y120" i="9"/>
  <c r="X120" i="9"/>
  <c r="L120" i="9"/>
  <c r="K120" i="9"/>
  <c r="J120" i="9"/>
  <c r="AK119" i="9"/>
  <c r="Y119" i="9"/>
  <c r="X119" i="9"/>
  <c r="L119" i="9"/>
  <c r="AL119" i="9" s="1"/>
  <c r="J119" i="9"/>
  <c r="K119" i="9" s="1"/>
  <c r="AK118" i="9"/>
  <c r="Y118" i="9"/>
  <c r="AL118" i="9" s="1"/>
  <c r="X118" i="9"/>
  <c r="L118" i="9"/>
  <c r="J118" i="9"/>
  <c r="K118" i="9" s="1"/>
  <c r="AL117" i="9"/>
  <c r="AK117" i="9"/>
  <c r="Y117" i="9"/>
  <c r="X117" i="9"/>
  <c r="L117" i="9"/>
  <c r="J117" i="9"/>
  <c r="K117" i="9" s="1"/>
  <c r="AK116" i="9"/>
  <c r="Y116" i="9"/>
  <c r="AL116" i="9" s="1"/>
  <c r="X116" i="9"/>
  <c r="L116" i="9"/>
  <c r="J116" i="9"/>
  <c r="K116" i="9" s="1"/>
  <c r="AK115" i="9"/>
  <c r="Y115" i="9"/>
  <c r="X115" i="9"/>
  <c r="L115" i="9"/>
  <c r="AL115" i="9" s="1"/>
  <c r="K115" i="9"/>
  <c r="J115" i="9"/>
  <c r="AK114" i="9"/>
  <c r="Y114" i="9"/>
  <c r="AL114" i="9" s="1"/>
  <c r="X114" i="9"/>
  <c r="L114" i="9"/>
  <c r="J114" i="9"/>
  <c r="K114" i="9" s="1"/>
  <c r="AK113" i="9"/>
  <c r="Y113" i="9"/>
  <c r="AL113" i="9" s="1"/>
  <c r="X113" i="9"/>
  <c r="L113" i="9"/>
  <c r="K113" i="9"/>
  <c r="J113" i="9"/>
  <c r="AK112" i="9"/>
  <c r="Y112" i="9"/>
  <c r="X112" i="9"/>
  <c r="L112" i="9"/>
  <c r="AL112" i="9" s="1"/>
  <c r="J112" i="9"/>
  <c r="K112" i="9" s="1"/>
  <c r="AK111" i="9"/>
  <c r="Y111" i="9"/>
  <c r="X111" i="9"/>
  <c r="L111" i="9"/>
  <c r="AL111" i="9" s="1"/>
  <c r="J111" i="9"/>
  <c r="K111" i="9" s="1"/>
  <c r="AK110" i="9"/>
  <c r="Y110" i="9"/>
  <c r="AL110" i="9" s="1"/>
  <c r="X110" i="9"/>
  <c r="L110" i="9"/>
  <c r="J110" i="9"/>
  <c r="K110" i="9" s="1"/>
  <c r="AK109" i="9"/>
  <c r="Y109" i="9"/>
  <c r="AL109" i="9" s="1"/>
  <c r="X109" i="9"/>
  <c r="L109" i="9"/>
  <c r="J109" i="9"/>
  <c r="K109" i="9" s="1"/>
  <c r="AK108" i="9"/>
  <c r="Y108" i="9"/>
  <c r="AL108" i="9" s="1"/>
  <c r="X108" i="9"/>
  <c r="L108" i="9"/>
  <c r="J108" i="9"/>
  <c r="K108" i="9" s="1"/>
  <c r="AL107" i="9"/>
  <c r="AK107" i="9"/>
  <c r="Y107" i="9"/>
  <c r="X107" i="9"/>
  <c r="L107" i="9"/>
  <c r="J107" i="9"/>
  <c r="K107" i="9" s="1"/>
  <c r="AK106" i="9"/>
  <c r="Y106" i="9"/>
  <c r="AL106" i="9" s="1"/>
  <c r="X106" i="9"/>
  <c r="L106" i="9"/>
  <c r="J106" i="9"/>
  <c r="K106" i="9" s="1"/>
  <c r="AK105" i="9"/>
  <c r="Y105" i="9"/>
  <c r="AL105" i="9" s="1"/>
  <c r="X105" i="9"/>
  <c r="L105" i="9"/>
  <c r="K105" i="9"/>
  <c r="J105" i="9"/>
  <c r="AK104" i="9"/>
  <c r="Y104" i="9"/>
  <c r="X104" i="9"/>
  <c r="L104" i="9"/>
  <c r="AL104" i="9" s="1"/>
  <c r="K104" i="9"/>
  <c r="J104" i="9"/>
  <c r="AK103" i="9"/>
  <c r="Y103" i="9"/>
  <c r="X103" i="9"/>
  <c r="L103" i="9"/>
  <c r="J103" i="9"/>
  <c r="K103" i="9" s="1"/>
  <c r="AK102" i="9"/>
  <c r="Y102" i="9"/>
  <c r="AL102" i="9" s="1"/>
  <c r="X102" i="9"/>
  <c r="L102" i="9"/>
  <c r="K102" i="9"/>
  <c r="J102" i="9"/>
  <c r="AK101" i="9"/>
  <c r="Y101" i="9"/>
  <c r="AL101" i="9" s="1"/>
  <c r="X101" i="9"/>
  <c r="L101" i="9"/>
  <c r="J101" i="9"/>
  <c r="K101" i="9" s="1"/>
  <c r="AK100" i="9"/>
  <c r="Y100" i="9"/>
  <c r="X100" i="9"/>
  <c r="L100" i="9"/>
  <c r="AL100" i="9" s="1"/>
  <c r="J100" i="9"/>
  <c r="K100" i="9" s="1"/>
  <c r="AL99" i="9"/>
  <c r="AK99" i="9"/>
  <c r="Y99" i="9"/>
  <c r="X99" i="9"/>
  <c r="L99" i="9"/>
  <c r="J99" i="9"/>
  <c r="K99" i="9" s="1"/>
  <c r="AK98" i="9"/>
  <c r="Y98" i="9"/>
  <c r="AL98" i="9" s="1"/>
  <c r="X98" i="9"/>
  <c r="L98" i="9"/>
  <c r="J98" i="9"/>
  <c r="K98" i="9" s="1"/>
  <c r="AK97" i="9"/>
  <c r="Y97" i="9"/>
  <c r="X97" i="9"/>
  <c r="L97" i="9"/>
  <c r="J97" i="9"/>
  <c r="K97" i="9" s="1"/>
  <c r="AK96" i="9"/>
  <c r="Y96" i="9"/>
  <c r="X96" i="9"/>
  <c r="L96" i="9"/>
  <c r="AL96" i="9" s="1"/>
  <c r="J96" i="9"/>
  <c r="K96" i="9" s="1"/>
  <c r="AK95" i="9"/>
  <c r="Y95" i="9"/>
  <c r="X95" i="9"/>
  <c r="L95" i="9"/>
  <c r="J95" i="9"/>
  <c r="K95" i="9" s="1"/>
  <c r="AK94" i="9"/>
  <c r="Y94" i="9"/>
  <c r="AL94" i="9" s="1"/>
  <c r="X94" i="9"/>
  <c r="L94" i="9"/>
  <c r="K94" i="9"/>
  <c r="J94" i="9"/>
  <c r="AK93" i="9"/>
  <c r="Y93" i="9"/>
  <c r="X93" i="9"/>
  <c r="L93" i="9"/>
  <c r="J93" i="9"/>
  <c r="K93" i="9" s="1"/>
  <c r="AL92" i="9"/>
  <c r="AK92" i="9"/>
  <c r="Y92" i="9"/>
  <c r="X92" i="9"/>
  <c r="L92" i="9"/>
  <c r="J92" i="9"/>
  <c r="K92" i="9" s="1"/>
  <c r="AL91" i="9"/>
  <c r="AK91" i="9"/>
  <c r="Y91" i="9"/>
  <c r="X91" i="9"/>
  <c r="L91" i="9"/>
  <c r="J91" i="9"/>
  <c r="K91" i="9" s="1"/>
  <c r="AK90" i="9"/>
  <c r="Y90" i="9"/>
  <c r="AL90" i="9" s="1"/>
  <c r="X90" i="9"/>
  <c r="L90" i="9"/>
  <c r="J90" i="9"/>
  <c r="K90" i="9" s="1"/>
  <c r="AK89" i="9"/>
  <c r="Y89" i="9"/>
  <c r="X89" i="9"/>
  <c r="L89" i="9"/>
  <c r="J89" i="9"/>
  <c r="K89" i="9" s="1"/>
  <c r="AK88" i="9"/>
  <c r="Y88" i="9"/>
  <c r="X88" i="9"/>
  <c r="L88" i="9"/>
  <c r="AL88" i="9" s="1"/>
  <c r="K88" i="9"/>
  <c r="J88" i="9"/>
  <c r="AK87" i="9"/>
  <c r="Y87" i="9"/>
  <c r="X87" i="9"/>
  <c r="L87" i="9"/>
  <c r="J87" i="9"/>
  <c r="K87" i="9" s="1"/>
  <c r="AK86" i="9"/>
  <c r="Y86" i="9"/>
  <c r="AL86" i="9" s="1"/>
  <c r="X86" i="9"/>
  <c r="L86" i="9"/>
  <c r="K86" i="9"/>
  <c r="J86" i="9"/>
  <c r="AK85" i="9"/>
  <c r="Y85" i="9"/>
  <c r="AL85" i="9" s="1"/>
  <c r="X85" i="9"/>
  <c r="L85" i="9"/>
  <c r="J85" i="9"/>
  <c r="K85" i="9" s="1"/>
  <c r="AL84" i="9"/>
  <c r="AK84" i="9"/>
  <c r="Y84" i="9"/>
  <c r="X84" i="9"/>
  <c r="L84" i="9"/>
  <c r="J84" i="9"/>
  <c r="K84" i="9" s="1"/>
  <c r="AL83" i="9"/>
  <c r="AK83" i="9"/>
  <c r="Y83" i="9"/>
  <c r="X83" i="9"/>
  <c r="L83" i="9"/>
  <c r="J83" i="9"/>
  <c r="K83" i="9" s="1"/>
  <c r="AK82" i="9"/>
  <c r="Y82" i="9"/>
  <c r="AL82" i="9" s="1"/>
  <c r="X82" i="9"/>
  <c r="L82" i="9"/>
  <c r="J82" i="9"/>
  <c r="K82" i="9" s="1"/>
  <c r="AK81" i="9"/>
  <c r="Y81" i="9"/>
  <c r="X81" i="9"/>
  <c r="L81" i="9"/>
  <c r="J81" i="9"/>
  <c r="K81" i="9" s="1"/>
  <c r="AK80" i="9"/>
  <c r="Y80" i="9"/>
  <c r="X80" i="9"/>
  <c r="L80" i="9"/>
  <c r="AL80" i="9" s="1"/>
  <c r="J80" i="9"/>
  <c r="K80" i="9" s="1"/>
  <c r="AK79" i="9"/>
  <c r="Y79" i="9"/>
  <c r="X79" i="9"/>
  <c r="L79" i="9"/>
  <c r="J79" i="9"/>
  <c r="K79" i="9" s="1"/>
  <c r="AK78" i="9"/>
  <c r="Y78" i="9"/>
  <c r="AL78" i="9" s="1"/>
  <c r="X78" i="9"/>
  <c r="L78" i="9"/>
  <c r="K78" i="9"/>
  <c r="J78" i="9"/>
  <c r="AK77" i="9"/>
  <c r="Y77" i="9"/>
  <c r="X77" i="9"/>
  <c r="L77" i="9"/>
  <c r="J77" i="9"/>
  <c r="K77" i="9" s="1"/>
  <c r="AL76" i="9"/>
  <c r="AK76" i="9"/>
  <c r="Y76" i="9"/>
  <c r="X76" i="9"/>
  <c r="L76" i="9"/>
  <c r="K76" i="9"/>
  <c r="J76" i="9"/>
  <c r="AL75" i="9"/>
  <c r="AK75" i="9"/>
  <c r="Y75" i="9"/>
  <c r="X75" i="9"/>
  <c r="L75" i="9"/>
  <c r="J75" i="9"/>
  <c r="K75" i="9" s="1"/>
  <c r="AK74" i="9"/>
  <c r="Y74" i="9"/>
  <c r="AL74" i="9" s="1"/>
  <c r="X74" i="9"/>
  <c r="L74" i="9"/>
  <c r="J74" i="9"/>
  <c r="K74" i="9" s="1"/>
  <c r="AK73" i="9"/>
  <c r="Y73" i="9"/>
  <c r="X73" i="9"/>
  <c r="L73" i="9"/>
  <c r="J73" i="9"/>
  <c r="K73" i="9" s="1"/>
  <c r="AK72" i="9"/>
  <c r="Y72" i="9"/>
  <c r="X72" i="9"/>
  <c r="L72" i="9"/>
  <c r="AL72" i="9" s="1"/>
  <c r="J72" i="9"/>
  <c r="K72" i="9" s="1"/>
  <c r="AK71" i="9"/>
  <c r="Y71" i="9"/>
  <c r="X71" i="9"/>
  <c r="L71" i="9"/>
  <c r="J71" i="9"/>
  <c r="K71" i="9" s="1"/>
  <c r="AK70" i="9"/>
  <c r="Y70" i="9"/>
  <c r="AL70" i="9" s="1"/>
  <c r="X70" i="9"/>
  <c r="L70" i="9"/>
  <c r="K70" i="9"/>
  <c r="J70" i="9"/>
  <c r="AK69" i="9"/>
  <c r="Y69" i="9"/>
  <c r="AL69" i="9" s="1"/>
  <c r="X69" i="9"/>
  <c r="L69" i="9"/>
  <c r="J69" i="9"/>
  <c r="K69" i="9" s="1"/>
  <c r="AL68" i="9"/>
  <c r="AK68" i="9"/>
  <c r="Y68" i="9"/>
  <c r="X68" i="9"/>
  <c r="L68" i="9"/>
  <c r="J68" i="9"/>
  <c r="K68" i="9" s="1"/>
  <c r="AK67" i="9"/>
  <c r="Y67" i="9"/>
  <c r="AL67" i="9" s="1"/>
  <c r="X67" i="9"/>
  <c r="L67" i="9"/>
  <c r="J67" i="9"/>
  <c r="K67" i="9" s="1"/>
  <c r="AK66" i="9"/>
  <c r="Y66" i="9"/>
  <c r="X66" i="9"/>
  <c r="L66" i="9"/>
  <c r="J66" i="9"/>
  <c r="K66" i="9" s="1"/>
  <c r="AK65" i="9"/>
  <c r="Y65" i="9"/>
  <c r="X65" i="9"/>
  <c r="L65" i="9"/>
  <c r="K65" i="9"/>
  <c r="J65" i="9"/>
  <c r="AK64" i="9"/>
  <c r="Y64" i="9"/>
  <c r="X64" i="9"/>
  <c r="L64" i="9"/>
  <c r="J64" i="9"/>
  <c r="K64" i="9" s="1"/>
  <c r="AK63" i="9"/>
  <c r="Y63" i="9"/>
  <c r="X63" i="9"/>
  <c r="L63" i="9"/>
  <c r="J63" i="9"/>
  <c r="K63" i="9" s="1"/>
  <c r="AK62" i="9"/>
  <c r="Y62" i="9"/>
  <c r="X62" i="9"/>
  <c r="L62" i="9"/>
  <c r="K62" i="9"/>
  <c r="J62" i="9"/>
  <c r="AK61" i="9"/>
  <c r="Y61" i="9"/>
  <c r="X61" i="9"/>
  <c r="L61" i="9"/>
  <c r="AL61" i="9" s="1"/>
  <c r="J61" i="9"/>
  <c r="K61" i="9" s="1"/>
  <c r="AL60" i="9"/>
  <c r="AK60" i="9"/>
  <c r="Y60" i="9"/>
  <c r="X60" i="9"/>
  <c r="L60" i="9"/>
  <c r="J60" i="9"/>
  <c r="K60" i="9" s="1"/>
  <c r="AL59" i="9"/>
  <c r="AK59" i="9"/>
  <c r="Y59" i="9"/>
  <c r="X59" i="9"/>
  <c r="L59" i="9"/>
  <c r="J59" i="9"/>
  <c r="K59" i="9" s="1"/>
  <c r="AK58" i="9"/>
  <c r="Y58" i="9"/>
  <c r="AL58" i="9" s="1"/>
  <c r="X58" i="9"/>
  <c r="L58" i="9"/>
  <c r="J58" i="9"/>
  <c r="K58" i="9" s="1"/>
  <c r="AK57" i="9"/>
  <c r="Y57" i="9"/>
  <c r="X57" i="9"/>
  <c r="L57" i="9"/>
  <c r="J57" i="9"/>
  <c r="K57" i="9" s="1"/>
  <c r="AK56" i="9"/>
  <c r="Y56" i="9"/>
  <c r="X56" i="9"/>
  <c r="L56" i="9"/>
  <c r="J56" i="9"/>
  <c r="K56" i="9" s="1"/>
  <c r="AK55" i="9"/>
  <c r="Y55" i="9"/>
  <c r="X55" i="9"/>
  <c r="L55" i="9"/>
  <c r="J55" i="9"/>
  <c r="K55" i="9" s="1"/>
  <c r="AK54" i="9"/>
  <c r="Y54" i="9"/>
  <c r="X54" i="9"/>
  <c r="L54" i="9"/>
  <c r="J54" i="9"/>
  <c r="K54" i="9" s="1"/>
  <c r="AL53" i="9"/>
  <c r="AK53" i="9"/>
  <c r="Y53" i="9"/>
  <c r="X53" i="9"/>
  <c r="L53" i="9"/>
  <c r="J53" i="9"/>
  <c r="K53" i="9" s="1"/>
  <c r="AL52" i="9"/>
  <c r="AK52" i="9"/>
  <c r="Y52" i="9"/>
  <c r="X52" i="9"/>
  <c r="L52" i="9"/>
  <c r="J52" i="9"/>
  <c r="K52" i="9" s="1"/>
  <c r="AK51" i="9"/>
  <c r="Y51" i="9"/>
  <c r="X51" i="9"/>
  <c r="L51" i="9"/>
  <c r="K51" i="9"/>
  <c r="J51" i="9"/>
  <c r="AK50" i="9"/>
  <c r="Y50" i="9"/>
  <c r="X50" i="9"/>
  <c r="L50" i="9"/>
  <c r="J50" i="9"/>
  <c r="K50" i="9" s="1"/>
  <c r="AK49" i="9"/>
  <c r="Y49" i="9"/>
  <c r="AL49" i="9" s="1"/>
  <c r="X49" i="9"/>
  <c r="L49" i="9"/>
  <c r="J49" i="9"/>
  <c r="K49" i="9" s="1"/>
  <c r="AK48" i="9"/>
  <c r="Y48" i="9"/>
  <c r="X48" i="9"/>
  <c r="L48" i="9"/>
  <c r="J48" i="9"/>
  <c r="K48" i="9" s="1"/>
  <c r="AK47" i="9"/>
  <c r="Y47" i="9"/>
  <c r="X47" i="9"/>
  <c r="L47" i="9"/>
  <c r="AL47" i="9" s="1"/>
  <c r="J47" i="9"/>
  <c r="K47" i="9" s="1"/>
  <c r="AK46" i="9"/>
  <c r="Y46" i="9"/>
  <c r="X46" i="9"/>
  <c r="L46" i="9"/>
  <c r="K46" i="9"/>
  <c r="J46" i="9"/>
  <c r="AL45" i="9"/>
  <c r="AK45" i="9"/>
  <c r="Y45" i="9"/>
  <c r="X45" i="9"/>
  <c r="L45" i="9"/>
  <c r="J45" i="9"/>
  <c r="K45" i="9" s="1"/>
  <c r="AK44" i="9"/>
  <c r="Y44" i="9"/>
  <c r="AL44" i="9" s="1"/>
  <c r="X44" i="9"/>
  <c r="L44" i="9"/>
  <c r="J44" i="9"/>
  <c r="K44" i="9" s="1"/>
  <c r="AK43" i="9"/>
  <c r="Y43" i="9"/>
  <c r="AL43" i="9" s="1"/>
  <c r="X43" i="9"/>
  <c r="L43" i="9"/>
  <c r="K43" i="9"/>
  <c r="J43" i="9"/>
  <c r="AK42" i="9"/>
  <c r="Y42" i="9"/>
  <c r="X42" i="9"/>
  <c r="L42" i="9"/>
  <c r="J42" i="9"/>
  <c r="K42" i="9" s="1"/>
  <c r="AK41" i="9"/>
  <c r="Y41" i="9"/>
  <c r="AL41" i="9" s="1"/>
  <c r="X41" i="9"/>
  <c r="L41" i="9"/>
  <c r="J41" i="9"/>
  <c r="K41" i="9" s="1"/>
  <c r="AK40" i="9"/>
  <c r="Y40" i="9"/>
  <c r="X40" i="9"/>
  <c r="L40" i="9"/>
  <c r="K40" i="9"/>
  <c r="J40" i="9"/>
  <c r="AK39" i="9"/>
  <c r="Y39" i="9"/>
  <c r="X39" i="9"/>
  <c r="L39" i="9"/>
  <c r="AL39" i="9" s="1"/>
  <c r="J39" i="9"/>
  <c r="K39" i="9" s="1"/>
  <c r="AK38" i="9"/>
  <c r="Y38" i="9"/>
  <c r="AL38" i="9" s="1"/>
  <c r="X38" i="9"/>
  <c r="L38" i="9"/>
  <c r="J38" i="9"/>
  <c r="K38" i="9" s="1"/>
  <c r="AL37" i="9"/>
  <c r="AK37" i="9"/>
  <c r="Y37" i="9"/>
  <c r="X37" i="9"/>
  <c r="L37" i="9"/>
  <c r="J37" i="9"/>
  <c r="K37" i="9" s="1"/>
  <c r="AK36" i="9"/>
  <c r="Y36" i="9"/>
  <c r="AL36" i="9" s="1"/>
  <c r="X36" i="9"/>
  <c r="L36" i="9"/>
  <c r="K36" i="9"/>
  <c r="J36" i="9"/>
  <c r="AK35" i="9"/>
  <c r="Y35" i="9"/>
  <c r="X35" i="9"/>
  <c r="L35" i="9"/>
  <c r="K35" i="9"/>
  <c r="J35" i="9"/>
  <c r="AK34" i="9"/>
  <c r="Y34" i="9"/>
  <c r="X34" i="9"/>
  <c r="L34" i="9"/>
  <c r="J34" i="9"/>
  <c r="K34" i="9" s="1"/>
  <c r="AK33" i="9"/>
  <c r="Y33" i="9"/>
  <c r="AL33" i="9" s="1"/>
  <c r="X33" i="9"/>
  <c r="L33" i="9"/>
  <c r="J33" i="9"/>
  <c r="K33" i="9" s="1"/>
  <c r="AK32" i="9"/>
  <c r="Y32" i="9"/>
  <c r="X32" i="9"/>
  <c r="L32" i="9"/>
  <c r="AL32" i="9" s="1"/>
  <c r="K32" i="9"/>
  <c r="J32" i="9"/>
  <c r="AK31" i="9"/>
  <c r="Y31" i="9"/>
  <c r="X31" i="9"/>
  <c r="L31" i="9"/>
  <c r="AL31" i="9" s="1"/>
  <c r="J31" i="9"/>
  <c r="K31" i="9" s="1"/>
  <c r="AK30" i="9"/>
  <c r="Y30" i="9"/>
  <c r="AL30" i="9" s="1"/>
  <c r="X30" i="9"/>
  <c r="L30" i="9"/>
  <c r="J30" i="9"/>
  <c r="K30" i="9" s="1"/>
  <c r="AK29" i="9"/>
  <c r="Y29" i="9"/>
  <c r="AL29" i="9" s="1"/>
  <c r="X29" i="9"/>
  <c r="L29" i="9"/>
  <c r="J29" i="9"/>
  <c r="K29" i="9" s="1"/>
  <c r="AK28" i="9"/>
  <c r="Y28" i="9"/>
  <c r="X28" i="9"/>
  <c r="L28" i="9"/>
  <c r="K28" i="9"/>
  <c r="J28" i="9"/>
  <c r="AK27" i="9"/>
  <c r="Y27" i="9"/>
  <c r="AL27" i="9" s="1"/>
  <c r="X27" i="9"/>
  <c r="L27" i="9"/>
  <c r="K27" i="9"/>
  <c r="J27" i="9"/>
  <c r="AK26" i="9"/>
  <c r="Y26" i="9"/>
  <c r="X26" i="9"/>
  <c r="L26" i="9"/>
  <c r="J26" i="9"/>
  <c r="K26" i="9" s="1"/>
  <c r="AK25" i="9"/>
  <c r="Y25" i="9"/>
  <c r="AL25" i="9" s="1"/>
  <c r="X25" i="9"/>
  <c r="L25" i="9"/>
  <c r="J25" i="9"/>
  <c r="K25" i="9" s="1"/>
  <c r="AK24" i="9"/>
  <c r="Y24" i="9"/>
  <c r="X24" i="9"/>
  <c r="L24" i="9"/>
  <c r="K24" i="9"/>
  <c r="J24" i="9"/>
  <c r="AK23" i="9"/>
  <c r="Y23" i="9"/>
  <c r="X23" i="9"/>
  <c r="L23" i="9"/>
  <c r="J23" i="9"/>
  <c r="K23" i="9" s="1"/>
  <c r="AK22" i="9"/>
  <c r="Y22" i="9"/>
  <c r="AL22" i="9" s="1"/>
  <c r="X22" i="9"/>
  <c r="L22" i="9"/>
  <c r="K22" i="9"/>
  <c r="J22" i="9"/>
  <c r="AL21" i="9"/>
  <c r="AK21" i="9"/>
  <c r="Y21" i="9"/>
  <c r="X21" i="9"/>
  <c r="L21" i="9"/>
  <c r="J21" i="9"/>
  <c r="K21" i="9" s="1"/>
  <c r="AL20" i="9"/>
  <c r="AK20" i="9"/>
  <c r="Y20" i="9"/>
  <c r="X20" i="9"/>
  <c r="L20" i="9"/>
  <c r="J20" i="9"/>
  <c r="K20" i="9" s="1"/>
  <c r="AK19" i="9"/>
  <c r="Y19" i="9"/>
  <c r="AL19" i="9" s="1"/>
  <c r="X19" i="9"/>
  <c r="L19" i="9"/>
  <c r="K19" i="9"/>
  <c r="J19" i="9"/>
  <c r="AK18" i="9"/>
  <c r="Y18" i="9"/>
  <c r="X18" i="9"/>
  <c r="L18" i="9"/>
  <c r="J18" i="9"/>
  <c r="K18" i="9" s="1"/>
  <c r="AK17" i="9"/>
  <c r="Y17" i="9"/>
  <c r="AL17" i="9" s="1"/>
  <c r="X17" i="9"/>
  <c r="L17" i="9"/>
  <c r="J17" i="9"/>
  <c r="K17" i="9" s="1"/>
  <c r="AK16" i="9"/>
  <c r="Y16" i="9"/>
  <c r="X16" i="9"/>
  <c r="L16" i="9"/>
  <c r="K16" i="9"/>
  <c r="J16" i="9"/>
  <c r="AK15" i="9"/>
  <c r="Y15" i="9"/>
  <c r="X15" i="9"/>
  <c r="L15" i="9"/>
  <c r="AL15" i="9" s="1"/>
  <c r="J15" i="9"/>
  <c r="K15" i="9" s="1"/>
  <c r="AK14" i="9"/>
  <c r="Y14" i="9"/>
  <c r="AL14" i="9" s="1"/>
  <c r="X14" i="9"/>
  <c r="L14" i="9"/>
  <c r="J14" i="9"/>
  <c r="K14" i="9" s="1"/>
  <c r="AK13" i="9"/>
  <c r="Y13" i="9"/>
  <c r="AL13" i="9" s="1"/>
  <c r="X13" i="9"/>
  <c r="L13" i="9"/>
  <c r="J13" i="9"/>
  <c r="K13" i="9" s="1"/>
  <c r="AK12" i="9"/>
  <c r="Y12" i="9"/>
  <c r="X12" i="9"/>
  <c r="L12" i="9"/>
  <c r="K12" i="9"/>
  <c r="J12" i="9"/>
  <c r="AK11" i="9"/>
  <c r="Y11" i="9"/>
  <c r="X11" i="9"/>
  <c r="L11" i="9"/>
  <c r="K11" i="9"/>
  <c r="J11" i="9"/>
  <c r="AK10" i="9"/>
  <c r="Y10" i="9"/>
  <c r="X10" i="9"/>
  <c r="L10" i="9"/>
  <c r="J10" i="9"/>
  <c r="K10" i="9" s="1"/>
  <c r="AK9" i="9"/>
  <c r="Y9" i="9"/>
  <c r="AL9" i="9" s="1"/>
  <c r="X9" i="9"/>
  <c r="L9" i="9"/>
  <c r="K9" i="9"/>
  <c r="J9" i="9"/>
  <c r="AK8" i="9"/>
  <c r="Y8" i="9"/>
  <c r="X8" i="9"/>
  <c r="L8" i="9"/>
  <c r="AL8" i="9" s="1"/>
  <c r="K8" i="9"/>
  <c r="J8" i="9"/>
  <c r="AK7" i="9"/>
  <c r="Y7" i="9"/>
  <c r="X7" i="9"/>
  <c r="L7" i="9"/>
  <c r="AL7" i="9" s="1"/>
  <c r="J7" i="9"/>
  <c r="K7" i="9" s="1"/>
  <c r="AK6" i="9"/>
  <c r="Y6" i="9"/>
  <c r="X6" i="9"/>
  <c r="L6" i="9"/>
  <c r="J6" i="9"/>
  <c r="K6" i="9" s="1"/>
  <c r="AJ335" i="7"/>
  <c r="Y335" i="7"/>
  <c r="M335" i="7"/>
  <c r="N335" i="7" s="1"/>
  <c r="AJ334" i="7"/>
  <c r="Y334" i="7"/>
  <c r="M334" i="7"/>
  <c r="N334" i="7" s="1"/>
  <c r="AJ333" i="7"/>
  <c r="Y333" i="7"/>
  <c r="M333" i="7"/>
  <c r="N333" i="7" s="1"/>
  <c r="AJ332" i="7"/>
  <c r="Y332" i="7"/>
  <c r="M332" i="7"/>
  <c r="N332" i="7" s="1"/>
  <c r="AJ331" i="7"/>
  <c r="Y331" i="7"/>
  <c r="M331" i="7"/>
  <c r="N331" i="7" s="1"/>
  <c r="AJ330" i="7"/>
  <c r="Y330" i="7"/>
  <c r="M330" i="7"/>
  <c r="N330" i="7" s="1"/>
  <c r="AJ329" i="7"/>
  <c r="Y329" i="7"/>
  <c r="M329" i="7"/>
  <c r="N329" i="7" s="1"/>
  <c r="AJ328" i="7"/>
  <c r="Y328" i="7"/>
  <c r="M328" i="7"/>
  <c r="N328" i="7" s="1"/>
  <c r="AJ327" i="7"/>
  <c r="Y327" i="7"/>
  <c r="M327" i="7"/>
  <c r="N327" i="7" s="1"/>
  <c r="AJ326" i="7"/>
  <c r="Y326" i="7"/>
  <c r="M326" i="7"/>
  <c r="N326" i="7" s="1"/>
  <c r="AJ325" i="7"/>
  <c r="Y325" i="7"/>
  <c r="M325" i="7"/>
  <c r="N325" i="7" s="1"/>
  <c r="AJ324" i="7"/>
  <c r="Y324" i="7"/>
  <c r="M324" i="7"/>
  <c r="N324" i="7" s="1"/>
  <c r="AJ323" i="7"/>
  <c r="Y323" i="7"/>
  <c r="M323" i="7"/>
  <c r="N323" i="7" s="1"/>
  <c r="AJ322" i="7"/>
  <c r="Y322" i="7"/>
  <c r="M322" i="7"/>
  <c r="N322" i="7" s="1"/>
  <c r="AJ321" i="7"/>
  <c r="Y321" i="7"/>
  <c r="M321" i="7"/>
  <c r="N321" i="7" s="1"/>
  <c r="AJ320" i="7"/>
  <c r="Y320" i="7"/>
  <c r="M320" i="7"/>
  <c r="N320" i="7" s="1"/>
  <c r="AJ319" i="7"/>
  <c r="Y319" i="7"/>
  <c r="M319" i="7"/>
  <c r="N319" i="7" s="1"/>
  <c r="AJ318" i="7"/>
  <c r="Y318" i="7"/>
  <c r="M318" i="7"/>
  <c r="N318" i="7" s="1"/>
  <c r="AJ317" i="7"/>
  <c r="Y317" i="7"/>
  <c r="M317" i="7"/>
  <c r="N317" i="7" s="1"/>
  <c r="AJ316" i="7"/>
  <c r="Y316" i="7"/>
  <c r="M316" i="7"/>
  <c r="N316" i="7" s="1"/>
  <c r="AJ315" i="7"/>
  <c r="Y315" i="7"/>
  <c r="M315" i="7"/>
  <c r="N315" i="7" s="1"/>
  <c r="AJ314" i="7"/>
  <c r="Y314" i="7"/>
  <c r="M314" i="7"/>
  <c r="N314" i="7" s="1"/>
  <c r="AJ313" i="7"/>
  <c r="Y313" i="7"/>
  <c r="M313" i="7"/>
  <c r="N313" i="7" s="1"/>
  <c r="AJ312" i="7"/>
  <c r="Y312" i="7"/>
  <c r="M312" i="7"/>
  <c r="N312" i="7" s="1"/>
  <c r="AJ311" i="7"/>
  <c r="Y311" i="7"/>
  <c r="M311" i="7"/>
  <c r="N311" i="7" s="1"/>
  <c r="AJ310" i="7"/>
  <c r="Y310" i="7"/>
  <c r="M310" i="7"/>
  <c r="N310" i="7" s="1"/>
  <c r="AJ309" i="7"/>
  <c r="Y309" i="7"/>
  <c r="M309" i="7"/>
  <c r="N309" i="7" s="1"/>
  <c r="AJ308" i="7"/>
  <c r="Y308" i="7"/>
  <c r="M308" i="7"/>
  <c r="N308" i="7" s="1"/>
  <c r="AJ307" i="7"/>
  <c r="Y307" i="7"/>
  <c r="M307" i="7"/>
  <c r="N307" i="7" s="1"/>
  <c r="AJ306" i="7"/>
  <c r="Y306" i="7"/>
  <c r="M306" i="7"/>
  <c r="N306" i="7" s="1"/>
  <c r="AJ305" i="7"/>
  <c r="Y305" i="7"/>
  <c r="M305" i="7"/>
  <c r="N305" i="7" s="1"/>
  <c r="AJ304" i="7"/>
  <c r="Y304" i="7"/>
  <c r="M304" i="7"/>
  <c r="N304" i="7" s="1"/>
  <c r="AJ303" i="7"/>
  <c r="Y303" i="7"/>
  <c r="M303" i="7"/>
  <c r="N303" i="7" s="1"/>
  <c r="AJ302" i="7"/>
  <c r="Y302" i="7"/>
  <c r="M302" i="7"/>
  <c r="N302" i="7" s="1"/>
  <c r="AJ301" i="7"/>
  <c r="Y301" i="7"/>
  <c r="M301" i="7"/>
  <c r="N301" i="7" s="1"/>
  <c r="AJ300" i="7"/>
  <c r="Y300" i="7"/>
  <c r="M300" i="7"/>
  <c r="N300" i="7" s="1"/>
  <c r="AJ299" i="7"/>
  <c r="Y299" i="7"/>
  <c r="M299" i="7"/>
  <c r="N299" i="7" s="1"/>
  <c r="AJ298" i="7"/>
  <c r="Y298" i="7"/>
  <c r="M298" i="7"/>
  <c r="N298" i="7" s="1"/>
  <c r="AJ297" i="7"/>
  <c r="Y297" i="7"/>
  <c r="M297" i="7"/>
  <c r="N297" i="7" s="1"/>
  <c r="AJ296" i="7"/>
  <c r="Y296" i="7"/>
  <c r="N296" i="7"/>
  <c r="M296" i="7"/>
  <c r="AJ295" i="7"/>
  <c r="Y295" i="7"/>
  <c r="M295" i="7"/>
  <c r="N295" i="7" s="1"/>
  <c r="AJ294" i="7"/>
  <c r="Y294" i="7"/>
  <c r="M294" i="7"/>
  <c r="N294" i="7" s="1"/>
  <c r="AJ293" i="7"/>
  <c r="Y293" i="7"/>
  <c r="M293" i="7"/>
  <c r="N293" i="7" s="1"/>
  <c r="AJ292" i="7"/>
  <c r="Y292" i="7"/>
  <c r="N292" i="7"/>
  <c r="M292" i="7"/>
  <c r="AJ291" i="7"/>
  <c r="Y291" i="7"/>
  <c r="M291" i="7"/>
  <c r="N291" i="7" s="1"/>
  <c r="AJ290" i="7"/>
  <c r="Y290" i="7"/>
  <c r="M290" i="7"/>
  <c r="N290" i="7" s="1"/>
  <c r="AJ289" i="7"/>
  <c r="Y289" i="7"/>
  <c r="M289" i="7"/>
  <c r="N289" i="7" s="1"/>
  <c r="AJ288" i="7"/>
  <c r="Y288" i="7"/>
  <c r="M288" i="7"/>
  <c r="N288" i="7" s="1"/>
  <c r="AJ287" i="7"/>
  <c r="Y287" i="7"/>
  <c r="M287" i="7"/>
  <c r="N287" i="7" s="1"/>
  <c r="AJ286" i="7"/>
  <c r="Y286" i="7"/>
  <c r="N286" i="7"/>
  <c r="M286" i="7"/>
  <c r="AJ285" i="7"/>
  <c r="Y285" i="7"/>
  <c r="M285" i="7"/>
  <c r="N285" i="7" s="1"/>
  <c r="AJ284" i="7"/>
  <c r="Y284" i="7"/>
  <c r="M284" i="7"/>
  <c r="N284" i="7" s="1"/>
  <c r="AJ283" i="7"/>
  <c r="Y283" i="7"/>
  <c r="M283" i="7"/>
  <c r="N283" i="7" s="1"/>
  <c r="AJ282" i="7"/>
  <c r="Y282" i="7"/>
  <c r="M282" i="7"/>
  <c r="N282" i="7" s="1"/>
  <c r="AJ281" i="7"/>
  <c r="Y281" i="7"/>
  <c r="M281" i="7"/>
  <c r="N281" i="7" s="1"/>
  <c r="AJ280" i="7"/>
  <c r="Y280" i="7"/>
  <c r="N280" i="7"/>
  <c r="M280" i="7"/>
  <c r="AJ279" i="7"/>
  <c r="Y279" i="7"/>
  <c r="M279" i="7"/>
  <c r="N279" i="7" s="1"/>
  <c r="AJ278" i="7"/>
  <c r="Y278" i="7"/>
  <c r="M278" i="7"/>
  <c r="N278" i="7" s="1"/>
  <c r="AJ277" i="7"/>
  <c r="Y277" i="7"/>
  <c r="M277" i="7"/>
  <c r="N277" i="7" s="1"/>
  <c r="AJ276" i="7"/>
  <c r="Y276" i="7"/>
  <c r="N276" i="7"/>
  <c r="M276" i="7"/>
  <c r="AJ275" i="7"/>
  <c r="Y275" i="7"/>
  <c r="M275" i="7"/>
  <c r="N275" i="7" s="1"/>
  <c r="AJ274" i="7"/>
  <c r="Y274" i="7"/>
  <c r="M274" i="7"/>
  <c r="N274" i="7" s="1"/>
  <c r="AJ273" i="7"/>
  <c r="Y273" i="7"/>
  <c r="M273" i="7"/>
  <c r="N273" i="7" s="1"/>
  <c r="AJ272" i="7"/>
  <c r="Y272" i="7"/>
  <c r="M272" i="7"/>
  <c r="N272" i="7" s="1"/>
  <c r="AJ271" i="7"/>
  <c r="Y271" i="7"/>
  <c r="M271" i="7"/>
  <c r="N271" i="7" s="1"/>
  <c r="AJ270" i="7"/>
  <c r="Y270" i="7"/>
  <c r="N270" i="7"/>
  <c r="M270" i="7"/>
  <c r="AJ269" i="7"/>
  <c r="Y269" i="7"/>
  <c r="M269" i="7"/>
  <c r="N269" i="7" s="1"/>
  <c r="AJ268" i="7"/>
  <c r="Y268" i="7"/>
  <c r="M268" i="7"/>
  <c r="N268" i="7" s="1"/>
  <c r="AJ267" i="7"/>
  <c r="Y267" i="7"/>
  <c r="M267" i="7"/>
  <c r="N267" i="7" s="1"/>
  <c r="AJ266" i="7"/>
  <c r="Y266" i="7"/>
  <c r="M266" i="7"/>
  <c r="N266" i="7" s="1"/>
  <c r="AJ265" i="7"/>
  <c r="Y265" i="7"/>
  <c r="M265" i="7"/>
  <c r="N265" i="7" s="1"/>
  <c r="AJ264" i="7"/>
  <c r="Y264" i="7"/>
  <c r="M264" i="7"/>
  <c r="N264" i="7" s="1"/>
  <c r="AJ263" i="7"/>
  <c r="Y263" i="7"/>
  <c r="M263" i="7"/>
  <c r="N263" i="7" s="1"/>
  <c r="AJ262" i="7"/>
  <c r="Y262" i="7"/>
  <c r="M262" i="7"/>
  <c r="N262" i="7" s="1"/>
  <c r="AJ261" i="7"/>
  <c r="Y261" i="7"/>
  <c r="M261" i="7"/>
  <c r="N261" i="7" s="1"/>
  <c r="AJ260" i="7"/>
  <c r="Y260" i="7"/>
  <c r="N260" i="7"/>
  <c r="M260" i="7"/>
  <c r="AJ259" i="7"/>
  <c r="Y259" i="7"/>
  <c r="M259" i="7"/>
  <c r="N259" i="7" s="1"/>
  <c r="AJ258" i="7"/>
  <c r="Y258" i="7"/>
  <c r="M258" i="7"/>
  <c r="N258" i="7" s="1"/>
  <c r="AJ257" i="7"/>
  <c r="Y257" i="7"/>
  <c r="M257" i="7"/>
  <c r="N257" i="7" s="1"/>
  <c r="AJ256" i="7"/>
  <c r="Y256" i="7"/>
  <c r="M256" i="7"/>
  <c r="N256" i="7" s="1"/>
  <c r="AJ255" i="7"/>
  <c r="Y255" i="7"/>
  <c r="M255" i="7"/>
  <c r="N255" i="7" s="1"/>
  <c r="AJ254" i="7"/>
  <c r="Y254" i="7"/>
  <c r="M254" i="7"/>
  <c r="N254" i="7" s="1"/>
  <c r="AJ253" i="7"/>
  <c r="Y253" i="7"/>
  <c r="M253" i="7"/>
  <c r="N253" i="7" s="1"/>
  <c r="AJ252" i="7"/>
  <c r="Y252" i="7"/>
  <c r="M252" i="7"/>
  <c r="N252" i="7" s="1"/>
  <c r="AJ251" i="7"/>
  <c r="Y251" i="7"/>
  <c r="M251" i="7"/>
  <c r="N251" i="7" s="1"/>
  <c r="AJ250" i="7"/>
  <c r="Y250" i="7"/>
  <c r="M250" i="7"/>
  <c r="N250" i="7" s="1"/>
  <c r="AJ249" i="7"/>
  <c r="Y249" i="7"/>
  <c r="M249" i="7"/>
  <c r="N249" i="7" s="1"/>
  <c r="AJ248" i="7"/>
  <c r="Y248" i="7"/>
  <c r="N248" i="7"/>
  <c r="M248" i="7"/>
  <c r="AJ247" i="7"/>
  <c r="Y247" i="7"/>
  <c r="M247" i="7"/>
  <c r="N247" i="7" s="1"/>
  <c r="AJ246" i="7"/>
  <c r="Y246" i="7"/>
  <c r="M246" i="7"/>
  <c r="N246" i="7" s="1"/>
  <c r="AJ245" i="7"/>
  <c r="Y245" i="7"/>
  <c r="M245" i="7"/>
  <c r="N245" i="7" s="1"/>
  <c r="AJ244" i="7"/>
  <c r="Y244" i="7"/>
  <c r="M244" i="7"/>
  <c r="N244" i="7" s="1"/>
  <c r="AJ243" i="7"/>
  <c r="Y243" i="7"/>
  <c r="M243" i="7"/>
  <c r="N243" i="7" s="1"/>
  <c r="AJ242" i="7"/>
  <c r="Y242" i="7"/>
  <c r="M242" i="7"/>
  <c r="N242" i="7" s="1"/>
  <c r="AJ241" i="7"/>
  <c r="Y241" i="7"/>
  <c r="M241" i="7"/>
  <c r="N241" i="7" s="1"/>
  <c r="AJ240" i="7"/>
  <c r="Y240" i="7"/>
  <c r="M240" i="7"/>
  <c r="N240" i="7" s="1"/>
  <c r="AJ239" i="7"/>
  <c r="Y239" i="7"/>
  <c r="M239" i="7"/>
  <c r="N239" i="7" s="1"/>
  <c r="AJ238" i="7"/>
  <c r="Y238" i="7"/>
  <c r="N238" i="7"/>
  <c r="M238" i="7"/>
  <c r="AJ237" i="7"/>
  <c r="Y237" i="7"/>
  <c r="M237" i="7"/>
  <c r="N237" i="7" s="1"/>
  <c r="AJ236" i="7"/>
  <c r="Y236" i="7"/>
  <c r="N236" i="7"/>
  <c r="M236" i="7"/>
  <c r="AJ235" i="7"/>
  <c r="Y235" i="7"/>
  <c r="M235" i="7"/>
  <c r="N235" i="7" s="1"/>
  <c r="AJ234" i="7"/>
  <c r="Y234" i="7"/>
  <c r="M234" i="7"/>
  <c r="N234" i="7" s="1"/>
  <c r="AJ233" i="7"/>
  <c r="Y233" i="7"/>
  <c r="M233" i="7"/>
  <c r="N233" i="7" s="1"/>
  <c r="AJ232" i="7"/>
  <c r="Y232" i="7"/>
  <c r="N232" i="7"/>
  <c r="M232" i="7"/>
  <c r="AJ231" i="7"/>
  <c r="Y231" i="7"/>
  <c r="M231" i="7"/>
  <c r="N231" i="7" s="1"/>
  <c r="AJ230" i="7"/>
  <c r="Y230" i="7"/>
  <c r="M230" i="7"/>
  <c r="N230" i="7" s="1"/>
  <c r="AJ229" i="7"/>
  <c r="Y229" i="7"/>
  <c r="M229" i="7"/>
  <c r="N229" i="7" s="1"/>
  <c r="AJ228" i="7"/>
  <c r="Y228" i="7"/>
  <c r="M228" i="7"/>
  <c r="N228" i="7" s="1"/>
  <c r="AJ227" i="7"/>
  <c r="Y227" i="7"/>
  <c r="M227" i="7"/>
  <c r="N227" i="7" s="1"/>
  <c r="AJ226" i="7"/>
  <c r="Y226" i="7"/>
  <c r="M226" i="7"/>
  <c r="N226" i="7" s="1"/>
  <c r="AJ225" i="7"/>
  <c r="Y225" i="7"/>
  <c r="M225" i="7"/>
  <c r="N225" i="7" s="1"/>
  <c r="AJ224" i="7"/>
  <c r="Y224" i="7"/>
  <c r="M224" i="7"/>
  <c r="N224" i="7" s="1"/>
  <c r="AJ223" i="7"/>
  <c r="Y223" i="7"/>
  <c r="M223" i="7"/>
  <c r="N223" i="7" s="1"/>
  <c r="AJ222" i="7"/>
  <c r="Y222" i="7"/>
  <c r="N222" i="7"/>
  <c r="M222" i="7"/>
  <c r="AJ221" i="7"/>
  <c r="Y221" i="7"/>
  <c r="M221" i="7"/>
  <c r="N221" i="7" s="1"/>
  <c r="AJ220" i="7"/>
  <c r="Y220" i="7"/>
  <c r="M220" i="7"/>
  <c r="N220" i="7" s="1"/>
  <c r="AJ219" i="7"/>
  <c r="Y219" i="7"/>
  <c r="M219" i="7"/>
  <c r="N219" i="7" s="1"/>
  <c r="Y218" i="7"/>
  <c r="M218" i="7"/>
  <c r="N218" i="7" s="1"/>
  <c r="Y217" i="7"/>
  <c r="N217" i="7"/>
  <c r="M217" i="7"/>
  <c r="Y216" i="7"/>
  <c r="M216" i="7"/>
  <c r="N216" i="7" s="1"/>
  <c r="Y215" i="7"/>
  <c r="M215" i="7"/>
  <c r="N215" i="7" s="1"/>
  <c r="Y214" i="7"/>
  <c r="M214" i="7"/>
  <c r="N214" i="7" s="1"/>
  <c r="Y213" i="7"/>
  <c r="M213" i="7"/>
  <c r="N213" i="7" s="1"/>
  <c r="Y212" i="7"/>
  <c r="M212" i="7"/>
  <c r="N212" i="7" s="1"/>
  <c r="Y211" i="7"/>
  <c r="M211" i="7"/>
  <c r="N211" i="7" s="1"/>
  <c r="Y210" i="7"/>
  <c r="M210" i="7"/>
  <c r="N210" i="7" s="1"/>
  <c r="Y209" i="7"/>
  <c r="M209" i="7"/>
  <c r="N209" i="7" s="1"/>
  <c r="Y208" i="7"/>
  <c r="N208" i="7"/>
  <c r="M208" i="7"/>
  <c r="Y207" i="7"/>
  <c r="M207" i="7"/>
  <c r="N207" i="7" s="1"/>
  <c r="Y206" i="7"/>
  <c r="M206" i="7"/>
  <c r="N206" i="7" s="1"/>
  <c r="Y205" i="7"/>
  <c r="M205" i="7"/>
  <c r="N205" i="7" s="1"/>
  <c r="Y204" i="7"/>
  <c r="N204" i="7"/>
  <c r="M204" i="7"/>
  <c r="AJ203" i="7"/>
  <c r="Y203" i="7"/>
  <c r="M203" i="7"/>
  <c r="N203" i="7" s="1"/>
  <c r="AJ202" i="7"/>
  <c r="Y202" i="7"/>
  <c r="N202" i="7"/>
  <c r="M202" i="7"/>
  <c r="AJ201" i="7"/>
  <c r="Y201" i="7"/>
  <c r="M201" i="7"/>
  <c r="N201" i="7" s="1"/>
  <c r="AJ200" i="7"/>
  <c r="Y200" i="7"/>
  <c r="N200" i="7"/>
  <c r="M200" i="7"/>
  <c r="AJ199" i="7"/>
  <c r="Y199" i="7"/>
  <c r="M199" i="7"/>
  <c r="N199" i="7" s="1"/>
  <c r="AJ198" i="7"/>
  <c r="Y198" i="7"/>
  <c r="N198" i="7"/>
  <c r="M198" i="7"/>
  <c r="AJ197" i="7"/>
  <c r="Y197" i="7"/>
  <c r="M197" i="7"/>
  <c r="N197" i="7" s="1"/>
  <c r="AJ196" i="7"/>
  <c r="Y196" i="7"/>
  <c r="N196" i="7"/>
  <c r="M196" i="7"/>
  <c r="Y195" i="7"/>
  <c r="M195" i="7"/>
  <c r="N195" i="7" s="1"/>
  <c r="AJ194" i="7"/>
  <c r="Y194" i="7"/>
  <c r="N194" i="7"/>
  <c r="M194" i="7"/>
  <c r="AJ193" i="7"/>
  <c r="Y193" i="7"/>
  <c r="M193" i="7"/>
  <c r="N193" i="7" s="1"/>
  <c r="Y192" i="7"/>
  <c r="M192" i="7"/>
  <c r="N192" i="7" s="1"/>
  <c r="Y191" i="7"/>
  <c r="N191" i="7"/>
  <c r="M191" i="7"/>
  <c r="Y190" i="7"/>
  <c r="M190" i="7"/>
  <c r="N190" i="7" s="1"/>
  <c r="Y189" i="7"/>
  <c r="M189" i="7"/>
  <c r="N189" i="7" s="1"/>
  <c r="Y188" i="7"/>
  <c r="M188" i="7"/>
  <c r="N188" i="7" s="1"/>
  <c r="Y187" i="7"/>
  <c r="M187" i="7"/>
  <c r="N187" i="7" s="1"/>
  <c r="Y186" i="7"/>
  <c r="M186" i="7"/>
  <c r="N186" i="7" s="1"/>
  <c r="Y185" i="7"/>
  <c r="M185" i="7"/>
  <c r="N185" i="7" s="1"/>
  <c r="Y184" i="7"/>
  <c r="N184" i="7"/>
  <c r="M184" i="7"/>
  <c r="Y183" i="7"/>
  <c r="M183" i="7"/>
  <c r="N183" i="7" s="1"/>
  <c r="Y182" i="7"/>
  <c r="N182" i="7"/>
  <c r="M182" i="7"/>
  <c r="AJ181" i="7"/>
  <c r="Y181" i="7"/>
  <c r="N181" i="7"/>
  <c r="M181" i="7"/>
  <c r="AJ180" i="7"/>
  <c r="Y180" i="7"/>
  <c r="N180" i="7"/>
  <c r="M180" i="7"/>
  <c r="AJ179" i="7"/>
  <c r="Y179" i="7"/>
  <c r="N179" i="7"/>
  <c r="M179" i="7"/>
  <c r="AJ178" i="7"/>
  <c r="Y178" i="7"/>
  <c r="N178" i="7"/>
  <c r="M178" i="7"/>
  <c r="AJ177" i="7"/>
  <c r="Y177" i="7"/>
  <c r="N177" i="7"/>
  <c r="M177" i="7"/>
  <c r="AJ176" i="7"/>
  <c r="Y176" i="7"/>
  <c r="N176" i="7"/>
  <c r="M176" i="7"/>
  <c r="AJ175" i="7"/>
  <c r="Y175" i="7"/>
  <c r="N175" i="7"/>
  <c r="M175" i="7"/>
  <c r="Y174" i="7"/>
  <c r="M174" i="7"/>
  <c r="N174" i="7" s="1"/>
  <c r="AJ173" i="7"/>
  <c r="Y173" i="7"/>
  <c r="N173" i="7"/>
  <c r="M173" i="7"/>
  <c r="AJ172" i="7"/>
  <c r="Y172" i="7"/>
  <c r="M172" i="7"/>
  <c r="N172" i="7" s="1"/>
  <c r="AJ171" i="7"/>
  <c r="Y171" i="7"/>
  <c r="M171" i="7"/>
  <c r="N171" i="7" s="1"/>
  <c r="AJ170" i="7"/>
  <c r="Y170" i="7"/>
  <c r="M170" i="7"/>
  <c r="N170" i="7" s="1"/>
  <c r="AJ169" i="7"/>
  <c r="Y169" i="7"/>
  <c r="M169" i="7"/>
  <c r="N169" i="7" s="1"/>
  <c r="AJ168" i="7"/>
  <c r="Y168" i="7"/>
  <c r="M168" i="7"/>
  <c r="N168" i="7" s="1"/>
  <c r="AJ167" i="7"/>
  <c r="Y167" i="7"/>
  <c r="M167" i="7"/>
  <c r="N167" i="7" s="1"/>
  <c r="AJ166" i="7"/>
  <c r="Y166" i="7"/>
  <c r="M166" i="7"/>
  <c r="N166" i="7" s="1"/>
  <c r="AJ165" i="7"/>
  <c r="Y165" i="7"/>
  <c r="N165" i="7"/>
  <c r="M165" i="7"/>
  <c r="AJ164" i="7"/>
  <c r="Y164" i="7"/>
  <c r="M164" i="7"/>
  <c r="N164" i="7" s="1"/>
  <c r="AJ163" i="7"/>
  <c r="Y163" i="7"/>
  <c r="M163" i="7"/>
  <c r="N163" i="7" s="1"/>
  <c r="AJ162" i="7"/>
  <c r="Y162" i="7"/>
  <c r="M162" i="7"/>
  <c r="N162" i="7" s="1"/>
  <c r="AJ161" i="7"/>
  <c r="Y161" i="7"/>
  <c r="M161" i="7"/>
  <c r="N161" i="7" s="1"/>
  <c r="AJ160" i="7"/>
  <c r="Y160" i="7"/>
  <c r="M160" i="7"/>
  <c r="N160" i="7" s="1"/>
  <c r="AJ159" i="7"/>
  <c r="Y159" i="7"/>
  <c r="M159" i="7"/>
  <c r="N159" i="7" s="1"/>
  <c r="AJ158" i="7"/>
  <c r="Y158" i="7"/>
  <c r="M158" i="7"/>
  <c r="N158" i="7" s="1"/>
  <c r="AJ157" i="7"/>
  <c r="Y157" i="7"/>
  <c r="M157" i="7"/>
  <c r="N157" i="7" s="1"/>
  <c r="AJ156" i="7"/>
  <c r="Y156" i="7"/>
  <c r="M156" i="7"/>
  <c r="N156" i="7" s="1"/>
  <c r="AJ155" i="7"/>
  <c r="Y155" i="7"/>
  <c r="M155" i="7"/>
  <c r="N155" i="7" s="1"/>
  <c r="AJ154" i="7"/>
  <c r="Y154" i="7"/>
  <c r="M154" i="7"/>
  <c r="N154" i="7" s="1"/>
  <c r="AJ153" i="7"/>
  <c r="Y153" i="7"/>
  <c r="M153" i="7"/>
  <c r="N153" i="7" s="1"/>
  <c r="AJ152" i="7"/>
  <c r="Y152" i="7"/>
  <c r="M152" i="7"/>
  <c r="N152" i="7" s="1"/>
  <c r="AJ151" i="7"/>
  <c r="Y151" i="7"/>
  <c r="M151" i="7"/>
  <c r="N151" i="7" s="1"/>
  <c r="AJ150" i="7"/>
  <c r="Y150" i="7"/>
  <c r="M150" i="7"/>
  <c r="N150" i="7" s="1"/>
  <c r="AJ149" i="7"/>
  <c r="Y149" i="7"/>
  <c r="N149" i="7"/>
  <c r="M149" i="7"/>
  <c r="AJ148" i="7"/>
  <c r="Y148" i="7"/>
  <c r="M148" i="7"/>
  <c r="N148" i="7" s="1"/>
  <c r="AJ147" i="7"/>
  <c r="Y147" i="7"/>
  <c r="M147" i="7"/>
  <c r="N147" i="7" s="1"/>
  <c r="AJ146" i="7"/>
  <c r="Y146" i="7"/>
  <c r="M146" i="7"/>
  <c r="N146" i="7" s="1"/>
  <c r="AJ145" i="7"/>
  <c r="Y145" i="7"/>
  <c r="M145" i="7"/>
  <c r="N145" i="7" s="1"/>
  <c r="AJ144" i="7"/>
  <c r="Y144" i="7"/>
  <c r="M144" i="7"/>
  <c r="N144" i="7" s="1"/>
  <c r="AJ143" i="7"/>
  <c r="Y143" i="7"/>
  <c r="M143" i="7"/>
  <c r="N143" i="7" s="1"/>
  <c r="AJ142" i="7"/>
  <c r="Y142" i="7"/>
  <c r="M142" i="7"/>
  <c r="N142" i="7" s="1"/>
  <c r="AJ141" i="7"/>
  <c r="Y141" i="7"/>
  <c r="N141" i="7"/>
  <c r="M141" i="7"/>
  <c r="AJ140" i="7"/>
  <c r="Y140" i="7"/>
  <c r="M140" i="7"/>
  <c r="N140" i="7" s="1"/>
  <c r="AJ139" i="7"/>
  <c r="Y139" i="7"/>
  <c r="M139" i="7"/>
  <c r="N139" i="7" s="1"/>
  <c r="AJ138" i="7"/>
  <c r="Y138" i="7"/>
  <c r="M138" i="7"/>
  <c r="N138" i="7" s="1"/>
  <c r="AJ137" i="7"/>
  <c r="Y137" i="7"/>
  <c r="M137" i="7"/>
  <c r="N137" i="7" s="1"/>
  <c r="AJ136" i="7"/>
  <c r="Y136" i="7"/>
  <c r="M136" i="7"/>
  <c r="N136" i="7" s="1"/>
  <c r="AJ135" i="7"/>
  <c r="Y135" i="7"/>
  <c r="M135" i="7"/>
  <c r="N135" i="7" s="1"/>
  <c r="AJ134" i="7"/>
  <c r="Y134" i="7"/>
  <c r="M134" i="7"/>
  <c r="N134" i="7" s="1"/>
  <c r="AJ133" i="7"/>
  <c r="Y133" i="7"/>
  <c r="N133" i="7"/>
  <c r="M133" i="7"/>
  <c r="AJ132" i="7"/>
  <c r="Y132" i="7"/>
  <c r="M132" i="7"/>
  <c r="N132" i="7" s="1"/>
  <c r="AJ131" i="7"/>
  <c r="Y131" i="7"/>
  <c r="M131" i="7"/>
  <c r="N131" i="7" s="1"/>
  <c r="AJ130" i="7"/>
  <c r="Y130" i="7"/>
  <c r="M130" i="7"/>
  <c r="N130" i="7" s="1"/>
  <c r="AJ129" i="7"/>
  <c r="Y129" i="7"/>
  <c r="M129" i="7"/>
  <c r="N129" i="7" s="1"/>
  <c r="AJ128" i="7"/>
  <c r="Y128" i="7"/>
  <c r="M128" i="7"/>
  <c r="N128" i="7" s="1"/>
  <c r="AJ127" i="7"/>
  <c r="Y127" i="7"/>
  <c r="M127" i="7"/>
  <c r="N127" i="7" s="1"/>
  <c r="AJ126" i="7"/>
  <c r="Y126" i="7"/>
  <c r="M126" i="7"/>
  <c r="N126" i="7" s="1"/>
  <c r="AJ125" i="7"/>
  <c r="Y125" i="7"/>
  <c r="M125" i="7"/>
  <c r="N125" i="7" s="1"/>
  <c r="AJ124" i="7"/>
  <c r="Y124" i="7"/>
  <c r="M124" i="7"/>
  <c r="N124" i="7" s="1"/>
  <c r="Y123" i="7"/>
  <c r="N123" i="7"/>
  <c r="M123" i="7"/>
  <c r="Y122" i="7"/>
  <c r="M122" i="7"/>
  <c r="N122" i="7" s="1"/>
  <c r="Y121" i="7"/>
  <c r="N121" i="7"/>
  <c r="M121" i="7"/>
  <c r="Y120" i="7"/>
  <c r="M120" i="7"/>
  <c r="N120" i="7" s="1"/>
  <c r="Y119" i="7"/>
  <c r="M119" i="7"/>
  <c r="N119" i="7" s="1"/>
  <c r="AJ118" i="7"/>
  <c r="Y118" i="7"/>
  <c r="M118" i="7"/>
  <c r="N118" i="7" s="1"/>
  <c r="AJ117" i="7"/>
  <c r="Y117" i="7"/>
  <c r="M117" i="7"/>
  <c r="N117" i="7" s="1"/>
  <c r="AJ116" i="7"/>
  <c r="Y116" i="7"/>
  <c r="M116" i="7"/>
  <c r="N116" i="7" s="1"/>
  <c r="AJ115" i="7"/>
  <c r="Y115" i="7"/>
  <c r="M115" i="7"/>
  <c r="N115" i="7" s="1"/>
  <c r="AJ114" i="7"/>
  <c r="Y114" i="7"/>
  <c r="M114" i="7"/>
  <c r="N114" i="7" s="1"/>
  <c r="AJ113" i="7"/>
  <c r="Y113" i="7"/>
  <c r="M113" i="7"/>
  <c r="N113" i="7" s="1"/>
  <c r="AJ112" i="7"/>
  <c r="Y112" i="7"/>
  <c r="M112" i="7"/>
  <c r="N112" i="7" s="1"/>
  <c r="AJ111" i="7"/>
  <c r="Y111" i="7"/>
  <c r="M111" i="7"/>
  <c r="N111" i="7" s="1"/>
  <c r="AJ110" i="7"/>
  <c r="Y110" i="7"/>
  <c r="M110" i="7"/>
  <c r="N110" i="7" s="1"/>
  <c r="AJ109" i="7"/>
  <c r="Y109" i="7"/>
  <c r="M109" i="7"/>
  <c r="N109" i="7" s="1"/>
  <c r="AJ108" i="7"/>
  <c r="Y108" i="7"/>
  <c r="N108" i="7"/>
  <c r="M108" i="7"/>
  <c r="AJ107" i="7"/>
  <c r="Y107" i="7"/>
  <c r="M107" i="7"/>
  <c r="N107" i="7" s="1"/>
  <c r="AJ106" i="7"/>
  <c r="Y106" i="7"/>
  <c r="M106" i="7"/>
  <c r="N106" i="7" s="1"/>
  <c r="AJ105" i="7"/>
  <c r="Y105" i="7"/>
  <c r="M105" i="7"/>
  <c r="N105" i="7" s="1"/>
  <c r="AJ104" i="7"/>
  <c r="Y104" i="7"/>
  <c r="M104" i="7"/>
  <c r="N104" i="7" s="1"/>
  <c r="AJ103" i="7"/>
  <c r="Y103" i="7"/>
  <c r="M103" i="7"/>
  <c r="N103" i="7" s="1"/>
  <c r="AJ102" i="7"/>
  <c r="Y102" i="7"/>
  <c r="M102" i="7"/>
  <c r="N102" i="7" s="1"/>
  <c r="AJ101" i="7"/>
  <c r="Y101" i="7"/>
  <c r="M101" i="7"/>
  <c r="N101" i="7" s="1"/>
  <c r="AJ100" i="7"/>
  <c r="Y100" i="7"/>
  <c r="N100" i="7"/>
  <c r="M100" i="7"/>
  <c r="AJ99" i="7"/>
  <c r="Y99" i="7"/>
  <c r="M99" i="7"/>
  <c r="N99" i="7" s="1"/>
  <c r="AJ98" i="7"/>
  <c r="Y98" i="7"/>
  <c r="M98" i="7"/>
  <c r="N98" i="7" s="1"/>
  <c r="AJ97" i="7"/>
  <c r="Y97" i="7"/>
  <c r="M97" i="7"/>
  <c r="N97" i="7" s="1"/>
  <c r="AJ96" i="7"/>
  <c r="Y96" i="7"/>
  <c r="M96" i="7"/>
  <c r="N96" i="7" s="1"/>
  <c r="AJ95" i="7"/>
  <c r="Y95" i="7"/>
  <c r="M95" i="7"/>
  <c r="N95" i="7" s="1"/>
  <c r="AJ94" i="7"/>
  <c r="Y94" i="7"/>
  <c r="M94" i="7"/>
  <c r="N94" i="7" s="1"/>
  <c r="AJ93" i="7"/>
  <c r="Y93" i="7"/>
  <c r="M93" i="7"/>
  <c r="N93" i="7" s="1"/>
  <c r="AJ92" i="7"/>
  <c r="Y92" i="7"/>
  <c r="N92" i="7"/>
  <c r="M92" i="7"/>
  <c r="AJ91" i="7"/>
  <c r="Y91" i="7"/>
  <c r="M91" i="7"/>
  <c r="N91" i="7" s="1"/>
  <c r="AJ90" i="7"/>
  <c r="Y90" i="7"/>
  <c r="M90" i="7"/>
  <c r="N90" i="7" s="1"/>
  <c r="AJ89" i="7"/>
  <c r="Y89" i="7"/>
  <c r="M89" i="7"/>
  <c r="N89" i="7" s="1"/>
  <c r="AJ88" i="7"/>
  <c r="Y88" i="7"/>
  <c r="M88" i="7"/>
  <c r="N88" i="7" s="1"/>
  <c r="AJ87" i="7"/>
  <c r="Y87" i="7"/>
  <c r="M87" i="7"/>
  <c r="N87" i="7" s="1"/>
  <c r="AJ86" i="7"/>
  <c r="Y86" i="7"/>
  <c r="M86" i="7"/>
  <c r="N86" i="7" s="1"/>
  <c r="AJ85" i="7"/>
  <c r="Y85" i="7"/>
  <c r="M85" i="7"/>
  <c r="N85" i="7" s="1"/>
  <c r="AJ84" i="7"/>
  <c r="Y84" i="7"/>
  <c r="M84" i="7"/>
  <c r="N84" i="7" s="1"/>
  <c r="AJ83" i="7"/>
  <c r="Y83" i="7"/>
  <c r="M83" i="7"/>
  <c r="N83" i="7" s="1"/>
  <c r="AJ82" i="7"/>
  <c r="Y82" i="7"/>
  <c r="M82" i="7"/>
  <c r="N82" i="7" s="1"/>
  <c r="AJ81" i="7"/>
  <c r="Y81" i="7"/>
  <c r="M81" i="7"/>
  <c r="N81" i="7" s="1"/>
  <c r="AJ80" i="7"/>
  <c r="Y80" i="7"/>
  <c r="M80" i="7"/>
  <c r="N80" i="7" s="1"/>
  <c r="AJ79" i="7"/>
  <c r="Y79" i="7"/>
  <c r="M79" i="7"/>
  <c r="N79" i="7" s="1"/>
  <c r="AJ78" i="7"/>
  <c r="Y78" i="7"/>
  <c r="M78" i="7"/>
  <c r="N78" i="7" s="1"/>
  <c r="AJ77" i="7"/>
  <c r="Y77" i="7"/>
  <c r="M77" i="7"/>
  <c r="N77" i="7" s="1"/>
  <c r="AJ76" i="7"/>
  <c r="Y76" i="7"/>
  <c r="N76" i="7"/>
  <c r="M76" i="7"/>
  <c r="AJ75" i="7"/>
  <c r="Y75" i="7"/>
  <c r="M75" i="7"/>
  <c r="N75" i="7" s="1"/>
  <c r="AJ74" i="7"/>
  <c r="Y74" i="7"/>
  <c r="M74" i="7"/>
  <c r="N74" i="7" s="1"/>
  <c r="AJ73" i="7"/>
  <c r="Y73" i="7"/>
  <c r="M73" i="7"/>
  <c r="N73" i="7" s="1"/>
  <c r="AJ72" i="7"/>
  <c r="Y72" i="7"/>
  <c r="M72" i="7"/>
  <c r="N72" i="7" s="1"/>
  <c r="AJ71" i="7"/>
  <c r="Y71" i="7"/>
  <c r="M71" i="7"/>
  <c r="N71" i="7" s="1"/>
  <c r="AJ70" i="7"/>
  <c r="Y70" i="7"/>
  <c r="M70" i="7"/>
  <c r="N70" i="7" s="1"/>
  <c r="AJ69" i="7"/>
  <c r="Y69" i="7"/>
  <c r="M69" i="7"/>
  <c r="N69" i="7" s="1"/>
  <c r="AJ68" i="7"/>
  <c r="Y68" i="7"/>
  <c r="N68" i="7"/>
  <c r="M68" i="7"/>
  <c r="AJ67" i="7"/>
  <c r="Y67" i="7"/>
  <c r="M67" i="7"/>
  <c r="N67" i="7" s="1"/>
  <c r="AJ66" i="7"/>
  <c r="Y66" i="7"/>
  <c r="N66" i="7"/>
  <c r="M66" i="7"/>
  <c r="AJ65" i="7"/>
  <c r="Y65" i="7"/>
  <c r="M65" i="7"/>
  <c r="N65" i="7" s="1"/>
  <c r="AJ64" i="7"/>
  <c r="Y64" i="7"/>
  <c r="N64" i="7"/>
  <c r="M64" i="7"/>
  <c r="AJ63" i="7"/>
  <c r="Y63" i="7"/>
  <c r="M63" i="7"/>
  <c r="N63" i="7" s="1"/>
  <c r="AJ62" i="7"/>
  <c r="Y62" i="7"/>
  <c r="N62" i="7"/>
  <c r="M62" i="7"/>
  <c r="AJ61" i="7"/>
  <c r="Y61" i="7"/>
  <c r="M61" i="7"/>
  <c r="N61" i="7" s="1"/>
  <c r="AJ60" i="7"/>
  <c r="Y60" i="7"/>
  <c r="N60" i="7"/>
  <c r="M60" i="7"/>
  <c r="AJ59" i="7"/>
  <c r="Y59" i="7"/>
  <c r="M59" i="7"/>
  <c r="N59" i="7" s="1"/>
  <c r="AJ58" i="7"/>
  <c r="Y58" i="7"/>
  <c r="N58" i="7"/>
  <c r="M58" i="7"/>
  <c r="AJ57" i="7"/>
  <c r="Y57" i="7"/>
  <c r="M57" i="7"/>
  <c r="N57" i="7" s="1"/>
  <c r="AJ56" i="7"/>
  <c r="Y56" i="7"/>
  <c r="N56" i="7"/>
  <c r="M56" i="7"/>
  <c r="AJ55" i="7"/>
  <c r="Y55" i="7"/>
  <c r="M55" i="7"/>
  <c r="N55" i="7" s="1"/>
  <c r="AJ54" i="7"/>
  <c r="Y54" i="7"/>
  <c r="N54" i="7"/>
  <c r="M54" i="7"/>
  <c r="AJ53" i="7"/>
  <c r="Y53" i="7"/>
  <c r="M53" i="7"/>
  <c r="N53" i="7" s="1"/>
  <c r="AJ52" i="7"/>
  <c r="Y52" i="7"/>
  <c r="N52" i="7"/>
  <c r="M52" i="7"/>
  <c r="AJ51" i="7"/>
  <c r="Y51" i="7"/>
  <c r="M51" i="7"/>
  <c r="N51" i="7" s="1"/>
  <c r="AJ50" i="7"/>
  <c r="Y50" i="7"/>
  <c r="N50" i="7"/>
  <c r="M50" i="7"/>
  <c r="AJ49" i="7"/>
  <c r="Y49" i="7"/>
  <c r="M49" i="7"/>
  <c r="N49" i="7" s="1"/>
  <c r="AJ48" i="7"/>
  <c r="Y48" i="7"/>
  <c r="N48" i="7"/>
  <c r="M48" i="7"/>
  <c r="AJ47" i="7"/>
  <c r="Y47" i="7"/>
  <c r="M47" i="7"/>
  <c r="N47" i="7" s="1"/>
  <c r="AJ46" i="7"/>
  <c r="Y46" i="7"/>
  <c r="N46" i="7"/>
  <c r="M46" i="7"/>
  <c r="AJ45" i="7"/>
  <c r="Y45" i="7"/>
  <c r="M45" i="7"/>
  <c r="N45" i="7" s="1"/>
  <c r="AJ44" i="7"/>
  <c r="Y44" i="7"/>
  <c r="N44" i="7"/>
  <c r="M44" i="7"/>
  <c r="AJ43" i="7"/>
  <c r="Y43" i="7"/>
  <c r="M43" i="7"/>
  <c r="N43" i="7" s="1"/>
  <c r="AJ42" i="7"/>
  <c r="Y42" i="7"/>
  <c r="N42" i="7"/>
  <c r="M42" i="7"/>
  <c r="AJ41" i="7"/>
  <c r="Y41" i="7"/>
  <c r="M41" i="7"/>
  <c r="N41" i="7" s="1"/>
  <c r="AJ40" i="7"/>
  <c r="Y40" i="7"/>
  <c r="N40" i="7"/>
  <c r="M40" i="7"/>
  <c r="AJ39" i="7"/>
  <c r="Y39" i="7"/>
  <c r="M39" i="7"/>
  <c r="N39" i="7" s="1"/>
  <c r="AJ38" i="7"/>
  <c r="Y38" i="7"/>
  <c r="N38" i="7"/>
  <c r="M38" i="7"/>
  <c r="AJ37" i="7"/>
  <c r="Y37" i="7"/>
  <c r="M37" i="7"/>
  <c r="N37" i="7" s="1"/>
  <c r="AJ36" i="7"/>
  <c r="Y36" i="7"/>
  <c r="N36" i="7"/>
  <c r="M36" i="7"/>
  <c r="AJ35" i="7"/>
  <c r="Y35" i="7"/>
  <c r="M35" i="7"/>
  <c r="N35" i="7" s="1"/>
  <c r="AJ34" i="7"/>
  <c r="Y34" i="7"/>
  <c r="N34" i="7"/>
  <c r="M34" i="7"/>
  <c r="AJ33" i="7"/>
  <c r="Y33" i="7"/>
  <c r="M33" i="7"/>
  <c r="N33" i="7" s="1"/>
  <c r="AJ32" i="7"/>
  <c r="Y32" i="7"/>
  <c r="N32" i="7"/>
  <c r="M32" i="7"/>
  <c r="AJ31" i="7"/>
  <c r="Y31" i="7"/>
  <c r="M31" i="7"/>
  <c r="N31" i="7" s="1"/>
  <c r="AJ30" i="7"/>
  <c r="Y30" i="7"/>
  <c r="N30" i="7"/>
  <c r="M30" i="7"/>
  <c r="AJ29" i="7"/>
  <c r="Y29" i="7"/>
  <c r="M29" i="7"/>
  <c r="N29" i="7" s="1"/>
  <c r="AJ28" i="7"/>
  <c r="Y28" i="7"/>
  <c r="N28" i="7"/>
  <c r="M28" i="7"/>
  <c r="AJ27" i="7"/>
  <c r="Y27" i="7"/>
  <c r="M27" i="7"/>
  <c r="N27" i="7" s="1"/>
  <c r="AJ26" i="7"/>
  <c r="Y26" i="7"/>
  <c r="N26" i="7"/>
  <c r="M26" i="7"/>
  <c r="AJ25" i="7"/>
  <c r="Y25" i="7"/>
  <c r="M25" i="7"/>
  <c r="N25" i="7" s="1"/>
  <c r="AJ24" i="7"/>
  <c r="Y24" i="7"/>
  <c r="N24" i="7"/>
  <c r="M24" i="7"/>
  <c r="AJ23" i="7"/>
  <c r="Y23" i="7"/>
  <c r="M23" i="7"/>
  <c r="N23" i="7" s="1"/>
  <c r="AJ22" i="7"/>
  <c r="Y22" i="7"/>
  <c r="N22" i="7"/>
  <c r="M22" i="7"/>
  <c r="AJ21" i="7"/>
  <c r="Y21" i="7"/>
  <c r="M21" i="7"/>
  <c r="N21" i="7" s="1"/>
  <c r="AJ20" i="7"/>
  <c r="Y20" i="7"/>
  <c r="N20" i="7"/>
  <c r="M20" i="7"/>
  <c r="AJ19" i="7"/>
  <c r="Y19" i="7"/>
  <c r="M19" i="7"/>
  <c r="N19" i="7" s="1"/>
  <c r="AJ18" i="7"/>
  <c r="Y18" i="7"/>
  <c r="N18" i="7"/>
  <c r="M18" i="7"/>
  <c r="AJ17" i="7"/>
  <c r="Y17" i="7"/>
  <c r="M17" i="7"/>
  <c r="N17" i="7" s="1"/>
  <c r="AJ16" i="7"/>
  <c r="Y16" i="7"/>
  <c r="N16" i="7"/>
  <c r="M16" i="7"/>
  <c r="AJ15" i="7"/>
  <c r="Y15" i="7"/>
  <c r="M15" i="7"/>
  <c r="N15" i="7" s="1"/>
  <c r="AJ14" i="7"/>
  <c r="Y14" i="7"/>
  <c r="N14" i="7"/>
  <c r="M14" i="7"/>
  <c r="AJ13" i="7"/>
  <c r="Y13" i="7"/>
  <c r="M13" i="7"/>
  <c r="N13" i="7" s="1"/>
  <c r="AJ12" i="7"/>
  <c r="Y12" i="7"/>
  <c r="N12" i="7"/>
  <c r="M12" i="7"/>
  <c r="AJ11" i="7"/>
  <c r="Y11" i="7"/>
  <c r="M11" i="7"/>
  <c r="N11" i="7" s="1"/>
  <c r="AJ10" i="7"/>
  <c r="Y10" i="7"/>
  <c r="N10" i="7"/>
  <c r="M10" i="7"/>
  <c r="AJ9" i="7"/>
  <c r="Y9" i="7"/>
  <c r="M9" i="7"/>
  <c r="N9" i="7" s="1"/>
  <c r="AJ8" i="7"/>
  <c r="Y8" i="7"/>
  <c r="N8" i="7"/>
  <c r="M8" i="7"/>
  <c r="AJ7" i="7"/>
  <c r="Y7" i="7"/>
  <c r="M7" i="7"/>
  <c r="N7" i="7" s="1"/>
  <c r="AJ6" i="7"/>
  <c r="Y6" i="7"/>
  <c r="N6" i="7"/>
  <c r="M6" i="7"/>
  <c r="CK335" i="5"/>
  <c r="CJ335" i="5"/>
  <c r="CI335" i="5"/>
  <c r="BX335" i="5"/>
  <c r="BW335" i="5"/>
  <c r="BV335" i="5"/>
  <c r="BU335" i="5"/>
  <c r="BI335" i="5"/>
  <c r="BH335" i="5"/>
  <c r="BG335" i="5"/>
  <c r="BF335" i="5"/>
  <c r="BE335" i="5"/>
  <c r="BB335" i="5"/>
  <c r="BA335" i="5"/>
  <c r="AO335" i="5"/>
  <c r="AN335" i="5"/>
  <c r="AJ335" i="5"/>
  <c r="AH335" i="5"/>
  <c r="AF335" i="5"/>
  <c r="AC335" i="5"/>
  <c r="AB335" i="5"/>
  <c r="AA335" i="5"/>
  <c r="CK334" i="5"/>
  <c r="CJ334" i="5"/>
  <c r="CI334" i="5"/>
  <c r="BX334" i="5"/>
  <c r="BW334" i="5"/>
  <c r="BV334" i="5"/>
  <c r="BU334" i="5"/>
  <c r="BI334" i="5"/>
  <c r="BH334" i="5"/>
  <c r="BC334" i="5" s="1"/>
  <c r="BD334" i="5" s="1"/>
  <c r="BG334" i="5"/>
  <c r="BF334" i="5"/>
  <c r="BE334" i="5"/>
  <c r="BA334" i="5"/>
  <c r="AO334" i="5"/>
  <c r="AN334" i="5"/>
  <c r="AJ334" i="5"/>
  <c r="AH334" i="5"/>
  <c r="AF334" i="5"/>
  <c r="AC334" i="5"/>
  <c r="AB334" i="5"/>
  <c r="AA334" i="5"/>
  <c r="CK333" i="5"/>
  <c r="CJ333" i="5"/>
  <c r="CI333" i="5"/>
  <c r="BX333" i="5"/>
  <c r="BW333" i="5"/>
  <c r="BV333" i="5"/>
  <c r="BU333" i="5"/>
  <c r="BI333" i="5"/>
  <c r="BH333" i="5"/>
  <c r="BC333" i="5" s="1"/>
  <c r="BD333" i="5" s="1"/>
  <c r="BG333" i="5"/>
  <c r="BF333" i="5"/>
  <c r="BE333" i="5"/>
  <c r="BA333" i="5"/>
  <c r="AO333" i="5"/>
  <c r="AN333" i="5"/>
  <c r="AJ333" i="5"/>
  <c r="AH333" i="5"/>
  <c r="AF333" i="5"/>
  <c r="AC333" i="5"/>
  <c r="AB333" i="5"/>
  <c r="AA333" i="5"/>
  <c r="CK332" i="5"/>
  <c r="CJ332" i="5"/>
  <c r="CI332" i="5"/>
  <c r="BX332" i="5"/>
  <c r="BW332" i="5"/>
  <c r="BV332" i="5"/>
  <c r="BU332" i="5"/>
  <c r="BI332" i="5"/>
  <c r="BH332" i="5"/>
  <c r="BG332" i="5"/>
  <c r="BJ332" i="5" s="1"/>
  <c r="BF332" i="5"/>
  <c r="BE332" i="5"/>
  <c r="BC332" i="5"/>
  <c r="BD332" i="5" s="1"/>
  <c r="BA332" i="5"/>
  <c r="AO332" i="5"/>
  <c r="AN332" i="5"/>
  <c r="AJ332" i="5"/>
  <c r="AH332" i="5"/>
  <c r="AF332" i="5"/>
  <c r="AC332" i="5"/>
  <c r="AB332" i="5"/>
  <c r="AA332" i="5"/>
  <c r="CK331" i="5"/>
  <c r="CJ331" i="5"/>
  <c r="CI331" i="5"/>
  <c r="BX331" i="5"/>
  <c r="BW331" i="5"/>
  <c r="BV331" i="5"/>
  <c r="BU331" i="5"/>
  <c r="BI331" i="5"/>
  <c r="BH331" i="5"/>
  <c r="BC331" i="5" s="1"/>
  <c r="BD331" i="5" s="1"/>
  <c r="BG331" i="5"/>
  <c r="BF331" i="5"/>
  <c r="BE331" i="5"/>
  <c r="BB331" i="5"/>
  <c r="BA331" i="5"/>
  <c r="AO331" i="5"/>
  <c r="AN331" i="5"/>
  <c r="AJ331" i="5"/>
  <c r="AH331" i="5"/>
  <c r="AF331" i="5"/>
  <c r="AC331" i="5"/>
  <c r="AB331" i="5"/>
  <c r="AA331" i="5"/>
  <c r="CK330" i="5"/>
  <c r="CJ330" i="5"/>
  <c r="CI330" i="5"/>
  <c r="BX330" i="5"/>
  <c r="BW330" i="5"/>
  <c r="BV330" i="5"/>
  <c r="BU330" i="5"/>
  <c r="BJ330" i="5"/>
  <c r="BI330" i="5"/>
  <c r="BH330" i="5"/>
  <c r="BG330" i="5"/>
  <c r="BF330" i="5"/>
  <c r="BE330" i="5"/>
  <c r="BC330" i="5"/>
  <c r="BD330" i="5" s="1"/>
  <c r="BB330" i="5"/>
  <c r="BA330" i="5"/>
  <c r="AO330" i="5"/>
  <c r="AN330" i="5"/>
  <c r="AJ330" i="5"/>
  <c r="AH330" i="5"/>
  <c r="AF330" i="5"/>
  <c r="AC330" i="5"/>
  <c r="AB330" i="5"/>
  <c r="AA330" i="5"/>
  <c r="CK329" i="5"/>
  <c r="CJ329" i="5"/>
  <c r="CI329" i="5"/>
  <c r="BX329" i="5"/>
  <c r="BW329" i="5"/>
  <c r="BV329" i="5"/>
  <c r="BU329" i="5"/>
  <c r="BI329" i="5"/>
  <c r="BH329" i="5"/>
  <c r="BC329" i="5" s="1"/>
  <c r="BD329" i="5" s="1"/>
  <c r="BG329" i="5"/>
  <c r="BB329" i="5" s="1"/>
  <c r="BF329" i="5"/>
  <c r="BE329" i="5"/>
  <c r="BA329" i="5"/>
  <c r="AO329" i="5"/>
  <c r="AN329" i="5"/>
  <c r="AJ329" i="5"/>
  <c r="AH329" i="5"/>
  <c r="AF329" i="5"/>
  <c r="AC329" i="5"/>
  <c r="AB329" i="5"/>
  <c r="AA329" i="5"/>
  <c r="CK328" i="5"/>
  <c r="CJ328" i="5"/>
  <c r="CI328" i="5"/>
  <c r="BX328" i="5"/>
  <c r="BW328" i="5"/>
  <c r="BV328" i="5"/>
  <c r="BU328" i="5"/>
  <c r="BI328" i="5"/>
  <c r="BH328" i="5"/>
  <c r="BC328" i="5" s="1"/>
  <c r="BD328" i="5" s="1"/>
  <c r="BG328" i="5"/>
  <c r="BF328" i="5"/>
  <c r="BE328" i="5"/>
  <c r="BA328" i="5"/>
  <c r="AO328" i="5"/>
  <c r="AN328" i="5"/>
  <c r="AJ328" i="5"/>
  <c r="AH328" i="5"/>
  <c r="AF328" i="5"/>
  <c r="AC328" i="5"/>
  <c r="AB328" i="5"/>
  <c r="AA328" i="5"/>
  <c r="CK327" i="5"/>
  <c r="CJ327" i="5"/>
  <c r="CI327" i="5"/>
  <c r="BX327" i="5"/>
  <c r="BW327" i="5"/>
  <c r="BV327" i="5"/>
  <c r="BU327" i="5"/>
  <c r="BI327" i="5"/>
  <c r="BH327" i="5"/>
  <c r="BG327" i="5"/>
  <c r="BB327" i="5" s="1"/>
  <c r="BF327" i="5"/>
  <c r="BE327" i="5"/>
  <c r="BA327" i="5"/>
  <c r="AO327" i="5"/>
  <c r="AN327" i="5"/>
  <c r="AJ327" i="5"/>
  <c r="AH327" i="5"/>
  <c r="AF327" i="5"/>
  <c r="AC327" i="5"/>
  <c r="AB327" i="5"/>
  <c r="AA327" i="5"/>
  <c r="CK326" i="5"/>
  <c r="CJ326" i="5"/>
  <c r="CI326" i="5"/>
  <c r="BX326" i="5"/>
  <c r="BW326" i="5"/>
  <c r="BV326" i="5"/>
  <c r="BU326" i="5"/>
  <c r="BI326" i="5"/>
  <c r="BH326" i="5"/>
  <c r="BG326" i="5"/>
  <c r="BJ326" i="5" s="1"/>
  <c r="BF326" i="5"/>
  <c r="BE326" i="5"/>
  <c r="BC326" i="5"/>
  <c r="BD326" i="5" s="1"/>
  <c r="BA326" i="5"/>
  <c r="AO326" i="5"/>
  <c r="AN326" i="5"/>
  <c r="AJ326" i="5"/>
  <c r="AH326" i="5"/>
  <c r="AF326" i="5"/>
  <c r="AC326" i="5"/>
  <c r="AB326" i="5"/>
  <c r="AA326" i="5"/>
  <c r="CK325" i="5"/>
  <c r="CJ325" i="5"/>
  <c r="CI325" i="5"/>
  <c r="BX325" i="5"/>
  <c r="BW325" i="5"/>
  <c r="BV325" i="5"/>
  <c r="BU325" i="5"/>
  <c r="BJ325" i="5"/>
  <c r="BI325" i="5"/>
  <c r="BH325" i="5"/>
  <c r="BC325" i="5" s="1"/>
  <c r="BD325" i="5" s="1"/>
  <c r="BG325" i="5"/>
  <c r="BF325" i="5"/>
  <c r="BE325" i="5"/>
  <c r="BB325" i="5"/>
  <c r="BA325" i="5"/>
  <c r="AO325" i="5"/>
  <c r="AN325" i="5"/>
  <c r="AJ325" i="5"/>
  <c r="AH325" i="5"/>
  <c r="AF325" i="5"/>
  <c r="AC325" i="5"/>
  <c r="AB325" i="5"/>
  <c r="AA325" i="5"/>
  <c r="CK324" i="5"/>
  <c r="CJ324" i="5"/>
  <c r="CI324" i="5"/>
  <c r="BX324" i="5"/>
  <c r="BW324" i="5"/>
  <c r="BV324" i="5"/>
  <c r="BU324" i="5"/>
  <c r="BI324" i="5"/>
  <c r="BH324" i="5"/>
  <c r="BC324" i="5" s="1"/>
  <c r="BD324" i="5" s="1"/>
  <c r="BG324" i="5"/>
  <c r="BJ324" i="5" s="1"/>
  <c r="BF324" i="5"/>
  <c r="BE324" i="5"/>
  <c r="BA324" i="5"/>
  <c r="AO324" i="5"/>
  <c r="AN324" i="5"/>
  <c r="AJ324" i="5"/>
  <c r="AH324" i="5"/>
  <c r="AF324" i="5"/>
  <c r="AC324" i="5"/>
  <c r="AB324" i="5"/>
  <c r="AA324" i="5"/>
  <c r="CK323" i="5"/>
  <c r="CJ323" i="5"/>
  <c r="CI323" i="5"/>
  <c r="BX323" i="5"/>
  <c r="BW323" i="5"/>
  <c r="BV323" i="5"/>
  <c r="BU323" i="5"/>
  <c r="BI323" i="5"/>
  <c r="BH323" i="5"/>
  <c r="BC323" i="5" s="1"/>
  <c r="BD323" i="5" s="1"/>
  <c r="BG323" i="5"/>
  <c r="BB323" i="5" s="1"/>
  <c r="BF323" i="5"/>
  <c r="BE323" i="5"/>
  <c r="BA323" i="5"/>
  <c r="AO323" i="5"/>
  <c r="AN323" i="5"/>
  <c r="AJ323" i="5"/>
  <c r="AH323" i="5"/>
  <c r="AF323" i="5"/>
  <c r="AC323" i="5"/>
  <c r="AB323" i="5"/>
  <c r="AA323" i="5"/>
  <c r="CK322" i="5"/>
  <c r="CJ322" i="5"/>
  <c r="CI322" i="5"/>
  <c r="BX322" i="5"/>
  <c r="BW322" i="5"/>
  <c r="BV322" i="5"/>
  <c r="BU322" i="5"/>
  <c r="BI322" i="5"/>
  <c r="BH322" i="5"/>
  <c r="BC322" i="5" s="1"/>
  <c r="BD322" i="5" s="1"/>
  <c r="BG322" i="5"/>
  <c r="BB322" i="5" s="1"/>
  <c r="BF322" i="5"/>
  <c r="BE322" i="5"/>
  <c r="BA322" i="5"/>
  <c r="AO322" i="5"/>
  <c r="AN322" i="5"/>
  <c r="AJ322" i="5"/>
  <c r="AH322" i="5"/>
  <c r="AF322" i="5"/>
  <c r="AC322" i="5"/>
  <c r="AB322" i="5"/>
  <c r="AA322" i="5"/>
  <c r="CK321" i="5"/>
  <c r="CJ321" i="5"/>
  <c r="CI321" i="5"/>
  <c r="BX321" i="5"/>
  <c r="BW321" i="5"/>
  <c r="BV321" i="5"/>
  <c r="BU321" i="5"/>
  <c r="BI321" i="5"/>
  <c r="BH321" i="5"/>
  <c r="BC321" i="5" s="1"/>
  <c r="BD321" i="5" s="1"/>
  <c r="BG321" i="5"/>
  <c r="BB321" i="5" s="1"/>
  <c r="BF321" i="5"/>
  <c r="BE321" i="5"/>
  <c r="BA321" i="5"/>
  <c r="AO321" i="5"/>
  <c r="AN321" i="5"/>
  <c r="AJ321" i="5"/>
  <c r="AH321" i="5"/>
  <c r="AF321" i="5"/>
  <c r="AC321" i="5"/>
  <c r="AB321" i="5"/>
  <c r="AA321" i="5"/>
  <c r="CK320" i="5"/>
  <c r="CJ320" i="5"/>
  <c r="CI320" i="5"/>
  <c r="BX320" i="5"/>
  <c r="BW320" i="5"/>
  <c r="BV320" i="5"/>
  <c r="BU320" i="5"/>
  <c r="BI320" i="5"/>
  <c r="BH320" i="5"/>
  <c r="BG320" i="5"/>
  <c r="BF320" i="5"/>
  <c r="BE320" i="5"/>
  <c r="BD320" i="5"/>
  <c r="BC320" i="5"/>
  <c r="BA320" i="5"/>
  <c r="AO320" i="5"/>
  <c r="AN320" i="5"/>
  <c r="AJ320" i="5"/>
  <c r="AH320" i="5"/>
  <c r="AF320" i="5"/>
  <c r="AC320" i="5"/>
  <c r="AB320" i="5"/>
  <c r="AA320" i="5"/>
  <c r="CK319" i="5"/>
  <c r="CJ319" i="5"/>
  <c r="CI319" i="5"/>
  <c r="BX319" i="5"/>
  <c r="BW319" i="5"/>
  <c r="BV319" i="5"/>
  <c r="BU319" i="5"/>
  <c r="BI319" i="5"/>
  <c r="BH319" i="5"/>
  <c r="BG319" i="5"/>
  <c r="BF319" i="5"/>
  <c r="BE319" i="5"/>
  <c r="BB319" i="5"/>
  <c r="BA319" i="5"/>
  <c r="AO319" i="5"/>
  <c r="AN319" i="5"/>
  <c r="AJ319" i="5"/>
  <c r="AH319" i="5"/>
  <c r="AF319" i="5"/>
  <c r="AC319" i="5"/>
  <c r="AB319" i="5"/>
  <c r="AA319" i="5"/>
  <c r="CK318" i="5"/>
  <c r="CJ318" i="5"/>
  <c r="CI318" i="5"/>
  <c r="BX318" i="5"/>
  <c r="BW318" i="5"/>
  <c r="BV318" i="5"/>
  <c r="BU318" i="5"/>
  <c r="BI318" i="5"/>
  <c r="BH318" i="5"/>
  <c r="BG318" i="5"/>
  <c r="BJ318" i="5" s="1"/>
  <c r="BF318" i="5"/>
  <c r="BE318" i="5"/>
  <c r="BC318" i="5"/>
  <c r="BD318" i="5" s="1"/>
  <c r="BA318" i="5"/>
  <c r="AO318" i="5"/>
  <c r="AN318" i="5"/>
  <c r="AJ318" i="5"/>
  <c r="AH318" i="5"/>
  <c r="AF318" i="5"/>
  <c r="AC318" i="5"/>
  <c r="AB318" i="5"/>
  <c r="AA318" i="5"/>
  <c r="CK317" i="5"/>
  <c r="CJ317" i="5"/>
  <c r="CI317" i="5"/>
  <c r="BX317" i="5"/>
  <c r="BW317" i="5"/>
  <c r="BV317" i="5"/>
  <c r="BU317" i="5"/>
  <c r="BI317" i="5"/>
  <c r="BH317" i="5"/>
  <c r="BG317" i="5"/>
  <c r="BB317" i="5" s="1"/>
  <c r="BF317" i="5"/>
  <c r="BE317" i="5"/>
  <c r="BA317" i="5"/>
  <c r="AO317" i="5"/>
  <c r="AN317" i="5"/>
  <c r="AJ317" i="5"/>
  <c r="AH317" i="5"/>
  <c r="AF317" i="5"/>
  <c r="AC317" i="5"/>
  <c r="AB317" i="5"/>
  <c r="AA317" i="5"/>
  <c r="CK316" i="5"/>
  <c r="CJ316" i="5"/>
  <c r="CI316" i="5"/>
  <c r="BX316" i="5"/>
  <c r="BW316" i="5"/>
  <c r="BV316" i="5"/>
  <c r="BU316" i="5"/>
  <c r="BI316" i="5"/>
  <c r="BH316" i="5"/>
  <c r="BC316" i="5" s="1"/>
  <c r="BD316" i="5" s="1"/>
  <c r="BG316" i="5"/>
  <c r="BF316" i="5"/>
  <c r="BE316" i="5"/>
  <c r="BA316" i="5"/>
  <c r="AO316" i="5"/>
  <c r="AN316" i="5"/>
  <c r="AJ316" i="5"/>
  <c r="AH316" i="5"/>
  <c r="AF316" i="5"/>
  <c r="AC316" i="5"/>
  <c r="AB316" i="5"/>
  <c r="AA316" i="5"/>
  <c r="CK315" i="5"/>
  <c r="CJ315" i="5"/>
  <c r="CI315" i="5"/>
  <c r="BX315" i="5"/>
  <c r="BW315" i="5"/>
  <c r="BV315" i="5"/>
  <c r="BU315" i="5"/>
  <c r="BI315" i="5"/>
  <c r="BH315" i="5"/>
  <c r="BC315" i="5" s="1"/>
  <c r="BG315" i="5"/>
  <c r="BB315" i="5" s="1"/>
  <c r="BF315" i="5"/>
  <c r="BE315" i="5"/>
  <c r="BD315" i="5"/>
  <c r="BA315" i="5"/>
  <c r="AO315" i="5"/>
  <c r="AN315" i="5"/>
  <c r="AJ315" i="5"/>
  <c r="AH315" i="5"/>
  <c r="AF315" i="5"/>
  <c r="AC315" i="5"/>
  <c r="AB315" i="5"/>
  <c r="AA315" i="5"/>
  <c r="CK314" i="5"/>
  <c r="CJ314" i="5"/>
  <c r="CI314" i="5"/>
  <c r="BX314" i="5"/>
  <c r="BW314" i="5"/>
  <c r="BV314" i="5"/>
  <c r="BU314" i="5"/>
  <c r="BI314" i="5"/>
  <c r="BH314" i="5"/>
  <c r="BG314" i="5"/>
  <c r="BJ314" i="5" s="1"/>
  <c r="BF314" i="5"/>
  <c r="BE314" i="5"/>
  <c r="BC314" i="5"/>
  <c r="BD314" i="5" s="1"/>
  <c r="BB314" i="5"/>
  <c r="BA314" i="5"/>
  <c r="AO314" i="5"/>
  <c r="AN314" i="5"/>
  <c r="AJ314" i="5"/>
  <c r="AH314" i="5"/>
  <c r="AF314" i="5"/>
  <c r="AC314" i="5"/>
  <c r="AB314" i="5"/>
  <c r="AA314" i="5"/>
  <c r="CK313" i="5"/>
  <c r="CJ313" i="5"/>
  <c r="CI313" i="5"/>
  <c r="BX313" i="5"/>
  <c r="BW313" i="5"/>
  <c r="BV313" i="5"/>
  <c r="BU313" i="5"/>
  <c r="BI313" i="5"/>
  <c r="BH313" i="5"/>
  <c r="BC313" i="5" s="1"/>
  <c r="BD313" i="5" s="1"/>
  <c r="BG313" i="5"/>
  <c r="BF313" i="5"/>
  <c r="BE313" i="5"/>
  <c r="BB313" i="5"/>
  <c r="BA313" i="5"/>
  <c r="AO313" i="5"/>
  <c r="AN313" i="5"/>
  <c r="AJ313" i="5"/>
  <c r="AH313" i="5"/>
  <c r="AF313" i="5"/>
  <c r="AC313" i="5"/>
  <c r="AB313" i="5"/>
  <c r="AA313" i="5"/>
  <c r="CK312" i="5"/>
  <c r="CJ312" i="5"/>
  <c r="CI312" i="5"/>
  <c r="BX312" i="5"/>
  <c r="BW312" i="5"/>
  <c r="BV312" i="5"/>
  <c r="BU312" i="5"/>
  <c r="BI312" i="5"/>
  <c r="BH312" i="5"/>
  <c r="BC312" i="5" s="1"/>
  <c r="BD312" i="5" s="1"/>
  <c r="BG312" i="5"/>
  <c r="BF312" i="5"/>
  <c r="BE312" i="5"/>
  <c r="BA312" i="5"/>
  <c r="AO312" i="5"/>
  <c r="AN312" i="5"/>
  <c r="AJ312" i="5"/>
  <c r="AH312" i="5"/>
  <c r="AF312" i="5"/>
  <c r="AC312" i="5"/>
  <c r="AB312" i="5"/>
  <c r="AA312" i="5"/>
  <c r="CK311" i="5"/>
  <c r="CJ311" i="5"/>
  <c r="CI311" i="5"/>
  <c r="BX311" i="5"/>
  <c r="BW311" i="5"/>
  <c r="BV311" i="5"/>
  <c r="BU311" i="5"/>
  <c r="BI311" i="5"/>
  <c r="BH311" i="5"/>
  <c r="BG311" i="5"/>
  <c r="BB311" i="5" s="1"/>
  <c r="BF311" i="5"/>
  <c r="BE311" i="5"/>
  <c r="BA311" i="5"/>
  <c r="AO311" i="5"/>
  <c r="AN311" i="5"/>
  <c r="AJ311" i="5"/>
  <c r="AH311" i="5"/>
  <c r="AF311" i="5"/>
  <c r="AC311" i="5"/>
  <c r="AB311" i="5"/>
  <c r="AA311" i="5"/>
  <c r="CK310" i="5"/>
  <c r="CJ310" i="5"/>
  <c r="CI310" i="5"/>
  <c r="BX310" i="5"/>
  <c r="BW310" i="5"/>
  <c r="BV310" i="5"/>
  <c r="BU310" i="5"/>
  <c r="BI310" i="5"/>
  <c r="BH310" i="5"/>
  <c r="BC310" i="5" s="1"/>
  <c r="BD310" i="5" s="1"/>
  <c r="BG310" i="5"/>
  <c r="BJ310" i="5" s="1"/>
  <c r="BF310" i="5"/>
  <c r="BE310" i="5"/>
  <c r="BA310" i="5"/>
  <c r="AO310" i="5"/>
  <c r="AN310" i="5"/>
  <c r="AJ310" i="5"/>
  <c r="AH310" i="5"/>
  <c r="AF310" i="5"/>
  <c r="AC310" i="5"/>
  <c r="AB310" i="5"/>
  <c r="AA310" i="5"/>
  <c r="CK309" i="5"/>
  <c r="CJ309" i="5"/>
  <c r="CI309" i="5"/>
  <c r="BX309" i="5"/>
  <c r="BW309" i="5"/>
  <c r="BV309" i="5"/>
  <c r="BU309" i="5"/>
  <c r="BJ309" i="5"/>
  <c r="BI309" i="5"/>
  <c r="BH309" i="5"/>
  <c r="BC309" i="5" s="1"/>
  <c r="BD309" i="5" s="1"/>
  <c r="BG309" i="5"/>
  <c r="BF309" i="5"/>
  <c r="BE309" i="5"/>
  <c r="BB309" i="5"/>
  <c r="BA309" i="5"/>
  <c r="AO309" i="5"/>
  <c r="AN309" i="5"/>
  <c r="AJ309" i="5"/>
  <c r="AH309" i="5"/>
  <c r="AF309" i="5"/>
  <c r="AC309" i="5"/>
  <c r="AB309" i="5"/>
  <c r="AA309" i="5"/>
  <c r="CK308" i="5"/>
  <c r="CJ308" i="5"/>
  <c r="CI308" i="5"/>
  <c r="BX308" i="5"/>
  <c r="BW308" i="5"/>
  <c r="BV308" i="5"/>
  <c r="BU308" i="5"/>
  <c r="BI308" i="5"/>
  <c r="BH308" i="5"/>
  <c r="BG308" i="5"/>
  <c r="BF308" i="5"/>
  <c r="BE308" i="5"/>
  <c r="BC308" i="5"/>
  <c r="BD308" i="5" s="1"/>
  <c r="BA308" i="5"/>
  <c r="AO308" i="5"/>
  <c r="AN308" i="5"/>
  <c r="AJ308" i="5"/>
  <c r="AH308" i="5"/>
  <c r="AF308" i="5"/>
  <c r="AC308" i="5"/>
  <c r="AB308" i="5"/>
  <c r="AA308" i="5"/>
  <c r="CK307" i="5"/>
  <c r="CJ307" i="5"/>
  <c r="CI307" i="5"/>
  <c r="BX307" i="5"/>
  <c r="BW307" i="5"/>
  <c r="BV307" i="5"/>
  <c r="BU307" i="5"/>
  <c r="BJ307" i="5"/>
  <c r="BI307" i="5"/>
  <c r="BH307" i="5"/>
  <c r="BC307" i="5" s="1"/>
  <c r="BG307" i="5"/>
  <c r="BF307" i="5"/>
  <c r="BE307" i="5"/>
  <c r="BD307" i="5"/>
  <c r="BB307" i="5"/>
  <c r="BA307" i="5"/>
  <c r="AO307" i="5"/>
  <c r="AN307" i="5"/>
  <c r="AJ307" i="5"/>
  <c r="AH307" i="5"/>
  <c r="AF307" i="5"/>
  <c r="AC307" i="5"/>
  <c r="AB307" i="5"/>
  <c r="AA307" i="5"/>
  <c r="CK306" i="5"/>
  <c r="CJ306" i="5"/>
  <c r="CI306" i="5"/>
  <c r="BX306" i="5"/>
  <c r="BW306" i="5"/>
  <c r="BV306" i="5"/>
  <c r="BU306" i="5"/>
  <c r="BJ306" i="5"/>
  <c r="BI306" i="5"/>
  <c r="BH306" i="5"/>
  <c r="BC306" i="5" s="1"/>
  <c r="BD306" i="5" s="1"/>
  <c r="BG306" i="5"/>
  <c r="BF306" i="5"/>
  <c r="BE306" i="5"/>
  <c r="BB306" i="5"/>
  <c r="BA306" i="5"/>
  <c r="AO306" i="5"/>
  <c r="AN306" i="5"/>
  <c r="AJ306" i="5"/>
  <c r="AH306" i="5"/>
  <c r="AF306" i="5"/>
  <c r="AC306" i="5"/>
  <c r="AB306" i="5"/>
  <c r="AA306" i="5"/>
  <c r="CK305" i="5"/>
  <c r="CJ305" i="5"/>
  <c r="CI305" i="5"/>
  <c r="BX305" i="5"/>
  <c r="BW305" i="5"/>
  <c r="BV305" i="5"/>
  <c r="BU305" i="5"/>
  <c r="BJ305" i="5"/>
  <c r="BI305" i="5"/>
  <c r="BH305" i="5"/>
  <c r="BG305" i="5"/>
  <c r="BF305" i="5"/>
  <c r="BE305" i="5"/>
  <c r="BC305" i="5"/>
  <c r="BD305" i="5" s="1"/>
  <c r="BB305" i="5"/>
  <c r="BA305" i="5"/>
  <c r="AO305" i="5"/>
  <c r="AN305" i="5"/>
  <c r="AJ305" i="5"/>
  <c r="AH305" i="5"/>
  <c r="AF305" i="5"/>
  <c r="AC305" i="5"/>
  <c r="AB305" i="5"/>
  <c r="AA305" i="5"/>
  <c r="CK304" i="5"/>
  <c r="CJ304" i="5"/>
  <c r="CI304" i="5"/>
  <c r="BX304" i="5"/>
  <c r="BW304" i="5"/>
  <c r="BV304" i="5"/>
  <c r="BU304" i="5"/>
  <c r="BI304" i="5"/>
  <c r="BH304" i="5"/>
  <c r="BG304" i="5"/>
  <c r="BF304" i="5"/>
  <c r="BE304" i="5"/>
  <c r="BC304" i="5"/>
  <c r="BD304" i="5" s="1"/>
  <c r="BA304" i="5"/>
  <c r="AO304" i="5"/>
  <c r="AN304" i="5"/>
  <c r="AJ304" i="5"/>
  <c r="AH304" i="5"/>
  <c r="AF304" i="5"/>
  <c r="AC304" i="5"/>
  <c r="AB304" i="5"/>
  <c r="AA304" i="5"/>
  <c r="CK303" i="5"/>
  <c r="CJ303" i="5"/>
  <c r="CI303" i="5"/>
  <c r="BX303" i="5"/>
  <c r="BW303" i="5"/>
  <c r="BV303" i="5"/>
  <c r="BU303" i="5"/>
  <c r="BI303" i="5"/>
  <c r="BH303" i="5"/>
  <c r="BG303" i="5"/>
  <c r="BB303" i="5" s="1"/>
  <c r="BF303" i="5"/>
  <c r="BE303" i="5"/>
  <c r="BA303" i="5"/>
  <c r="AO303" i="5"/>
  <c r="AN303" i="5"/>
  <c r="AJ303" i="5"/>
  <c r="AH303" i="5"/>
  <c r="AF303" i="5"/>
  <c r="AC303" i="5"/>
  <c r="AB303" i="5"/>
  <c r="AA303" i="5"/>
  <c r="CK302" i="5"/>
  <c r="CJ302" i="5"/>
  <c r="CI302" i="5"/>
  <c r="BX302" i="5"/>
  <c r="BW302" i="5"/>
  <c r="BV302" i="5"/>
  <c r="BU302" i="5"/>
  <c r="BI302" i="5"/>
  <c r="BH302" i="5"/>
  <c r="BC302" i="5" s="1"/>
  <c r="BD302" i="5" s="1"/>
  <c r="BG302" i="5"/>
  <c r="BF302" i="5"/>
  <c r="BE302" i="5"/>
  <c r="BA302" i="5"/>
  <c r="AO302" i="5"/>
  <c r="AN302" i="5"/>
  <c r="AJ302" i="5"/>
  <c r="AH302" i="5"/>
  <c r="AF302" i="5"/>
  <c r="AC302" i="5"/>
  <c r="AB302" i="5"/>
  <c r="AA302" i="5"/>
  <c r="CK301" i="5"/>
  <c r="CJ301" i="5"/>
  <c r="CI301" i="5"/>
  <c r="BX301" i="5"/>
  <c r="BW301" i="5"/>
  <c r="BV301" i="5"/>
  <c r="BU301" i="5"/>
  <c r="BI301" i="5"/>
  <c r="BH301" i="5"/>
  <c r="BC301" i="5" s="1"/>
  <c r="BD301" i="5" s="1"/>
  <c r="BG301" i="5"/>
  <c r="BJ301" i="5" s="1"/>
  <c r="BF301" i="5"/>
  <c r="BE301" i="5"/>
  <c r="BA301" i="5"/>
  <c r="AO301" i="5"/>
  <c r="AN301" i="5"/>
  <c r="AJ301" i="5"/>
  <c r="AH301" i="5"/>
  <c r="AF301" i="5"/>
  <c r="AC301" i="5"/>
  <c r="AB301" i="5"/>
  <c r="AA301" i="5"/>
  <c r="CK300" i="5"/>
  <c r="CJ300" i="5"/>
  <c r="CI300" i="5"/>
  <c r="BX300" i="5"/>
  <c r="BW300" i="5"/>
  <c r="BV300" i="5"/>
  <c r="BU300" i="5"/>
  <c r="BI300" i="5"/>
  <c r="BH300" i="5"/>
  <c r="BG300" i="5"/>
  <c r="BJ300" i="5" s="1"/>
  <c r="BF300" i="5"/>
  <c r="BE300" i="5"/>
  <c r="BC300" i="5"/>
  <c r="BD300" i="5" s="1"/>
  <c r="BA300" i="5"/>
  <c r="AO300" i="5"/>
  <c r="AN300" i="5"/>
  <c r="AJ300" i="5"/>
  <c r="AH300" i="5"/>
  <c r="AF300" i="5"/>
  <c r="AC300" i="5"/>
  <c r="AB300" i="5"/>
  <c r="AA300" i="5"/>
  <c r="CK299" i="5"/>
  <c r="CJ299" i="5"/>
  <c r="CI299" i="5"/>
  <c r="BX299" i="5"/>
  <c r="BW299" i="5"/>
  <c r="BV299" i="5"/>
  <c r="BU299" i="5"/>
  <c r="BJ299" i="5"/>
  <c r="BI299" i="5"/>
  <c r="BH299" i="5"/>
  <c r="BC299" i="5" s="1"/>
  <c r="BG299" i="5"/>
  <c r="BF299" i="5"/>
  <c r="BE299" i="5"/>
  <c r="BD299" i="5"/>
  <c r="BB299" i="5"/>
  <c r="BA299" i="5"/>
  <c r="AO299" i="5"/>
  <c r="AN299" i="5"/>
  <c r="AJ299" i="5"/>
  <c r="AH299" i="5"/>
  <c r="AF299" i="5"/>
  <c r="AC299" i="5"/>
  <c r="AB299" i="5"/>
  <c r="AA299" i="5"/>
  <c r="CK298" i="5"/>
  <c r="CJ298" i="5"/>
  <c r="CI298" i="5"/>
  <c r="BX298" i="5"/>
  <c r="BW298" i="5"/>
  <c r="BV298" i="5"/>
  <c r="BU298" i="5"/>
  <c r="BJ298" i="5"/>
  <c r="BI298" i="5"/>
  <c r="BH298" i="5"/>
  <c r="BG298" i="5"/>
  <c r="BF298" i="5"/>
  <c r="BE298" i="5"/>
  <c r="BC298" i="5"/>
  <c r="BD298" i="5" s="1"/>
  <c r="BB298" i="5"/>
  <c r="BA298" i="5"/>
  <c r="AO298" i="5"/>
  <c r="AN298" i="5"/>
  <c r="AJ298" i="5"/>
  <c r="AH298" i="5"/>
  <c r="AF298" i="5"/>
  <c r="AC298" i="5"/>
  <c r="AB298" i="5"/>
  <c r="AA298" i="5"/>
  <c r="CK297" i="5"/>
  <c r="CJ297" i="5"/>
  <c r="CI297" i="5"/>
  <c r="BX297" i="5"/>
  <c r="BW297" i="5"/>
  <c r="BV297" i="5"/>
  <c r="BU297" i="5"/>
  <c r="BI297" i="5"/>
  <c r="BH297" i="5"/>
  <c r="BG297" i="5"/>
  <c r="BF297" i="5"/>
  <c r="BE297" i="5"/>
  <c r="BC297" i="5"/>
  <c r="BD297" i="5" s="1"/>
  <c r="BB297" i="5"/>
  <c r="BA297" i="5"/>
  <c r="AO297" i="5"/>
  <c r="AN297" i="5"/>
  <c r="AJ297" i="5"/>
  <c r="AH297" i="5"/>
  <c r="AF297" i="5"/>
  <c r="AC297" i="5"/>
  <c r="AB297" i="5"/>
  <c r="AA297" i="5"/>
  <c r="CK296" i="5"/>
  <c r="CJ296" i="5"/>
  <c r="CI296" i="5"/>
  <c r="BX296" i="5"/>
  <c r="BW296" i="5"/>
  <c r="BV296" i="5"/>
  <c r="BU296" i="5"/>
  <c r="BI296" i="5"/>
  <c r="BH296" i="5"/>
  <c r="BG296" i="5"/>
  <c r="BF296" i="5"/>
  <c r="BE296" i="5"/>
  <c r="BC296" i="5"/>
  <c r="BD296" i="5" s="1"/>
  <c r="BA296" i="5"/>
  <c r="AO296" i="5"/>
  <c r="AN296" i="5"/>
  <c r="AJ296" i="5"/>
  <c r="AH296" i="5"/>
  <c r="AF296" i="5"/>
  <c r="AC296" i="5"/>
  <c r="AB296" i="5"/>
  <c r="AA296" i="5"/>
  <c r="CK295" i="5"/>
  <c r="CJ295" i="5"/>
  <c r="CI295" i="5"/>
  <c r="BX295" i="5"/>
  <c r="BW295" i="5"/>
  <c r="BV295" i="5"/>
  <c r="BU295" i="5"/>
  <c r="BI295" i="5"/>
  <c r="BH295" i="5"/>
  <c r="BG295" i="5"/>
  <c r="BB295" i="5" s="1"/>
  <c r="BF295" i="5"/>
  <c r="BE295" i="5"/>
  <c r="BA295" i="5"/>
  <c r="AO295" i="5"/>
  <c r="AN295" i="5"/>
  <c r="AJ295" i="5"/>
  <c r="AH295" i="5"/>
  <c r="AF295" i="5"/>
  <c r="AC295" i="5"/>
  <c r="AB295" i="5"/>
  <c r="AA295" i="5"/>
  <c r="CK294" i="5"/>
  <c r="CJ294" i="5"/>
  <c r="CI294" i="5"/>
  <c r="BX294" i="5"/>
  <c r="BW294" i="5"/>
  <c r="BV294" i="5"/>
  <c r="BU294" i="5"/>
  <c r="BI294" i="5"/>
  <c r="BH294" i="5"/>
  <c r="BC294" i="5" s="1"/>
  <c r="BD294" i="5" s="1"/>
  <c r="BG294" i="5"/>
  <c r="BF294" i="5"/>
  <c r="BE294" i="5"/>
  <c r="BA294" i="5"/>
  <c r="AO294" i="5"/>
  <c r="AN294" i="5"/>
  <c r="AJ294" i="5"/>
  <c r="AH294" i="5"/>
  <c r="AF294" i="5"/>
  <c r="AC294" i="5"/>
  <c r="AB294" i="5"/>
  <c r="AA294" i="5"/>
  <c r="CK293" i="5"/>
  <c r="CJ293" i="5"/>
  <c r="CI293" i="5"/>
  <c r="BX293" i="5"/>
  <c r="BW293" i="5"/>
  <c r="BV293" i="5"/>
  <c r="BU293" i="5"/>
  <c r="BI293" i="5"/>
  <c r="BH293" i="5"/>
  <c r="BC293" i="5" s="1"/>
  <c r="BD293" i="5" s="1"/>
  <c r="BG293" i="5"/>
  <c r="BJ293" i="5" s="1"/>
  <c r="BF293" i="5"/>
  <c r="BE293" i="5"/>
  <c r="BA293" i="5"/>
  <c r="AO293" i="5"/>
  <c r="AN293" i="5"/>
  <c r="AJ293" i="5"/>
  <c r="AH293" i="5"/>
  <c r="AF293" i="5"/>
  <c r="AC293" i="5"/>
  <c r="AB293" i="5"/>
  <c r="AA293" i="5"/>
  <c r="CK292" i="5"/>
  <c r="CJ292" i="5"/>
  <c r="CI292" i="5"/>
  <c r="BX292" i="5"/>
  <c r="BW292" i="5"/>
  <c r="BV292" i="5"/>
  <c r="BU292" i="5"/>
  <c r="BI292" i="5"/>
  <c r="BH292" i="5"/>
  <c r="BG292" i="5"/>
  <c r="BJ292" i="5" s="1"/>
  <c r="BF292" i="5"/>
  <c r="BE292" i="5"/>
  <c r="BC292" i="5"/>
  <c r="BD292" i="5" s="1"/>
  <c r="BA292" i="5"/>
  <c r="AO292" i="5"/>
  <c r="AN292" i="5"/>
  <c r="AJ292" i="5"/>
  <c r="AH292" i="5"/>
  <c r="AF292" i="5"/>
  <c r="AC292" i="5"/>
  <c r="AB292" i="5"/>
  <c r="AA292" i="5"/>
  <c r="CK291" i="5"/>
  <c r="CJ291" i="5"/>
  <c r="CI291" i="5"/>
  <c r="BX291" i="5"/>
  <c r="BW291" i="5"/>
  <c r="BV291" i="5"/>
  <c r="BU291" i="5"/>
  <c r="BJ291" i="5"/>
  <c r="BI291" i="5"/>
  <c r="BH291" i="5"/>
  <c r="BC291" i="5" s="1"/>
  <c r="BG291" i="5"/>
  <c r="BF291" i="5"/>
  <c r="BE291" i="5"/>
  <c r="BD291" i="5"/>
  <c r="BB291" i="5"/>
  <c r="BA291" i="5"/>
  <c r="AO291" i="5"/>
  <c r="AN291" i="5"/>
  <c r="AJ291" i="5"/>
  <c r="AH291" i="5"/>
  <c r="AF291" i="5"/>
  <c r="AC291" i="5"/>
  <c r="AB291" i="5"/>
  <c r="AA291" i="5"/>
  <c r="CK290" i="5"/>
  <c r="CJ290" i="5"/>
  <c r="CI290" i="5"/>
  <c r="BX290" i="5"/>
  <c r="BW290" i="5"/>
  <c r="BV290" i="5"/>
  <c r="BU290" i="5"/>
  <c r="BJ290" i="5"/>
  <c r="BI290" i="5"/>
  <c r="BH290" i="5"/>
  <c r="BG290" i="5"/>
  <c r="BF290" i="5"/>
  <c r="BE290" i="5"/>
  <c r="BC290" i="5"/>
  <c r="BD290" i="5" s="1"/>
  <c r="BB290" i="5"/>
  <c r="BA290" i="5"/>
  <c r="AO290" i="5"/>
  <c r="AN290" i="5"/>
  <c r="AJ290" i="5"/>
  <c r="AH290" i="5"/>
  <c r="AF290" i="5"/>
  <c r="AC290" i="5"/>
  <c r="AB290" i="5"/>
  <c r="AA290" i="5"/>
  <c r="CK289" i="5"/>
  <c r="CJ289" i="5"/>
  <c r="CI289" i="5"/>
  <c r="BX289" i="5"/>
  <c r="BW289" i="5"/>
  <c r="BV289" i="5"/>
  <c r="BU289" i="5"/>
  <c r="BJ289" i="5"/>
  <c r="BI289" i="5"/>
  <c r="BH289" i="5"/>
  <c r="BG289" i="5"/>
  <c r="BF289" i="5"/>
  <c r="BE289" i="5"/>
  <c r="BC289" i="5"/>
  <c r="BD289" i="5" s="1"/>
  <c r="BB289" i="5"/>
  <c r="BA289" i="5"/>
  <c r="AO289" i="5"/>
  <c r="AN289" i="5"/>
  <c r="AJ289" i="5"/>
  <c r="AH289" i="5"/>
  <c r="AF289" i="5"/>
  <c r="AC289" i="5"/>
  <c r="AB289" i="5"/>
  <c r="AA289" i="5"/>
  <c r="CK288" i="5"/>
  <c r="CJ288" i="5"/>
  <c r="CI288" i="5"/>
  <c r="BX288" i="5"/>
  <c r="BW288" i="5"/>
  <c r="BV288" i="5"/>
  <c r="BU288" i="5"/>
  <c r="BI288" i="5"/>
  <c r="BH288" i="5"/>
  <c r="BG288" i="5"/>
  <c r="BF288" i="5"/>
  <c r="BE288" i="5"/>
  <c r="BC288" i="5"/>
  <c r="BD288" i="5" s="1"/>
  <c r="BA288" i="5"/>
  <c r="AO288" i="5"/>
  <c r="AN288" i="5"/>
  <c r="AJ288" i="5"/>
  <c r="AH288" i="5"/>
  <c r="AF288" i="5"/>
  <c r="AC288" i="5"/>
  <c r="AB288" i="5"/>
  <c r="AA288" i="5"/>
  <c r="CK287" i="5"/>
  <c r="CJ287" i="5"/>
  <c r="CI287" i="5"/>
  <c r="BX287" i="5"/>
  <c r="BW287" i="5"/>
  <c r="BV287" i="5"/>
  <c r="BU287" i="5"/>
  <c r="BI287" i="5"/>
  <c r="BH287" i="5"/>
  <c r="BG287" i="5"/>
  <c r="BB287" i="5" s="1"/>
  <c r="BF287" i="5"/>
  <c r="BE287" i="5"/>
  <c r="BA287" i="5"/>
  <c r="AO287" i="5"/>
  <c r="AN287" i="5"/>
  <c r="AJ287" i="5"/>
  <c r="AH287" i="5"/>
  <c r="AF287" i="5"/>
  <c r="AC287" i="5"/>
  <c r="AB287" i="5"/>
  <c r="AA287" i="5"/>
  <c r="CK286" i="5"/>
  <c r="CJ286" i="5"/>
  <c r="CI286" i="5"/>
  <c r="BX286" i="5"/>
  <c r="BW286" i="5"/>
  <c r="BV286" i="5"/>
  <c r="BU286" i="5"/>
  <c r="BI286" i="5"/>
  <c r="BH286" i="5"/>
  <c r="BC286" i="5" s="1"/>
  <c r="BD286" i="5" s="1"/>
  <c r="BG286" i="5"/>
  <c r="BF286" i="5"/>
  <c r="BE286" i="5"/>
  <c r="BA286" i="5"/>
  <c r="AO286" i="5"/>
  <c r="AN286" i="5"/>
  <c r="AJ286" i="5"/>
  <c r="AH286" i="5"/>
  <c r="AF286" i="5"/>
  <c r="AC286" i="5"/>
  <c r="AB286" i="5"/>
  <c r="AA286" i="5"/>
  <c r="CK285" i="5"/>
  <c r="CJ285" i="5"/>
  <c r="CI285" i="5"/>
  <c r="BX285" i="5"/>
  <c r="BW285" i="5"/>
  <c r="BV285" i="5"/>
  <c r="BU285" i="5"/>
  <c r="BI285" i="5"/>
  <c r="BH285" i="5"/>
  <c r="BC285" i="5" s="1"/>
  <c r="BD285" i="5" s="1"/>
  <c r="BG285" i="5"/>
  <c r="BJ285" i="5" s="1"/>
  <c r="BF285" i="5"/>
  <c r="BE285" i="5"/>
  <c r="BA285" i="5"/>
  <c r="AO285" i="5"/>
  <c r="AN285" i="5"/>
  <c r="AJ285" i="5"/>
  <c r="AH285" i="5"/>
  <c r="AF285" i="5"/>
  <c r="AC285" i="5"/>
  <c r="AB285" i="5"/>
  <c r="AA285" i="5"/>
  <c r="CK284" i="5"/>
  <c r="CJ284" i="5"/>
  <c r="CI284" i="5"/>
  <c r="BX284" i="5"/>
  <c r="BW284" i="5"/>
  <c r="BV284" i="5"/>
  <c r="BU284" i="5"/>
  <c r="BI284" i="5"/>
  <c r="BH284" i="5"/>
  <c r="BG284" i="5"/>
  <c r="BJ284" i="5" s="1"/>
  <c r="BF284" i="5"/>
  <c r="BE284" i="5"/>
  <c r="BC284" i="5"/>
  <c r="BD284" i="5" s="1"/>
  <c r="BA284" i="5"/>
  <c r="AO284" i="5"/>
  <c r="AN284" i="5"/>
  <c r="AJ284" i="5"/>
  <c r="AH284" i="5"/>
  <c r="AF284" i="5"/>
  <c r="AC284" i="5"/>
  <c r="AB284" i="5"/>
  <c r="AA284" i="5"/>
  <c r="CK283" i="5"/>
  <c r="CJ283" i="5"/>
  <c r="CI283" i="5"/>
  <c r="BX283" i="5"/>
  <c r="BW283" i="5"/>
  <c r="BV283" i="5"/>
  <c r="BU283" i="5"/>
  <c r="BJ283" i="5"/>
  <c r="BI283" i="5"/>
  <c r="BH283" i="5"/>
  <c r="BC283" i="5" s="1"/>
  <c r="BG283" i="5"/>
  <c r="BF283" i="5"/>
  <c r="BE283" i="5"/>
  <c r="BD283" i="5"/>
  <c r="BB283" i="5"/>
  <c r="BA283" i="5"/>
  <c r="AO283" i="5"/>
  <c r="AN283" i="5"/>
  <c r="AJ283" i="5"/>
  <c r="AH283" i="5"/>
  <c r="AF283" i="5"/>
  <c r="AC283" i="5"/>
  <c r="AB283" i="5"/>
  <c r="AA283" i="5"/>
  <c r="CK282" i="5"/>
  <c r="CJ282" i="5"/>
  <c r="CI282" i="5"/>
  <c r="BX282" i="5"/>
  <c r="BW282" i="5"/>
  <c r="BV282" i="5"/>
  <c r="BU282" i="5"/>
  <c r="BJ282" i="5"/>
  <c r="BI282" i="5"/>
  <c r="BH282" i="5"/>
  <c r="BG282" i="5"/>
  <c r="BF282" i="5"/>
  <c r="BE282" i="5"/>
  <c r="BC282" i="5"/>
  <c r="BD282" i="5" s="1"/>
  <c r="BB282" i="5"/>
  <c r="BA282" i="5"/>
  <c r="AO282" i="5"/>
  <c r="AN282" i="5"/>
  <c r="AJ282" i="5"/>
  <c r="AH282" i="5"/>
  <c r="AF282" i="5"/>
  <c r="AC282" i="5"/>
  <c r="AB282" i="5"/>
  <c r="AA282" i="5"/>
  <c r="CK281" i="5"/>
  <c r="CJ281" i="5"/>
  <c r="CI281" i="5"/>
  <c r="BX281" i="5"/>
  <c r="BW281" i="5"/>
  <c r="BV281" i="5"/>
  <c r="BU281" i="5"/>
  <c r="BJ281" i="5"/>
  <c r="BI281" i="5"/>
  <c r="BH281" i="5"/>
  <c r="BG281" i="5"/>
  <c r="BF281" i="5"/>
  <c r="BE281" i="5"/>
  <c r="BC281" i="5"/>
  <c r="BD281" i="5" s="1"/>
  <c r="BB281" i="5"/>
  <c r="BA281" i="5"/>
  <c r="AO281" i="5"/>
  <c r="AN281" i="5"/>
  <c r="AJ281" i="5"/>
  <c r="AH281" i="5"/>
  <c r="AF281" i="5"/>
  <c r="AC281" i="5"/>
  <c r="AB281" i="5"/>
  <c r="AA281" i="5"/>
  <c r="CK280" i="5"/>
  <c r="CJ280" i="5"/>
  <c r="CI280" i="5"/>
  <c r="BX280" i="5"/>
  <c r="BW280" i="5"/>
  <c r="BV280" i="5"/>
  <c r="BU280" i="5"/>
  <c r="BI280" i="5"/>
  <c r="BH280" i="5"/>
  <c r="BG280" i="5"/>
  <c r="BF280" i="5"/>
  <c r="BE280" i="5"/>
  <c r="BC280" i="5"/>
  <c r="BD280" i="5" s="1"/>
  <c r="BA280" i="5"/>
  <c r="AO280" i="5"/>
  <c r="AN280" i="5"/>
  <c r="AJ280" i="5"/>
  <c r="AH280" i="5"/>
  <c r="AF280" i="5"/>
  <c r="AC280" i="5"/>
  <c r="AB280" i="5"/>
  <c r="AA280" i="5"/>
  <c r="CK279" i="5"/>
  <c r="CJ279" i="5"/>
  <c r="CI279" i="5"/>
  <c r="BX279" i="5"/>
  <c r="BW279" i="5"/>
  <c r="BV279" i="5"/>
  <c r="BU279" i="5"/>
  <c r="BI279" i="5"/>
  <c r="BH279" i="5"/>
  <c r="BG279" i="5"/>
  <c r="BB279" i="5" s="1"/>
  <c r="BF279" i="5"/>
  <c r="BE279" i="5"/>
  <c r="BA279" i="5"/>
  <c r="AO279" i="5"/>
  <c r="AN279" i="5"/>
  <c r="AJ279" i="5"/>
  <c r="AH279" i="5"/>
  <c r="AF279" i="5"/>
  <c r="AC279" i="5"/>
  <c r="AB279" i="5"/>
  <c r="AA279" i="5"/>
  <c r="CK278" i="5"/>
  <c r="CJ278" i="5"/>
  <c r="CI278" i="5"/>
  <c r="BX278" i="5"/>
  <c r="BW278" i="5"/>
  <c r="BV278" i="5"/>
  <c r="BU278" i="5"/>
  <c r="BI278" i="5"/>
  <c r="BH278" i="5"/>
  <c r="BC278" i="5" s="1"/>
  <c r="BD278" i="5" s="1"/>
  <c r="BG278" i="5"/>
  <c r="BF278" i="5"/>
  <c r="BE278" i="5"/>
  <c r="BA278" i="5"/>
  <c r="AO278" i="5"/>
  <c r="AN278" i="5"/>
  <c r="AJ278" i="5"/>
  <c r="AH278" i="5"/>
  <c r="AF278" i="5"/>
  <c r="AC278" i="5"/>
  <c r="AB278" i="5"/>
  <c r="AA278" i="5"/>
  <c r="CK277" i="5"/>
  <c r="CJ277" i="5"/>
  <c r="CI277" i="5"/>
  <c r="BX277" i="5"/>
  <c r="BW277" i="5"/>
  <c r="BV277" i="5"/>
  <c r="BU277" i="5"/>
  <c r="BI277" i="5"/>
  <c r="BH277" i="5"/>
  <c r="BC277" i="5" s="1"/>
  <c r="BD277" i="5" s="1"/>
  <c r="BG277" i="5"/>
  <c r="BJ277" i="5" s="1"/>
  <c r="BF277" i="5"/>
  <c r="BE277" i="5"/>
  <c r="BA277" i="5"/>
  <c r="AO277" i="5"/>
  <c r="AN277" i="5"/>
  <c r="AJ277" i="5"/>
  <c r="AH277" i="5"/>
  <c r="AF277" i="5"/>
  <c r="AC277" i="5"/>
  <c r="AB277" i="5"/>
  <c r="AA277" i="5"/>
  <c r="CK276" i="5"/>
  <c r="CJ276" i="5"/>
  <c r="CI276" i="5"/>
  <c r="BX276" i="5"/>
  <c r="BW276" i="5"/>
  <c r="BV276" i="5"/>
  <c r="BU276" i="5"/>
  <c r="BI276" i="5"/>
  <c r="BH276" i="5"/>
  <c r="BG276" i="5"/>
  <c r="BJ276" i="5" s="1"/>
  <c r="BF276" i="5"/>
  <c r="BE276" i="5"/>
  <c r="BC276" i="5"/>
  <c r="BD276" i="5" s="1"/>
  <c r="BA276" i="5"/>
  <c r="AO276" i="5"/>
  <c r="AN276" i="5"/>
  <c r="AJ276" i="5"/>
  <c r="AH276" i="5"/>
  <c r="AF276" i="5"/>
  <c r="AC276" i="5"/>
  <c r="AB276" i="5"/>
  <c r="AA276" i="5"/>
  <c r="CK275" i="5"/>
  <c r="CJ275" i="5"/>
  <c r="CI275" i="5"/>
  <c r="BX275" i="5"/>
  <c r="BW275" i="5"/>
  <c r="BV275" i="5"/>
  <c r="BU275" i="5"/>
  <c r="BI275" i="5"/>
  <c r="BH275" i="5"/>
  <c r="BC275" i="5" s="1"/>
  <c r="BD275" i="5" s="1"/>
  <c r="BG275" i="5"/>
  <c r="BF275" i="5"/>
  <c r="BE275" i="5"/>
  <c r="BB275" i="5"/>
  <c r="BA275" i="5"/>
  <c r="AO275" i="5"/>
  <c r="AN275" i="5"/>
  <c r="AJ275" i="5"/>
  <c r="AH275" i="5"/>
  <c r="AF275" i="5"/>
  <c r="AC275" i="5"/>
  <c r="AB275" i="5"/>
  <c r="AA275" i="5"/>
  <c r="CK274" i="5"/>
  <c r="CJ274" i="5"/>
  <c r="CI274" i="5"/>
  <c r="BX274" i="5"/>
  <c r="BW274" i="5"/>
  <c r="BV274" i="5"/>
  <c r="BU274" i="5"/>
  <c r="BJ274" i="5"/>
  <c r="BI274" i="5"/>
  <c r="BH274" i="5"/>
  <c r="BC274" i="5" s="1"/>
  <c r="BD274" i="5" s="1"/>
  <c r="BG274" i="5"/>
  <c r="BF274" i="5"/>
  <c r="BE274" i="5"/>
  <c r="BB274" i="5"/>
  <c r="BA274" i="5"/>
  <c r="AO274" i="5"/>
  <c r="AN274" i="5"/>
  <c r="AJ274" i="5"/>
  <c r="AH274" i="5"/>
  <c r="AF274" i="5"/>
  <c r="AC274" i="5"/>
  <c r="AB274" i="5"/>
  <c r="AA274" i="5"/>
  <c r="CK273" i="5"/>
  <c r="CJ273" i="5"/>
  <c r="CI273" i="5"/>
  <c r="BX273" i="5"/>
  <c r="BW273" i="5"/>
  <c r="BV273" i="5"/>
  <c r="BU273" i="5"/>
  <c r="BJ273" i="5"/>
  <c r="BI273" i="5"/>
  <c r="BH273" i="5"/>
  <c r="BC273" i="5" s="1"/>
  <c r="BD273" i="5" s="1"/>
  <c r="BG273" i="5"/>
  <c r="BF273" i="5"/>
  <c r="BE273" i="5"/>
  <c r="BB273" i="5"/>
  <c r="BA273" i="5"/>
  <c r="AO273" i="5"/>
  <c r="AN273" i="5"/>
  <c r="AJ273" i="5"/>
  <c r="AH273" i="5"/>
  <c r="AF273" i="5"/>
  <c r="AC273" i="5"/>
  <c r="AB273" i="5"/>
  <c r="AA273" i="5"/>
  <c r="CK272" i="5"/>
  <c r="CJ272" i="5"/>
  <c r="CI272" i="5"/>
  <c r="BX272" i="5"/>
  <c r="BW272" i="5"/>
  <c r="BV272" i="5"/>
  <c r="BU272" i="5"/>
  <c r="BI272" i="5"/>
  <c r="BH272" i="5"/>
  <c r="BC272" i="5" s="1"/>
  <c r="BD272" i="5" s="1"/>
  <c r="BG272" i="5"/>
  <c r="BF272" i="5"/>
  <c r="BE272" i="5"/>
  <c r="BA272" i="5"/>
  <c r="AO272" i="5"/>
  <c r="AN272" i="5"/>
  <c r="AJ272" i="5"/>
  <c r="AH272" i="5"/>
  <c r="AF272" i="5"/>
  <c r="AC272" i="5"/>
  <c r="AB272" i="5"/>
  <c r="AA272" i="5"/>
  <c r="CK271" i="5"/>
  <c r="CJ271" i="5"/>
  <c r="CI271" i="5"/>
  <c r="BX271" i="5"/>
  <c r="BW271" i="5"/>
  <c r="BV271" i="5"/>
  <c r="BU271" i="5"/>
  <c r="BI271" i="5"/>
  <c r="BH271" i="5"/>
  <c r="BG271" i="5"/>
  <c r="BB271" i="5" s="1"/>
  <c r="BF271" i="5"/>
  <c r="BE271" i="5"/>
  <c r="BA271" i="5"/>
  <c r="AO271" i="5"/>
  <c r="AN271" i="5"/>
  <c r="AJ271" i="5"/>
  <c r="AH271" i="5"/>
  <c r="AF271" i="5"/>
  <c r="AC271" i="5"/>
  <c r="AB271" i="5"/>
  <c r="AA271" i="5"/>
  <c r="CK270" i="5"/>
  <c r="CJ270" i="5"/>
  <c r="CI270" i="5"/>
  <c r="BX270" i="5"/>
  <c r="BW270" i="5"/>
  <c r="BV270" i="5"/>
  <c r="BU270" i="5"/>
  <c r="BI270" i="5"/>
  <c r="BH270" i="5"/>
  <c r="BG270" i="5"/>
  <c r="BJ270" i="5" s="1"/>
  <c r="BF270" i="5"/>
  <c r="BE270" i="5"/>
  <c r="BC270" i="5"/>
  <c r="BD270" i="5" s="1"/>
  <c r="BA270" i="5"/>
  <c r="AO270" i="5"/>
  <c r="AN270" i="5"/>
  <c r="AJ270" i="5"/>
  <c r="AH270" i="5"/>
  <c r="AF270" i="5"/>
  <c r="AC270" i="5"/>
  <c r="AB270" i="5"/>
  <c r="AA270" i="5"/>
  <c r="CK269" i="5"/>
  <c r="CJ269" i="5"/>
  <c r="CI269" i="5"/>
  <c r="BX269" i="5"/>
  <c r="BW269" i="5"/>
  <c r="BV269" i="5"/>
  <c r="BU269" i="5"/>
  <c r="BJ269" i="5"/>
  <c r="BI269" i="5"/>
  <c r="BH269" i="5"/>
  <c r="BC269" i="5" s="1"/>
  <c r="BD269" i="5" s="1"/>
  <c r="BG269" i="5"/>
  <c r="BF269" i="5"/>
  <c r="BE269" i="5"/>
  <c r="BB269" i="5"/>
  <c r="BA269" i="5"/>
  <c r="AO269" i="5"/>
  <c r="AN269" i="5"/>
  <c r="AJ269" i="5"/>
  <c r="AH269" i="5"/>
  <c r="AF269" i="5"/>
  <c r="AC269" i="5"/>
  <c r="AB269" i="5"/>
  <c r="AA269" i="5"/>
  <c r="CK268" i="5"/>
  <c r="CJ268" i="5"/>
  <c r="CI268" i="5"/>
  <c r="BX268" i="5"/>
  <c r="BW268" i="5"/>
  <c r="BV268" i="5"/>
  <c r="BU268" i="5"/>
  <c r="BI268" i="5"/>
  <c r="BH268" i="5"/>
  <c r="BG268" i="5"/>
  <c r="BF268" i="5"/>
  <c r="BE268" i="5"/>
  <c r="BC268" i="5"/>
  <c r="BD268" i="5" s="1"/>
  <c r="BA268" i="5"/>
  <c r="AO268" i="5"/>
  <c r="AN268" i="5"/>
  <c r="AJ268" i="5"/>
  <c r="AH268" i="5"/>
  <c r="AF268" i="5"/>
  <c r="AC268" i="5"/>
  <c r="AB268" i="5"/>
  <c r="AA268" i="5"/>
  <c r="CK267" i="5"/>
  <c r="CJ267" i="5"/>
  <c r="CI267" i="5"/>
  <c r="BX267" i="5"/>
  <c r="BW267" i="5"/>
  <c r="BV267" i="5"/>
  <c r="BU267" i="5"/>
  <c r="BI267" i="5"/>
  <c r="BH267" i="5"/>
  <c r="BC267" i="5" s="1"/>
  <c r="BD267" i="5" s="1"/>
  <c r="BG267" i="5"/>
  <c r="BF267" i="5"/>
  <c r="BE267" i="5"/>
  <c r="BA267" i="5"/>
  <c r="AO267" i="5"/>
  <c r="AN267" i="5"/>
  <c r="AJ267" i="5"/>
  <c r="AH267" i="5"/>
  <c r="AF267" i="5"/>
  <c r="AC267" i="5"/>
  <c r="AB267" i="5"/>
  <c r="AA267" i="5"/>
  <c r="CK266" i="5"/>
  <c r="CJ266" i="5"/>
  <c r="CI266" i="5"/>
  <c r="BX266" i="5"/>
  <c r="BW266" i="5"/>
  <c r="BV266" i="5"/>
  <c r="BU266" i="5"/>
  <c r="BI266" i="5"/>
  <c r="BH266" i="5"/>
  <c r="BC266" i="5" s="1"/>
  <c r="BD266" i="5" s="1"/>
  <c r="BG266" i="5"/>
  <c r="BB266" i="5" s="1"/>
  <c r="BF266" i="5"/>
  <c r="BE266" i="5"/>
  <c r="BA266" i="5"/>
  <c r="AO266" i="5"/>
  <c r="AN266" i="5"/>
  <c r="AJ266" i="5"/>
  <c r="AH266" i="5"/>
  <c r="AF266" i="5"/>
  <c r="AC266" i="5"/>
  <c r="AB266" i="5"/>
  <c r="AA266" i="5"/>
  <c r="CK265" i="5"/>
  <c r="CJ265" i="5"/>
  <c r="CI265" i="5"/>
  <c r="BX265" i="5"/>
  <c r="BW265" i="5"/>
  <c r="BV265" i="5"/>
  <c r="BU265" i="5"/>
  <c r="BJ265" i="5"/>
  <c r="BI265" i="5"/>
  <c r="BH265" i="5"/>
  <c r="BG265" i="5"/>
  <c r="BB265" i="5" s="1"/>
  <c r="BF265" i="5"/>
  <c r="BE265" i="5"/>
  <c r="BC265" i="5"/>
  <c r="BD265" i="5" s="1"/>
  <c r="BA265" i="5"/>
  <c r="AO265" i="5"/>
  <c r="AN265" i="5"/>
  <c r="AJ265" i="5"/>
  <c r="AH265" i="5"/>
  <c r="AF265" i="5"/>
  <c r="AC265" i="5"/>
  <c r="AB265" i="5"/>
  <c r="AA265" i="5"/>
  <c r="CK264" i="5"/>
  <c r="CJ264" i="5"/>
  <c r="CI264" i="5"/>
  <c r="BX264" i="5"/>
  <c r="BW264" i="5"/>
  <c r="BV264" i="5"/>
  <c r="BU264" i="5"/>
  <c r="BI264" i="5"/>
  <c r="BH264" i="5"/>
  <c r="BG264" i="5"/>
  <c r="BF264" i="5"/>
  <c r="BE264" i="5"/>
  <c r="BC264" i="5"/>
  <c r="BD264" i="5" s="1"/>
  <c r="BA264" i="5"/>
  <c r="AO264" i="5"/>
  <c r="AN264" i="5"/>
  <c r="AJ264" i="5"/>
  <c r="AH264" i="5"/>
  <c r="AF264" i="5"/>
  <c r="AC264" i="5"/>
  <c r="AB264" i="5"/>
  <c r="AA264" i="5"/>
  <c r="CK263" i="5"/>
  <c r="CJ263" i="5"/>
  <c r="CI263" i="5"/>
  <c r="BX263" i="5"/>
  <c r="BW263" i="5"/>
  <c r="BV263" i="5"/>
  <c r="BU263" i="5"/>
  <c r="BI263" i="5"/>
  <c r="BH263" i="5"/>
  <c r="BG263" i="5"/>
  <c r="BF263" i="5"/>
  <c r="BE263" i="5"/>
  <c r="BB263" i="5"/>
  <c r="BA263" i="5"/>
  <c r="AO263" i="5"/>
  <c r="AN263" i="5"/>
  <c r="AJ263" i="5"/>
  <c r="AH263" i="5"/>
  <c r="AF263" i="5"/>
  <c r="AC263" i="5"/>
  <c r="AB263" i="5"/>
  <c r="AA263" i="5"/>
  <c r="CK262" i="5"/>
  <c r="CJ262" i="5"/>
  <c r="CI262" i="5"/>
  <c r="BX262" i="5"/>
  <c r="BW262" i="5"/>
  <c r="BV262" i="5"/>
  <c r="BU262" i="5"/>
  <c r="BI262" i="5"/>
  <c r="BH262" i="5"/>
  <c r="BC262" i="5" s="1"/>
  <c r="BD262" i="5" s="1"/>
  <c r="BG262" i="5"/>
  <c r="BF262" i="5"/>
  <c r="BE262" i="5"/>
  <c r="BA262" i="5"/>
  <c r="AO262" i="5"/>
  <c r="AN262" i="5"/>
  <c r="AJ262" i="5"/>
  <c r="AH262" i="5"/>
  <c r="AF262" i="5"/>
  <c r="AC262" i="5"/>
  <c r="AB262" i="5"/>
  <c r="AA262" i="5"/>
  <c r="CK261" i="5"/>
  <c r="CJ261" i="5"/>
  <c r="CI261" i="5"/>
  <c r="BX261" i="5"/>
  <c r="BW261" i="5"/>
  <c r="BV261" i="5"/>
  <c r="BU261" i="5"/>
  <c r="BI261" i="5"/>
  <c r="BH261" i="5"/>
  <c r="BG261" i="5"/>
  <c r="BB261" i="5" s="1"/>
  <c r="BF261" i="5"/>
  <c r="BE261" i="5"/>
  <c r="BA261" i="5"/>
  <c r="AO261" i="5"/>
  <c r="AN261" i="5"/>
  <c r="AJ261" i="5"/>
  <c r="AH261" i="5"/>
  <c r="AF261" i="5"/>
  <c r="AC261" i="5"/>
  <c r="AB261" i="5"/>
  <c r="AA261" i="5"/>
  <c r="CK260" i="5"/>
  <c r="CJ260" i="5"/>
  <c r="CI260" i="5"/>
  <c r="BX260" i="5"/>
  <c r="BW260" i="5"/>
  <c r="BV260" i="5"/>
  <c r="BU260" i="5"/>
  <c r="BI260" i="5"/>
  <c r="BH260" i="5"/>
  <c r="BC260" i="5" s="1"/>
  <c r="BD260" i="5" s="1"/>
  <c r="BG260" i="5"/>
  <c r="BF260" i="5"/>
  <c r="BE260" i="5"/>
  <c r="BA260" i="5"/>
  <c r="AO260" i="5"/>
  <c r="AN260" i="5"/>
  <c r="AJ260" i="5"/>
  <c r="AH260" i="5"/>
  <c r="AF260" i="5"/>
  <c r="AC260" i="5"/>
  <c r="AB260" i="5"/>
  <c r="AA260" i="5"/>
  <c r="CK259" i="5"/>
  <c r="CJ259" i="5"/>
  <c r="CI259" i="5"/>
  <c r="BX259" i="5"/>
  <c r="BW259" i="5"/>
  <c r="BV259" i="5"/>
  <c r="BU259" i="5"/>
  <c r="BI259" i="5"/>
  <c r="BH259" i="5"/>
  <c r="BC259" i="5" s="1"/>
  <c r="BD259" i="5" s="1"/>
  <c r="BG259" i="5"/>
  <c r="BJ259" i="5" s="1"/>
  <c r="BF259" i="5"/>
  <c r="BE259" i="5"/>
  <c r="BA259" i="5"/>
  <c r="AO259" i="5"/>
  <c r="AN259" i="5"/>
  <c r="AJ259" i="5"/>
  <c r="AH259" i="5"/>
  <c r="AF259" i="5"/>
  <c r="AC259" i="5"/>
  <c r="AB259" i="5"/>
  <c r="AA259" i="5"/>
  <c r="CK258" i="5"/>
  <c r="CJ258" i="5"/>
  <c r="CI258" i="5"/>
  <c r="BX258" i="5"/>
  <c r="BW258" i="5"/>
  <c r="BV258" i="5"/>
  <c r="BU258" i="5"/>
  <c r="BI258" i="5"/>
  <c r="BH258" i="5"/>
  <c r="BC258" i="5" s="1"/>
  <c r="BD258" i="5" s="1"/>
  <c r="BG258" i="5"/>
  <c r="BB258" i="5" s="1"/>
  <c r="BF258" i="5"/>
  <c r="BE258" i="5"/>
  <c r="BA258" i="5"/>
  <c r="AO258" i="5"/>
  <c r="AN258" i="5"/>
  <c r="AJ258" i="5"/>
  <c r="AH258" i="5"/>
  <c r="AF258" i="5"/>
  <c r="AC258" i="5"/>
  <c r="AB258" i="5"/>
  <c r="AA258" i="5"/>
  <c r="CK257" i="5"/>
  <c r="CJ257" i="5"/>
  <c r="CI257" i="5"/>
  <c r="BX257" i="5"/>
  <c r="BW257" i="5"/>
  <c r="BV257" i="5"/>
  <c r="BU257" i="5"/>
  <c r="BI257" i="5"/>
  <c r="BH257" i="5"/>
  <c r="BG257" i="5"/>
  <c r="BB257" i="5" s="1"/>
  <c r="BF257" i="5"/>
  <c r="BE257" i="5"/>
  <c r="BA257" i="5"/>
  <c r="AO257" i="5"/>
  <c r="AN257" i="5"/>
  <c r="AJ257" i="5"/>
  <c r="AH257" i="5"/>
  <c r="AF257" i="5"/>
  <c r="AC257" i="5"/>
  <c r="AB257" i="5"/>
  <c r="AA257" i="5"/>
  <c r="CK256" i="5"/>
  <c r="CJ256" i="5"/>
  <c r="CI256" i="5"/>
  <c r="BX256" i="5"/>
  <c r="BW256" i="5"/>
  <c r="BV256" i="5"/>
  <c r="BU256" i="5"/>
  <c r="BI256" i="5"/>
  <c r="BH256" i="5"/>
  <c r="BC256" i="5" s="1"/>
  <c r="BD256" i="5" s="1"/>
  <c r="BG256" i="5"/>
  <c r="BF256" i="5"/>
  <c r="BE256" i="5"/>
  <c r="BA256" i="5"/>
  <c r="AO256" i="5"/>
  <c r="AN256" i="5"/>
  <c r="AJ256" i="5"/>
  <c r="AH256" i="5"/>
  <c r="AF256" i="5"/>
  <c r="AC256" i="5"/>
  <c r="AB256" i="5"/>
  <c r="AA256" i="5"/>
  <c r="CK255" i="5"/>
  <c r="CJ255" i="5"/>
  <c r="CI255" i="5"/>
  <c r="BX255" i="5"/>
  <c r="BW255" i="5"/>
  <c r="BV255" i="5"/>
  <c r="BU255" i="5"/>
  <c r="BI255" i="5"/>
  <c r="BH255" i="5"/>
  <c r="BG255" i="5"/>
  <c r="BB255" i="5" s="1"/>
  <c r="BF255" i="5"/>
  <c r="BE255" i="5"/>
  <c r="BA255" i="5"/>
  <c r="AO255" i="5"/>
  <c r="AN255" i="5"/>
  <c r="AJ255" i="5"/>
  <c r="AH255" i="5"/>
  <c r="AF255" i="5"/>
  <c r="AC255" i="5"/>
  <c r="AB255" i="5"/>
  <c r="AA255" i="5"/>
  <c r="CK254" i="5"/>
  <c r="CJ254" i="5"/>
  <c r="CI254" i="5"/>
  <c r="BX254" i="5"/>
  <c r="BW254" i="5"/>
  <c r="BV254" i="5"/>
  <c r="BU254" i="5"/>
  <c r="BI254" i="5"/>
  <c r="BH254" i="5"/>
  <c r="BG254" i="5"/>
  <c r="BJ254" i="5" s="1"/>
  <c r="BF254" i="5"/>
  <c r="BE254" i="5"/>
  <c r="BD254" i="5"/>
  <c r="BC254" i="5"/>
  <c r="BA254" i="5"/>
  <c r="AO254" i="5"/>
  <c r="AN254" i="5"/>
  <c r="AJ254" i="5"/>
  <c r="AH254" i="5"/>
  <c r="AF254" i="5"/>
  <c r="AC254" i="5"/>
  <c r="AB254" i="5"/>
  <c r="AA254" i="5"/>
  <c r="CK253" i="5"/>
  <c r="CJ253" i="5"/>
  <c r="CI253" i="5"/>
  <c r="BX253" i="5"/>
  <c r="BW253" i="5"/>
  <c r="BV253" i="5"/>
  <c r="BU253" i="5"/>
  <c r="BJ253" i="5"/>
  <c r="BI253" i="5"/>
  <c r="BH253" i="5"/>
  <c r="BC253" i="5" s="1"/>
  <c r="BD253" i="5" s="1"/>
  <c r="BG253" i="5"/>
  <c r="BF253" i="5"/>
  <c r="BE253" i="5"/>
  <c r="BB253" i="5"/>
  <c r="BA253" i="5"/>
  <c r="AO253" i="5"/>
  <c r="AN253" i="5"/>
  <c r="AJ253" i="5"/>
  <c r="AH253" i="5"/>
  <c r="AF253" i="5"/>
  <c r="AC253" i="5"/>
  <c r="AB253" i="5"/>
  <c r="AA253" i="5"/>
  <c r="CK252" i="5"/>
  <c r="CJ252" i="5"/>
  <c r="CI252" i="5"/>
  <c r="BX252" i="5"/>
  <c r="BW252" i="5"/>
  <c r="BV252" i="5"/>
  <c r="BU252" i="5"/>
  <c r="BI252" i="5"/>
  <c r="BH252" i="5"/>
  <c r="BG252" i="5"/>
  <c r="BF252" i="5"/>
  <c r="BE252" i="5"/>
  <c r="BC252" i="5"/>
  <c r="BD252" i="5" s="1"/>
  <c r="BA252" i="5"/>
  <c r="AO252" i="5"/>
  <c r="AN252" i="5"/>
  <c r="AJ252" i="5"/>
  <c r="AH252" i="5"/>
  <c r="AF252" i="5"/>
  <c r="AC252" i="5"/>
  <c r="AB252" i="5"/>
  <c r="AA252" i="5"/>
  <c r="CK251" i="5"/>
  <c r="CJ251" i="5"/>
  <c r="CI251" i="5"/>
  <c r="BX251" i="5"/>
  <c r="BW251" i="5"/>
  <c r="BV251" i="5"/>
  <c r="BU251" i="5"/>
  <c r="BI251" i="5"/>
  <c r="BH251" i="5"/>
  <c r="BC251" i="5" s="1"/>
  <c r="BD251" i="5" s="1"/>
  <c r="BG251" i="5"/>
  <c r="BF251" i="5"/>
  <c r="BE251" i="5"/>
  <c r="BA251" i="5"/>
  <c r="AO251" i="5"/>
  <c r="AN251" i="5"/>
  <c r="AJ251" i="5"/>
  <c r="AH251" i="5"/>
  <c r="AF251" i="5"/>
  <c r="AC251" i="5"/>
  <c r="AB251" i="5"/>
  <c r="AA251" i="5"/>
  <c r="CK250" i="5"/>
  <c r="CJ250" i="5"/>
  <c r="CI250" i="5"/>
  <c r="BX250" i="5"/>
  <c r="BW250" i="5"/>
  <c r="BV250" i="5"/>
  <c r="BU250" i="5"/>
  <c r="BI250" i="5"/>
  <c r="BH250" i="5"/>
  <c r="BC250" i="5" s="1"/>
  <c r="BD250" i="5" s="1"/>
  <c r="BG250" i="5"/>
  <c r="BB250" i="5" s="1"/>
  <c r="BF250" i="5"/>
  <c r="BE250" i="5"/>
  <c r="BA250" i="5"/>
  <c r="AO250" i="5"/>
  <c r="AN250" i="5"/>
  <c r="AJ250" i="5"/>
  <c r="AH250" i="5"/>
  <c r="AF250" i="5"/>
  <c r="AC250" i="5"/>
  <c r="AB250" i="5"/>
  <c r="AA250" i="5"/>
  <c r="CK249" i="5"/>
  <c r="CJ249" i="5"/>
  <c r="CI249" i="5"/>
  <c r="BX249" i="5"/>
  <c r="BW249" i="5"/>
  <c r="BV249" i="5"/>
  <c r="BU249" i="5"/>
  <c r="BI249" i="5"/>
  <c r="BH249" i="5"/>
  <c r="BG249" i="5"/>
  <c r="BF249" i="5"/>
  <c r="BE249" i="5"/>
  <c r="BC249" i="5"/>
  <c r="BD249" i="5" s="1"/>
  <c r="BB249" i="5"/>
  <c r="BA249" i="5"/>
  <c r="AO249" i="5"/>
  <c r="AN249" i="5"/>
  <c r="AJ249" i="5"/>
  <c r="AH249" i="5"/>
  <c r="AF249" i="5"/>
  <c r="AC249" i="5"/>
  <c r="AB249" i="5"/>
  <c r="AA249" i="5"/>
  <c r="CK248" i="5"/>
  <c r="CJ248" i="5"/>
  <c r="CI248" i="5"/>
  <c r="BX248" i="5"/>
  <c r="BW248" i="5"/>
  <c r="BV248" i="5"/>
  <c r="BU248" i="5"/>
  <c r="BI248" i="5"/>
  <c r="BH248" i="5"/>
  <c r="BG248" i="5"/>
  <c r="BF248" i="5"/>
  <c r="BE248" i="5"/>
  <c r="BC248" i="5"/>
  <c r="BD248" i="5" s="1"/>
  <c r="BA248" i="5"/>
  <c r="AO248" i="5"/>
  <c r="AN248" i="5"/>
  <c r="AJ248" i="5"/>
  <c r="AH248" i="5"/>
  <c r="AF248" i="5"/>
  <c r="AC248" i="5"/>
  <c r="AB248" i="5"/>
  <c r="AA248" i="5"/>
  <c r="CK247" i="5"/>
  <c r="CJ247" i="5"/>
  <c r="CI247" i="5"/>
  <c r="BX247" i="5"/>
  <c r="BW247" i="5"/>
  <c r="BV247" i="5"/>
  <c r="BU247" i="5"/>
  <c r="BI247" i="5"/>
  <c r="BH247" i="5"/>
  <c r="BG247" i="5"/>
  <c r="BF247" i="5"/>
  <c r="BE247" i="5"/>
  <c r="BB247" i="5"/>
  <c r="BA247" i="5"/>
  <c r="AO247" i="5"/>
  <c r="AN247" i="5"/>
  <c r="AJ247" i="5"/>
  <c r="AH247" i="5"/>
  <c r="AF247" i="5"/>
  <c r="AC247" i="5"/>
  <c r="AB247" i="5"/>
  <c r="AA247" i="5"/>
  <c r="CK246" i="5"/>
  <c r="CJ246" i="5"/>
  <c r="CI246" i="5"/>
  <c r="BX246" i="5"/>
  <c r="BW246" i="5"/>
  <c r="BV246" i="5"/>
  <c r="BU246" i="5"/>
  <c r="BI246" i="5"/>
  <c r="BH246" i="5"/>
  <c r="BC246" i="5" s="1"/>
  <c r="BD246" i="5" s="1"/>
  <c r="BG246" i="5"/>
  <c r="BF246" i="5"/>
  <c r="BE246" i="5"/>
  <c r="BA246" i="5"/>
  <c r="AO246" i="5"/>
  <c r="AN246" i="5"/>
  <c r="AJ246" i="5"/>
  <c r="AH246" i="5"/>
  <c r="AF246" i="5"/>
  <c r="AC246" i="5"/>
  <c r="AB246" i="5"/>
  <c r="AA246" i="5"/>
  <c r="CK245" i="5"/>
  <c r="CJ245" i="5"/>
  <c r="CI245" i="5"/>
  <c r="BX245" i="5"/>
  <c r="BW245" i="5"/>
  <c r="BV245" i="5"/>
  <c r="BU245" i="5"/>
  <c r="BI245" i="5"/>
  <c r="BH245" i="5"/>
  <c r="BG245" i="5"/>
  <c r="BB245" i="5" s="1"/>
  <c r="BF245" i="5"/>
  <c r="BE245" i="5"/>
  <c r="BA245" i="5"/>
  <c r="AO245" i="5"/>
  <c r="AN245" i="5"/>
  <c r="AJ245" i="5"/>
  <c r="AH245" i="5"/>
  <c r="AF245" i="5"/>
  <c r="AC245" i="5"/>
  <c r="AB245" i="5"/>
  <c r="AA245" i="5"/>
  <c r="CK244" i="5"/>
  <c r="CJ244" i="5"/>
  <c r="CI244" i="5"/>
  <c r="BX244" i="5"/>
  <c r="BW244" i="5"/>
  <c r="BV244" i="5"/>
  <c r="BU244" i="5"/>
  <c r="BI244" i="5"/>
  <c r="BH244" i="5"/>
  <c r="BC244" i="5" s="1"/>
  <c r="BD244" i="5" s="1"/>
  <c r="BG244" i="5"/>
  <c r="BF244" i="5"/>
  <c r="BE244" i="5"/>
  <c r="BA244" i="5"/>
  <c r="AO244" i="5"/>
  <c r="AN244" i="5"/>
  <c r="AJ244" i="5"/>
  <c r="AH244" i="5"/>
  <c r="AF244" i="5"/>
  <c r="AC244" i="5"/>
  <c r="AB244" i="5"/>
  <c r="AA244" i="5"/>
  <c r="CK243" i="5"/>
  <c r="CJ243" i="5"/>
  <c r="CI243" i="5"/>
  <c r="BX243" i="5"/>
  <c r="BW243" i="5"/>
  <c r="BV243" i="5"/>
  <c r="BU243" i="5"/>
  <c r="BI243" i="5"/>
  <c r="BH243" i="5"/>
  <c r="BC243" i="5" s="1"/>
  <c r="BD243" i="5" s="1"/>
  <c r="BG243" i="5"/>
  <c r="BJ243" i="5" s="1"/>
  <c r="BF243" i="5"/>
  <c r="BE243" i="5"/>
  <c r="BA243" i="5"/>
  <c r="AO243" i="5"/>
  <c r="AN243" i="5"/>
  <c r="AJ243" i="5"/>
  <c r="AH243" i="5"/>
  <c r="AF243" i="5"/>
  <c r="AC243" i="5"/>
  <c r="AB243" i="5"/>
  <c r="AA243" i="5"/>
  <c r="CK242" i="5"/>
  <c r="CJ242" i="5"/>
  <c r="CI242" i="5"/>
  <c r="BX242" i="5"/>
  <c r="BW242" i="5"/>
  <c r="BV242" i="5"/>
  <c r="BU242" i="5"/>
  <c r="BI242" i="5"/>
  <c r="BH242" i="5"/>
  <c r="BC242" i="5" s="1"/>
  <c r="BD242" i="5" s="1"/>
  <c r="BG242" i="5"/>
  <c r="BB242" i="5" s="1"/>
  <c r="BF242" i="5"/>
  <c r="BE242" i="5"/>
  <c r="BA242" i="5"/>
  <c r="AO242" i="5"/>
  <c r="AN242" i="5"/>
  <c r="AJ242" i="5"/>
  <c r="AH242" i="5"/>
  <c r="AF242" i="5"/>
  <c r="AC242" i="5"/>
  <c r="AB242" i="5"/>
  <c r="AA242" i="5"/>
  <c r="CK241" i="5"/>
  <c r="CJ241" i="5"/>
  <c r="CI241" i="5"/>
  <c r="BX241" i="5"/>
  <c r="BW241" i="5"/>
  <c r="BV241" i="5"/>
  <c r="BU241" i="5"/>
  <c r="BI241" i="5"/>
  <c r="BH241" i="5"/>
  <c r="BG241" i="5"/>
  <c r="BB241" i="5" s="1"/>
  <c r="BF241" i="5"/>
  <c r="BE241" i="5"/>
  <c r="BA241" i="5"/>
  <c r="AO241" i="5"/>
  <c r="AN241" i="5"/>
  <c r="AJ241" i="5"/>
  <c r="AH241" i="5"/>
  <c r="AF241" i="5"/>
  <c r="AC241" i="5"/>
  <c r="AB241" i="5"/>
  <c r="AA241" i="5"/>
  <c r="CK240" i="5"/>
  <c r="CJ240" i="5"/>
  <c r="CI240" i="5"/>
  <c r="BX240" i="5"/>
  <c r="BW240" i="5"/>
  <c r="BV240" i="5"/>
  <c r="BU240" i="5"/>
  <c r="BI240" i="5"/>
  <c r="BH240" i="5"/>
  <c r="BC240" i="5" s="1"/>
  <c r="BD240" i="5" s="1"/>
  <c r="BG240" i="5"/>
  <c r="BF240" i="5"/>
  <c r="BE240" i="5"/>
  <c r="BA240" i="5"/>
  <c r="AO240" i="5"/>
  <c r="AN240" i="5"/>
  <c r="AJ240" i="5"/>
  <c r="AH240" i="5"/>
  <c r="AF240" i="5"/>
  <c r="AC240" i="5"/>
  <c r="AB240" i="5"/>
  <c r="AA240" i="5"/>
  <c r="CK239" i="5"/>
  <c r="CJ239" i="5"/>
  <c r="CI239" i="5"/>
  <c r="BX239" i="5"/>
  <c r="BW239" i="5"/>
  <c r="BV239" i="5"/>
  <c r="BU239" i="5"/>
  <c r="BI239" i="5"/>
  <c r="BH239" i="5"/>
  <c r="BG239" i="5"/>
  <c r="BB239" i="5" s="1"/>
  <c r="BF239" i="5"/>
  <c r="BE239" i="5"/>
  <c r="BA239" i="5"/>
  <c r="AO239" i="5"/>
  <c r="AN239" i="5"/>
  <c r="AJ239" i="5"/>
  <c r="AH239" i="5"/>
  <c r="AF239" i="5"/>
  <c r="AC239" i="5"/>
  <c r="AB239" i="5"/>
  <c r="AA239" i="5"/>
  <c r="CK238" i="5"/>
  <c r="CJ238" i="5"/>
  <c r="CI238" i="5"/>
  <c r="BX238" i="5"/>
  <c r="BW238" i="5"/>
  <c r="BV238" i="5"/>
  <c r="BU238" i="5"/>
  <c r="BI238" i="5"/>
  <c r="BH238" i="5"/>
  <c r="BG238" i="5"/>
  <c r="BJ238" i="5" s="1"/>
  <c r="BF238" i="5"/>
  <c r="BE238" i="5"/>
  <c r="BC238" i="5"/>
  <c r="BD238" i="5" s="1"/>
  <c r="BA238" i="5"/>
  <c r="AO238" i="5"/>
  <c r="AN238" i="5"/>
  <c r="AJ238" i="5"/>
  <c r="AH238" i="5"/>
  <c r="AF238" i="5"/>
  <c r="AC238" i="5"/>
  <c r="AB238" i="5"/>
  <c r="AA238" i="5"/>
  <c r="CK237" i="5"/>
  <c r="CJ237" i="5"/>
  <c r="CI237" i="5"/>
  <c r="BX237" i="5"/>
  <c r="BW237" i="5"/>
  <c r="BV237" i="5"/>
  <c r="BU237" i="5"/>
  <c r="BJ237" i="5"/>
  <c r="BI237" i="5"/>
  <c r="BH237" i="5"/>
  <c r="BC237" i="5" s="1"/>
  <c r="BD237" i="5" s="1"/>
  <c r="BG237" i="5"/>
  <c r="BF237" i="5"/>
  <c r="BE237" i="5"/>
  <c r="BB237" i="5"/>
  <c r="BA237" i="5"/>
  <c r="AO237" i="5"/>
  <c r="AN237" i="5"/>
  <c r="AJ237" i="5"/>
  <c r="AH237" i="5"/>
  <c r="AF237" i="5"/>
  <c r="AC237" i="5"/>
  <c r="AB237" i="5"/>
  <c r="AA237" i="5"/>
  <c r="CK236" i="5"/>
  <c r="CJ236" i="5"/>
  <c r="CI236" i="5"/>
  <c r="BX236" i="5"/>
  <c r="BW236" i="5"/>
  <c r="BV236" i="5"/>
  <c r="BU236" i="5"/>
  <c r="BI236" i="5"/>
  <c r="BH236" i="5"/>
  <c r="BC236" i="5" s="1"/>
  <c r="BD236" i="5" s="1"/>
  <c r="BG236" i="5"/>
  <c r="BJ236" i="5" s="1"/>
  <c r="BF236" i="5"/>
  <c r="BE236" i="5"/>
  <c r="BA236" i="5"/>
  <c r="AO236" i="5"/>
  <c r="AN236" i="5"/>
  <c r="AJ236" i="5"/>
  <c r="AH236" i="5"/>
  <c r="AF236" i="5"/>
  <c r="AC236" i="5"/>
  <c r="AB236" i="5"/>
  <c r="AA236" i="5"/>
  <c r="CK235" i="5"/>
  <c r="CJ235" i="5"/>
  <c r="CI235" i="5"/>
  <c r="BX235" i="5"/>
  <c r="BW235" i="5"/>
  <c r="BV235" i="5"/>
  <c r="BU235" i="5"/>
  <c r="BI235" i="5"/>
  <c r="BH235" i="5"/>
  <c r="BC235" i="5" s="1"/>
  <c r="BD235" i="5" s="1"/>
  <c r="BG235" i="5"/>
  <c r="BJ235" i="5" s="1"/>
  <c r="BF235" i="5"/>
  <c r="BE235" i="5"/>
  <c r="BA235" i="5"/>
  <c r="AO235" i="5"/>
  <c r="AN235" i="5"/>
  <c r="AJ235" i="5"/>
  <c r="AH235" i="5"/>
  <c r="AF235" i="5"/>
  <c r="AC235" i="5"/>
  <c r="AB235" i="5"/>
  <c r="AA235" i="5"/>
  <c r="CK234" i="5"/>
  <c r="CJ234" i="5"/>
  <c r="CI234" i="5"/>
  <c r="BX234" i="5"/>
  <c r="BW234" i="5"/>
  <c r="BV234" i="5"/>
  <c r="BU234" i="5"/>
  <c r="BI234" i="5"/>
  <c r="BH234" i="5"/>
  <c r="BC234" i="5" s="1"/>
  <c r="BD234" i="5" s="1"/>
  <c r="BG234" i="5"/>
  <c r="BF234" i="5"/>
  <c r="BE234" i="5"/>
  <c r="BB234" i="5"/>
  <c r="BA234" i="5"/>
  <c r="AO234" i="5"/>
  <c r="AN234" i="5"/>
  <c r="AJ234" i="5"/>
  <c r="AH234" i="5"/>
  <c r="AF234" i="5"/>
  <c r="AC234" i="5"/>
  <c r="AB234" i="5"/>
  <c r="AA234" i="5"/>
  <c r="CK233" i="5"/>
  <c r="CJ233" i="5"/>
  <c r="CI233" i="5"/>
  <c r="BX233" i="5"/>
  <c r="BW233" i="5"/>
  <c r="BV233" i="5"/>
  <c r="BU233" i="5"/>
  <c r="BI233" i="5"/>
  <c r="BH233" i="5"/>
  <c r="BJ233" i="5" s="1"/>
  <c r="BG233" i="5"/>
  <c r="BF233" i="5"/>
  <c r="BE233" i="5"/>
  <c r="BC233" i="5"/>
  <c r="BD233" i="5" s="1"/>
  <c r="BB233" i="5"/>
  <c r="BA233" i="5"/>
  <c r="AO233" i="5"/>
  <c r="AN233" i="5"/>
  <c r="AJ233" i="5"/>
  <c r="AH233" i="5"/>
  <c r="AF233" i="5"/>
  <c r="AC233" i="5"/>
  <c r="AB233" i="5"/>
  <c r="AA233" i="5"/>
  <c r="CK232" i="5"/>
  <c r="CJ232" i="5"/>
  <c r="CI232" i="5"/>
  <c r="BX232" i="5"/>
  <c r="BW232" i="5"/>
  <c r="BV232" i="5"/>
  <c r="BU232" i="5"/>
  <c r="BI232" i="5"/>
  <c r="BH232" i="5"/>
  <c r="BG232" i="5"/>
  <c r="BF232" i="5"/>
  <c r="BE232" i="5"/>
  <c r="BC232" i="5"/>
  <c r="BD232" i="5" s="1"/>
  <c r="BA232" i="5"/>
  <c r="AO232" i="5"/>
  <c r="AN232" i="5"/>
  <c r="AJ232" i="5"/>
  <c r="AH232" i="5"/>
  <c r="AF232" i="5"/>
  <c r="AC232" i="5"/>
  <c r="AB232" i="5"/>
  <c r="AA232" i="5"/>
  <c r="CK231" i="5"/>
  <c r="CJ231" i="5"/>
  <c r="CI231" i="5"/>
  <c r="BX231" i="5"/>
  <c r="BW231" i="5"/>
  <c r="BV231" i="5"/>
  <c r="BU231" i="5"/>
  <c r="BI231" i="5"/>
  <c r="BH231" i="5"/>
  <c r="BG231" i="5"/>
  <c r="BB231" i="5" s="1"/>
  <c r="BF231" i="5"/>
  <c r="BE231" i="5"/>
  <c r="BA231" i="5"/>
  <c r="AO231" i="5"/>
  <c r="AN231" i="5"/>
  <c r="AJ231" i="5"/>
  <c r="AH231" i="5"/>
  <c r="AF231" i="5"/>
  <c r="AC231" i="5"/>
  <c r="AB231" i="5"/>
  <c r="AA231" i="5"/>
  <c r="CK230" i="5"/>
  <c r="CJ230" i="5"/>
  <c r="CI230" i="5"/>
  <c r="BX230" i="5"/>
  <c r="BW230" i="5"/>
  <c r="BV230" i="5"/>
  <c r="BU230" i="5"/>
  <c r="BI230" i="5"/>
  <c r="BH230" i="5"/>
  <c r="BC230" i="5" s="1"/>
  <c r="BD230" i="5" s="1"/>
  <c r="BG230" i="5"/>
  <c r="BF230" i="5"/>
  <c r="BE230" i="5"/>
  <c r="BA230" i="5"/>
  <c r="AO230" i="5"/>
  <c r="AN230" i="5"/>
  <c r="AJ230" i="5"/>
  <c r="AH230" i="5"/>
  <c r="AF230" i="5"/>
  <c r="AC230" i="5"/>
  <c r="AB230" i="5"/>
  <c r="AA230" i="5"/>
  <c r="CK229" i="5"/>
  <c r="CJ229" i="5"/>
  <c r="CI229" i="5"/>
  <c r="BX229" i="5"/>
  <c r="BW229" i="5"/>
  <c r="BV229" i="5"/>
  <c r="BU229" i="5"/>
  <c r="BI229" i="5"/>
  <c r="BH229" i="5"/>
  <c r="BC229" i="5" s="1"/>
  <c r="BD229" i="5" s="1"/>
  <c r="BG229" i="5"/>
  <c r="BB229" i="5" s="1"/>
  <c r="BF229" i="5"/>
  <c r="BE229" i="5"/>
  <c r="BA229" i="5"/>
  <c r="AO229" i="5"/>
  <c r="AN229" i="5"/>
  <c r="AJ229" i="5"/>
  <c r="AH229" i="5"/>
  <c r="AF229" i="5"/>
  <c r="AC229" i="5"/>
  <c r="AB229" i="5"/>
  <c r="AA229" i="5"/>
  <c r="CK228" i="5"/>
  <c r="CJ228" i="5"/>
  <c r="CI228" i="5"/>
  <c r="BX228" i="5"/>
  <c r="BW228" i="5"/>
  <c r="BV228" i="5"/>
  <c r="BU228" i="5"/>
  <c r="BI228" i="5"/>
  <c r="BH228" i="5"/>
  <c r="BG228" i="5"/>
  <c r="BJ228" i="5" s="1"/>
  <c r="BF228" i="5"/>
  <c r="BE228" i="5"/>
  <c r="BC228" i="5"/>
  <c r="BD228" i="5" s="1"/>
  <c r="BA228" i="5"/>
  <c r="AO228" i="5"/>
  <c r="AN228" i="5"/>
  <c r="AJ228" i="5"/>
  <c r="AH228" i="5"/>
  <c r="AF228" i="5"/>
  <c r="AC228" i="5"/>
  <c r="AB228" i="5"/>
  <c r="AA228" i="5"/>
  <c r="CK227" i="5"/>
  <c r="CJ227" i="5"/>
  <c r="CI227" i="5"/>
  <c r="BX227" i="5"/>
  <c r="BW227" i="5"/>
  <c r="BV227" i="5"/>
  <c r="BU227" i="5"/>
  <c r="BI227" i="5"/>
  <c r="BH227" i="5"/>
  <c r="BC227" i="5" s="1"/>
  <c r="BG227" i="5"/>
  <c r="BF227" i="5"/>
  <c r="BE227" i="5"/>
  <c r="BD227" i="5"/>
  <c r="BA227" i="5"/>
  <c r="AO227" i="5"/>
  <c r="AN227" i="5"/>
  <c r="AJ227" i="5"/>
  <c r="AH227" i="5"/>
  <c r="AF227" i="5"/>
  <c r="AC227" i="5"/>
  <c r="AB227" i="5"/>
  <c r="AA227" i="5"/>
  <c r="CK226" i="5"/>
  <c r="CJ226" i="5"/>
  <c r="CI226" i="5"/>
  <c r="BX226" i="5"/>
  <c r="BW226" i="5"/>
  <c r="BV226" i="5"/>
  <c r="BU226" i="5"/>
  <c r="BI226" i="5"/>
  <c r="BH226" i="5"/>
  <c r="BC226" i="5" s="1"/>
  <c r="BD226" i="5" s="1"/>
  <c r="BG226" i="5"/>
  <c r="BB226" i="5" s="1"/>
  <c r="BF226" i="5"/>
  <c r="BE226" i="5"/>
  <c r="BA226" i="5"/>
  <c r="AO226" i="5"/>
  <c r="AN226" i="5"/>
  <c r="AJ226" i="5"/>
  <c r="AH226" i="5"/>
  <c r="AF226" i="5"/>
  <c r="AC226" i="5"/>
  <c r="AB226" i="5"/>
  <c r="AA226" i="5"/>
  <c r="CK225" i="5"/>
  <c r="CJ225" i="5"/>
  <c r="CI225" i="5"/>
  <c r="BX225" i="5"/>
  <c r="BW225" i="5"/>
  <c r="BV225" i="5"/>
  <c r="BU225" i="5"/>
  <c r="BI225" i="5"/>
  <c r="BH225" i="5"/>
  <c r="BJ225" i="5" s="1"/>
  <c r="BG225" i="5"/>
  <c r="BB225" i="5" s="1"/>
  <c r="BF225" i="5"/>
  <c r="BE225" i="5"/>
  <c r="BA225" i="5"/>
  <c r="AO225" i="5"/>
  <c r="AN225" i="5"/>
  <c r="AJ225" i="5"/>
  <c r="AH225" i="5"/>
  <c r="AF225" i="5"/>
  <c r="AC225" i="5"/>
  <c r="AB225" i="5"/>
  <c r="AA225" i="5"/>
  <c r="CK224" i="5"/>
  <c r="CJ224" i="5"/>
  <c r="CI224" i="5"/>
  <c r="BX224" i="5"/>
  <c r="BW224" i="5"/>
  <c r="BV224" i="5"/>
  <c r="BU224" i="5"/>
  <c r="BI224" i="5"/>
  <c r="BH224" i="5"/>
  <c r="BG224" i="5"/>
  <c r="BF224" i="5"/>
  <c r="BE224" i="5"/>
  <c r="BC224" i="5"/>
  <c r="BD224" i="5" s="1"/>
  <c r="BA224" i="5"/>
  <c r="AO224" i="5"/>
  <c r="AN224" i="5"/>
  <c r="AJ224" i="5"/>
  <c r="AH224" i="5"/>
  <c r="AF224" i="5"/>
  <c r="AC224" i="5"/>
  <c r="AB224" i="5"/>
  <c r="AA224" i="5"/>
  <c r="CK223" i="5"/>
  <c r="CJ223" i="5"/>
  <c r="CI223" i="5"/>
  <c r="BX223" i="5"/>
  <c r="BW223" i="5"/>
  <c r="BV223" i="5"/>
  <c r="BU223" i="5"/>
  <c r="BI223" i="5"/>
  <c r="BH223" i="5"/>
  <c r="BG223" i="5"/>
  <c r="BF223" i="5"/>
  <c r="BE223" i="5"/>
  <c r="BB223" i="5"/>
  <c r="BA223" i="5"/>
  <c r="AO223" i="5"/>
  <c r="AN223" i="5"/>
  <c r="AJ223" i="5"/>
  <c r="AH223" i="5"/>
  <c r="AF223" i="5"/>
  <c r="AC223" i="5"/>
  <c r="AB223" i="5"/>
  <c r="AA223" i="5"/>
  <c r="CK222" i="5"/>
  <c r="CJ222" i="5"/>
  <c r="CI222" i="5"/>
  <c r="BX222" i="5"/>
  <c r="BW222" i="5"/>
  <c r="BV222" i="5"/>
  <c r="BU222" i="5"/>
  <c r="BI222" i="5"/>
  <c r="BH222" i="5"/>
  <c r="BG222" i="5"/>
  <c r="BF222" i="5"/>
  <c r="BE222" i="5"/>
  <c r="BD222" i="5"/>
  <c r="BC222" i="5"/>
  <c r="BA222" i="5"/>
  <c r="AO222" i="5"/>
  <c r="AN222" i="5"/>
  <c r="AJ222" i="5"/>
  <c r="AH222" i="5"/>
  <c r="AF222" i="5"/>
  <c r="AC222" i="5"/>
  <c r="AB222" i="5"/>
  <c r="AA222" i="5"/>
  <c r="CK221" i="5"/>
  <c r="CJ221" i="5"/>
  <c r="CI221" i="5"/>
  <c r="BX221" i="5"/>
  <c r="BW221" i="5"/>
  <c r="BV221" i="5"/>
  <c r="BU221" i="5"/>
  <c r="BJ221" i="5"/>
  <c r="BI221" i="5"/>
  <c r="BH221" i="5"/>
  <c r="BC221" i="5" s="1"/>
  <c r="BD221" i="5" s="1"/>
  <c r="BG221" i="5"/>
  <c r="BF221" i="5"/>
  <c r="BE221" i="5"/>
  <c r="BB221" i="5"/>
  <c r="BA221" i="5"/>
  <c r="AO221" i="5"/>
  <c r="AN221" i="5"/>
  <c r="AJ221" i="5"/>
  <c r="AH221" i="5"/>
  <c r="AF221" i="5"/>
  <c r="AC221" i="5"/>
  <c r="AB221" i="5"/>
  <c r="AA221" i="5"/>
  <c r="CK220" i="5"/>
  <c r="CJ220" i="5"/>
  <c r="CI220" i="5"/>
  <c r="BX220" i="5"/>
  <c r="BW220" i="5"/>
  <c r="BV220" i="5"/>
  <c r="BU220" i="5"/>
  <c r="BI220" i="5"/>
  <c r="BH220" i="5"/>
  <c r="BC220" i="5" s="1"/>
  <c r="BD220" i="5" s="1"/>
  <c r="BG220" i="5"/>
  <c r="BF220" i="5"/>
  <c r="BE220" i="5"/>
  <c r="BA220" i="5"/>
  <c r="AO220" i="5"/>
  <c r="AN220" i="5"/>
  <c r="AJ220" i="5"/>
  <c r="AH220" i="5"/>
  <c r="AF220" i="5"/>
  <c r="AC220" i="5"/>
  <c r="AB220" i="5"/>
  <c r="AA220" i="5"/>
  <c r="CK219" i="5"/>
  <c r="CJ219" i="5"/>
  <c r="CI219" i="5"/>
  <c r="BX219" i="5"/>
  <c r="BW219" i="5"/>
  <c r="BV219" i="5"/>
  <c r="BU219" i="5"/>
  <c r="BI219" i="5"/>
  <c r="BH219" i="5"/>
  <c r="BC219" i="5" s="1"/>
  <c r="BD219" i="5" s="1"/>
  <c r="BG219" i="5"/>
  <c r="BF219" i="5"/>
  <c r="BE219" i="5"/>
  <c r="BA219" i="5"/>
  <c r="AO219" i="5"/>
  <c r="AN219" i="5"/>
  <c r="AJ219" i="5"/>
  <c r="AH219" i="5"/>
  <c r="AF219" i="5"/>
  <c r="AC219" i="5"/>
  <c r="AB219" i="5"/>
  <c r="AA219" i="5"/>
  <c r="CK218" i="5"/>
  <c r="CJ218" i="5"/>
  <c r="CI218" i="5"/>
  <c r="BX218" i="5"/>
  <c r="BW218" i="5"/>
  <c r="BV218" i="5"/>
  <c r="BU218" i="5"/>
  <c r="BI218" i="5"/>
  <c r="BH218" i="5"/>
  <c r="BC218" i="5" s="1"/>
  <c r="BD218" i="5" s="1"/>
  <c r="BG218" i="5"/>
  <c r="BF218" i="5"/>
  <c r="BE218" i="5"/>
  <c r="BB218" i="5"/>
  <c r="BA218" i="5"/>
  <c r="AO218" i="5"/>
  <c r="AN218" i="5"/>
  <c r="AJ218" i="5"/>
  <c r="AH218" i="5"/>
  <c r="AF218" i="5"/>
  <c r="AC218" i="5"/>
  <c r="AB218" i="5"/>
  <c r="AA218" i="5"/>
  <c r="CK217" i="5"/>
  <c r="CJ217" i="5"/>
  <c r="CI217" i="5"/>
  <c r="BX217" i="5"/>
  <c r="BW217" i="5"/>
  <c r="BV217" i="5"/>
  <c r="BU217" i="5"/>
  <c r="BI217" i="5"/>
  <c r="BH217" i="5"/>
  <c r="BC217" i="5" s="1"/>
  <c r="BD217" i="5" s="1"/>
  <c r="BG217" i="5"/>
  <c r="BB217" i="5" s="1"/>
  <c r="BF217" i="5"/>
  <c r="BE217" i="5"/>
  <c r="BA217" i="5"/>
  <c r="AO217" i="5"/>
  <c r="AN217" i="5"/>
  <c r="AJ217" i="5"/>
  <c r="AH217" i="5"/>
  <c r="AF217" i="5"/>
  <c r="AC217" i="5"/>
  <c r="AB217" i="5"/>
  <c r="AA217" i="5"/>
  <c r="CK216" i="5"/>
  <c r="CJ216" i="5"/>
  <c r="CI216" i="5"/>
  <c r="BX216" i="5"/>
  <c r="BW216" i="5"/>
  <c r="BV216" i="5"/>
  <c r="BU216" i="5"/>
  <c r="BI216" i="5"/>
  <c r="BH216" i="5"/>
  <c r="BC216" i="5" s="1"/>
  <c r="BD216" i="5" s="1"/>
  <c r="BG216" i="5"/>
  <c r="BF216" i="5"/>
  <c r="BE216" i="5"/>
  <c r="BA216" i="5"/>
  <c r="AO216" i="5"/>
  <c r="AN216" i="5"/>
  <c r="AJ216" i="5"/>
  <c r="AH216" i="5"/>
  <c r="AF216" i="5"/>
  <c r="AC216" i="5"/>
  <c r="AB216" i="5"/>
  <c r="AA216" i="5"/>
  <c r="CK215" i="5"/>
  <c r="CJ215" i="5"/>
  <c r="CI215" i="5"/>
  <c r="BX215" i="5"/>
  <c r="BW215" i="5"/>
  <c r="BV215" i="5"/>
  <c r="BU215" i="5"/>
  <c r="BI215" i="5"/>
  <c r="BH215" i="5"/>
  <c r="BG215" i="5"/>
  <c r="BB215" i="5" s="1"/>
  <c r="BF215" i="5"/>
  <c r="BE215" i="5"/>
  <c r="BA215" i="5"/>
  <c r="AO215" i="5"/>
  <c r="AN215" i="5"/>
  <c r="AJ215" i="5"/>
  <c r="AH215" i="5"/>
  <c r="AF215" i="5"/>
  <c r="AC215" i="5"/>
  <c r="AB215" i="5"/>
  <c r="AA215" i="5"/>
  <c r="CK214" i="5"/>
  <c r="CJ214" i="5"/>
  <c r="CI214" i="5"/>
  <c r="BX214" i="5"/>
  <c r="BW214" i="5"/>
  <c r="BV214" i="5"/>
  <c r="BU214" i="5"/>
  <c r="BI214" i="5"/>
  <c r="BH214" i="5"/>
  <c r="BG214" i="5"/>
  <c r="BJ214" i="5" s="1"/>
  <c r="BF214" i="5"/>
  <c r="BE214" i="5"/>
  <c r="BD214" i="5"/>
  <c r="BC214" i="5"/>
  <c r="BA214" i="5"/>
  <c r="AO214" i="5"/>
  <c r="AN214" i="5"/>
  <c r="AJ214" i="5"/>
  <c r="AH214" i="5"/>
  <c r="AF214" i="5"/>
  <c r="AC214" i="5"/>
  <c r="AB214" i="5"/>
  <c r="AA214" i="5"/>
  <c r="CK213" i="5"/>
  <c r="CJ213" i="5"/>
  <c r="CI213" i="5"/>
  <c r="BX213" i="5"/>
  <c r="BW213" i="5"/>
  <c r="BV213" i="5"/>
  <c r="BU213" i="5"/>
  <c r="BJ213" i="5"/>
  <c r="BI213" i="5"/>
  <c r="BH213" i="5"/>
  <c r="BC213" i="5" s="1"/>
  <c r="BD213" i="5" s="1"/>
  <c r="BG213" i="5"/>
  <c r="BF213" i="5"/>
  <c r="BE213" i="5"/>
  <c r="BB213" i="5"/>
  <c r="BA213" i="5"/>
  <c r="AO213" i="5"/>
  <c r="AN213" i="5"/>
  <c r="AJ213" i="5"/>
  <c r="AH213" i="5"/>
  <c r="AF213" i="5"/>
  <c r="AC213" i="5"/>
  <c r="AB213" i="5"/>
  <c r="AA213" i="5"/>
  <c r="CK212" i="5"/>
  <c r="CJ212" i="5"/>
  <c r="CI212" i="5"/>
  <c r="BX212" i="5"/>
  <c r="BW212" i="5"/>
  <c r="BV212" i="5"/>
  <c r="BU212" i="5"/>
  <c r="BI212" i="5"/>
  <c r="BH212" i="5"/>
  <c r="BG212" i="5"/>
  <c r="BF212" i="5"/>
  <c r="BE212" i="5"/>
  <c r="BC212" i="5"/>
  <c r="BD212" i="5" s="1"/>
  <c r="BA212" i="5"/>
  <c r="AO212" i="5"/>
  <c r="AN212" i="5"/>
  <c r="AJ212" i="5"/>
  <c r="AH212" i="5"/>
  <c r="AF212" i="5"/>
  <c r="AC212" i="5"/>
  <c r="AB212" i="5"/>
  <c r="AA212" i="5"/>
  <c r="CK211" i="5"/>
  <c r="CJ211" i="5"/>
  <c r="CI211" i="5"/>
  <c r="BX211" i="5"/>
  <c r="BW211" i="5"/>
  <c r="BV211" i="5"/>
  <c r="BU211" i="5"/>
  <c r="BI211" i="5"/>
  <c r="BH211" i="5"/>
  <c r="BC211" i="5" s="1"/>
  <c r="BD211" i="5" s="1"/>
  <c r="BG211" i="5"/>
  <c r="BF211" i="5"/>
  <c r="BE211" i="5"/>
  <c r="BA211" i="5"/>
  <c r="AO211" i="5"/>
  <c r="AN211" i="5"/>
  <c r="AJ211" i="5"/>
  <c r="AH211" i="5"/>
  <c r="AF211" i="5"/>
  <c r="AC211" i="5"/>
  <c r="AB211" i="5"/>
  <c r="AA211" i="5"/>
  <c r="CK210" i="5"/>
  <c r="CJ210" i="5"/>
  <c r="CI210" i="5"/>
  <c r="BX210" i="5"/>
  <c r="BW210" i="5"/>
  <c r="BV210" i="5"/>
  <c r="BU210" i="5"/>
  <c r="BI210" i="5"/>
  <c r="BH210" i="5"/>
  <c r="BC210" i="5" s="1"/>
  <c r="BD210" i="5" s="1"/>
  <c r="BG210" i="5"/>
  <c r="BB210" i="5" s="1"/>
  <c r="BF210" i="5"/>
  <c r="BE210" i="5"/>
  <c r="BA210" i="5"/>
  <c r="AO210" i="5"/>
  <c r="AN210" i="5"/>
  <c r="AJ210" i="5"/>
  <c r="AH210" i="5"/>
  <c r="AF210" i="5"/>
  <c r="AC210" i="5"/>
  <c r="AB210" i="5"/>
  <c r="AA210" i="5"/>
  <c r="CK209" i="5"/>
  <c r="CJ209" i="5"/>
  <c r="CI209" i="5"/>
  <c r="BX209" i="5"/>
  <c r="BW209" i="5"/>
  <c r="BV209" i="5"/>
  <c r="BU209" i="5"/>
  <c r="BI209" i="5"/>
  <c r="BH209" i="5"/>
  <c r="BC209" i="5" s="1"/>
  <c r="BD209" i="5" s="1"/>
  <c r="BG209" i="5"/>
  <c r="BF209" i="5"/>
  <c r="BE209" i="5"/>
  <c r="BB209" i="5"/>
  <c r="BA209" i="5"/>
  <c r="AO209" i="5"/>
  <c r="AN209" i="5"/>
  <c r="AJ209" i="5"/>
  <c r="AH209" i="5"/>
  <c r="AF209" i="5"/>
  <c r="AC209" i="5"/>
  <c r="AB209" i="5"/>
  <c r="AA209" i="5"/>
  <c r="CK208" i="5"/>
  <c r="CJ208" i="5"/>
  <c r="CI208" i="5"/>
  <c r="BX208" i="5"/>
  <c r="BW208" i="5"/>
  <c r="BV208" i="5"/>
  <c r="BU208" i="5"/>
  <c r="BI208" i="5"/>
  <c r="BH208" i="5"/>
  <c r="BG208" i="5"/>
  <c r="BF208" i="5"/>
  <c r="BE208" i="5"/>
  <c r="BD208" i="5"/>
  <c r="BC208" i="5"/>
  <c r="BA208" i="5"/>
  <c r="AO208" i="5"/>
  <c r="AN208" i="5"/>
  <c r="AJ208" i="5"/>
  <c r="AH208" i="5"/>
  <c r="AF208" i="5"/>
  <c r="AC208" i="5"/>
  <c r="AB208" i="5"/>
  <c r="AA208" i="5"/>
  <c r="CK207" i="5"/>
  <c r="CJ207" i="5"/>
  <c r="CI207" i="5"/>
  <c r="BX207" i="5"/>
  <c r="BW207" i="5"/>
  <c r="BV207" i="5"/>
  <c r="BU207" i="5"/>
  <c r="BI207" i="5"/>
  <c r="BH207" i="5"/>
  <c r="BG207" i="5"/>
  <c r="BB207" i="5" s="1"/>
  <c r="BF207" i="5"/>
  <c r="BE207" i="5"/>
  <c r="BA207" i="5"/>
  <c r="AO207" i="5"/>
  <c r="AN207" i="5"/>
  <c r="AJ207" i="5"/>
  <c r="AH207" i="5"/>
  <c r="AF207" i="5"/>
  <c r="AC207" i="5"/>
  <c r="AB207" i="5"/>
  <c r="AA207" i="5"/>
  <c r="CK206" i="5"/>
  <c r="CJ206" i="5"/>
  <c r="CI206" i="5"/>
  <c r="BX206" i="5"/>
  <c r="BW206" i="5"/>
  <c r="BV206" i="5"/>
  <c r="BU206" i="5"/>
  <c r="BI206" i="5"/>
  <c r="BH206" i="5"/>
  <c r="BC206" i="5" s="1"/>
  <c r="BD206" i="5" s="1"/>
  <c r="BG206" i="5"/>
  <c r="BJ206" i="5" s="1"/>
  <c r="BF206" i="5"/>
  <c r="BE206" i="5"/>
  <c r="BA206" i="5"/>
  <c r="AO206" i="5"/>
  <c r="AN206" i="5"/>
  <c r="AJ206" i="5"/>
  <c r="AH206" i="5"/>
  <c r="AF206" i="5"/>
  <c r="AC206" i="5"/>
  <c r="AB206" i="5"/>
  <c r="AA206" i="5"/>
  <c r="CK205" i="5"/>
  <c r="CJ205" i="5"/>
  <c r="CI205" i="5"/>
  <c r="BX205" i="5"/>
  <c r="BW205" i="5"/>
  <c r="BV205" i="5"/>
  <c r="BU205" i="5"/>
  <c r="BI205" i="5"/>
  <c r="BH205" i="5"/>
  <c r="BC205" i="5" s="1"/>
  <c r="BD205" i="5" s="1"/>
  <c r="BG205" i="5"/>
  <c r="BF205" i="5"/>
  <c r="BE205" i="5"/>
  <c r="BA205" i="5"/>
  <c r="AO205" i="5"/>
  <c r="AN205" i="5"/>
  <c r="AJ205" i="5"/>
  <c r="AH205" i="5"/>
  <c r="AF205" i="5"/>
  <c r="AC205" i="5"/>
  <c r="AB205" i="5"/>
  <c r="AA205" i="5"/>
  <c r="CK204" i="5"/>
  <c r="CJ204" i="5"/>
  <c r="CI204" i="5"/>
  <c r="BX204" i="5"/>
  <c r="BW204" i="5"/>
  <c r="BV204" i="5"/>
  <c r="BU204" i="5"/>
  <c r="BI204" i="5"/>
  <c r="BH204" i="5"/>
  <c r="BC204" i="5" s="1"/>
  <c r="BD204" i="5" s="1"/>
  <c r="BG204" i="5"/>
  <c r="BJ204" i="5" s="1"/>
  <c r="BF204" i="5"/>
  <c r="BE204" i="5"/>
  <c r="BA204" i="5"/>
  <c r="AO204" i="5"/>
  <c r="AN204" i="5"/>
  <c r="AJ204" i="5"/>
  <c r="AH204" i="5"/>
  <c r="AF204" i="5"/>
  <c r="AC204" i="5"/>
  <c r="AB204" i="5"/>
  <c r="AA204" i="5"/>
  <c r="CK203" i="5"/>
  <c r="CJ203" i="5"/>
  <c r="CI203" i="5"/>
  <c r="BX203" i="5"/>
  <c r="BW203" i="5"/>
  <c r="BV203" i="5"/>
  <c r="BU203" i="5"/>
  <c r="BI203" i="5"/>
  <c r="BH203" i="5"/>
  <c r="BC203" i="5" s="1"/>
  <c r="BD203" i="5" s="1"/>
  <c r="BG203" i="5"/>
  <c r="BJ203" i="5" s="1"/>
  <c r="BF203" i="5"/>
  <c r="BE203" i="5"/>
  <c r="BA203" i="5"/>
  <c r="AO203" i="5"/>
  <c r="AN203" i="5"/>
  <c r="AJ203" i="5"/>
  <c r="AH203" i="5"/>
  <c r="AF203" i="5"/>
  <c r="AC203" i="5"/>
  <c r="AB203" i="5"/>
  <c r="AA203" i="5"/>
  <c r="CK202" i="5"/>
  <c r="CJ202" i="5"/>
  <c r="CI202" i="5"/>
  <c r="BX202" i="5"/>
  <c r="BW202" i="5"/>
  <c r="BV202" i="5"/>
  <c r="BU202" i="5"/>
  <c r="BI202" i="5"/>
  <c r="BH202" i="5"/>
  <c r="BC202" i="5" s="1"/>
  <c r="BD202" i="5" s="1"/>
  <c r="BG202" i="5"/>
  <c r="BB202" i="5" s="1"/>
  <c r="BF202" i="5"/>
  <c r="BE202" i="5"/>
  <c r="BA202" i="5"/>
  <c r="AO202" i="5"/>
  <c r="AN202" i="5"/>
  <c r="AJ202" i="5"/>
  <c r="AH202" i="5"/>
  <c r="AF202" i="5"/>
  <c r="AC202" i="5"/>
  <c r="AB202" i="5"/>
  <c r="AA202" i="5"/>
  <c r="CK201" i="5"/>
  <c r="CJ201" i="5"/>
  <c r="CI201" i="5"/>
  <c r="BX201" i="5"/>
  <c r="BW201" i="5"/>
  <c r="BV201" i="5"/>
  <c r="BU201" i="5"/>
  <c r="BI201" i="5"/>
  <c r="BH201" i="5"/>
  <c r="BC201" i="5" s="1"/>
  <c r="BD201" i="5" s="1"/>
  <c r="BG201" i="5"/>
  <c r="BB201" i="5" s="1"/>
  <c r="BF201" i="5"/>
  <c r="BE201" i="5"/>
  <c r="BA201" i="5"/>
  <c r="AO201" i="5"/>
  <c r="AN201" i="5"/>
  <c r="AJ201" i="5"/>
  <c r="AH201" i="5"/>
  <c r="AF201" i="5"/>
  <c r="AC201" i="5"/>
  <c r="AB201" i="5"/>
  <c r="AA201" i="5"/>
  <c r="CK200" i="5"/>
  <c r="CJ200" i="5"/>
  <c r="CI200" i="5"/>
  <c r="BX200" i="5"/>
  <c r="BW200" i="5"/>
  <c r="BV200" i="5"/>
  <c r="BU200" i="5"/>
  <c r="BI200" i="5"/>
  <c r="BH200" i="5"/>
  <c r="BG200" i="5"/>
  <c r="BF200" i="5"/>
  <c r="BE200" i="5"/>
  <c r="BD200" i="5"/>
  <c r="BC200" i="5"/>
  <c r="BA200" i="5"/>
  <c r="AO200" i="5"/>
  <c r="AN200" i="5"/>
  <c r="AJ200" i="5"/>
  <c r="AH200" i="5"/>
  <c r="AF200" i="5"/>
  <c r="AC200" i="5"/>
  <c r="AB200" i="5"/>
  <c r="AA200" i="5"/>
  <c r="CK199" i="5"/>
  <c r="CJ199" i="5"/>
  <c r="CI199" i="5"/>
  <c r="BX199" i="5"/>
  <c r="BW199" i="5"/>
  <c r="BV199" i="5"/>
  <c r="BU199" i="5"/>
  <c r="BI199" i="5"/>
  <c r="BH199" i="5"/>
  <c r="BG199" i="5"/>
  <c r="BF199" i="5"/>
  <c r="BE199" i="5"/>
  <c r="BB199" i="5"/>
  <c r="BA199" i="5"/>
  <c r="AO199" i="5"/>
  <c r="AN199" i="5"/>
  <c r="AJ199" i="5"/>
  <c r="AH199" i="5"/>
  <c r="AF199" i="5"/>
  <c r="AC199" i="5"/>
  <c r="AB199" i="5"/>
  <c r="AA199" i="5"/>
  <c r="CK198" i="5"/>
  <c r="CJ198" i="5"/>
  <c r="CI198" i="5"/>
  <c r="BX198" i="5"/>
  <c r="BW198" i="5"/>
  <c r="BV198" i="5"/>
  <c r="BU198" i="5"/>
  <c r="BI198" i="5"/>
  <c r="BH198" i="5"/>
  <c r="BG198" i="5"/>
  <c r="BJ198" i="5" s="1"/>
  <c r="BF198" i="5"/>
  <c r="BE198" i="5"/>
  <c r="BC198" i="5"/>
  <c r="BD198" i="5" s="1"/>
  <c r="BA198" i="5"/>
  <c r="AO198" i="5"/>
  <c r="AN198" i="5"/>
  <c r="AJ198" i="5"/>
  <c r="AH198" i="5"/>
  <c r="AF198" i="5"/>
  <c r="AC198" i="5"/>
  <c r="AB198" i="5"/>
  <c r="AA198" i="5"/>
  <c r="CK197" i="5"/>
  <c r="CJ197" i="5"/>
  <c r="CI197" i="5"/>
  <c r="BX197" i="5"/>
  <c r="BW197" i="5"/>
  <c r="BV197" i="5"/>
  <c r="BU197" i="5"/>
  <c r="BJ197" i="5"/>
  <c r="BI197" i="5"/>
  <c r="BH197" i="5"/>
  <c r="BC197" i="5" s="1"/>
  <c r="BD197" i="5" s="1"/>
  <c r="BG197" i="5"/>
  <c r="BB197" i="5" s="1"/>
  <c r="BF197" i="5"/>
  <c r="BE197" i="5"/>
  <c r="BA197" i="5"/>
  <c r="AO197" i="5"/>
  <c r="AN197" i="5"/>
  <c r="AJ197" i="5"/>
  <c r="AH197" i="5"/>
  <c r="AF197" i="5"/>
  <c r="AC197" i="5"/>
  <c r="AB197" i="5"/>
  <c r="AA197" i="5"/>
  <c r="CK196" i="5"/>
  <c r="CJ196" i="5"/>
  <c r="CI196" i="5"/>
  <c r="BX196" i="5"/>
  <c r="BW196" i="5"/>
  <c r="BV196" i="5"/>
  <c r="BU196" i="5"/>
  <c r="BI196" i="5"/>
  <c r="BH196" i="5"/>
  <c r="BC196" i="5" s="1"/>
  <c r="BD196" i="5" s="1"/>
  <c r="BG196" i="5"/>
  <c r="BJ196" i="5" s="1"/>
  <c r="BF196" i="5"/>
  <c r="BE196" i="5"/>
  <c r="BA196" i="5"/>
  <c r="AO196" i="5"/>
  <c r="AN196" i="5"/>
  <c r="AJ196" i="5"/>
  <c r="AH196" i="5"/>
  <c r="AF196" i="5"/>
  <c r="AC196" i="5"/>
  <c r="AB196" i="5"/>
  <c r="AA196" i="5"/>
  <c r="CK195" i="5"/>
  <c r="CJ195" i="5"/>
  <c r="CI195" i="5"/>
  <c r="BX195" i="5"/>
  <c r="BW195" i="5"/>
  <c r="BV195" i="5"/>
  <c r="BU195" i="5"/>
  <c r="BI195" i="5"/>
  <c r="BH195" i="5"/>
  <c r="BC195" i="5" s="1"/>
  <c r="BG195" i="5"/>
  <c r="BJ195" i="5" s="1"/>
  <c r="BF195" i="5"/>
  <c r="BE195" i="5"/>
  <c r="BD195" i="5"/>
  <c r="BA195" i="5"/>
  <c r="AO195" i="5"/>
  <c r="AN195" i="5"/>
  <c r="AJ195" i="5"/>
  <c r="AH195" i="5"/>
  <c r="AF195" i="5"/>
  <c r="AC195" i="5"/>
  <c r="AB195" i="5"/>
  <c r="AA195" i="5"/>
  <c r="CK194" i="5"/>
  <c r="CJ194" i="5"/>
  <c r="CI194" i="5"/>
  <c r="BX194" i="5"/>
  <c r="BW194" i="5"/>
  <c r="BV194" i="5"/>
  <c r="BU194" i="5"/>
  <c r="BI194" i="5"/>
  <c r="BH194" i="5"/>
  <c r="BC194" i="5" s="1"/>
  <c r="BD194" i="5" s="1"/>
  <c r="BG194" i="5"/>
  <c r="BF194" i="5"/>
  <c r="BE194" i="5"/>
  <c r="BB194" i="5"/>
  <c r="BA194" i="5"/>
  <c r="AO194" i="5"/>
  <c r="AN194" i="5"/>
  <c r="AJ194" i="5"/>
  <c r="AH194" i="5"/>
  <c r="AF194" i="5"/>
  <c r="AC194" i="5"/>
  <c r="AB194" i="5"/>
  <c r="AA194" i="5"/>
  <c r="CK193" i="5"/>
  <c r="CJ193" i="5"/>
  <c r="CI193" i="5"/>
  <c r="BX193" i="5"/>
  <c r="BW193" i="5"/>
  <c r="BV193" i="5"/>
  <c r="BU193" i="5"/>
  <c r="BI193" i="5"/>
  <c r="BH193" i="5"/>
  <c r="BC193" i="5" s="1"/>
  <c r="BD193" i="5" s="1"/>
  <c r="BG193" i="5"/>
  <c r="BB193" i="5" s="1"/>
  <c r="BF193" i="5"/>
  <c r="BE193" i="5"/>
  <c r="BA193" i="5"/>
  <c r="AO193" i="5"/>
  <c r="AN193" i="5"/>
  <c r="AJ193" i="5"/>
  <c r="AH193" i="5"/>
  <c r="AF193" i="5"/>
  <c r="AC193" i="5"/>
  <c r="AB193" i="5"/>
  <c r="AA193" i="5"/>
  <c r="CK192" i="5"/>
  <c r="CJ192" i="5"/>
  <c r="CI192" i="5"/>
  <c r="BX192" i="5"/>
  <c r="BW192" i="5"/>
  <c r="BV192" i="5"/>
  <c r="BU192" i="5"/>
  <c r="BI192" i="5"/>
  <c r="BH192" i="5"/>
  <c r="BC192" i="5" s="1"/>
  <c r="BD192" i="5" s="1"/>
  <c r="BG192" i="5"/>
  <c r="BF192" i="5"/>
  <c r="BE192" i="5"/>
  <c r="BA192" i="5"/>
  <c r="AO192" i="5"/>
  <c r="AN192" i="5"/>
  <c r="AJ192" i="5"/>
  <c r="AH192" i="5"/>
  <c r="AF192" i="5"/>
  <c r="AC192" i="5"/>
  <c r="AB192" i="5"/>
  <c r="AA192" i="5"/>
  <c r="CK191" i="5"/>
  <c r="CJ191" i="5"/>
  <c r="CI191" i="5"/>
  <c r="BX191" i="5"/>
  <c r="BW191" i="5"/>
  <c r="BV191" i="5"/>
  <c r="BU191" i="5"/>
  <c r="BI191" i="5"/>
  <c r="BH191" i="5"/>
  <c r="BG191" i="5"/>
  <c r="BB191" i="5" s="1"/>
  <c r="BF191" i="5"/>
  <c r="BE191" i="5"/>
  <c r="BA191" i="5"/>
  <c r="AO191" i="5"/>
  <c r="AN191" i="5"/>
  <c r="AJ191" i="5"/>
  <c r="AH191" i="5"/>
  <c r="AF191" i="5"/>
  <c r="AC191" i="5"/>
  <c r="AB191" i="5"/>
  <c r="AA191" i="5"/>
  <c r="CK190" i="5"/>
  <c r="CJ190" i="5"/>
  <c r="CI190" i="5"/>
  <c r="BX190" i="5"/>
  <c r="BW190" i="5"/>
  <c r="BV190" i="5"/>
  <c r="BU190" i="5"/>
  <c r="BI190" i="5"/>
  <c r="BH190" i="5"/>
  <c r="BG190" i="5"/>
  <c r="BJ190" i="5" s="1"/>
  <c r="BF190" i="5"/>
  <c r="BE190" i="5"/>
  <c r="BD190" i="5"/>
  <c r="BC190" i="5"/>
  <c r="BA190" i="5"/>
  <c r="AO190" i="5"/>
  <c r="AN190" i="5"/>
  <c r="AJ190" i="5"/>
  <c r="AH190" i="5"/>
  <c r="AF190" i="5"/>
  <c r="AC190" i="5"/>
  <c r="AB190" i="5"/>
  <c r="AA190" i="5"/>
  <c r="CK189" i="5"/>
  <c r="CJ189" i="5"/>
  <c r="CI189" i="5"/>
  <c r="BX189" i="5"/>
  <c r="BW189" i="5"/>
  <c r="BV189" i="5"/>
  <c r="BU189" i="5"/>
  <c r="BJ189" i="5"/>
  <c r="BI189" i="5"/>
  <c r="BH189" i="5"/>
  <c r="BC189" i="5" s="1"/>
  <c r="BD189" i="5" s="1"/>
  <c r="BG189" i="5"/>
  <c r="BF189" i="5"/>
  <c r="BE189" i="5"/>
  <c r="BB189" i="5"/>
  <c r="BA189" i="5"/>
  <c r="AO189" i="5"/>
  <c r="AN189" i="5"/>
  <c r="AJ189" i="5"/>
  <c r="AH189" i="5"/>
  <c r="AF189" i="5"/>
  <c r="AC189" i="5"/>
  <c r="AB189" i="5"/>
  <c r="AA189" i="5"/>
  <c r="CK188" i="5"/>
  <c r="CJ188" i="5"/>
  <c r="CI188" i="5"/>
  <c r="BX188" i="5"/>
  <c r="BW188" i="5"/>
  <c r="BV188" i="5"/>
  <c r="BU188" i="5"/>
  <c r="BI188" i="5"/>
  <c r="BH188" i="5"/>
  <c r="BG188" i="5"/>
  <c r="BF188" i="5"/>
  <c r="BE188" i="5"/>
  <c r="BC188" i="5"/>
  <c r="BD188" i="5" s="1"/>
  <c r="BA188" i="5"/>
  <c r="AO188" i="5"/>
  <c r="AN188" i="5"/>
  <c r="AJ188" i="5"/>
  <c r="AH188" i="5"/>
  <c r="AF188" i="5"/>
  <c r="AC188" i="5"/>
  <c r="AB188" i="5"/>
  <c r="AA188" i="5"/>
  <c r="CK187" i="5"/>
  <c r="CJ187" i="5"/>
  <c r="CI187" i="5"/>
  <c r="BX187" i="5"/>
  <c r="BW187" i="5"/>
  <c r="BV187" i="5"/>
  <c r="BU187" i="5"/>
  <c r="BI187" i="5"/>
  <c r="BH187" i="5"/>
  <c r="BC187" i="5" s="1"/>
  <c r="BD187" i="5" s="1"/>
  <c r="BG187" i="5"/>
  <c r="BF187" i="5"/>
  <c r="BE187" i="5"/>
  <c r="BA187" i="5"/>
  <c r="AO187" i="5"/>
  <c r="AN187" i="5"/>
  <c r="AJ187" i="5"/>
  <c r="AH187" i="5"/>
  <c r="AF187" i="5"/>
  <c r="AC187" i="5"/>
  <c r="AB187" i="5"/>
  <c r="AA187" i="5"/>
  <c r="CK186" i="5"/>
  <c r="CJ186" i="5"/>
  <c r="CI186" i="5"/>
  <c r="BX186" i="5"/>
  <c r="BW186" i="5"/>
  <c r="BV186" i="5"/>
  <c r="BU186" i="5"/>
  <c r="BI186" i="5"/>
  <c r="BH186" i="5"/>
  <c r="BC186" i="5" s="1"/>
  <c r="BD186" i="5" s="1"/>
  <c r="BG186" i="5"/>
  <c r="BF186" i="5"/>
  <c r="BE186" i="5"/>
  <c r="BA186" i="5"/>
  <c r="AO186" i="5"/>
  <c r="AN186" i="5"/>
  <c r="AJ186" i="5"/>
  <c r="AH186" i="5"/>
  <c r="AF186" i="5"/>
  <c r="AC186" i="5"/>
  <c r="AB186" i="5"/>
  <c r="AA186" i="5"/>
  <c r="CK185" i="5"/>
  <c r="CJ185" i="5"/>
  <c r="CI185" i="5"/>
  <c r="BX185" i="5"/>
  <c r="BW185" i="5"/>
  <c r="BV185" i="5"/>
  <c r="BU185" i="5"/>
  <c r="BI185" i="5"/>
  <c r="BH185" i="5"/>
  <c r="BC185" i="5" s="1"/>
  <c r="BD185" i="5" s="1"/>
  <c r="BG185" i="5"/>
  <c r="BJ185" i="5" s="1"/>
  <c r="BF185" i="5"/>
  <c r="BE185" i="5"/>
  <c r="BA185" i="5"/>
  <c r="AO185" i="5"/>
  <c r="AN185" i="5"/>
  <c r="AJ185" i="5"/>
  <c r="AH185" i="5"/>
  <c r="AF185" i="5"/>
  <c r="AC185" i="5"/>
  <c r="AB185" i="5"/>
  <c r="AA185" i="5"/>
  <c r="CK184" i="5"/>
  <c r="CJ184" i="5"/>
  <c r="CI184" i="5"/>
  <c r="BX184" i="5"/>
  <c r="BW184" i="5"/>
  <c r="BV184" i="5"/>
  <c r="BU184" i="5"/>
  <c r="BI184" i="5"/>
  <c r="BH184" i="5"/>
  <c r="BC184" i="5" s="1"/>
  <c r="BD184" i="5" s="1"/>
  <c r="BG184" i="5"/>
  <c r="BF184" i="5"/>
  <c r="BE184" i="5"/>
  <c r="BA184" i="5"/>
  <c r="AO184" i="5"/>
  <c r="AN184" i="5"/>
  <c r="AJ184" i="5"/>
  <c r="AH184" i="5"/>
  <c r="AF184" i="5"/>
  <c r="AC184" i="5"/>
  <c r="AB184" i="5"/>
  <c r="AA184" i="5"/>
  <c r="CK183" i="5"/>
  <c r="CJ183" i="5"/>
  <c r="CI183" i="5"/>
  <c r="BX183" i="5"/>
  <c r="BW183" i="5"/>
  <c r="BV183" i="5"/>
  <c r="BU183" i="5"/>
  <c r="BI183" i="5"/>
  <c r="BH183" i="5"/>
  <c r="BG183" i="5"/>
  <c r="BB183" i="5" s="1"/>
  <c r="BF183" i="5"/>
  <c r="BE183" i="5"/>
  <c r="BA183" i="5"/>
  <c r="AO183" i="5"/>
  <c r="AN183" i="5"/>
  <c r="AJ183" i="5"/>
  <c r="AH183" i="5"/>
  <c r="AF183" i="5"/>
  <c r="AC183" i="5"/>
  <c r="AB183" i="5"/>
  <c r="AA183" i="5"/>
  <c r="CK182" i="5"/>
  <c r="CJ182" i="5"/>
  <c r="CI182" i="5"/>
  <c r="BX182" i="5"/>
  <c r="BW182" i="5"/>
  <c r="BV182" i="5"/>
  <c r="BU182" i="5"/>
  <c r="BI182" i="5"/>
  <c r="BH182" i="5"/>
  <c r="BG182" i="5"/>
  <c r="BF182" i="5"/>
  <c r="BE182" i="5"/>
  <c r="BD182" i="5"/>
  <c r="BC182" i="5"/>
  <c r="BB182" i="5"/>
  <c r="BA182" i="5"/>
  <c r="AO182" i="5"/>
  <c r="AN182" i="5"/>
  <c r="AJ182" i="5"/>
  <c r="AH182" i="5"/>
  <c r="AF182" i="5"/>
  <c r="AC182" i="5"/>
  <c r="AB182" i="5"/>
  <c r="AA182" i="5"/>
  <c r="CK181" i="5"/>
  <c r="CJ181" i="5"/>
  <c r="CI181" i="5"/>
  <c r="BX181" i="5"/>
  <c r="BW181" i="5"/>
  <c r="BV181" i="5"/>
  <c r="BU181" i="5"/>
  <c r="BI181" i="5"/>
  <c r="BH181" i="5"/>
  <c r="BG181" i="5"/>
  <c r="BJ181" i="5" s="1"/>
  <c r="BF181" i="5"/>
  <c r="BE181" i="5"/>
  <c r="BC181" i="5"/>
  <c r="BD181" i="5" s="1"/>
  <c r="BA181" i="5"/>
  <c r="AO181" i="5"/>
  <c r="AN181" i="5"/>
  <c r="AJ181" i="5"/>
  <c r="AH181" i="5"/>
  <c r="AF181" i="5"/>
  <c r="AC181" i="5"/>
  <c r="AB181" i="5"/>
  <c r="AA181" i="5"/>
  <c r="CK180" i="5"/>
  <c r="CJ180" i="5"/>
  <c r="CI180" i="5"/>
  <c r="BX180" i="5"/>
  <c r="BW180" i="5"/>
  <c r="BV180" i="5"/>
  <c r="BU180" i="5"/>
  <c r="BI180" i="5"/>
  <c r="BH180" i="5"/>
  <c r="BG180" i="5"/>
  <c r="BB180" i="5" s="1"/>
  <c r="BF180" i="5"/>
  <c r="BE180" i="5"/>
  <c r="BC180" i="5"/>
  <c r="BD180" i="5" s="1"/>
  <c r="BA180" i="5"/>
  <c r="AO180" i="5"/>
  <c r="AN180" i="5"/>
  <c r="AJ180" i="5"/>
  <c r="AH180" i="5"/>
  <c r="AF180" i="5"/>
  <c r="AC180" i="5"/>
  <c r="AB180" i="5"/>
  <c r="AA180" i="5"/>
  <c r="CK179" i="5"/>
  <c r="CJ179" i="5"/>
  <c r="CI179" i="5"/>
  <c r="BX179" i="5"/>
  <c r="BW179" i="5"/>
  <c r="BV179" i="5"/>
  <c r="BU179" i="5"/>
  <c r="BI179" i="5"/>
  <c r="BH179" i="5"/>
  <c r="BG179" i="5"/>
  <c r="BJ179" i="5" s="1"/>
  <c r="BF179" i="5"/>
  <c r="BE179" i="5"/>
  <c r="BD179" i="5"/>
  <c r="BC179" i="5"/>
  <c r="BA179" i="5"/>
  <c r="AO179" i="5"/>
  <c r="AN179" i="5"/>
  <c r="AJ179" i="5"/>
  <c r="AH179" i="5"/>
  <c r="AF179" i="5"/>
  <c r="AC179" i="5"/>
  <c r="AB179" i="5"/>
  <c r="AA179" i="5"/>
  <c r="CK178" i="5"/>
  <c r="CJ178" i="5"/>
  <c r="CI178" i="5"/>
  <c r="BX178" i="5"/>
  <c r="BW178" i="5"/>
  <c r="BV178" i="5"/>
  <c r="BU178" i="5"/>
  <c r="BI178" i="5"/>
  <c r="BH178" i="5"/>
  <c r="BC178" i="5" s="1"/>
  <c r="BD178" i="5" s="1"/>
  <c r="BG178" i="5"/>
  <c r="BJ178" i="5" s="1"/>
  <c r="BF178" i="5"/>
  <c r="BE178" i="5"/>
  <c r="BA178" i="5"/>
  <c r="AO178" i="5"/>
  <c r="AN178" i="5"/>
  <c r="AJ178" i="5"/>
  <c r="AH178" i="5"/>
  <c r="AF178" i="5"/>
  <c r="AC178" i="5"/>
  <c r="AB178" i="5"/>
  <c r="AA178" i="5"/>
  <c r="CK177" i="5"/>
  <c r="CJ177" i="5"/>
  <c r="CI177" i="5"/>
  <c r="BX177" i="5"/>
  <c r="BW177" i="5"/>
  <c r="BV177" i="5"/>
  <c r="BU177" i="5"/>
  <c r="BI177" i="5"/>
  <c r="BH177" i="5"/>
  <c r="BC177" i="5" s="1"/>
  <c r="BD177" i="5" s="1"/>
  <c r="BG177" i="5"/>
  <c r="BF177" i="5"/>
  <c r="BE177" i="5"/>
  <c r="BA177" i="5"/>
  <c r="AO177" i="5"/>
  <c r="AN177" i="5"/>
  <c r="AJ177" i="5"/>
  <c r="AH177" i="5"/>
  <c r="AF177" i="5"/>
  <c r="AC177" i="5"/>
  <c r="AB177" i="5"/>
  <c r="AA177" i="5"/>
  <c r="CK176" i="5"/>
  <c r="CJ176" i="5"/>
  <c r="CI176" i="5"/>
  <c r="BX176" i="5"/>
  <c r="BW176" i="5"/>
  <c r="BV176" i="5"/>
  <c r="BU176" i="5"/>
  <c r="BI176" i="5"/>
  <c r="BH176" i="5"/>
  <c r="BC176" i="5" s="1"/>
  <c r="BD176" i="5" s="1"/>
  <c r="BG176" i="5"/>
  <c r="BB176" i="5" s="1"/>
  <c r="BF176" i="5"/>
  <c r="BE176" i="5"/>
  <c r="BA176" i="5"/>
  <c r="AO176" i="5"/>
  <c r="AN176" i="5"/>
  <c r="AJ176" i="5"/>
  <c r="AH176" i="5"/>
  <c r="AF176" i="5"/>
  <c r="AC176" i="5"/>
  <c r="AB176" i="5"/>
  <c r="AA176" i="5"/>
  <c r="CK175" i="5"/>
  <c r="CJ175" i="5"/>
  <c r="CI175" i="5"/>
  <c r="BX175" i="5"/>
  <c r="BW175" i="5"/>
  <c r="BV175" i="5"/>
  <c r="BU175" i="5"/>
  <c r="BI175" i="5"/>
  <c r="BH175" i="5"/>
  <c r="BJ175" i="5" s="1"/>
  <c r="BG175" i="5"/>
  <c r="BF175" i="5"/>
  <c r="BE175" i="5"/>
  <c r="BB175" i="5"/>
  <c r="BA175" i="5"/>
  <c r="AO175" i="5"/>
  <c r="AN175" i="5"/>
  <c r="AJ175" i="5"/>
  <c r="AH175" i="5"/>
  <c r="AF175" i="5"/>
  <c r="AC175" i="5"/>
  <c r="AB175" i="5"/>
  <c r="AA175" i="5"/>
  <c r="CK174" i="5"/>
  <c r="CJ174" i="5"/>
  <c r="CI174" i="5"/>
  <c r="BX174" i="5"/>
  <c r="BW174" i="5"/>
  <c r="BV174" i="5"/>
  <c r="BU174" i="5"/>
  <c r="BJ174" i="5"/>
  <c r="BI174" i="5"/>
  <c r="BH174" i="5"/>
  <c r="BG174" i="5"/>
  <c r="BF174" i="5"/>
  <c r="BE174" i="5"/>
  <c r="BC174" i="5"/>
  <c r="BD174" i="5" s="1"/>
  <c r="BB174" i="5"/>
  <c r="BA174" i="5"/>
  <c r="AO174" i="5"/>
  <c r="AN174" i="5"/>
  <c r="AJ174" i="5"/>
  <c r="AH174" i="5"/>
  <c r="AF174" i="5"/>
  <c r="AC174" i="5"/>
  <c r="AB174" i="5"/>
  <c r="AA174" i="5"/>
  <c r="CK173" i="5"/>
  <c r="CJ173" i="5"/>
  <c r="CI173" i="5"/>
  <c r="BX173" i="5"/>
  <c r="BW173" i="5"/>
  <c r="BV173" i="5"/>
  <c r="BU173" i="5"/>
  <c r="BJ173" i="5"/>
  <c r="BI173" i="5"/>
  <c r="BH173" i="5"/>
  <c r="BG173" i="5"/>
  <c r="BF173" i="5"/>
  <c r="BD173" i="5"/>
  <c r="BA173" i="5"/>
  <c r="AO173" i="5"/>
  <c r="AN173" i="5"/>
  <c r="AJ173" i="5"/>
  <c r="AH173" i="5"/>
  <c r="AF173" i="5"/>
  <c r="AC173" i="5"/>
  <c r="AB173" i="5"/>
  <c r="AA173" i="5"/>
  <c r="CK172" i="5"/>
  <c r="CJ172" i="5"/>
  <c r="CI172" i="5"/>
  <c r="BX172" i="5"/>
  <c r="BW172" i="5"/>
  <c r="BV172" i="5"/>
  <c r="BU172" i="5"/>
  <c r="BI172" i="5"/>
  <c r="BH172" i="5"/>
  <c r="BG172" i="5"/>
  <c r="BJ172" i="5" s="1"/>
  <c r="BF172" i="5"/>
  <c r="BD172" i="5"/>
  <c r="BA172" i="5"/>
  <c r="AO172" i="5"/>
  <c r="AN172" i="5"/>
  <c r="AJ172" i="5"/>
  <c r="AH172" i="5"/>
  <c r="AF172" i="5"/>
  <c r="AC172" i="5"/>
  <c r="AB172" i="5"/>
  <c r="AA172" i="5"/>
  <c r="CK171" i="5"/>
  <c r="CJ171" i="5"/>
  <c r="CI171" i="5"/>
  <c r="BX171" i="5"/>
  <c r="BW171" i="5"/>
  <c r="BV171" i="5"/>
  <c r="BU171" i="5"/>
  <c r="BI171" i="5"/>
  <c r="BH171" i="5"/>
  <c r="BG171" i="5"/>
  <c r="BJ171" i="5" s="1"/>
  <c r="BF171" i="5"/>
  <c r="BD171" i="5"/>
  <c r="BA171" i="5"/>
  <c r="AO171" i="5"/>
  <c r="AN171" i="5"/>
  <c r="AJ171" i="5"/>
  <c r="AH171" i="5"/>
  <c r="AF171" i="5"/>
  <c r="AC171" i="5"/>
  <c r="AB171" i="5"/>
  <c r="AA171" i="5"/>
  <c r="CK170" i="5"/>
  <c r="CJ170" i="5"/>
  <c r="CI170" i="5"/>
  <c r="BX170" i="5"/>
  <c r="BW170" i="5"/>
  <c r="BV170" i="5"/>
  <c r="BU170" i="5"/>
  <c r="BI170" i="5"/>
  <c r="BH170" i="5"/>
  <c r="BG170" i="5"/>
  <c r="BJ170" i="5" s="1"/>
  <c r="BF170" i="5"/>
  <c r="BD170" i="5"/>
  <c r="BA170" i="5"/>
  <c r="AO170" i="5"/>
  <c r="AN170" i="5"/>
  <c r="AJ170" i="5"/>
  <c r="AH170" i="5"/>
  <c r="AF170" i="5"/>
  <c r="AC170" i="5"/>
  <c r="AB170" i="5"/>
  <c r="AA170" i="5"/>
  <c r="CK169" i="5"/>
  <c r="CJ169" i="5"/>
  <c r="CI169" i="5"/>
  <c r="BX169" i="5"/>
  <c r="BW169" i="5"/>
  <c r="BV169" i="5"/>
  <c r="BU169" i="5"/>
  <c r="BI169" i="5"/>
  <c r="BH169" i="5"/>
  <c r="BG169" i="5"/>
  <c r="BJ169" i="5" s="1"/>
  <c r="BF169" i="5"/>
  <c r="BD169" i="5"/>
  <c r="BA169" i="5"/>
  <c r="AO169" i="5"/>
  <c r="AN169" i="5"/>
  <c r="AJ169" i="5"/>
  <c r="AH169" i="5"/>
  <c r="AF169" i="5"/>
  <c r="AC169" i="5"/>
  <c r="AB169" i="5"/>
  <c r="AA169" i="5"/>
  <c r="CK168" i="5"/>
  <c r="CJ168" i="5"/>
  <c r="CI168" i="5"/>
  <c r="BX168" i="5"/>
  <c r="BW168" i="5"/>
  <c r="BV168" i="5"/>
  <c r="BU168" i="5"/>
  <c r="BI168" i="5"/>
  <c r="BH168" i="5"/>
  <c r="BG168" i="5"/>
  <c r="BF168" i="5"/>
  <c r="BD168" i="5"/>
  <c r="BA168" i="5"/>
  <c r="AO168" i="5"/>
  <c r="AN168" i="5"/>
  <c r="AJ168" i="5"/>
  <c r="AH168" i="5"/>
  <c r="AF168" i="5"/>
  <c r="AC168" i="5"/>
  <c r="AB168" i="5"/>
  <c r="AA168" i="5"/>
  <c r="CK167" i="5"/>
  <c r="CJ167" i="5"/>
  <c r="CI167" i="5"/>
  <c r="BX167" i="5"/>
  <c r="BW167" i="5"/>
  <c r="BV167" i="5"/>
  <c r="BU167" i="5"/>
  <c r="BI167" i="5"/>
  <c r="BH167" i="5"/>
  <c r="BG167" i="5"/>
  <c r="BJ167" i="5" s="1"/>
  <c r="BF167" i="5"/>
  <c r="BD167" i="5"/>
  <c r="BA167" i="5"/>
  <c r="AO167" i="5"/>
  <c r="AN167" i="5"/>
  <c r="AJ167" i="5"/>
  <c r="AH167" i="5"/>
  <c r="AF167" i="5"/>
  <c r="AC167" i="5"/>
  <c r="AB167" i="5"/>
  <c r="AA167" i="5"/>
  <c r="CK166" i="5"/>
  <c r="CJ166" i="5"/>
  <c r="CI166" i="5"/>
  <c r="BX166" i="5"/>
  <c r="BW166" i="5"/>
  <c r="BV166" i="5"/>
  <c r="BU166" i="5"/>
  <c r="BI166" i="5"/>
  <c r="BH166" i="5"/>
  <c r="BG166" i="5"/>
  <c r="BF166" i="5"/>
  <c r="BD166" i="5"/>
  <c r="BA166" i="5"/>
  <c r="AO166" i="5"/>
  <c r="AN166" i="5"/>
  <c r="AJ166" i="5"/>
  <c r="AH166" i="5"/>
  <c r="AF166" i="5"/>
  <c r="AC166" i="5"/>
  <c r="AB166" i="5"/>
  <c r="AA166" i="5"/>
  <c r="CK165" i="5"/>
  <c r="CJ165" i="5"/>
  <c r="CI165" i="5"/>
  <c r="BX165" i="5"/>
  <c r="BW165" i="5"/>
  <c r="BV165" i="5"/>
  <c r="BU165" i="5"/>
  <c r="BJ165" i="5"/>
  <c r="BI165" i="5"/>
  <c r="BH165" i="5"/>
  <c r="BG165" i="5"/>
  <c r="BF165" i="5"/>
  <c r="BD165" i="5"/>
  <c r="BA165" i="5"/>
  <c r="AO165" i="5"/>
  <c r="AN165" i="5"/>
  <c r="AJ165" i="5"/>
  <c r="AH165" i="5"/>
  <c r="AF165" i="5"/>
  <c r="AC165" i="5"/>
  <c r="AB165" i="5"/>
  <c r="AA165" i="5"/>
  <c r="CK164" i="5"/>
  <c r="CJ164" i="5"/>
  <c r="CI164" i="5"/>
  <c r="BX164" i="5"/>
  <c r="BW164" i="5"/>
  <c r="BV164" i="5"/>
  <c r="BU164" i="5"/>
  <c r="BI164" i="5"/>
  <c r="BH164" i="5"/>
  <c r="BG164" i="5"/>
  <c r="BJ164" i="5" s="1"/>
  <c r="BF164" i="5"/>
  <c r="BD164" i="5"/>
  <c r="BA164" i="5"/>
  <c r="AO164" i="5"/>
  <c r="AN164" i="5"/>
  <c r="AJ164" i="5"/>
  <c r="AH164" i="5"/>
  <c r="AF164" i="5"/>
  <c r="AC164" i="5"/>
  <c r="AB164" i="5"/>
  <c r="AA164" i="5"/>
  <c r="CK163" i="5"/>
  <c r="CJ163" i="5"/>
  <c r="CI163" i="5"/>
  <c r="BX163" i="5"/>
  <c r="BW163" i="5"/>
  <c r="BV163" i="5"/>
  <c r="BU163" i="5"/>
  <c r="BI163" i="5"/>
  <c r="BH163" i="5"/>
  <c r="BG163" i="5"/>
  <c r="BF163" i="5"/>
  <c r="BD163" i="5"/>
  <c r="BA163" i="5"/>
  <c r="AO163" i="5"/>
  <c r="AN163" i="5"/>
  <c r="AJ163" i="5"/>
  <c r="AH163" i="5"/>
  <c r="AF163" i="5"/>
  <c r="AC163" i="5"/>
  <c r="AB163" i="5"/>
  <c r="AA163" i="5"/>
  <c r="CK162" i="5"/>
  <c r="CJ162" i="5"/>
  <c r="CI162" i="5"/>
  <c r="BX162" i="5"/>
  <c r="BW162" i="5"/>
  <c r="BV162" i="5"/>
  <c r="BU162" i="5"/>
  <c r="BI162" i="5"/>
  <c r="BH162" i="5"/>
  <c r="BG162" i="5"/>
  <c r="BJ162" i="5" s="1"/>
  <c r="BF162" i="5"/>
  <c r="BD162" i="5"/>
  <c r="BA162" i="5"/>
  <c r="AO162" i="5"/>
  <c r="AN162" i="5"/>
  <c r="AJ162" i="5"/>
  <c r="AH162" i="5"/>
  <c r="AF162" i="5"/>
  <c r="AC162" i="5"/>
  <c r="AB162" i="5"/>
  <c r="AA162" i="5"/>
  <c r="CK161" i="5"/>
  <c r="CJ161" i="5"/>
  <c r="CI161" i="5"/>
  <c r="BX161" i="5"/>
  <c r="BW161" i="5"/>
  <c r="BV161" i="5"/>
  <c r="BU161" i="5"/>
  <c r="BJ161" i="5"/>
  <c r="BI161" i="5"/>
  <c r="BH161" i="5"/>
  <c r="BG161" i="5"/>
  <c r="BF161" i="5"/>
  <c r="BD161" i="5"/>
  <c r="BA161" i="5"/>
  <c r="AO161" i="5"/>
  <c r="AN161" i="5"/>
  <c r="AJ161" i="5"/>
  <c r="AH161" i="5"/>
  <c r="AF161" i="5"/>
  <c r="AC161" i="5"/>
  <c r="AB161" i="5"/>
  <c r="AA161" i="5"/>
  <c r="CK160" i="5"/>
  <c r="CJ160" i="5"/>
  <c r="CI160" i="5"/>
  <c r="BX160" i="5"/>
  <c r="BW160" i="5"/>
  <c r="BV160" i="5"/>
  <c r="BU160" i="5"/>
  <c r="BI160" i="5"/>
  <c r="BH160" i="5"/>
  <c r="BJ160" i="5" s="1"/>
  <c r="BG160" i="5"/>
  <c r="BF160" i="5"/>
  <c r="BD160" i="5"/>
  <c r="BA160" i="5"/>
  <c r="AO160" i="5"/>
  <c r="AN160" i="5"/>
  <c r="AJ160" i="5"/>
  <c r="AH160" i="5"/>
  <c r="AF160" i="5"/>
  <c r="AC160" i="5"/>
  <c r="AB160" i="5"/>
  <c r="AA160" i="5"/>
  <c r="CK159" i="5"/>
  <c r="CJ159" i="5"/>
  <c r="CI159" i="5"/>
  <c r="BX159" i="5"/>
  <c r="BW159" i="5"/>
  <c r="BV159" i="5"/>
  <c r="BU159" i="5"/>
  <c r="BI159" i="5"/>
  <c r="BH159" i="5"/>
  <c r="BG159" i="5"/>
  <c r="BJ159" i="5" s="1"/>
  <c r="BF159" i="5"/>
  <c r="BD159" i="5"/>
  <c r="BA159" i="5"/>
  <c r="AO159" i="5"/>
  <c r="AN159" i="5"/>
  <c r="AJ159" i="5"/>
  <c r="AH159" i="5"/>
  <c r="AF159" i="5"/>
  <c r="AC159" i="5"/>
  <c r="AB159" i="5"/>
  <c r="AA159" i="5"/>
  <c r="CK158" i="5"/>
  <c r="CJ158" i="5"/>
  <c r="CI158" i="5"/>
  <c r="BX158" i="5"/>
  <c r="BW158" i="5"/>
  <c r="BV158" i="5"/>
  <c r="BU158" i="5"/>
  <c r="BI158" i="5"/>
  <c r="BH158" i="5"/>
  <c r="BG158" i="5"/>
  <c r="BF158" i="5"/>
  <c r="BD158" i="5"/>
  <c r="BA158" i="5"/>
  <c r="AO158" i="5"/>
  <c r="AN158" i="5"/>
  <c r="AJ158" i="5"/>
  <c r="AH158" i="5"/>
  <c r="AF158" i="5"/>
  <c r="AC158" i="5"/>
  <c r="AB158" i="5"/>
  <c r="AA158" i="5"/>
  <c r="CK157" i="5"/>
  <c r="CJ157" i="5"/>
  <c r="CI157" i="5"/>
  <c r="BX157" i="5"/>
  <c r="BW157" i="5"/>
  <c r="BV157" i="5"/>
  <c r="BU157" i="5"/>
  <c r="BI157" i="5"/>
  <c r="BH157" i="5"/>
  <c r="BG157" i="5"/>
  <c r="BJ157" i="5" s="1"/>
  <c r="BF157" i="5"/>
  <c r="BD157" i="5"/>
  <c r="BA157" i="5"/>
  <c r="AO157" i="5"/>
  <c r="AN157" i="5"/>
  <c r="AJ157" i="5"/>
  <c r="AH157" i="5"/>
  <c r="AF157" i="5"/>
  <c r="AC157" i="5"/>
  <c r="AB157" i="5"/>
  <c r="AA157" i="5"/>
  <c r="CK156" i="5"/>
  <c r="CJ156" i="5"/>
  <c r="CI156" i="5"/>
  <c r="BX156" i="5"/>
  <c r="BW156" i="5"/>
  <c r="BV156" i="5"/>
  <c r="BU156" i="5"/>
  <c r="BI156" i="5"/>
  <c r="BH156" i="5"/>
  <c r="BG156" i="5"/>
  <c r="BF156" i="5"/>
  <c r="BE156" i="5"/>
  <c r="BC156" i="5"/>
  <c r="BD156" i="5" s="1"/>
  <c r="BB156" i="5"/>
  <c r="BA156" i="5"/>
  <c r="AO156" i="5"/>
  <c r="AN156" i="5"/>
  <c r="AJ156" i="5"/>
  <c r="AH156" i="5"/>
  <c r="AF156" i="5"/>
  <c r="AC156" i="5"/>
  <c r="AB156" i="5"/>
  <c r="AA156" i="5"/>
  <c r="CK155" i="5"/>
  <c r="CJ155" i="5"/>
  <c r="CI155" i="5"/>
  <c r="BX155" i="5"/>
  <c r="BW155" i="5"/>
  <c r="BV155" i="5"/>
  <c r="BU155" i="5"/>
  <c r="BJ155" i="5"/>
  <c r="BI155" i="5"/>
  <c r="BH155" i="5"/>
  <c r="BG155" i="5"/>
  <c r="BF155" i="5"/>
  <c r="BE155" i="5"/>
  <c r="BC155" i="5"/>
  <c r="BD155" i="5" s="1"/>
  <c r="BB155" i="5"/>
  <c r="BA155" i="5"/>
  <c r="AO155" i="5"/>
  <c r="AN155" i="5"/>
  <c r="AJ155" i="5"/>
  <c r="AH155" i="5"/>
  <c r="AF155" i="5"/>
  <c r="AC155" i="5"/>
  <c r="AB155" i="5"/>
  <c r="AA155" i="5"/>
  <c r="CK154" i="5"/>
  <c r="CJ154" i="5"/>
  <c r="CI154" i="5"/>
  <c r="BX154" i="5"/>
  <c r="BW154" i="5"/>
  <c r="BV154" i="5"/>
  <c r="BU154" i="5"/>
  <c r="BJ154" i="5"/>
  <c r="BI154" i="5"/>
  <c r="BH154" i="5"/>
  <c r="BG154" i="5"/>
  <c r="BF154" i="5"/>
  <c r="BE154" i="5"/>
  <c r="BC154" i="5"/>
  <c r="BD154" i="5" s="1"/>
  <c r="BB154" i="5"/>
  <c r="BA154" i="5"/>
  <c r="AO154" i="5"/>
  <c r="AN154" i="5"/>
  <c r="AJ154" i="5"/>
  <c r="AH154" i="5"/>
  <c r="AF154" i="5"/>
  <c r="AC154" i="5"/>
  <c r="AB154" i="5"/>
  <c r="AA154" i="5"/>
  <c r="CK153" i="5"/>
  <c r="CJ153" i="5"/>
  <c r="CI153" i="5"/>
  <c r="BX153" i="5"/>
  <c r="BW153" i="5"/>
  <c r="BV153" i="5"/>
  <c r="BU153" i="5"/>
  <c r="BJ153" i="5"/>
  <c r="BI153" i="5"/>
  <c r="BH153" i="5"/>
  <c r="BG153" i="5"/>
  <c r="BF153" i="5"/>
  <c r="BE153" i="5"/>
  <c r="BC153" i="5"/>
  <c r="BD153" i="5" s="1"/>
  <c r="BB153" i="5"/>
  <c r="BA153" i="5"/>
  <c r="AO153" i="5"/>
  <c r="AN153" i="5"/>
  <c r="AJ153" i="5"/>
  <c r="AH153" i="5"/>
  <c r="AF153" i="5"/>
  <c r="AC153" i="5"/>
  <c r="AB153" i="5"/>
  <c r="AA153" i="5"/>
  <c r="CK152" i="5"/>
  <c r="CJ152" i="5"/>
  <c r="CI152" i="5"/>
  <c r="BX152" i="5"/>
  <c r="BW152" i="5"/>
  <c r="BV152" i="5"/>
  <c r="BU152" i="5"/>
  <c r="BI152" i="5"/>
  <c r="BH152" i="5"/>
  <c r="BG152" i="5"/>
  <c r="BF152" i="5"/>
  <c r="BE152" i="5"/>
  <c r="BC152" i="5"/>
  <c r="BD152" i="5" s="1"/>
  <c r="BA152" i="5"/>
  <c r="AO152" i="5"/>
  <c r="AN152" i="5"/>
  <c r="AJ152" i="5"/>
  <c r="AH152" i="5"/>
  <c r="AF152" i="5"/>
  <c r="AC152" i="5"/>
  <c r="AB152" i="5"/>
  <c r="AA152" i="5"/>
  <c r="CK151" i="5"/>
  <c r="CJ151" i="5"/>
  <c r="CI151" i="5"/>
  <c r="BX151" i="5"/>
  <c r="BW151" i="5"/>
  <c r="BV151" i="5"/>
  <c r="BU151" i="5"/>
  <c r="BI151" i="5"/>
  <c r="BH151" i="5"/>
  <c r="BC151" i="5" s="1"/>
  <c r="BD151" i="5" s="1"/>
  <c r="BG151" i="5"/>
  <c r="BF151" i="5"/>
  <c r="BE151" i="5"/>
  <c r="BA151" i="5"/>
  <c r="AO151" i="5"/>
  <c r="AN151" i="5"/>
  <c r="AJ151" i="5"/>
  <c r="AH151" i="5"/>
  <c r="AF151" i="5"/>
  <c r="AC151" i="5"/>
  <c r="AB151" i="5"/>
  <c r="AA151" i="5"/>
  <c r="CK150" i="5"/>
  <c r="CJ150" i="5"/>
  <c r="CI150" i="5"/>
  <c r="BX150" i="5"/>
  <c r="BW150" i="5"/>
  <c r="BV150" i="5"/>
  <c r="BU150" i="5"/>
  <c r="BI150" i="5"/>
  <c r="BH150" i="5"/>
  <c r="BC150" i="5" s="1"/>
  <c r="BD150" i="5" s="1"/>
  <c r="BG150" i="5"/>
  <c r="BJ150" i="5" s="1"/>
  <c r="BF150" i="5"/>
  <c r="BE150" i="5"/>
  <c r="BA150" i="5"/>
  <c r="AO150" i="5"/>
  <c r="AN150" i="5"/>
  <c r="AJ150" i="5"/>
  <c r="AH150" i="5"/>
  <c r="AF150" i="5"/>
  <c r="AC150" i="5"/>
  <c r="AB150" i="5"/>
  <c r="AA150" i="5"/>
  <c r="CK149" i="5"/>
  <c r="CJ149" i="5"/>
  <c r="CI149" i="5"/>
  <c r="BX149" i="5"/>
  <c r="BW149" i="5"/>
  <c r="BV149" i="5"/>
  <c r="BU149" i="5"/>
  <c r="BI149" i="5"/>
  <c r="BH149" i="5"/>
  <c r="BC149" i="5" s="1"/>
  <c r="BD149" i="5" s="1"/>
  <c r="BG149" i="5"/>
  <c r="BB149" i="5" s="1"/>
  <c r="BF149" i="5"/>
  <c r="BE149" i="5"/>
  <c r="BA149" i="5"/>
  <c r="AO149" i="5"/>
  <c r="AN149" i="5"/>
  <c r="AJ149" i="5"/>
  <c r="AH149" i="5"/>
  <c r="AF149" i="5"/>
  <c r="AC149" i="5"/>
  <c r="AB149" i="5"/>
  <c r="AA149" i="5"/>
  <c r="CK148" i="5"/>
  <c r="CJ148" i="5"/>
  <c r="CI148" i="5"/>
  <c r="BX148" i="5"/>
  <c r="BW148" i="5"/>
  <c r="BV148" i="5"/>
  <c r="BU148" i="5"/>
  <c r="BI148" i="5"/>
  <c r="BH148" i="5"/>
  <c r="BC148" i="5" s="1"/>
  <c r="BD148" i="5" s="1"/>
  <c r="BG148" i="5"/>
  <c r="BJ148" i="5" s="1"/>
  <c r="BF148" i="5"/>
  <c r="BE148" i="5"/>
  <c r="BB148" i="5"/>
  <c r="BA148" i="5"/>
  <c r="AO148" i="5"/>
  <c r="AN148" i="5"/>
  <c r="AJ148" i="5"/>
  <c r="AH148" i="5"/>
  <c r="AF148" i="5"/>
  <c r="AC148" i="5"/>
  <c r="AB148" i="5"/>
  <c r="AA148" i="5"/>
  <c r="CK147" i="5"/>
  <c r="CJ147" i="5"/>
  <c r="CI147" i="5"/>
  <c r="BX147" i="5"/>
  <c r="BW147" i="5"/>
  <c r="BV147" i="5"/>
  <c r="BU147" i="5"/>
  <c r="BJ147" i="5"/>
  <c r="BI147" i="5"/>
  <c r="BH147" i="5"/>
  <c r="BC147" i="5" s="1"/>
  <c r="BD147" i="5" s="1"/>
  <c r="BG147" i="5"/>
  <c r="BF147" i="5"/>
  <c r="BE147" i="5"/>
  <c r="BB147" i="5"/>
  <c r="BA147" i="5"/>
  <c r="AO147" i="5"/>
  <c r="AN147" i="5"/>
  <c r="AJ147" i="5"/>
  <c r="AH147" i="5"/>
  <c r="AF147" i="5"/>
  <c r="AC147" i="5"/>
  <c r="AB147" i="5"/>
  <c r="AA147" i="5"/>
  <c r="CK146" i="5"/>
  <c r="CJ146" i="5"/>
  <c r="CI146" i="5"/>
  <c r="BX146" i="5"/>
  <c r="BW146" i="5"/>
  <c r="BV146" i="5"/>
  <c r="BU146" i="5"/>
  <c r="BJ146" i="5"/>
  <c r="BI146" i="5"/>
  <c r="BH146" i="5"/>
  <c r="BC146" i="5" s="1"/>
  <c r="BD146" i="5" s="1"/>
  <c r="BG146" i="5"/>
  <c r="BF146" i="5"/>
  <c r="BE146" i="5"/>
  <c r="BB146" i="5"/>
  <c r="BA146" i="5"/>
  <c r="AO146" i="5"/>
  <c r="AN146" i="5"/>
  <c r="AJ146" i="5"/>
  <c r="AH146" i="5"/>
  <c r="AF146" i="5"/>
  <c r="AC146" i="5"/>
  <c r="AB146" i="5"/>
  <c r="AA146" i="5"/>
  <c r="CK145" i="5"/>
  <c r="CJ145" i="5"/>
  <c r="CI145" i="5"/>
  <c r="BX145" i="5"/>
  <c r="BW145" i="5"/>
  <c r="BV145" i="5"/>
  <c r="BU145" i="5"/>
  <c r="BJ145" i="5"/>
  <c r="BI145" i="5"/>
  <c r="BH145" i="5"/>
  <c r="BC145" i="5" s="1"/>
  <c r="BD145" i="5" s="1"/>
  <c r="BG145" i="5"/>
  <c r="BF145" i="5"/>
  <c r="BE145" i="5"/>
  <c r="BB145" i="5"/>
  <c r="BA145" i="5"/>
  <c r="AO145" i="5"/>
  <c r="AN145" i="5"/>
  <c r="AJ145" i="5"/>
  <c r="AH145" i="5"/>
  <c r="AF145" i="5"/>
  <c r="AC145" i="5"/>
  <c r="AB145" i="5"/>
  <c r="AA145" i="5"/>
  <c r="CK144" i="5"/>
  <c r="CJ144" i="5"/>
  <c r="CI144" i="5"/>
  <c r="BX144" i="5"/>
  <c r="BW144" i="5"/>
  <c r="BV144" i="5"/>
  <c r="BU144" i="5"/>
  <c r="BI144" i="5"/>
  <c r="BH144" i="5"/>
  <c r="BC144" i="5" s="1"/>
  <c r="BD144" i="5" s="1"/>
  <c r="BG144" i="5"/>
  <c r="BF144" i="5"/>
  <c r="BE144" i="5"/>
  <c r="BA144" i="5"/>
  <c r="AO144" i="5"/>
  <c r="AN144" i="5"/>
  <c r="AJ144" i="5"/>
  <c r="AH144" i="5"/>
  <c r="AF144" i="5"/>
  <c r="AC144" i="5"/>
  <c r="AB144" i="5"/>
  <c r="AA144" i="5"/>
  <c r="CK143" i="5"/>
  <c r="CJ143" i="5"/>
  <c r="CI143" i="5"/>
  <c r="BX143" i="5"/>
  <c r="BW143" i="5"/>
  <c r="BV143" i="5"/>
  <c r="BU143" i="5"/>
  <c r="BI143" i="5"/>
  <c r="BH143" i="5"/>
  <c r="BC143" i="5" s="1"/>
  <c r="BD143" i="5" s="1"/>
  <c r="BG143" i="5"/>
  <c r="BJ143" i="5" s="1"/>
  <c r="BF143" i="5"/>
  <c r="BE143" i="5"/>
  <c r="BA143" i="5"/>
  <c r="AO143" i="5"/>
  <c r="AN143" i="5"/>
  <c r="AJ143" i="5"/>
  <c r="AH143" i="5"/>
  <c r="AF143" i="5"/>
  <c r="AC143" i="5"/>
  <c r="AB143" i="5"/>
  <c r="AA143" i="5"/>
  <c r="CK142" i="5"/>
  <c r="CJ142" i="5"/>
  <c r="CI142" i="5"/>
  <c r="BX142" i="5"/>
  <c r="BW142" i="5"/>
  <c r="BV142" i="5"/>
  <c r="BU142" i="5"/>
  <c r="BI142" i="5"/>
  <c r="BH142" i="5"/>
  <c r="BC142" i="5" s="1"/>
  <c r="BD142" i="5" s="1"/>
  <c r="BG142" i="5"/>
  <c r="BJ142" i="5" s="1"/>
  <c r="BF142" i="5"/>
  <c r="BE142" i="5"/>
  <c r="BA142" i="5"/>
  <c r="AO142" i="5"/>
  <c r="AN142" i="5"/>
  <c r="AJ142" i="5"/>
  <c r="AH142" i="5"/>
  <c r="AF142" i="5"/>
  <c r="AC142" i="5"/>
  <c r="AB142" i="5"/>
  <c r="AA142" i="5"/>
  <c r="CK141" i="5"/>
  <c r="CJ141" i="5"/>
  <c r="CI141" i="5"/>
  <c r="BX141" i="5"/>
  <c r="BW141" i="5"/>
  <c r="BV141" i="5"/>
  <c r="BU141" i="5"/>
  <c r="BJ141" i="5"/>
  <c r="BI141" i="5"/>
  <c r="BH141" i="5"/>
  <c r="BC141" i="5" s="1"/>
  <c r="BD141" i="5" s="1"/>
  <c r="BG141" i="5"/>
  <c r="BF141" i="5"/>
  <c r="BE141" i="5"/>
  <c r="BB141" i="5"/>
  <c r="BA141" i="5"/>
  <c r="AO141" i="5"/>
  <c r="AN141" i="5"/>
  <c r="AJ141" i="5"/>
  <c r="AH141" i="5"/>
  <c r="AF141" i="5"/>
  <c r="AC141" i="5"/>
  <c r="AB141" i="5"/>
  <c r="AA141" i="5"/>
  <c r="CK140" i="5"/>
  <c r="CJ140" i="5"/>
  <c r="CI140" i="5"/>
  <c r="BX140" i="5"/>
  <c r="BW140" i="5"/>
  <c r="BV140" i="5"/>
  <c r="BU140" i="5"/>
  <c r="BI140" i="5"/>
  <c r="BH140" i="5"/>
  <c r="BC140" i="5" s="1"/>
  <c r="BD140" i="5" s="1"/>
  <c r="BG140" i="5"/>
  <c r="BF140" i="5"/>
  <c r="BE140" i="5"/>
  <c r="BA140" i="5"/>
  <c r="AO140" i="5"/>
  <c r="AN140" i="5"/>
  <c r="AJ140" i="5"/>
  <c r="AH140" i="5"/>
  <c r="AF140" i="5"/>
  <c r="AC140" i="5"/>
  <c r="AB140" i="5"/>
  <c r="AA140" i="5"/>
  <c r="CK139" i="5"/>
  <c r="CJ139" i="5"/>
  <c r="CI139" i="5"/>
  <c r="BX139" i="5"/>
  <c r="BW139" i="5"/>
  <c r="BV139" i="5"/>
  <c r="BU139" i="5"/>
  <c r="BI139" i="5"/>
  <c r="BH139" i="5"/>
  <c r="BC139" i="5" s="1"/>
  <c r="BD139" i="5" s="1"/>
  <c r="BG139" i="5"/>
  <c r="BF139" i="5"/>
  <c r="BE139" i="5"/>
  <c r="BA139" i="5"/>
  <c r="AO139" i="5"/>
  <c r="AN139" i="5"/>
  <c r="AJ139" i="5"/>
  <c r="AH139" i="5"/>
  <c r="AF139" i="5"/>
  <c r="AC139" i="5"/>
  <c r="AB139" i="5"/>
  <c r="AA139" i="5"/>
  <c r="CK138" i="5"/>
  <c r="CJ138" i="5"/>
  <c r="CI138" i="5"/>
  <c r="BX138" i="5"/>
  <c r="BW138" i="5"/>
  <c r="BV138" i="5"/>
  <c r="BU138" i="5"/>
  <c r="BI138" i="5"/>
  <c r="BH138" i="5"/>
  <c r="BC138" i="5" s="1"/>
  <c r="BD138" i="5" s="1"/>
  <c r="BG138" i="5"/>
  <c r="BB138" i="5" s="1"/>
  <c r="BF138" i="5"/>
  <c r="BE138" i="5"/>
  <c r="BA138" i="5"/>
  <c r="AO138" i="5"/>
  <c r="AN138" i="5"/>
  <c r="AJ138" i="5"/>
  <c r="AH138" i="5"/>
  <c r="AF138" i="5"/>
  <c r="AC138" i="5"/>
  <c r="AB138" i="5"/>
  <c r="AA138" i="5"/>
  <c r="CK137" i="5"/>
  <c r="CJ137" i="5"/>
  <c r="CI137" i="5"/>
  <c r="BX137" i="5"/>
  <c r="BW137" i="5"/>
  <c r="BV137" i="5"/>
  <c r="BU137" i="5"/>
  <c r="BI137" i="5"/>
  <c r="BH137" i="5"/>
  <c r="BC137" i="5" s="1"/>
  <c r="BD137" i="5" s="1"/>
  <c r="BG137" i="5"/>
  <c r="BB137" i="5" s="1"/>
  <c r="BF137" i="5"/>
  <c r="BE137" i="5"/>
  <c r="BA137" i="5"/>
  <c r="AO137" i="5"/>
  <c r="AN137" i="5"/>
  <c r="AJ137" i="5"/>
  <c r="AH137" i="5"/>
  <c r="AF137" i="5"/>
  <c r="AC137" i="5"/>
  <c r="AB137" i="5"/>
  <c r="AA137" i="5"/>
  <c r="CK136" i="5"/>
  <c r="CJ136" i="5"/>
  <c r="CI136" i="5"/>
  <c r="BX136" i="5"/>
  <c r="BW136" i="5"/>
  <c r="BV136" i="5"/>
  <c r="BU136" i="5"/>
  <c r="BI136" i="5"/>
  <c r="BH136" i="5"/>
  <c r="BG136" i="5"/>
  <c r="BF136" i="5"/>
  <c r="BE136" i="5"/>
  <c r="BC136" i="5"/>
  <c r="BD136" i="5" s="1"/>
  <c r="BA136" i="5"/>
  <c r="AO136" i="5"/>
  <c r="AN136" i="5"/>
  <c r="AJ136" i="5"/>
  <c r="AH136" i="5"/>
  <c r="AF136" i="5"/>
  <c r="AC136" i="5"/>
  <c r="AB136" i="5"/>
  <c r="AA136" i="5"/>
  <c r="CK135" i="5"/>
  <c r="CJ135" i="5"/>
  <c r="CI135" i="5"/>
  <c r="BX135" i="5"/>
  <c r="BW135" i="5"/>
  <c r="BV135" i="5"/>
  <c r="BU135" i="5"/>
  <c r="BI135" i="5"/>
  <c r="BH135" i="5"/>
  <c r="BC135" i="5" s="1"/>
  <c r="BD135" i="5" s="1"/>
  <c r="BG135" i="5"/>
  <c r="BF135" i="5"/>
  <c r="BE135" i="5"/>
  <c r="BA135" i="5"/>
  <c r="AO135" i="5"/>
  <c r="AN135" i="5"/>
  <c r="AJ135" i="5"/>
  <c r="AH135" i="5"/>
  <c r="AF135" i="5"/>
  <c r="AC135" i="5"/>
  <c r="AB135" i="5"/>
  <c r="AA135" i="5"/>
  <c r="CK134" i="5"/>
  <c r="CJ134" i="5"/>
  <c r="CI134" i="5"/>
  <c r="BX134" i="5"/>
  <c r="BW134" i="5"/>
  <c r="BV134" i="5"/>
  <c r="BU134" i="5"/>
  <c r="BI134" i="5"/>
  <c r="BH134" i="5"/>
  <c r="BC134" i="5" s="1"/>
  <c r="BD134" i="5" s="1"/>
  <c r="BG134" i="5"/>
  <c r="BJ134" i="5" s="1"/>
  <c r="BF134" i="5"/>
  <c r="BE134" i="5"/>
  <c r="BA134" i="5"/>
  <c r="AO134" i="5"/>
  <c r="AN134" i="5"/>
  <c r="AJ134" i="5"/>
  <c r="AH134" i="5"/>
  <c r="AF134" i="5"/>
  <c r="AC134" i="5"/>
  <c r="AB134" i="5"/>
  <c r="AA134" i="5"/>
  <c r="CK133" i="5"/>
  <c r="CJ133" i="5"/>
  <c r="CI133" i="5"/>
  <c r="BX133" i="5"/>
  <c r="BW133" i="5"/>
  <c r="BV133" i="5"/>
  <c r="BU133" i="5"/>
  <c r="BI133" i="5"/>
  <c r="BH133" i="5"/>
  <c r="BC133" i="5" s="1"/>
  <c r="BD133" i="5" s="1"/>
  <c r="BG133" i="5"/>
  <c r="BF133" i="5"/>
  <c r="BE133" i="5"/>
  <c r="BA133" i="5"/>
  <c r="AO133" i="5"/>
  <c r="AN133" i="5"/>
  <c r="AJ133" i="5"/>
  <c r="AH133" i="5"/>
  <c r="AF133" i="5"/>
  <c r="AC133" i="5"/>
  <c r="AB133" i="5"/>
  <c r="AA133" i="5"/>
  <c r="CK132" i="5"/>
  <c r="CJ132" i="5"/>
  <c r="CI132" i="5"/>
  <c r="BX132" i="5"/>
  <c r="BW132" i="5"/>
  <c r="BV132" i="5"/>
  <c r="BU132" i="5"/>
  <c r="BI132" i="5"/>
  <c r="BH132" i="5"/>
  <c r="BC132" i="5" s="1"/>
  <c r="BD132" i="5" s="1"/>
  <c r="BG132" i="5"/>
  <c r="BF132" i="5"/>
  <c r="BE132" i="5"/>
  <c r="BA132" i="5"/>
  <c r="AO132" i="5"/>
  <c r="AN132" i="5"/>
  <c r="AJ132" i="5"/>
  <c r="AH132" i="5"/>
  <c r="AF132" i="5"/>
  <c r="AC132" i="5"/>
  <c r="AB132" i="5"/>
  <c r="AA132" i="5"/>
  <c r="CK131" i="5"/>
  <c r="CJ131" i="5"/>
  <c r="CI131" i="5"/>
  <c r="BX131" i="5"/>
  <c r="BW131" i="5"/>
  <c r="BV131" i="5"/>
  <c r="BU131" i="5"/>
  <c r="BJ131" i="5"/>
  <c r="BI131" i="5"/>
  <c r="BH131" i="5"/>
  <c r="BC131" i="5" s="1"/>
  <c r="BD131" i="5" s="1"/>
  <c r="BG131" i="5"/>
  <c r="BF131" i="5"/>
  <c r="BE131" i="5"/>
  <c r="BB131" i="5"/>
  <c r="BA131" i="5"/>
  <c r="AO131" i="5"/>
  <c r="AN131" i="5"/>
  <c r="AJ131" i="5"/>
  <c r="AH131" i="5"/>
  <c r="AF131" i="5"/>
  <c r="AC131" i="5"/>
  <c r="AB131" i="5"/>
  <c r="AA131" i="5"/>
  <c r="CK130" i="5"/>
  <c r="CJ130" i="5"/>
  <c r="CI130" i="5"/>
  <c r="BX130" i="5"/>
  <c r="BW130" i="5"/>
  <c r="BV130" i="5"/>
  <c r="BU130" i="5"/>
  <c r="BJ130" i="5"/>
  <c r="BI130" i="5"/>
  <c r="BH130" i="5"/>
  <c r="BG130" i="5"/>
  <c r="BF130" i="5"/>
  <c r="BE130" i="5"/>
  <c r="BC130" i="5"/>
  <c r="BD130" i="5" s="1"/>
  <c r="BB130" i="5"/>
  <c r="BA130" i="5"/>
  <c r="AO130" i="5"/>
  <c r="AN130" i="5"/>
  <c r="AJ130" i="5"/>
  <c r="AH130" i="5"/>
  <c r="AF130" i="5"/>
  <c r="AC130" i="5"/>
  <c r="AB130" i="5"/>
  <c r="AA130" i="5"/>
  <c r="CK129" i="5"/>
  <c r="CJ129" i="5"/>
  <c r="CI129" i="5"/>
  <c r="BX129" i="5"/>
  <c r="BW129" i="5"/>
  <c r="BV129" i="5"/>
  <c r="BU129" i="5"/>
  <c r="BJ129" i="5"/>
  <c r="BI129" i="5"/>
  <c r="BH129" i="5"/>
  <c r="BG129" i="5"/>
  <c r="BF129" i="5"/>
  <c r="BE129" i="5"/>
  <c r="BC129" i="5"/>
  <c r="BD129" i="5" s="1"/>
  <c r="BB129" i="5"/>
  <c r="BA129" i="5"/>
  <c r="AO129" i="5"/>
  <c r="AN129" i="5"/>
  <c r="AJ129" i="5"/>
  <c r="AH129" i="5"/>
  <c r="AF129" i="5"/>
  <c r="AC129" i="5"/>
  <c r="AB129" i="5"/>
  <c r="AA129" i="5"/>
  <c r="CK128" i="5"/>
  <c r="CJ128" i="5"/>
  <c r="CI128" i="5"/>
  <c r="BX128" i="5"/>
  <c r="BW128" i="5"/>
  <c r="BV128" i="5"/>
  <c r="BU128" i="5"/>
  <c r="BI128" i="5"/>
  <c r="BH128" i="5"/>
  <c r="BG128" i="5"/>
  <c r="BF128" i="5"/>
  <c r="BE128" i="5"/>
  <c r="BC128" i="5"/>
  <c r="BD128" i="5" s="1"/>
  <c r="BA128" i="5"/>
  <c r="AO128" i="5"/>
  <c r="AN128" i="5"/>
  <c r="AJ128" i="5"/>
  <c r="AH128" i="5"/>
  <c r="AF128" i="5"/>
  <c r="AC128" i="5"/>
  <c r="AB128" i="5"/>
  <c r="AA128" i="5"/>
  <c r="CK127" i="5"/>
  <c r="CJ127" i="5"/>
  <c r="CI127" i="5"/>
  <c r="BX127" i="5"/>
  <c r="BW127" i="5"/>
  <c r="BV127" i="5"/>
  <c r="BU127" i="5"/>
  <c r="BI127" i="5"/>
  <c r="BH127" i="5"/>
  <c r="BC127" i="5" s="1"/>
  <c r="BD127" i="5" s="1"/>
  <c r="BG127" i="5"/>
  <c r="BF127" i="5"/>
  <c r="BE127" i="5"/>
  <c r="BA127" i="5"/>
  <c r="AO127" i="5"/>
  <c r="AN127" i="5"/>
  <c r="AJ127" i="5"/>
  <c r="AH127" i="5"/>
  <c r="AF127" i="5"/>
  <c r="AC127" i="5"/>
  <c r="AB127" i="5"/>
  <c r="AA127" i="5"/>
  <c r="CK126" i="5"/>
  <c r="CJ126" i="5"/>
  <c r="CI126" i="5"/>
  <c r="BX126" i="5"/>
  <c r="BW126" i="5"/>
  <c r="BV126" i="5"/>
  <c r="BU126" i="5"/>
  <c r="BI126" i="5"/>
  <c r="BH126" i="5"/>
  <c r="BC126" i="5" s="1"/>
  <c r="BD126" i="5" s="1"/>
  <c r="BG126" i="5"/>
  <c r="BJ126" i="5" s="1"/>
  <c r="BF126" i="5"/>
  <c r="BE126" i="5"/>
  <c r="BA126" i="5"/>
  <c r="AO126" i="5"/>
  <c r="AN126" i="5"/>
  <c r="AJ126" i="5"/>
  <c r="AH126" i="5"/>
  <c r="AF126" i="5"/>
  <c r="AC126" i="5"/>
  <c r="AB126" i="5"/>
  <c r="AA126" i="5"/>
  <c r="CK125" i="5"/>
  <c r="CJ125" i="5"/>
  <c r="CI125" i="5"/>
  <c r="BX125" i="5"/>
  <c r="BW125" i="5"/>
  <c r="BV125" i="5"/>
  <c r="BU125" i="5"/>
  <c r="BJ125" i="5"/>
  <c r="BI125" i="5"/>
  <c r="BH125" i="5"/>
  <c r="BC125" i="5" s="1"/>
  <c r="BD125" i="5" s="1"/>
  <c r="BG125" i="5"/>
  <c r="BF125" i="5"/>
  <c r="BE125" i="5"/>
  <c r="BB125" i="5"/>
  <c r="BA125" i="5"/>
  <c r="AO125" i="5"/>
  <c r="AN125" i="5"/>
  <c r="AJ125" i="5"/>
  <c r="AH125" i="5"/>
  <c r="AF125" i="5"/>
  <c r="AC125" i="5"/>
  <c r="AB125" i="5"/>
  <c r="AA125" i="5"/>
  <c r="CK124" i="5"/>
  <c r="CJ124" i="5"/>
  <c r="CI124" i="5"/>
  <c r="BX124" i="5"/>
  <c r="BW124" i="5"/>
  <c r="BV124" i="5"/>
  <c r="BU124" i="5"/>
  <c r="BI124" i="5"/>
  <c r="BH124" i="5"/>
  <c r="BC124" i="5" s="1"/>
  <c r="BD124" i="5" s="1"/>
  <c r="BG124" i="5"/>
  <c r="BF124" i="5"/>
  <c r="BE124" i="5"/>
  <c r="BA124" i="5"/>
  <c r="AO124" i="5"/>
  <c r="AN124" i="5"/>
  <c r="AJ124" i="5"/>
  <c r="AH124" i="5"/>
  <c r="AF124" i="5"/>
  <c r="AC124" i="5"/>
  <c r="AB124" i="5"/>
  <c r="AA124" i="5"/>
  <c r="CK123" i="5"/>
  <c r="CJ123" i="5"/>
  <c r="CI123" i="5"/>
  <c r="BX123" i="5"/>
  <c r="BW123" i="5"/>
  <c r="BV123" i="5"/>
  <c r="BU123" i="5"/>
  <c r="BI123" i="5"/>
  <c r="BH123" i="5"/>
  <c r="BC123" i="5" s="1"/>
  <c r="BD123" i="5" s="1"/>
  <c r="BG123" i="5"/>
  <c r="BF123" i="5"/>
  <c r="BE123" i="5"/>
  <c r="BA123" i="5"/>
  <c r="AO123" i="5"/>
  <c r="AN123" i="5"/>
  <c r="AJ123" i="5"/>
  <c r="AH123" i="5"/>
  <c r="AF123" i="5"/>
  <c r="AC123" i="5"/>
  <c r="AB123" i="5"/>
  <c r="AA123" i="5"/>
  <c r="CK122" i="5"/>
  <c r="CJ122" i="5"/>
  <c r="CI122" i="5"/>
  <c r="BX122" i="5"/>
  <c r="BW122" i="5"/>
  <c r="BV122" i="5"/>
  <c r="BU122" i="5"/>
  <c r="BI122" i="5"/>
  <c r="BH122" i="5"/>
  <c r="BC122" i="5" s="1"/>
  <c r="BD122" i="5" s="1"/>
  <c r="BG122" i="5"/>
  <c r="BF122" i="5"/>
  <c r="BE122" i="5"/>
  <c r="BA122" i="5"/>
  <c r="AO122" i="5"/>
  <c r="AN122" i="5"/>
  <c r="AJ122" i="5"/>
  <c r="AH122" i="5"/>
  <c r="AF122" i="5"/>
  <c r="AC122" i="5"/>
  <c r="AB122" i="5"/>
  <c r="AA122" i="5"/>
  <c r="CK121" i="5"/>
  <c r="CJ121" i="5"/>
  <c r="CI121" i="5"/>
  <c r="BX121" i="5"/>
  <c r="BW121" i="5"/>
  <c r="BV121" i="5"/>
  <c r="BU121" i="5"/>
  <c r="BI121" i="5"/>
  <c r="BH121" i="5"/>
  <c r="BC121" i="5" s="1"/>
  <c r="BD121" i="5" s="1"/>
  <c r="BG121" i="5"/>
  <c r="BF121" i="5"/>
  <c r="BE121" i="5"/>
  <c r="BA121" i="5"/>
  <c r="AO121" i="5"/>
  <c r="AN121" i="5"/>
  <c r="AJ121" i="5"/>
  <c r="AH121" i="5"/>
  <c r="AF121" i="5"/>
  <c r="AC121" i="5"/>
  <c r="AB121" i="5"/>
  <c r="AA121" i="5"/>
  <c r="CK120" i="5"/>
  <c r="CJ120" i="5"/>
  <c r="CI120" i="5"/>
  <c r="BX120" i="5"/>
  <c r="BW120" i="5"/>
  <c r="BV120" i="5"/>
  <c r="BU120" i="5"/>
  <c r="BI120" i="5"/>
  <c r="BH120" i="5"/>
  <c r="BC120" i="5" s="1"/>
  <c r="BD120" i="5" s="1"/>
  <c r="BG120" i="5"/>
  <c r="BF120" i="5"/>
  <c r="BE120" i="5"/>
  <c r="BA120" i="5"/>
  <c r="AO120" i="5"/>
  <c r="AN120" i="5"/>
  <c r="AJ120" i="5"/>
  <c r="AH120" i="5"/>
  <c r="AF120" i="5"/>
  <c r="AC120" i="5"/>
  <c r="AB120" i="5"/>
  <c r="AA120" i="5"/>
  <c r="CK119" i="5"/>
  <c r="CJ119" i="5"/>
  <c r="CI119" i="5"/>
  <c r="BX119" i="5"/>
  <c r="BW119" i="5"/>
  <c r="BV119" i="5"/>
  <c r="BU119" i="5"/>
  <c r="BI119" i="5"/>
  <c r="BH119" i="5"/>
  <c r="BC119" i="5" s="1"/>
  <c r="BD119" i="5" s="1"/>
  <c r="BG119" i="5"/>
  <c r="BJ119" i="5" s="1"/>
  <c r="BF119" i="5"/>
  <c r="BE119" i="5"/>
  <c r="BA119" i="5"/>
  <c r="AO119" i="5"/>
  <c r="AN119" i="5"/>
  <c r="AJ119" i="5"/>
  <c r="AH119" i="5"/>
  <c r="AF119" i="5"/>
  <c r="AC119" i="5"/>
  <c r="AB119" i="5"/>
  <c r="AA119" i="5"/>
  <c r="CK118" i="5"/>
  <c r="CJ118" i="5"/>
  <c r="CI118" i="5"/>
  <c r="BX118" i="5"/>
  <c r="BW118" i="5"/>
  <c r="BV118" i="5"/>
  <c r="BU118" i="5"/>
  <c r="BI118" i="5"/>
  <c r="BH118" i="5"/>
  <c r="BC118" i="5" s="1"/>
  <c r="BD118" i="5" s="1"/>
  <c r="BG118" i="5"/>
  <c r="BF118" i="5"/>
  <c r="BE118" i="5"/>
  <c r="BA118" i="5"/>
  <c r="AO118" i="5"/>
  <c r="AN118" i="5"/>
  <c r="AJ118" i="5"/>
  <c r="AH118" i="5"/>
  <c r="AF118" i="5"/>
  <c r="AC118" i="5"/>
  <c r="AB118" i="5"/>
  <c r="AA118" i="5"/>
  <c r="CK117" i="5"/>
  <c r="CJ117" i="5"/>
  <c r="CI117" i="5"/>
  <c r="BX117" i="5"/>
  <c r="BW117" i="5"/>
  <c r="BV117" i="5"/>
  <c r="BU117" i="5"/>
  <c r="BI117" i="5"/>
  <c r="BH117" i="5"/>
  <c r="BC117" i="5" s="1"/>
  <c r="BD117" i="5" s="1"/>
  <c r="BG117" i="5"/>
  <c r="BB117" i="5" s="1"/>
  <c r="BF117" i="5"/>
  <c r="BE117" i="5"/>
  <c r="BA117" i="5"/>
  <c r="AO117" i="5"/>
  <c r="AN117" i="5"/>
  <c r="AJ117" i="5"/>
  <c r="AH117" i="5"/>
  <c r="AF117" i="5"/>
  <c r="AC117" i="5"/>
  <c r="AB117" i="5"/>
  <c r="AA117" i="5"/>
  <c r="CK116" i="5"/>
  <c r="CJ116" i="5"/>
  <c r="CI116" i="5"/>
  <c r="BX116" i="5"/>
  <c r="BW116" i="5"/>
  <c r="BV116" i="5"/>
  <c r="BU116" i="5"/>
  <c r="BI116" i="5"/>
  <c r="BH116" i="5"/>
  <c r="BC116" i="5" s="1"/>
  <c r="BD116" i="5" s="1"/>
  <c r="BG116" i="5"/>
  <c r="BF116" i="5"/>
  <c r="BE116" i="5"/>
  <c r="BA116" i="5"/>
  <c r="AO116" i="5"/>
  <c r="AN116" i="5"/>
  <c r="AJ116" i="5"/>
  <c r="AH116" i="5"/>
  <c r="AF116" i="5"/>
  <c r="AC116" i="5"/>
  <c r="AB116" i="5"/>
  <c r="AA116" i="5"/>
  <c r="CK115" i="5"/>
  <c r="CJ115" i="5"/>
  <c r="CI115" i="5"/>
  <c r="BX115" i="5"/>
  <c r="BW115" i="5"/>
  <c r="BV115" i="5"/>
  <c r="BU115" i="5"/>
  <c r="BJ115" i="5"/>
  <c r="BI115" i="5"/>
  <c r="BH115" i="5"/>
  <c r="BC115" i="5" s="1"/>
  <c r="BG115" i="5"/>
  <c r="BF115" i="5"/>
  <c r="BE115" i="5"/>
  <c r="BD115" i="5"/>
  <c r="BB115" i="5"/>
  <c r="BA115" i="5"/>
  <c r="AO115" i="5"/>
  <c r="AN115" i="5"/>
  <c r="AJ115" i="5"/>
  <c r="AH115" i="5"/>
  <c r="AF115" i="5"/>
  <c r="AC115" i="5"/>
  <c r="AB115" i="5"/>
  <c r="AA115" i="5"/>
  <c r="CK114" i="5"/>
  <c r="CJ114" i="5"/>
  <c r="CI114" i="5"/>
  <c r="BX114" i="5"/>
  <c r="BW114" i="5"/>
  <c r="BV114" i="5"/>
  <c r="BU114" i="5"/>
  <c r="BJ114" i="5"/>
  <c r="BI114" i="5"/>
  <c r="BH114" i="5"/>
  <c r="BG114" i="5"/>
  <c r="BF114" i="5"/>
  <c r="BE114" i="5"/>
  <c r="BC114" i="5"/>
  <c r="BD114" i="5" s="1"/>
  <c r="BB114" i="5"/>
  <c r="BA114" i="5"/>
  <c r="AO114" i="5"/>
  <c r="AN114" i="5"/>
  <c r="AJ114" i="5"/>
  <c r="AH114" i="5"/>
  <c r="AF114" i="5"/>
  <c r="AC114" i="5"/>
  <c r="AB114" i="5"/>
  <c r="AA114" i="5"/>
  <c r="CK113" i="5"/>
  <c r="CJ113" i="5"/>
  <c r="CI113" i="5"/>
  <c r="BX113" i="5"/>
  <c r="BW113" i="5"/>
  <c r="BV113" i="5"/>
  <c r="BU113" i="5"/>
  <c r="BJ113" i="5"/>
  <c r="BI113" i="5"/>
  <c r="BH113" i="5"/>
  <c r="BG113" i="5"/>
  <c r="BF113" i="5"/>
  <c r="BE113" i="5"/>
  <c r="BD113" i="5"/>
  <c r="BC113" i="5"/>
  <c r="BB113" i="5"/>
  <c r="BA113" i="5"/>
  <c r="AO113" i="5"/>
  <c r="AN113" i="5"/>
  <c r="AJ113" i="5"/>
  <c r="AH113" i="5"/>
  <c r="AF113" i="5"/>
  <c r="AC113" i="5"/>
  <c r="AB113" i="5"/>
  <c r="AA113" i="5"/>
  <c r="CK112" i="5"/>
  <c r="CJ112" i="5"/>
  <c r="CI112" i="5"/>
  <c r="BX112" i="5"/>
  <c r="BW112" i="5"/>
  <c r="BV112" i="5"/>
  <c r="BU112" i="5"/>
  <c r="BI112" i="5"/>
  <c r="BH112" i="5"/>
  <c r="BG112" i="5"/>
  <c r="BF112" i="5"/>
  <c r="BE112" i="5"/>
  <c r="BD112" i="5"/>
  <c r="BC112" i="5"/>
  <c r="BA112" i="5"/>
  <c r="AO112" i="5"/>
  <c r="AN112" i="5"/>
  <c r="AJ112" i="5"/>
  <c r="AH112" i="5"/>
  <c r="AF112" i="5"/>
  <c r="AC112" i="5"/>
  <c r="AB112" i="5"/>
  <c r="AA112" i="5"/>
  <c r="CK111" i="5"/>
  <c r="CJ111" i="5"/>
  <c r="CI111" i="5"/>
  <c r="BX111" i="5"/>
  <c r="BW111" i="5"/>
  <c r="BV111" i="5"/>
  <c r="BU111" i="5"/>
  <c r="BI111" i="5"/>
  <c r="BH111" i="5"/>
  <c r="BG111" i="5"/>
  <c r="BJ111" i="5" s="1"/>
  <c r="BF111" i="5"/>
  <c r="BE111" i="5"/>
  <c r="BC111" i="5"/>
  <c r="BD111" i="5" s="1"/>
  <c r="BA111" i="5"/>
  <c r="AO111" i="5"/>
  <c r="AN111" i="5"/>
  <c r="AJ111" i="5"/>
  <c r="AH111" i="5"/>
  <c r="AF111" i="5"/>
  <c r="AC111" i="5"/>
  <c r="AB111" i="5"/>
  <c r="AA111" i="5"/>
  <c r="CK110" i="5"/>
  <c r="CJ110" i="5"/>
  <c r="CI110" i="5"/>
  <c r="BX110" i="5"/>
  <c r="BW110" i="5"/>
  <c r="BV110" i="5"/>
  <c r="BU110" i="5"/>
  <c r="BI110" i="5"/>
  <c r="BH110" i="5"/>
  <c r="BC110" i="5" s="1"/>
  <c r="BD110" i="5" s="1"/>
  <c r="BG110" i="5"/>
  <c r="BB110" i="5" s="1"/>
  <c r="BF110" i="5"/>
  <c r="BE110" i="5"/>
  <c r="BA110" i="5"/>
  <c r="AO110" i="5"/>
  <c r="AN110" i="5"/>
  <c r="AJ110" i="5"/>
  <c r="AH110" i="5"/>
  <c r="AF110" i="5"/>
  <c r="AC110" i="5"/>
  <c r="AB110" i="5"/>
  <c r="AA110" i="5"/>
  <c r="CK109" i="5"/>
  <c r="CJ109" i="5"/>
  <c r="CI109" i="5"/>
  <c r="BX109" i="5"/>
  <c r="BW109" i="5"/>
  <c r="BV109" i="5"/>
  <c r="BU109" i="5"/>
  <c r="BI109" i="5"/>
  <c r="BH109" i="5"/>
  <c r="BC109" i="5" s="1"/>
  <c r="BD109" i="5" s="1"/>
  <c r="BG109" i="5"/>
  <c r="BF109" i="5"/>
  <c r="BE109" i="5"/>
  <c r="BA109" i="5"/>
  <c r="AO109" i="5"/>
  <c r="AN109" i="5"/>
  <c r="AJ109" i="5"/>
  <c r="AH109" i="5"/>
  <c r="AF109" i="5"/>
  <c r="AC109" i="5"/>
  <c r="AB109" i="5"/>
  <c r="AA109" i="5"/>
  <c r="CK108" i="5"/>
  <c r="CJ108" i="5"/>
  <c r="CI108" i="5"/>
  <c r="BX108" i="5"/>
  <c r="BW108" i="5"/>
  <c r="BV108" i="5"/>
  <c r="BU108" i="5"/>
  <c r="BI108" i="5"/>
  <c r="BH108" i="5"/>
  <c r="BC108" i="5" s="1"/>
  <c r="BD108" i="5" s="1"/>
  <c r="BG108" i="5"/>
  <c r="BJ108" i="5" s="1"/>
  <c r="BF108" i="5"/>
  <c r="BE108" i="5"/>
  <c r="BA108" i="5"/>
  <c r="AO108" i="5"/>
  <c r="AN108" i="5"/>
  <c r="AJ108" i="5"/>
  <c r="AH108" i="5"/>
  <c r="AF108" i="5"/>
  <c r="AC108" i="5"/>
  <c r="AB108" i="5"/>
  <c r="AA108" i="5"/>
  <c r="CK107" i="5"/>
  <c r="CJ107" i="5"/>
  <c r="CI107" i="5"/>
  <c r="BX107" i="5"/>
  <c r="BW107" i="5"/>
  <c r="BV107" i="5"/>
  <c r="BU107" i="5"/>
  <c r="BI107" i="5"/>
  <c r="BH107" i="5"/>
  <c r="BC107" i="5" s="1"/>
  <c r="BD107" i="5" s="1"/>
  <c r="BG107" i="5"/>
  <c r="BJ107" i="5" s="1"/>
  <c r="BF107" i="5"/>
  <c r="BE107" i="5"/>
  <c r="BA107" i="5"/>
  <c r="AO107" i="5"/>
  <c r="AN107" i="5"/>
  <c r="AJ107" i="5"/>
  <c r="AH107" i="5"/>
  <c r="AF107" i="5"/>
  <c r="AC107" i="5"/>
  <c r="AB107" i="5"/>
  <c r="AA107" i="5"/>
  <c r="CK106" i="5"/>
  <c r="CJ106" i="5"/>
  <c r="CI106" i="5"/>
  <c r="BX106" i="5"/>
  <c r="BW106" i="5"/>
  <c r="BV106" i="5"/>
  <c r="BU106" i="5"/>
  <c r="BI106" i="5"/>
  <c r="BH106" i="5"/>
  <c r="BC106" i="5" s="1"/>
  <c r="BD106" i="5" s="1"/>
  <c r="BG106" i="5"/>
  <c r="BF106" i="5"/>
  <c r="BE106" i="5"/>
  <c r="BA106" i="5"/>
  <c r="AO106" i="5"/>
  <c r="AN106" i="5"/>
  <c r="AJ106" i="5"/>
  <c r="AH106" i="5"/>
  <c r="AF106" i="5"/>
  <c r="AC106" i="5"/>
  <c r="AB106" i="5"/>
  <c r="AA106" i="5"/>
  <c r="CK105" i="5"/>
  <c r="CJ105" i="5"/>
  <c r="CI105" i="5"/>
  <c r="BX105" i="5"/>
  <c r="BW105" i="5"/>
  <c r="BV105" i="5"/>
  <c r="BU105" i="5"/>
  <c r="BI105" i="5"/>
  <c r="BH105" i="5"/>
  <c r="BC105" i="5" s="1"/>
  <c r="BD105" i="5" s="1"/>
  <c r="BG105" i="5"/>
  <c r="BB105" i="5" s="1"/>
  <c r="BF105" i="5"/>
  <c r="BE105" i="5"/>
  <c r="BA105" i="5"/>
  <c r="AO105" i="5"/>
  <c r="AN105" i="5"/>
  <c r="AJ105" i="5"/>
  <c r="AH105" i="5"/>
  <c r="AF105" i="5"/>
  <c r="AC105" i="5"/>
  <c r="AB105" i="5"/>
  <c r="AA105" i="5"/>
  <c r="CK104" i="5"/>
  <c r="CJ104" i="5"/>
  <c r="CI104" i="5"/>
  <c r="BX104" i="5"/>
  <c r="BW104" i="5"/>
  <c r="BV104" i="5"/>
  <c r="BU104" i="5"/>
  <c r="BI104" i="5"/>
  <c r="BH104" i="5"/>
  <c r="BC104" i="5" s="1"/>
  <c r="BD104" i="5" s="1"/>
  <c r="BG104" i="5"/>
  <c r="BJ104" i="5" s="1"/>
  <c r="BF104" i="5"/>
  <c r="BE104" i="5"/>
  <c r="BA104" i="5"/>
  <c r="AO104" i="5"/>
  <c r="AN104" i="5"/>
  <c r="AJ104" i="5"/>
  <c r="AH104" i="5"/>
  <c r="AF104" i="5"/>
  <c r="AC104" i="5"/>
  <c r="AB104" i="5"/>
  <c r="AA104" i="5"/>
  <c r="CK103" i="5"/>
  <c r="CJ103" i="5"/>
  <c r="CI103" i="5"/>
  <c r="BX103" i="5"/>
  <c r="BW103" i="5"/>
  <c r="BV103" i="5"/>
  <c r="BU103" i="5"/>
  <c r="BI103" i="5"/>
  <c r="BH103" i="5"/>
  <c r="BC103" i="5" s="1"/>
  <c r="BD103" i="5" s="1"/>
  <c r="BG103" i="5"/>
  <c r="BF103" i="5"/>
  <c r="BE103" i="5"/>
  <c r="BA103" i="5"/>
  <c r="AO103" i="5"/>
  <c r="AN103" i="5"/>
  <c r="AJ103" i="5"/>
  <c r="AH103" i="5"/>
  <c r="AF103" i="5"/>
  <c r="AC103" i="5"/>
  <c r="AB103" i="5"/>
  <c r="AA103" i="5"/>
  <c r="CK102" i="5"/>
  <c r="CJ102" i="5"/>
  <c r="CI102" i="5"/>
  <c r="BX102" i="5"/>
  <c r="BW102" i="5"/>
  <c r="BV102" i="5"/>
  <c r="BU102" i="5"/>
  <c r="BI102" i="5"/>
  <c r="BH102" i="5"/>
  <c r="BC102" i="5" s="1"/>
  <c r="BD102" i="5" s="1"/>
  <c r="BG102" i="5"/>
  <c r="BB102" i="5" s="1"/>
  <c r="BF102" i="5"/>
  <c r="BE102" i="5"/>
  <c r="BA102" i="5"/>
  <c r="AO102" i="5"/>
  <c r="AN102" i="5"/>
  <c r="AJ102" i="5"/>
  <c r="AH102" i="5"/>
  <c r="AF102" i="5"/>
  <c r="AC102" i="5"/>
  <c r="AB102" i="5"/>
  <c r="AA102" i="5"/>
  <c r="CK101" i="5"/>
  <c r="CJ101" i="5"/>
  <c r="CI101" i="5"/>
  <c r="BX101" i="5"/>
  <c r="BW101" i="5"/>
  <c r="BV101" i="5"/>
  <c r="BU101" i="5"/>
  <c r="BI101" i="5"/>
  <c r="BH101" i="5"/>
  <c r="BG101" i="5"/>
  <c r="BJ101" i="5" s="1"/>
  <c r="BF101" i="5"/>
  <c r="BE101" i="5"/>
  <c r="BC101" i="5"/>
  <c r="BD101" i="5" s="1"/>
  <c r="BA101" i="5"/>
  <c r="AO101" i="5"/>
  <c r="AN101" i="5"/>
  <c r="AJ101" i="5"/>
  <c r="AH101" i="5"/>
  <c r="AF101" i="5"/>
  <c r="AC101" i="5"/>
  <c r="AB101" i="5"/>
  <c r="AA101" i="5"/>
  <c r="CK100" i="5"/>
  <c r="CJ100" i="5"/>
  <c r="CI100" i="5"/>
  <c r="BX100" i="5"/>
  <c r="BW100" i="5"/>
  <c r="BV100" i="5"/>
  <c r="BU100" i="5"/>
  <c r="BI100" i="5"/>
  <c r="BH100" i="5"/>
  <c r="BC100" i="5" s="1"/>
  <c r="BD100" i="5" s="1"/>
  <c r="BG100" i="5"/>
  <c r="BJ100" i="5" s="1"/>
  <c r="BF100" i="5"/>
  <c r="BE100" i="5"/>
  <c r="BA100" i="5"/>
  <c r="AO100" i="5"/>
  <c r="AN100" i="5"/>
  <c r="AJ100" i="5"/>
  <c r="AH100" i="5"/>
  <c r="AF100" i="5"/>
  <c r="AC100" i="5"/>
  <c r="AB100" i="5"/>
  <c r="AA100" i="5"/>
  <c r="CK99" i="5"/>
  <c r="CJ99" i="5"/>
  <c r="CI99" i="5"/>
  <c r="BX99" i="5"/>
  <c r="BW99" i="5"/>
  <c r="BV99" i="5"/>
  <c r="BU99" i="5"/>
  <c r="BI99" i="5"/>
  <c r="BH99" i="5"/>
  <c r="BC99" i="5" s="1"/>
  <c r="BD99" i="5" s="1"/>
  <c r="BG99" i="5"/>
  <c r="BF99" i="5"/>
  <c r="BE99" i="5"/>
  <c r="BA99" i="5"/>
  <c r="AO99" i="5"/>
  <c r="AN99" i="5"/>
  <c r="AJ99" i="5"/>
  <c r="AH99" i="5"/>
  <c r="AF99" i="5"/>
  <c r="AC99" i="5"/>
  <c r="AB99" i="5"/>
  <c r="AA99" i="5"/>
  <c r="CK98" i="5"/>
  <c r="CJ98" i="5"/>
  <c r="CI98" i="5"/>
  <c r="BX98" i="5"/>
  <c r="BW98" i="5"/>
  <c r="BV98" i="5"/>
  <c r="BU98" i="5"/>
  <c r="BJ98" i="5"/>
  <c r="BI98" i="5"/>
  <c r="BH98" i="5"/>
  <c r="BC98" i="5" s="1"/>
  <c r="BD98" i="5" s="1"/>
  <c r="BG98" i="5"/>
  <c r="BF98" i="5"/>
  <c r="BE98" i="5"/>
  <c r="BB98" i="5"/>
  <c r="BA98" i="5"/>
  <c r="AO98" i="5"/>
  <c r="AN98" i="5"/>
  <c r="AJ98" i="5"/>
  <c r="AH98" i="5"/>
  <c r="AF98" i="5"/>
  <c r="AC98" i="5"/>
  <c r="AB98" i="5"/>
  <c r="AA98" i="5"/>
  <c r="CK97" i="5"/>
  <c r="CJ97" i="5"/>
  <c r="CI97" i="5"/>
  <c r="BX97" i="5"/>
  <c r="BW97" i="5"/>
  <c r="BV97" i="5"/>
  <c r="BU97" i="5"/>
  <c r="BJ97" i="5"/>
  <c r="BI97" i="5"/>
  <c r="BH97" i="5"/>
  <c r="BG97" i="5"/>
  <c r="BF97" i="5"/>
  <c r="BE97" i="5"/>
  <c r="BC97" i="5"/>
  <c r="BD97" i="5" s="1"/>
  <c r="BB97" i="5"/>
  <c r="BA97" i="5"/>
  <c r="AO97" i="5"/>
  <c r="AN97" i="5"/>
  <c r="AJ97" i="5"/>
  <c r="AH97" i="5"/>
  <c r="AF97" i="5"/>
  <c r="AC97" i="5"/>
  <c r="AB97" i="5"/>
  <c r="AA97" i="5"/>
  <c r="CK96" i="5"/>
  <c r="CJ96" i="5"/>
  <c r="CI96" i="5"/>
  <c r="BX96" i="5"/>
  <c r="BW96" i="5"/>
  <c r="BV96" i="5"/>
  <c r="BU96" i="5"/>
  <c r="BJ96" i="5"/>
  <c r="BI96" i="5"/>
  <c r="BH96" i="5"/>
  <c r="BG96" i="5"/>
  <c r="BF96" i="5"/>
  <c r="BE96" i="5"/>
  <c r="BC96" i="5"/>
  <c r="BD96" i="5" s="1"/>
  <c r="BB96" i="5"/>
  <c r="BA96" i="5"/>
  <c r="AO96" i="5"/>
  <c r="AN96" i="5"/>
  <c r="AJ96" i="5"/>
  <c r="AH96" i="5"/>
  <c r="AF96" i="5"/>
  <c r="AC96" i="5"/>
  <c r="AB96" i="5"/>
  <c r="AA96" i="5"/>
  <c r="CK95" i="5"/>
  <c r="CJ95" i="5"/>
  <c r="CI95" i="5"/>
  <c r="BX95" i="5"/>
  <c r="BW95" i="5"/>
  <c r="BV95" i="5"/>
  <c r="BU95" i="5"/>
  <c r="BI95" i="5"/>
  <c r="BH95" i="5"/>
  <c r="BG95" i="5"/>
  <c r="BJ95" i="5" s="1"/>
  <c r="BF95" i="5"/>
  <c r="BE95" i="5"/>
  <c r="BC95" i="5"/>
  <c r="BD95" i="5" s="1"/>
  <c r="BA95" i="5"/>
  <c r="AO95" i="5"/>
  <c r="AN95" i="5"/>
  <c r="AJ95" i="5"/>
  <c r="AH95" i="5"/>
  <c r="AF95" i="5"/>
  <c r="AC95" i="5"/>
  <c r="AB95" i="5"/>
  <c r="AA95" i="5"/>
  <c r="CK94" i="5"/>
  <c r="CJ94" i="5"/>
  <c r="CI94" i="5"/>
  <c r="BX94" i="5"/>
  <c r="BW94" i="5"/>
  <c r="BV94" i="5"/>
  <c r="BU94" i="5"/>
  <c r="BI94" i="5"/>
  <c r="BH94" i="5"/>
  <c r="BC94" i="5" s="1"/>
  <c r="BD94" i="5" s="1"/>
  <c r="BG94" i="5"/>
  <c r="BF94" i="5"/>
  <c r="BE94" i="5"/>
  <c r="BB94" i="5"/>
  <c r="BA94" i="5"/>
  <c r="AO94" i="5"/>
  <c r="AN94" i="5"/>
  <c r="AJ94" i="5"/>
  <c r="AH94" i="5"/>
  <c r="AF94" i="5"/>
  <c r="AC94" i="5"/>
  <c r="AB94" i="5"/>
  <c r="AA94" i="5"/>
  <c r="CK93" i="5"/>
  <c r="CJ93" i="5"/>
  <c r="CI93" i="5"/>
  <c r="BX93" i="5"/>
  <c r="BW93" i="5"/>
  <c r="BV93" i="5"/>
  <c r="BU93" i="5"/>
  <c r="BI93" i="5"/>
  <c r="BH93" i="5"/>
  <c r="BC93" i="5" s="1"/>
  <c r="BD93" i="5" s="1"/>
  <c r="BG93" i="5"/>
  <c r="BF93" i="5"/>
  <c r="BE93" i="5"/>
  <c r="BA93" i="5"/>
  <c r="AO93" i="5"/>
  <c r="AN93" i="5"/>
  <c r="AJ93" i="5"/>
  <c r="AH93" i="5"/>
  <c r="AF93" i="5"/>
  <c r="AC93" i="5"/>
  <c r="AB93" i="5"/>
  <c r="AA93" i="5"/>
  <c r="CK92" i="5"/>
  <c r="CJ92" i="5"/>
  <c r="CI92" i="5"/>
  <c r="BX92" i="5"/>
  <c r="BW92" i="5"/>
  <c r="BV92" i="5"/>
  <c r="BU92" i="5"/>
  <c r="BI92" i="5"/>
  <c r="BH92" i="5"/>
  <c r="BC92" i="5" s="1"/>
  <c r="BD92" i="5" s="1"/>
  <c r="BG92" i="5"/>
  <c r="BF92" i="5"/>
  <c r="BE92" i="5"/>
  <c r="BA92" i="5"/>
  <c r="AO92" i="5"/>
  <c r="AN92" i="5"/>
  <c r="AJ92" i="5"/>
  <c r="AH92" i="5"/>
  <c r="AF92" i="5"/>
  <c r="AC92" i="5"/>
  <c r="AB92" i="5"/>
  <c r="AA92" i="5"/>
  <c r="CK91" i="5"/>
  <c r="CJ91" i="5"/>
  <c r="CI91" i="5"/>
  <c r="BX91" i="5"/>
  <c r="BW91" i="5"/>
  <c r="BV91" i="5"/>
  <c r="BU91" i="5"/>
  <c r="BI91" i="5"/>
  <c r="BH91" i="5"/>
  <c r="BC91" i="5" s="1"/>
  <c r="BD91" i="5" s="1"/>
  <c r="BG91" i="5"/>
  <c r="BF91" i="5"/>
  <c r="BE91" i="5"/>
  <c r="BA91" i="5"/>
  <c r="AO91" i="5"/>
  <c r="AN91" i="5"/>
  <c r="AJ91" i="5"/>
  <c r="AH91" i="5"/>
  <c r="AF91" i="5"/>
  <c r="AC91" i="5"/>
  <c r="AB91" i="5"/>
  <c r="AA91" i="5"/>
  <c r="CK90" i="5"/>
  <c r="CJ90" i="5"/>
  <c r="CI90" i="5"/>
  <c r="BX90" i="5"/>
  <c r="BW90" i="5"/>
  <c r="BV90" i="5"/>
  <c r="BU90" i="5"/>
  <c r="BJ90" i="5"/>
  <c r="BI90" i="5"/>
  <c r="BH90" i="5"/>
  <c r="BC90" i="5" s="1"/>
  <c r="BD90" i="5" s="1"/>
  <c r="BG90" i="5"/>
  <c r="BB90" i="5" s="1"/>
  <c r="BF90" i="5"/>
  <c r="BE90" i="5"/>
  <c r="BA90" i="5"/>
  <c r="AO90" i="5"/>
  <c r="AN90" i="5"/>
  <c r="AJ90" i="5"/>
  <c r="AH90" i="5"/>
  <c r="AF90" i="5"/>
  <c r="AC90" i="5"/>
  <c r="AB90" i="5"/>
  <c r="AA90" i="5"/>
  <c r="CK89" i="5"/>
  <c r="CJ89" i="5"/>
  <c r="CI89" i="5"/>
  <c r="BX89" i="5"/>
  <c r="BW89" i="5"/>
  <c r="BV89" i="5"/>
  <c r="BU89" i="5"/>
  <c r="BJ89" i="5"/>
  <c r="BI89" i="5"/>
  <c r="BH89" i="5"/>
  <c r="BC89" i="5" s="1"/>
  <c r="BD89" i="5" s="1"/>
  <c r="BG89" i="5"/>
  <c r="BB89" i="5" s="1"/>
  <c r="BF89" i="5"/>
  <c r="BE89" i="5"/>
  <c r="BA89" i="5"/>
  <c r="AO89" i="5"/>
  <c r="AN89" i="5"/>
  <c r="AJ89" i="5"/>
  <c r="AH89" i="5"/>
  <c r="AF89" i="5"/>
  <c r="AC89" i="5"/>
  <c r="AB89" i="5"/>
  <c r="AA89" i="5"/>
  <c r="CK88" i="5"/>
  <c r="CJ88" i="5"/>
  <c r="CI88" i="5"/>
  <c r="BX88" i="5"/>
  <c r="BW88" i="5"/>
  <c r="BV88" i="5"/>
  <c r="BU88" i="5"/>
  <c r="BJ88" i="5"/>
  <c r="BI88" i="5"/>
  <c r="BH88" i="5"/>
  <c r="BC88" i="5" s="1"/>
  <c r="BD88" i="5" s="1"/>
  <c r="BG88" i="5"/>
  <c r="BF88" i="5"/>
  <c r="BE88" i="5"/>
  <c r="BB88" i="5"/>
  <c r="BA88" i="5"/>
  <c r="AO88" i="5"/>
  <c r="AN88" i="5"/>
  <c r="AJ88" i="5"/>
  <c r="AH88" i="5"/>
  <c r="AF88" i="5"/>
  <c r="AC88" i="5"/>
  <c r="AB88" i="5"/>
  <c r="AA88" i="5"/>
  <c r="CK87" i="5"/>
  <c r="CJ87" i="5"/>
  <c r="CI87" i="5"/>
  <c r="BX87" i="5"/>
  <c r="BW87" i="5"/>
  <c r="BV87" i="5"/>
  <c r="BU87" i="5"/>
  <c r="BI87" i="5"/>
  <c r="BH87" i="5"/>
  <c r="BC87" i="5" s="1"/>
  <c r="BD87" i="5" s="1"/>
  <c r="BG87" i="5"/>
  <c r="BF87" i="5"/>
  <c r="BE87" i="5"/>
  <c r="BA87" i="5"/>
  <c r="AO87" i="5"/>
  <c r="AN87" i="5"/>
  <c r="AJ87" i="5"/>
  <c r="AH87" i="5"/>
  <c r="AF87" i="5"/>
  <c r="AC87" i="5"/>
  <c r="AB87" i="5"/>
  <c r="AA87" i="5"/>
  <c r="CK86" i="5"/>
  <c r="CJ86" i="5"/>
  <c r="CI86" i="5"/>
  <c r="BX86" i="5"/>
  <c r="BW86" i="5"/>
  <c r="BV86" i="5"/>
  <c r="BU86" i="5"/>
  <c r="BI86" i="5"/>
  <c r="BH86" i="5"/>
  <c r="BC86" i="5" s="1"/>
  <c r="BD86" i="5" s="1"/>
  <c r="BG86" i="5"/>
  <c r="BB86" i="5" s="1"/>
  <c r="BF86" i="5"/>
  <c r="BE86" i="5"/>
  <c r="BA86" i="5"/>
  <c r="AO86" i="5"/>
  <c r="AN86" i="5"/>
  <c r="AJ86" i="5"/>
  <c r="AH86" i="5"/>
  <c r="AF86" i="5"/>
  <c r="AC86" i="5"/>
  <c r="AB86" i="5"/>
  <c r="AA86" i="5"/>
  <c r="CK85" i="5"/>
  <c r="CJ85" i="5"/>
  <c r="CI85" i="5"/>
  <c r="BX85" i="5"/>
  <c r="BW85" i="5"/>
  <c r="BV85" i="5"/>
  <c r="BU85" i="5"/>
  <c r="BI85" i="5"/>
  <c r="BH85" i="5"/>
  <c r="BG85" i="5"/>
  <c r="BJ85" i="5" s="1"/>
  <c r="BF85" i="5"/>
  <c r="BE85" i="5"/>
  <c r="BC85" i="5"/>
  <c r="BD85" i="5" s="1"/>
  <c r="BA85" i="5"/>
  <c r="AO85" i="5"/>
  <c r="AN85" i="5"/>
  <c r="AJ85" i="5"/>
  <c r="AH85" i="5"/>
  <c r="AF85" i="5"/>
  <c r="AC85" i="5"/>
  <c r="AB85" i="5"/>
  <c r="AA85" i="5"/>
  <c r="CK84" i="5"/>
  <c r="CJ84" i="5"/>
  <c r="CI84" i="5"/>
  <c r="BX84" i="5"/>
  <c r="BW84" i="5"/>
  <c r="BV84" i="5"/>
  <c r="BU84" i="5"/>
  <c r="BI84" i="5"/>
  <c r="BH84" i="5"/>
  <c r="BC84" i="5" s="1"/>
  <c r="BD84" i="5" s="1"/>
  <c r="BG84" i="5"/>
  <c r="BJ84" i="5" s="1"/>
  <c r="BF84" i="5"/>
  <c r="BE84" i="5"/>
  <c r="BA84" i="5"/>
  <c r="AO84" i="5"/>
  <c r="AN84" i="5"/>
  <c r="AJ84" i="5"/>
  <c r="AH84" i="5"/>
  <c r="AF84" i="5"/>
  <c r="AC84" i="5"/>
  <c r="AB84" i="5"/>
  <c r="AA84" i="5"/>
  <c r="CK83" i="5"/>
  <c r="CJ83" i="5"/>
  <c r="CI83" i="5"/>
  <c r="BX83" i="5"/>
  <c r="BW83" i="5"/>
  <c r="BV83" i="5"/>
  <c r="BU83" i="5"/>
  <c r="BI83" i="5"/>
  <c r="BH83" i="5"/>
  <c r="BC83" i="5" s="1"/>
  <c r="BD83" i="5" s="1"/>
  <c r="BG83" i="5"/>
  <c r="BF83" i="5"/>
  <c r="BE83" i="5"/>
  <c r="BA83" i="5"/>
  <c r="AO83" i="5"/>
  <c r="AN83" i="5"/>
  <c r="AJ83" i="5"/>
  <c r="AH83" i="5"/>
  <c r="AF83" i="5"/>
  <c r="AC83" i="5"/>
  <c r="AB83" i="5"/>
  <c r="AA83" i="5"/>
  <c r="CK82" i="5"/>
  <c r="CJ82" i="5"/>
  <c r="CI82" i="5"/>
  <c r="BX82" i="5"/>
  <c r="BW82" i="5"/>
  <c r="BV82" i="5"/>
  <c r="BU82" i="5"/>
  <c r="BI82" i="5"/>
  <c r="BH82" i="5"/>
  <c r="BC82" i="5" s="1"/>
  <c r="BD82" i="5" s="1"/>
  <c r="BG82" i="5"/>
  <c r="BB82" i="5" s="1"/>
  <c r="BF82" i="5"/>
  <c r="BE82" i="5"/>
  <c r="BA82" i="5"/>
  <c r="AO82" i="5"/>
  <c r="AN82" i="5"/>
  <c r="AJ82" i="5"/>
  <c r="AH82" i="5"/>
  <c r="AF82" i="5"/>
  <c r="AC82" i="5"/>
  <c r="AB82" i="5"/>
  <c r="AA82" i="5"/>
  <c r="CK81" i="5"/>
  <c r="CJ81" i="5"/>
  <c r="CI81" i="5"/>
  <c r="BX81" i="5"/>
  <c r="BW81" i="5"/>
  <c r="BV81" i="5"/>
  <c r="BU81" i="5"/>
  <c r="BI81" i="5"/>
  <c r="BH81" i="5"/>
  <c r="BG81" i="5"/>
  <c r="BF81" i="5"/>
  <c r="BE81" i="5"/>
  <c r="BC81" i="5"/>
  <c r="BD81" i="5" s="1"/>
  <c r="BA81" i="5"/>
  <c r="AO81" i="5"/>
  <c r="AN81" i="5"/>
  <c r="AJ81" i="5"/>
  <c r="AH81" i="5"/>
  <c r="AF81" i="5"/>
  <c r="AC81" i="5"/>
  <c r="AB81" i="5"/>
  <c r="AA81" i="5"/>
  <c r="CK80" i="5"/>
  <c r="CJ80" i="5"/>
  <c r="CI80" i="5"/>
  <c r="BX80" i="5"/>
  <c r="BW80" i="5"/>
  <c r="BV80" i="5"/>
  <c r="BU80" i="5"/>
  <c r="BI80" i="5"/>
  <c r="BH80" i="5"/>
  <c r="BG80" i="5"/>
  <c r="BF80" i="5"/>
  <c r="BE80" i="5"/>
  <c r="BC80" i="5"/>
  <c r="BD80" i="5" s="1"/>
  <c r="BA80" i="5"/>
  <c r="AO80" i="5"/>
  <c r="AN80" i="5"/>
  <c r="AJ80" i="5"/>
  <c r="AH80" i="5"/>
  <c r="AF80" i="5"/>
  <c r="AC80" i="5"/>
  <c r="AB80" i="5"/>
  <c r="AA80" i="5"/>
  <c r="CK79" i="5"/>
  <c r="CJ79" i="5"/>
  <c r="CI79" i="5"/>
  <c r="BX79" i="5"/>
  <c r="BW79" i="5"/>
  <c r="BV79" i="5"/>
  <c r="BU79" i="5"/>
  <c r="BI79" i="5"/>
  <c r="BH79" i="5"/>
  <c r="BG79" i="5"/>
  <c r="BJ79" i="5" s="1"/>
  <c r="BF79" i="5"/>
  <c r="BE79" i="5"/>
  <c r="BC79" i="5"/>
  <c r="BD79" i="5" s="1"/>
  <c r="BA79" i="5"/>
  <c r="AO79" i="5"/>
  <c r="AN79" i="5"/>
  <c r="AJ79" i="5"/>
  <c r="AH79" i="5"/>
  <c r="AF79" i="5"/>
  <c r="AC79" i="5"/>
  <c r="AB79" i="5"/>
  <c r="AA79" i="5"/>
  <c r="CK78" i="5"/>
  <c r="CJ78" i="5"/>
  <c r="CI78" i="5"/>
  <c r="BX78" i="5"/>
  <c r="BW78" i="5"/>
  <c r="BV78" i="5"/>
  <c r="BU78" i="5"/>
  <c r="BI78" i="5"/>
  <c r="BH78" i="5"/>
  <c r="BC78" i="5" s="1"/>
  <c r="BD78" i="5" s="1"/>
  <c r="BG78" i="5"/>
  <c r="BF78" i="5"/>
  <c r="BE78" i="5"/>
  <c r="BB78" i="5"/>
  <c r="BA78" i="5"/>
  <c r="AO78" i="5"/>
  <c r="AN78" i="5"/>
  <c r="AJ78" i="5"/>
  <c r="AH78" i="5"/>
  <c r="AF78" i="5"/>
  <c r="AC78" i="5"/>
  <c r="AB78" i="5"/>
  <c r="AA78" i="5"/>
  <c r="CK77" i="5"/>
  <c r="CJ77" i="5"/>
  <c r="CI77" i="5"/>
  <c r="BX77" i="5"/>
  <c r="BW77" i="5"/>
  <c r="BV77" i="5"/>
  <c r="BU77" i="5"/>
  <c r="BI77" i="5"/>
  <c r="BH77" i="5"/>
  <c r="BG77" i="5"/>
  <c r="BF77" i="5"/>
  <c r="BE77" i="5"/>
  <c r="BC77" i="5"/>
  <c r="BD77" i="5" s="1"/>
  <c r="BA77" i="5"/>
  <c r="AO77" i="5"/>
  <c r="AN77" i="5"/>
  <c r="AJ77" i="5"/>
  <c r="AH77" i="5"/>
  <c r="AF77" i="5"/>
  <c r="AC77" i="5"/>
  <c r="AB77" i="5"/>
  <c r="AA77" i="5"/>
  <c r="CK76" i="5"/>
  <c r="CJ76" i="5"/>
  <c r="CI76" i="5"/>
  <c r="BX76" i="5"/>
  <c r="BW76" i="5"/>
  <c r="BV76" i="5"/>
  <c r="BU76" i="5"/>
  <c r="BI76" i="5"/>
  <c r="BH76" i="5"/>
  <c r="BC76" i="5" s="1"/>
  <c r="BD76" i="5" s="1"/>
  <c r="BG76" i="5"/>
  <c r="BF76" i="5"/>
  <c r="BE76" i="5"/>
  <c r="BA76" i="5"/>
  <c r="AO76" i="5"/>
  <c r="AN76" i="5"/>
  <c r="AJ76" i="5"/>
  <c r="AH76" i="5"/>
  <c r="AF76" i="5"/>
  <c r="AC76" i="5"/>
  <c r="AB76" i="5"/>
  <c r="AA76" i="5"/>
  <c r="CK75" i="5"/>
  <c r="CJ75" i="5"/>
  <c r="CI75" i="5"/>
  <c r="BX75" i="5"/>
  <c r="BW75" i="5"/>
  <c r="BV75" i="5"/>
  <c r="BU75" i="5"/>
  <c r="BI75" i="5"/>
  <c r="BH75" i="5"/>
  <c r="BC75" i="5" s="1"/>
  <c r="BD75" i="5" s="1"/>
  <c r="BG75" i="5"/>
  <c r="BJ75" i="5" s="1"/>
  <c r="BF75" i="5"/>
  <c r="BE75" i="5"/>
  <c r="BA75" i="5"/>
  <c r="AO75" i="5"/>
  <c r="AN75" i="5"/>
  <c r="AJ75" i="5"/>
  <c r="AH75" i="5"/>
  <c r="AF75" i="5"/>
  <c r="AC75" i="5"/>
  <c r="AB75" i="5"/>
  <c r="AA75" i="5"/>
  <c r="CK74" i="5"/>
  <c r="CJ74" i="5"/>
  <c r="CI74" i="5"/>
  <c r="BX74" i="5"/>
  <c r="BW74" i="5"/>
  <c r="BV74" i="5"/>
  <c r="BU74" i="5"/>
  <c r="BJ74" i="5"/>
  <c r="BI74" i="5"/>
  <c r="BH74" i="5"/>
  <c r="BC74" i="5" s="1"/>
  <c r="BD74" i="5" s="1"/>
  <c r="BG74" i="5"/>
  <c r="BF74" i="5"/>
  <c r="BE74" i="5"/>
  <c r="BB74" i="5"/>
  <c r="BA74" i="5"/>
  <c r="AO74" i="5"/>
  <c r="AN74" i="5"/>
  <c r="AJ74" i="5"/>
  <c r="AH74" i="5"/>
  <c r="AF74" i="5"/>
  <c r="AC74" i="5"/>
  <c r="AB74" i="5"/>
  <c r="AA74" i="5"/>
  <c r="CK73" i="5"/>
  <c r="CJ73" i="5"/>
  <c r="CI73" i="5"/>
  <c r="BX73" i="5"/>
  <c r="BW73" i="5"/>
  <c r="BV73" i="5"/>
  <c r="BU73" i="5"/>
  <c r="BJ73" i="5"/>
  <c r="BI73" i="5"/>
  <c r="BH73" i="5"/>
  <c r="BG73" i="5"/>
  <c r="BF73" i="5"/>
  <c r="BE73" i="5"/>
  <c r="BC73" i="5"/>
  <c r="BD73" i="5" s="1"/>
  <c r="BB73" i="5"/>
  <c r="BA73" i="5"/>
  <c r="AO73" i="5"/>
  <c r="AN73" i="5"/>
  <c r="AJ73" i="5"/>
  <c r="AH73" i="5"/>
  <c r="AF73" i="5"/>
  <c r="AC73" i="5"/>
  <c r="AB73" i="5"/>
  <c r="AA73" i="5"/>
  <c r="CK72" i="5"/>
  <c r="CJ72" i="5"/>
  <c r="CI72" i="5"/>
  <c r="BX72" i="5"/>
  <c r="BW72" i="5"/>
  <c r="BV72" i="5"/>
  <c r="BU72" i="5"/>
  <c r="BJ72" i="5"/>
  <c r="BI72" i="5"/>
  <c r="BH72" i="5"/>
  <c r="BC72" i="5" s="1"/>
  <c r="BG72" i="5"/>
  <c r="BF72" i="5"/>
  <c r="BE72" i="5"/>
  <c r="BD72" i="5"/>
  <c r="BB72" i="5"/>
  <c r="BA72" i="5"/>
  <c r="AO72" i="5"/>
  <c r="AN72" i="5"/>
  <c r="AJ72" i="5"/>
  <c r="AH72" i="5"/>
  <c r="AF72" i="5"/>
  <c r="AC72" i="5"/>
  <c r="AB72" i="5"/>
  <c r="AA72" i="5"/>
  <c r="CK71" i="5"/>
  <c r="CJ71" i="5"/>
  <c r="CI71" i="5"/>
  <c r="BX71" i="5"/>
  <c r="BW71" i="5"/>
  <c r="BV71" i="5"/>
  <c r="BU71" i="5"/>
  <c r="BI71" i="5"/>
  <c r="BH71" i="5"/>
  <c r="BC71" i="5" s="1"/>
  <c r="BD71" i="5" s="1"/>
  <c r="BG71" i="5"/>
  <c r="BF71" i="5"/>
  <c r="BE71" i="5"/>
  <c r="BA71" i="5"/>
  <c r="AO71" i="5"/>
  <c r="AN71" i="5"/>
  <c r="AJ71" i="5"/>
  <c r="AH71" i="5"/>
  <c r="AF71" i="5"/>
  <c r="AC71" i="5"/>
  <c r="AB71" i="5"/>
  <c r="AA71" i="5"/>
  <c r="CK70" i="5"/>
  <c r="CJ70" i="5"/>
  <c r="CI70" i="5"/>
  <c r="BX70" i="5"/>
  <c r="BW70" i="5"/>
  <c r="BV70" i="5"/>
  <c r="BU70" i="5"/>
  <c r="BI70" i="5"/>
  <c r="BH70" i="5"/>
  <c r="BC70" i="5" s="1"/>
  <c r="BD70" i="5" s="1"/>
  <c r="BG70" i="5"/>
  <c r="BB70" i="5" s="1"/>
  <c r="BF70" i="5"/>
  <c r="BE70" i="5"/>
  <c r="BA70" i="5"/>
  <c r="AO70" i="5"/>
  <c r="AN70" i="5"/>
  <c r="AJ70" i="5"/>
  <c r="AH70" i="5"/>
  <c r="AF70" i="5"/>
  <c r="AC70" i="5"/>
  <c r="AB70" i="5"/>
  <c r="AA70" i="5"/>
  <c r="CK69" i="5"/>
  <c r="CJ69" i="5"/>
  <c r="CI69" i="5"/>
  <c r="BX69" i="5"/>
  <c r="BW69" i="5"/>
  <c r="BV69" i="5"/>
  <c r="BU69" i="5"/>
  <c r="BI69" i="5"/>
  <c r="BH69" i="5"/>
  <c r="BC69" i="5" s="1"/>
  <c r="BD69" i="5" s="1"/>
  <c r="BG69" i="5"/>
  <c r="BJ69" i="5" s="1"/>
  <c r="BF69" i="5"/>
  <c r="BE69" i="5"/>
  <c r="BA69" i="5"/>
  <c r="AO69" i="5"/>
  <c r="AN69" i="5"/>
  <c r="AJ69" i="5"/>
  <c r="AH69" i="5"/>
  <c r="AF69" i="5"/>
  <c r="AC69" i="5"/>
  <c r="AB69" i="5"/>
  <c r="AA69" i="5"/>
  <c r="CK68" i="5"/>
  <c r="CJ68" i="5"/>
  <c r="CI68" i="5"/>
  <c r="BX68" i="5"/>
  <c r="BW68" i="5"/>
  <c r="BV68" i="5"/>
  <c r="BU68" i="5"/>
  <c r="BI68" i="5"/>
  <c r="BH68" i="5"/>
  <c r="BC68" i="5" s="1"/>
  <c r="BD68" i="5" s="1"/>
  <c r="BG68" i="5"/>
  <c r="BJ68" i="5" s="1"/>
  <c r="BF68" i="5"/>
  <c r="BE68" i="5"/>
  <c r="BA68" i="5"/>
  <c r="AO68" i="5"/>
  <c r="AN68" i="5"/>
  <c r="AJ68" i="5"/>
  <c r="AH68" i="5"/>
  <c r="AF68" i="5"/>
  <c r="AC68" i="5"/>
  <c r="AB68" i="5"/>
  <c r="AA68" i="5"/>
  <c r="CK67" i="5"/>
  <c r="CJ67" i="5"/>
  <c r="CI67" i="5"/>
  <c r="BX67" i="5"/>
  <c r="BW67" i="5"/>
  <c r="BV67" i="5"/>
  <c r="BU67" i="5"/>
  <c r="BI67" i="5"/>
  <c r="BH67" i="5"/>
  <c r="BC67" i="5" s="1"/>
  <c r="BD67" i="5" s="1"/>
  <c r="BG67" i="5"/>
  <c r="BF67" i="5"/>
  <c r="BE67" i="5"/>
  <c r="BA67" i="5"/>
  <c r="AO67" i="5"/>
  <c r="AN67" i="5"/>
  <c r="AJ67" i="5"/>
  <c r="AH67" i="5"/>
  <c r="AF67" i="5"/>
  <c r="AC67" i="5"/>
  <c r="AB67" i="5"/>
  <c r="AA67" i="5"/>
  <c r="CK66" i="5"/>
  <c r="CJ66" i="5"/>
  <c r="CI66" i="5"/>
  <c r="BX66" i="5"/>
  <c r="BW66" i="5"/>
  <c r="BV66" i="5"/>
  <c r="BU66" i="5"/>
  <c r="BI66" i="5"/>
  <c r="BH66" i="5"/>
  <c r="BC66" i="5" s="1"/>
  <c r="BD66" i="5" s="1"/>
  <c r="BG66" i="5"/>
  <c r="BB66" i="5" s="1"/>
  <c r="BF66" i="5"/>
  <c r="BE66" i="5"/>
  <c r="BA66" i="5"/>
  <c r="AO66" i="5"/>
  <c r="AN66" i="5"/>
  <c r="AJ66" i="5"/>
  <c r="AH66" i="5"/>
  <c r="AF66" i="5"/>
  <c r="AC66" i="5"/>
  <c r="AB66" i="5"/>
  <c r="AA66" i="5"/>
  <c r="CK65" i="5"/>
  <c r="CJ65" i="5"/>
  <c r="CI65" i="5"/>
  <c r="BX65" i="5"/>
  <c r="BW65" i="5"/>
  <c r="BV65" i="5"/>
  <c r="BU65" i="5"/>
  <c r="BI65" i="5"/>
  <c r="BH65" i="5"/>
  <c r="BC65" i="5" s="1"/>
  <c r="BD65" i="5" s="1"/>
  <c r="BG65" i="5"/>
  <c r="BF65" i="5"/>
  <c r="BE65" i="5"/>
  <c r="BA65" i="5"/>
  <c r="AO65" i="5"/>
  <c r="AN65" i="5"/>
  <c r="AJ65" i="5"/>
  <c r="AH65" i="5"/>
  <c r="AF65" i="5"/>
  <c r="AC65" i="5"/>
  <c r="AB65" i="5"/>
  <c r="AA65" i="5"/>
  <c r="CK64" i="5"/>
  <c r="CJ64" i="5"/>
  <c r="CI64" i="5"/>
  <c r="BX64" i="5"/>
  <c r="BW64" i="5"/>
  <c r="BV64" i="5"/>
  <c r="BU64" i="5"/>
  <c r="BI64" i="5"/>
  <c r="BH64" i="5"/>
  <c r="BC64" i="5" s="1"/>
  <c r="BD64" i="5" s="1"/>
  <c r="BG64" i="5"/>
  <c r="BF64" i="5"/>
  <c r="BE64" i="5"/>
  <c r="BA64" i="5"/>
  <c r="AO64" i="5"/>
  <c r="AN64" i="5"/>
  <c r="AJ64" i="5"/>
  <c r="AH64" i="5"/>
  <c r="AF64" i="5"/>
  <c r="AC64" i="5"/>
  <c r="AB64" i="5"/>
  <c r="AA64" i="5"/>
  <c r="CK63" i="5"/>
  <c r="CJ63" i="5"/>
  <c r="CI63" i="5"/>
  <c r="BX63" i="5"/>
  <c r="BW63" i="5"/>
  <c r="BV63" i="5"/>
  <c r="BU63" i="5"/>
  <c r="BI63" i="5"/>
  <c r="BH63" i="5"/>
  <c r="BC63" i="5" s="1"/>
  <c r="BD63" i="5" s="1"/>
  <c r="BG63" i="5"/>
  <c r="BJ63" i="5" s="1"/>
  <c r="BF63" i="5"/>
  <c r="BE63" i="5"/>
  <c r="BA63" i="5"/>
  <c r="AO63" i="5"/>
  <c r="AN63" i="5"/>
  <c r="AJ63" i="5"/>
  <c r="AH63" i="5"/>
  <c r="AF63" i="5"/>
  <c r="AC63" i="5"/>
  <c r="AB63" i="5"/>
  <c r="AA63" i="5"/>
  <c r="CK62" i="5"/>
  <c r="CJ62" i="5"/>
  <c r="CI62" i="5"/>
  <c r="BX62" i="5"/>
  <c r="BW62" i="5"/>
  <c r="BV62" i="5"/>
  <c r="BU62" i="5"/>
  <c r="BI62" i="5"/>
  <c r="BH62" i="5"/>
  <c r="BC62" i="5" s="1"/>
  <c r="BD62" i="5" s="1"/>
  <c r="BG62" i="5"/>
  <c r="BF62" i="5"/>
  <c r="BE62" i="5"/>
  <c r="BB62" i="5"/>
  <c r="BA62" i="5"/>
  <c r="AO62" i="5"/>
  <c r="AN62" i="5"/>
  <c r="AJ62" i="5"/>
  <c r="AH62" i="5"/>
  <c r="AF62" i="5"/>
  <c r="AC62" i="5"/>
  <c r="AB62" i="5"/>
  <c r="AA62" i="5"/>
  <c r="CK61" i="5"/>
  <c r="CJ61" i="5"/>
  <c r="CI61" i="5"/>
  <c r="BX61" i="5"/>
  <c r="BW61" i="5"/>
  <c r="BV61" i="5"/>
  <c r="BU61" i="5"/>
  <c r="BI61" i="5"/>
  <c r="BH61" i="5"/>
  <c r="BG61" i="5"/>
  <c r="BJ61" i="5" s="1"/>
  <c r="BF61" i="5"/>
  <c r="BE61" i="5"/>
  <c r="BC61" i="5"/>
  <c r="BD61" i="5" s="1"/>
  <c r="BA61" i="5"/>
  <c r="AO61" i="5"/>
  <c r="AN61" i="5"/>
  <c r="AJ61" i="5"/>
  <c r="AH61" i="5"/>
  <c r="AF61" i="5"/>
  <c r="AC61" i="5"/>
  <c r="AB61" i="5"/>
  <c r="AA61" i="5"/>
  <c r="CK60" i="5"/>
  <c r="CJ60" i="5"/>
  <c r="CI60" i="5"/>
  <c r="BX60" i="5"/>
  <c r="BW60" i="5"/>
  <c r="BV60" i="5"/>
  <c r="BU60" i="5"/>
  <c r="BI60" i="5"/>
  <c r="BH60" i="5"/>
  <c r="BC60" i="5" s="1"/>
  <c r="BD60" i="5" s="1"/>
  <c r="BG60" i="5"/>
  <c r="BF60" i="5"/>
  <c r="BE60" i="5"/>
  <c r="BA60" i="5"/>
  <c r="AO60" i="5"/>
  <c r="AN60" i="5"/>
  <c r="AJ60" i="5"/>
  <c r="AH60" i="5"/>
  <c r="AF60" i="5"/>
  <c r="AC60" i="5"/>
  <c r="AB60" i="5"/>
  <c r="AA60" i="5"/>
  <c r="CK59" i="5"/>
  <c r="CJ59" i="5"/>
  <c r="CI59" i="5"/>
  <c r="BX59" i="5"/>
  <c r="BW59" i="5"/>
  <c r="BV59" i="5"/>
  <c r="BU59" i="5"/>
  <c r="BI59" i="5"/>
  <c r="BH59" i="5"/>
  <c r="BC59" i="5" s="1"/>
  <c r="BD59" i="5" s="1"/>
  <c r="BG59" i="5"/>
  <c r="BJ59" i="5" s="1"/>
  <c r="BF59" i="5"/>
  <c r="BE59" i="5"/>
  <c r="BA59" i="5"/>
  <c r="AO59" i="5"/>
  <c r="AN59" i="5"/>
  <c r="AJ59" i="5"/>
  <c r="AH59" i="5"/>
  <c r="AF59" i="5"/>
  <c r="AC59" i="5"/>
  <c r="AB59" i="5"/>
  <c r="AA59" i="5"/>
  <c r="CK58" i="5"/>
  <c r="CJ58" i="5"/>
  <c r="CI58" i="5"/>
  <c r="BX58" i="5"/>
  <c r="BW58" i="5"/>
  <c r="BV58" i="5"/>
  <c r="BU58" i="5"/>
  <c r="BI58" i="5"/>
  <c r="BH58" i="5"/>
  <c r="BC58" i="5" s="1"/>
  <c r="BD58" i="5" s="1"/>
  <c r="BG58" i="5"/>
  <c r="BF58" i="5"/>
  <c r="BE58" i="5"/>
  <c r="BA58" i="5"/>
  <c r="AO58" i="5"/>
  <c r="AN58" i="5"/>
  <c r="AJ58" i="5"/>
  <c r="AH58" i="5"/>
  <c r="AF58" i="5"/>
  <c r="AC58" i="5"/>
  <c r="AB58" i="5"/>
  <c r="AA58" i="5"/>
  <c r="CK57" i="5"/>
  <c r="CJ57" i="5"/>
  <c r="CI57" i="5"/>
  <c r="BX57" i="5"/>
  <c r="BW57" i="5"/>
  <c r="BV57" i="5"/>
  <c r="BU57" i="5"/>
  <c r="BJ57" i="5"/>
  <c r="BI57" i="5"/>
  <c r="BH57" i="5"/>
  <c r="BG57" i="5"/>
  <c r="BF57" i="5"/>
  <c r="BE57" i="5"/>
  <c r="BC57" i="5"/>
  <c r="BD57" i="5" s="1"/>
  <c r="BB57" i="5"/>
  <c r="BA57" i="5"/>
  <c r="AO57" i="5"/>
  <c r="AN57" i="5"/>
  <c r="AJ57" i="5"/>
  <c r="AH57" i="5"/>
  <c r="AF57" i="5"/>
  <c r="AC57" i="5"/>
  <c r="AB57" i="5"/>
  <c r="AA57" i="5"/>
  <c r="CK56" i="5"/>
  <c r="CJ56" i="5"/>
  <c r="CI56" i="5"/>
  <c r="BX56" i="5"/>
  <c r="BW56" i="5"/>
  <c r="BV56" i="5"/>
  <c r="BU56" i="5"/>
  <c r="BI56" i="5"/>
  <c r="BH56" i="5"/>
  <c r="BJ56" i="5" s="1"/>
  <c r="BG56" i="5"/>
  <c r="BF56" i="5"/>
  <c r="BE56" i="5"/>
  <c r="BC56" i="5"/>
  <c r="BD56" i="5" s="1"/>
  <c r="BB56" i="5"/>
  <c r="BA56" i="5"/>
  <c r="AO56" i="5"/>
  <c r="AN56" i="5"/>
  <c r="AJ56" i="5"/>
  <c r="AH56" i="5"/>
  <c r="AF56" i="5"/>
  <c r="AC56" i="5"/>
  <c r="AB56" i="5"/>
  <c r="AA56" i="5"/>
  <c r="CK55" i="5"/>
  <c r="CJ55" i="5"/>
  <c r="CI55" i="5"/>
  <c r="BX55" i="5"/>
  <c r="BW55" i="5"/>
  <c r="BV55" i="5"/>
  <c r="BU55" i="5"/>
  <c r="BI55" i="5"/>
  <c r="BH55" i="5"/>
  <c r="BG55" i="5"/>
  <c r="BF55" i="5"/>
  <c r="BE55" i="5"/>
  <c r="BC55" i="5"/>
  <c r="BD55" i="5" s="1"/>
  <c r="BA55" i="5"/>
  <c r="AO55" i="5"/>
  <c r="AN55" i="5"/>
  <c r="AJ55" i="5"/>
  <c r="AH55" i="5"/>
  <c r="AF55" i="5"/>
  <c r="AC55" i="5"/>
  <c r="AB55" i="5"/>
  <c r="AA55" i="5"/>
  <c r="CK54" i="5"/>
  <c r="CJ54" i="5"/>
  <c r="CI54" i="5"/>
  <c r="BX54" i="5"/>
  <c r="BW54" i="5"/>
  <c r="BV54" i="5"/>
  <c r="BU54" i="5"/>
  <c r="BI54" i="5"/>
  <c r="BH54" i="5"/>
  <c r="BC54" i="5" s="1"/>
  <c r="BD54" i="5" s="1"/>
  <c r="BG54" i="5"/>
  <c r="BF54" i="5"/>
  <c r="BE54" i="5"/>
  <c r="BB54" i="5"/>
  <c r="BA54" i="5"/>
  <c r="AO54" i="5"/>
  <c r="AN54" i="5"/>
  <c r="AJ54" i="5"/>
  <c r="AH54" i="5"/>
  <c r="AF54" i="5"/>
  <c r="AC54" i="5"/>
  <c r="AB54" i="5"/>
  <c r="AA54" i="5"/>
  <c r="CK53" i="5"/>
  <c r="CJ53" i="5"/>
  <c r="CI53" i="5"/>
  <c r="BX53" i="5"/>
  <c r="BW53" i="5"/>
  <c r="BV53" i="5"/>
  <c r="BU53" i="5"/>
  <c r="BI53" i="5"/>
  <c r="BH53" i="5"/>
  <c r="BC53" i="5" s="1"/>
  <c r="BD53" i="5" s="1"/>
  <c r="BG53" i="5"/>
  <c r="BF53" i="5"/>
  <c r="BE53" i="5"/>
  <c r="BA53" i="5"/>
  <c r="AO53" i="5"/>
  <c r="AN53" i="5"/>
  <c r="AJ53" i="5"/>
  <c r="AH53" i="5"/>
  <c r="AF53" i="5"/>
  <c r="AC53" i="5"/>
  <c r="AB53" i="5"/>
  <c r="AA53" i="5"/>
  <c r="CK52" i="5"/>
  <c r="CJ52" i="5"/>
  <c r="CI52" i="5"/>
  <c r="BX52" i="5"/>
  <c r="BW52" i="5"/>
  <c r="BV52" i="5"/>
  <c r="BU52" i="5"/>
  <c r="BI52" i="5"/>
  <c r="BH52" i="5"/>
  <c r="BC52" i="5" s="1"/>
  <c r="BD52" i="5" s="1"/>
  <c r="BG52" i="5"/>
  <c r="BJ52" i="5" s="1"/>
  <c r="BF52" i="5"/>
  <c r="BE52" i="5"/>
  <c r="BA52" i="5"/>
  <c r="AO52" i="5"/>
  <c r="AN52" i="5"/>
  <c r="AJ52" i="5"/>
  <c r="AH52" i="5"/>
  <c r="AF52" i="5"/>
  <c r="AC52" i="5"/>
  <c r="AB52" i="5"/>
  <c r="AA52" i="5"/>
  <c r="CK51" i="5"/>
  <c r="CJ51" i="5"/>
  <c r="CI51" i="5"/>
  <c r="BX51" i="5"/>
  <c r="BW51" i="5"/>
  <c r="BV51" i="5"/>
  <c r="BU51" i="5"/>
  <c r="BI51" i="5"/>
  <c r="BH51" i="5"/>
  <c r="BC51" i="5" s="1"/>
  <c r="BD51" i="5" s="1"/>
  <c r="BG51" i="5"/>
  <c r="BF51" i="5"/>
  <c r="BE51" i="5"/>
  <c r="BA51" i="5"/>
  <c r="AO51" i="5"/>
  <c r="AN51" i="5"/>
  <c r="AJ51" i="5"/>
  <c r="AH51" i="5"/>
  <c r="AF51" i="5"/>
  <c r="AC51" i="5"/>
  <c r="AB51" i="5"/>
  <c r="AA51" i="5"/>
  <c r="CK50" i="5"/>
  <c r="CJ50" i="5"/>
  <c r="CI50" i="5"/>
  <c r="BX50" i="5"/>
  <c r="BW50" i="5"/>
  <c r="BV50" i="5"/>
  <c r="BU50" i="5"/>
  <c r="BJ50" i="5"/>
  <c r="BI50" i="5"/>
  <c r="BH50" i="5"/>
  <c r="BC50" i="5" s="1"/>
  <c r="BD50" i="5" s="1"/>
  <c r="BG50" i="5"/>
  <c r="BB50" i="5" s="1"/>
  <c r="BF50" i="5"/>
  <c r="BE50" i="5"/>
  <c r="BA50" i="5"/>
  <c r="AO50" i="5"/>
  <c r="AN50" i="5"/>
  <c r="AJ50" i="5"/>
  <c r="AH50" i="5"/>
  <c r="AF50" i="5"/>
  <c r="AC50" i="5"/>
  <c r="AB50" i="5"/>
  <c r="AA50" i="5"/>
  <c r="CK49" i="5"/>
  <c r="CJ49" i="5"/>
  <c r="CI49" i="5"/>
  <c r="BX49" i="5"/>
  <c r="BW49" i="5"/>
  <c r="BV49" i="5"/>
  <c r="BU49" i="5"/>
  <c r="BI49" i="5"/>
  <c r="BH49" i="5"/>
  <c r="BC49" i="5" s="1"/>
  <c r="BD49" i="5" s="1"/>
  <c r="BG49" i="5"/>
  <c r="BB49" i="5" s="1"/>
  <c r="BF49" i="5"/>
  <c r="BE49" i="5"/>
  <c r="BA49" i="5"/>
  <c r="AO49" i="5"/>
  <c r="AN49" i="5"/>
  <c r="AJ49" i="5"/>
  <c r="AH49" i="5"/>
  <c r="AF49" i="5"/>
  <c r="AC49" i="5"/>
  <c r="AB49" i="5"/>
  <c r="AA49" i="5"/>
  <c r="CK48" i="5"/>
  <c r="CJ48" i="5"/>
  <c r="CI48" i="5"/>
  <c r="BX48" i="5"/>
  <c r="BW48" i="5"/>
  <c r="BV48" i="5"/>
  <c r="BU48" i="5"/>
  <c r="BI48" i="5"/>
  <c r="BH48" i="5"/>
  <c r="BG48" i="5"/>
  <c r="BB48" i="5" s="1"/>
  <c r="BF48" i="5"/>
  <c r="BE48" i="5"/>
  <c r="BA48" i="5"/>
  <c r="AO48" i="5"/>
  <c r="AN48" i="5"/>
  <c r="AJ48" i="5"/>
  <c r="AH48" i="5"/>
  <c r="AF48" i="5"/>
  <c r="AC48" i="5"/>
  <c r="AB48" i="5"/>
  <c r="AA48" i="5"/>
  <c r="CK47" i="5"/>
  <c r="CJ47" i="5"/>
  <c r="CI47" i="5"/>
  <c r="BX47" i="5"/>
  <c r="BW47" i="5"/>
  <c r="BV47" i="5"/>
  <c r="BU47" i="5"/>
  <c r="BI47" i="5"/>
  <c r="BH47" i="5"/>
  <c r="BC47" i="5" s="1"/>
  <c r="BD47" i="5" s="1"/>
  <c r="BG47" i="5"/>
  <c r="BF47" i="5"/>
  <c r="BE47" i="5"/>
  <c r="BA47" i="5"/>
  <c r="AO47" i="5"/>
  <c r="AN47" i="5"/>
  <c r="AJ47" i="5"/>
  <c r="AH47" i="5"/>
  <c r="AF47" i="5"/>
  <c r="AC47" i="5"/>
  <c r="AB47" i="5"/>
  <c r="AA47" i="5"/>
  <c r="CK46" i="5"/>
  <c r="CJ46" i="5"/>
  <c r="CI46" i="5"/>
  <c r="BX46" i="5"/>
  <c r="BW46" i="5"/>
  <c r="BV46" i="5"/>
  <c r="BU46" i="5"/>
  <c r="BI46" i="5"/>
  <c r="BH46" i="5"/>
  <c r="BC46" i="5" s="1"/>
  <c r="BD46" i="5" s="1"/>
  <c r="BG46" i="5"/>
  <c r="BF46" i="5"/>
  <c r="BE46" i="5"/>
  <c r="BA46" i="5"/>
  <c r="AO46" i="5"/>
  <c r="AN46" i="5"/>
  <c r="AJ46" i="5"/>
  <c r="AH46" i="5"/>
  <c r="AF46" i="5"/>
  <c r="AC46" i="5"/>
  <c r="AB46" i="5"/>
  <c r="AA46" i="5"/>
  <c r="CK45" i="5"/>
  <c r="CJ45" i="5"/>
  <c r="CI45" i="5"/>
  <c r="BX45" i="5"/>
  <c r="BW45" i="5"/>
  <c r="BV45" i="5"/>
  <c r="BU45" i="5"/>
  <c r="BI45" i="5"/>
  <c r="BH45" i="5"/>
  <c r="BG45" i="5"/>
  <c r="BJ45" i="5" s="1"/>
  <c r="BF45" i="5"/>
  <c r="BE45" i="5"/>
  <c r="BC45" i="5"/>
  <c r="BD45" i="5" s="1"/>
  <c r="BA45" i="5"/>
  <c r="AO45" i="5"/>
  <c r="AN45" i="5"/>
  <c r="AJ45" i="5"/>
  <c r="AH45" i="5"/>
  <c r="AF45" i="5"/>
  <c r="AC45" i="5"/>
  <c r="AB45" i="5"/>
  <c r="AA45" i="5"/>
  <c r="CK44" i="5"/>
  <c r="CJ44" i="5"/>
  <c r="CI44" i="5"/>
  <c r="BX44" i="5"/>
  <c r="BW44" i="5"/>
  <c r="BV44" i="5"/>
  <c r="BU44" i="5"/>
  <c r="BI44" i="5"/>
  <c r="BH44" i="5"/>
  <c r="BC44" i="5" s="1"/>
  <c r="BD44" i="5" s="1"/>
  <c r="BG44" i="5"/>
  <c r="BJ44" i="5" s="1"/>
  <c r="BF44" i="5"/>
  <c r="BE44" i="5"/>
  <c r="BA44" i="5"/>
  <c r="AO44" i="5"/>
  <c r="AN44" i="5"/>
  <c r="AJ44" i="5"/>
  <c r="AH44" i="5"/>
  <c r="AF44" i="5"/>
  <c r="AC44" i="5"/>
  <c r="AB44" i="5"/>
  <c r="AA44" i="5"/>
  <c r="CK43" i="5"/>
  <c r="CJ43" i="5"/>
  <c r="CI43" i="5"/>
  <c r="BX43" i="5"/>
  <c r="BW43" i="5"/>
  <c r="BV43" i="5"/>
  <c r="BU43" i="5"/>
  <c r="BI43" i="5"/>
  <c r="BH43" i="5"/>
  <c r="BC43" i="5" s="1"/>
  <c r="BD43" i="5" s="1"/>
  <c r="BG43" i="5"/>
  <c r="BF43" i="5"/>
  <c r="BE43" i="5"/>
  <c r="BA43" i="5"/>
  <c r="AO43" i="5"/>
  <c r="AN43" i="5"/>
  <c r="AJ43" i="5"/>
  <c r="AH43" i="5"/>
  <c r="AF43" i="5"/>
  <c r="AC43" i="5"/>
  <c r="AB43" i="5"/>
  <c r="AA43" i="5"/>
  <c r="CK42" i="5"/>
  <c r="CJ42" i="5"/>
  <c r="CI42" i="5"/>
  <c r="BX42" i="5"/>
  <c r="BW42" i="5"/>
  <c r="BV42" i="5"/>
  <c r="BU42" i="5"/>
  <c r="BI42" i="5"/>
  <c r="BH42" i="5"/>
  <c r="BC42" i="5" s="1"/>
  <c r="BD42" i="5" s="1"/>
  <c r="BG42" i="5"/>
  <c r="BF42" i="5"/>
  <c r="BE42" i="5"/>
  <c r="BB42" i="5"/>
  <c r="BA42" i="5"/>
  <c r="AO42" i="5"/>
  <c r="AN42" i="5"/>
  <c r="AJ42" i="5"/>
  <c r="AH42" i="5"/>
  <c r="AF42" i="5"/>
  <c r="AC42" i="5"/>
  <c r="AB42" i="5"/>
  <c r="AA42" i="5"/>
  <c r="CK41" i="5"/>
  <c r="CJ41" i="5"/>
  <c r="CI41" i="5"/>
  <c r="BX41" i="5"/>
  <c r="BW41" i="5"/>
  <c r="BV41" i="5"/>
  <c r="BU41" i="5"/>
  <c r="BI41" i="5"/>
  <c r="BH41" i="5"/>
  <c r="BG41" i="5"/>
  <c r="BJ41" i="5" s="1"/>
  <c r="BF41" i="5"/>
  <c r="BE41" i="5"/>
  <c r="BC41" i="5"/>
  <c r="BD41" i="5" s="1"/>
  <c r="BB41" i="5"/>
  <c r="BA41" i="5"/>
  <c r="AO41" i="5"/>
  <c r="AN41" i="5"/>
  <c r="AJ41" i="5"/>
  <c r="AH41" i="5"/>
  <c r="AF41" i="5"/>
  <c r="AC41" i="5"/>
  <c r="AB41" i="5"/>
  <c r="AA41" i="5"/>
  <c r="CK40" i="5"/>
  <c r="CJ40" i="5"/>
  <c r="CI40" i="5"/>
  <c r="BX40" i="5"/>
  <c r="BW40" i="5"/>
  <c r="BV40" i="5"/>
  <c r="BU40" i="5"/>
  <c r="BI40" i="5"/>
  <c r="BH40" i="5"/>
  <c r="BG40" i="5"/>
  <c r="BF40" i="5"/>
  <c r="BE40" i="5"/>
  <c r="BD40" i="5"/>
  <c r="BC40" i="5"/>
  <c r="BB40" i="5"/>
  <c r="BA40" i="5"/>
  <c r="AO40" i="5"/>
  <c r="AN40" i="5"/>
  <c r="AJ40" i="5"/>
  <c r="AH40" i="5"/>
  <c r="AF40" i="5"/>
  <c r="AC40" i="5"/>
  <c r="AB40" i="5"/>
  <c r="AA40" i="5"/>
  <c r="CK39" i="5"/>
  <c r="CJ39" i="5"/>
  <c r="CI39" i="5"/>
  <c r="BX39" i="5"/>
  <c r="BW39" i="5"/>
  <c r="BV39" i="5"/>
  <c r="BU39" i="5"/>
  <c r="BI39" i="5"/>
  <c r="BH39" i="5"/>
  <c r="BG39" i="5"/>
  <c r="BJ39" i="5" s="1"/>
  <c r="BF39" i="5"/>
  <c r="BE39" i="5"/>
  <c r="BD39" i="5"/>
  <c r="BC39" i="5"/>
  <c r="BA39" i="5"/>
  <c r="AO39" i="5"/>
  <c r="AN39" i="5"/>
  <c r="AJ39" i="5"/>
  <c r="AH39" i="5"/>
  <c r="AF39" i="5"/>
  <c r="AC39" i="5"/>
  <c r="AB39" i="5"/>
  <c r="AA39" i="5"/>
  <c r="CK38" i="5"/>
  <c r="CJ38" i="5"/>
  <c r="CI38" i="5"/>
  <c r="BX38" i="5"/>
  <c r="BW38" i="5"/>
  <c r="BV38" i="5"/>
  <c r="BU38" i="5"/>
  <c r="BJ38" i="5"/>
  <c r="BI38" i="5"/>
  <c r="BH38" i="5"/>
  <c r="BC38" i="5" s="1"/>
  <c r="BD38" i="5" s="1"/>
  <c r="BG38" i="5"/>
  <c r="BF38" i="5"/>
  <c r="BE38" i="5"/>
  <c r="BB38" i="5"/>
  <c r="BA38" i="5"/>
  <c r="AO38" i="5"/>
  <c r="AN38" i="5"/>
  <c r="AJ38" i="5"/>
  <c r="AH38" i="5"/>
  <c r="AF38" i="5"/>
  <c r="AC38" i="5"/>
  <c r="AB38" i="5"/>
  <c r="AA38" i="5"/>
  <c r="CK37" i="5"/>
  <c r="CJ37" i="5"/>
  <c r="CI37" i="5"/>
  <c r="BX37" i="5"/>
  <c r="BW37" i="5"/>
  <c r="BV37" i="5"/>
  <c r="BU37" i="5"/>
  <c r="BI37" i="5"/>
  <c r="BH37" i="5"/>
  <c r="BC37" i="5" s="1"/>
  <c r="BD37" i="5" s="1"/>
  <c r="BG37" i="5"/>
  <c r="BF37" i="5"/>
  <c r="BE37" i="5"/>
  <c r="BA37" i="5"/>
  <c r="AO37" i="5"/>
  <c r="AN37" i="5"/>
  <c r="AJ37" i="5"/>
  <c r="AH37" i="5"/>
  <c r="AF37" i="5"/>
  <c r="AC37" i="5"/>
  <c r="AB37" i="5"/>
  <c r="AA37" i="5"/>
  <c r="CK36" i="5"/>
  <c r="CJ36" i="5"/>
  <c r="CI36" i="5"/>
  <c r="BX36" i="5"/>
  <c r="BW36" i="5"/>
  <c r="BV36" i="5"/>
  <c r="BU36" i="5"/>
  <c r="BI36" i="5"/>
  <c r="BH36" i="5"/>
  <c r="BC36" i="5" s="1"/>
  <c r="BD36" i="5" s="1"/>
  <c r="BG36" i="5"/>
  <c r="BJ36" i="5" s="1"/>
  <c r="BF36" i="5"/>
  <c r="BE36" i="5"/>
  <c r="BA36" i="5"/>
  <c r="AO36" i="5"/>
  <c r="AN36" i="5"/>
  <c r="AJ36" i="5"/>
  <c r="AH36" i="5"/>
  <c r="AF36" i="5"/>
  <c r="AC36" i="5"/>
  <c r="AB36" i="5"/>
  <c r="AA36" i="5"/>
  <c r="CK35" i="5"/>
  <c r="CJ35" i="5"/>
  <c r="CI35" i="5"/>
  <c r="BX35" i="5"/>
  <c r="BW35" i="5"/>
  <c r="BV35" i="5"/>
  <c r="BU35" i="5"/>
  <c r="BI35" i="5"/>
  <c r="BH35" i="5"/>
  <c r="BC35" i="5" s="1"/>
  <c r="BD35" i="5" s="1"/>
  <c r="BG35" i="5"/>
  <c r="BJ35" i="5" s="1"/>
  <c r="BF35" i="5"/>
  <c r="BE35" i="5"/>
  <c r="BA35" i="5"/>
  <c r="AO35" i="5"/>
  <c r="AN35" i="5"/>
  <c r="AJ35" i="5"/>
  <c r="AH35" i="5"/>
  <c r="AF35" i="5"/>
  <c r="AC35" i="5"/>
  <c r="AB35" i="5"/>
  <c r="AA35" i="5"/>
  <c r="CK34" i="5"/>
  <c r="CJ34" i="5"/>
  <c r="CI34" i="5"/>
  <c r="BX34" i="5"/>
  <c r="BW34" i="5"/>
  <c r="BV34" i="5"/>
  <c r="BU34" i="5"/>
  <c r="BJ34" i="5"/>
  <c r="BI34" i="5"/>
  <c r="BH34" i="5"/>
  <c r="BC34" i="5" s="1"/>
  <c r="BD34" i="5" s="1"/>
  <c r="BG34" i="5"/>
  <c r="BF34" i="5"/>
  <c r="BE34" i="5"/>
  <c r="BB34" i="5"/>
  <c r="BA34" i="5"/>
  <c r="AO34" i="5"/>
  <c r="AN34" i="5"/>
  <c r="AJ34" i="5"/>
  <c r="AH34" i="5"/>
  <c r="AF34" i="5"/>
  <c r="AC34" i="5"/>
  <c r="AB34" i="5"/>
  <c r="AA34" i="5"/>
  <c r="CK33" i="5"/>
  <c r="CJ33" i="5"/>
  <c r="CI33" i="5"/>
  <c r="BX33" i="5"/>
  <c r="BW33" i="5"/>
  <c r="BV33" i="5"/>
  <c r="BU33" i="5"/>
  <c r="BI33" i="5"/>
  <c r="BH33" i="5"/>
  <c r="BJ33" i="5" s="1"/>
  <c r="BG33" i="5"/>
  <c r="BF33" i="5"/>
  <c r="BD33" i="5"/>
  <c r="BA33" i="5"/>
  <c r="AO33" i="5"/>
  <c r="AN33" i="5"/>
  <c r="AJ33" i="5"/>
  <c r="AH33" i="5"/>
  <c r="AF33" i="5"/>
  <c r="AC33" i="5"/>
  <c r="AB33" i="5"/>
  <c r="AA33" i="5"/>
  <c r="CK32" i="5"/>
  <c r="CJ32" i="5"/>
  <c r="CI32" i="5"/>
  <c r="BX32" i="5"/>
  <c r="BW32" i="5"/>
  <c r="BV32" i="5"/>
  <c r="BU32" i="5"/>
  <c r="BI32" i="5"/>
  <c r="BH32" i="5"/>
  <c r="BC32" i="5" s="1"/>
  <c r="BD32" i="5" s="1"/>
  <c r="BG32" i="5"/>
  <c r="BF32" i="5"/>
  <c r="BE32" i="5"/>
  <c r="BA32" i="5"/>
  <c r="AO32" i="5"/>
  <c r="AN32" i="5"/>
  <c r="AJ32" i="5"/>
  <c r="AH32" i="5"/>
  <c r="AF32" i="5"/>
  <c r="AC32" i="5"/>
  <c r="AB32" i="5"/>
  <c r="AA32" i="5"/>
  <c r="CK31" i="5"/>
  <c r="CJ31" i="5"/>
  <c r="CI31" i="5"/>
  <c r="BX31" i="5"/>
  <c r="BW31" i="5"/>
  <c r="BV31" i="5"/>
  <c r="BU31" i="5"/>
  <c r="BI31" i="5"/>
  <c r="BH31" i="5"/>
  <c r="BC31" i="5" s="1"/>
  <c r="BD31" i="5" s="1"/>
  <c r="BG31" i="5"/>
  <c r="BJ31" i="5" s="1"/>
  <c r="BF31" i="5"/>
  <c r="BE31" i="5"/>
  <c r="BB31" i="5"/>
  <c r="BA31" i="5"/>
  <c r="AO31" i="5"/>
  <c r="AN31" i="5"/>
  <c r="AJ31" i="5"/>
  <c r="AH31" i="5"/>
  <c r="AF31" i="5"/>
  <c r="AC31" i="5"/>
  <c r="AB31" i="5"/>
  <c r="AA31" i="5"/>
  <c r="CK30" i="5"/>
  <c r="CJ30" i="5"/>
  <c r="CI30" i="5"/>
  <c r="BX30" i="5"/>
  <c r="BW30" i="5"/>
  <c r="BV30" i="5"/>
  <c r="BU30" i="5"/>
  <c r="BJ30" i="5"/>
  <c r="BI30" i="5"/>
  <c r="BH30" i="5"/>
  <c r="BG30" i="5"/>
  <c r="BF30" i="5"/>
  <c r="BE30" i="5"/>
  <c r="BC30" i="5"/>
  <c r="BD30" i="5" s="1"/>
  <c r="BB30" i="5"/>
  <c r="BA30" i="5"/>
  <c r="AO30" i="5"/>
  <c r="AN30" i="5"/>
  <c r="AJ30" i="5"/>
  <c r="AH30" i="5"/>
  <c r="AF30" i="5"/>
  <c r="AC30" i="5"/>
  <c r="AB30" i="5"/>
  <c r="AA30" i="5"/>
  <c r="CK29" i="5"/>
  <c r="CJ29" i="5"/>
  <c r="CI29" i="5"/>
  <c r="BX29" i="5"/>
  <c r="BW29" i="5"/>
  <c r="BV29" i="5"/>
  <c r="BU29" i="5"/>
  <c r="BI29" i="5"/>
  <c r="BH29" i="5"/>
  <c r="BG29" i="5"/>
  <c r="BF29" i="5"/>
  <c r="BE29" i="5"/>
  <c r="BC29" i="5"/>
  <c r="BD29" i="5" s="1"/>
  <c r="BB29" i="5"/>
  <c r="BA29" i="5"/>
  <c r="AO29" i="5"/>
  <c r="AN29" i="5"/>
  <c r="AJ29" i="5"/>
  <c r="AH29" i="5"/>
  <c r="AF29" i="5"/>
  <c r="AC29" i="5"/>
  <c r="AB29" i="5"/>
  <c r="AA29" i="5"/>
  <c r="CK28" i="5"/>
  <c r="CJ28" i="5"/>
  <c r="CI28" i="5"/>
  <c r="BX28" i="5"/>
  <c r="BW28" i="5"/>
  <c r="BV28" i="5"/>
  <c r="BU28" i="5"/>
  <c r="BI28" i="5"/>
  <c r="BH28" i="5"/>
  <c r="BG28" i="5"/>
  <c r="BJ28" i="5" s="1"/>
  <c r="BF28" i="5"/>
  <c r="BE28" i="5"/>
  <c r="BC28" i="5"/>
  <c r="BD28" i="5" s="1"/>
  <c r="BA28" i="5"/>
  <c r="AO28" i="5"/>
  <c r="AN28" i="5"/>
  <c r="AJ28" i="5"/>
  <c r="AH28" i="5"/>
  <c r="AF28" i="5"/>
  <c r="AC28" i="5"/>
  <c r="AB28" i="5"/>
  <c r="AA28" i="5"/>
  <c r="CK27" i="5"/>
  <c r="CJ27" i="5"/>
  <c r="CI27" i="5"/>
  <c r="BX27" i="5"/>
  <c r="BW27" i="5"/>
  <c r="BV27" i="5"/>
  <c r="BU27" i="5"/>
  <c r="BJ27" i="5"/>
  <c r="BI27" i="5"/>
  <c r="BH27" i="5"/>
  <c r="BC27" i="5" s="1"/>
  <c r="BD27" i="5" s="1"/>
  <c r="BG27" i="5"/>
  <c r="BF27" i="5"/>
  <c r="BE27" i="5"/>
  <c r="BB27" i="5"/>
  <c r="BA27" i="5"/>
  <c r="AO27" i="5"/>
  <c r="AN27" i="5"/>
  <c r="AJ27" i="5"/>
  <c r="AH27" i="5"/>
  <c r="AF27" i="5"/>
  <c r="AC27" i="5"/>
  <c r="AB27" i="5"/>
  <c r="AA27" i="5"/>
  <c r="CK26" i="5"/>
  <c r="CJ26" i="5"/>
  <c r="CI26" i="5"/>
  <c r="BX26" i="5"/>
  <c r="BW26" i="5"/>
  <c r="BV26" i="5"/>
  <c r="BU26" i="5"/>
  <c r="BI26" i="5"/>
  <c r="BH26" i="5"/>
  <c r="BC26" i="5" s="1"/>
  <c r="BD26" i="5" s="1"/>
  <c r="BG26" i="5"/>
  <c r="BJ26" i="5" s="1"/>
  <c r="BF26" i="5"/>
  <c r="BE26" i="5"/>
  <c r="BA26" i="5"/>
  <c r="AO26" i="5"/>
  <c r="AN26" i="5"/>
  <c r="AJ26" i="5"/>
  <c r="AH26" i="5"/>
  <c r="AF26" i="5"/>
  <c r="AC26" i="5"/>
  <c r="AB26" i="5"/>
  <c r="AA26" i="5"/>
  <c r="CK25" i="5"/>
  <c r="CJ25" i="5"/>
  <c r="CI25" i="5"/>
  <c r="BX25" i="5"/>
  <c r="BW25" i="5"/>
  <c r="BV25" i="5"/>
  <c r="BU25" i="5"/>
  <c r="BI25" i="5"/>
  <c r="BH25" i="5"/>
  <c r="BC25" i="5" s="1"/>
  <c r="BD25" i="5" s="1"/>
  <c r="BG25" i="5"/>
  <c r="BJ25" i="5" s="1"/>
  <c r="BF25" i="5"/>
  <c r="BE25" i="5"/>
  <c r="BA25" i="5"/>
  <c r="AO25" i="5"/>
  <c r="AN25" i="5"/>
  <c r="AJ25" i="5"/>
  <c r="AH25" i="5"/>
  <c r="AF25" i="5"/>
  <c r="AC25" i="5"/>
  <c r="AB25" i="5"/>
  <c r="AA25" i="5"/>
  <c r="CK24" i="5"/>
  <c r="CJ24" i="5"/>
  <c r="CI24" i="5"/>
  <c r="BX24" i="5"/>
  <c r="BW24" i="5"/>
  <c r="BV24" i="5"/>
  <c r="BU24" i="5"/>
  <c r="BI24" i="5"/>
  <c r="BH24" i="5"/>
  <c r="BC24" i="5" s="1"/>
  <c r="BD24" i="5" s="1"/>
  <c r="BG24" i="5"/>
  <c r="BJ24" i="5" s="1"/>
  <c r="BF24" i="5"/>
  <c r="BE24" i="5"/>
  <c r="BA24" i="5"/>
  <c r="AO24" i="5"/>
  <c r="AN24" i="5"/>
  <c r="AJ24" i="5"/>
  <c r="AH24" i="5"/>
  <c r="AF24" i="5"/>
  <c r="AC24" i="5"/>
  <c r="AB24" i="5"/>
  <c r="AA24" i="5"/>
  <c r="CK23" i="5"/>
  <c r="CJ23" i="5"/>
  <c r="CI23" i="5"/>
  <c r="BX23" i="5"/>
  <c r="BW23" i="5"/>
  <c r="BV23" i="5"/>
  <c r="BU23" i="5"/>
  <c r="BJ23" i="5"/>
  <c r="BI23" i="5"/>
  <c r="BH23" i="5"/>
  <c r="BC23" i="5" s="1"/>
  <c r="BD23" i="5" s="1"/>
  <c r="BG23" i="5"/>
  <c r="BF23" i="5"/>
  <c r="BE23" i="5"/>
  <c r="BB23" i="5"/>
  <c r="BA23" i="5"/>
  <c r="AO23" i="5"/>
  <c r="AN23" i="5"/>
  <c r="AJ23" i="5"/>
  <c r="AH23" i="5"/>
  <c r="AF23" i="5"/>
  <c r="AC23" i="5"/>
  <c r="AB23" i="5"/>
  <c r="AA23" i="5"/>
  <c r="CK22" i="5"/>
  <c r="CJ22" i="5"/>
  <c r="CI22" i="5"/>
  <c r="BX22" i="5"/>
  <c r="BW22" i="5"/>
  <c r="BV22" i="5"/>
  <c r="BU22" i="5"/>
  <c r="BI22" i="5"/>
  <c r="BH22" i="5"/>
  <c r="BC22" i="5" s="1"/>
  <c r="BD22" i="5" s="1"/>
  <c r="BG22" i="5"/>
  <c r="BJ22" i="5" s="1"/>
  <c r="BF22" i="5"/>
  <c r="BE22" i="5"/>
  <c r="BB22" i="5"/>
  <c r="BA22" i="5"/>
  <c r="AO22" i="5"/>
  <c r="AN22" i="5"/>
  <c r="AJ22" i="5"/>
  <c r="AH22" i="5"/>
  <c r="AF22" i="5"/>
  <c r="AC22" i="5"/>
  <c r="AB22" i="5"/>
  <c r="AA22" i="5"/>
  <c r="CK21" i="5"/>
  <c r="CJ21" i="5"/>
  <c r="CI21" i="5"/>
  <c r="BX21" i="5"/>
  <c r="BW21" i="5"/>
  <c r="BV21" i="5"/>
  <c r="BU21" i="5"/>
  <c r="BI21" i="5"/>
  <c r="BH21" i="5"/>
  <c r="BG21" i="5"/>
  <c r="BB21" i="5" s="1"/>
  <c r="BF21" i="5"/>
  <c r="BE21" i="5"/>
  <c r="BC21" i="5"/>
  <c r="BD21" i="5" s="1"/>
  <c r="BA21" i="5"/>
  <c r="AO21" i="5"/>
  <c r="AN21" i="5"/>
  <c r="AJ21" i="5"/>
  <c r="AH21" i="5"/>
  <c r="AF21" i="5"/>
  <c r="AC21" i="5"/>
  <c r="AB21" i="5"/>
  <c r="AA21" i="5"/>
  <c r="CK20" i="5"/>
  <c r="CJ20" i="5"/>
  <c r="CI20" i="5"/>
  <c r="BX20" i="5"/>
  <c r="BW20" i="5"/>
  <c r="BV20" i="5"/>
  <c r="BU20" i="5"/>
  <c r="BI20" i="5"/>
  <c r="BH20" i="5"/>
  <c r="BG20" i="5"/>
  <c r="BJ20" i="5" s="1"/>
  <c r="BF20" i="5"/>
  <c r="BE20" i="5"/>
  <c r="BC20" i="5"/>
  <c r="BD20" i="5" s="1"/>
  <c r="BA20" i="5"/>
  <c r="AO20" i="5"/>
  <c r="AN20" i="5"/>
  <c r="AJ20" i="5"/>
  <c r="AH20" i="5"/>
  <c r="AF20" i="5"/>
  <c r="AC20" i="5"/>
  <c r="AB20" i="5"/>
  <c r="AA20" i="5"/>
  <c r="CK19" i="5"/>
  <c r="CJ19" i="5"/>
  <c r="CI19" i="5"/>
  <c r="BX19" i="5"/>
  <c r="BW19" i="5"/>
  <c r="BV19" i="5"/>
  <c r="BU19" i="5"/>
  <c r="BI19" i="5"/>
  <c r="BH19" i="5"/>
  <c r="BC19" i="5" s="1"/>
  <c r="BD19" i="5" s="1"/>
  <c r="BG19" i="5"/>
  <c r="BB19" i="5" s="1"/>
  <c r="BF19" i="5"/>
  <c r="BE19" i="5"/>
  <c r="BA19" i="5"/>
  <c r="AO19" i="5"/>
  <c r="AN19" i="5"/>
  <c r="AJ19" i="5"/>
  <c r="AH19" i="5"/>
  <c r="AF19" i="5"/>
  <c r="AC19" i="5"/>
  <c r="AB19" i="5"/>
  <c r="AA19" i="5"/>
  <c r="CK18" i="5"/>
  <c r="CJ18" i="5"/>
  <c r="CI18" i="5"/>
  <c r="BX18" i="5"/>
  <c r="BW18" i="5"/>
  <c r="BV18" i="5"/>
  <c r="BU18" i="5"/>
  <c r="BI18" i="5"/>
  <c r="BH18" i="5"/>
  <c r="BG18" i="5"/>
  <c r="BJ18" i="5" s="1"/>
  <c r="BF18" i="5"/>
  <c r="BD18" i="5"/>
  <c r="BA18" i="5"/>
  <c r="AO18" i="5"/>
  <c r="AN18" i="5"/>
  <c r="AJ18" i="5"/>
  <c r="AH18" i="5"/>
  <c r="AF18" i="5"/>
  <c r="AC18" i="5"/>
  <c r="AB18" i="5"/>
  <c r="AA18" i="5"/>
  <c r="CK17" i="5"/>
  <c r="CJ17" i="5"/>
  <c r="CI17" i="5"/>
  <c r="BX17" i="5"/>
  <c r="BW17" i="5"/>
  <c r="BV17" i="5"/>
  <c r="BU17" i="5"/>
  <c r="BI17" i="5"/>
  <c r="BH17" i="5"/>
  <c r="BG17" i="5"/>
  <c r="BF17" i="5"/>
  <c r="BD17" i="5"/>
  <c r="BA17" i="5"/>
  <c r="AO17" i="5"/>
  <c r="AN17" i="5"/>
  <c r="AJ17" i="5"/>
  <c r="AH17" i="5"/>
  <c r="AF17" i="5"/>
  <c r="AC17" i="5"/>
  <c r="AB17" i="5"/>
  <c r="AA17" i="5"/>
  <c r="CK16" i="5"/>
  <c r="CJ16" i="5"/>
  <c r="CI16" i="5"/>
  <c r="BX16" i="5"/>
  <c r="BW16" i="5"/>
  <c r="BV16" i="5"/>
  <c r="BU16" i="5"/>
  <c r="BI16" i="5"/>
  <c r="BH16" i="5"/>
  <c r="BC16" i="5" s="1"/>
  <c r="BD16" i="5" s="1"/>
  <c r="BG16" i="5"/>
  <c r="BF16" i="5"/>
  <c r="BE16" i="5"/>
  <c r="BB16" i="5"/>
  <c r="BA16" i="5"/>
  <c r="AO16" i="5"/>
  <c r="AN16" i="5"/>
  <c r="AJ16" i="5"/>
  <c r="AH16" i="5"/>
  <c r="AF16" i="5"/>
  <c r="AC16" i="5"/>
  <c r="AB16" i="5"/>
  <c r="AA16" i="5"/>
  <c r="CK15" i="5"/>
  <c r="CJ15" i="5"/>
  <c r="CI15" i="5"/>
  <c r="BX15" i="5"/>
  <c r="BW15" i="5"/>
  <c r="BV15" i="5"/>
  <c r="BU15" i="5"/>
  <c r="BI15" i="5"/>
  <c r="BH15" i="5"/>
  <c r="BG15" i="5"/>
  <c r="BB15" i="5" s="1"/>
  <c r="BF15" i="5"/>
  <c r="BE15" i="5"/>
  <c r="BC15" i="5"/>
  <c r="BD15" i="5" s="1"/>
  <c r="BA15" i="5"/>
  <c r="AO15" i="5"/>
  <c r="AN15" i="5"/>
  <c r="AJ15" i="5"/>
  <c r="AH15" i="5"/>
  <c r="AF15" i="5"/>
  <c r="AC15" i="5"/>
  <c r="AB15" i="5"/>
  <c r="AA15" i="5"/>
  <c r="CK14" i="5"/>
  <c r="CJ14" i="5"/>
  <c r="CI14" i="5"/>
  <c r="BX14" i="5"/>
  <c r="BW14" i="5"/>
  <c r="BV14" i="5"/>
  <c r="BU14" i="5"/>
  <c r="BI14" i="5"/>
  <c r="BH14" i="5"/>
  <c r="BC14" i="5" s="1"/>
  <c r="BD14" i="5" s="1"/>
  <c r="BG14" i="5"/>
  <c r="BF14" i="5"/>
  <c r="BE14" i="5"/>
  <c r="BA14" i="5"/>
  <c r="AO14" i="5"/>
  <c r="AN14" i="5"/>
  <c r="AJ14" i="5"/>
  <c r="AH14" i="5"/>
  <c r="AF14" i="5"/>
  <c r="AC14" i="5"/>
  <c r="AB14" i="5"/>
  <c r="AA14" i="5"/>
  <c r="CK13" i="5"/>
  <c r="CJ13" i="5"/>
  <c r="CI13" i="5"/>
  <c r="BX13" i="5"/>
  <c r="BW13" i="5"/>
  <c r="BV13" i="5"/>
  <c r="BU13" i="5"/>
  <c r="BI13" i="5"/>
  <c r="BH13" i="5"/>
  <c r="BC13" i="5" s="1"/>
  <c r="BD13" i="5" s="1"/>
  <c r="BG13" i="5"/>
  <c r="BB13" i="5" s="1"/>
  <c r="BF13" i="5"/>
  <c r="BE13" i="5"/>
  <c r="BA13" i="5"/>
  <c r="AO13" i="5"/>
  <c r="AN13" i="5"/>
  <c r="AJ13" i="5"/>
  <c r="AH13" i="5"/>
  <c r="AF13" i="5"/>
  <c r="AC13" i="5"/>
  <c r="AB13" i="5"/>
  <c r="AA13" i="5"/>
  <c r="CK12" i="5"/>
  <c r="CJ12" i="5"/>
  <c r="CI12" i="5"/>
  <c r="BX12" i="5"/>
  <c r="BW12" i="5"/>
  <c r="BV12" i="5"/>
  <c r="BU12" i="5"/>
  <c r="BI12" i="5"/>
  <c r="BH12" i="5"/>
  <c r="BG12" i="5"/>
  <c r="BJ12" i="5" s="1"/>
  <c r="BF12" i="5"/>
  <c r="BE12" i="5"/>
  <c r="BC12" i="5"/>
  <c r="BD12" i="5" s="1"/>
  <c r="BA12" i="5"/>
  <c r="AO12" i="5"/>
  <c r="AN12" i="5"/>
  <c r="AJ12" i="5"/>
  <c r="AH12" i="5"/>
  <c r="AF12" i="5"/>
  <c r="AC12" i="5"/>
  <c r="AB12" i="5"/>
  <c r="AA12" i="5"/>
  <c r="CK11" i="5"/>
  <c r="CJ11" i="5"/>
  <c r="CI11" i="5"/>
  <c r="BX11" i="5"/>
  <c r="BW11" i="5"/>
  <c r="BV11" i="5"/>
  <c r="BU11" i="5"/>
  <c r="BI11" i="5"/>
  <c r="BH11" i="5"/>
  <c r="BC11" i="5" s="1"/>
  <c r="BD11" i="5" s="1"/>
  <c r="BG11" i="5"/>
  <c r="BJ11" i="5" s="1"/>
  <c r="BF11" i="5"/>
  <c r="BE11" i="5"/>
  <c r="BA11" i="5"/>
  <c r="AO11" i="5"/>
  <c r="AN11" i="5"/>
  <c r="AJ11" i="5"/>
  <c r="AH11" i="5"/>
  <c r="AF11" i="5"/>
  <c r="AC11" i="5"/>
  <c r="AB11" i="5"/>
  <c r="AA11" i="5"/>
  <c r="CK10" i="5"/>
  <c r="CJ10" i="5"/>
  <c r="CI10" i="5"/>
  <c r="BX10" i="5"/>
  <c r="BW10" i="5"/>
  <c r="BV10" i="5"/>
  <c r="BU10" i="5"/>
  <c r="BI10" i="5"/>
  <c r="BH10" i="5"/>
  <c r="BC10" i="5" s="1"/>
  <c r="BD10" i="5" s="1"/>
  <c r="BG10" i="5"/>
  <c r="BJ10" i="5" s="1"/>
  <c r="BF10" i="5"/>
  <c r="BE10" i="5"/>
  <c r="BA10" i="5"/>
  <c r="AO10" i="5"/>
  <c r="AN10" i="5"/>
  <c r="AJ10" i="5"/>
  <c r="AH10" i="5"/>
  <c r="AF10" i="5"/>
  <c r="AC10" i="5"/>
  <c r="AB10" i="5"/>
  <c r="AA10" i="5"/>
  <c r="CK9" i="5"/>
  <c r="CJ9" i="5"/>
  <c r="CI9" i="5"/>
  <c r="BX9" i="5"/>
  <c r="BW9" i="5"/>
  <c r="BV9" i="5"/>
  <c r="BU9" i="5"/>
  <c r="BI9" i="5"/>
  <c r="BH9" i="5"/>
  <c r="BC9" i="5" s="1"/>
  <c r="BD9" i="5" s="1"/>
  <c r="BG9" i="5"/>
  <c r="BB9" i="5" s="1"/>
  <c r="BF9" i="5"/>
  <c r="BE9" i="5"/>
  <c r="BA9" i="5"/>
  <c r="AO9" i="5"/>
  <c r="AN9" i="5"/>
  <c r="AJ9" i="5"/>
  <c r="AH9" i="5"/>
  <c r="AF9" i="5"/>
  <c r="AC9" i="5"/>
  <c r="AB9" i="5"/>
  <c r="AA9" i="5"/>
  <c r="CK8" i="5"/>
  <c r="CJ8" i="5"/>
  <c r="CI8" i="5"/>
  <c r="BX8" i="5"/>
  <c r="BW8" i="5"/>
  <c r="BV8" i="5"/>
  <c r="BU8" i="5"/>
  <c r="BI8" i="5"/>
  <c r="BH8" i="5"/>
  <c r="BC8" i="5" s="1"/>
  <c r="BD8" i="5" s="1"/>
  <c r="BG8" i="5"/>
  <c r="BF8" i="5"/>
  <c r="BE8" i="5"/>
  <c r="BA8" i="5"/>
  <c r="AO8" i="5"/>
  <c r="AN8" i="5"/>
  <c r="AJ8" i="5"/>
  <c r="AH8" i="5"/>
  <c r="AF8" i="5"/>
  <c r="AC8" i="5"/>
  <c r="AB8" i="5"/>
  <c r="AA8" i="5"/>
  <c r="CK7" i="5"/>
  <c r="CJ7" i="5"/>
  <c r="CI7" i="5"/>
  <c r="BX7" i="5"/>
  <c r="BW7" i="5"/>
  <c r="BV7" i="5"/>
  <c r="BU7" i="5"/>
  <c r="BI7" i="5"/>
  <c r="BH7" i="5"/>
  <c r="BJ7" i="5" s="1"/>
  <c r="BG7" i="5"/>
  <c r="BF7" i="5"/>
  <c r="BE7" i="5"/>
  <c r="BB7" i="5"/>
  <c r="BA7" i="5"/>
  <c r="AO7" i="5"/>
  <c r="AN7" i="5"/>
  <c r="AJ7" i="5"/>
  <c r="AH7" i="5"/>
  <c r="AF7" i="5"/>
  <c r="AC7" i="5"/>
  <c r="AB7" i="5"/>
  <c r="AA7" i="5"/>
  <c r="CK6" i="5"/>
  <c r="CJ6" i="5"/>
  <c r="CI6" i="5"/>
  <c r="BX6" i="5"/>
  <c r="BW6" i="5"/>
  <c r="BV6" i="5"/>
  <c r="BU6" i="5"/>
  <c r="BI6" i="5"/>
  <c r="BH6" i="5"/>
  <c r="BC6" i="5" s="1"/>
  <c r="BD6" i="5" s="1"/>
  <c r="BG6" i="5"/>
  <c r="BF6" i="5"/>
  <c r="BE6" i="5"/>
  <c r="BA6" i="5"/>
  <c r="AO6" i="5"/>
  <c r="AN6" i="5"/>
  <c r="AJ6" i="5"/>
  <c r="AH6" i="5"/>
  <c r="AF6" i="5"/>
  <c r="AC6" i="5"/>
  <c r="AB6" i="5"/>
  <c r="AA6" i="5"/>
  <c r="AT335" i="3"/>
  <c r="AF335" i="3"/>
  <c r="AD335" i="3"/>
  <c r="J335" i="3"/>
  <c r="I335" i="3"/>
  <c r="F335" i="3"/>
  <c r="AT334" i="3"/>
  <c r="AF334" i="3"/>
  <c r="AD334" i="3"/>
  <c r="I334" i="3"/>
  <c r="J334" i="3" s="1"/>
  <c r="F334" i="3"/>
  <c r="AT333" i="3"/>
  <c r="AF333" i="3"/>
  <c r="AD333" i="3"/>
  <c r="I333" i="3"/>
  <c r="J333" i="3" s="1"/>
  <c r="F333" i="3"/>
  <c r="AT332" i="3"/>
  <c r="AF332" i="3"/>
  <c r="AD332" i="3"/>
  <c r="I332" i="3"/>
  <c r="J332" i="3" s="1"/>
  <c r="F332" i="3"/>
  <c r="AT331" i="3"/>
  <c r="AF331" i="3"/>
  <c r="AD331" i="3"/>
  <c r="I331" i="3"/>
  <c r="J331" i="3" s="1"/>
  <c r="F331" i="3"/>
  <c r="AT330" i="3"/>
  <c r="AF330" i="3"/>
  <c r="AD330" i="3"/>
  <c r="I330" i="3"/>
  <c r="J330" i="3" s="1"/>
  <c r="F330" i="3"/>
  <c r="AT329" i="3"/>
  <c r="AF329" i="3"/>
  <c r="AD329" i="3"/>
  <c r="I329" i="3"/>
  <c r="J329" i="3" s="1"/>
  <c r="F329" i="3"/>
  <c r="AT328" i="3"/>
  <c r="AF328" i="3"/>
  <c r="AD328" i="3"/>
  <c r="I328" i="3"/>
  <c r="J328" i="3" s="1"/>
  <c r="F328" i="3"/>
  <c r="AT327" i="3"/>
  <c r="AF327" i="3"/>
  <c r="AD327" i="3"/>
  <c r="I327" i="3"/>
  <c r="J327" i="3" s="1"/>
  <c r="F327" i="3"/>
  <c r="AT326" i="3"/>
  <c r="AF326" i="3"/>
  <c r="AD326" i="3"/>
  <c r="I326" i="3"/>
  <c r="J326" i="3" s="1"/>
  <c r="F326" i="3"/>
  <c r="AT325" i="3"/>
  <c r="AF325" i="3"/>
  <c r="AD325" i="3"/>
  <c r="I325" i="3"/>
  <c r="J325" i="3" s="1"/>
  <c r="F325" i="3"/>
  <c r="AT324" i="3"/>
  <c r="AF324" i="3"/>
  <c r="AD324" i="3"/>
  <c r="I324" i="3"/>
  <c r="J324" i="3" s="1"/>
  <c r="F324" i="3"/>
  <c r="AT323" i="3"/>
  <c r="AF323" i="3"/>
  <c r="AD323" i="3"/>
  <c r="I323" i="3"/>
  <c r="J323" i="3" s="1"/>
  <c r="F323" i="3"/>
  <c r="AT322" i="3"/>
  <c r="AF322" i="3"/>
  <c r="AD322" i="3"/>
  <c r="J322" i="3"/>
  <c r="I322" i="3"/>
  <c r="F322" i="3"/>
  <c r="AT321" i="3"/>
  <c r="AF321" i="3"/>
  <c r="AD321" i="3"/>
  <c r="J321" i="3"/>
  <c r="I321" i="3"/>
  <c r="F321" i="3"/>
  <c r="AT320" i="3"/>
  <c r="AF320" i="3"/>
  <c r="AD320" i="3"/>
  <c r="I320" i="3"/>
  <c r="J320" i="3" s="1"/>
  <c r="F320" i="3"/>
  <c r="AT319" i="3"/>
  <c r="AF319" i="3"/>
  <c r="AD319" i="3"/>
  <c r="I319" i="3"/>
  <c r="J319" i="3" s="1"/>
  <c r="F319" i="3"/>
  <c r="AT318" i="3"/>
  <c r="AF318" i="3"/>
  <c r="AD318" i="3"/>
  <c r="J318" i="3"/>
  <c r="I318" i="3"/>
  <c r="F318" i="3"/>
  <c r="AT317" i="3"/>
  <c r="AF317" i="3"/>
  <c r="AD317" i="3"/>
  <c r="J317" i="3"/>
  <c r="I317" i="3"/>
  <c r="F317" i="3"/>
  <c r="AT316" i="3"/>
  <c r="AF316" i="3"/>
  <c r="AD316" i="3"/>
  <c r="I316" i="3"/>
  <c r="J316" i="3" s="1"/>
  <c r="F316" i="3"/>
  <c r="AT315" i="3"/>
  <c r="AF315" i="3"/>
  <c r="AD315" i="3"/>
  <c r="I315" i="3"/>
  <c r="J315" i="3" s="1"/>
  <c r="F315" i="3"/>
  <c r="AT314" i="3"/>
  <c r="AF314" i="3"/>
  <c r="AD314" i="3"/>
  <c r="J314" i="3"/>
  <c r="I314" i="3"/>
  <c r="F314" i="3"/>
  <c r="AT313" i="3"/>
  <c r="AF313" i="3"/>
  <c r="AD313" i="3"/>
  <c r="J313" i="3"/>
  <c r="I313" i="3"/>
  <c r="F313" i="3"/>
  <c r="AT312" i="3"/>
  <c r="AF312" i="3"/>
  <c r="AD312" i="3"/>
  <c r="I312" i="3"/>
  <c r="J312" i="3" s="1"/>
  <c r="F312" i="3"/>
  <c r="AT311" i="3"/>
  <c r="AF311" i="3"/>
  <c r="AD311" i="3"/>
  <c r="I311" i="3"/>
  <c r="J311" i="3" s="1"/>
  <c r="F311" i="3"/>
  <c r="AT310" i="3"/>
  <c r="AF310" i="3"/>
  <c r="AD310" i="3"/>
  <c r="J310" i="3"/>
  <c r="I310" i="3"/>
  <c r="F310" i="3"/>
  <c r="AT309" i="3"/>
  <c r="AF309" i="3"/>
  <c r="AD309" i="3"/>
  <c r="J309" i="3"/>
  <c r="I309" i="3"/>
  <c r="F309" i="3"/>
  <c r="AT308" i="3"/>
  <c r="AF308" i="3"/>
  <c r="AD308" i="3"/>
  <c r="I308" i="3"/>
  <c r="J308" i="3" s="1"/>
  <c r="F308" i="3"/>
  <c r="AT307" i="3"/>
  <c r="AF307" i="3"/>
  <c r="AD307" i="3"/>
  <c r="I307" i="3"/>
  <c r="J307" i="3" s="1"/>
  <c r="F307" i="3"/>
  <c r="AT306" i="3"/>
  <c r="AF306" i="3"/>
  <c r="AD306" i="3"/>
  <c r="J306" i="3"/>
  <c r="I306" i="3"/>
  <c r="F306" i="3"/>
  <c r="AT305" i="3"/>
  <c r="AF305" i="3"/>
  <c r="AD305" i="3"/>
  <c r="J305" i="3"/>
  <c r="I305" i="3"/>
  <c r="F305" i="3"/>
  <c r="AT304" i="3"/>
  <c r="AF304" i="3"/>
  <c r="AD304" i="3"/>
  <c r="I304" i="3"/>
  <c r="J304" i="3" s="1"/>
  <c r="F304" i="3"/>
  <c r="AT303" i="3"/>
  <c r="AF303" i="3"/>
  <c r="AD303" i="3"/>
  <c r="I303" i="3"/>
  <c r="J303" i="3" s="1"/>
  <c r="F303" i="3"/>
  <c r="AT302" i="3"/>
  <c r="AF302" i="3"/>
  <c r="AD302" i="3"/>
  <c r="J302" i="3"/>
  <c r="I302" i="3"/>
  <c r="F302" i="3"/>
  <c r="AT301" i="3"/>
  <c r="AF301" i="3"/>
  <c r="AD301" i="3"/>
  <c r="J301" i="3"/>
  <c r="I301" i="3"/>
  <c r="F301" i="3"/>
  <c r="AT300" i="3"/>
  <c r="AF300" i="3"/>
  <c r="AD300" i="3"/>
  <c r="J300" i="3"/>
  <c r="I300" i="3"/>
  <c r="F300" i="3"/>
  <c r="AT299" i="3"/>
  <c r="AF299" i="3"/>
  <c r="AD299" i="3"/>
  <c r="I299" i="3"/>
  <c r="J299" i="3" s="1"/>
  <c r="F299" i="3"/>
  <c r="AT298" i="3"/>
  <c r="AF298" i="3"/>
  <c r="AD298" i="3"/>
  <c r="J298" i="3"/>
  <c r="I298" i="3"/>
  <c r="F298" i="3"/>
  <c r="AT297" i="3"/>
  <c r="AF297" i="3"/>
  <c r="AD297" i="3"/>
  <c r="J297" i="3"/>
  <c r="I297" i="3"/>
  <c r="F297" i="3"/>
  <c r="AT296" i="3"/>
  <c r="AF296" i="3"/>
  <c r="AD296" i="3"/>
  <c r="J296" i="3"/>
  <c r="I296" i="3"/>
  <c r="F296" i="3"/>
  <c r="AT295" i="3"/>
  <c r="AF295" i="3"/>
  <c r="AD295" i="3"/>
  <c r="I295" i="3"/>
  <c r="J295" i="3" s="1"/>
  <c r="F295" i="3"/>
  <c r="AT294" i="3"/>
  <c r="AF294" i="3"/>
  <c r="AD294" i="3"/>
  <c r="J294" i="3"/>
  <c r="I294" i="3"/>
  <c r="F294" i="3"/>
  <c r="AT293" i="3"/>
  <c r="AF293" i="3"/>
  <c r="AD293" i="3"/>
  <c r="J293" i="3"/>
  <c r="I293" i="3"/>
  <c r="F293" i="3"/>
  <c r="AT292" i="3"/>
  <c r="AF292" i="3"/>
  <c r="AD292" i="3"/>
  <c r="J292" i="3"/>
  <c r="I292" i="3"/>
  <c r="F292" i="3"/>
  <c r="AT291" i="3"/>
  <c r="AF291" i="3"/>
  <c r="AD291" i="3"/>
  <c r="I291" i="3"/>
  <c r="J291" i="3" s="1"/>
  <c r="F291" i="3"/>
  <c r="AT290" i="3"/>
  <c r="AF290" i="3"/>
  <c r="AD290" i="3"/>
  <c r="J290" i="3"/>
  <c r="I290" i="3"/>
  <c r="F290" i="3"/>
  <c r="AT289" i="3"/>
  <c r="AF289" i="3"/>
  <c r="AD289" i="3"/>
  <c r="J289" i="3"/>
  <c r="I289" i="3"/>
  <c r="F289" i="3"/>
  <c r="AT288" i="3"/>
  <c r="AF288" i="3"/>
  <c r="AD288" i="3"/>
  <c r="J288" i="3"/>
  <c r="I288" i="3"/>
  <c r="F288" i="3"/>
  <c r="AT287" i="3"/>
  <c r="AF287" i="3"/>
  <c r="AD287" i="3"/>
  <c r="I287" i="3"/>
  <c r="J287" i="3" s="1"/>
  <c r="F287" i="3"/>
  <c r="AT286" i="3"/>
  <c r="AF286" i="3"/>
  <c r="AD286" i="3"/>
  <c r="J286" i="3"/>
  <c r="I286" i="3"/>
  <c r="F286" i="3"/>
  <c r="AT285" i="3"/>
  <c r="AF285" i="3"/>
  <c r="AD285" i="3"/>
  <c r="J285" i="3"/>
  <c r="I285" i="3"/>
  <c r="F285" i="3"/>
  <c r="AT284" i="3"/>
  <c r="AF284" i="3"/>
  <c r="AD284" i="3"/>
  <c r="J284" i="3"/>
  <c r="I284" i="3"/>
  <c r="F284" i="3"/>
  <c r="AT283" i="3"/>
  <c r="AF283" i="3"/>
  <c r="AD283" i="3"/>
  <c r="I283" i="3"/>
  <c r="J283" i="3" s="1"/>
  <c r="F283" i="3"/>
  <c r="AT282" i="3"/>
  <c r="AF282" i="3"/>
  <c r="AD282" i="3"/>
  <c r="J282" i="3"/>
  <c r="I282" i="3"/>
  <c r="F282" i="3"/>
  <c r="AT281" i="3"/>
  <c r="AF281" i="3"/>
  <c r="AD281" i="3"/>
  <c r="J281" i="3"/>
  <c r="I281" i="3"/>
  <c r="F281" i="3"/>
  <c r="AT280" i="3"/>
  <c r="AF280" i="3"/>
  <c r="AD280" i="3"/>
  <c r="J280" i="3"/>
  <c r="I280" i="3"/>
  <c r="F280" i="3"/>
  <c r="AT279" i="3"/>
  <c r="AF279" i="3"/>
  <c r="AD279" i="3"/>
  <c r="I279" i="3"/>
  <c r="J279" i="3" s="1"/>
  <c r="F279" i="3"/>
  <c r="AT278" i="3"/>
  <c r="AF278" i="3"/>
  <c r="AD278" i="3"/>
  <c r="J278" i="3"/>
  <c r="I278" i="3"/>
  <c r="F278" i="3"/>
  <c r="AT277" i="3"/>
  <c r="AF277" i="3"/>
  <c r="AD277" i="3"/>
  <c r="J277" i="3"/>
  <c r="I277" i="3"/>
  <c r="F277" i="3"/>
  <c r="AT276" i="3"/>
  <c r="AF276" i="3"/>
  <c r="AD276" i="3"/>
  <c r="J276" i="3"/>
  <c r="I276" i="3"/>
  <c r="F276" i="3"/>
  <c r="AT275" i="3"/>
  <c r="AF275" i="3"/>
  <c r="AD275" i="3"/>
  <c r="I275" i="3"/>
  <c r="J275" i="3" s="1"/>
  <c r="F275" i="3"/>
  <c r="AT274" i="3"/>
  <c r="AF274" i="3"/>
  <c r="AD274" i="3"/>
  <c r="J274" i="3"/>
  <c r="I274" i="3"/>
  <c r="F274" i="3"/>
  <c r="AT273" i="3"/>
  <c r="AF273" i="3"/>
  <c r="AD273" i="3"/>
  <c r="J273" i="3"/>
  <c r="I273" i="3"/>
  <c r="F273" i="3"/>
  <c r="AT272" i="3"/>
  <c r="AF272" i="3"/>
  <c r="AD272" i="3"/>
  <c r="J272" i="3"/>
  <c r="I272" i="3"/>
  <c r="F272" i="3"/>
  <c r="AT271" i="3"/>
  <c r="AF271" i="3"/>
  <c r="AD271" i="3"/>
  <c r="I271" i="3"/>
  <c r="J271" i="3" s="1"/>
  <c r="F271" i="3"/>
  <c r="AT270" i="3"/>
  <c r="AF270" i="3"/>
  <c r="AD270" i="3"/>
  <c r="J270" i="3"/>
  <c r="I270" i="3"/>
  <c r="F270" i="3"/>
  <c r="AT269" i="3"/>
  <c r="AF269" i="3"/>
  <c r="AD269" i="3"/>
  <c r="J269" i="3"/>
  <c r="I269" i="3"/>
  <c r="F269" i="3"/>
  <c r="AT268" i="3"/>
  <c r="AF268" i="3"/>
  <c r="AD268" i="3"/>
  <c r="J268" i="3"/>
  <c r="I268" i="3"/>
  <c r="F268" i="3"/>
  <c r="AT267" i="3"/>
  <c r="AF267" i="3"/>
  <c r="AD267" i="3"/>
  <c r="I267" i="3"/>
  <c r="J267" i="3" s="1"/>
  <c r="F267" i="3"/>
  <c r="AT266" i="3"/>
  <c r="AF266" i="3"/>
  <c r="AD266" i="3"/>
  <c r="J266" i="3"/>
  <c r="I266" i="3"/>
  <c r="F266" i="3"/>
  <c r="AT265" i="3"/>
  <c r="AF265" i="3"/>
  <c r="AD265" i="3"/>
  <c r="J265" i="3"/>
  <c r="I265" i="3"/>
  <c r="F265" i="3"/>
  <c r="AT264" i="3"/>
  <c r="AF264" i="3"/>
  <c r="AD264" i="3"/>
  <c r="J264" i="3"/>
  <c r="I264" i="3"/>
  <c r="F264" i="3"/>
  <c r="AT263" i="3"/>
  <c r="AF263" i="3"/>
  <c r="AD263" i="3"/>
  <c r="I263" i="3"/>
  <c r="J263" i="3" s="1"/>
  <c r="F263" i="3"/>
  <c r="AT262" i="3"/>
  <c r="AF262" i="3"/>
  <c r="AD262" i="3"/>
  <c r="J262" i="3"/>
  <c r="I262" i="3"/>
  <c r="F262" i="3"/>
  <c r="AT261" i="3"/>
  <c r="AF261" i="3"/>
  <c r="AD261" i="3"/>
  <c r="J261" i="3"/>
  <c r="I261" i="3"/>
  <c r="F261" i="3"/>
  <c r="AT260" i="3"/>
  <c r="AF260" i="3"/>
  <c r="AD260" i="3"/>
  <c r="J260" i="3"/>
  <c r="I260" i="3"/>
  <c r="F260" i="3"/>
  <c r="AT259" i="3"/>
  <c r="AF259" i="3"/>
  <c r="AD259" i="3"/>
  <c r="I259" i="3"/>
  <c r="J259" i="3" s="1"/>
  <c r="F259" i="3"/>
  <c r="AT258" i="3"/>
  <c r="AF258" i="3"/>
  <c r="AD258" i="3"/>
  <c r="J258" i="3"/>
  <c r="I258" i="3"/>
  <c r="F258" i="3"/>
  <c r="AT257" i="3"/>
  <c r="AF257" i="3"/>
  <c r="AD257" i="3"/>
  <c r="J257" i="3"/>
  <c r="I257" i="3"/>
  <c r="F257" i="3"/>
  <c r="AT256" i="3"/>
  <c r="AF256" i="3"/>
  <c r="AD256" i="3"/>
  <c r="J256" i="3"/>
  <c r="I256" i="3"/>
  <c r="F256" i="3"/>
  <c r="AT255" i="3"/>
  <c r="AF255" i="3"/>
  <c r="AD255" i="3"/>
  <c r="I255" i="3"/>
  <c r="J255" i="3" s="1"/>
  <c r="F255" i="3"/>
  <c r="AT254" i="3"/>
  <c r="AF254" i="3"/>
  <c r="AD254" i="3"/>
  <c r="J254" i="3"/>
  <c r="I254" i="3"/>
  <c r="F254" i="3"/>
  <c r="AT253" i="3"/>
  <c r="AF253" i="3"/>
  <c r="AD253" i="3"/>
  <c r="J253" i="3"/>
  <c r="I253" i="3"/>
  <c r="F253" i="3"/>
  <c r="AT252" i="3"/>
  <c r="AF252" i="3"/>
  <c r="AD252" i="3"/>
  <c r="J252" i="3"/>
  <c r="I252" i="3"/>
  <c r="F252" i="3"/>
  <c r="AT251" i="3"/>
  <c r="AF251" i="3"/>
  <c r="AD251" i="3"/>
  <c r="I251" i="3"/>
  <c r="J251" i="3" s="1"/>
  <c r="F251" i="3"/>
  <c r="AT250" i="3"/>
  <c r="AF250" i="3"/>
  <c r="AD250" i="3"/>
  <c r="J250" i="3"/>
  <c r="I250" i="3"/>
  <c r="F250" i="3"/>
  <c r="AT249" i="3"/>
  <c r="AF249" i="3"/>
  <c r="AD249" i="3"/>
  <c r="J249" i="3"/>
  <c r="I249" i="3"/>
  <c r="F249" i="3"/>
  <c r="AT248" i="3"/>
  <c r="AF248" i="3"/>
  <c r="AD248" i="3"/>
  <c r="J248" i="3"/>
  <c r="I248" i="3"/>
  <c r="F248" i="3"/>
  <c r="AT247" i="3"/>
  <c r="AF247" i="3"/>
  <c r="AD247" i="3"/>
  <c r="I247" i="3"/>
  <c r="J247" i="3" s="1"/>
  <c r="F247" i="3"/>
  <c r="AT246" i="3"/>
  <c r="AF246" i="3"/>
  <c r="AD246" i="3"/>
  <c r="I246" i="3"/>
  <c r="F246" i="3"/>
  <c r="AT245" i="3"/>
  <c r="AF245" i="3"/>
  <c r="AD245" i="3"/>
  <c r="I245" i="3"/>
  <c r="J245" i="3" s="1"/>
  <c r="F245" i="3"/>
  <c r="AT244" i="3"/>
  <c r="AF244" i="3"/>
  <c r="AD244" i="3"/>
  <c r="I244" i="3"/>
  <c r="J244" i="3" s="1"/>
  <c r="F244" i="3"/>
  <c r="AT243" i="3"/>
  <c r="AF243" i="3"/>
  <c r="AD243" i="3"/>
  <c r="I243" i="3"/>
  <c r="J243" i="3" s="1"/>
  <c r="F243" i="3"/>
  <c r="AT242" i="3"/>
  <c r="AF242" i="3"/>
  <c r="AD242" i="3"/>
  <c r="I242" i="3"/>
  <c r="J242" i="3" s="1"/>
  <c r="F242" i="3"/>
  <c r="AT241" i="3"/>
  <c r="AF241" i="3"/>
  <c r="AD241" i="3"/>
  <c r="I241" i="3"/>
  <c r="J241" i="3" s="1"/>
  <c r="F241" i="3"/>
  <c r="AT240" i="3"/>
  <c r="AF240" i="3"/>
  <c r="AD240" i="3"/>
  <c r="I240" i="3"/>
  <c r="J240" i="3" s="1"/>
  <c r="F240" i="3"/>
  <c r="AT239" i="3"/>
  <c r="AF239" i="3"/>
  <c r="AD239" i="3"/>
  <c r="I239" i="3"/>
  <c r="J239" i="3" s="1"/>
  <c r="F239" i="3"/>
  <c r="AT238" i="3"/>
  <c r="AF238" i="3"/>
  <c r="AD238" i="3"/>
  <c r="I238" i="3"/>
  <c r="J238" i="3" s="1"/>
  <c r="F238" i="3"/>
  <c r="AT237" i="3"/>
  <c r="AF237" i="3"/>
  <c r="AD237" i="3"/>
  <c r="I237" i="3"/>
  <c r="J237" i="3" s="1"/>
  <c r="F237" i="3"/>
  <c r="AT236" i="3"/>
  <c r="AF236" i="3"/>
  <c r="AD236" i="3"/>
  <c r="I236" i="3"/>
  <c r="J236" i="3" s="1"/>
  <c r="F236" i="3"/>
  <c r="AT235" i="3"/>
  <c r="AF235" i="3"/>
  <c r="AD235" i="3"/>
  <c r="I235" i="3"/>
  <c r="J235" i="3" s="1"/>
  <c r="F235" i="3"/>
  <c r="AT234" i="3"/>
  <c r="AF234" i="3"/>
  <c r="AD234" i="3"/>
  <c r="I234" i="3"/>
  <c r="J234" i="3" s="1"/>
  <c r="F234" i="3"/>
  <c r="AT233" i="3"/>
  <c r="AF233" i="3"/>
  <c r="AD233" i="3"/>
  <c r="I233" i="3"/>
  <c r="J233" i="3" s="1"/>
  <c r="F233" i="3"/>
  <c r="AT232" i="3"/>
  <c r="AF232" i="3"/>
  <c r="AD232" i="3"/>
  <c r="I232" i="3"/>
  <c r="J232" i="3" s="1"/>
  <c r="F232" i="3"/>
  <c r="AT231" i="3"/>
  <c r="AF231" i="3"/>
  <c r="AD231" i="3"/>
  <c r="I231" i="3"/>
  <c r="J231" i="3" s="1"/>
  <c r="F231" i="3"/>
  <c r="AT230" i="3"/>
  <c r="AF230" i="3"/>
  <c r="AD230" i="3"/>
  <c r="I230" i="3"/>
  <c r="J230" i="3" s="1"/>
  <c r="F230" i="3"/>
  <c r="AT229" i="3"/>
  <c r="AF229" i="3"/>
  <c r="AD229" i="3"/>
  <c r="I229" i="3"/>
  <c r="J229" i="3" s="1"/>
  <c r="F229" i="3"/>
  <c r="AT228" i="3"/>
  <c r="AF228" i="3"/>
  <c r="AD228" i="3"/>
  <c r="I228" i="3"/>
  <c r="J228" i="3" s="1"/>
  <c r="F228" i="3"/>
  <c r="AT227" i="3"/>
  <c r="AF227" i="3"/>
  <c r="AD227" i="3"/>
  <c r="I227" i="3"/>
  <c r="J227" i="3" s="1"/>
  <c r="F227" i="3"/>
  <c r="AT226" i="3"/>
  <c r="AF226" i="3"/>
  <c r="AD226" i="3"/>
  <c r="I226" i="3"/>
  <c r="J226" i="3" s="1"/>
  <c r="F226" i="3"/>
  <c r="AT225" i="3"/>
  <c r="AF225" i="3"/>
  <c r="AD225" i="3"/>
  <c r="I225" i="3"/>
  <c r="J225" i="3" s="1"/>
  <c r="F225" i="3"/>
  <c r="AT224" i="3"/>
  <c r="AF224" i="3"/>
  <c r="AD224" i="3"/>
  <c r="I224" i="3"/>
  <c r="J224" i="3" s="1"/>
  <c r="F224" i="3"/>
  <c r="AT223" i="3"/>
  <c r="AF223" i="3"/>
  <c r="AD223" i="3"/>
  <c r="I223" i="3"/>
  <c r="J223" i="3" s="1"/>
  <c r="F223" i="3"/>
  <c r="AT222" i="3"/>
  <c r="AF222" i="3"/>
  <c r="AD222" i="3"/>
  <c r="I222" i="3"/>
  <c r="J222" i="3" s="1"/>
  <c r="F222" i="3"/>
  <c r="AT221" i="3"/>
  <c r="AF221" i="3"/>
  <c r="AD221" i="3"/>
  <c r="I221" i="3"/>
  <c r="J221" i="3" s="1"/>
  <c r="F221" i="3"/>
  <c r="AT220" i="3"/>
  <c r="AF220" i="3"/>
  <c r="AD220" i="3"/>
  <c r="I220" i="3"/>
  <c r="J220" i="3" s="1"/>
  <c r="F220" i="3"/>
  <c r="AT219" i="3"/>
  <c r="AF219" i="3"/>
  <c r="AD219" i="3"/>
  <c r="I219" i="3"/>
  <c r="J219" i="3" s="1"/>
  <c r="F219" i="3"/>
  <c r="AT218" i="3"/>
  <c r="AF218" i="3"/>
  <c r="AD218" i="3"/>
  <c r="I218" i="3"/>
  <c r="F218" i="3"/>
  <c r="AT217" i="3"/>
  <c r="AF217" i="3"/>
  <c r="AD217" i="3"/>
  <c r="I217" i="3"/>
  <c r="F217" i="3"/>
  <c r="AT216" i="3"/>
  <c r="AF216" i="3"/>
  <c r="AD216" i="3"/>
  <c r="I216" i="3"/>
  <c r="F216" i="3"/>
  <c r="AT215" i="3"/>
  <c r="AF215" i="3"/>
  <c r="AD215" i="3"/>
  <c r="I215" i="3"/>
  <c r="F215" i="3"/>
  <c r="AT214" i="3"/>
  <c r="AF214" i="3"/>
  <c r="AD214" i="3"/>
  <c r="I214" i="3"/>
  <c r="F214" i="3"/>
  <c r="AT213" i="3"/>
  <c r="AF213" i="3"/>
  <c r="AD213" i="3"/>
  <c r="I213" i="3"/>
  <c r="F213" i="3"/>
  <c r="AT212" i="3"/>
  <c r="AF212" i="3"/>
  <c r="AD212" i="3"/>
  <c r="I212" i="3"/>
  <c r="F212" i="3"/>
  <c r="AT211" i="3"/>
  <c r="AF211" i="3"/>
  <c r="AD211" i="3"/>
  <c r="I211" i="3"/>
  <c r="F211" i="3"/>
  <c r="AT210" i="3"/>
  <c r="AF210" i="3"/>
  <c r="AD210" i="3"/>
  <c r="I210" i="3"/>
  <c r="F210" i="3"/>
  <c r="AT209" i="3"/>
  <c r="AF209" i="3"/>
  <c r="AD209" i="3"/>
  <c r="I209" i="3"/>
  <c r="F209" i="3"/>
  <c r="AT208" i="3"/>
  <c r="AF208" i="3"/>
  <c r="AD208" i="3"/>
  <c r="I208" i="3"/>
  <c r="F208" i="3"/>
  <c r="AT207" i="3"/>
  <c r="AF207" i="3"/>
  <c r="AD207" i="3"/>
  <c r="J207" i="3"/>
  <c r="I207" i="3"/>
  <c r="F207" i="3"/>
  <c r="AT206" i="3"/>
  <c r="AF206" i="3"/>
  <c r="AD206" i="3"/>
  <c r="I206" i="3"/>
  <c r="F206" i="3"/>
  <c r="AT205" i="3"/>
  <c r="AF205" i="3"/>
  <c r="AD205" i="3"/>
  <c r="I205" i="3"/>
  <c r="J205" i="3" s="1"/>
  <c r="F205" i="3"/>
  <c r="AT204" i="3"/>
  <c r="AF204" i="3"/>
  <c r="AD204" i="3"/>
  <c r="I204" i="3"/>
  <c r="F204" i="3"/>
  <c r="AT203" i="3"/>
  <c r="AF203" i="3"/>
  <c r="AD203" i="3"/>
  <c r="J203" i="3"/>
  <c r="I203" i="3"/>
  <c r="F203" i="3"/>
  <c r="AT202" i="3"/>
  <c r="AF202" i="3"/>
  <c r="AD202" i="3"/>
  <c r="J202" i="3"/>
  <c r="I202" i="3"/>
  <c r="F202" i="3"/>
  <c r="AT201" i="3"/>
  <c r="AF201" i="3"/>
  <c r="AD201" i="3"/>
  <c r="J201" i="3"/>
  <c r="I201" i="3"/>
  <c r="F201" i="3"/>
  <c r="AT200" i="3"/>
  <c r="AF200" i="3"/>
  <c r="AD200" i="3"/>
  <c r="I200" i="3"/>
  <c r="J200" i="3" s="1"/>
  <c r="F200" i="3"/>
  <c r="AT199" i="3"/>
  <c r="AF199" i="3"/>
  <c r="AD199" i="3"/>
  <c r="J199" i="3"/>
  <c r="I199" i="3"/>
  <c r="F199" i="3"/>
  <c r="AT198" i="3"/>
  <c r="AF198" i="3"/>
  <c r="AD198" i="3"/>
  <c r="J198" i="3"/>
  <c r="I198" i="3"/>
  <c r="F198" i="3"/>
  <c r="AT197" i="3"/>
  <c r="AF197" i="3"/>
  <c r="AD197" i="3"/>
  <c r="J197" i="3"/>
  <c r="I197" i="3"/>
  <c r="F197" i="3"/>
  <c r="AT196" i="3"/>
  <c r="AF196" i="3"/>
  <c r="AD196" i="3"/>
  <c r="I196" i="3"/>
  <c r="J196" i="3" s="1"/>
  <c r="F196" i="3"/>
  <c r="AT195" i="3"/>
  <c r="AF195" i="3"/>
  <c r="AD195" i="3"/>
  <c r="I195" i="3"/>
  <c r="F195" i="3"/>
  <c r="AT194" i="3"/>
  <c r="AF194" i="3"/>
  <c r="AD194" i="3"/>
  <c r="I194" i="3"/>
  <c r="F194" i="3"/>
  <c r="AT193" i="3"/>
  <c r="AF193" i="3"/>
  <c r="AD193" i="3"/>
  <c r="I193" i="3"/>
  <c r="F193" i="3"/>
  <c r="AT192" i="3"/>
  <c r="AF192" i="3"/>
  <c r="AD192" i="3"/>
  <c r="I192" i="3"/>
  <c r="F192" i="3"/>
  <c r="AT191" i="3"/>
  <c r="AF191" i="3"/>
  <c r="AD191" i="3"/>
  <c r="I191" i="3"/>
  <c r="F191" i="3"/>
  <c r="AT190" i="3"/>
  <c r="AF190" i="3"/>
  <c r="AD190" i="3"/>
  <c r="I190" i="3"/>
  <c r="F190" i="3"/>
  <c r="AT189" i="3"/>
  <c r="AF189" i="3"/>
  <c r="AD189" i="3"/>
  <c r="I189" i="3"/>
  <c r="F189" i="3"/>
  <c r="AT188" i="3"/>
  <c r="AF188" i="3"/>
  <c r="AD188" i="3"/>
  <c r="I188" i="3"/>
  <c r="F188" i="3"/>
  <c r="AT187" i="3"/>
  <c r="AF187" i="3"/>
  <c r="AD187" i="3"/>
  <c r="I187" i="3"/>
  <c r="F187" i="3"/>
  <c r="AT186" i="3"/>
  <c r="AF186" i="3"/>
  <c r="AD186" i="3"/>
  <c r="I186" i="3"/>
  <c r="F186" i="3"/>
  <c r="AT185" i="3"/>
  <c r="AF185" i="3"/>
  <c r="AD185" i="3"/>
  <c r="I185" i="3"/>
  <c r="F185" i="3"/>
  <c r="AT184" i="3"/>
  <c r="AF184" i="3"/>
  <c r="AD184" i="3"/>
  <c r="I184" i="3"/>
  <c r="F184" i="3"/>
  <c r="AT183" i="3"/>
  <c r="AF183" i="3"/>
  <c r="AD183" i="3"/>
  <c r="I183" i="3"/>
  <c r="F183" i="3"/>
  <c r="AT182" i="3"/>
  <c r="AF182" i="3"/>
  <c r="AD182" i="3"/>
  <c r="I182" i="3"/>
  <c r="F182" i="3"/>
  <c r="AT181" i="3"/>
  <c r="AF181" i="3"/>
  <c r="AD181" i="3"/>
  <c r="I181" i="3"/>
  <c r="F181" i="3"/>
  <c r="AT180" i="3"/>
  <c r="AF180" i="3"/>
  <c r="AD180" i="3"/>
  <c r="I180" i="3"/>
  <c r="F180" i="3"/>
  <c r="AT179" i="3"/>
  <c r="AF179" i="3"/>
  <c r="AD179" i="3"/>
  <c r="J179" i="3"/>
  <c r="I179" i="3"/>
  <c r="F179" i="3"/>
  <c r="AT178" i="3"/>
  <c r="AF178" i="3"/>
  <c r="AD178" i="3"/>
  <c r="J178" i="3"/>
  <c r="I178" i="3"/>
  <c r="F178" i="3"/>
  <c r="AT177" i="3"/>
  <c r="AF177" i="3"/>
  <c r="AD177" i="3"/>
  <c r="J177" i="3"/>
  <c r="I177" i="3"/>
  <c r="F177" i="3"/>
  <c r="AT176" i="3"/>
  <c r="AF176" i="3"/>
  <c r="AD176" i="3"/>
  <c r="I176" i="3"/>
  <c r="J176" i="3" s="1"/>
  <c r="F176" i="3"/>
  <c r="AT175" i="3"/>
  <c r="AF175" i="3"/>
  <c r="AD175" i="3"/>
  <c r="I175" i="3"/>
  <c r="F175" i="3"/>
  <c r="AT174" i="3"/>
  <c r="AF174" i="3"/>
  <c r="AD174" i="3"/>
  <c r="I174" i="3"/>
  <c r="F174" i="3"/>
  <c r="AT173" i="3"/>
  <c r="AF173" i="3"/>
  <c r="AD173" i="3"/>
  <c r="I173" i="3"/>
  <c r="J173" i="3" s="1"/>
  <c r="F173" i="3"/>
  <c r="AT172" i="3"/>
  <c r="AF172" i="3"/>
  <c r="AD172" i="3"/>
  <c r="J172" i="3"/>
  <c r="I172" i="3"/>
  <c r="F172" i="3"/>
  <c r="AT171" i="3"/>
  <c r="AF171" i="3"/>
  <c r="AD171" i="3"/>
  <c r="J171" i="3"/>
  <c r="I171" i="3"/>
  <c r="F171" i="3"/>
  <c r="AT170" i="3"/>
  <c r="AF170" i="3"/>
  <c r="AD170" i="3"/>
  <c r="J170" i="3"/>
  <c r="I170" i="3"/>
  <c r="F170" i="3"/>
  <c r="AT169" i="3"/>
  <c r="AF169" i="3"/>
  <c r="AD169" i="3"/>
  <c r="I169" i="3"/>
  <c r="J169" i="3" s="1"/>
  <c r="F169" i="3"/>
  <c r="AT168" i="3"/>
  <c r="AF168" i="3"/>
  <c r="AD168" i="3"/>
  <c r="J168" i="3"/>
  <c r="I168" i="3"/>
  <c r="F168" i="3"/>
  <c r="AT167" i="3"/>
  <c r="AF167" i="3"/>
  <c r="AD167" i="3"/>
  <c r="J167" i="3"/>
  <c r="I167" i="3"/>
  <c r="F167" i="3"/>
  <c r="AT166" i="3"/>
  <c r="AF166" i="3"/>
  <c r="AD166" i="3"/>
  <c r="U166" i="3"/>
  <c r="Q166" i="3"/>
  <c r="J166" i="3"/>
  <c r="I166" i="3"/>
  <c r="F166" i="3"/>
  <c r="D166" i="3"/>
  <c r="E166" i="3" s="1"/>
  <c r="AT165" i="3"/>
  <c r="AF165" i="3"/>
  <c r="AD165" i="3"/>
  <c r="Q165" i="3"/>
  <c r="U165" i="3" s="1"/>
  <c r="I165" i="3"/>
  <c r="J165" i="3" s="1"/>
  <c r="F165" i="3"/>
  <c r="D165" i="3"/>
  <c r="E165" i="3" s="1"/>
  <c r="AT164" i="3"/>
  <c r="AF164" i="3"/>
  <c r="AD164" i="3"/>
  <c r="U164" i="3"/>
  <c r="Q164" i="3"/>
  <c r="J164" i="3"/>
  <c r="I164" i="3"/>
  <c r="F164" i="3"/>
  <c r="D164" i="3"/>
  <c r="E164" i="3" s="1"/>
  <c r="AT163" i="3"/>
  <c r="AF163" i="3"/>
  <c r="AD163" i="3"/>
  <c r="Q163" i="3"/>
  <c r="U163" i="3" s="1"/>
  <c r="I163" i="3"/>
  <c r="J163" i="3" s="1"/>
  <c r="F163" i="3"/>
  <c r="D163" i="3"/>
  <c r="E163" i="3" s="1"/>
  <c r="AT162" i="3"/>
  <c r="AF162" i="3"/>
  <c r="AD162" i="3"/>
  <c r="U162" i="3"/>
  <c r="Q162" i="3"/>
  <c r="I162" i="3"/>
  <c r="J162" i="3" s="1"/>
  <c r="F162" i="3"/>
  <c r="D162" i="3"/>
  <c r="E162" i="3" s="1"/>
  <c r="AT161" i="3"/>
  <c r="AF161" i="3"/>
  <c r="AD161" i="3"/>
  <c r="Q161" i="3"/>
  <c r="U161" i="3" s="1"/>
  <c r="J161" i="3"/>
  <c r="I161" i="3"/>
  <c r="F161" i="3"/>
  <c r="D161" i="3"/>
  <c r="E161" i="3" s="1"/>
  <c r="AT160" i="3"/>
  <c r="AF160" i="3"/>
  <c r="AD160" i="3"/>
  <c r="Q160" i="3"/>
  <c r="U160" i="3" s="1"/>
  <c r="J160" i="3"/>
  <c r="I160" i="3"/>
  <c r="F160" i="3"/>
  <c r="D160" i="3"/>
  <c r="E160" i="3" s="1"/>
  <c r="AT159" i="3"/>
  <c r="AF159" i="3"/>
  <c r="AD159" i="3"/>
  <c r="U159" i="3"/>
  <c r="Q159" i="3"/>
  <c r="I159" i="3"/>
  <c r="J159" i="3" s="1"/>
  <c r="F159" i="3"/>
  <c r="D159" i="3"/>
  <c r="E159" i="3" s="1"/>
  <c r="AT158" i="3"/>
  <c r="AF158" i="3"/>
  <c r="AD158" i="3"/>
  <c r="U158" i="3"/>
  <c r="Q158" i="3"/>
  <c r="J158" i="3"/>
  <c r="I158" i="3"/>
  <c r="F158" i="3"/>
  <c r="D158" i="3"/>
  <c r="E158" i="3" s="1"/>
  <c r="AT157" i="3"/>
  <c r="AF157" i="3"/>
  <c r="AD157" i="3"/>
  <c r="Q157" i="3"/>
  <c r="U157" i="3" s="1"/>
  <c r="I157" i="3"/>
  <c r="F157" i="3"/>
  <c r="D157" i="3"/>
  <c r="E157" i="3" s="1"/>
  <c r="AT156" i="3"/>
  <c r="AF156" i="3"/>
  <c r="AD156" i="3"/>
  <c r="I156" i="3"/>
  <c r="J156" i="3" s="1"/>
  <c r="F156" i="3"/>
  <c r="AT155" i="3"/>
  <c r="AF155" i="3"/>
  <c r="AD155" i="3"/>
  <c r="I155" i="3"/>
  <c r="J155" i="3" s="1"/>
  <c r="F155" i="3"/>
  <c r="AT154" i="3"/>
  <c r="AF154" i="3"/>
  <c r="AD154" i="3"/>
  <c r="I154" i="3"/>
  <c r="J154" i="3" s="1"/>
  <c r="F154" i="3"/>
  <c r="AT153" i="3"/>
  <c r="AF153" i="3"/>
  <c r="AD153" i="3"/>
  <c r="I153" i="3"/>
  <c r="J153" i="3" s="1"/>
  <c r="F153" i="3"/>
  <c r="AT152" i="3"/>
  <c r="AF152" i="3"/>
  <c r="AD152" i="3"/>
  <c r="I152" i="3"/>
  <c r="J152" i="3" s="1"/>
  <c r="F152" i="3"/>
  <c r="AT151" i="3"/>
  <c r="AF151" i="3"/>
  <c r="AD151" i="3"/>
  <c r="I151" i="3"/>
  <c r="J151" i="3" s="1"/>
  <c r="F151" i="3"/>
  <c r="AT150" i="3"/>
  <c r="AF150" i="3"/>
  <c r="AD150" i="3"/>
  <c r="I150" i="3"/>
  <c r="J150" i="3" s="1"/>
  <c r="F150" i="3"/>
  <c r="AT149" i="3"/>
  <c r="AF149" i="3"/>
  <c r="AD149" i="3"/>
  <c r="I149" i="3"/>
  <c r="J149" i="3" s="1"/>
  <c r="F149" i="3"/>
  <c r="AT148" i="3"/>
  <c r="AF148" i="3"/>
  <c r="AD148" i="3"/>
  <c r="I148" i="3"/>
  <c r="J148" i="3" s="1"/>
  <c r="F148" i="3"/>
  <c r="AT147" i="3"/>
  <c r="AF147" i="3"/>
  <c r="AD147" i="3"/>
  <c r="I147" i="3"/>
  <c r="F147" i="3"/>
  <c r="AT146" i="3"/>
  <c r="AF146" i="3"/>
  <c r="AD146" i="3"/>
  <c r="J146" i="3"/>
  <c r="I146" i="3"/>
  <c r="F146" i="3"/>
  <c r="AT145" i="3"/>
  <c r="AF145" i="3"/>
  <c r="AD145" i="3"/>
  <c r="J145" i="3"/>
  <c r="I145" i="3"/>
  <c r="F145" i="3"/>
  <c r="AT144" i="3"/>
  <c r="AF144" i="3"/>
  <c r="AD144" i="3"/>
  <c r="J144" i="3"/>
  <c r="I144" i="3"/>
  <c r="F144" i="3"/>
  <c r="AT143" i="3"/>
  <c r="AF143" i="3"/>
  <c r="AD143" i="3"/>
  <c r="I143" i="3"/>
  <c r="J143" i="3" s="1"/>
  <c r="F143" i="3"/>
  <c r="AT142" i="3"/>
  <c r="AF142" i="3"/>
  <c r="AD142" i="3"/>
  <c r="J142" i="3"/>
  <c r="I142" i="3"/>
  <c r="F142" i="3"/>
  <c r="AT141" i="3"/>
  <c r="AF141" i="3"/>
  <c r="AD141" i="3"/>
  <c r="J141" i="3"/>
  <c r="I141" i="3"/>
  <c r="F141" i="3"/>
  <c r="AT140" i="3"/>
  <c r="AF140" i="3"/>
  <c r="AD140" i="3"/>
  <c r="J140" i="3"/>
  <c r="I140" i="3"/>
  <c r="F140" i="3"/>
  <c r="AT139" i="3"/>
  <c r="AF139" i="3"/>
  <c r="AD139" i="3"/>
  <c r="I139" i="3"/>
  <c r="J139" i="3" s="1"/>
  <c r="F139" i="3"/>
  <c r="AT138" i="3"/>
  <c r="AF138" i="3"/>
  <c r="AD138" i="3"/>
  <c r="J138" i="3"/>
  <c r="I138" i="3"/>
  <c r="F138" i="3"/>
  <c r="AT137" i="3"/>
  <c r="AF137" i="3"/>
  <c r="AD137" i="3"/>
  <c r="J137" i="3"/>
  <c r="I137" i="3"/>
  <c r="F137" i="3"/>
  <c r="AT136" i="3"/>
  <c r="AF136" i="3"/>
  <c r="AD136" i="3"/>
  <c r="J136" i="3"/>
  <c r="I136" i="3"/>
  <c r="F136" i="3"/>
  <c r="AT135" i="3"/>
  <c r="AF135" i="3"/>
  <c r="AD135" i="3"/>
  <c r="I135" i="3"/>
  <c r="J135" i="3" s="1"/>
  <c r="F135" i="3"/>
  <c r="AT134" i="3"/>
  <c r="AF134" i="3"/>
  <c r="AD134" i="3"/>
  <c r="J134" i="3"/>
  <c r="I134" i="3"/>
  <c r="F134" i="3"/>
  <c r="AT133" i="3"/>
  <c r="AF133" i="3"/>
  <c r="AD133" i="3"/>
  <c r="J133" i="3"/>
  <c r="I133" i="3"/>
  <c r="F133" i="3"/>
  <c r="AT132" i="3"/>
  <c r="AF132" i="3"/>
  <c r="AD132" i="3"/>
  <c r="J132" i="3"/>
  <c r="I132" i="3"/>
  <c r="F132" i="3"/>
  <c r="AT131" i="3"/>
  <c r="AF131" i="3"/>
  <c r="AD131" i="3"/>
  <c r="I131" i="3"/>
  <c r="J131" i="3" s="1"/>
  <c r="F131" i="3"/>
  <c r="AT130" i="3"/>
  <c r="AF130" i="3"/>
  <c r="AD130" i="3"/>
  <c r="J130" i="3"/>
  <c r="I130" i="3"/>
  <c r="F130" i="3"/>
  <c r="AT129" i="3"/>
  <c r="AF129" i="3"/>
  <c r="AD129" i="3"/>
  <c r="J129" i="3"/>
  <c r="I129" i="3"/>
  <c r="F129" i="3"/>
  <c r="AT128" i="3"/>
  <c r="AF128" i="3"/>
  <c r="AD128" i="3"/>
  <c r="J128" i="3"/>
  <c r="I128" i="3"/>
  <c r="F128" i="3"/>
  <c r="AT127" i="3"/>
  <c r="AF127" i="3"/>
  <c r="AD127" i="3"/>
  <c r="I127" i="3"/>
  <c r="J127" i="3" s="1"/>
  <c r="F127" i="3"/>
  <c r="AT126" i="3"/>
  <c r="AF126" i="3"/>
  <c r="AD126" i="3"/>
  <c r="J126" i="3"/>
  <c r="I126" i="3"/>
  <c r="F126" i="3"/>
  <c r="AT125" i="3"/>
  <c r="AF125" i="3"/>
  <c r="AD125" i="3"/>
  <c r="J125" i="3"/>
  <c r="I125" i="3"/>
  <c r="F125" i="3"/>
  <c r="AT124" i="3"/>
  <c r="AF124" i="3"/>
  <c r="AD124" i="3"/>
  <c r="I124" i="3"/>
  <c r="F124" i="3"/>
  <c r="AT123" i="3"/>
  <c r="AF123" i="3"/>
  <c r="AD123" i="3"/>
  <c r="I123" i="3"/>
  <c r="F123" i="3"/>
  <c r="AT122" i="3"/>
  <c r="AF122" i="3"/>
  <c r="AD122" i="3"/>
  <c r="I122" i="3"/>
  <c r="F122" i="3"/>
  <c r="AT121" i="3"/>
  <c r="AF121" i="3"/>
  <c r="AD121" i="3"/>
  <c r="I121" i="3"/>
  <c r="F121" i="3"/>
  <c r="AT120" i="3"/>
  <c r="AF120" i="3"/>
  <c r="AD120" i="3"/>
  <c r="I120" i="3"/>
  <c r="F120" i="3"/>
  <c r="AT119" i="3"/>
  <c r="AF119" i="3"/>
  <c r="AD119" i="3"/>
  <c r="I119" i="3"/>
  <c r="F119" i="3"/>
  <c r="AT118" i="3"/>
  <c r="AF118" i="3"/>
  <c r="AD118" i="3"/>
  <c r="I118" i="3"/>
  <c r="J118" i="3" s="1"/>
  <c r="F118" i="3"/>
  <c r="AT117" i="3"/>
  <c r="AF117" i="3"/>
  <c r="AD117" i="3"/>
  <c r="J117" i="3"/>
  <c r="I117" i="3"/>
  <c r="F117" i="3"/>
  <c r="AT116" i="3"/>
  <c r="AF116" i="3"/>
  <c r="AD116" i="3"/>
  <c r="J116" i="3"/>
  <c r="I116" i="3"/>
  <c r="F116" i="3"/>
  <c r="AT115" i="3"/>
  <c r="AF115" i="3"/>
  <c r="AD115" i="3"/>
  <c r="J115" i="3"/>
  <c r="I115" i="3"/>
  <c r="F115" i="3"/>
  <c r="AT114" i="3"/>
  <c r="AF114" i="3"/>
  <c r="AD114" i="3"/>
  <c r="I114" i="3"/>
  <c r="J114" i="3" s="1"/>
  <c r="F114" i="3"/>
  <c r="AT113" i="3"/>
  <c r="AF113" i="3"/>
  <c r="AD113" i="3"/>
  <c r="J113" i="3"/>
  <c r="I113" i="3"/>
  <c r="F113" i="3"/>
  <c r="AT112" i="3"/>
  <c r="AF112" i="3"/>
  <c r="AD112" i="3"/>
  <c r="J112" i="3"/>
  <c r="I112" i="3"/>
  <c r="F112" i="3"/>
  <c r="AT111" i="3"/>
  <c r="AF111" i="3"/>
  <c r="AD111" i="3"/>
  <c r="J111" i="3"/>
  <c r="I111" i="3"/>
  <c r="F111" i="3"/>
  <c r="AT110" i="3"/>
  <c r="AF110" i="3"/>
  <c r="AD110" i="3"/>
  <c r="I110" i="3"/>
  <c r="J110" i="3" s="1"/>
  <c r="F110" i="3"/>
  <c r="AT109" i="3"/>
  <c r="AF109" i="3"/>
  <c r="AD109" i="3"/>
  <c r="J109" i="3"/>
  <c r="I109" i="3"/>
  <c r="F109" i="3"/>
  <c r="AT108" i="3"/>
  <c r="AF108" i="3"/>
  <c r="AD108" i="3"/>
  <c r="J108" i="3"/>
  <c r="I108" i="3"/>
  <c r="F108" i="3"/>
  <c r="AT107" i="3"/>
  <c r="AF107" i="3"/>
  <c r="AD107" i="3"/>
  <c r="J107" i="3"/>
  <c r="I107" i="3"/>
  <c r="F107" i="3"/>
  <c r="AT106" i="3"/>
  <c r="AF106" i="3"/>
  <c r="AD106" i="3"/>
  <c r="I106" i="3"/>
  <c r="J106" i="3" s="1"/>
  <c r="F106" i="3"/>
  <c r="AT105" i="3"/>
  <c r="AF105" i="3"/>
  <c r="AD105" i="3"/>
  <c r="J105" i="3"/>
  <c r="I105" i="3"/>
  <c r="F105" i="3"/>
  <c r="AT104" i="3"/>
  <c r="AF104" i="3"/>
  <c r="AD104" i="3"/>
  <c r="J104" i="3"/>
  <c r="I104" i="3"/>
  <c r="F104" i="3"/>
  <c r="AT103" i="3"/>
  <c r="AF103" i="3"/>
  <c r="AD103" i="3"/>
  <c r="J103" i="3"/>
  <c r="I103" i="3"/>
  <c r="F103" i="3"/>
  <c r="AT102" i="3"/>
  <c r="AF102" i="3"/>
  <c r="AD102" i="3"/>
  <c r="I102" i="3"/>
  <c r="J102" i="3" s="1"/>
  <c r="F102" i="3"/>
  <c r="AT101" i="3"/>
  <c r="AF101" i="3"/>
  <c r="AD101" i="3"/>
  <c r="J101" i="3"/>
  <c r="I101" i="3"/>
  <c r="F101" i="3"/>
  <c r="AT100" i="3"/>
  <c r="AF100" i="3"/>
  <c r="AD100" i="3"/>
  <c r="J100" i="3"/>
  <c r="I100" i="3"/>
  <c r="F100" i="3"/>
  <c r="AT99" i="3"/>
  <c r="AF99" i="3"/>
  <c r="AD99" i="3"/>
  <c r="J99" i="3"/>
  <c r="I99" i="3"/>
  <c r="F99" i="3"/>
  <c r="AT98" i="3"/>
  <c r="AF98" i="3"/>
  <c r="AD98" i="3"/>
  <c r="I98" i="3"/>
  <c r="J98" i="3" s="1"/>
  <c r="F98" i="3"/>
  <c r="AT97" i="3"/>
  <c r="AF97" i="3"/>
  <c r="AD97" i="3"/>
  <c r="J97" i="3"/>
  <c r="I97" i="3"/>
  <c r="F97" i="3"/>
  <c r="AT96" i="3"/>
  <c r="AF96" i="3"/>
  <c r="AD96" i="3"/>
  <c r="J96" i="3"/>
  <c r="I96" i="3"/>
  <c r="F96" i="3"/>
  <c r="AT95" i="3"/>
  <c r="AF95" i="3"/>
  <c r="AD95" i="3"/>
  <c r="J95" i="3"/>
  <c r="I95" i="3"/>
  <c r="F95" i="3"/>
  <c r="AT94" i="3"/>
  <c r="AF94" i="3"/>
  <c r="AD94" i="3"/>
  <c r="I94" i="3"/>
  <c r="J94" i="3" s="1"/>
  <c r="F94" i="3"/>
  <c r="AT93" i="3"/>
  <c r="AF93" i="3"/>
  <c r="AD93" i="3"/>
  <c r="J93" i="3"/>
  <c r="I93" i="3"/>
  <c r="F93" i="3"/>
  <c r="AT92" i="3"/>
  <c r="AF92" i="3"/>
  <c r="AD92" i="3"/>
  <c r="J92" i="3"/>
  <c r="I92" i="3"/>
  <c r="F92" i="3"/>
  <c r="AT91" i="3"/>
  <c r="AF91" i="3"/>
  <c r="AD91" i="3"/>
  <c r="J91" i="3"/>
  <c r="I91" i="3"/>
  <c r="F91" i="3"/>
  <c r="AT90" i="3"/>
  <c r="AF90" i="3"/>
  <c r="AD90" i="3"/>
  <c r="I90" i="3"/>
  <c r="J90" i="3" s="1"/>
  <c r="F90" i="3"/>
  <c r="AT89" i="3"/>
  <c r="AF89" i="3"/>
  <c r="AD89" i="3"/>
  <c r="J89" i="3"/>
  <c r="I89" i="3"/>
  <c r="F89" i="3"/>
  <c r="AT88" i="3"/>
  <c r="AF88" i="3"/>
  <c r="AD88" i="3"/>
  <c r="J88" i="3"/>
  <c r="I88" i="3"/>
  <c r="F88" i="3"/>
  <c r="AT87" i="3"/>
  <c r="AF87" i="3"/>
  <c r="AD87" i="3"/>
  <c r="J87" i="3"/>
  <c r="I87" i="3"/>
  <c r="F87" i="3"/>
  <c r="AT86" i="3"/>
  <c r="AF86" i="3"/>
  <c r="AD86" i="3"/>
  <c r="I86" i="3"/>
  <c r="J86" i="3" s="1"/>
  <c r="F86" i="3"/>
  <c r="AT85" i="3"/>
  <c r="AF85" i="3"/>
  <c r="AD85" i="3"/>
  <c r="J85" i="3"/>
  <c r="I85" i="3"/>
  <c r="F85" i="3"/>
  <c r="AT84" i="3"/>
  <c r="AF84" i="3"/>
  <c r="AD84" i="3"/>
  <c r="J84" i="3"/>
  <c r="I84" i="3"/>
  <c r="F84" i="3"/>
  <c r="AT83" i="3"/>
  <c r="AF83" i="3"/>
  <c r="AD83" i="3"/>
  <c r="J83" i="3"/>
  <c r="I83" i="3"/>
  <c r="F83" i="3"/>
  <c r="AT82" i="3"/>
  <c r="AF82" i="3"/>
  <c r="AD82" i="3"/>
  <c r="I82" i="3"/>
  <c r="J82" i="3" s="1"/>
  <c r="F82" i="3"/>
  <c r="AT81" i="3"/>
  <c r="AF81" i="3"/>
  <c r="AD81" i="3"/>
  <c r="J81" i="3"/>
  <c r="I81" i="3"/>
  <c r="F81" i="3"/>
  <c r="AT80" i="3"/>
  <c r="AF80" i="3"/>
  <c r="AD80" i="3"/>
  <c r="J80" i="3"/>
  <c r="I80" i="3"/>
  <c r="F80" i="3"/>
  <c r="AT79" i="3"/>
  <c r="AF79" i="3"/>
  <c r="AD79" i="3"/>
  <c r="J79" i="3"/>
  <c r="I79" i="3"/>
  <c r="F79" i="3"/>
  <c r="AT78" i="3"/>
  <c r="AF78" i="3"/>
  <c r="AD78" i="3"/>
  <c r="I78" i="3"/>
  <c r="J78" i="3" s="1"/>
  <c r="F78" i="3"/>
  <c r="AT77" i="3"/>
  <c r="AF77" i="3"/>
  <c r="AD77" i="3"/>
  <c r="J77" i="3"/>
  <c r="I77" i="3"/>
  <c r="F77" i="3"/>
  <c r="AT76" i="3"/>
  <c r="AF76" i="3"/>
  <c r="AD76" i="3"/>
  <c r="J76" i="3"/>
  <c r="I76" i="3"/>
  <c r="F76" i="3"/>
  <c r="AT75" i="3"/>
  <c r="AF75" i="3"/>
  <c r="AD75" i="3"/>
  <c r="J75" i="3"/>
  <c r="I75" i="3"/>
  <c r="F75" i="3"/>
  <c r="AT74" i="3"/>
  <c r="AF74" i="3"/>
  <c r="AD74" i="3"/>
  <c r="I74" i="3"/>
  <c r="J74" i="3" s="1"/>
  <c r="F74" i="3"/>
  <c r="AT73" i="3"/>
  <c r="AF73" i="3"/>
  <c r="AD73" i="3"/>
  <c r="J73" i="3"/>
  <c r="I73" i="3"/>
  <c r="F73" i="3"/>
  <c r="AT72" i="3"/>
  <c r="AF72" i="3"/>
  <c r="AD72" i="3"/>
  <c r="J72" i="3"/>
  <c r="I72" i="3"/>
  <c r="F72" i="3"/>
  <c r="AT71" i="3"/>
  <c r="AF71" i="3"/>
  <c r="AD71" i="3"/>
  <c r="J71" i="3"/>
  <c r="I71" i="3"/>
  <c r="F71" i="3"/>
  <c r="AT70" i="3"/>
  <c r="AF70" i="3"/>
  <c r="AD70" i="3"/>
  <c r="I70" i="3"/>
  <c r="J70" i="3" s="1"/>
  <c r="F70" i="3"/>
  <c r="AT69" i="3"/>
  <c r="AF69" i="3"/>
  <c r="AD69" i="3"/>
  <c r="J69" i="3"/>
  <c r="I69" i="3"/>
  <c r="F69" i="3"/>
  <c r="AT68" i="3"/>
  <c r="AF68" i="3"/>
  <c r="AD68" i="3"/>
  <c r="J68" i="3"/>
  <c r="I68" i="3"/>
  <c r="F68" i="3"/>
  <c r="AT67" i="3"/>
  <c r="AF67" i="3"/>
  <c r="AD67" i="3"/>
  <c r="J67" i="3"/>
  <c r="I67" i="3"/>
  <c r="F67" i="3"/>
  <c r="AT66" i="3"/>
  <c r="AF66" i="3"/>
  <c r="AD66" i="3"/>
  <c r="I66" i="3"/>
  <c r="J66" i="3" s="1"/>
  <c r="F66" i="3"/>
  <c r="AT65" i="3"/>
  <c r="AF65" i="3"/>
  <c r="AD65" i="3"/>
  <c r="J65" i="3"/>
  <c r="I65" i="3"/>
  <c r="F65" i="3"/>
  <c r="AT64" i="3"/>
  <c r="AF64" i="3"/>
  <c r="AD64" i="3"/>
  <c r="J64" i="3"/>
  <c r="I64" i="3"/>
  <c r="F64" i="3"/>
  <c r="AT63" i="3"/>
  <c r="AF63" i="3"/>
  <c r="AD63" i="3"/>
  <c r="J63" i="3"/>
  <c r="I63" i="3"/>
  <c r="F63" i="3"/>
  <c r="AT62" i="3"/>
  <c r="AF62" i="3"/>
  <c r="AD62" i="3"/>
  <c r="I62" i="3"/>
  <c r="J62" i="3" s="1"/>
  <c r="F62" i="3"/>
  <c r="AT61" i="3"/>
  <c r="AF61" i="3"/>
  <c r="AD61" i="3"/>
  <c r="J61" i="3"/>
  <c r="I61" i="3"/>
  <c r="F61" i="3"/>
  <c r="AT60" i="3"/>
  <c r="AF60" i="3"/>
  <c r="AD60" i="3"/>
  <c r="J60" i="3"/>
  <c r="I60" i="3"/>
  <c r="F60" i="3"/>
  <c r="AT59" i="3"/>
  <c r="AF59" i="3"/>
  <c r="AD59" i="3"/>
  <c r="J59" i="3"/>
  <c r="I59" i="3"/>
  <c r="F59" i="3"/>
  <c r="AT58" i="3"/>
  <c r="AF58" i="3"/>
  <c r="AD58" i="3"/>
  <c r="I58" i="3"/>
  <c r="J58" i="3" s="1"/>
  <c r="F58" i="3"/>
  <c r="AT57" i="3"/>
  <c r="AF57" i="3"/>
  <c r="AD57" i="3"/>
  <c r="J57" i="3"/>
  <c r="I57" i="3"/>
  <c r="F57" i="3"/>
  <c r="AT56" i="3"/>
  <c r="AF56" i="3"/>
  <c r="AD56" i="3"/>
  <c r="J56" i="3"/>
  <c r="I56" i="3"/>
  <c r="F56" i="3"/>
  <c r="AT55" i="3"/>
  <c r="AF55" i="3"/>
  <c r="AD55" i="3"/>
  <c r="J55" i="3"/>
  <c r="I55" i="3"/>
  <c r="F55" i="3"/>
  <c r="AT54" i="3"/>
  <c r="AF54" i="3"/>
  <c r="AD54" i="3"/>
  <c r="I54" i="3"/>
  <c r="J54" i="3" s="1"/>
  <c r="F54" i="3"/>
  <c r="AT53" i="3"/>
  <c r="AF53" i="3"/>
  <c r="AD53" i="3"/>
  <c r="J53" i="3"/>
  <c r="I53" i="3"/>
  <c r="F53" i="3"/>
  <c r="AT52" i="3"/>
  <c r="AF52" i="3"/>
  <c r="AD52" i="3"/>
  <c r="J52" i="3"/>
  <c r="I52" i="3"/>
  <c r="F52" i="3"/>
  <c r="AT51" i="3"/>
  <c r="AF51" i="3"/>
  <c r="AD51" i="3"/>
  <c r="J51" i="3"/>
  <c r="I51" i="3"/>
  <c r="F51" i="3"/>
  <c r="AT50" i="3"/>
  <c r="AF50" i="3"/>
  <c r="AD50" i="3"/>
  <c r="I50" i="3"/>
  <c r="J50" i="3" s="1"/>
  <c r="F50" i="3"/>
  <c r="AT49" i="3"/>
  <c r="AF49" i="3"/>
  <c r="AD49" i="3"/>
  <c r="J49" i="3"/>
  <c r="I49" i="3"/>
  <c r="F49" i="3"/>
  <c r="AT48" i="3"/>
  <c r="AF48" i="3"/>
  <c r="AD48" i="3"/>
  <c r="J48" i="3"/>
  <c r="I48" i="3"/>
  <c r="F48" i="3"/>
  <c r="AT47" i="3"/>
  <c r="AF47" i="3"/>
  <c r="AD47" i="3"/>
  <c r="J47" i="3"/>
  <c r="I47" i="3"/>
  <c r="F47" i="3"/>
  <c r="AT46" i="3"/>
  <c r="AF46" i="3"/>
  <c r="AD46" i="3"/>
  <c r="I46" i="3"/>
  <c r="J46" i="3" s="1"/>
  <c r="F46" i="3"/>
  <c r="AT45" i="3"/>
  <c r="AF45" i="3"/>
  <c r="AD45" i="3"/>
  <c r="J45" i="3"/>
  <c r="I45" i="3"/>
  <c r="F45" i="3"/>
  <c r="AT44" i="3"/>
  <c r="AF44" i="3"/>
  <c r="AD44" i="3"/>
  <c r="J44" i="3"/>
  <c r="I44" i="3"/>
  <c r="F44" i="3"/>
  <c r="AT43" i="3"/>
  <c r="AF43" i="3"/>
  <c r="AD43" i="3"/>
  <c r="J43" i="3"/>
  <c r="I43" i="3"/>
  <c r="F43" i="3"/>
  <c r="AT42" i="3"/>
  <c r="AF42" i="3"/>
  <c r="AD42" i="3"/>
  <c r="I42" i="3"/>
  <c r="J42" i="3" s="1"/>
  <c r="F42" i="3"/>
  <c r="AT41" i="3"/>
  <c r="AF41" i="3"/>
  <c r="AD41" i="3"/>
  <c r="J41" i="3"/>
  <c r="I41" i="3"/>
  <c r="F41" i="3"/>
  <c r="AT40" i="3"/>
  <c r="AF40" i="3"/>
  <c r="AD40" i="3"/>
  <c r="J40" i="3"/>
  <c r="I40" i="3"/>
  <c r="F40" i="3"/>
  <c r="AT39" i="3"/>
  <c r="AF39" i="3"/>
  <c r="AD39" i="3"/>
  <c r="J39" i="3"/>
  <c r="I39" i="3"/>
  <c r="F39" i="3"/>
  <c r="AT38" i="3"/>
  <c r="AF38" i="3"/>
  <c r="AD38" i="3"/>
  <c r="I38" i="3"/>
  <c r="J38" i="3" s="1"/>
  <c r="F38" i="3"/>
  <c r="AT37" i="3"/>
  <c r="AF37" i="3"/>
  <c r="AD37" i="3"/>
  <c r="J37" i="3"/>
  <c r="I37" i="3"/>
  <c r="F37" i="3"/>
  <c r="AT36" i="3"/>
  <c r="AF36" i="3"/>
  <c r="AD36" i="3"/>
  <c r="J36" i="3"/>
  <c r="I36" i="3"/>
  <c r="F36" i="3"/>
  <c r="AT35" i="3"/>
  <c r="AF35" i="3"/>
  <c r="AD35" i="3"/>
  <c r="J35" i="3"/>
  <c r="I35" i="3"/>
  <c r="F35" i="3"/>
  <c r="AT34" i="3"/>
  <c r="AF34" i="3"/>
  <c r="AD34" i="3"/>
  <c r="I34" i="3"/>
  <c r="J34" i="3" s="1"/>
  <c r="F34" i="3"/>
  <c r="AT33" i="3"/>
  <c r="AF33" i="3"/>
  <c r="Q33" i="3"/>
  <c r="I33" i="3"/>
  <c r="J33" i="3" s="1"/>
  <c r="C33" i="3"/>
  <c r="F33" i="3" s="1"/>
  <c r="AT32" i="3"/>
  <c r="AF32" i="3"/>
  <c r="AD32" i="3"/>
  <c r="I32" i="3"/>
  <c r="J32" i="3" s="1"/>
  <c r="F32" i="3"/>
  <c r="AT31" i="3"/>
  <c r="AF31" i="3"/>
  <c r="AD31" i="3"/>
  <c r="J31" i="3"/>
  <c r="I31" i="3"/>
  <c r="F31" i="3"/>
  <c r="AT30" i="3"/>
  <c r="AF30" i="3"/>
  <c r="AD30" i="3"/>
  <c r="I30" i="3"/>
  <c r="J30" i="3" s="1"/>
  <c r="F30" i="3"/>
  <c r="AT29" i="3"/>
  <c r="AF29" i="3"/>
  <c r="AD29" i="3"/>
  <c r="I29" i="3"/>
  <c r="J29" i="3" s="1"/>
  <c r="F29" i="3"/>
  <c r="AT28" i="3"/>
  <c r="AF28" i="3"/>
  <c r="AD28" i="3"/>
  <c r="I28" i="3"/>
  <c r="J28" i="3" s="1"/>
  <c r="F28" i="3"/>
  <c r="AT27" i="3"/>
  <c r="AF27" i="3"/>
  <c r="AD27" i="3"/>
  <c r="J27" i="3"/>
  <c r="I27" i="3"/>
  <c r="F27" i="3"/>
  <c r="AT26" i="3"/>
  <c r="AF26" i="3"/>
  <c r="AD26" i="3"/>
  <c r="I26" i="3"/>
  <c r="J26" i="3" s="1"/>
  <c r="F26" i="3"/>
  <c r="AT25" i="3"/>
  <c r="AF25" i="3"/>
  <c r="AD25" i="3"/>
  <c r="I25" i="3"/>
  <c r="J25" i="3" s="1"/>
  <c r="F25" i="3"/>
  <c r="AT24" i="3"/>
  <c r="AF24" i="3"/>
  <c r="AD24" i="3"/>
  <c r="I24" i="3"/>
  <c r="J24" i="3" s="1"/>
  <c r="F24" i="3"/>
  <c r="AT23" i="3"/>
  <c r="AF23" i="3"/>
  <c r="AD23" i="3"/>
  <c r="J23" i="3"/>
  <c r="I23" i="3"/>
  <c r="F23" i="3"/>
  <c r="AT22" i="3"/>
  <c r="AF22" i="3"/>
  <c r="AD22" i="3"/>
  <c r="I22" i="3"/>
  <c r="J22" i="3" s="1"/>
  <c r="F22" i="3"/>
  <c r="AT21" i="3"/>
  <c r="AF21" i="3"/>
  <c r="AD21" i="3"/>
  <c r="I21" i="3"/>
  <c r="J21" i="3" s="1"/>
  <c r="F21" i="3"/>
  <c r="AT20" i="3"/>
  <c r="AF20" i="3"/>
  <c r="AD20" i="3"/>
  <c r="I20" i="3"/>
  <c r="J20" i="3" s="1"/>
  <c r="F20" i="3"/>
  <c r="AT19" i="3"/>
  <c r="AF19" i="3"/>
  <c r="AD19" i="3"/>
  <c r="J19" i="3"/>
  <c r="I19" i="3"/>
  <c r="F19" i="3"/>
  <c r="AT18" i="3"/>
  <c r="AF18" i="3"/>
  <c r="AD18" i="3"/>
  <c r="Q18" i="3"/>
  <c r="I18" i="3"/>
  <c r="J18" i="3" s="1"/>
  <c r="F18" i="3"/>
  <c r="E18" i="3"/>
  <c r="D18" i="3"/>
  <c r="AT17" i="3"/>
  <c r="AF17" i="3"/>
  <c r="AD17" i="3"/>
  <c r="Q17" i="3"/>
  <c r="I17" i="3"/>
  <c r="J17" i="3" s="1"/>
  <c r="F17" i="3"/>
  <c r="D17" i="3"/>
  <c r="E17" i="3" s="1"/>
  <c r="AT16" i="3"/>
  <c r="AF16" i="3"/>
  <c r="AD16" i="3"/>
  <c r="I16" i="3"/>
  <c r="J16" i="3" s="1"/>
  <c r="F16" i="3"/>
  <c r="AT15" i="3"/>
  <c r="AF15" i="3"/>
  <c r="AD15" i="3"/>
  <c r="I15" i="3"/>
  <c r="J15" i="3" s="1"/>
  <c r="F15" i="3"/>
  <c r="AT14" i="3"/>
  <c r="AF14" i="3"/>
  <c r="AD14" i="3"/>
  <c r="I14" i="3"/>
  <c r="J14" i="3" s="1"/>
  <c r="F14" i="3"/>
  <c r="AT13" i="3"/>
  <c r="AF13" i="3"/>
  <c r="AD13" i="3"/>
  <c r="J13" i="3"/>
  <c r="I13" i="3"/>
  <c r="F13" i="3"/>
  <c r="AT12" i="3"/>
  <c r="AF12" i="3"/>
  <c r="AD12" i="3"/>
  <c r="I12" i="3"/>
  <c r="J12" i="3" s="1"/>
  <c r="F12" i="3"/>
  <c r="AT11" i="3"/>
  <c r="AF11" i="3"/>
  <c r="AD11" i="3"/>
  <c r="I11" i="3"/>
  <c r="J11" i="3" s="1"/>
  <c r="F11" i="3"/>
  <c r="AT10" i="3"/>
  <c r="AF10" i="3"/>
  <c r="AD10" i="3"/>
  <c r="I10" i="3"/>
  <c r="J10" i="3" s="1"/>
  <c r="F10" i="3"/>
  <c r="AT9" i="3"/>
  <c r="AF9" i="3"/>
  <c r="AD9" i="3"/>
  <c r="J9" i="3"/>
  <c r="I9" i="3"/>
  <c r="F9" i="3"/>
  <c r="AT8" i="3"/>
  <c r="AF8" i="3"/>
  <c r="AD8" i="3"/>
  <c r="I8" i="3"/>
  <c r="J8" i="3" s="1"/>
  <c r="F8" i="3"/>
  <c r="AT7" i="3"/>
  <c r="AF7" i="3"/>
  <c r="AD7" i="3"/>
  <c r="I7" i="3"/>
  <c r="J7" i="3" s="1"/>
  <c r="F7" i="3"/>
  <c r="AT6" i="3"/>
  <c r="AF6" i="3"/>
  <c r="AD6" i="3"/>
  <c r="I6" i="3"/>
  <c r="J6" i="3" s="1"/>
  <c r="F6" i="3"/>
  <c r="BB8" i="5" l="1"/>
  <c r="BJ8" i="5"/>
  <c r="BJ9" i="5"/>
  <c r="BJ58" i="5"/>
  <c r="BB58" i="5"/>
  <c r="BJ64" i="5"/>
  <c r="BB64" i="5"/>
  <c r="BB133" i="5"/>
  <c r="BJ133" i="5"/>
  <c r="BB205" i="5"/>
  <c r="BJ205" i="5"/>
  <c r="BC317" i="5"/>
  <c r="BD317" i="5" s="1"/>
  <c r="BJ317" i="5"/>
  <c r="BB46" i="5"/>
  <c r="BJ46" i="5"/>
  <c r="BJ14" i="5"/>
  <c r="BJ15" i="5"/>
  <c r="BC261" i="5"/>
  <c r="BD261" i="5" s="1"/>
  <c r="BJ261" i="5"/>
  <c r="BJ16" i="5"/>
  <c r="BJ19" i="5"/>
  <c r="BJ49" i="5"/>
  <c r="BB123" i="5"/>
  <c r="BJ123" i="5"/>
  <c r="BB333" i="5"/>
  <c r="BJ333" i="5"/>
  <c r="BJ32" i="5"/>
  <c r="BJ42" i="5"/>
  <c r="BJ48" i="5"/>
  <c r="BC48" i="5"/>
  <c r="BD48" i="5" s="1"/>
  <c r="BB81" i="5"/>
  <c r="BJ81" i="5"/>
  <c r="BC245" i="5"/>
  <c r="BD245" i="5" s="1"/>
  <c r="BJ245" i="5"/>
  <c r="BB65" i="5"/>
  <c r="BJ65" i="5"/>
  <c r="BJ66" i="5"/>
  <c r="BB106" i="5"/>
  <c r="BJ106" i="5"/>
  <c r="BB121" i="5"/>
  <c r="BJ121" i="5"/>
  <c r="BC7" i="5"/>
  <c r="BD7" i="5" s="1"/>
  <c r="BJ13" i="5"/>
  <c r="BJ47" i="5"/>
  <c r="BJ80" i="5"/>
  <c r="BB80" i="5"/>
  <c r="BB122" i="5"/>
  <c r="BJ122" i="5"/>
  <c r="BC257" i="5"/>
  <c r="BD257" i="5" s="1"/>
  <c r="BJ257" i="5"/>
  <c r="BJ21" i="5"/>
  <c r="BB139" i="5"/>
  <c r="BJ139" i="5"/>
  <c r="BJ43" i="5"/>
  <c r="BJ53" i="5"/>
  <c r="BJ76" i="5"/>
  <c r="BJ83" i="5"/>
  <c r="BJ87" i="5"/>
  <c r="BJ93" i="5"/>
  <c r="BJ127" i="5"/>
  <c r="BJ158" i="5"/>
  <c r="BJ177" i="5"/>
  <c r="BJ187" i="5"/>
  <c r="BJ211" i="5"/>
  <c r="BJ220" i="5"/>
  <c r="BJ246" i="5"/>
  <c r="BJ251" i="5"/>
  <c r="BJ262" i="5"/>
  <c r="BJ267" i="5"/>
  <c r="BB277" i="5"/>
  <c r="BB285" i="5"/>
  <c r="BB293" i="5"/>
  <c r="BJ297" i="5"/>
  <c r="BB301" i="5"/>
  <c r="BJ334" i="5"/>
  <c r="AL16" i="9"/>
  <c r="AL55" i="9"/>
  <c r="W18" i="18"/>
  <c r="X262" i="18"/>
  <c r="Y262" i="18" s="1"/>
  <c r="AA262" i="18" s="1"/>
  <c r="W267" i="18"/>
  <c r="X268" i="18"/>
  <c r="Y268" i="18" s="1"/>
  <c r="X269" i="18"/>
  <c r="Y269" i="18" s="1"/>
  <c r="X276" i="18"/>
  <c r="Y276" i="18" s="1"/>
  <c r="X277" i="18"/>
  <c r="Y277" i="18" s="1"/>
  <c r="BJ92" i="5"/>
  <c r="BJ99" i="5"/>
  <c r="BJ103" i="5"/>
  <c r="BJ109" i="5"/>
  <c r="BJ163" i="5"/>
  <c r="BJ166" i="5"/>
  <c r="BJ186" i="5"/>
  <c r="BJ219" i="5"/>
  <c r="BJ230" i="5"/>
  <c r="BJ241" i="5"/>
  <c r="BJ244" i="5"/>
  <c r="BJ260" i="5"/>
  <c r="BJ278" i="5"/>
  <c r="BJ286" i="5"/>
  <c r="BJ294" i="5"/>
  <c r="BJ302" i="5"/>
  <c r="BJ316" i="5"/>
  <c r="Y337" i="9"/>
  <c r="W66" i="18"/>
  <c r="X70" i="18"/>
  <c r="Y70" i="18" s="1"/>
  <c r="W74" i="18"/>
  <c r="X78" i="18"/>
  <c r="Y78" i="18" s="1"/>
  <c r="W82" i="18"/>
  <c r="X86" i="18"/>
  <c r="Y86" i="18" s="1"/>
  <c r="W90" i="18"/>
  <c r="W131" i="18"/>
  <c r="X192" i="18"/>
  <c r="Y192" i="18" s="1"/>
  <c r="AA192" i="18" s="1"/>
  <c r="X213" i="18"/>
  <c r="Y213" i="18" s="1"/>
  <c r="AA229" i="18"/>
  <c r="Z229" i="18"/>
  <c r="AL35" i="9"/>
  <c r="AL51" i="9"/>
  <c r="AL200" i="9"/>
  <c r="BJ180" i="5"/>
  <c r="BJ321" i="5"/>
  <c r="AL12" i="9"/>
  <c r="AL77" i="9"/>
  <c r="AL227" i="9"/>
  <c r="X128" i="18"/>
  <c r="Y128" i="18" s="1"/>
  <c r="AA237" i="18"/>
  <c r="Z237" i="18"/>
  <c r="BJ17" i="5"/>
  <c r="BJ40" i="5"/>
  <c r="BJ51" i="5"/>
  <c r="BJ55" i="5"/>
  <c r="BJ82" i="5"/>
  <c r="BJ91" i="5"/>
  <c r="BB104" i="5"/>
  <c r="BJ105" i="5"/>
  <c r="BJ137" i="5"/>
  <c r="BJ138" i="5"/>
  <c r="BJ182" i="5"/>
  <c r="BJ229" i="5"/>
  <c r="BJ249" i="5"/>
  <c r="BJ322" i="5"/>
  <c r="AL24" i="9"/>
  <c r="AL28" i="9"/>
  <c r="AL40" i="9"/>
  <c r="AL184" i="9"/>
  <c r="AL208" i="9"/>
  <c r="W308" i="18"/>
  <c r="X310" i="18"/>
  <c r="Y310" i="18" s="1"/>
  <c r="AA310" i="18" s="1"/>
  <c r="BJ29" i="5"/>
  <c r="BJ37" i="5"/>
  <c r="BJ60" i="5"/>
  <c r="BJ67" i="5"/>
  <c r="BJ71" i="5"/>
  <c r="BJ77" i="5"/>
  <c r="BJ118" i="5"/>
  <c r="BJ156" i="5"/>
  <c r="BB181" i="5"/>
  <c r="BJ188" i="5"/>
  <c r="BJ212" i="5"/>
  <c r="BJ222" i="5"/>
  <c r="BJ227" i="5"/>
  <c r="BC241" i="5"/>
  <c r="BD241" i="5" s="1"/>
  <c r="BJ252" i="5"/>
  <c r="BJ268" i="5"/>
  <c r="BJ308" i="5"/>
  <c r="AL11" i="9"/>
  <c r="AL66" i="9"/>
  <c r="AL93" i="9"/>
  <c r="W32" i="18"/>
  <c r="X240" i="18"/>
  <c r="Y240" i="18" s="1"/>
  <c r="BB186" i="5"/>
  <c r="BC225" i="5"/>
  <c r="BD225" i="5" s="1"/>
  <c r="AL23" i="9"/>
  <c r="AA234" i="18"/>
  <c r="Z234" i="18"/>
  <c r="AL128" i="9"/>
  <c r="AL167" i="9"/>
  <c r="AL255" i="9"/>
  <c r="W9" i="18"/>
  <c r="W16" i="18"/>
  <c r="X19" i="18"/>
  <c r="Y19" i="18" s="1"/>
  <c r="W43" i="18"/>
  <c r="AA59" i="18"/>
  <c r="Z59" i="18"/>
  <c r="W101" i="18"/>
  <c r="AA108" i="18"/>
  <c r="Z108" i="18"/>
  <c r="W123" i="18"/>
  <c r="W189" i="18"/>
  <c r="W209" i="18"/>
  <c r="X238" i="18"/>
  <c r="Y238" i="18" s="1"/>
  <c r="W265" i="18"/>
  <c r="W334" i="18"/>
  <c r="AL120" i="9"/>
  <c r="AL135" i="9"/>
  <c r="AL143" i="9"/>
  <c r="AL151" i="9"/>
  <c r="AL159" i="9"/>
  <c r="AL247" i="9"/>
  <c r="W10" i="18"/>
  <c r="X11" i="18"/>
  <c r="Y11" i="18" s="1"/>
  <c r="Z11" i="18" s="1"/>
  <c r="X12" i="18"/>
  <c r="Y12" i="18" s="1"/>
  <c r="W24" i="18"/>
  <c r="X25" i="18"/>
  <c r="Y25" i="18" s="1"/>
  <c r="X26" i="18"/>
  <c r="Y26" i="18" s="1"/>
  <c r="AA26" i="18" s="1"/>
  <c r="X34" i="18"/>
  <c r="Y34" i="18" s="1"/>
  <c r="AA34" i="18" s="1"/>
  <c r="W38" i="18"/>
  <c r="X39" i="18"/>
  <c r="Y39" i="18" s="1"/>
  <c r="W96" i="18"/>
  <c r="X104" i="18"/>
  <c r="Y104" i="18" s="1"/>
  <c r="Z107" i="18"/>
  <c r="W124" i="18"/>
  <c r="W138" i="18"/>
  <c r="X146" i="18"/>
  <c r="Y146" i="18" s="1"/>
  <c r="X147" i="18"/>
  <c r="Y147" i="18" s="1"/>
  <c r="W183" i="18"/>
  <c r="X185" i="18"/>
  <c r="Y185" i="18" s="1"/>
  <c r="AA185" i="18" s="1"/>
  <c r="X220" i="18"/>
  <c r="Y220" i="18" s="1"/>
  <c r="X233" i="18"/>
  <c r="Y233" i="18" s="1"/>
  <c r="AA233" i="18" s="1"/>
  <c r="W237" i="18"/>
  <c r="W281" i="18"/>
  <c r="X289" i="18"/>
  <c r="Y289" i="18" s="1"/>
  <c r="X297" i="18"/>
  <c r="Y297" i="18" s="1"/>
  <c r="W301" i="18"/>
  <c r="W314" i="18"/>
  <c r="Z314" i="18"/>
  <c r="X316" i="18"/>
  <c r="Y316" i="18" s="1"/>
  <c r="AL50" i="9"/>
  <c r="AL62" i="9"/>
  <c r="AL73" i="9"/>
  <c r="AL81" i="9"/>
  <c r="AL89" i="9"/>
  <c r="AL97" i="9"/>
  <c r="AL138" i="9"/>
  <c r="AL146" i="9"/>
  <c r="AL154" i="9"/>
  <c r="AL162" i="9"/>
  <c r="AL185" i="9"/>
  <c r="AL193" i="9"/>
  <c r="AL201" i="9"/>
  <c r="AL212" i="9"/>
  <c r="AL258" i="9"/>
  <c r="AL330" i="9"/>
  <c r="AL334" i="9"/>
  <c r="X7" i="18"/>
  <c r="Y7" i="18" s="1"/>
  <c r="X8" i="18"/>
  <c r="Y8" i="18" s="1"/>
  <c r="W27" i="18"/>
  <c r="X36" i="18"/>
  <c r="Y36" i="18" s="1"/>
  <c r="W39" i="18"/>
  <c r="X42" i="18"/>
  <c r="Y42" i="18" s="1"/>
  <c r="AA42" i="18" s="1"/>
  <c r="W98" i="18"/>
  <c r="X99" i="18"/>
  <c r="Y99" i="18" s="1"/>
  <c r="AA99" i="18" s="1"/>
  <c r="X100" i="18"/>
  <c r="Y100" i="18" s="1"/>
  <c r="W109" i="18"/>
  <c r="W154" i="18"/>
  <c r="X157" i="18"/>
  <c r="Y157" i="18" s="1"/>
  <c r="Z157" i="18" s="1"/>
  <c r="X162" i="18"/>
  <c r="Y162" i="18" s="1"/>
  <c r="X168" i="18"/>
  <c r="Y168" i="18" s="1"/>
  <c r="X174" i="18"/>
  <c r="Y174" i="18" s="1"/>
  <c r="W178" i="18"/>
  <c r="X181" i="18"/>
  <c r="Y181" i="18" s="1"/>
  <c r="X186" i="18"/>
  <c r="Y186" i="18" s="1"/>
  <c r="X235" i="18"/>
  <c r="Y235" i="18" s="1"/>
  <c r="Z235" i="18" s="1"/>
  <c r="X246" i="18"/>
  <c r="Y246" i="18" s="1"/>
  <c r="W255" i="18"/>
  <c r="X257" i="18"/>
  <c r="Y257" i="18" s="1"/>
  <c r="X299" i="18"/>
  <c r="Y299" i="18" s="1"/>
  <c r="X333" i="18"/>
  <c r="Y333" i="18" s="1"/>
  <c r="AL26" i="9"/>
  <c r="AL34" i="9"/>
  <c r="AL42" i="9"/>
  <c r="AL54" i="9"/>
  <c r="AL64" i="9"/>
  <c r="AL65" i="9"/>
  <c r="AL103" i="9"/>
  <c r="AL130" i="9"/>
  <c r="AL166" i="9"/>
  <c r="AL177" i="9"/>
  <c r="AL204" i="9"/>
  <c r="AL250" i="9"/>
  <c r="AL254" i="9"/>
  <c r="AL322" i="9"/>
  <c r="AL326" i="9"/>
  <c r="W28" i="18"/>
  <c r="X41" i="18"/>
  <c r="Y41" i="18" s="1"/>
  <c r="X50" i="18"/>
  <c r="Y50" i="18" s="1"/>
  <c r="AA50" i="18" s="1"/>
  <c r="X64" i="18"/>
  <c r="Y64" i="18" s="1"/>
  <c r="W69" i="18"/>
  <c r="X72" i="18"/>
  <c r="Y72" i="18" s="1"/>
  <c r="AA72" i="18" s="1"/>
  <c r="W77" i="18"/>
  <c r="X80" i="18"/>
  <c r="Y80" i="18" s="1"/>
  <c r="AA80" i="18" s="1"/>
  <c r="W85" i="18"/>
  <c r="X88" i="18"/>
  <c r="Y88" i="18" s="1"/>
  <c r="W93" i="18"/>
  <c r="X95" i="18"/>
  <c r="Y95" i="18" s="1"/>
  <c r="AA95" i="18" s="1"/>
  <c r="W105" i="18"/>
  <c r="X121" i="18"/>
  <c r="Y121" i="18" s="1"/>
  <c r="AA121" i="18" s="1"/>
  <c r="X122" i="18"/>
  <c r="Y122" i="18" s="1"/>
  <c r="W148" i="18"/>
  <c r="X150" i="18"/>
  <c r="Y150" i="18" s="1"/>
  <c r="X175" i="18"/>
  <c r="Y175" i="18" s="1"/>
  <c r="AA176" i="18"/>
  <c r="Z176" i="18"/>
  <c r="W221" i="18"/>
  <c r="W245" i="18"/>
  <c r="AA245" i="18"/>
  <c r="Z245" i="18"/>
  <c r="AL10" i="9"/>
  <c r="AL18" i="9"/>
  <c r="AL46" i="9"/>
  <c r="AL56" i="9"/>
  <c r="AL57" i="9"/>
  <c r="AL71" i="9"/>
  <c r="AL79" i="9"/>
  <c r="AL87" i="9"/>
  <c r="AL95" i="9"/>
  <c r="AL122" i="9"/>
  <c r="AL134" i="9"/>
  <c r="AL142" i="9"/>
  <c r="AL150" i="9"/>
  <c r="AL158" i="9"/>
  <c r="AL168" i="9"/>
  <c r="AL169" i="9"/>
  <c r="AL175" i="9"/>
  <c r="AL180" i="9"/>
  <c r="AL188" i="9"/>
  <c r="AL196" i="9"/>
  <c r="AL226" i="9"/>
  <c r="AL234" i="9"/>
  <c r="AL242" i="9"/>
  <c r="AL246" i="9"/>
  <c r="AL264" i="9"/>
  <c r="AL267" i="9"/>
  <c r="AL274" i="9"/>
  <c r="AL285" i="9"/>
  <c r="AL314" i="9"/>
  <c r="AL318" i="9"/>
  <c r="W29" i="18"/>
  <c r="W55" i="18"/>
  <c r="X58" i="18"/>
  <c r="Y58" i="18" s="1"/>
  <c r="X63" i="18"/>
  <c r="Y63" i="18" s="1"/>
  <c r="X71" i="18"/>
  <c r="Y71" i="18" s="1"/>
  <c r="X79" i="18"/>
  <c r="Y79" i="18" s="1"/>
  <c r="AA79" i="18" s="1"/>
  <c r="X87" i="18"/>
  <c r="Y87" i="18" s="1"/>
  <c r="X102" i="18"/>
  <c r="Y102" i="18" s="1"/>
  <c r="AA102" i="18" s="1"/>
  <c r="W106" i="18"/>
  <c r="W135" i="18"/>
  <c r="X139" i="18"/>
  <c r="Y139" i="18" s="1"/>
  <c r="W142" i="18"/>
  <c r="W149" i="18"/>
  <c r="W155" i="18"/>
  <c r="W167" i="18"/>
  <c r="W214" i="18"/>
  <c r="X216" i="18"/>
  <c r="Y216" i="18" s="1"/>
  <c r="W222" i="18"/>
  <c r="X224" i="18"/>
  <c r="Y224" i="18" s="1"/>
  <c r="W229" i="18"/>
  <c r="X230" i="18"/>
  <c r="Y230" i="18" s="1"/>
  <c r="AA230" i="18" s="1"/>
  <c r="X242" i="18"/>
  <c r="Y242" i="18" s="1"/>
  <c r="X247" i="18"/>
  <c r="Y247" i="18" s="1"/>
  <c r="X294" i="18"/>
  <c r="Y294" i="18" s="1"/>
  <c r="AA294" i="18" s="1"/>
  <c r="X321" i="18"/>
  <c r="Y321" i="18" s="1"/>
  <c r="AL48" i="9"/>
  <c r="AL63" i="9"/>
  <c r="AL136" i="9"/>
  <c r="AL144" i="9"/>
  <c r="AL152" i="9"/>
  <c r="AL160" i="9"/>
  <c r="AL172" i="9"/>
  <c r="AL218" i="9"/>
  <c r="AL222" i="9"/>
  <c r="AL287" i="9"/>
  <c r="W15" i="18"/>
  <c r="W49" i="18"/>
  <c r="X112" i="18"/>
  <c r="Y112" i="18" s="1"/>
  <c r="X131" i="18"/>
  <c r="Y131" i="18" s="1"/>
  <c r="W143" i="18"/>
  <c r="W188" i="18"/>
  <c r="W194" i="18"/>
  <c r="W200" i="18"/>
  <c r="W208" i="18"/>
  <c r="X211" i="18"/>
  <c r="Y211" i="18" s="1"/>
  <c r="X225" i="18"/>
  <c r="Y225" i="18" s="1"/>
  <c r="X226" i="18"/>
  <c r="Y226" i="18" s="1"/>
  <c r="W241" i="18"/>
  <c r="AA241" i="18"/>
  <c r="Z241" i="18"/>
  <c r="W264" i="18"/>
  <c r="W271" i="18"/>
  <c r="W312" i="18"/>
  <c r="W319" i="18"/>
  <c r="X322" i="18"/>
  <c r="Y322" i="18" s="1"/>
  <c r="W272" i="18"/>
  <c r="X275" i="18"/>
  <c r="Y275" i="18" s="1"/>
  <c r="W279" i="18"/>
  <c r="X282" i="18"/>
  <c r="W285" i="18"/>
  <c r="X292" i="18"/>
  <c r="Y292" i="18" s="1"/>
  <c r="W296" i="18"/>
  <c r="X298" i="18"/>
  <c r="Y298" i="18" s="1"/>
  <c r="X303" i="18"/>
  <c r="Y303" i="18" s="1"/>
  <c r="AA303" i="18" s="1"/>
  <c r="W318" i="18"/>
  <c r="W323" i="18"/>
  <c r="X331" i="18"/>
  <c r="Y331" i="18" s="1"/>
  <c r="AL290" i="9"/>
  <c r="X13" i="18"/>
  <c r="Y13" i="18" s="1"/>
  <c r="W17" i="18"/>
  <c r="X20" i="18"/>
  <c r="Y20" i="18" s="1"/>
  <c r="Z20" i="18" s="1"/>
  <c r="W23" i="18"/>
  <c r="W34" i="18"/>
  <c r="X35" i="18"/>
  <c r="Y35" i="18" s="1"/>
  <c r="Z35" i="18" s="1"/>
  <c r="W44" i="18"/>
  <c r="X45" i="18"/>
  <c r="Y45" i="18" s="1"/>
  <c r="W50" i="18"/>
  <c r="X51" i="18"/>
  <c r="Y51" i="18" s="1"/>
  <c r="W56" i="18"/>
  <c r="W68" i="18"/>
  <c r="W76" i="18"/>
  <c r="W84" i="18"/>
  <c r="W92" i="18"/>
  <c r="W97" i="18"/>
  <c r="W102" i="18"/>
  <c r="X116" i="18"/>
  <c r="Y116" i="18" s="1"/>
  <c r="X126" i="18"/>
  <c r="Y126" i="18" s="1"/>
  <c r="X127" i="18"/>
  <c r="Y127" i="18" s="1"/>
  <c r="W130" i="18"/>
  <c r="W137" i="18"/>
  <c r="X138" i="18"/>
  <c r="Y138" i="18" s="1"/>
  <c r="W161" i="18"/>
  <c r="W166" i="18"/>
  <c r="X169" i="18"/>
  <c r="Y169" i="18" s="1"/>
  <c r="X190" i="18"/>
  <c r="Y190" i="18" s="1"/>
  <c r="AA190" i="18" s="1"/>
  <c r="W196" i="18"/>
  <c r="X205" i="18"/>
  <c r="Y205" i="18" s="1"/>
  <c r="W210" i="18"/>
  <c r="X217" i="18"/>
  <c r="Y217" i="18" s="1"/>
  <c r="X218" i="18"/>
  <c r="Y218" i="18" s="1"/>
  <c r="W233" i="18"/>
  <c r="X251" i="18"/>
  <c r="Y251" i="18" s="1"/>
  <c r="W259" i="18"/>
  <c r="W273" i="18"/>
  <c r="W280" i="18"/>
  <c r="X287" i="18"/>
  <c r="Y287" i="18" s="1"/>
  <c r="W302" i="18"/>
  <c r="W307" i="18"/>
  <c r="X315" i="18"/>
  <c r="Y315" i="18" s="1"/>
  <c r="W324" i="18"/>
  <c r="X326" i="18"/>
  <c r="Y326" i="18" s="1"/>
  <c r="AA326" i="18" s="1"/>
  <c r="W330" i="18"/>
  <c r="X332" i="18"/>
  <c r="Y332" i="18" s="1"/>
  <c r="W335" i="18"/>
  <c r="AL276" i="9"/>
  <c r="AL279" i="9"/>
  <c r="AL289" i="9"/>
  <c r="X9" i="18"/>
  <c r="Y9" i="18" s="1"/>
  <c r="Z9" i="18" s="1"/>
  <c r="W13" i="18"/>
  <c r="W19" i="18"/>
  <c r="W20" i="18"/>
  <c r="X21" i="18"/>
  <c r="Y21" i="18" s="1"/>
  <c r="AA21" i="18" s="1"/>
  <c r="W26" i="18"/>
  <c r="X27" i="18"/>
  <c r="Y27" i="18" s="1"/>
  <c r="X32" i="18"/>
  <c r="Y32" i="18" s="1"/>
  <c r="W35" i="18"/>
  <c r="W41" i="18"/>
  <c r="X48" i="18"/>
  <c r="Y48" i="18" s="1"/>
  <c r="AA48" i="18" s="1"/>
  <c r="W51" i="18"/>
  <c r="X54" i="18"/>
  <c r="Y54" i="18" s="1"/>
  <c r="Z54" i="18" s="1"/>
  <c r="W59" i="18"/>
  <c r="X60" i="18"/>
  <c r="Y60" i="18" s="1"/>
  <c r="W63" i="18"/>
  <c r="W71" i="18"/>
  <c r="W79" i="18"/>
  <c r="W87" i="18"/>
  <c r="X96" i="18"/>
  <c r="Y96" i="18" s="1"/>
  <c r="X105" i="18"/>
  <c r="Y105" i="18" s="1"/>
  <c r="AA105" i="18" s="1"/>
  <c r="X109" i="18"/>
  <c r="Y109" i="18" s="1"/>
  <c r="X113" i="18"/>
  <c r="Y113" i="18" s="1"/>
  <c r="W116" i="18"/>
  <c r="W122" i="18"/>
  <c r="X123" i="18"/>
  <c r="Y123" i="18" s="1"/>
  <c r="Z123" i="18" s="1"/>
  <c r="W127" i="18"/>
  <c r="W133" i="18"/>
  <c r="X134" i="18"/>
  <c r="Y134" i="18" s="1"/>
  <c r="Z134" i="18" s="1"/>
  <c r="X135" i="18"/>
  <c r="Y135" i="18" s="1"/>
  <c r="W146" i="18"/>
  <c r="W151" i="18"/>
  <c r="W157" i="18"/>
  <c r="X160" i="18"/>
  <c r="Y160" i="18" s="1"/>
  <c r="AA160" i="18" s="1"/>
  <c r="X171" i="18"/>
  <c r="Y171" i="18" s="1"/>
  <c r="Z171" i="18" s="1"/>
  <c r="W175" i="18"/>
  <c r="W180" i="18"/>
  <c r="W186" i="18"/>
  <c r="X188" i="18"/>
  <c r="Y188" i="18" s="1"/>
  <c r="AA188" i="18" s="1"/>
  <c r="X198" i="18"/>
  <c r="Y198" i="18" s="1"/>
  <c r="X208" i="18"/>
  <c r="Y208" i="18" s="1"/>
  <c r="AA208" i="18" s="1"/>
  <c r="W218" i="18"/>
  <c r="W225" i="18"/>
  <c r="W251" i="18"/>
  <c r="W268" i="18"/>
  <c r="W276" i="18"/>
  <c r="X284" i="18"/>
  <c r="Y284" i="18" s="1"/>
  <c r="W287" i="18"/>
  <c r="W293" i="18"/>
  <c r="X295" i="18"/>
  <c r="Y295" i="18" s="1"/>
  <c r="W304" i="18"/>
  <c r="X306" i="18"/>
  <c r="Y306" i="18" s="1"/>
  <c r="W315" i="18"/>
  <c r="W321" i="18"/>
  <c r="W332" i="18"/>
  <c r="X334" i="18"/>
  <c r="Y334" i="18" s="1"/>
  <c r="W7" i="18"/>
  <c r="W14" i="18"/>
  <c r="X15" i="18"/>
  <c r="Y15" i="18" s="1"/>
  <c r="Z15" i="18" s="1"/>
  <c r="X16" i="18"/>
  <c r="Y16" i="18" s="1"/>
  <c r="W21" i="18"/>
  <c r="X28" i="18"/>
  <c r="Y28" i="18" s="1"/>
  <c r="W36" i="18"/>
  <c r="X37" i="18"/>
  <c r="Y37" i="18" s="1"/>
  <c r="W42" i="18"/>
  <c r="X43" i="18"/>
  <c r="Y43" i="18" s="1"/>
  <c r="AA43" i="18" s="1"/>
  <c r="W52" i="18"/>
  <c r="X53" i="18"/>
  <c r="Y53" i="18" s="1"/>
  <c r="X55" i="18"/>
  <c r="Y55" i="18" s="1"/>
  <c r="W64" i="18"/>
  <c r="W72" i="18"/>
  <c r="W80" i="18"/>
  <c r="W88" i="18"/>
  <c r="X101" i="18"/>
  <c r="Y101" i="18" s="1"/>
  <c r="Z101" i="18" s="1"/>
  <c r="W104" i="18"/>
  <c r="W108" i="18"/>
  <c r="W112" i="18"/>
  <c r="X124" i="18"/>
  <c r="Y124" i="18" s="1"/>
  <c r="W134" i="18"/>
  <c r="X142" i="18"/>
  <c r="Y142" i="18" s="1"/>
  <c r="W158" i="18"/>
  <c r="X161" i="18"/>
  <c r="Y161" i="18" s="1"/>
  <c r="Z161" i="18" s="1"/>
  <c r="W163" i="18"/>
  <c r="W169" i="18"/>
  <c r="X173" i="18"/>
  <c r="Y173" i="18" s="1"/>
  <c r="W176" i="18"/>
  <c r="W181" i="18"/>
  <c r="W192" i="18"/>
  <c r="X195" i="18"/>
  <c r="Y195" i="18" s="1"/>
  <c r="AA195" i="18" s="1"/>
  <c r="W198" i="18"/>
  <c r="X201" i="18"/>
  <c r="Y201" i="18" s="1"/>
  <c r="AA201" i="18" s="1"/>
  <c r="W206" i="18"/>
  <c r="X209" i="18"/>
  <c r="Y209" i="18" s="1"/>
  <c r="W213" i="18"/>
  <c r="X214" i="18"/>
  <c r="Y214" i="18" s="1"/>
  <c r="X222" i="18"/>
  <c r="Y222" i="18" s="1"/>
  <c r="W239" i="18"/>
  <c r="X244" i="18"/>
  <c r="Y244" i="18" s="1"/>
  <c r="AA244" i="18" s="1"/>
  <c r="W247" i="18"/>
  <c r="X248" i="18"/>
  <c r="Y248" i="18" s="1"/>
  <c r="W252" i="18"/>
  <c r="W257" i="18"/>
  <c r="X258" i="18"/>
  <c r="Y258" i="18" s="1"/>
  <c r="X264" i="18"/>
  <c r="Y264" i="18" s="1"/>
  <c r="X265" i="18"/>
  <c r="Y265" i="18" s="1"/>
  <c r="W269" i="18"/>
  <c r="W277" i="18"/>
  <c r="X279" i="18"/>
  <c r="Y279" i="18" s="1"/>
  <c r="Z279" i="18" s="1"/>
  <c r="W288" i="18"/>
  <c r="X290" i="18"/>
  <c r="Y290" i="18" s="1"/>
  <c r="W299" i="18"/>
  <c r="W305" i="18"/>
  <c r="W316" i="18"/>
  <c r="X318" i="18"/>
  <c r="Y318" i="18" s="1"/>
  <c r="X323" i="18"/>
  <c r="Y323" i="18" s="1"/>
  <c r="AA323" i="18" s="1"/>
  <c r="W327" i="18"/>
  <c r="W333" i="18"/>
  <c r="AL266" i="9"/>
  <c r="AL295" i="9"/>
  <c r="AL303" i="9"/>
  <c r="AL311" i="9"/>
  <c r="W8" i="18"/>
  <c r="X17" i="18"/>
  <c r="Y17" i="18" s="1"/>
  <c r="AA17" i="18" s="1"/>
  <c r="W22" i="18"/>
  <c r="X23" i="18"/>
  <c r="Y23" i="18" s="1"/>
  <c r="Z23" i="18" s="1"/>
  <c r="W31" i="18"/>
  <c r="W37" i="18"/>
  <c r="X44" i="18"/>
  <c r="Y44" i="18" s="1"/>
  <c r="W47" i="18"/>
  <c r="W53" i="18"/>
  <c r="X57" i="18"/>
  <c r="Y57" i="18" s="1"/>
  <c r="AA57" i="18" s="1"/>
  <c r="W65" i="18"/>
  <c r="X68" i="18"/>
  <c r="Y68" i="18" s="1"/>
  <c r="Z68" i="18" s="1"/>
  <c r="W73" i="18"/>
  <c r="X76" i="18"/>
  <c r="Y76" i="18" s="1"/>
  <c r="W81" i="18"/>
  <c r="X84" i="18"/>
  <c r="Y84" i="18" s="1"/>
  <c r="W89" i="18"/>
  <c r="X92" i="18"/>
  <c r="Y92" i="18" s="1"/>
  <c r="Z92" i="18" s="1"/>
  <c r="X97" i="18"/>
  <c r="Y97" i="18" s="1"/>
  <c r="W100" i="18"/>
  <c r="W117" i="18"/>
  <c r="X118" i="18"/>
  <c r="Y118" i="18" s="1"/>
  <c r="X137" i="18"/>
  <c r="Y137" i="18" s="1"/>
  <c r="W141" i="18"/>
  <c r="W147" i="18"/>
  <c r="X149" i="18"/>
  <c r="Y149" i="18" s="1"/>
  <c r="Z149" i="18" s="1"/>
  <c r="W153" i="18"/>
  <c r="X154" i="18"/>
  <c r="Y154" i="18" s="1"/>
  <c r="AA154" i="18" s="1"/>
  <c r="W159" i="18"/>
  <c r="W187" i="18"/>
  <c r="X196" i="18"/>
  <c r="Y196" i="18" s="1"/>
  <c r="X210" i="18"/>
  <c r="Y210" i="18" s="1"/>
  <c r="AA210" i="18" s="1"/>
  <c r="W220" i="18"/>
  <c r="X221" i="18"/>
  <c r="Y221" i="18" s="1"/>
  <c r="Z221" i="18" s="1"/>
  <c r="W226" i="18"/>
  <c r="W235" i="18"/>
  <c r="X236" i="18"/>
  <c r="Y236" i="18" s="1"/>
  <c r="W243" i="18"/>
  <c r="X254" i="18"/>
  <c r="Y254" i="18" s="1"/>
  <c r="W263" i="18"/>
  <c r="X266" i="18"/>
  <c r="Y266" i="18" s="1"/>
  <c r="Z266" i="18" s="1"/>
  <c r="X272" i="18"/>
  <c r="Y272" i="18" s="1"/>
  <c r="AA272" i="18" s="1"/>
  <c r="X273" i="18"/>
  <c r="Y273" i="18" s="1"/>
  <c r="W278" i="18"/>
  <c r="W283" i="18"/>
  <c r="W289" i="18"/>
  <c r="W300" i="18"/>
  <c r="X302" i="18"/>
  <c r="Y302" i="18" s="1"/>
  <c r="X307" i="18"/>
  <c r="Y307" i="18" s="1"/>
  <c r="Z307" i="18" s="1"/>
  <c r="W311" i="18"/>
  <c r="W317" i="18"/>
  <c r="X324" i="18"/>
  <c r="Y324" i="18" s="1"/>
  <c r="AA324" i="18" s="1"/>
  <c r="W328" i="18"/>
  <c r="X330" i="18"/>
  <c r="Y330" i="18" s="1"/>
  <c r="X335" i="18"/>
  <c r="Y335" i="18" s="1"/>
  <c r="AA25" i="18"/>
  <c r="Z25" i="18"/>
  <c r="AA64" i="18"/>
  <c r="Z64" i="18"/>
  <c r="Z80" i="18"/>
  <c r="AA88" i="18"/>
  <c r="Z88" i="18"/>
  <c r="AA6" i="18"/>
  <c r="Z6" i="18"/>
  <c r="Z7" i="18"/>
  <c r="AA7" i="18"/>
  <c r="AA8" i="18"/>
  <c r="Z8" i="18"/>
  <c r="Z31" i="18"/>
  <c r="AA31" i="18"/>
  <c r="AA41" i="18"/>
  <c r="Z41" i="18"/>
  <c r="Z47" i="18"/>
  <c r="AA47" i="18"/>
  <c r="AA63" i="18"/>
  <c r="Z63" i="18"/>
  <c r="Z66" i="18"/>
  <c r="AA66" i="18"/>
  <c r="AA71" i="18"/>
  <c r="Z71" i="18"/>
  <c r="Z74" i="18"/>
  <c r="AA74" i="18"/>
  <c r="Z79" i="18"/>
  <c r="Z82" i="18"/>
  <c r="AA82" i="18"/>
  <c r="AA87" i="18"/>
  <c r="Z87" i="18"/>
  <c r="Z90" i="18"/>
  <c r="AA90" i="18"/>
  <c r="AA18" i="18"/>
  <c r="Z18" i="18"/>
  <c r="AA36" i="18"/>
  <c r="Z36" i="18"/>
  <c r="AA52" i="18"/>
  <c r="Z52" i="18"/>
  <c r="AA9" i="18"/>
  <c r="Z27" i="18"/>
  <c r="AA27" i="18"/>
  <c r="AA32" i="18"/>
  <c r="Z32" i="18"/>
  <c r="AA60" i="18"/>
  <c r="Z60" i="18"/>
  <c r="AA14" i="18"/>
  <c r="Z14" i="18"/>
  <c r="AA16" i="18"/>
  <c r="Z16" i="18"/>
  <c r="AA28" i="18"/>
  <c r="Z28" i="18"/>
  <c r="AA37" i="18"/>
  <c r="Z37" i="18"/>
  <c r="Z43" i="18"/>
  <c r="AA53" i="18"/>
  <c r="Z53" i="18"/>
  <c r="AA55" i="18"/>
  <c r="Z55" i="18"/>
  <c r="AA45" i="18"/>
  <c r="Z45" i="18"/>
  <c r="AA44" i="18"/>
  <c r="Z44" i="18"/>
  <c r="Z57" i="18"/>
  <c r="AA68" i="18"/>
  <c r="AA76" i="18"/>
  <c r="Z76" i="18"/>
  <c r="AA84" i="18"/>
  <c r="Z84" i="18"/>
  <c r="AA92" i="18"/>
  <c r="AA24" i="18"/>
  <c r="Z24" i="18"/>
  <c r="AA33" i="18"/>
  <c r="Z33" i="18"/>
  <c r="Z39" i="18"/>
  <c r="AA39" i="18"/>
  <c r="AA49" i="18"/>
  <c r="Z49" i="18"/>
  <c r="AA67" i="18"/>
  <c r="Z67" i="18"/>
  <c r="Z70" i="18"/>
  <c r="AA70" i="18"/>
  <c r="AA75" i="18"/>
  <c r="Z75" i="18"/>
  <c r="Z78" i="18"/>
  <c r="AA78" i="18"/>
  <c r="AA83" i="18"/>
  <c r="Z83" i="18"/>
  <c r="Z86" i="18"/>
  <c r="AA86" i="18"/>
  <c r="AA91" i="18"/>
  <c r="Z91" i="18"/>
  <c r="AA13" i="18"/>
  <c r="Z13" i="18"/>
  <c r="AA20" i="18"/>
  <c r="AA35" i="18"/>
  <c r="Z51" i="18"/>
  <c r="AA51" i="18"/>
  <c r="AA10" i="18"/>
  <c r="Z10" i="18"/>
  <c r="AA12" i="18"/>
  <c r="Z12" i="18"/>
  <c r="Z19" i="18"/>
  <c r="AA19" i="18"/>
  <c r="AA29" i="18"/>
  <c r="Z29" i="18"/>
  <c r="AA40" i="18"/>
  <c r="Z40" i="18"/>
  <c r="AA56" i="18"/>
  <c r="Z56" i="18"/>
  <c r="AA58" i="18"/>
  <c r="Z58" i="18"/>
  <c r="AA62" i="18"/>
  <c r="Z62" i="18"/>
  <c r="Z22" i="18"/>
  <c r="Z26" i="18"/>
  <c r="Z30" i="18"/>
  <c r="Z34" i="18"/>
  <c r="Z38" i="18"/>
  <c r="Z42" i="18"/>
  <c r="Z46" i="18"/>
  <c r="Z50" i="18"/>
  <c r="Z61" i="18"/>
  <c r="AA118" i="18"/>
  <c r="Z118" i="18"/>
  <c r="AA139" i="18"/>
  <c r="Z139" i="18"/>
  <c r="Z141" i="18"/>
  <c r="AA141" i="18"/>
  <c r="Z160" i="18"/>
  <c r="AA166" i="18"/>
  <c r="Z166" i="18"/>
  <c r="Z195" i="18"/>
  <c r="Z201" i="18"/>
  <c r="AA246" i="18"/>
  <c r="Z246" i="18"/>
  <c r="AA256" i="18"/>
  <c r="Z256" i="18"/>
  <c r="W58" i="18"/>
  <c r="AA135" i="18"/>
  <c r="Z135" i="18"/>
  <c r="W150" i="18"/>
  <c r="AA177" i="18"/>
  <c r="Z177" i="18"/>
  <c r="AA179" i="18"/>
  <c r="Z179" i="18"/>
  <c r="AA196" i="18"/>
  <c r="Z196" i="18"/>
  <c r="AA94" i="18"/>
  <c r="Z94" i="18"/>
  <c r="AA98" i="18"/>
  <c r="Z98" i="18"/>
  <c r="AA106" i="18"/>
  <c r="Z106" i="18"/>
  <c r="W110" i="18"/>
  <c r="AA110" i="18"/>
  <c r="Z110" i="18"/>
  <c r="W114" i="18"/>
  <c r="AA114" i="18"/>
  <c r="Z114" i="18"/>
  <c r="AA119" i="18"/>
  <c r="Z119" i="18"/>
  <c r="X120" i="18"/>
  <c r="Y120" i="18" s="1"/>
  <c r="AA124" i="18"/>
  <c r="Z124" i="18"/>
  <c r="X125" i="18"/>
  <c r="Y125" i="18" s="1"/>
  <c r="W129" i="18"/>
  <c r="Z129" i="18"/>
  <c r="AA129" i="18"/>
  <c r="AA131" i="18"/>
  <c r="Z131" i="18"/>
  <c r="AA134" i="18"/>
  <c r="Z147" i="18"/>
  <c r="AA147" i="18"/>
  <c r="AA169" i="18"/>
  <c r="Z169" i="18"/>
  <c r="AA183" i="18"/>
  <c r="Z183" i="18"/>
  <c r="AA189" i="18"/>
  <c r="Z189" i="18"/>
  <c r="AA332" i="18"/>
  <c r="Z332" i="18"/>
  <c r="W62" i="18"/>
  <c r="AA126" i="18"/>
  <c r="Z126" i="18"/>
  <c r="AA130" i="18"/>
  <c r="Z130" i="18"/>
  <c r="Z137" i="18"/>
  <c r="AA137" i="18"/>
  <c r="AA142" i="18"/>
  <c r="Z142" i="18"/>
  <c r="AA146" i="18"/>
  <c r="Z146" i="18"/>
  <c r="AA175" i="18"/>
  <c r="Z175" i="18"/>
  <c r="AA203" i="18"/>
  <c r="Z203" i="18"/>
  <c r="AA213" i="18"/>
  <c r="Z213" i="18"/>
  <c r="AA198" i="18"/>
  <c r="Z198" i="18"/>
  <c r="W57" i="18"/>
  <c r="X93" i="18"/>
  <c r="Y93" i="18" s="1"/>
  <c r="W95" i="18"/>
  <c r="W99" i="18"/>
  <c r="W103" i="18"/>
  <c r="W107" i="18"/>
  <c r="W111" i="18"/>
  <c r="W115" i="18"/>
  <c r="AA115" i="18"/>
  <c r="Z115" i="18"/>
  <c r="AA157" i="18"/>
  <c r="AA158" i="18"/>
  <c r="Z158" i="18"/>
  <c r="AA168" i="18"/>
  <c r="Z168" i="18"/>
  <c r="AA205" i="18"/>
  <c r="Z205" i="18"/>
  <c r="Z211" i="18"/>
  <c r="AA211" i="18"/>
  <c r="Z145" i="18"/>
  <c r="AA145" i="18"/>
  <c r="AA181" i="18"/>
  <c r="Z181" i="18"/>
  <c r="W54" i="18"/>
  <c r="X65" i="18"/>
  <c r="Y65" i="18" s="1"/>
  <c r="X69" i="18"/>
  <c r="Y69" i="18" s="1"/>
  <c r="X73" i="18"/>
  <c r="Y73" i="18" s="1"/>
  <c r="X77" i="18"/>
  <c r="Y77" i="18" s="1"/>
  <c r="X81" i="18"/>
  <c r="Y81" i="18" s="1"/>
  <c r="X85" i="18"/>
  <c r="Y85" i="18" s="1"/>
  <c r="X89" i="18"/>
  <c r="Y89" i="18" s="1"/>
  <c r="Z95" i="18"/>
  <c r="Z99" i="18"/>
  <c r="Z103" i="18"/>
  <c r="AA117" i="18"/>
  <c r="Z117" i="18"/>
  <c r="AA187" i="18"/>
  <c r="Z187" i="18"/>
  <c r="Z224" i="18"/>
  <c r="AA224" i="18"/>
  <c r="W61" i="18"/>
  <c r="AA97" i="18"/>
  <c r="Z97" i="18"/>
  <c r="AA101" i="18"/>
  <c r="Z105" i="18"/>
  <c r="AA109" i="18"/>
  <c r="Z109" i="18"/>
  <c r="AA113" i="18"/>
  <c r="Z113" i="18"/>
  <c r="AA123" i="18"/>
  <c r="AA128" i="18"/>
  <c r="Z128" i="18"/>
  <c r="X133" i="18"/>
  <c r="Y133" i="18" s="1"/>
  <c r="AA138" i="18"/>
  <c r="Z138" i="18"/>
  <c r="AA143" i="18"/>
  <c r="Z143" i="18"/>
  <c r="AA161" i="18"/>
  <c r="AA173" i="18"/>
  <c r="Z173" i="18"/>
  <c r="AA193" i="18"/>
  <c r="Z193" i="18"/>
  <c r="AA199" i="18"/>
  <c r="Z199" i="18"/>
  <c r="AA217" i="18"/>
  <c r="Z217" i="18"/>
  <c r="AA218" i="18"/>
  <c r="Z218" i="18"/>
  <c r="W136" i="18"/>
  <c r="X140" i="18"/>
  <c r="Y140" i="18" s="1"/>
  <c r="X156" i="18"/>
  <c r="Y156" i="18" s="1"/>
  <c r="X164" i="18"/>
  <c r="Y164" i="18" s="1"/>
  <c r="X178" i="18"/>
  <c r="Y178" i="18" s="1"/>
  <c r="W195" i="18"/>
  <c r="W201" i="18"/>
  <c r="Z220" i="18"/>
  <c r="AA220" i="18"/>
  <c r="AA228" i="18"/>
  <c r="Z228" i="18"/>
  <c r="X232" i="18"/>
  <c r="Y232" i="18" s="1"/>
  <c r="AA316" i="18"/>
  <c r="Z316" i="18"/>
  <c r="AA325" i="18"/>
  <c r="Z325" i="18"/>
  <c r="AA236" i="18"/>
  <c r="Z236" i="18"/>
  <c r="Z244" i="18"/>
  <c r="AA248" i="18"/>
  <c r="Z248" i="18"/>
  <c r="AA252" i="18"/>
  <c r="Z252" i="18"/>
  <c r="AA258" i="18"/>
  <c r="Z258" i="18"/>
  <c r="AA270" i="18"/>
  <c r="Z270" i="18"/>
  <c r="AA300" i="18"/>
  <c r="Z300" i="18"/>
  <c r="AA309" i="18"/>
  <c r="Z309" i="18"/>
  <c r="W128" i="18"/>
  <c r="X132" i="18"/>
  <c r="Y132" i="18" s="1"/>
  <c r="X152" i="18"/>
  <c r="Y152" i="18" s="1"/>
  <c r="AA153" i="18"/>
  <c r="X170" i="18"/>
  <c r="Y170" i="18" s="1"/>
  <c r="Z184" i="18"/>
  <c r="W190" i="18"/>
  <c r="Z190" i="18"/>
  <c r="W193" i="18"/>
  <c r="X200" i="18"/>
  <c r="Y200" i="18" s="1"/>
  <c r="X202" i="18"/>
  <c r="Y202" i="18" s="1"/>
  <c r="AA209" i="18"/>
  <c r="Z209" i="18"/>
  <c r="AA254" i="18"/>
  <c r="Z254" i="18"/>
  <c r="AA284" i="18"/>
  <c r="Z284" i="18"/>
  <c r="AA293" i="18"/>
  <c r="Z293" i="18"/>
  <c r="W120" i="18"/>
  <c r="W140" i="18"/>
  <c r="X144" i="18"/>
  <c r="Y144" i="18" s="1"/>
  <c r="X148" i="18"/>
  <c r="Y148" i="18" s="1"/>
  <c r="W156" i="18"/>
  <c r="W164" i="18"/>
  <c r="W170" i="18"/>
  <c r="W173" i="18"/>
  <c r="X180" i="18"/>
  <c r="Y180" i="18" s="1"/>
  <c r="X182" i="18"/>
  <c r="Y182" i="18" s="1"/>
  <c r="W199" i="18"/>
  <c r="W202" i="18"/>
  <c r="W205" i="18"/>
  <c r="X206" i="18"/>
  <c r="Y206" i="18" s="1"/>
  <c r="Z216" i="18"/>
  <c r="AA216" i="18"/>
  <c r="W253" i="18"/>
  <c r="AA253" i="18"/>
  <c r="Z253" i="18"/>
  <c r="AA266" i="18"/>
  <c r="W182" i="18"/>
  <c r="X194" i="18"/>
  <c r="Y194" i="18" s="1"/>
  <c r="Z212" i="18"/>
  <c r="AA212" i="18"/>
  <c r="AA221" i="18"/>
  <c r="AA225" i="18"/>
  <c r="Z225" i="18"/>
  <c r="AA249" i="18"/>
  <c r="Z249" i="18"/>
  <c r="AA260" i="18"/>
  <c r="Z260" i="18"/>
  <c r="AA278" i="18"/>
  <c r="Z278" i="18"/>
  <c r="W132" i="18"/>
  <c r="X136" i="18"/>
  <c r="Y136" i="18" s="1"/>
  <c r="W152" i="18"/>
  <c r="X155" i="18"/>
  <c r="Y155" i="18" s="1"/>
  <c r="AA159" i="18"/>
  <c r="W162" i="18"/>
  <c r="X163" i="18"/>
  <c r="Y163" i="18" s="1"/>
  <c r="AA167" i="18"/>
  <c r="X172" i="18"/>
  <c r="Y172" i="18" s="1"/>
  <c r="Z188" i="18"/>
  <c r="W191" i="18"/>
  <c r="AA191" i="18"/>
  <c r="Z191" i="18"/>
  <c r="W197" i="18"/>
  <c r="X204" i="18"/>
  <c r="Y204" i="18" s="1"/>
  <c r="Z251" i="18"/>
  <c r="AA251" i="18"/>
  <c r="AA274" i="18"/>
  <c r="Z274" i="18"/>
  <c r="W144" i="18"/>
  <c r="X151" i="18"/>
  <c r="Y151" i="18" s="1"/>
  <c r="Z154" i="18"/>
  <c r="W171" i="18"/>
  <c r="W174" i="18"/>
  <c r="W177" i="18"/>
  <c r="AA197" i="18"/>
  <c r="Z197" i="18"/>
  <c r="W203" i="18"/>
  <c r="X207" i="18"/>
  <c r="Y207" i="18" s="1"/>
  <c r="AA214" i="18"/>
  <c r="Z214" i="18"/>
  <c r="AA222" i="18"/>
  <c r="Z222" i="18"/>
  <c r="AA250" i="18"/>
  <c r="Z250" i="18"/>
  <c r="Z275" i="18"/>
  <c r="AA275" i="18"/>
  <c r="W207" i="18"/>
  <c r="W215" i="18"/>
  <c r="X219" i="18"/>
  <c r="Y219" i="18" s="1"/>
  <c r="W232" i="18"/>
  <c r="W258" i="18"/>
  <c r="X259" i="18"/>
  <c r="Y259" i="18" s="1"/>
  <c r="AA261" i="18"/>
  <c r="Z261" i="18"/>
  <c r="X271" i="18"/>
  <c r="Y271" i="18" s="1"/>
  <c r="W274" i="18"/>
  <c r="AA295" i="18"/>
  <c r="Z295" i="18"/>
  <c r="AA311" i="18"/>
  <c r="Z311" i="18"/>
  <c r="AA327" i="18"/>
  <c r="Z327" i="18"/>
  <c r="W227" i="18"/>
  <c r="AA235" i="18"/>
  <c r="W238" i="18"/>
  <c r="X239" i="18"/>
  <c r="Y239" i="18" s="1"/>
  <c r="W244" i="18"/>
  <c r="W270" i="18"/>
  <c r="AA279" i="18"/>
  <c r="AA280" i="18"/>
  <c r="Z280" i="18"/>
  <c r="AA281" i="18"/>
  <c r="Z281" i="18"/>
  <c r="AA289" i="18"/>
  <c r="Z289" i="18"/>
  <c r="W294" i="18"/>
  <c r="X296" i="18"/>
  <c r="Y296" i="18" s="1"/>
  <c r="AA305" i="18"/>
  <c r="Z305" i="18"/>
  <c r="W310" i="18"/>
  <c r="Z310" i="18"/>
  <c r="X312" i="18"/>
  <c r="Y312" i="18" s="1"/>
  <c r="AA321" i="18"/>
  <c r="Z321" i="18"/>
  <c r="W326" i="18"/>
  <c r="Z326" i="18"/>
  <c r="X328" i="18"/>
  <c r="Y328" i="18" s="1"/>
  <c r="W262" i="18"/>
  <c r="X263" i="18"/>
  <c r="Y263" i="18" s="1"/>
  <c r="W266" i="18"/>
  <c r="AA276" i="18"/>
  <c r="Z276" i="18"/>
  <c r="AA277" i="18"/>
  <c r="Z277" i="18"/>
  <c r="AA291" i="18"/>
  <c r="Z291" i="18"/>
  <c r="AA307" i="18"/>
  <c r="W219" i="18"/>
  <c r="X223" i="18"/>
  <c r="Y223" i="18" s="1"/>
  <c r="W230" i="18"/>
  <c r="X231" i="18"/>
  <c r="Y231" i="18" s="1"/>
  <c r="W236" i="18"/>
  <c r="AA273" i="18"/>
  <c r="Z273" i="18"/>
  <c r="AA285" i="18"/>
  <c r="Z285" i="18"/>
  <c r="W290" i="18"/>
  <c r="AA292" i="18"/>
  <c r="Z292" i="18"/>
  <c r="AA301" i="18"/>
  <c r="Z301" i="18"/>
  <c r="W306" i="18"/>
  <c r="AA308" i="18"/>
  <c r="Z308" i="18"/>
  <c r="AA317" i="18"/>
  <c r="Z317" i="18"/>
  <c r="W322" i="18"/>
  <c r="Z324" i="18"/>
  <c r="AA333" i="18"/>
  <c r="Z333" i="18"/>
  <c r="Z230" i="18"/>
  <c r="Z233" i="18"/>
  <c r="W242" i="18"/>
  <c r="X243" i="18"/>
  <c r="Y243" i="18" s="1"/>
  <c r="W248" i="18"/>
  <c r="AA268" i="18"/>
  <c r="Z268" i="18"/>
  <c r="AA269" i="18"/>
  <c r="Z269" i="18"/>
  <c r="AA287" i="18"/>
  <c r="Z287" i="18"/>
  <c r="AA319" i="18"/>
  <c r="Z319" i="18"/>
  <c r="AA335" i="18"/>
  <c r="Z335" i="18"/>
  <c r="W211" i="18"/>
  <c r="X215" i="18"/>
  <c r="Y215" i="18" s="1"/>
  <c r="W228" i="18"/>
  <c r="W254" i="18"/>
  <c r="X255" i="18"/>
  <c r="Y255" i="18" s="1"/>
  <c r="W260" i="18"/>
  <c r="AA264" i="18"/>
  <c r="Z264" i="18"/>
  <c r="AA265" i="18"/>
  <c r="Z265" i="18"/>
  <c r="X288" i="18"/>
  <c r="Y288" i="18" s="1"/>
  <c r="W297" i="18"/>
  <c r="AA297" i="18"/>
  <c r="Z297" i="18"/>
  <c r="X304" i="18"/>
  <c r="Y304" i="18" s="1"/>
  <c r="W313" i="18"/>
  <c r="AA313" i="18"/>
  <c r="Z313" i="18"/>
  <c r="X320" i="18"/>
  <c r="Y320" i="18" s="1"/>
  <c r="W329" i="18"/>
  <c r="AA329" i="18"/>
  <c r="Z329" i="18"/>
  <c r="X227" i="18"/>
  <c r="Y227" i="18" s="1"/>
  <c r="W240" i="18"/>
  <c r="AA240" i="18"/>
  <c r="Z240" i="18"/>
  <c r="AA283" i="18"/>
  <c r="Z283" i="18"/>
  <c r="AA299" i="18"/>
  <c r="Z299" i="18"/>
  <c r="AA315" i="18"/>
  <c r="Z315" i="18"/>
  <c r="AA331" i="18"/>
  <c r="Z331" i="18"/>
  <c r="AL6" i="9"/>
  <c r="BC311" i="5"/>
  <c r="BD311" i="5" s="1"/>
  <c r="BJ311" i="5"/>
  <c r="BJ328" i="5"/>
  <c r="BB328" i="5"/>
  <c r="BF337" i="5"/>
  <c r="BB10" i="5"/>
  <c r="BB24" i="5"/>
  <c r="BB32" i="5"/>
  <c r="BB35" i="5"/>
  <c r="BB43" i="5"/>
  <c r="BB51" i="5"/>
  <c r="BB59" i="5"/>
  <c r="BB67" i="5"/>
  <c r="BB75" i="5"/>
  <c r="BB83" i="5"/>
  <c r="BB91" i="5"/>
  <c r="BB99" i="5"/>
  <c r="BB107" i="5"/>
  <c r="BJ116" i="5"/>
  <c r="BB116" i="5"/>
  <c r="BJ120" i="5"/>
  <c r="BB120" i="5"/>
  <c r="BJ168" i="5"/>
  <c r="BC175" i="5"/>
  <c r="BD175" i="5" s="1"/>
  <c r="BJ192" i="5"/>
  <c r="BB192" i="5"/>
  <c r="BC207" i="5"/>
  <c r="BD207" i="5" s="1"/>
  <c r="BJ207" i="5"/>
  <c r="BJ232" i="5"/>
  <c r="BB232" i="5"/>
  <c r="BJ248" i="5"/>
  <c r="BB248" i="5"/>
  <c r="BG337" i="5"/>
  <c r="BB11" i="5"/>
  <c r="BB25" i="5"/>
  <c r="BB36" i="5"/>
  <c r="BB44" i="5"/>
  <c r="BB52" i="5"/>
  <c r="BB60" i="5"/>
  <c r="BB68" i="5"/>
  <c r="BB76" i="5"/>
  <c r="BB84" i="5"/>
  <c r="BB92" i="5"/>
  <c r="BB100" i="5"/>
  <c r="BB108" i="5"/>
  <c r="BJ112" i="5"/>
  <c r="BB112" i="5"/>
  <c r="BJ117" i="5"/>
  <c r="BJ152" i="5"/>
  <c r="BB152" i="5"/>
  <c r="BJ216" i="5"/>
  <c r="BB216" i="5"/>
  <c r="BJ264" i="5"/>
  <c r="BB264" i="5"/>
  <c r="BJ320" i="5"/>
  <c r="BB320" i="5"/>
  <c r="BC327" i="5"/>
  <c r="BD327" i="5" s="1"/>
  <c r="BJ327" i="5"/>
  <c r="BH337" i="5"/>
  <c r="BB12" i="5"/>
  <c r="BB26" i="5"/>
  <c r="BB37" i="5"/>
  <c r="BB45" i="5"/>
  <c r="BB53" i="5"/>
  <c r="BB61" i="5"/>
  <c r="BB69" i="5"/>
  <c r="BB77" i="5"/>
  <c r="BB85" i="5"/>
  <c r="BB93" i="5"/>
  <c r="BB101" i="5"/>
  <c r="BB109" i="5"/>
  <c r="BJ140" i="5"/>
  <c r="BJ144" i="5"/>
  <c r="BB144" i="5"/>
  <c r="BJ149" i="5"/>
  <c r="BJ151" i="5"/>
  <c r="BC183" i="5"/>
  <c r="BD183" i="5" s="1"/>
  <c r="BJ183" i="5"/>
  <c r="BC191" i="5"/>
  <c r="BD191" i="5" s="1"/>
  <c r="BJ191" i="5"/>
  <c r="BC231" i="5"/>
  <c r="BD231" i="5" s="1"/>
  <c r="BJ231" i="5"/>
  <c r="BC247" i="5"/>
  <c r="BD247" i="5" s="1"/>
  <c r="BJ247" i="5"/>
  <c r="BI337" i="5"/>
  <c r="BI338" i="5" s="1"/>
  <c r="BJ54" i="5"/>
  <c r="BJ62" i="5"/>
  <c r="BJ70" i="5"/>
  <c r="BJ78" i="5"/>
  <c r="BJ86" i="5"/>
  <c r="BJ94" i="5"/>
  <c r="BJ102" i="5"/>
  <c r="BJ110" i="5"/>
  <c r="BJ200" i="5"/>
  <c r="BB200" i="5"/>
  <c r="BC215" i="5"/>
  <c r="BD215" i="5" s="1"/>
  <c r="BJ215" i="5"/>
  <c r="BC263" i="5"/>
  <c r="BD263" i="5" s="1"/>
  <c r="BJ263" i="5"/>
  <c r="BC319" i="5"/>
  <c r="BD319" i="5" s="1"/>
  <c r="BJ319" i="5"/>
  <c r="BB6" i="5"/>
  <c r="BJ6" i="5"/>
  <c r="BB14" i="5"/>
  <c r="BB20" i="5"/>
  <c r="BB28" i="5"/>
  <c r="BB39" i="5"/>
  <c r="BB47" i="5"/>
  <c r="BB55" i="5"/>
  <c r="BB63" i="5"/>
  <c r="BB71" i="5"/>
  <c r="BB79" i="5"/>
  <c r="BB87" i="5"/>
  <c r="BB95" i="5"/>
  <c r="BB103" i="5"/>
  <c r="BB111" i="5"/>
  <c r="BJ132" i="5"/>
  <c r="BJ136" i="5"/>
  <c r="BB136" i="5"/>
  <c r="BJ176" i="5"/>
  <c r="BJ224" i="5"/>
  <c r="BB224" i="5"/>
  <c r="BJ240" i="5"/>
  <c r="BB240" i="5"/>
  <c r="BJ256" i="5"/>
  <c r="BB256" i="5"/>
  <c r="BJ280" i="5"/>
  <c r="BB280" i="5"/>
  <c r="BJ288" i="5"/>
  <c r="BB288" i="5"/>
  <c r="BJ296" i="5"/>
  <c r="BB296" i="5"/>
  <c r="BJ304" i="5"/>
  <c r="BB304" i="5"/>
  <c r="BC271" i="5"/>
  <c r="BD271" i="5" s="1"/>
  <c r="BJ271" i="5"/>
  <c r="BJ135" i="5"/>
  <c r="BC199" i="5"/>
  <c r="BD199" i="5" s="1"/>
  <c r="BJ199" i="5"/>
  <c r="BJ272" i="5"/>
  <c r="BB272" i="5"/>
  <c r="BJ312" i="5"/>
  <c r="BB312" i="5"/>
  <c r="BJ124" i="5"/>
  <c r="BJ128" i="5"/>
  <c r="BB128" i="5"/>
  <c r="BJ184" i="5"/>
  <c r="BB184" i="5"/>
  <c r="BJ208" i="5"/>
  <c r="BB208" i="5"/>
  <c r="BC223" i="5"/>
  <c r="BD223" i="5" s="1"/>
  <c r="BJ223" i="5"/>
  <c r="BC239" i="5"/>
  <c r="BD239" i="5" s="1"/>
  <c r="BJ239" i="5"/>
  <c r="BC255" i="5"/>
  <c r="BD255" i="5" s="1"/>
  <c r="BJ255" i="5"/>
  <c r="BC279" i="5"/>
  <c r="BD279" i="5" s="1"/>
  <c r="BJ279" i="5"/>
  <c r="BC287" i="5"/>
  <c r="BD287" i="5" s="1"/>
  <c r="BJ287" i="5"/>
  <c r="BC295" i="5"/>
  <c r="BD295" i="5" s="1"/>
  <c r="BJ295" i="5"/>
  <c r="BC303" i="5"/>
  <c r="BD303" i="5" s="1"/>
  <c r="BJ303" i="5"/>
  <c r="BC335" i="5"/>
  <c r="BD335" i="5" s="1"/>
  <c r="BJ335" i="5"/>
  <c r="BB190" i="5"/>
  <c r="BB198" i="5"/>
  <c r="BB206" i="5"/>
  <c r="BB214" i="5"/>
  <c r="BB222" i="5"/>
  <c r="BB230" i="5"/>
  <c r="BB238" i="5"/>
  <c r="BB246" i="5"/>
  <c r="BB254" i="5"/>
  <c r="BB262" i="5"/>
  <c r="BB270" i="5"/>
  <c r="BB278" i="5"/>
  <c r="BB286" i="5"/>
  <c r="BB294" i="5"/>
  <c r="BB302" i="5"/>
  <c r="BB310" i="5"/>
  <c r="BB318" i="5"/>
  <c r="BB326" i="5"/>
  <c r="BB334" i="5"/>
  <c r="BB124" i="5"/>
  <c r="BB132" i="5"/>
  <c r="BB140" i="5"/>
  <c r="BB118" i="5"/>
  <c r="BB126" i="5"/>
  <c r="BB134" i="5"/>
  <c r="BB142" i="5"/>
  <c r="BB150" i="5"/>
  <c r="BB177" i="5"/>
  <c r="BB185" i="5"/>
  <c r="BJ193" i="5"/>
  <c r="BJ201" i="5"/>
  <c r="BJ209" i="5"/>
  <c r="BJ217" i="5"/>
  <c r="BJ313" i="5"/>
  <c r="BJ329" i="5"/>
  <c r="BB119" i="5"/>
  <c r="BB127" i="5"/>
  <c r="BB135" i="5"/>
  <c r="BB143" i="5"/>
  <c r="BB151" i="5"/>
  <c r="BB178" i="5"/>
  <c r="BJ194" i="5"/>
  <c r="BJ202" i="5"/>
  <c r="BJ210" i="5"/>
  <c r="BJ218" i="5"/>
  <c r="BJ226" i="5"/>
  <c r="BJ234" i="5"/>
  <c r="BJ242" i="5"/>
  <c r="BJ250" i="5"/>
  <c r="BJ258" i="5"/>
  <c r="BJ266" i="5"/>
  <c r="BB179" i="5"/>
  <c r="BB187" i="5"/>
  <c r="BB195" i="5"/>
  <c r="BB203" i="5"/>
  <c r="BB211" i="5"/>
  <c r="BB219" i="5"/>
  <c r="BB227" i="5"/>
  <c r="BB235" i="5"/>
  <c r="BB243" i="5"/>
  <c r="BB251" i="5"/>
  <c r="BB259" i="5"/>
  <c r="BB267" i="5"/>
  <c r="BJ275" i="5"/>
  <c r="BJ315" i="5"/>
  <c r="BJ323" i="5"/>
  <c r="BJ331" i="5"/>
  <c r="BB188" i="5"/>
  <c r="BB196" i="5"/>
  <c r="BB204" i="5"/>
  <c r="BB212" i="5"/>
  <c r="BB220" i="5"/>
  <c r="BB228" i="5"/>
  <c r="BB236" i="5"/>
  <c r="BB244" i="5"/>
  <c r="BB252" i="5"/>
  <c r="BB260" i="5"/>
  <c r="BB268" i="5"/>
  <c r="BB276" i="5"/>
  <c r="BB284" i="5"/>
  <c r="BB292" i="5"/>
  <c r="BB300" i="5"/>
  <c r="BB308" i="5"/>
  <c r="BB316" i="5"/>
  <c r="BB324" i="5"/>
  <c r="BB332" i="5"/>
  <c r="AD33" i="3"/>
  <c r="D33" i="3"/>
  <c r="E33" i="3" s="1"/>
  <c r="Z210" i="18" l="1"/>
  <c r="AA171" i="18"/>
  <c r="AA306" i="18"/>
  <c r="Z306" i="18"/>
  <c r="AA96" i="18"/>
  <c r="Z96" i="18"/>
  <c r="AA122" i="18"/>
  <c r="Z122" i="18"/>
  <c r="AA257" i="18"/>
  <c r="Z257" i="18"/>
  <c r="AA104" i="18"/>
  <c r="Z104" i="18"/>
  <c r="AA318" i="18"/>
  <c r="Z318" i="18"/>
  <c r="AA298" i="18"/>
  <c r="Z298" i="18"/>
  <c r="AA322" i="18"/>
  <c r="Z322" i="18"/>
  <c r="Z226" i="18"/>
  <c r="AA226" i="18"/>
  <c r="Z247" i="18"/>
  <c r="AA247" i="18"/>
  <c r="Z192" i="18"/>
  <c r="Z102" i="18"/>
  <c r="Z262" i="18"/>
  <c r="AA302" i="18"/>
  <c r="Z302" i="18"/>
  <c r="AA116" i="18"/>
  <c r="Z116" i="18"/>
  <c r="AA112" i="18"/>
  <c r="Z112" i="18"/>
  <c r="AA242" i="18"/>
  <c r="Z242" i="18"/>
  <c r="AA238" i="18"/>
  <c r="Z238" i="18"/>
  <c r="AA162" i="18"/>
  <c r="Z162" i="18"/>
  <c r="Z323" i="18"/>
  <c r="Z294" i="18"/>
  <c r="Z121" i="18"/>
  <c r="AA23" i="18"/>
  <c r="AA54" i="18"/>
  <c r="Z21" i="18"/>
  <c r="AA334" i="18"/>
  <c r="Z334" i="18"/>
  <c r="AA186" i="18"/>
  <c r="Z186" i="18"/>
  <c r="AA127" i="18"/>
  <c r="Z127" i="18"/>
  <c r="Z303" i="18"/>
  <c r="Z272" i="18"/>
  <c r="Z208" i="18"/>
  <c r="AA149" i="18"/>
  <c r="AA330" i="18"/>
  <c r="Z330" i="18"/>
  <c r="AA100" i="18"/>
  <c r="Z100" i="18"/>
  <c r="Z185" i="18"/>
  <c r="AA11" i="18"/>
  <c r="Z17" i="18"/>
  <c r="AA15" i="18"/>
  <c r="Z48" i="18"/>
  <c r="Z72" i="18"/>
  <c r="AA290" i="18"/>
  <c r="Z290" i="18"/>
  <c r="AA150" i="18"/>
  <c r="Z150" i="18"/>
  <c r="Z174" i="18"/>
  <c r="AA174" i="18"/>
  <c r="Z155" i="18"/>
  <c r="AA155" i="18"/>
  <c r="AA202" i="18"/>
  <c r="Z202" i="18"/>
  <c r="AA65" i="18"/>
  <c r="Z65" i="18"/>
  <c r="Z259" i="18"/>
  <c r="AA259" i="18"/>
  <c r="AA200" i="18"/>
  <c r="Z200" i="18"/>
  <c r="Z132" i="18"/>
  <c r="AA132" i="18"/>
  <c r="AA164" i="18"/>
  <c r="Z164" i="18"/>
  <c r="AA93" i="18"/>
  <c r="Z93" i="18"/>
  <c r="Z125" i="18"/>
  <c r="AA125" i="18"/>
  <c r="Z152" i="18"/>
  <c r="AA152" i="18"/>
  <c r="AA320" i="18"/>
  <c r="Z320" i="18"/>
  <c r="AA288" i="18"/>
  <c r="Z288" i="18"/>
  <c r="Z243" i="18"/>
  <c r="AA243" i="18"/>
  <c r="AA312" i="18"/>
  <c r="Z312" i="18"/>
  <c r="AA136" i="18"/>
  <c r="Z136" i="18"/>
  <c r="Z206" i="18"/>
  <c r="AA206" i="18"/>
  <c r="AA156" i="18"/>
  <c r="Z156" i="18"/>
  <c r="AA89" i="18"/>
  <c r="Z89" i="18"/>
  <c r="Z255" i="18"/>
  <c r="AA255" i="18"/>
  <c r="AA178" i="18"/>
  <c r="Z178" i="18"/>
  <c r="Z215" i="18"/>
  <c r="AA215" i="18"/>
  <c r="Z263" i="18"/>
  <c r="AA263" i="18"/>
  <c r="Z239" i="18"/>
  <c r="AA239" i="18"/>
  <c r="AA172" i="18"/>
  <c r="Z172" i="18"/>
  <c r="AA140" i="18"/>
  <c r="Z140" i="18"/>
  <c r="AA85" i="18"/>
  <c r="Z85" i="18"/>
  <c r="Z231" i="18"/>
  <c r="AA231" i="18"/>
  <c r="AA219" i="18"/>
  <c r="Z219" i="18"/>
  <c r="Z148" i="18"/>
  <c r="AA148" i="18"/>
  <c r="AA81" i="18"/>
  <c r="Z81" i="18"/>
  <c r="AA120" i="18"/>
  <c r="Z120" i="18"/>
  <c r="AA328" i="18"/>
  <c r="Z328" i="18"/>
  <c r="AA204" i="18"/>
  <c r="Z204" i="18"/>
  <c r="Z163" i="18"/>
  <c r="AA163" i="18"/>
  <c r="AA144" i="18"/>
  <c r="Z144" i="18"/>
  <c r="AA77" i="18"/>
  <c r="Z77" i="18"/>
  <c r="AA194" i="18"/>
  <c r="Z194" i="18"/>
  <c r="AA227" i="18"/>
  <c r="Z227" i="18"/>
  <c r="AA304" i="18"/>
  <c r="Z304" i="18"/>
  <c r="AA223" i="18"/>
  <c r="Z223" i="18"/>
  <c r="Z271" i="18"/>
  <c r="AA271" i="18"/>
  <c r="AA182" i="18"/>
  <c r="Z182" i="18"/>
  <c r="AA170" i="18"/>
  <c r="Z170" i="18"/>
  <c r="AA73" i="18"/>
  <c r="Z73" i="18"/>
  <c r="AA296" i="18"/>
  <c r="Z296" i="18"/>
  <c r="AA207" i="18"/>
  <c r="Z207" i="18"/>
  <c r="Z151" i="18"/>
  <c r="AA151" i="18"/>
  <c r="AA180" i="18"/>
  <c r="Z180" i="18"/>
  <c r="AA232" i="18"/>
  <c r="Z232" i="18"/>
  <c r="Z133" i="18"/>
  <c r="AA133" i="18"/>
  <c r="AA69" i="18"/>
  <c r="Z69" i="18"/>
  <c r="BH338" i="5"/>
</calcChain>
</file>

<file path=xl/sharedStrings.xml><?xml version="1.0" encoding="utf-8"?>
<sst xmlns="http://schemas.openxmlformats.org/spreadsheetml/2006/main" count="18111" uniqueCount="1455">
  <si>
    <t>MIMU-HARP Vulnerability Analysis - Township Level Data</t>
  </si>
  <si>
    <t>LABEL</t>
  </si>
  <si>
    <t>State/Region Pcode</t>
  </si>
  <si>
    <t>State/Region Name</t>
  </si>
  <si>
    <t>District Pcode</t>
  </si>
  <si>
    <t>District Name</t>
  </si>
  <si>
    <t>Township Pcode</t>
  </si>
  <si>
    <t>Township Name</t>
  </si>
  <si>
    <t>Number of Village Tracts</t>
  </si>
  <si>
    <t>Number of Wards</t>
  </si>
  <si>
    <t>AGE GROUP</t>
  </si>
  <si>
    <t>CATEGORY</t>
  </si>
  <si>
    <t>Demography</t>
  </si>
  <si>
    <t>SOURCE</t>
  </si>
  <si>
    <t>MIMU</t>
  </si>
  <si>
    <t>GAD</t>
  </si>
  <si>
    <t>Township health profile 2011</t>
  </si>
  <si>
    <t>MMR001</t>
  </si>
  <si>
    <t>Kachin</t>
  </si>
  <si>
    <t>MMR001D001</t>
  </si>
  <si>
    <t>Myitkyina</t>
  </si>
  <si>
    <t>MMR001001</t>
  </si>
  <si>
    <t>MMR001002</t>
  </si>
  <si>
    <t>Waingmaw</t>
  </si>
  <si>
    <t>MMR001003</t>
  </si>
  <si>
    <t>Injangyang</t>
  </si>
  <si>
    <t>MMR001004</t>
  </si>
  <si>
    <t>Tanai</t>
  </si>
  <si>
    <t>MMR001005</t>
  </si>
  <si>
    <t>Chipwi</t>
  </si>
  <si>
    <t>MMR001006</t>
  </si>
  <si>
    <t>Tsawlaw</t>
  </si>
  <si>
    <t>MMR001D002</t>
  </si>
  <si>
    <t>Mohnyin</t>
  </si>
  <si>
    <t>MMR001007</t>
  </si>
  <si>
    <t>MMR001008</t>
  </si>
  <si>
    <t>Mogaung</t>
  </si>
  <si>
    <t>MMR001009</t>
  </si>
  <si>
    <t>Hpakant</t>
  </si>
  <si>
    <t>MMR001D003</t>
  </si>
  <si>
    <t>Bhamo</t>
  </si>
  <si>
    <t>MMR001010</t>
  </si>
  <si>
    <t>MMR001011</t>
  </si>
  <si>
    <t>Shwegu</t>
  </si>
  <si>
    <t>MMR001012</t>
  </si>
  <si>
    <t>Momauk</t>
  </si>
  <si>
    <t>MMR001013</t>
  </si>
  <si>
    <t>Mansi</t>
  </si>
  <si>
    <t>MMR001D004</t>
  </si>
  <si>
    <t>Puta-O</t>
  </si>
  <si>
    <t>MMR001014</t>
  </si>
  <si>
    <t>MMR001015</t>
  </si>
  <si>
    <t>Sumprabum</t>
  </si>
  <si>
    <t>MMR001016</t>
  </si>
  <si>
    <t>Machanbaw</t>
  </si>
  <si>
    <t>MMR001017</t>
  </si>
  <si>
    <t>Nawngmun</t>
  </si>
  <si>
    <t>MMR001018</t>
  </si>
  <si>
    <t>Khaunglanhpu</t>
  </si>
  <si>
    <t>MMR002</t>
  </si>
  <si>
    <t>Kayah</t>
  </si>
  <si>
    <t>MMR002D001</t>
  </si>
  <si>
    <t>Loikaw</t>
  </si>
  <si>
    <t>MMR002001</t>
  </si>
  <si>
    <t>MMR002002</t>
  </si>
  <si>
    <t>Demoso</t>
  </si>
  <si>
    <t>MMR002003</t>
  </si>
  <si>
    <t>Hpruso</t>
  </si>
  <si>
    <t>MMR002004</t>
  </si>
  <si>
    <t>Shadaw</t>
  </si>
  <si>
    <t>MMR002D002</t>
  </si>
  <si>
    <t>Bawlake</t>
  </si>
  <si>
    <t>MMR002005</t>
  </si>
  <si>
    <t>Bawlakhe</t>
  </si>
  <si>
    <t>MMR002006</t>
  </si>
  <si>
    <t>Hpasawng</t>
  </si>
  <si>
    <t>MMR002007</t>
  </si>
  <si>
    <t>Mese</t>
  </si>
  <si>
    <t>MMR003</t>
  </si>
  <si>
    <t>Kayin</t>
  </si>
  <si>
    <t>MMR003D001</t>
  </si>
  <si>
    <t>Hpa-An</t>
  </si>
  <si>
    <t>MMR003001</t>
  </si>
  <si>
    <t>MMR003002</t>
  </si>
  <si>
    <t>Hlaingbwe</t>
  </si>
  <si>
    <t>MMR003D004</t>
  </si>
  <si>
    <t>Hpapun</t>
  </si>
  <si>
    <t>MMR003003</t>
  </si>
  <si>
    <t>MMR003004</t>
  </si>
  <si>
    <t>Thandaunggyi</t>
  </si>
  <si>
    <t>MMR003D002</t>
  </si>
  <si>
    <t>Myawaddy</t>
  </si>
  <si>
    <t>MMR003005</t>
  </si>
  <si>
    <t>MMR003D003</t>
  </si>
  <si>
    <t>Kawkareik</t>
  </si>
  <si>
    <t>MMR003006</t>
  </si>
  <si>
    <t>MMR003007</t>
  </si>
  <si>
    <t>Kyainseikgyi</t>
  </si>
  <si>
    <t>MMR004</t>
  </si>
  <si>
    <t>Chin</t>
  </si>
  <si>
    <t>MMR004D001</t>
  </si>
  <si>
    <t>Falam</t>
  </si>
  <si>
    <t>MMR004001</t>
  </si>
  <si>
    <t>MMR004D003</t>
  </si>
  <si>
    <t>Hakha</t>
  </si>
  <si>
    <t>MMR004002</t>
  </si>
  <si>
    <t>MMR004003</t>
  </si>
  <si>
    <t>Thantlang</t>
  </si>
  <si>
    <t>MMR004004</t>
  </si>
  <si>
    <t>Tedim</t>
  </si>
  <si>
    <t>MMR004005</t>
  </si>
  <si>
    <t>Tonzang</t>
  </si>
  <si>
    <t>MMR004D002</t>
  </si>
  <si>
    <t>Mindat</t>
  </si>
  <si>
    <t>MMR004006</t>
  </si>
  <si>
    <t>MMR004007</t>
  </si>
  <si>
    <t>Matupi</t>
  </si>
  <si>
    <t>MMR004008</t>
  </si>
  <si>
    <t>Kanpetlet</t>
  </si>
  <si>
    <t>MMR004009</t>
  </si>
  <si>
    <t>Paletwa</t>
  </si>
  <si>
    <t>MMR005</t>
  </si>
  <si>
    <t>Sagaing</t>
  </si>
  <si>
    <t>MMR005D001</t>
  </si>
  <si>
    <t>MMR005001</t>
  </si>
  <si>
    <t>MMR005002</t>
  </si>
  <si>
    <t>Myinmu</t>
  </si>
  <si>
    <t>MMR005003</t>
  </si>
  <si>
    <t>Myaung</t>
  </si>
  <si>
    <t>MMR005D002</t>
  </si>
  <si>
    <t>Shwebo</t>
  </si>
  <si>
    <t>MMR005004</t>
  </si>
  <si>
    <t>MMR005005</t>
  </si>
  <si>
    <t>Khin-U</t>
  </si>
  <si>
    <t>MMR005006</t>
  </si>
  <si>
    <t>Wetlet</t>
  </si>
  <si>
    <t>MMR005007</t>
  </si>
  <si>
    <t>Kanbalu</t>
  </si>
  <si>
    <t>MMR005008</t>
  </si>
  <si>
    <t>Kyunhla</t>
  </si>
  <si>
    <t>MMR005009</t>
  </si>
  <si>
    <t>Ye-U</t>
  </si>
  <si>
    <t>MMR005010</t>
  </si>
  <si>
    <t>Tabayin</t>
  </si>
  <si>
    <t>MMR005011</t>
  </si>
  <si>
    <t>Taze</t>
  </si>
  <si>
    <t>MMR005D003</t>
  </si>
  <si>
    <t>Monywa</t>
  </si>
  <si>
    <t>MMR005012</t>
  </si>
  <si>
    <t>MMR005013</t>
  </si>
  <si>
    <t>Budalin</t>
  </si>
  <si>
    <t>MMR005014</t>
  </si>
  <si>
    <t>Ayadaw</t>
  </si>
  <si>
    <t>MMR005015</t>
  </si>
  <si>
    <t>Chaung-U</t>
  </si>
  <si>
    <t>MMR005D009</t>
  </si>
  <si>
    <t>Yinmabin</t>
  </si>
  <si>
    <t>MMR005016</t>
  </si>
  <si>
    <t>MMR005017</t>
  </si>
  <si>
    <t>Kani</t>
  </si>
  <si>
    <t>MMR005018</t>
  </si>
  <si>
    <t>Salingyi</t>
  </si>
  <si>
    <t>MMR005019</t>
  </si>
  <si>
    <t>Pale</t>
  </si>
  <si>
    <t>MMR005D004</t>
  </si>
  <si>
    <t>Katha</t>
  </si>
  <si>
    <t>MMR005020</t>
  </si>
  <si>
    <t>MMR005021</t>
  </si>
  <si>
    <t>Indaw</t>
  </si>
  <si>
    <t>MMR005022</t>
  </si>
  <si>
    <t>Tigyaing</t>
  </si>
  <si>
    <t>MMR005023</t>
  </si>
  <si>
    <t>Banmauk</t>
  </si>
  <si>
    <t>MMR005024</t>
  </si>
  <si>
    <t>Kawlin</t>
  </si>
  <si>
    <t>MMR005025</t>
  </si>
  <si>
    <t>Wuntho</t>
  </si>
  <si>
    <t>MMR005026</t>
  </si>
  <si>
    <t>Pinlebu</t>
  </si>
  <si>
    <t>MMR005D005</t>
  </si>
  <si>
    <t>Kale</t>
  </si>
  <si>
    <t>MMR005027</t>
  </si>
  <si>
    <t>MMR005028</t>
  </si>
  <si>
    <t>Kalewa</t>
  </si>
  <si>
    <t>MMR005029</t>
  </si>
  <si>
    <t>Mingin</t>
  </si>
  <si>
    <t>MMR005D006</t>
  </si>
  <si>
    <t>Tamu</t>
  </si>
  <si>
    <t>MMR005030</t>
  </si>
  <si>
    <t>MMR005D007</t>
  </si>
  <si>
    <t>Mawlaik</t>
  </si>
  <si>
    <t>MMR005031</t>
  </si>
  <si>
    <t>MMR005032</t>
  </si>
  <si>
    <t>Paungbyin</t>
  </si>
  <si>
    <t>MMR005D008</t>
  </si>
  <si>
    <t>Hkamti</t>
  </si>
  <si>
    <t>MMR005033</t>
  </si>
  <si>
    <t>MMR005034</t>
  </si>
  <si>
    <t>Homalin</t>
  </si>
  <si>
    <t>MMR005035</t>
  </si>
  <si>
    <t>Lay Shi</t>
  </si>
  <si>
    <t>MMR005036</t>
  </si>
  <si>
    <t>Lahe</t>
  </si>
  <si>
    <t>MMR005037</t>
  </si>
  <si>
    <t>Nanyun</t>
  </si>
  <si>
    <t>MMR006</t>
  </si>
  <si>
    <t>Tanintharyi</t>
  </si>
  <si>
    <t>MMR006D001</t>
  </si>
  <si>
    <t>Dawei</t>
  </si>
  <si>
    <t>MMR006001</t>
  </si>
  <si>
    <t>MMR006002</t>
  </si>
  <si>
    <t>Launglon</t>
  </si>
  <si>
    <t>MMR006003</t>
  </si>
  <si>
    <t>Thayetchaung</t>
  </si>
  <si>
    <t>MMR006004</t>
  </si>
  <si>
    <t>Yebyu</t>
  </si>
  <si>
    <t>MMR006D002</t>
  </si>
  <si>
    <t>Myeik</t>
  </si>
  <si>
    <t>MMR006005</t>
  </si>
  <si>
    <t>MMR006006</t>
  </si>
  <si>
    <t>Kyunsu</t>
  </si>
  <si>
    <t>MMR006007</t>
  </si>
  <si>
    <t>Palaw</t>
  </si>
  <si>
    <t>MMR006008</t>
  </si>
  <si>
    <t>MMR006D003</t>
  </si>
  <si>
    <t>Kawthoung</t>
  </si>
  <si>
    <t>MMR006009</t>
  </si>
  <si>
    <t>MMR006010</t>
  </si>
  <si>
    <t>Bokpyin</t>
  </si>
  <si>
    <t>MMR009</t>
  </si>
  <si>
    <t>Magway</t>
  </si>
  <si>
    <t>MMR009D001</t>
  </si>
  <si>
    <t>MMR009001</t>
  </si>
  <si>
    <t>MMR009002</t>
  </si>
  <si>
    <t>Yenangyaung</t>
  </si>
  <si>
    <t>MMR009003</t>
  </si>
  <si>
    <t>Chauk</t>
  </si>
  <si>
    <t>MMR009004</t>
  </si>
  <si>
    <t>Taungdwingyi</t>
  </si>
  <si>
    <t>MMR009005</t>
  </si>
  <si>
    <t>Myothit</t>
  </si>
  <si>
    <t>MMR009006</t>
  </si>
  <si>
    <t>Natmauk</t>
  </si>
  <si>
    <t>MMR009D002</t>
  </si>
  <si>
    <t>Minbu</t>
  </si>
  <si>
    <t>MMR009007</t>
  </si>
  <si>
    <t>MMR009008</t>
  </si>
  <si>
    <t>Pwintbyu</t>
  </si>
  <si>
    <t>MMR009009</t>
  </si>
  <si>
    <t>Ngape</t>
  </si>
  <si>
    <t>MMR009010</t>
  </si>
  <si>
    <t>Salin</t>
  </si>
  <si>
    <t>MMR009011</t>
  </si>
  <si>
    <t>Sidoktaya</t>
  </si>
  <si>
    <t>MMR009D003</t>
  </si>
  <si>
    <t>Thayet</t>
  </si>
  <si>
    <t>MMR009012</t>
  </si>
  <si>
    <t>MMR009013</t>
  </si>
  <si>
    <t>Minhla</t>
  </si>
  <si>
    <t>MMR009014</t>
  </si>
  <si>
    <t>Mindon</t>
  </si>
  <si>
    <t>MMR009015</t>
  </si>
  <si>
    <t>Kamma</t>
  </si>
  <si>
    <t>MMR009016</t>
  </si>
  <si>
    <t>Aunglan</t>
  </si>
  <si>
    <t>MMR009017</t>
  </si>
  <si>
    <t>Sinbaungwe</t>
  </si>
  <si>
    <t>MMR009D004</t>
  </si>
  <si>
    <t>Pakokku</t>
  </si>
  <si>
    <t>MMR009018</t>
  </si>
  <si>
    <t>MMR009019</t>
  </si>
  <si>
    <t>Yesagyo</t>
  </si>
  <si>
    <t>MMR009020</t>
  </si>
  <si>
    <t>Myaing</t>
  </si>
  <si>
    <t>MMR009021</t>
  </si>
  <si>
    <t>Pauk</t>
  </si>
  <si>
    <t>MMR009022</t>
  </si>
  <si>
    <t>Seikphyu</t>
  </si>
  <si>
    <t>MMR009D005</t>
  </si>
  <si>
    <t>Gangaw</t>
  </si>
  <si>
    <t>MMR009023</t>
  </si>
  <si>
    <t>MMR009024</t>
  </si>
  <si>
    <t>Tilin</t>
  </si>
  <si>
    <t>MMR009025</t>
  </si>
  <si>
    <t>Saw</t>
  </si>
  <si>
    <t>MMR010</t>
  </si>
  <si>
    <t>Mandalay</t>
  </si>
  <si>
    <t>MMR010D001</t>
  </si>
  <si>
    <t>MMR010001</t>
  </si>
  <si>
    <t>Aungmyaythazan</t>
  </si>
  <si>
    <t>MMR010002</t>
  </si>
  <si>
    <t>Chanayethazan</t>
  </si>
  <si>
    <t>MMR010003</t>
  </si>
  <si>
    <t>Mahaaungmyay</t>
  </si>
  <si>
    <t>MMR010004</t>
  </si>
  <si>
    <t>Chanmyathazi</t>
  </si>
  <si>
    <t>MMR010005</t>
  </si>
  <si>
    <t>Pyigyitagon</t>
  </si>
  <si>
    <t>MMR010006</t>
  </si>
  <si>
    <t>Amarapura</t>
  </si>
  <si>
    <t>MMR010007</t>
  </si>
  <si>
    <t>Patheingyi</t>
  </si>
  <si>
    <t>MMR010D002</t>
  </si>
  <si>
    <t>Pyinoolwin</t>
  </si>
  <si>
    <t>MMR010008</t>
  </si>
  <si>
    <t>MMR010009</t>
  </si>
  <si>
    <t>Madaya</t>
  </si>
  <si>
    <t>MMR010010</t>
  </si>
  <si>
    <t>Singu</t>
  </si>
  <si>
    <t>MMR010011</t>
  </si>
  <si>
    <t>Mogoke</t>
  </si>
  <si>
    <t>MMR010012</t>
  </si>
  <si>
    <t>Thabeikkyin</t>
  </si>
  <si>
    <t>MMR010D003</t>
  </si>
  <si>
    <t>Kyaukse</t>
  </si>
  <si>
    <t>MMR010013</t>
  </si>
  <si>
    <t>MMR010014</t>
  </si>
  <si>
    <t>Sintgaing</t>
  </si>
  <si>
    <t>MMR010015</t>
  </si>
  <si>
    <t>Myittha</t>
  </si>
  <si>
    <t>MMR010016</t>
  </si>
  <si>
    <t>Tada-U</t>
  </si>
  <si>
    <t>MMR010D004</t>
  </si>
  <si>
    <t>Myingyan</t>
  </si>
  <si>
    <t>MMR010017</t>
  </si>
  <si>
    <t>MMR010018</t>
  </si>
  <si>
    <t>Taungtha</t>
  </si>
  <si>
    <t>MMR010019</t>
  </si>
  <si>
    <t>Natogyi</t>
  </si>
  <si>
    <t>MMR010020</t>
  </si>
  <si>
    <t>Kyaukpadaung</t>
  </si>
  <si>
    <t>MMR010021</t>
  </si>
  <si>
    <t>Ngazun</t>
  </si>
  <si>
    <t>MMR010D005</t>
  </si>
  <si>
    <t>Nyaung-U</t>
  </si>
  <si>
    <t>MMR010022</t>
  </si>
  <si>
    <t>MMR010D006</t>
  </si>
  <si>
    <t>Yamethin</t>
  </si>
  <si>
    <t>MMR010023</t>
  </si>
  <si>
    <t>MMR010024</t>
  </si>
  <si>
    <t>Pyawbwe</t>
  </si>
  <si>
    <t>MMR010D007</t>
  </si>
  <si>
    <t>Meiktila</t>
  </si>
  <si>
    <t>MMR010028</t>
  </si>
  <si>
    <t>MMR010029</t>
  </si>
  <si>
    <t>Mahlaing</t>
  </si>
  <si>
    <t>MMR010030</t>
  </si>
  <si>
    <t>Thazi</t>
  </si>
  <si>
    <t>MMR010031</t>
  </si>
  <si>
    <t>Wundwin</t>
  </si>
  <si>
    <t>MMR011</t>
  </si>
  <si>
    <t>Mon</t>
  </si>
  <si>
    <t>MMR011D001</t>
  </si>
  <si>
    <t>Mawlamyine</t>
  </si>
  <si>
    <t>MMR011001</t>
  </si>
  <si>
    <t>MMR011002</t>
  </si>
  <si>
    <t>Kyaikmaraw</t>
  </si>
  <si>
    <t>MMR011003</t>
  </si>
  <si>
    <t>Chaungzon</t>
  </si>
  <si>
    <t>MMR011004</t>
  </si>
  <si>
    <t>Thanbyuzayat</t>
  </si>
  <si>
    <t>MMR011005</t>
  </si>
  <si>
    <t>Mudon</t>
  </si>
  <si>
    <t>MMR011006</t>
  </si>
  <si>
    <t>Ye</t>
  </si>
  <si>
    <t>MMR011D002</t>
  </si>
  <si>
    <t>Thaton</t>
  </si>
  <si>
    <t>MMR011007</t>
  </si>
  <si>
    <t>MMR011008</t>
  </si>
  <si>
    <t>Paung</t>
  </si>
  <si>
    <t>MMR011009</t>
  </si>
  <si>
    <t>Kyaikto</t>
  </si>
  <si>
    <t>MMR011010</t>
  </si>
  <si>
    <t>Bilin</t>
  </si>
  <si>
    <t>MMR012</t>
  </si>
  <si>
    <t>Rakhine</t>
  </si>
  <si>
    <t>MMR012D001</t>
  </si>
  <si>
    <t>Sittwe</t>
  </si>
  <si>
    <t>MMR012001</t>
  </si>
  <si>
    <t>MMR012002</t>
  </si>
  <si>
    <t>Ponnagyun</t>
  </si>
  <si>
    <t>MMR012D005</t>
  </si>
  <si>
    <t>Mrauk-U</t>
  </si>
  <si>
    <t>MMR012003</t>
  </si>
  <si>
    <t>MMR012004</t>
  </si>
  <si>
    <t>Kyauktaw</t>
  </si>
  <si>
    <t>MMR012005</t>
  </si>
  <si>
    <t>Minbya</t>
  </si>
  <si>
    <t>MMR012006</t>
  </si>
  <si>
    <t>Myebon</t>
  </si>
  <si>
    <t>MMR012007</t>
  </si>
  <si>
    <t>Pauktaw</t>
  </si>
  <si>
    <t>MMR012008</t>
  </si>
  <si>
    <t>Rathedaung</t>
  </si>
  <si>
    <t>MMR012D002</t>
  </si>
  <si>
    <t>Maungdaw</t>
  </si>
  <si>
    <t>MMR012009</t>
  </si>
  <si>
    <t>MMR012010</t>
  </si>
  <si>
    <t>Buthidaung</t>
  </si>
  <si>
    <t>MMR012D003</t>
  </si>
  <si>
    <t>Kyaukpyu</t>
  </si>
  <si>
    <t>MMR012011</t>
  </si>
  <si>
    <t>MMR012012</t>
  </si>
  <si>
    <t>Munaung</t>
  </si>
  <si>
    <t>MMR012013</t>
  </si>
  <si>
    <t>Ramree</t>
  </si>
  <si>
    <t>MMR012014</t>
  </si>
  <si>
    <t>Ann</t>
  </si>
  <si>
    <t>MMR012D004</t>
  </si>
  <si>
    <t>Thandwe</t>
  </si>
  <si>
    <t>MMR012015</t>
  </si>
  <si>
    <t>MMR012016</t>
  </si>
  <si>
    <t>Toungup</t>
  </si>
  <si>
    <t>MMR012017</t>
  </si>
  <si>
    <t>Gwa</t>
  </si>
  <si>
    <t>MMR013</t>
  </si>
  <si>
    <t>Yangon</t>
  </si>
  <si>
    <t>MMR013D001</t>
  </si>
  <si>
    <t>Yangon (North)</t>
  </si>
  <si>
    <t>MMR013001</t>
  </si>
  <si>
    <t>Insein</t>
  </si>
  <si>
    <t>MMR013002</t>
  </si>
  <si>
    <t>Mingaladon</t>
  </si>
  <si>
    <t>MMR013003</t>
  </si>
  <si>
    <t>Hmawbi</t>
  </si>
  <si>
    <t>MMR013004</t>
  </si>
  <si>
    <t>Hlegu</t>
  </si>
  <si>
    <t>MMR013005</t>
  </si>
  <si>
    <t>Taikkyi</t>
  </si>
  <si>
    <t>MMR013006</t>
  </si>
  <si>
    <t>Htantabin (Y)</t>
  </si>
  <si>
    <t>MMR013007</t>
  </si>
  <si>
    <t>Shwepyithar</t>
  </si>
  <si>
    <t>MMR013008</t>
  </si>
  <si>
    <t>Hlaingtharya</t>
  </si>
  <si>
    <t>MMR013D002</t>
  </si>
  <si>
    <t>Yangon (East)</t>
  </si>
  <si>
    <t>MMR013009</t>
  </si>
  <si>
    <t>Thingangyun</t>
  </si>
  <si>
    <t>MMR013010</t>
  </si>
  <si>
    <t>Yankin</t>
  </si>
  <si>
    <t>MMR013011</t>
  </si>
  <si>
    <t>South Okkalapa</t>
  </si>
  <si>
    <t>MMR013012</t>
  </si>
  <si>
    <t>North Okkalapa</t>
  </si>
  <si>
    <t>MMR013013</t>
  </si>
  <si>
    <t>Thaketa</t>
  </si>
  <si>
    <t>MMR013014</t>
  </si>
  <si>
    <t>Dawbon</t>
  </si>
  <si>
    <t>MMR013015</t>
  </si>
  <si>
    <t>Tamwe</t>
  </si>
  <si>
    <t>MMR013016</t>
  </si>
  <si>
    <t>Pazundaung</t>
  </si>
  <si>
    <t>MMR013017</t>
  </si>
  <si>
    <t>Botahtaung</t>
  </si>
  <si>
    <t>MMR013018</t>
  </si>
  <si>
    <t>Dagon Myothit (South)</t>
  </si>
  <si>
    <t>MMR013019</t>
  </si>
  <si>
    <t>Dagon Myothit (North)</t>
  </si>
  <si>
    <t>MMR013020</t>
  </si>
  <si>
    <t>Dagon Myothit (East)</t>
  </si>
  <si>
    <t>MMR013021</t>
  </si>
  <si>
    <t>Dagon Myothit (Seikkan)</t>
  </si>
  <si>
    <t>MMR013022</t>
  </si>
  <si>
    <t>Mingalartaungnyunt</t>
  </si>
  <si>
    <t>MMR013D003</t>
  </si>
  <si>
    <t>Yangon (South)</t>
  </si>
  <si>
    <t>MMR013023</t>
  </si>
  <si>
    <t>Thanlyin</t>
  </si>
  <si>
    <t>MMR013024</t>
  </si>
  <si>
    <t>Kyauktan</t>
  </si>
  <si>
    <t>MMR013025</t>
  </si>
  <si>
    <t>Thongwa</t>
  </si>
  <si>
    <t>MMR013026</t>
  </si>
  <si>
    <t>Kayan</t>
  </si>
  <si>
    <t>MMR013027</t>
  </si>
  <si>
    <t>Twantay</t>
  </si>
  <si>
    <t>MMR013028</t>
  </si>
  <si>
    <t>Kawhmu</t>
  </si>
  <si>
    <t>MMR013029</t>
  </si>
  <si>
    <t>Kungyangon</t>
  </si>
  <si>
    <t>MMR013030</t>
  </si>
  <si>
    <t>Dala</t>
  </si>
  <si>
    <t>MMR013031</t>
  </si>
  <si>
    <t>Seikgyikanaungto</t>
  </si>
  <si>
    <t>MMR013032</t>
  </si>
  <si>
    <t>Cocokyun</t>
  </si>
  <si>
    <t>MMR013D004</t>
  </si>
  <si>
    <t>Yangon (West)</t>
  </si>
  <si>
    <t>MMR013033</t>
  </si>
  <si>
    <t>Kyauktada</t>
  </si>
  <si>
    <t>MMR013034</t>
  </si>
  <si>
    <t>Pabedan</t>
  </si>
  <si>
    <t>MMR013035</t>
  </si>
  <si>
    <t>Lanmadaw</t>
  </si>
  <si>
    <t>MMR013036</t>
  </si>
  <si>
    <t>Latha</t>
  </si>
  <si>
    <t>MMR013037</t>
  </si>
  <si>
    <t>Ahlone</t>
  </si>
  <si>
    <t>MMR013038</t>
  </si>
  <si>
    <t>Kyeemyindaing</t>
  </si>
  <si>
    <t>MMR013039</t>
  </si>
  <si>
    <t>Sanchaung</t>
  </si>
  <si>
    <t>MMR013040</t>
  </si>
  <si>
    <t>Hlaing</t>
  </si>
  <si>
    <t>MMR013041</t>
  </si>
  <si>
    <t>Kamaryut</t>
  </si>
  <si>
    <t>MMR013042</t>
  </si>
  <si>
    <t>Mayangone</t>
  </si>
  <si>
    <t>MMR013043</t>
  </si>
  <si>
    <t>Dagon</t>
  </si>
  <si>
    <t>MMR013044</t>
  </si>
  <si>
    <t>Bahan</t>
  </si>
  <si>
    <t>MMR013045</t>
  </si>
  <si>
    <t>Seikkan</t>
  </si>
  <si>
    <t>MMR017</t>
  </si>
  <si>
    <t>Ayeyarwady</t>
  </si>
  <si>
    <t>MMR017D001</t>
  </si>
  <si>
    <t>Pathein</t>
  </si>
  <si>
    <t>MMR017001</t>
  </si>
  <si>
    <t>MMR017002</t>
  </si>
  <si>
    <t>Kangyidaunt</t>
  </si>
  <si>
    <t>MMR017003</t>
  </si>
  <si>
    <t>Thabaung</t>
  </si>
  <si>
    <t>MMR017004</t>
  </si>
  <si>
    <t>Ngapudaw</t>
  </si>
  <si>
    <t>MMR017005</t>
  </si>
  <si>
    <t>Kyonpyaw</t>
  </si>
  <si>
    <t>MMR017006</t>
  </si>
  <si>
    <t>Yegyi</t>
  </si>
  <si>
    <t>MMR017007</t>
  </si>
  <si>
    <t>Kyaunggon</t>
  </si>
  <si>
    <t>MMR017D002</t>
  </si>
  <si>
    <t>Hinthada</t>
  </si>
  <si>
    <t>MMR017008</t>
  </si>
  <si>
    <t>MMR017009</t>
  </si>
  <si>
    <t>Zalun</t>
  </si>
  <si>
    <t>MMR017010</t>
  </si>
  <si>
    <t>Lemyethna</t>
  </si>
  <si>
    <t>MMR017011</t>
  </si>
  <si>
    <t>Myanaung</t>
  </si>
  <si>
    <t>MMR017012</t>
  </si>
  <si>
    <t>Kyangin</t>
  </si>
  <si>
    <t>MMR017013</t>
  </si>
  <si>
    <t>Ingapu</t>
  </si>
  <si>
    <t>MMR017D003</t>
  </si>
  <si>
    <t>Myaungmya</t>
  </si>
  <si>
    <t>MMR017014</t>
  </si>
  <si>
    <t>MMR017015</t>
  </si>
  <si>
    <t>Einme</t>
  </si>
  <si>
    <t>MMR017D004</t>
  </si>
  <si>
    <t>Labutta</t>
  </si>
  <si>
    <t>MMR017016</t>
  </si>
  <si>
    <t>MMR017017</t>
  </si>
  <si>
    <t>Wakema</t>
  </si>
  <si>
    <t>MMR017018</t>
  </si>
  <si>
    <t>Mawlamyinegyun</t>
  </si>
  <si>
    <t>MMR017D005</t>
  </si>
  <si>
    <t>Maubin</t>
  </si>
  <si>
    <t>MMR017019</t>
  </si>
  <si>
    <t>MMR017020</t>
  </si>
  <si>
    <t>Pantanaw</t>
  </si>
  <si>
    <t>MMR017021</t>
  </si>
  <si>
    <t>Nyaungdon</t>
  </si>
  <si>
    <t>MMR017022</t>
  </si>
  <si>
    <t>Danubyu</t>
  </si>
  <si>
    <t>MMR017D006</t>
  </si>
  <si>
    <t>Pyapon</t>
  </si>
  <si>
    <t>MMR017023</t>
  </si>
  <si>
    <t>MMR017024</t>
  </si>
  <si>
    <t>Bogale</t>
  </si>
  <si>
    <t>MMR017025</t>
  </si>
  <si>
    <t>Kyaiklat</t>
  </si>
  <si>
    <t>MMR017026</t>
  </si>
  <si>
    <t>Dedaye</t>
  </si>
  <si>
    <t>MMR018</t>
  </si>
  <si>
    <t>Nay Pyi Taw</t>
  </si>
  <si>
    <t>MMR018D001</t>
  </si>
  <si>
    <t>Nay Pyi Taw (North)</t>
  </si>
  <si>
    <t>MMR018001</t>
  </si>
  <si>
    <t>Zay Yar Thi Ri</t>
  </si>
  <si>
    <t>MMR018D002</t>
  </si>
  <si>
    <t>Nay Pyi Taw (South)</t>
  </si>
  <si>
    <t>MMR018002</t>
  </si>
  <si>
    <t>Za Bu Thi Ri</t>
  </si>
  <si>
    <t>MMR018003</t>
  </si>
  <si>
    <t>Tatkon</t>
  </si>
  <si>
    <t>MMR018004</t>
  </si>
  <si>
    <t xml:space="preserve">Det Khi Na Thi Ri </t>
  </si>
  <si>
    <t>MMR018005</t>
  </si>
  <si>
    <t>Poke Ba Thi Ri</t>
  </si>
  <si>
    <t>MMR018006</t>
  </si>
  <si>
    <t>Pyinmana</t>
  </si>
  <si>
    <t>MMR018007</t>
  </si>
  <si>
    <t>Lewe</t>
  </si>
  <si>
    <t>MMR018008</t>
  </si>
  <si>
    <t>Oke Ta Ra Thi Ri</t>
  </si>
  <si>
    <t>MMR111</t>
  </si>
  <si>
    <t>Bago</t>
  </si>
  <si>
    <t>MMR007D001</t>
  </si>
  <si>
    <t>MMR007001</t>
  </si>
  <si>
    <t>MMR007002</t>
  </si>
  <si>
    <t>Thanatpin</t>
  </si>
  <si>
    <t>MMR007003</t>
  </si>
  <si>
    <t>Kawa</t>
  </si>
  <si>
    <t>MMR007004</t>
  </si>
  <si>
    <t>Waw</t>
  </si>
  <si>
    <t>MMR007005</t>
  </si>
  <si>
    <t>Nyaunglebin</t>
  </si>
  <si>
    <t>MMR007006</t>
  </si>
  <si>
    <t>Kyauktaga</t>
  </si>
  <si>
    <t>MMR007007</t>
  </si>
  <si>
    <t>Daik-U</t>
  </si>
  <si>
    <t>MMR007008</t>
  </si>
  <si>
    <t>Shwegyin</t>
  </si>
  <si>
    <t>MMR007D002</t>
  </si>
  <si>
    <t>Taungoo</t>
  </si>
  <si>
    <t>MMR007009</t>
  </si>
  <si>
    <t>MMR007010</t>
  </si>
  <si>
    <t>Yedashe</t>
  </si>
  <si>
    <t>MMR007011</t>
  </si>
  <si>
    <t>Kyaukkyi</t>
  </si>
  <si>
    <t>MMR007012</t>
  </si>
  <si>
    <t>Phyu</t>
  </si>
  <si>
    <t>MMR007013</t>
  </si>
  <si>
    <t>Oktwin</t>
  </si>
  <si>
    <t>MMR007014</t>
  </si>
  <si>
    <t>Htantabin</t>
  </si>
  <si>
    <t>MMR008D001</t>
  </si>
  <si>
    <t>Pyay</t>
  </si>
  <si>
    <t>MMR008001</t>
  </si>
  <si>
    <t>MMR008002</t>
  </si>
  <si>
    <t>Paukkhaung</t>
  </si>
  <si>
    <t>MMR008003</t>
  </si>
  <si>
    <t>Padaung</t>
  </si>
  <si>
    <t>MMR008004</t>
  </si>
  <si>
    <t>Paungde</t>
  </si>
  <si>
    <t>MMR008005</t>
  </si>
  <si>
    <t>Thegon</t>
  </si>
  <si>
    <t>MMR008006</t>
  </si>
  <si>
    <t>Shwedaung</t>
  </si>
  <si>
    <t>MMR008D002</t>
  </si>
  <si>
    <t>Thayarwady</t>
  </si>
  <si>
    <t>MMR008007</t>
  </si>
  <si>
    <t>MMR008008</t>
  </si>
  <si>
    <t>Letpadan</t>
  </si>
  <si>
    <t>MMR008009</t>
  </si>
  <si>
    <t>Minhla (B)</t>
  </si>
  <si>
    <t>MMR008010</t>
  </si>
  <si>
    <t>Okpho</t>
  </si>
  <si>
    <t>MMR008011</t>
  </si>
  <si>
    <t>Zigon</t>
  </si>
  <si>
    <t>MMR008012</t>
  </si>
  <si>
    <t>Nattalin</t>
  </si>
  <si>
    <t>MMR008013</t>
  </si>
  <si>
    <t>Monyo</t>
  </si>
  <si>
    <t>MMR008014</t>
  </si>
  <si>
    <t>Gyobingauk</t>
  </si>
  <si>
    <t>MMR222</t>
  </si>
  <si>
    <t>Shan</t>
  </si>
  <si>
    <t>MMR014D001</t>
  </si>
  <si>
    <t>Taunggyi</t>
  </si>
  <si>
    <t>MMR014001</t>
  </si>
  <si>
    <t>MMR014002</t>
  </si>
  <si>
    <t>Nyaungshwe</t>
  </si>
  <si>
    <t>MMR014003</t>
  </si>
  <si>
    <t>Hopong</t>
  </si>
  <si>
    <t>MMR014004</t>
  </si>
  <si>
    <t>Hsihseng</t>
  </si>
  <si>
    <t>MMR014005</t>
  </si>
  <si>
    <t>Kalaw</t>
  </si>
  <si>
    <t>MMR014006</t>
  </si>
  <si>
    <t>Pindaya</t>
  </si>
  <si>
    <t>MMR014007</t>
  </si>
  <si>
    <t>Ywangan</t>
  </si>
  <si>
    <t>MMR014008</t>
  </si>
  <si>
    <t>Lawksawk</t>
  </si>
  <si>
    <t>MMR014009</t>
  </si>
  <si>
    <t>Pinlaung</t>
  </si>
  <si>
    <t>MMR014010</t>
  </si>
  <si>
    <t>Pekon</t>
  </si>
  <si>
    <t>MMR014D002</t>
  </si>
  <si>
    <t>Loilen</t>
  </si>
  <si>
    <t>MMR014011</t>
  </si>
  <si>
    <t>MMR014012</t>
  </si>
  <si>
    <t>Laihka</t>
  </si>
  <si>
    <t>MMR014013</t>
  </si>
  <si>
    <t>Nansang</t>
  </si>
  <si>
    <t>MMR014014</t>
  </si>
  <si>
    <t>Kunhing</t>
  </si>
  <si>
    <t>MMR014015</t>
  </si>
  <si>
    <t>Keshi</t>
  </si>
  <si>
    <t>MMR014016</t>
  </si>
  <si>
    <t>Mongkaing</t>
  </si>
  <si>
    <t>MMR014017</t>
  </si>
  <si>
    <t>Monghsu</t>
  </si>
  <si>
    <t>MMR014D003</t>
  </si>
  <si>
    <t>Langkho</t>
  </si>
  <si>
    <t>MMR014018</t>
  </si>
  <si>
    <t>MMR014019</t>
  </si>
  <si>
    <t>Mongnai</t>
  </si>
  <si>
    <t>MMR014020</t>
  </si>
  <si>
    <t>Mawkmai</t>
  </si>
  <si>
    <t>MMR014021</t>
  </si>
  <si>
    <t>Mongpan</t>
  </si>
  <si>
    <t>MMR015D001</t>
  </si>
  <si>
    <t>Lashio</t>
  </si>
  <si>
    <t>MMR015001</t>
  </si>
  <si>
    <t>MMR015002</t>
  </si>
  <si>
    <t>Hseni/Theinni</t>
  </si>
  <si>
    <t>MMR015003</t>
  </si>
  <si>
    <t>Mongyai</t>
  </si>
  <si>
    <t>MMR015004</t>
  </si>
  <si>
    <t>Tangyan</t>
  </si>
  <si>
    <t>MMR015D007</t>
  </si>
  <si>
    <t>Matman</t>
  </si>
  <si>
    <t>MMR015005</t>
  </si>
  <si>
    <t>Pangsang</t>
  </si>
  <si>
    <t>MMR015006</t>
  </si>
  <si>
    <t>Narphan</t>
  </si>
  <si>
    <t>MMR015D006</t>
  </si>
  <si>
    <t>Hopang</t>
  </si>
  <si>
    <t>MMR015007</t>
  </si>
  <si>
    <t>Pangwaun</t>
  </si>
  <si>
    <t>MMR015008</t>
  </si>
  <si>
    <t>Mongmao</t>
  </si>
  <si>
    <t>MMR015D002</t>
  </si>
  <si>
    <t>Muse</t>
  </si>
  <si>
    <t>MMR015009</t>
  </si>
  <si>
    <t>MMR015010</t>
  </si>
  <si>
    <t>Namkhan</t>
  </si>
  <si>
    <t>MMR015011</t>
  </si>
  <si>
    <t>Kukai</t>
  </si>
  <si>
    <t>MMR015D003</t>
  </si>
  <si>
    <t>Kyaukme</t>
  </si>
  <si>
    <t>MMR015012</t>
  </si>
  <si>
    <t>MMR015013</t>
  </si>
  <si>
    <t>Nawnghkio</t>
  </si>
  <si>
    <t>MMR015014</t>
  </si>
  <si>
    <t>Hsipaw</t>
  </si>
  <si>
    <t>MMR015015</t>
  </si>
  <si>
    <t>Namtu</t>
  </si>
  <si>
    <t>MMR015016</t>
  </si>
  <si>
    <t>Namhsan</t>
  </si>
  <si>
    <t>MMR015017</t>
  </si>
  <si>
    <t>Mongmit</t>
  </si>
  <si>
    <t>MMR015018</t>
  </si>
  <si>
    <t>Mabein</t>
  </si>
  <si>
    <t>MMR015019</t>
  </si>
  <si>
    <t>Manton</t>
  </si>
  <si>
    <t>MMR015D004</t>
  </si>
  <si>
    <t>Kunlong</t>
  </si>
  <si>
    <t>MMR015020</t>
  </si>
  <si>
    <t>MMR015021</t>
  </si>
  <si>
    <t>MMR015D005</t>
  </si>
  <si>
    <t>Laukkaing</t>
  </si>
  <si>
    <t>MMR015022</t>
  </si>
  <si>
    <t>MMR015023</t>
  </si>
  <si>
    <t>Konkyan</t>
  </si>
  <si>
    <t>MMR015024</t>
  </si>
  <si>
    <t>MMR016D001</t>
  </si>
  <si>
    <t>Kengtung</t>
  </si>
  <si>
    <t>MMR016001</t>
  </si>
  <si>
    <t>MMR016002</t>
  </si>
  <si>
    <t>Mongkhet</t>
  </si>
  <si>
    <t>MMR016003</t>
  </si>
  <si>
    <t>Mongyang</t>
  </si>
  <si>
    <t>MMR016005</t>
  </si>
  <si>
    <t>Mongla</t>
  </si>
  <si>
    <t>MMR016D002</t>
  </si>
  <si>
    <t>Monghsat</t>
  </si>
  <si>
    <t>MMR016006</t>
  </si>
  <si>
    <t>MMR016007</t>
  </si>
  <si>
    <t>Mongping</t>
  </si>
  <si>
    <t>MMR016008</t>
  </si>
  <si>
    <t>Mongton</t>
  </si>
  <si>
    <t>MMR016D003</t>
  </si>
  <si>
    <t>Tachileik</t>
  </si>
  <si>
    <t>MMR016009</t>
  </si>
  <si>
    <t>MMR016D004</t>
  </si>
  <si>
    <t>Monghpyak</t>
  </si>
  <si>
    <t>MMR016010</t>
  </si>
  <si>
    <t>MMR016011</t>
  </si>
  <si>
    <t>Mongyawng</t>
  </si>
  <si>
    <t>WELLBEING COMPONENTS (combined to the vulnerability score)</t>
  </si>
  <si>
    <t>Vulnerability Score Calculation for this Analysis</t>
  </si>
  <si>
    <t>Alternative Vulnerability Score Calculation</t>
  </si>
  <si>
    <t>Avg (safe sanitation + improved drinking water)</t>
  </si>
  <si>
    <t>Average good roof and wall</t>
  </si>
  <si>
    <t>Conflict Index C (% of max inverse % of average of envelopes)</t>
  </si>
  <si>
    <t>Unpaid family workers inverse</t>
  </si>
  <si>
    <t>Highest Education: At least Middle school %</t>
  </si>
  <si>
    <t>Electricity for Lighting %</t>
  </si>
  <si>
    <t>ID Card: with ID total %</t>
  </si>
  <si>
    <t>Child dependency ratio inverse</t>
  </si>
  <si>
    <t>Female Literacy: %
Literate</t>
  </si>
  <si>
    <t>Wellbeing Score 27</t>
  </si>
  <si>
    <t>Vulnerability Score</t>
  </si>
  <si>
    <t>Approximate Vulnerable Population</t>
  </si>
  <si>
    <t>Vulnerability Band</t>
  </si>
  <si>
    <t>Adjusted Conflict Index (0 as no conflict)</t>
  </si>
  <si>
    <t>Adjusted Wellbeing Score</t>
  </si>
  <si>
    <t>Adjusted Vulnerability Score</t>
  </si>
  <si>
    <t>Adjusted Approximate Vulnerable Population</t>
  </si>
  <si>
    <t>10 years and above</t>
  </si>
  <si>
    <t>25 years and above</t>
  </si>
  <si>
    <t>0-14 yr/ 15-64 yr</t>
  </si>
  <si>
    <t>15 years and above</t>
  </si>
  <si>
    <t>WASH</t>
  </si>
  <si>
    <t>Housing</t>
  </si>
  <si>
    <t>Conflict</t>
  </si>
  <si>
    <t>Employment</t>
  </si>
  <si>
    <t>Education</t>
  </si>
  <si>
    <t>Civil Documentation</t>
  </si>
  <si>
    <t>VULNERABILITY ASSESSMENT</t>
  </si>
  <si>
    <t>(calculated)</t>
  </si>
  <si>
    <t>Table A-6, 2014 Union Census Report</t>
  </si>
  <si>
    <t>Table D-2, 2014 Union Census Report</t>
  </si>
  <si>
    <t>(Alternate calculation)</t>
  </si>
  <si>
    <t>TOWNSHIP TYPOLOGY COMPONENTS (compared for Township analysis)</t>
  </si>
  <si>
    <t>Urban Population %</t>
  </si>
  <si>
    <t>Literacy: % literate</t>
  </si>
  <si>
    <t>Highest Education: None % Total</t>
  </si>
  <si>
    <t>Child dependency ratio</t>
  </si>
  <si>
    <t>Roof type: Thatch and bamboo roofing %</t>
  </si>
  <si>
    <t>Floor type: Bamboo or Earth %</t>
  </si>
  <si>
    <t>Safe sanitation (%)</t>
  </si>
  <si>
    <t>Improved Drinking water source %</t>
  </si>
  <si>
    <t>ID Card: No ID total %</t>
  </si>
  <si>
    <t>0-14 yr/15-64 yr</t>
  </si>
  <si>
    <t>Literacy and Education</t>
  </si>
  <si>
    <t>Civil documentation</t>
  </si>
  <si>
    <t>Table A-3, 2014 Union Census Report</t>
  </si>
  <si>
    <t>(calculated</t>
  </si>
  <si>
    <t>Total Pop Both sexes</t>
  </si>
  <si>
    <t>Total Pop Male</t>
  </si>
  <si>
    <t>Total Pop Female</t>
  </si>
  <si>
    <t>Share of Union Population</t>
  </si>
  <si>
    <t>Sex ratio (M:F)</t>
  </si>
  <si>
    <t>Land Area Km2 - MIMU</t>
  </si>
  <si>
    <t>Population Density</t>
  </si>
  <si>
    <t>Population Density Envelope (% of max)</t>
  </si>
  <si>
    <t>Pop Conventional HH Both sexes</t>
  </si>
  <si>
    <t>Pop Conventional HH Male</t>
  </si>
  <si>
    <t>Pop Conventional HHFemale</t>
  </si>
  <si>
    <t>Pop in Institutions Both sexes</t>
  </si>
  <si>
    <t>Pop in Institutions Male</t>
  </si>
  <si>
    <t>Pop in Institutions Female</t>
  </si>
  <si>
    <t>Pop Urban Both sexes</t>
  </si>
  <si>
    <t>Pop Urban Male</t>
  </si>
  <si>
    <t>Pop Urban Female</t>
  </si>
  <si>
    <t>Pop Urban Sex ratio</t>
  </si>
  <si>
    <t>Pop Rural Both sexes</t>
  </si>
  <si>
    <t>Pop Rural Male</t>
  </si>
  <si>
    <t>Pop Rural Female</t>
  </si>
  <si>
    <t>Pop Rural Sex ratio</t>
  </si>
  <si>
    <t>Pop 0 - 14</t>
  </si>
  <si>
    <t>Pop 15 - 64</t>
  </si>
  <si>
    <t>Pop 65+</t>
  </si>
  <si>
    <t>Total Dependency Ratio</t>
  </si>
  <si>
    <t>Non-Dependent population</t>
  </si>
  <si>
    <t>Child Dependency Ratio Reverse</t>
  </si>
  <si>
    <t>Older persons dependency ratio</t>
  </si>
  <si>
    <r>
      <t>Marital Status</t>
    </r>
    <r>
      <rPr>
        <b/>
        <i/>
        <sz val="8"/>
        <color rgb="FF000000"/>
        <rFont val="Arial"/>
        <family val="2"/>
      </rPr>
      <t xml:space="preserve"> </t>
    </r>
    <r>
      <rPr>
        <b/>
        <sz val="8"/>
        <color rgb="FF000000"/>
        <rFont val="Arial"/>
        <family val="2"/>
      </rPr>
      <t>Total Number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</si>
  <si>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Marital Status Single</t>
  </si>
  <si>
    <t>Marital Status Married</t>
  </si>
  <si>
    <t>Marital Status Widowed</t>
  </si>
  <si>
    <t>Marital Status Divorced/ Separated</t>
  </si>
  <si>
    <t>Marital Status Renounced</t>
  </si>
  <si>
    <r>
      <t>Conventional HH Total</t>
    </r>
    <r>
      <rPr>
        <b/>
        <i/>
        <sz val="8"/>
        <color rgb="FF000000"/>
        <rFont val="Arial"/>
        <family val="2"/>
      </rPr>
      <t xml:space="preserve"> </t>
    </r>
    <r>
      <rPr>
        <b/>
        <sz val="8"/>
        <color rgb="FF000000"/>
        <rFont val="Arial"/>
        <family val="2"/>
      </rPr>
      <t>Number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</si>
  <si>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Conventional HH: Male- headed</t>
  </si>
  <si>
    <t>Conventional HH: Female- headed</t>
  </si>
  <si>
    <t>Conventional HH: Female- headed households (%)</t>
  </si>
  <si>
    <t>Pop in Conventional households</t>
  </si>
  <si>
    <t>Pop in Institutions</t>
  </si>
  <si>
    <t>% of Population in Institutions</t>
  </si>
  <si>
    <t>HH size: 1 person</t>
  </si>
  <si>
    <t>HH size: 2 persons</t>
  </si>
  <si>
    <t>HH size: 3  persons</t>
  </si>
  <si>
    <t>HH size: 4  persons</t>
  </si>
  <si>
    <t>HH size: 5  persons</t>
  </si>
  <si>
    <t>HH size: 6  persons</t>
  </si>
  <si>
    <t>HH size: 7  persons</t>
  </si>
  <si>
    <t>HH size: 8  persons</t>
  </si>
  <si>
    <t>HH size: 9 and more</t>
  </si>
  <si>
    <t>Mean household size</t>
  </si>
  <si>
    <t>All</t>
  </si>
  <si>
    <t>0-14 years</t>
  </si>
  <si>
    <t>15-64 years</t>
  </si>
  <si>
    <t>65 years and above</t>
  </si>
  <si>
    <t>(0-14 yr + 65+ yr)/15-64 yr</t>
  </si>
  <si>
    <t>65+ yr/15-64 yr</t>
  </si>
  <si>
    <t>Table A-1, 2014 Union Census Report</t>
  </si>
  <si>
    <t>Table B-3, 2014 Union Census Report</t>
  </si>
  <si>
    <t>Table A-2, 2014 Union Census Report</t>
  </si>
  <si>
    <t>Table A-7, 2014 Union Census Report</t>
  </si>
  <si>
    <t>-</t>
  </si>
  <si>
    <t>Population/Housing Units</t>
  </si>
  <si>
    <t>Housing type: Apartment/ Condominium</t>
  </si>
  <si>
    <t>Housing type: Bungalow/ Brick house</t>
  </si>
  <si>
    <t>Housing type: Semi-pacca house</t>
  </si>
  <si>
    <t>Housing type: Wooden house</t>
  </si>
  <si>
    <t>Housing type: Bamboo</t>
  </si>
  <si>
    <t>Housing type: Hut 2 - 3 years</t>
  </si>
  <si>
    <t>Housing type: Hut 1 year</t>
  </si>
  <si>
    <t>Housing type: Other</t>
  </si>
  <si>
    <t>Home Ownership: Owner</t>
  </si>
  <si>
    <t>Home Ownership: Renter</t>
  </si>
  <si>
    <t>Home Ownership: Provided free (individually)</t>
  </si>
  <si>
    <t>Home Ownership: Government Quarters</t>
  </si>
  <si>
    <t>Home Ownership: Private Company Quarters</t>
  </si>
  <si>
    <t>Home Ownership: Other</t>
  </si>
  <si>
    <t>Roof type: Dhani/Theke/ In leaf</t>
  </si>
  <si>
    <t>Roof type: Bamboo</t>
  </si>
  <si>
    <t>Roof type: Wood</t>
  </si>
  <si>
    <t>Roof type: Corrugated sheet</t>
  </si>
  <si>
    <t>Roof type: Tile/Brick/ Concrete</t>
  </si>
  <si>
    <t>Roof type: Other</t>
  </si>
  <si>
    <t># population under bamboo or thatch roofing</t>
  </si>
  <si>
    <t>Roof type: CGI roofing %</t>
  </si>
  <si>
    <t>% Roof tile/brick/ concrete</t>
  </si>
  <si>
    <t>Roof type NOT Thatch and Bamboo roofing %</t>
  </si>
  <si>
    <t>Wall type: Dhani/Theke/ In leaf</t>
  </si>
  <si>
    <t>Wall type: Bamboo</t>
  </si>
  <si>
    <t>Wall type: Earth</t>
  </si>
  <si>
    <t>Wall type: Wood</t>
  </si>
  <si>
    <t>Wall type: Corrugated sheet</t>
  </si>
  <si>
    <t>Wall type: Tile/Brick/ Concrete</t>
  </si>
  <si>
    <t>Wall type: Other</t>
  </si>
  <si>
    <t>Wall type: Thatch, Bamboo, Earth, Wood %</t>
  </si>
  <si>
    <t>Wall Type NOT Thatch, Bamboo, Earth, Wood %</t>
  </si>
  <si>
    <t>Floor type: Bamboo</t>
  </si>
  <si>
    <t>Floor type: Earth</t>
  </si>
  <si>
    <t>Floor type: Wood</t>
  </si>
  <si>
    <t>Floor type: Wood %</t>
  </si>
  <si>
    <t>Floor type: Tile/Brick/ Concrete</t>
  </si>
  <si>
    <t>Floor type: Other</t>
  </si>
  <si>
    <t>Floor type: Tile, Brick, Concrete Floor %</t>
  </si>
  <si>
    <t>AVG Floor/Walls</t>
  </si>
  <si>
    <t>Table I-1, 2014 Union Census Report</t>
  </si>
  <si>
    <t>Table I-2, 2014 Union Census Report</t>
  </si>
  <si>
    <t>Table I-4a, 2014 Union Census Report</t>
  </si>
  <si>
    <t>Table I-4b, 2014 Union Census Report</t>
  </si>
  <si>
    <t>Table I-4c, 2014 Union Census Report</t>
  </si>
  <si>
    <t>Type of Housing Unit: Total Number Surveyed (n)</t>
  </si>
  <si>
    <t>Home ownership: Total Number Surveyed (n)</t>
  </si>
  <si>
    <t>Roof type Total Number Surveyed (n)</t>
  </si>
  <si>
    <t>Wall type: Total Number of Households Surveyed (n)</t>
  </si>
  <si>
    <t>Floor type:  Total Number of Households Surveyed (n)</t>
  </si>
  <si>
    <r>
      <t>Literacy:</t>
    </r>
    <r>
      <rPr>
        <b/>
        <i/>
        <sz val="8"/>
        <color rgb="FF000000"/>
        <rFont val="Arial"/>
        <family val="2"/>
      </rPr>
      <t xml:space="preserve"> </t>
    </r>
    <r>
      <rPr>
        <b/>
        <sz val="8"/>
        <color rgb="FF000000"/>
        <rFont val="Arial"/>
        <family val="2"/>
      </rPr>
      <t>Total Number of Persons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</si>
  <si>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Literacy: Literate</t>
  </si>
  <si>
    <t>Literacy: Illiterate</t>
  </si>
  <si>
    <r>
      <t>Literacy Male: Total Number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</si>
  <si>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Literacy Male: Literate</t>
  </si>
  <si>
    <t>Literacy Male: Illiterate</t>
  </si>
  <si>
    <t>Literacy Male: % literate</t>
  </si>
  <si>
    <t>Literacy Female: Total Number Surveyed (n)</t>
  </si>
  <si>
    <t>Literacy Female: Literate</t>
  </si>
  <si>
    <t>Literacy Female: Illiterate</t>
  </si>
  <si>
    <t>Literacy Female: % literate</t>
  </si>
  <si>
    <r>
      <t>Literacy Urban: Total Number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</si>
  <si>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Literacy Urban: Literate</t>
  </si>
  <si>
    <t>Literacy Urban:  Illiterate</t>
  </si>
  <si>
    <t>Literacy Urban:  % literate</t>
  </si>
  <si>
    <r>
      <t>Literacy Rural: Total Number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</si>
  <si>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Literacy Rural: Literate</t>
  </si>
  <si>
    <t>Literacy Rural: Illiterate</t>
  </si>
  <si>
    <t>Literacy Rural: % literate</t>
  </si>
  <si>
    <r>
      <t>School/College Attendance: Total Number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</si>
  <si>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School/College attendance: Currently attending</t>
  </si>
  <si>
    <t>School/College attendance: Attended previously</t>
  </si>
  <si>
    <t>School/College attendance: Never attended</t>
  </si>
  <si>
    <t>School Attendance: Never attended %</t>
  </si>
  <si>
    <t xml:space="preserve">School Attendance: not attending % </t>
  </si>
  <si>
    <t>School Attendance: Currently attending/ Never attended ratio</t>
  </si>
  <si>
    <r>
      <t>School/College Male: Total Number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</si>
  <si>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School/College Male: Currently attending</t>
  </si>
  <si>
    <t>Currently attending school Male %</t>
  </si>
  <si>
    <t>School/College Male:  Attended previously</t>
  </si>
  <si>
    <t>Attended School Previously Male %</t>
  </si>
  <si>
    <t>School/College Male: Never attended</t>
  </si>
  <si>
    <t>Never Attended School Male %</t>
  </si>
  <si>
    <r>
      <t>School/College Female: Total Number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</si>
  <si>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School/College Female: Currently attending</t>
  </si>
  <si>
    <t>School/College Female: Attended previously</t>
  </si>
  <si>
    <t>Never attended female</t>
  </si>
  <si>
    <t>Not Attending Female %</t>
  </si>
  <si>
    <t>School/College Female: Never attended</t>
  </si>
  <si>
    <r>
      <t>Highest Education Level: Total Number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</si>
  <si>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Highest Education: None</t>
  </si>
  <si>
    <t>Highest Education: Primary school (grade 1 - 5)</t>
  </si>
  <si>
    <t>Highest Education: Middle school (grade 6 - 9)</t>
  </si>
  <si>
    <t>Highest Education: High school (grade 10 - 11)</t>
  </si>
  <si>
    <t>Highest Education: Diploma</t>
  </si>
  <si>
    <t>Highest Education: University/ College</t>
  </si>
  <si>
    <t>Highest Education: Post-graduate and above</t>
  </si>
  <si>
    <t>Highest Education: Vocational training</t>
  </si>
  <si>
    <t>Highest Education: Other</t>
  </si>
  <si>
    <t>Highest Education: No Education #</t>
  </si>
  <si>
    <t>Highest Education: At least Primary school #</t>
  </si>
  <si>
    <t>Highest Education: At least Middle school #</t>
  </si>
  <si>
    <t>No Middle School Education #</t>
  </si>
  <si>
    <t>Highest Education: At Least High School #</t>
  </si>
  <si>
    <t>Highest Education: At least Primary school %</t>
  </si>
  <si>
    <t>Highest Education: At least High School %</t>
  </si>
  <si>
    <t>AVG Primary/Middle School %</t>
  </si>
  <si>
    <r>
      <t>Highest Education Male: Total Number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</si>
  <si>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Highest Education Male: None</t>
  </si>
  <si>
    <t>Highest Education Male: Primary school (grade 1 - 5)</t>
  </si>
  <si>
    <t>Highest Education Male: Middle school (grade 6 - 9)</t>
  </si>
  <si>
    <t>Highest Education Male: High school (grade 10 - 11)</t>
  </si>
  <si>
    <t>Highest Education Male: Diploma</t>
  </si>
  <si>
    <t>Highest Education Male: University/ College</t>
  </si>
  <si>
    <t>Highest Education Male: Post-graduate and above</t>
  </si>
  <si>
    <t>Highest Education Male: Vocational training</t>
  </si>
  <si>
    <t>Highest Education Male: Other</t>
  </si>
  <si>
    <t>Highest Edu Male: None %</t>
  </si>
  <si>
    <t>Highest Edu Male: At Least Primary School %</t>
  </si>
  <si>
    <t>Highest Edu Male: At least Middle School %</t>
  </si>
  <si>
    <t>Highest Edu Male: At least High school %</t>
  </si>
  <si>
    <r>
      <t>Highest Education Female: Total Number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</si>
  <si>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Highest Education Female: None</t>
  </si>
  <si>
    <t>Highest Education Female: Primary school (grade 1 - 5)</t>
  </si>
  <si>
    <t>Highest Education Female: Middle school (grade 6 - 9)</t>
  </si>
  <si>
    <t>Highest Education Female: High school (grade 10 - 11)</t>
  </si>
  <si>
    <t>Highest Education Female: Diploma</t>
  </si>
  <si>
    <t>Highest Education Female: University/ College</t>
  </si>
  <si>
    <t>Highest Education Female: Post-graduate and above</t>
  </si>
  <si>
    <t>Highest Education Female: Vocational training</t>
  </si>
  <si>
    <t>Highest Education Female: Other</t>
  </si>
  <si>
    <t xml:space="preserve">Highest Edu Female: None % </t>
  </si>
  <si>
    <t>Highest Edu Female: At least Pri School %</t>
  </si>
  <si>
    <t>Highest Edu Female: At least Middle School %</t>
  </si>
  <si>
    <t>5-29 years</t>
  </si>
  <si>
    <t>Table D-4, 2014 Union Census Report</t>
  </si>
  <si>
    <t>Table D-6, 2014 Union Census Report</t>
  </si>
  <si>
    <t>Usual Activity: Employee (government)</t>
  </si>
  <si>
    <t>Usual Activity: Employee (private)</t>
  </si>
  <si>
    <t>Usual Activity: Employer</t>
  </si>
  <si>
    <t>Usual Activity: Own account worker</t>
  </si>
  <si>
    <t>Usual Activity: Unpaid family worker</t>
  </si>
  <si>
    <t>Usual Activity: Sought work</t>
  </si>
  <si>
    <t>Usual Activity: Did not seek work</t>
  </si>
  <si>
    <t>Usual Activity: Full time student</t>
  </si>
  <si>
    <t>Usual Activity: Household worker</t>
  </si>
  <si>
    <t>Usual Activity: Pensioner, retired, elderly</t>
  </si>
  <si>
    <t>Usual Activity: Ill, disabled</t>
  </si>
  <si>
    <t>Usual Activity: Other</t>
  </si>
  <si>
    <t>Unpaid Family Worker &amp; Household worker %</t>
  </si>
  <si>
    <t>Unpaid Family Worker %</t>
  </si>
  <si>
    <t>Unpaid Family Worker Inverse</t>
  </si>
  <si>
    <t>Unpaid Family Worker Envelope</t>
  </si>
  <si>
    <t>Usual Activity Male: Employee (government)</t>
  </si>
  <si>
    <t>Usual Activity Male: Employee (private)</t>
  </si>
  <si>
    <t>Usual Activity Male: Employer</t>
  </si>
  <si>
    <t>Usual Activity Male: Own account worker</t>
  </si>
  <si>
    <t>Usual Activity Male: Unpaid family worker</t>
  </si>
  <si>
    <t>Usual Activity Male: Sought work</t>
  </si>
  <si>
    <t>Usual Activity Male: Did not seek work</t>
  </si>
  <si>
    <t>Usual Activity Male: Full time student</t>
  </si>
  <si>
    <t>Usual Activity Male: Household worker</t>
  </si>
  <si>
    <t>Usual Activity Male: Pensioner, retired, elderly</t>
  </si>
  <si>
    <t>Usual Activity Male: Ill, disabled</t>
  </si>
  <si>
    <t>Usual Activity Male: Other</t>
  </si>
  <si>
    <t>Labour force particpation rate - Male %</t>
  </si>
  <si>
    <t>Usual Activity Female: Employee (government)</t>
  </si>
  <si>
    <t>Usual Activity Female: Employee (private)</t>
  </si>
  <si>
    <t>Usual Activity Female: Employer</t>
  </si>
  <si>
    <t>Usual Activity Female: Own account worker</t>
  </si>
  <si>
    <t>Usual Activity Female: Unpaid family worker</t>
  </si>
  <si>
    <t>Usual Activity Female: Sought work</t>
  </si>
  <si>
    <t>Usual Activity Female: Did not seek work</t>
  </si>
  <si>
    <t>Usual Activity Female: Full time student</t>
  </si>
  <si>
    <t>Usual Activity Female: Household worker</t>
  </si>
  <si>
    <t>Usual Activity Female: Pensioner, retired, elderly</t>
  </si>
  <si>
    <t>Usual Activity Female: Ill, disabled</t>
  </si>
  <si>
    <t>Usual Activity Female: Other</t>
  </si>
  <si>
    <t>Labour force particpation rate - Female %</t>
  </si>
  <si>
    <t>Table E-2, 2014 Union Census Report</t>
  </si>
  <si>
    <r>
      <t>ID card: Total Number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</si>
  <si>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ID card: Citizenship Scrutiny Card</t>
  </si>
  <si>
    <t>ID card: Associate Scrutiny Card</t>
  </si>
  <si>
    <t>ID card:  Naturalised Scrutiny Card</t>
  </si>
  <si>
    <t>ID card: National Registration Card</t>
  </si>
  <si>
    <t>ID card:  Religious Card</t>
  </si>
  <si>
    <t>ID card: Temporary Registration Card</t>
  </si>
  <si>
    <t>ID card: Foreign Registration Card</t>
  </si>
  <si>
    <t>ID card: Foreign Passport</t>
  </si>
  <si>
    <t>ID card: None</t>
  </si>
  <si>
    <r>
      <t>ID card Urban Total Number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</si>
  <si>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ID card Urban: Citizenship Scrutiny Card</t>
  </si>
  <si>
    <t>ID card Urban:  Associate Scrutiny Card</t>
  </si>
  <si>
    <t>ID card Urban: Naturalised Scrutiny Card</t>
  </si>
  <si>
    <t>ID card Urban: National Registration Card</t>
  </si>
  <si>
    <t>ID card Urban: Religious Card</t>
  </si>
  <si>
    <t>ID card Urban: Temporary Registration Card</t>
  </si>
  <si>
    <t>ID card Urban: Foreign Registration Card</t>
  </si>
  <si>
    <t>ID card Urban: Foreign Passport</t>
  </si>
  <si>
    <t>ID card Urban: None</t>
  </si>
  <si>
    <t>ID card Urban: No ID %</t>
  </si>
  <si>
    <r>
      <t>ID card Rural Total Number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</si>
  <si>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ID card Rural: Citizenship Scrutiny Card</t>
  </si>
  <si>
    <t>ID card Rural: Associate Scrutiny Card</t>
  </si>
  <si>
    <t>ID card Rural: Naturalised Scrutiny Card</t>
  </si>
  <si>
    <t>ID card Rural: National Registration Card</t>
  </si>
  <si>
    <t>ID card Rural: Religious Card</t>
  </si>
  <si>
    <t>ID card Rural: Temporary Registration Card</t>
  </si>
  <si>
    <t>ID card Rural: Foreign Registration Card</t>
  </si>
  <si>
    <t>ID card Rural: Foreign Passport</t>
  </si>
  <si>
    <t>ID card Rural: None</t>
  </si>
  <si>
    <t>ID Card Rural: % of No ID</t>
  </si>
  <si>
    <t>Table G-2, 2014 Union Census Report</t>
  </si>
  <si>
    <r>
      <t>Disabilities: Total Number of Persons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</si>
  <si>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Disabilities: Not disabled</t>
  </si>
  <si>
    <t>Disablities: With any of 4 disabilities</t>
  </si>
  <si>
    <t>Disabilities: prevalence rate (%)</t>
  </si>
  <si>
    <t>Disabilities: Seeing</t>
  </si>
  <si>
    <t>Disabilities: Hearing</t>
  </si>
  <si>
    <t>Disabilities: Walking</t>
  </si>
  <si>
    <t>Disabilities: Remembering</t>
  </si>
  <si>
    <r>
      <t>Disabilites: Total Number of Males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</si>
  <si>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Disabilities Male: Not disabled</t>
  </si>
  <si>
    <t>Disabiltiies Male: With any of 4 disabilities</t>
  </si>
  <si>
    <t>Disabilities Male: Disability prevalence rate (%)</t>
  </si>
  <si>
    <r>
      <t>Disabilities: Total Number of Females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</si>
  <si>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Disabilities Female: Not disabled</t>
  </si>
  <si>
    <t>Disabilities Female: With any of 4 disabilities</t>
  </si>
  <si>
    <t>Disabilities Female: Disability prevalence rate (%)</t>
  </si>
  <si>
    <t>Health</t>
  </si>
  <si>
    <t>Table H-2, 2014 Union Census Report</t>
  </si>
  <si>
    <r>
      <t>Toilet type: Total Number of Households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</si>
  <si>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Toilet type: Flush</t>
  </si>
  <si>
    <t>Toilet: Water seal (Improved pit latrine)</t>
  </si>
  <si>
    <t>Toilet: Pit (Traditional pit latrine)</t>
  </si>
  <si>
    <t>Toilet: Bucket (Surface latrine)</t>
  </si>
  <si>
    <t>Toilet: Other</t>
  </si>
  <si>
    <t>Toilet: None</t>
  </si>
  <si>
    <t>No Toilet %</t>
  </si>
  <si>
    <t>With Toilet %</t>
  </si>
  <si>
    <r>
      <t>Drinking Water Source: Total Number of Households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</si>
  <si>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Drinking water Source: Tap water/ Piped</t>
  </si>
  <si>
    <t>Drinking water Source: Tube well, borehole</t>
  </si>
  <si>
    <t>Drinking water Source: Protected well/ Spring</t>
  </si>
  <si>
    <t>Drinking water Source: Unprotected well/Spring</t>
  </si>
  <si>
    <t>Drinking water Source: Pool/Pond/ Lake</t>
  </si>
  <si>
    <t>Drinking water Source: River/stream/ canal</t>
  </si>
  <si>
    <t>Drinking water Source: Waterfall/ Rain water</t>
  </si>
  <si>
    <t>Drinking water Source: Bottled water/ Water purifier</t>
  </si>
  <si>
    <t>Drinking water Source: Tanker/ Truck</t>
  </si>
  <si>
    <t>Drinking water Source: Other</t>
  </si>
  <si>
    <t>Drinking water source: % reliant on surface water</t>
  </si>
  <si>
    <r>
      <t>Non-Drinking Water Source: Total Number of Households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</si>
  <si>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Non-Drinking Water Source: Tap water/ Piped</t>
  </si>
  <si>
    <t>Non-Drinking Water Source: Tube well, borehole</t>
  </si>
  <si>
    <t>Non-Drinking Water Source: Protected well/ Spring</t>
  </si>
  <si>
    <t>Non-Drinking Water Source: Unprotected well/Spring</t>
  </si>
  <si>
    <t>Non-Drinking Water Source: Pool/Pond/ Lake</t>
  </si>
  <si>
    <t>Non-Drinking Water Source: River/stream/ canal</t>
  </si>
  <si>
    <t>Non-Drinking Water Source: Waterfall/ Rain water</t>
  </si>
  <si>
    <t>Non-Drinking Water Source: Bottled water/ Water purifier</t>
  </si>
  <si>
    <t>Non-Drinking Water Source: Tanker/ Truck</t>
  </si>
  <si>
    <t>Non-Drinking Water Source: Other</t>
  </si>
  <si>
    <t>Non-Drinking Water: improved water source</t>
  </si>
  <si>
    <t>AVG SafeSan/ ImprovedDrinking</t>
  </si>
  <si>
    <t>Table I-3, 2014 Union Census Report</t>
  </si>
  <si>
    <t>Table J-2, 2014 Union Census Report</t>
  </si>
  <si>
    <t>Table J-3, 2014 Union Census Report</t>
  </si>
  <si>
    <r>
      <t>Lighting Source: Total Number of Households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</si>
  <si>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Lighting Source: Electricity</t>
  </si>
  <si>
    <t>Lighting Source: Kerosene</t>
  </si>
  <si>
    <t>Lighting Source: Candle</t>
  </si>
  <si>
    <t>Lighting Source: Battery</t>
  </si>
  <si>
    <t>Lighting Source: Generator (private)</t>
  </si>
  <si>
    <t>Lighting Source: Water mill (private)</t>
  </si>
  <si>
    <t>Lighting Source: Solar system/energy</t>
  </si>
  <si>
    <t>Lighting Source: Other</t>
  </si>
  <si>
    <t>People who use electricity for lighting</t>
  </si>
  <si>
    <t>Electricity, Solar, Generator %</t>
  </si>
  <si>
    <r>
      <t>Cooking Fuel: Total Number of Households Surveyed (</t>
    </r>
    <r>
      <rPr>
        <b/>
        <i/>
        <sz val="8"/>
        <color rgb="FF000000"/>
        <rFont val="Arial"/>
        <family val="2"/>
      </rPr>
      <t>n</t>
    </r>
    <r>
      <rPr>
        <b/>
        <sz val="8"/>
        <color rgb="FF000000"/>
        <rFont val="Arial"/>
        <family val="2"/>
      </rPr>
      <t>)</t>
    </r>
  </si>
  <si>
    <t>Cooking Fuel: Electricity</t>
  </si>
  <si>
    <t>Cooking Fuel: LPG</t>
  </si>
  <si>
    <t>Cooking Fuel: Kerosene</t>
  </si>
  <si>
    <t>Cooking Fuel: BioGas</t>
  </si>
  <si>
    <t>Cooking Fuel: Firewood</t>
  </si>
  <si>
    <t>Cooking Fuel: Charcoal</t>
  </si>
  <si>
    <t>Cooking Fuel: Coal</t>
  </si>
  <si>
    <t>Cooking Fuel: Straw/Grass</t>
  </si>
  <si>
    <t>Cooking Fuel: Other</t>
  </si>
  <si>
    <t>Energy</t>
  </si>
  <si>
    <t>Table J-1, 2014 Union Census Report</t>
  </si>
  <si>
    <t>Table J-4, 2014 Union Census Report</t>
  </si>
  <si>
    <t>Communications and Amenities: devices/Conventional HHD</t>
  </si>
  <si>
    <t>Comms: devices/Conventional HHD Envelope</t>
  </si>
  <si>
    <t>Communications and Amenities: devices/Conventional HHD inverse</t>
  </si>
  <si>
    <t>Devices per HHD Envelope inverse</t>
  </si>
  <si>
    <t>Conventional HHD MAXIMUM number not connected</t>
  </si>
  <si>
    <t>Conventional HHD MAX not connected %</t>
  </si>
  <si>
    <t>Conventional HHD not connected Envelope</t>
  </si>
  <si>
    <t>Communications and Amenities: Radio</t>
  </si>
  <si>
    <t>Communications and Amenities: Television</t>
  </si>
  <si>
    <t>Communications and Amenities: Land line phone</t>
  </si>
  <si>
    <t>Communications and Amenities: Mobile phone</t>
  </si>
  <si>
    <t>Communications and Amenities: Computer</t>
  </si>
  <si>
    <t>Communications and Amenities: Internet at home</t>
  </si>
  <si>
    <t>Comms: Mobile Phone %</t>
  </si>
  <si>
    <t>Comms: Radio %</t>
  </si>
  <si>
    <t>Comms: TV %</t>
  </si>
  <si>
    <t>Comms: Internet at home or Computer %</t>
  </si>
  <si>
    <t>Telecommunications</t>
  </si>
  <si>
    <t>Table J-5, 2014 Union Census Report</t>
  </si>
  <si>
    <t>Communications and Amenities: Total Number of Households Surveyed (n)</t>
  </si>
  <si>
    <t>Transportation: Total Number of Households Surveyed (n)</t>
  </si>
  <si>
    <t>Transportation: Car/Truck/ Van</t>
  </si>
  <si>
    <t>Transportation: Motorcycle/ Moped</t>
  </si>
  <si>
    <t>Transportation: Bicycle</t>
  </si>
  <si>
    <t>Transportation: 4-Wheel tractor</t>
  </si>
  <si>
    <t>Transportation: Canoe/Boat</t>
  </si>
  <si>
    <t>Transportation: Motor boat</t>
  </si>
  <si>
    <t>Transportation: Cart (bullock)</t>
  </si>
  <si>
    <t>Transportation: % high value assets</t>
  </si>
  <si>
    <t>Transportation</t>
  </si>
  <si>
    <t>Table J-6, 2014 Union Census Report</t>
  </si>
  <si>
    <t>Sown Area of Paddy (acres)</t>
  </si>
  <si>
    <t>Harvested Area of Paddy (acres)</t>
  </si>
  <si>
    <t>Paddy as percentage of All Harvested</t>
  </si>
  <si>
    <t>Yield of Paddy (%)</t>
  </si>
  <si>
    <t>Production of Paddy (tin)</t>
  </si>
  <si>
    <t>Production of Paddy,Volume (l)</t>
  </si>
  <si>
    <t>Net Margin (USD)</t>
  </si>
  <si>
    <t>Agriculture</t>
  </si>
  <si>
    <t>Agricultural data (various) 2016, Ministry of Agriculture</t>
  </si>
  <si>
    <t>Sown Area of Maize (acres)</t>
  </si>
  <si>
    <t>Harvested Area of Maize (acres)</t>
  </si>
  <si>
    <t>Maize as percentage of All Harvested</t>
  </si>
  <si>
    <t>Yield of Maize (%)</t>
  </si>
  <si>
    <t>Production of Maize (tin)</t>
  </si>
  <si>
    <t>Production of Maize, Volume (i)</t>
  </si>
  <si>
    <t>Net Margin Maize (USD)</t>
  </si>
  <si>
    <t>Sown Area of Sesame (acres)</t>
  </si>
  <si>
    <t>Harvested Area of Sesame (acres)</t>
  </si>
  <si>
    <t>Sesame as percentage of All Harvested</t>
  </si>
  <si>
    <t>Yield of Sesame (%)</t>
  </si>
  <si>
    <t>Production of Sesame (tin)</t>
  </si>
  <si>
    <t>Production of Sesame (l)</t>
  </si>
  <si>
    <t>Net Margin Sesame (USD)</t>
  </si>
  <si>
    <t>Sown Area of Ground-nut (acres)</t>
  </si>
  <si>
    <t>Harvested Area of Ground-nut (acres)</t>
  </si>
  <si>
    <t>Groundnut as percentage of All Harvested</t>
  </si>
  <si>
    <t>Yield of Ground-nut (%)</t>
  </si>
  <si>
    <t>Production of Ground-nut (tin)</t>
  </si>
  <si>
    <t>Production of Ground nut, Volume (l)</t>
  </si>
  <si>
    <t>Net Margin Groundnut (USD)</t>
  </si>
  <si>
    <t>Sown Area of Sun Flower (acres)</t>
  </si>
  <si>
    <t>Harvested Area of Sun Flower (acres)</t>
  </si>
  <si>
    <t>Sun Flowers as percentage of All Harvested</t>
  </si>
  <si>
    <t>Yield of Sun Flower (%)</t>
  </si>
  <si>
    <t>Production of Sun Flower (tin)</t>
  </si>
  <si>
    <t>Net Margin Sun Flower seeds (USD)</t>
  </si>
  <si>
    <t>Sown Area of Cotton (acres)</t>
  </si>
  <si>
    <t>Harvested Area of Cotton (acres)</t>
  </si>
  <si>
    <t>Yield of Cotton (%)</t>
  </si>
  <si>
    <t>Production of Cotton (vizz)</t>
  </si>
  <si>
    <t>Production of Cotton Mt</t>
  </si>
  <si>
    <t>Net Margin Cotton (USD)</t>
  </si>
  <si>
    <t>Sown Area of Sugar-cane (acres)</t>
  </si>
  <si>
    <t>Harvested Area of Sugar-cane (acres)</t>
  </si>
  <si>
    <t>Sugarcane as percentage of All Harvested</t>
  </si>
  <si>
    <t>Yield of Sugar-cane (%)</t>
  </si>
  <si>
    <t>Production of Sugar-cane (tan)</t>
  </si>
  <si>
    <t>Net Margin Sugar Cane (USD)</t>
  </si>
  <si>
    <t>Sown Area of Freen Gram and Pegion &amp; Urad Pea (acres)</t>
  </si>
  <si>
    <t>Sown Area of Green Gram (acres)</t>
  </si>
  <si>
    <t>Harvested Area of Green Gram (acres)</t>
  </si>
  <si>
    <t>Green Gram as percentage of All Harvested</t>
  </si>
  <si>
    <t>Yield of Green Gram (%)</t>
  </si>
  <si>
    <t>Production of Green Gram (tin)</t>
  </si>
  <si>
    <t>Net Margin Green Gram (USD)</t>
  </si>
  <si>
    <t>Sown Area of Pigeon Pea (acres)</t>
  </si>
  <si>
    <t>Harvested Area of Pigeon Pea (acres)</t>
  </si>
  <si>
    <t>Pigeon as percentage of All Harvested</t>
  </si>
  <si>
    <t>Yield of Pigeon Pea (%)</t>
  </si>
  <si>
    <t>Production of Pigeon Pea (tin)</t>
  </si>
  <si>
    <t>Net Margin Pigeon Pea (USD)</t>
  </si>
  <si>
    <t>Sown Area of Urad Pea (acres)</t>
  </si>
  <si>
    <t>Harvested Area of Urad Pea (acres)</t>
  </si>
  <si>
    <t>Urad as percentage of All Harvested</t>
  </si>
  <si>
    <t>Yield of Urad Pea (%)</t>
  </si>
  <si>
    <t>Production of Urad Pea (tin)</t>
  </si>
  <si>
    <t>Net Margin Urad Pea</t>
  </si>
  <si>
    <t>All Area Sowed MALI</t>
  </si>
  <si>
    <t>All Areas Harvested MALI</t>
  </si>
  <si>
    <t>Areas Harvested Envelope</t>
  </si>
  <si>
    <t>All Areas Harvested index</t>
  </si>
  <si>
    <t>Share of Net Margin Paddy</t>
  </si>
  <si>
    <t>Share of Net Margin Maize</t>
  </si>
  <si>
    <t>Share of Net Margin Groundnuts</t>
  </si>
  <si>
    <t>Share of Net Margin Sunflower Seeds</t>
  </si>
  <si>
    <t>Share of Net Margin Green Gram</t>
  </si>
  <si>
    <t>Share of Net Margin Pigeon Pea</t>
  </si>
  <si>
    <t>Share of Net Margin Urad Pea</t>
  </si>
  <si>
    <t>Share of Net Margin Sugarcane</t>
  </si>
  <si>
    <t>All Harvested Net Margin (USD)</t>
  </si>
  <si>
    <t>All Harvested Net Margin per capita (USD)</t>
  </si>
  <si>
    <t>All Areas not Harvested</t>
  </si>
  <si>
    <t>Percent Loss</t>
  </si>
  <si>
    <t>Persons per acre of land sowed</t>
  </si>
  <si>
    <t>Acres harvested per person</t>
  </si>
  <si>
    <t>WB Wealth Ranking Index</t>
  </si>
  <si>
    <t>WB Wealth Rank</t>
  </si>
  <si>
    <t>Wealth rank</t>
  </si>
  <si>
    <t>Township Wealth Ranking 2015, World Bank</t>
  </si>
  <si>
    <t>Disasters: Impacted by Nargis 2008</t>
  </si>
  <si>
    <t>Disasters: Impacted by Giri 2010</t>
  </si>
  <si>
    <t>Disasters: Impacted by Pakkoku Floods 2011</t>
  </si>
  <si>
    <t>Disasters: Impacted by Seasonal Floods 2012</t>
  </si>
  <si>
    <t>Disasters: Impacted by Seasonal Floods 2013</t>
  </si>
  <si>
    <t>Disasters: Impacted by Floods 2015</t>
  </si>
  <si>
    <t>Natural disasters</t>
  </si>
  <si>
    <t>Incidence of Flood and Cyclonic Events 2008-2015, MIMU</t>
  </si>
  <si>
    <t>Presence of Landmines?</t>
  </si>
  <si>
    <t>ACLED 2015/2016 data exists?</t>
  </si>
  <si>
    <t>Conflict 2015/2016 - # of battles</t>
  </si>
  <si>
    <t>Conflict 2015/2015 - # violence against civilians events</t>
  </si>
  <si>
    <t>Conflict 2015 - Riots/Protest events</t>
  </si>
  <si>
    <t>Conflict 2015/2016 - Remote Violence</t>
  </si>
  <si>
    <t>Conflict 2015/2016 - Total events</t>
  </si>
  <si>
    <t>Conflict 2015/2016 - Fatalities</t>
  </si>
  <si>
    <t>no. of IDP camps</t>
  </si>
  <si>
    <t>Displaced HHD</t>
  </si>
  <si>
    <t>Displaced Pop</t>
  </si>
  <si>
    <t>Riots/ Protests Index</t>
  </si>
  <si>
    <t>Battle index (% of total battles)</t>
  </si>
  <si>
    <t>Violence Against civilians index (% of total events)</t>
  </si>
  <si>
    <t>Fatalities Index (% of total deaths)</t>
  </si>
  <si>
    <t>Displace- ment index A (% of displaced population)</t>
  </si>
  <si>
    <t>Displacement Envelope (% of TS with highest displaced population)</t>
  </si>
  <si>
    <t>Violence against civilians envelope (% of TS with most events)</t>
  </si>
  <si>
    <t>Battle envelope (% of TS with most battles)</t>
  </si>
  <si>
    <t>Fatalities envelope (% of TS with most fatalities)</t>
  </si>
  <si>
    <t>Conflict Index A - Average of % of Totals</t>
  </si>
  <si>
    <t>Conflict Index B (Average of envelopes)</t>
  </si>
  <si>
    <t>Conflict B Inverse (where 1/0% = 620 &amp; 1/0.05% = 615)</t>
  </si>
  <si>
    <t>CORRECTED CONFLICT INDEX - Garry</t>
  </si>
  <si>
    <t>Armed Conflict Location and Event Data Project 2015-2016 dataset</t>
  </si>
  <si>
    <t>2012 - Agriculture</t>
  </si>
  <si>
    <t>2012 - Coordination</t>
  </si>
  <si>
    <t>2012 - DisasterRiskReduction</t>
  </si>
  <si>
    <t>2012 - Education</t>
  </si>
  <si>
    <t>2012 - Environment</t>
  </si>
  <si>
    <t>2012 - Food</t>
  </si>
  <si>
    <t>2012 - Health</t>
  </si>
  <si>
    <t>2012 - Logistics</t>
  </si>
  <si>
    <t>2012 - NonAgriculturalLivelihoodsInfrastructure</t>
  </si>
  <si>
    <t>2012 - Nutrition</t>
  </si>
  <si>
    <t>2012 - Protection</t>
  </si>
  <si>
    <t>2012 - Shelter</t>
  </si>
  <si>
    <t>2012 - Wash</t>
  </si>
  <si>
    <t>2013 - Agriculture</t>
  </si>
  <si>
    <t>2013 - CCCM</t>
  </si>
  <si>
    <t>2013 - Coordination</t>
  </si>
  <si>
    <t>2013 - DisasterRiskReduction</t>
  </si>
  <si>
    <t>2013 - Education</t>
  </si>
  <si>
    <t>2013 - Environment</t>
  </si>
  <si>
    <t>2013 - Food</t>
  </si>
  <si>
    <t>2013 - Governance</t>
  </si>
  <si>
    <t>2013 - Health</t>
  </si>
  <si>
    <t>2013 - Logistics</t>
  </si>
  <si>
    <t>2013 - NonAgriculturalLivelihoodsInfrastructure</t>
  </si>
  <si>
    <t>2013 - MineAction</t>
  </si>
  <si>
    <t>2013 - NonFoodItems</t>
  </si>
  <si>
    <t>2013 - Nutrition</t>
  </si>
  <si>
    <t>2013 - PeaceBuildingConflictPrevention</t>
  </si>
  <si>
    <t>2013 - Protection</t>
  </si>
  <si>
    <t>2013 - Shelter</t>
  </si>
  <si>
    <t>2013 - Wash</t>
  </si>
  <si>
    <t>2014 - Agriculture</t>
  </si>
  <si>
    <t>2014 - CCCM</t>
  </si>
  <si>
    <t>2014 - Coordination</t>
  </si>
  <si>
    <t>2014 - DisasterRiskReduction</t>
  </si>
  <si>
    <t>2014 - Education</t>
  </si>
  <si>
    <t>2014 - Environment</t>
  </si>
  <si>
    <t>2014 - Food</t>
  </si>
  <si>
    <t>2014 - Governance</t>
  </si>
  <si>
    <t>2014 - Health</t>
  </si>
  <si>
    <t>2014 - NonAgriculturalLivelihoodsInfrastructure</t>
  </si>
  <si>
    <t>2014 - MineAction</t>
  </si>
  <si>
    <t>2014 - NonFoodItems</t>
  </si>
  <si>
    <t>2014 - Nutrition</t>
  </si>
  <si>
    <t>2014 - PeaceBuildingConflictPrevention</t>
  </si>
  <si>
    <t>2014 - PrivateSectorDevelopment</t>
  </si>
  <si>
    <t>2014 - Protection</t>
  </si>
  <si>
    <t>2014 - Shelter</t>
  </si>
  <si>
    <t>2014 - WASH</t>
  </si>
  <si>
    <t>2015 - Agriculture</t>
  </si>
  <si>
    <t>2015 - CCCM</t>
  </si>
  <si>
    <t>2015 - Coordination</t>
  </si>
  <si>
    <t>2015 - DisasterRiskReduction</t>
  </si>
  <si>
    <t>2015 - Education</t>
  </si>
  <si>
    <t>2015 - Environment</t>
  </si>
  <si>
    <t>2015 - Food</t>
  </si>
  <si>
    <t>2015 - Governance</t>
  </si>
  <si>
    <t>2015 - Health</t>
  </si>
  <si>
    <t>2015 - NonAgriculturalLivelihoodsInfrastructure</t>
  </si>
  <si>
    <t>2015 - MineAction</t>
  </si>
  <si>
    <t>2015 - NonFoodItems</t>
  </si>
  <si>
    <t>2015 - Nutrition</t>
  </si>
  <si>
    <t>2015 - PeaceBuildingConflictPrevention</t>
  </si>
  <si>
    <t>2015 - Protection</t>
  </si>
  <si>
    <t>2015 - Shelter</t>
  </si>
  <si>
    <t>2015 - WASH</t>
  </si>
  <si>
    <t>2016 - Agriculture</t>
  </si>
  <si>
    <t>2016 - CCCM</t>
  </si>
  <si>
    <t>2016 - Coordination</t>
  </si>
  <si>
    <t>2016 - DisasterRiskReduction</t>
  </si>
  <si>
    <t>2016 - Education</t>
  </si>
  <si>
    <t>2016 - Environment</t>
  </si>
  <si>
    <t>2016 - Food</t>
  </si>
  <si>
    <t>2016 - Governance</t>
  </si>
  <si>
    <t>2016 - Health</t>
  </si>
  <si>
    <t>2016 - Infrastructure</t>
  </si>
  <si>
    <t>2016 - Livelihoods</t>
  </si>
  <si>
    <t>2016 - MineAction</t>
  </si>
  <si>
    <t>2016 - NonFoodItems</t>
  </si>
  <si>
    <t>2016 - Nutrition</t>
  </si>
  <si>
    <t>2016 - Other</t>
  </si>
  <si>
    <t>2016 - PeaceBuildingConflictPrevention</t>
  </si>
  <si>
    <t>2016 - PrivateSectorDevelopment</t>
  </si>
  <si>
    <t>2016 - Protection</t>
  </si>
  <si>
    <t>2016 - Shelter</t>
  </si>
  <si>
    <t>2016 - SocialProtection</t>
  </si>
  <si>
    <t>2016 - TourismAndDevelopment</t>
  </si>
  <si>
    <t>2016 - WASH</t>
  </si>
  <si>
    <t>3WAct Agriculture 2012-2016</t>
  </si>
  <si>
    <t>3WAct CCCM 2012-2016</t>
  </si>
  <si>
    <t>3WAct Coordination 2010-2015</t>
  </si>
  <si>
    <t>3WAct DRR 2012-2016</t>
  </si>
  <si>
    <t>3WAct Education 2012-2016</t>
  </si>
  <si>
    <t>3WAct Environment 2012-2016</t>
  </si>
  <si>
    <t>3WAct Food 2012-2016</t>
  </si>
  <si>
    <t>3WAct Governance 2012-2016</t>
  </si>
  <si>
    <t>3WAct Health 2012-2016</t>
  </si>
  <si>
    <t>3WAct Logistics 2012-2013</t>
  </si>
  <si>
    <t>3WAct Non-Ag Livelihoods &amp; Infrastructure 2012-2016</t>
  </si>
  <si>
    <t>3WAct Mine Action 2013-2016</t>
  </si>
  <si>
    <t>3WAct NFIs 2013-2016</t>
  </si>
  <si>
    <t>3WAct Nutrition 2012-2016</t>
  </si>
  <si>
    <t>3WAct Peacebuilding &amp; Conflict Prevention 2013-2016</t>
  </si>
  <si>
    <t>Private Sector Development 2014-2015</t>
  </si>
  <si>
    <t>Protection 2010-2015</t>
  </si>
  <si>
    <t>Shelter 2010-2015</t>
  </si>
  <si>
    <t>WASH 2010-2015</t>
  </si>
  <si>
    <t>3W</t>
  </si>
  <si>
    <t>Usual Activity: Total Number Surveyed (n)</t>
  </si>
  <si>
    <t>Usual Activity Male: Total Number Surveyed (n)</t>
  </si>
  <si>
    <t>Usual Activity Female Total Number Surveyed (n)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</si>
</sst>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(* #,##0.0000_);_(* \(#,##0.0000\);_(* &quot;-&quot;??_);_(@_)"/>
    <numFmt numFmtId="167" formatCode="_(* #,##0.0_);_(* \(#,##0.0\);_(* &quot;-&quot;??_);_(@_)"/>
    <numFmt numFmtId="168" formatCode="_-* #,##0.00_-;\-* #,##0.00_-;_-* &quot;-&quot;??_-;_-@_-"/>
    <numFmt numFmtId="169" formatCode="0.0%"/>
    <numFmt numFmtId="170" formatCode="_-* #,##0_-;\-* #,##0_-;_-* &quot;-&quot;??_-;_-@_-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Arial"/>
      <family val="2"/>
    </font>
    <font>
      <sz val="11"/>
      <color theme="1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7"/>
      <color rgb="FF00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8"/>
      <name val="Arial"/>
      <family val="2"/>
    </font>
    <font>
      <sz val="8"/>
      <color rgb="FFFF0000"/>
      <name val="Arial"/>
      <family val="2"/>
    </font>
    <font>
      <sz val="7"/>
      <name val="Arial"/>
      <family val="2"/>
    </font>
    <font>
      <sz val="9"/>
      <color rgb="FF000000"/>
      <name val="Arial"/>
      <family val="2"/>
    </font>
    <font>
      <b/>
      <i/>
      <sz val="8"/>
      <color rgb="FF000000"/>
      <name val="Arial"/>
      <family val="2"/>
    </font>
    <font>
      <sz val="8"/>
      <color theme="1"/>
      <name val="Arial"/>
      <family val="2"/>
    </font>
    <font>
      <i/>
      <sz val="8"/>
      <color rgb="FF000000"/>
      <name val="Arial"/>
      <family val="2"/>
    </font>
    <font>
      <sz val="11"/>
      <color rgb="FF000000"/>
      <name val="Arial"/>
      <family val="2"/>
    </font>
    <font>
      <sz val="10"/>
      <color indexed="8"/>
      <name val="Arial"/>
      <family val="2"/>
    </font>
    <font>
      <b/>
      <sz val="8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7"/>
      <color theme="0"/>
      <name val="Arial"/>
      <family val="2"/>
    </font>
    <font>
      <b/>
      <sz val="8"/>
      <color rgb="FFFFFFFF"/>
      <name val="Arial"/>
      <family val="2"/>
    </font>
    <font>
      <sz val="8"/>
      <color rgb="FFFFFFFF"/>
      <name val="Arial"/>
      <family val="2"/>
    </font>
    <font>
      <sz val="7"/>
      <color rgb="FFFFFFFF"/>
      <name val="Arial"/>
      <family val="2"/>
    </font>
    <font>
      <b/>
      <sz val="8"/>
      <color theme="1"/>
      <name val="Arial"/>
      <family val="2"/>
    </font>
    <font>
      <b/>
      <sz val="8"/>
      <color rgb="FFFF0000"/>
      <name val="Arial"/>
      <family val="2"/>
    </font>
    <font>
      <sz val="7"/>
      <color theme="1"/>
      <name val="Arial"/>
      <family val="2"/>
    </font>
    <font>
      <i/>
      <sz val="8"/>
      <color theme="1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FF7E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6FEB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rgb="FFE6B8B7"/>
        <bgColor rgb="FF000000"/>
      </patternFill>
    </fill>
    <fill>
      <patternFill patternType="solid">
        <fgColor rgb="FFB8CCE4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18" fillId="0" borderId="0"/>
    <xf numFmtId="0" fontId="1" fillId="0" borderId="0"/>
    <xf numFmtId="0" fontId="1" fillId="0" borderId="0"/>
  </cellStyleXfs>
  <cellXfs count="383">
    <xf numFmtId="0" fontId="0" fillId="0" borderId="0" xfId="0"/>
    <xf numFmtId="0" fontId="3" fillId="0" borderId="0" xfId="3" applyFont="1"/>
    <xf numFmtId="0" fontId="4" fillId="0" borderId="0" xfId="0" applyFont="1"/>
    <xf numFmtId="0" fontId="5" fillId="2" borderId="1" xfId="0" applyFont="1" applyFill="1" applyBorder="1" applyAlignment="1">
      <alignment vertical="center" wrapText="1"/>
    </xf>
    <xf numFmtId="0" fontId="5" fillId="2" borderId="2" xfId="0" applyFont="1" applyFill="1" applyBorder="1" applyAlignment="1">
      <alignment vertical="center" wrapText="1"/>
    </xf>
    <xf numFmtId="0" fontId="5" fillId="2" borderId="3" xfId="0" applyFont="1" applyFill="1" applyBorder="1" applyAlignment="1">
      <alignment vertical="center" wrapText="1"/>
    </xf>
    <xf numFmtId="0" fontId="5" fillId="2" borderId="4" xfId="0" applyFont="1" applyFill="1" applyBorder="1" applyAlignment="1">
      <alignment vertical="center" wrapText="1"/>
    </xf>
    <xf numFmtId="0" fontId="6" fillId="2" borderId="5" xfId="0" applyFont="1" applyFill="1" applyBorder="1" applyAlignment="1">
      <alignment vertical="center" wrapText="1"/>
    </xf>
    <xf numFmtId="0" fontId="6" fillId="2" borderId="6" xfId="0" applyFont="1" applyFill="1" applyBorder="1" applyAlignment="1">
      <alignment vertical="center" wrapText="1"/>
    </xf>
    <xf numFmtId="0" fontId="6" fillId="2" borderId="7" xfId="0" applyFont="1" applyFill="1" applyBorder="1" applyAlignment="1">
      <alignment vertical="center" wrapText="1"/>
    </xf>
    <xf numFmtId="0" fontId="6" fillId="2" borderId="8" xfId="0" applyFont="1" applyFill="1" applyBorder="1" applyAlignment="1">
      <alignment vertical="center" wrapText="1"/>
    </xf>
    <xf numFmtId="0" fontId="7" fillId="2" borderId="0" xfId="0" applyFont="1" applyFill="1" applyAlignment="1">
      <alignment vertical="center" wrapText="1"/>
    </xf>
    <xf numFmtId="0" fontId="7" fillId="2" borderId="9" xfId="0" applyFont="1" applyFill="1" applyBorder="1" applyAlignment="1">
      <alignment vertical="center" wrapText="1"/>
    </xf>
    <xf numFmtId="0" fontId="6" fillId="2" borderId="10" xfId="0" applyFont="1" applyFill="1" applyBorder="1" applyAlignment="1">
      <alignment vertical="center" wrapText="1"/>
    </xf>
    <xf numFmtId="0" fontId="7" fillId="2" borderId="11" xfId="0" applyFont="1" applyFill="1" applyBorder="1" applyAlignment="1">
      <alignment vertical="center" wrapText="1"/>
    </xf>
    <xf numFmtId="0" fontId="7" fillId="2" borderId="12" xfId="0" applyFont="1" applyFill="1" applyBorder="1" applyAlignment="1">
      <alignment vertical="center" wrapText="1"/>
    </xf>
    <xf numFmtId="3" fontId="6" fillId="0" borderId="0" xfId="0" applyNumberFormat="1" applyFont="1" applyAlignment="1">
      <alignment horizontal="right" vertical="center" wrapText="1"/>
    </xf>
    <xf numFmtId="3" fontId="6" fillId="0" borderId="0" xfId="0" applyNumberFormat="1" applyFont="1" applyAlignment="1">
      <alignment horizontal="left" vertical="center" wrapText="1"/>
    </xf>
    <xf numFmtId="3" fontId="6" fillId="0" borderId="9" xfId="0" applyNumberFormat="1" applyFont="1" applyBorder="1" applyAlignment="1">
      <alignment horizontal="right" vertical="center" wrapText="1"/>
    </xf>
    <xf numFmtId="3" fontId="6" fillId="0" borderId="13" xfId="0" applyNumberFormat="1" applyFont="1" applyBorder="1" applyAlignment="1">
      <alignment horizontal="right" vertical="center" wrapText="1"/>
    </xf>
    <xf numFmtId="3" fontId="6" fillId="0" borderId="14" xfId="0" applyNumberFormat="1" applyFont="1" applyBorder="1" applyAlignment="1">
      <alignment horizontal="right" vertical="center" wrapText="1"/>
    </xf>
    <xf numFmtId="3" fontId="6" fillId="0" borderId="11" xfId="0" applyNumberFormat="1" applyFont="1" applyBorder="1" applyAlignment="1">
      <alignment horizontal="left" vertical="center" wrapText="1"/>
    </xf>
    <xf numFmtId="3" fontId="6" fillId="0" borderId="11" xfId="0" applyNumberFormat="1" applyFont="1" applyBorder="1" applyAlignment="1">
      <alignment horizontal="right" vertical="center" wrapText="1"/>
    </xf>
    <xf numFmtId="3" fontId="6" fillId="0" borderId="12" xfId="0" applyNumberFormat="1" applyFont="1" applyBorder="1" applyAlignment="1">
      <alignment horizontal="right" vertical="center" wrapText="1"/>
    </xf>
    <xf numFmtId="0" fontId="5" fillId="3" borderId="3" xfId="0" applyFont="1" applyFill="1" applyBorder="1" applyAlignment="1">
      <alignment vertical="center" wrapText="1"/>
    </xf>
    <xf numFmtId="0" fontId="5" fillId="3" borderId="4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0" fontId="10" fillId="4" borderId="3" xfId="0" applyFont="1" applyFill="1" applyBorder="1" applyAlignment="1">
      <alignment vertical="center" wrapText="1"/>
    </xf>
    <xf numFmtId="0" fontId="10" fillId="4" borderId="4" xfId="0" applyFont="1" applyFill="1" applyBorder="1" applyAlignment="1">
      <alignment vertical="center" wrapText="1"/>
    </xf>
    <xf numFmtId="0" fontId="6" fillId="3" borderId="6" xfId="0" applyFont="1" applyFill="1" applyBorder="1" applyAlignment="1">
      <alignment vertical="center" wrapText="1"/>
    </xf>
    <xf numFmtId="0" fontId="6" fillId="3" borderId="7" xfId="0" applyFont="1" applyFill="1" applyBorder="1" applyAlignment="1">
      <alignment vertical="center" wrapText="1"/>
    </xf>
    <xf numFmtId="0" fontId="6" fillId="2" borderId="15" xfId="0" applyFont="1" applyFill="1" applyBorder="1" applyAlignment="1">
      <alignment vertical="center" wrapText="1"/>
    </xf>
    <xf numFmtId="0" fontId="11" fillId="4" borderId="15" xfId="0" applyFont="1" applyFill="1" applyBorder="1" applyAlignment="1">
      <alignment vertical="center" wrapText="1"/>
    </xf>
    <xf numFmtId="0" fontId="11" fillId="4" borderId="6" xfId="0" applyFont="1" applyFill="1" applyBorder="1" applyAlignment="1">
      <alignment vertical="center" wrapText="1"/>
    </xf>
    <xf numFmtId="0" fontId="11" fillId="4" borderId="7" xfId="0" applyFont="1" applyFill="1" applyBorder="1" applyAlignment="1">
      <alignment vertical="center" wrapText="1"/>
    </xf>
    <xf numFmtId="0" fontId="7" fillId="3" borderId="0" xfId="0" applyFont="1" applyFill="1" applyAlignment="1">
      <alignment vertical="center" wrapText="1"/>
    </xf>
    <xf numFmtId="0" fontId="7" fillId="3" borderId="9" xfId="0" applyFont="1" applyFill="1" applyBorder="1" applyAlignment="1">
      <alignment vertical="center" wrapText="1"/>
    </xf>
    <xf numFmtId="0" fontId="7" fillId="2" borderId="13" xfId="0" applyFont="1" applyFill="1" applyBorder="1" applyAlignment="1">
      <alignment vertical="center" wrapText="1"/>
    </xf>
    <xf numFmtId="0" fontId="12" fillId="4" borderId="13" xfId="0" applyFont="1" applyFill="1" applyBorder="1" applyAlignment="1">
      <alignment vertical="center" wrapText="1"/>
    </xf>
    <xf numFmtId="0" fontId="12" fillId="4" borderId="0" xfId="0" applyFont="1" applyFill="1" applyAlignment="1">
      <alignment vertical="center" wrapText="1"/>
    </xf>
    <xf numFmtId="0" fontId="12" fillId="4" borderId="9" xfId="0" applyFont="1" applyFill="1" applyBorder="1" applyAlignment="1">
      <alignment vertical="center" wrapText="1"/>
    </xf>
    <xf numFmtId="0" fontId="7" fillId="3" borderId="11" xfId="0" applyFont="1" applyFill="1" applyBorder="1" applyAlignment="1">
      <alignment vertical="center" wrapText="1"/>
    </xf>
    <xf numFmtId="0" fontId="7" fillId="3" borderId="12" xfId="0" applyFont="1" applyFill="1" applyBorder="1" applyAlignment="1">
      <alignment vertical="center" wrapText="1"/>
    </xf>
    <xf numFmtId="0" fontId="7" fillId="2" borderId="14" xfId="0" applyFont="1" applyFill="1" applyBorder="1" applyAlignment="1">
      <alignment vertical="center" wrapText="1"/>
    </xf>
    <xf numFmtId="0" fontId="12" fillId="4" borderId="14" xfId="0" applyFont="1" applyFill="1" applyBorder="1" applyAlignment="1">
      <alignment vertical="center" wrapText="1"/>
    </xf>
    <xf numFmtId="0" fontId="12" fillId="4" borderId="11" xfId="0" applyFont="1" applyFill="1" applyBorder="1" applyAlignment="1">
      <alignment vertical="center" wrapText="1"/>
    </xf>
    <xf numFmtId="0" fontId="12" fillId="4" borderId="12" xfId="0" applyFont="1" applyFill="1" applyBorder="1" applyAlignment="1">
      <alignment vertical="center" wrapText="1"/>
    </xf>
    <xf numFmtId="10" fontId="6" fillId="0" borderId="0" xfId="2" applyNumberFormat="1" applyFont="1" applyAlignment="1">
      <alignment horizontal="right" vertical="center" wrapText="1"/>
    </xf>
    <xf numFmtId="10" fontId="6" fillId="0" borderId="9" xfId="2" applyNumberFormat="1" applyFont="1" applyBorder="1" applyAlignment="1">
      <alignment horizontal="right" vertical="center" wrapText="1"/>
    </xf>
    <xf numFmtId="10" fontId="6" fillId="0" borderId="13" xfId="2" applyNumberFormat="1" applyFont="1" applyBorder="1" applyAlignment="1">
      <alignment horizontal="right" vertical="center" wrapText="1"/>
    </xf>
    <xf numFmtId="164" fontId="6" fillId="0" borderId="0" xfId="1" applyNumberFormat="1" applyFont="1" applyAlignment="1">
      <alignment horizontal="right" vertical="center" wrapText="1"/>
    </xf>
    <xf numFmtId="0" fontId="6" fillId="0" borderId="9" xfId="0" applyFont="1" applyBorder="1" applyAlignment="1">
      <alignment horizontal="right" vertical="center" wrapText="1"/>
    </xf>
    <xf numFmtId="10" fontId="10" fillId="0" borderId="0" xfId="2" applyNumberFormat="1" applyFont="1" applyAlignment="1">
      <alignment horizontal="right" vertical="center" wrapText="1"/>
    </xf>
    <xf numFmtId="164" fontId="10" fillId="0" borderId="0" xfId="1" applyNumberFormat="1" applyFont="1" applyAlignment="1">
      <alignment horizontal="right" vertical="center" wrapText="1"/>
    </xf>
    <xf numFmtId="10" fontId="6" fillId="0" borderId="11" xfId="2" applyNumberFormat="1" applyFont="1" applyBorder="1" applyAlignment="1">
      <alignment horizontal="right" vertical="center" wrapText="1"/>
    </xf>
    <xf numFmtId="10" fontId="6" fillId="0" borderId="12" xfId="2" applyNumberFormat="1" applyFont="1" applyBorder="1" applyAlignment="1">
      <alignment horizontal="right" vertical="center" wrapText="1"/>
    </xf>
    <xf numFmtId="164" fontId="6" fillId="0" borderId="11" xfId="1" applyNumberFormat="1" applyFont="1" applyBorder="1" applyAlignment="1">
      <alignment horizontal="right" vertical="center" wrapText="1"/>
    </xf>
    <xf numFmtId="0" fontId="6" fillId="0" borderId="12" xfId="0" applyFont="1" applyBorder="1" applyAlignment="1">
      <alignment horizontal="right" vertical="center" wrapText="1"/>
    </xf>
    <xf numFmtId="10" fontId="13" fillId="0" borderId="0" xfId="2" applyNumberFormat="1" applyFont="1" applyAlignment="1">
      <alignment horizontal="right" vertical="center" wrapText="1"/>
    </xf>
    <xf numFmtId="0" fontId="4" fillId="0" borderId="0" xfId="0" applyFont="1" applyAlignment="1">
      <alignment horizontal="right"/>
    </xf>
    <xf numFmtId="0" fontId="5" fillId="5" borderId="3" xfId="0" applyFont="1" applyFill="1" applyBorder="1" applyAlignment="1">
      <alignment vertical="center" wrapText="1"/>
    </xf>
    <xf numFmtId="0" fontId="6" fillId="5" borderId="6" xfId="0" applyFont="1" applyFill="1" applyBorder="1" applyAlignment="1">
      <alignment vertical="center" wrapText="1"/>
    </xf>
    <xf numFmtId="0" fontId="7" fillId="5" borderId="0" xfId="0" applyFont="1" applyFill="1" applyAlignment="1">
      <alignment vertical="center" wrapText="1"/>
    </xf>
    <xf numFmtId="0" fontId="7" fillId="5" borderId="9" xfId="0" applyFont="1" applyFill="1" applyBorder="1" applyAlignment="1">
      <alignment vertical="center" wrapText="1"/>
    </xf>
    <xf numFmtId="0" fontId="7" fillId="5" borderId="11" xfId="0" applyFont="1" applyFill="1" applyBorder="1" applyAlignment="1">
      <alignment vertical="center" wrapText="1"/>
    </xf>
    <xf numFmtId="0" fontId="7" fillId="5" borderId="12" xfId="0" applyFont="1" applyFill="1" applyBorder="1" applyAlignment="1">
      <alignment vertical="center" wrapText="1"/>
    </xf>
    <xf numFmtId="10" fontId="6" fillId="0" borderId="13" xfId="0" applyNumberFormat="1" applyFont="1" applyBorder="1" applyAlignment="1">
      <alignment horizontal="right" vertical="center" wrapText="1"/>
    </xf>
    <xf numFmtId="10" fontId="6" fillId="0" borderId="0" xfId="0" applyNumberFormat="1" applyFont="1" applyAlignment="1">
      <alignment horizontal="right" vertical="center" wrapText="1"/>
    </xf>
    <xf numFmtId="10" fontId="6" fillId="0" borderId="9" xfId="0" applyNumberFormat="1" applyFont="1" applyBorder="1" applyAlignment="1">
      <alignment horizontal="right" vertical="center" wrapText="1"/>
    </xf>
    <xf numFmtId="10" fontId="6" fillId="0" borderId="14" xfId="0" applyNumberFormat="1" applyFont="1" applyBorder="1" applyAlignment="1">
      <alignment horizontal="right" vertical="center" wrapText="1"/>
    </xf>
    <xf numFmtId="10" fontId="6" fillId="0" borderId="11" xfId="0" applyNumberFormat="1" applyFont="1" applyBorder="1" applyAlignment="1">
      <alignment horizontal="right" vertical="center" wrapText="1"/>
    </xf>
    <xf numFmtId="10" fontId="6" fillId="0" borderId="12" xfId="0" applyNumberFormat="1" applyFont="1" applyBorder="1" applyAlignment="1">
      <alignment horizontal="right" vertical="center" wrapText="1"/>
    </xf>
    <xf numFmtId="165" fontId="6" fillId="0" borderId="0" xfId="0" applyNumberFormat="1" applyFont="1" applyAlignment="1">
      <alignment horizontal="right" vertical="center" wrapText="1"/>
    </xf>
    <xf numFmtId="2" fontId="15" fillId="0" borderId="0" xfId="0" applyNumberFormat="1" applyFont="1"/>
    <xf numFmtId="2" fontId="6" fillId="0" borderId="0" xfId="0" applyNumberFormat="1" applyFont="1" applyAlignment="1">
      <alignment horizontal="right" vertical="center" wrapText="1"/>
    </xf>
    <xf numFmtId="10" fontId="6" fillId="0" borderId="0" xfId="1" applyNumberFormat="1" applyFont="1" applyAlignment="1">
      <alignment horizontal="right" vertical="center" wrapText="1"/>
    </xf>
    <xf numFmtId="166" fontId="6" fillId="0" borderId="0" xfId="1" applyNumberFormat="1" applyFont="1" applyAlignment="1">
      <alignment horizontal="right" vertical="center" wrapText="1"/>
    </xf>
    <xf numFmtId="167" fontId="6" fillId="0" borderId="0" xfId="1" applyNumberFormat="1" applyFont="1" applyAlignment="1">
      <alignment horizontal="right" vertical="center" wrapText="1"/>
    </xf>
    <xf numFmtId="0" fontId="6" fillId="0" borderId="0" xfId="0" applyFont="1" applyAlignment="1">
      <alignment horizontal="right" vertical="center" wrapText="1"/>
    </xf>
    <xf numFmtId="165" fontId="6" fillId="0" borderId="9" xfId="0" applyNumberFormat="1" applyFont="1" applyBorder="1" applyAlignment="1">
      <alignment horizontal="right" vertical="center" wrapText="1"/>
    </xf>
    <xf numFmtId="167" fontId="6" fillId="0" borderId="9" xfId="1" applyNumberFormat="1" applyFont="1" applyBorder="1" applyAlignment="1">
      <alignment horizontal="right" vertical="center" wrapText="1"/>
    </xf>
    <xf numFmtId="165" fontId="6" fillId="0" borderId="11" xfId="0" applyNumberFormat="1" applyFont="1" applyBorder="1" applyAlignment="1">
      <alignment horizontal="right" vertical="center" wrapText="1"/>
    </xf>
    <xf numFmtId="2" fontId="15" fillId="0" borderId="11" xfId="0" applyNumberFormat="1" applyFont="1" applyBorder="1"/>
    <xf numFmtId="2" fontId="6" fillId="0" borderId="11" xfId="0" applyNumberFormat="1" applyFont="1" applyBorder="1" applyAlignment="1">
      <alignment horizontal="right" vertical="center" wrapText="1"/>
    </xf>
    <xf numFmtId="0" fontId="6" fillId="0" borderId="11" xfId="0" applyFont="1" applyBorder="1" applyAlignment="1">
      <alignment horizontal="right" vertical="center" wrapText="1"/>
    </xf>
    <xf numFmtId="10" fontId="6" fillId="0" borderId="11" xfId="1" applyNumberFormat="1" applyFont="1" applyBorder="1" applyAlignment="1">
      <alignment horizontal="right" vertical="center" wrapText="1"/>
    </xf>
    <xf numFmtId="166" fontId="6" fillId="0" borderId="11" xfId="1" applyNumberFormat="1" applyFont="1" applyBorder="1" applyAlignment="1">
      <alignment horizontal="right" vertical="center" wrapText="1"/>
    </xf>
    <xf numFmtId="167" fontId="6" fillId="0" borderId="11" xfId="1" applyNumberFormat="1" applyFont="1" applyBorder="1" applyAlignment="1">
      <alignment horizontal="right" vertical="center" wrapText="1"/>
    </xf>
    <xf numFmtId="165" fontId="6" fillId="0" borderId="12" xfId="0" applyNumberFormat="1" applyFont="1" applyBorder="1" applyAlignment="1">
      <alignment horizontal="right" vertical="center" wrapText="1"/>
    </xf>
    <xf numFmtId="169" fontId="6" fillId="0" borderId="0" xfId="2" applyNumberFormat="1" applyFont="1" applyAlignment="1">
      <alignment horizontal="right" vertical="center" wrapText="1"/>
    </xf>
    <xf numFmtId="0" fontId="6" fillId="0" borderId="13" xfId="0" applyFont="1" applyBorder="1" applyAlignment="1">
      <alignment horizontal="right" vertical="center" wrapText="1"/>
    </xf>
    <xf numFmtId="169" fontId="6" fillId="0" borderId="11" xfId="2" applyNumberFormat="1" applyFont="1" applyBorder="1" applyAlignment="1">
      <alignment horizontal="right" vertical="center" wrapText="1"/>
    </xf>
    <xf numFmtId="10" fontId="4" fillId="0" borderId="0" xfId="0" applyNumberFormat="1" applyFont="1"/>
    <xf numFmtId="10" fontId="4" fillId="0" borderId="0" xfId="2" applyNumberFormat="1" applyFont="1"/>
    <xf numFmtId="0" fontId="16" fillId="2" borderId="6" xfId="0" applyFont="1" applyFill="1" applyBorder="1" applyAlignment="1">
      <alignment vertical="center" wrapText="1"/>
    </xf>
    <xf numFmtId="43" fontId="6" fillId="0" borderId="0" xfId="1" applyFont="1" applyAlignment="1">
      <alignment horizontal="right" vertical="center" wrapText="1"/>
    </xf>
    <xf numFmtId="169" fontId="6" fillId="0" borderId="9" xfId="2" applyNumberFormat="1" applyFont="1" applyBorder="1" applyAlignment="1">
      <alignment horizontal="right" vertical="center" wrapText="1"/>
    </xf>
    <xf numFmtId="164" fontId="15" fillId="0" borderId="0" xfId="1" applyNumberFormat="1" applyFont="1"/>
    <xf numFmtId="170" fontId="6" fillId="0" borderId="0" xfId="0" applyNumberFormat="1" applyFont="1" applyAlignment="1">
      <alignment horizontal="right" vertical="center" wrapText="1"/>
    </xf>
    <xf numFmtId="1" fontId="6" fillId="0" borderId="0" xfId="0" applyNumberFormat="1" applyFont="1" applyAlignment="1">
      <alignment horizontal="right" vertical="center" wrapText="1"/>
    </xf>
    <xf numFmtId="0" fontId="6" fillId="0" borderId="0" xfId="1" applyNumberFormat="1" applyFont="1" applyAlignment="1">
      <alignment horizontal="right" vertical="center" wrapText="1"/>
    </xf>
    <xf numFmtId="170" fontId="15" fillId="0" borderId="0" xfId="0" applyNumberFormat="1" applyFont="1"/>
    <xf numFmtId="164" fontId="6" fillId="0" borderId="0" xfId="0" applyNumberFormat="1" applyFont="1" applyAlignment="1">
      <alignment horizontal="right" vertical="center" wrapText="1"/>
    </xf>
    <xf numFmtId="43" fontId="6" fillId="0" borderId="11" xfId="1" applyFont="1" applyBorder="1" applyAlignment="1">
      <alignment horizontal="right" vertical="center" wrapText="1"/>
    </xf>
    <xf numFmtId="1" fontId="6" fillId="0" borderId="11" xfId="0" applyNumberFormat="1" applyFont="1" applyBorder="1" applyAlignment="1">
      <alignment horizontal="right" vertical="center" wrapText="1"/>
    </xf>
    <xf numFmtId="0" fontId="6" fillId="0" borderId="11" xfId="1" applyNumberFormat="1" applyFont="1" applyBorder="1" applyAlignment="1">
      <alignment horizontal="right" vertical="center" wrapText="1"/>
    </xf>
    <xf numFmtId="169" fontId="6" fillId="0" borderId="12" xfId="2" applyNumberFormat="1" applyFont="1" applyBorder="1" applyAlignment="1">
      <alignment horizontal="right" vertical="center" wrapText="1"/>
    </xf>
    <xf numFmtId="164" fontId="4" fillId="0" borderId="0" xfId="0" applyNumberFormat="1" applyFont="1"/>
    <xf numFmtId="164" fontId="6" fillId="0" borderId="13" xfId="0" applyNumberFormat="1" applyFont="1" applyBorder="1" applyAlignment="1">
      <alignment horizontal="right" vertical="center" wrapText="1"/>
    </xf>
    <xf numFmtId="43" fontId="6" fillId="0" borderId="13" xfId="1" applyFont="1" applyBorder="1" applyAlignment="1">
      <alignment horizontal="right" vertical="center" wrapText="1"/>
    </xf>
    <xf numFmtId="10" fontId="6" fillId="6" borderId="0" xfId="2" applyNumberFormat="1" applyFont="1" applyFill="1" applyAlignment="1">
      <alignment horizontal="right" vertical="center" wrapText="1"/>
    </xf>
    <xf numFmtId="0" fontId="17" fillId="0" borderId="0" xfId="0" applyFont="1" applyFill="1" applyBorder="1"/>
    <xf numFmtId="0" fontId="5" fillId="7" borderId="2" xfId="0" applyFont="1" applyFill="1" applyBorder="1" applyAlignment="1">
      <alignment vertical="center" wrapText="1"/>
    </xf>
    <xf numFmtId="0" fontId="5" fillId="7" borderId="3" xfId="0" applyFont="1" applyFill="1" applyBorder="1" applyAlignment="1">
      <alignment vertical="center" wrapText="1"/>
    </xf>
    <xf numFmtId="0" fontId="5" fillId="7" borderId="4" xfId="0" applyFont="1" applyFill="1" applyBorder="1" applyAlignment="1">
      <alignment vertical="center" wrapText="1"/>
    </xf>
    <xf numFmtId="0" fontId="6" fillId="7" borderId="15" xfId="0" applyFont="1" applyFill="1" applyBorder="1" applyAlignment="1">
      <alignment vertical="center" wrapText="1"/>
    </xf>
    <xf numFmtId="0" fontId="6" fillId="7" borderId="6" xfId="0" applyFont="1" applyFill="1" applyBorder="1" applyAlignment="1">
      <alignment vertical="center" wrapText="1"/>
    </xf>
    <xf numFmtId="0" fontId="6" fillId="7" borderId="7" xfId="0" applyFont="1" applyFill="1" applyBorder="1" applyAlignment="1">
      <alignment vertical="center" wrapText="1"/>
    </xf>
    <xf numFmtId="0" fontId="7" fillId="7" borderId="13" xfId="0" applyFont="1" applyFill="1" applyBorder="1" applyAlignment="1">
      <alignment vertical="center" wrapText="1"/>
    </xf>
    <xf numFmtId="0" fontId="7" fillId="7" borderId="0" xfId="0" applyFont="1" applyFill="1" applyBorder="1" applyAlignment="1">
      <alignment vertical="center" wrapText="1"/>
    </xf>
    <xf numFmtId="0" fontId="7" fillId="7" borderId="9" xfId="0" applyFont="1" applyFill="1" applyBorder="1" applyAlignment="1">
      <alignment vertical="center" wrapText="1"/>
    </xf>
    <xf numFmtId="0" fontId="7" fillId="7" borderId="14" xfId="0" applyFont="1" applyFill="1" applyBorder="1" applyAlignment="1">
      <alignment vertical="center" wrapText="1"/>
    </xf>
    <xf numFmtId="0" fontId="7" fillId="7" borderId="11" xfId="0" applyFont="1" applyFill="1" applyBorder="1" applyAlignment="1">
      <alignment vertical="center" wrapText="1"/>
    </xf>
    <xf numFmtId="0" fontId="7" fillId="7" borderId="12" xfId="0" applyFont="1" applyFill="1" applyBorder="1" applyAlignment="1">
      <alignment vertical="center" wrapText="1"/>
    </xf>
    <xf numFmtId="3" fontId="6" fillId="0" borderId="13" xfId="0" applyNumberFormat="1" applyFont="1" applyFill="1" applyBorder="1" applyAlignment="1">
      <alignment horizontal="right" vertical="center" wrapText="1"/>
    </xf>
    <xf numFmtId="2" fontId="6" fillId="0" borderId="0" xfId="2" applyNumberFormat="1" applyFont="1" applyFill="1" applyBorder="1" applyAlignment="1">
      <alignment horizontal="right" vertical="center" wrapText="1"/>
    </xf>
    <xf numFmtId="10" fontId="6" fillId="0" borderId="0" xfId="2" applyNumberFormat="1" applyFont="1" applyFill="1" applyBorder="1" applyAlignment="1">
      <alignment horizontal="right" vertical="center" wrapText="1"/>
    </xf>
    <xf numFmtId="164" fontId="6" fillId="0" borderId="0" xfId="1" applyNumberFormat="1" applyFont="1" applyFill="1" applyBorder="1" applyAlignment="1">
      <alignment horizontal="right" vertical="center" wrapText="1"/>
    </xf>
    <xf numFmtId="9" fontId="6" fillId="0" borderId="0" xfId="2" applyFont="1" applyFill="1" applyBorder="1" applyAlignment="1">
      <alignment horizontal="right" vertical="center" wrapText="1"/>
    </xf>
    <xf numFmtId="3" fontId="6" fillId="0" borderId="0" xfId="0" applyNumberFormat="1" applyFont="1" applyFill="1" applyBorder="1" applyAlignment="1">
      <alignment horizontal="right" vertical="center" wrapText="1"/>
    </xf>
    <xf numFmtId="10" fontId="6" fillId="0" borderId="9" xfId="2" applyNumberFormat="1" applyFont="1" applyFill="1" applyBorder="1" applyAlignment="1">
      <alignment horizontal="right" vertical="center" wrapText="1"/>
    </xf>
    <xf numFmtId="0" fontId="6" fillId="0" borderId="0" xfId="0" applyFont="1" applyFill="1" applyBorder="1" applyAlignment="1">
      <alignment horizontal="right" vertical="center" wrapText="1"/>
    </xf>
    <xf numFmtId="0" fontId="6" fillId="0" borderId="13" xfId="0" applyFont="1" applyFill="1" applyBorder="1" applyAlignment="1">
      <alignment horizontal="right" vertical="center" wrapText="1"/>
    </xf>
    <xf numFmtId="164" fontId="6" fillId="0" borderId="13" xfId="1" applyNumberFormat="1" applyFont="1" applyFill="1" applyBorder="1" applyAlignment="1">
      <alignment horizontal="right" vertical="center" wrapText="1"/>
    </xf>
    <xf numFmtId="3" fontId="6" fillId="0" borderId="14" xfId="0" applyNumberFormat="1" applyFont="1" applyFill="1" applyBorder="1" applyAlignment="1">
      <alignment horizontal="right" vertical="center" wrapText="1"/>
    </xf>
    <xf numFmtId="2" fontId="6" fillId="0" borderId="11" xfId="2" applyNumberFormat="1" applyFont="1" applyFill="1" applyBorder="1" applyAlignment="1">
      <alignment horizontal="right" vertical="center" wrapText="1"/>
    </xf>
    <xf numFmtId="10" fontId="6" fillId="0" borderId="11" xfId="2" applyNumberFormat="1" applyFont="1" applyFill="1" applyBorder="1" applyAlignment="1">
      <alignment horizontal="right" vertical="center" wrapText="1"/>
    </xf>
    <xf numFmtId="164" fontId="6" fillId="0" borderId="11" xfId="1" applyNumberFormat="1" applyFont="1" applyFill="1" applyBorder="1" applyAlignment="1">
      <alignment horizontal="right" vertical="center" wrapText="1"/>
    </xf>
    <xf numFmtId="9" fontId="6" fillId="0" borderId="11" xfId="2" applyFont="1" applyFill="1" applyBorder="1" applyAlignment="1">
      <alignment horizontal="right" vertical="center" wrapText="1"/>
    </xf>
    <xf numFmtId="3" fontId="6" fillId="0" borderId="11" xfId="0" applyNumberFormat="1" applyFont="1" applyFill="1" applyBorder="1" applyAlignment="1">
      <alignment horizontal="right" vertical="center" wrapText="1"/>
    </xf>
    <xf numFmtId="0" fontId="6" fillId="0" borderId="11" xfId="0" applyFont="1" applyFill="1" applyBorder="1" applyAlignment="1">
      <alignment horizontal="right" vertical="center" wrapText="1"/>
    </xf>
    <xf numFmtId="10" fontId="6" fillId="0" borderId="12" xfId="2" applyNumberFormat="1" applyFont="1" applyFill="1" applyBorder="1" applyAlignment="1">
      <alignment horizontal="right" vertical="center" wrapText="1"/>
    </xf>
    <xf numFmtId="0" fontId="15" fillId="0" borderId="13" xfId="0" applyFont="1" applyBorder="1"/>
    <xf numFmtId="0" fontId="15" fillId="0" borderId="0" xfId="0" applyFont="1"/>
    <xf numFmtId="0" fontId="15" fillId="0" borderId="14" xfId="0" applyFont="1" applyBorder="1"/>
    <xf numFmtId="0" fontId="15" fillId="0" borderId="11" xfId="0" applyFont="1" applyBorder="1"/>
    <xf numFmtId="1" fontId="17" fillId="0" borderId="0" xfId="0" applyNumberFormat="1" applyFont="1" applyFill="1" applyBorder="1"/>
    <xf numFmtId="0" fontId="5" fillId="8" borderId="2" xfId="4" applyFont="1" applyFill="1" applyBorder="1" applyAlignment="1">
      <alignment horizontal="center" vertical="center" wrapText="1"/>
    </xf>
    <xf numFmtId="0" fontId="5" fillId="8" borderId="3" xfId="4" applyFont="1" applyFill="1" applyBorder="1" applyAlignment="1">
      <alignment horizontal="center" vertical="center" wrapText="1"/>
    </xf>
    <xf numFmtId="2" fontId="5" fillId="8" borderId="3" xfId="4" applyNumberFormat="1" applyFont="1" applyFill="1" applyBorder="1" applyAlignment="1">
      <alignment horizontal="center" vertical="center" wrapText="1"/>
    </xf>
    <xf numFmtId="0" fontId="6" fillId="8" borderId="15" xfId="4" applyFont="1" applyFill="1" applyBorder="1" applyAlignment="1">
      <alignment horizontal="center" vertical="center" wrapText="1"/>
    </xf>
    <xf numFmtId="0" fontId="6" fillId="8" borderId="6" xfId="4" applyFont="1" applyFill="1" applyBorder="1" applyAlignment="1">
      <alignment horizontal="center" vertical="center" wrapText="1"/>
    </xf>
    <xf numFmtId="2" fontId="6" fillId="8" borderId="6" xfId="4" applyNumberFormat="1" applyFont="1" applyFill="1" applyBorder="1" applyAlignment="1">
      <alignment horizontal="center" vertical="center" wrapText="1"/>
    </xf>
    <xf numFmtId="0" fontId="7" fillId="8" borderId="13" xfId="4" applyFont="1" applyFill="1" applyBorder="1" applyAlignment="1">
      <alignment horizontal="center" vertical="center" wrapText="1"/>
    </xf>
    <xf numFmtId="0" fontId="7" fillId="8" borderId="0" xfId="4" applyFont="1" applyFill="1" applyBorder="1" applyAlignment="1">
      <alignment horizontal="center" vertical="center" wrapText="1"/>
    </xf>
    <xf numFmtId="2" fontId="7" fillId="8" borderId="0" xfId="4" applyNumberFormat="1" applyFont="1" applyFill="1" applyBorder="1" applyAlignment="1">
      <alignment horizontal="center" vertical="center" wrapText="1"/>
    </xf>
    <xf numFmtId="0" fontId="7" fillId="8" borderId="14" xfId="4" applyFont="1" applyFill="1" applyBorder="1" applyAlignment="1">
      <alignment horizontal="center" vertical="center" wrapText="1"/>
    </xf>
    <xf numFmtId="0" fontId="7" fillId="8" borderId="11" xfId="4" applyFont="1" applyFill="1" applyBorder="1" applyAlignment="1">
      <alignment horizontal="center" vertical="center" wrapText="1"/>
    </xf>
    <xf numFmtId="2" fontId="7" fillId="8" borderId="11" xfId="4" applyNumberFormat="1" applyFont="1" applyFill="1" applyBorder="1" applyAlignment="1">
      <alignment horizontal="center" vertical="center" wrapText="1"/>
    </xf>
    <xf numFmtId="0" fontId="6" fillId="0" borderId="13" xfId="0" applyFont="1" applyFill="1" applyBorder="1"/>
    <xf numFmtId="0" fontId="6" fillId="0" borderId="0" xfId="0" applyFont="1" applyFill="1" applyBorder="1"/>
    <xf numFmtId="10" fontId="6" fillId="0" borderId="0" xfId="2" applyNumberFormat="1" applyFont="1" applyFill="1" applyBorder="1"/>
    <xf numFmtId="10" fontId="6" fillId="0" borderId="0" xfId="0" applyNumberFormat="1" applyFont="1" applyFill="1" applyBorder="1"/>
    <xf numFmtId="43" fontId="6" fillId="0" borderId="0" xfId="1" applyFont="1" applyFill="1" applyBorder="1" applyAlignment="1">
      <alignment horizontal="right" vertical="center" wrapText="1"/>
    </xf>
    <xf numFmtId="1" fontId="6" fillId="0" borderId="13" xfId="1" applyNumberFormat="1" applyFont="1" applyFill="1" applyBorder="1" applyAlignment="1">
      <alignment horizontal="right" vertical="center" wrapText="1"/>
    </xf>
    <xf numFmtId="1" fontId="6" fillId="0" borderId="0" xfId="1" applyNumberFormat="1" applyFont="1" applyFill="1" applyBorder="1" applyAlignment="1">
      <alignment horizontal="right" vertical="center" wrapText="1"/>
    </xf>
    <xf numFmtId="10" fontId="6" fillId="0" borderId="0" xfId="1" applyNumberFormat="1" applyFont="1" applyFill="1" applyBorder="1" applyAlignment="1">
      <alignment horizontal="right" vertical="center" wrapText="1"/>
    </xf>
    <xf numFmtId="1" fontId="6" fillId="0" borderId="13" xfId="2" applyNumberFormat="1" applyFont="1" applyFill="1" applyBorder="1" applyAlignment="1">
      <alignment horizontal="right" vertical="center" wrapText="1"/>
    </xf>
    <xf numFmtId="1" fontId="6" fillId="0" borderId="0" xfId="2" applyNumberFormat="1" applyFont="1" applyFill="1" applyBorder="1" applyAlignment="1">
      <alignment horizontal="right" vertical="center" wrapText="1"/>
    </xf>
    <xf numFmtId="0" fontId="6" fillId="0" borderId="14" xfId="0" applyFont="1" applyFill="1" applyBorder="1"/>
    <xf numFmtId="0" fontId="6" fillId="0" borderId="11" xfId="0" applyFont="1" applyFill="1" applyBorder="1"/>
    <xf numFmtId="10" fontId="6" fillId="0" borderId="11" xfId="2" applyNumberFormat="1" applyFont="1" applyFill="1" applyBorder="1"/>
    <xf numFmtId="10" fontId="6" fillId="0" borderId="11" xfId="0" applyNumberFormat="1" applyFont="1" applyFill="1" applyBorder="1"/>
    <xf numFmtId="43" fontId="6" fillId="0" borderId="11" xfId="1" applyFont="1" applyFill="1" applyBorder="1" applyAlignment="1">
      <alignment horizontal="right" vertical="center" wrapText="1"/>
    </xf>
    <xf numFmtId="1" fontId="6" fillId="6" borderId="0" xfId="1" applyNumberFormat="1" applyFont="1" applyFill="1" applyBorder="1" applyAlignment="1">
      <alignment horizontal="right" vertical="center" wrapText="1"/>
    </xf>
    <xf numFmtId="10" fontId="17" fillId="0" borderId="0" xfId="2" applyNumberFormat="1" applyFont="1" applyFill="1" applyBorder="1"/>
    <xf numFmtId="43" fontId="17" fillId="0" borderId="0" xfId="1" applyFont="1" applyFill="1" applyBorder="1"/>
    <xf numFmtId="1" fontId="23" fillId="9" borderId="3" xfId="0" applyNumberFormat="1" applyFont="1" applyFill="1" applyBorder="1" applyAlignment="1">
      <alignment vertical="center" wrapText="1"/>
    </xf>
    <xf numFmtId="10" fontId="23" fillId="9" borderId="3" xfId="2" applyNumberFormat="1" applyFont="1" applyFill="1" applyBorder="1" applyAlignment="1">
      <alignment vertical="center" wrapText="1"/>
    </xf>
    <xf numFmtId="43" fontId="23" fillId="9" borderId="3" xfId="1" applyFont="1" applyFill="1" applyBorder="1" applyAlignment="1">
      <alignment vertical="center" wrapText="1"/>
    </xf>
    <xf numFmtId="1" fontId="24" fillId="9" borderId="6" xfId="0" applyNumberFormat="1" applyFont="1" applyFill="1" applyBorder="1" applyAlignment="1">
      <alignment vertical="center" wrapText="1"/>
    </xf>
    <xf numFmtId="10" fontId="24" fillId="9" borderId="6" xfId="2" applyNumberFormat="1" applyFont="1" applyFill="1" applyBorder="1" applyAlignment="1">
      <alignment vertical="center" wrapText="1"/>
    </xf>
    <xf numFmtId="43" fontId="24" fillId="9" borderId="6" xfId="1" applyFont="1" applyFill="1" applyBorder="1" applyAlignment="1">
      <alignment vertical="center" wrapText="1"/>
    </xf>
    <xf numFmtId="1" fontId="25" fillId="9" borderId="0" xfId="0" applyNumberFormat="1" applyFont="1" applyFill="1" applyBorder="1" applyAlignment="1">
      <alignment vertical="center" wrapText="1"/>
    </xf>
    <xf numFmtId="10" fontId="25" fillId="9" borderId="0" xfId="2" applyNumberFormat="1" applyFont="1" applyFill="1" applyBorder="1" applyAlignment="1">
      <alignment vertical="center" wrapText="1"/>
    </xf>
    <xf numFmtId="43" fontId="25" fillId="9" borderId="0" xfId="1" applyFont="1" applyFill="1" applyBorder="1" applyAlignment="1">
      <alignment vertical="center" wrapText="1"/>
    </xf>
    <xf numFmtId="1" fontId="25" fillId="9" borderId="11" xfId="0" applyNumberFormat="1" applyFont="1" applyFill="1" applyBorder="1" applyAlignment="1">
      <alignment vertical="center" wrapText="1"/>
    </xf>
    <xf numFmtId="10" fontId="25" fillId="9" borderId="11" xfId="2" applyNumberFormat="1" applyFont="1" applyFill="1" applyBorder="1" applyAlignment="1">
      <alignment vertical="center" wrapText="1"/>
    </xf>
    <xf numFmtId="43" fontId="25" fillId="9" borderId="11" xfId="1" applyFont="1" applyFill="1" applyBorder="1" applyAlignment="1">
      <alignment vertical="center" wrapText="1"/>
    </xf>
    <xf numFmtId="43" fontId="6" fillId="6" borderId="0" xfId="1" applyFont="1" applyFill="1" applyBorder="1" applyAlignment="1">
      <alignment horizontal="right" vertical="center" wrapText="1"/>
    </xf>
    <xf numFmtId="164" fontId="13" fillId="0" borderId="0" xfId="1" applyNumberFormat="1" applyFont="1" applyFill="1" applyBorder="1"/>
    <xf numFmtId="10" fontId="13" fillId="0" borderId="0" xfId="2" applyNumberFormat="1" applyFont="1" applyFill="1" applyBorder="1"/>
    <xf numFmtId="43" fontId="13" fillId="0" borderId="0" xfId="1" applyFont="1" applyFill="1" applyBorder="1"/>
    <xf numFmtId="0" fontId="20" fillId="10" borderId="2" xfId="0" applyFont="1" applyFill="1" applyBorder="1" applyAlignment="1">
      <alignment vertical="center" wrapText="1"/>
    </xf>
    <xf numFmtId="0" fontId="20" fillId="10" borderId="4" xfId="0" applyFont="1" applyFill="1" applyBorder="1" applyAlignment="1">
      <alignment vertical="center" wrapText="1"/>
    </xf>
    <xf numFmtId="0" fontId="21" fillId="10" borderId="15" xfId="0" applyFont="1" applyFill="1" applyBorder="1" applyAlignment="1">
      <alignment vertical="center" wrapText="1"/>
    </xf>
    <xf numFmtId="0" fontId="21" fillId="10" borderId="7" xfId="0" applyFont="1" applyFill="1" applyBorder="1" applyAlignment="1">
      <alignment vertical="center" wrapText="1"/>
    </xf>
    <xf numFmtId="0" fontId="22" fillId="10" borderId="13" xfId="0" applyFont="1" applyFill="1" applyBorder="1" applyAlignment="1">
      <alignment vertical="center" wrapText="1"/>
    </xf>
    <xf numFmtId="0" fontId="22" fillId="10" borderId="9" xfId="0" applyFont="1" applyFill="1" applyBorder="1" applyAlignment="1">
      <alignment vertical="center" wrapText="1"/>
    </xf>
    <xf numFmtId="0" fontId="22" fillId="10" borderId="14" xfId="0" applyFont="1" applyFill="1" applyBorder="1" applyAlignment="1">
      <alignment vertical="center" wrapText="1"/>
    </xf>
    <xf numFmtId="0" fontId="22" fillId="10" borderId="12" xfId="0" applyFont="1" applyFill="1" applyBorder="1" applyAlignment="1">
      <alignment vertical="center" wrapText="1"/>
    </xf>
    <xf numFmtId="0" fontId="15" fillId="0" borderId="9" xfId="0" applyFont="1" applyBorder="1"/>
    <xf numFmtId="0" fontId="15" fillId="0" borderId="12" xfId="0" applyFont="1" applyBorder="1"/>
    <xf numFmtId="0" fontId="5" fillId="11" borderId="2" xfId="0" applyFont="1" applyFill="1" applyBorder="1" applyAlignment="1">
      <alignment vertical="center" wrapText="1"/>
    </xf>
    <xf numFmtId="0" fontId="5" fillId="11" borderId="3" xfId="0" applyFont="1" applyFill="1" applyBorder="1" applyAlignment="1">
      <alignment vertical="center" wrapText="1"/>
    </xf>
    <xf numFmtId="0" fontId="5" fillId="11" borderId="4" xfId="0" applyFont="1" applyFill="1" applyBorder="1" applyAlignment="1">
      <alignment vertical="center" wrapText="1"/>
    </xf>
    <xf numFmtId="0" fontId="6" fillId="11" borderId="15" xfId="0" applyFont="1" applyFill="1" applyBorder="1" applyAlignment="1">
      <alignment vertical="center" wrapText="1"/>
    </xf>
    <xf numFmtId="0" fontId="6" fillId="11" borderId="6" xfId="0" applyFont="1" applyFill="1" applyBorder="1" applyAlignment="1">
      <alignment vertical="center" wrapText="1"/>
    </xf>
    <xf numFmtId="0" fontId="6" fillId="11" borderId="7" xfId="0" applyFont="1" applyFill="1" applyBorder="1" applyAlignment="1">
      <alignment vertical="center" wrapText="1"/>
    </xf>
    <xf numFmtId="0" fontId="7" fillId="11" borderId="13" xfId="0" applyFont="1" applyFill="1" applyBorder="1" applyAlignment="1">
      <alignment vertical="center" wrapText="1"/>
    </xf>
    <xf numFmtId="0" fontId="7" fillId="11" borderId="0" xfId="0" applyFont="1" applyFill="1" applyAlignment="1">
      <alignment vertical="center" wrapText="1"/>
    </xf>
    <xf numFmtId="0" fontId="7" fillId="11" borderId="9" xfId="0" applyFont="1" applyFill="1" applyBorder="1" applyAlignment="1">
      <alignment vertical="center" wrapText="1"/>
    </xf>
    <xf numFmtId="0" fontId="7" fillId="11" borderId="14" xfId="0" applyFont="1" applyFill="1" applyBorder="1" applyAlignment="1">
      <alignment vertical="center" wrapText="1"/>
    </xf>
    <xf numFmtId="0" fontId="7" fillId="11" borderId="11" xfId="0" applyFont="1" applyFill="1" applyBorder="1" applyAlignment="1">
      <alignment vertical="center" wrapText="1"/>
    </xf>
    <xf numFmtId="0" fontId="7" fillId="11" borderId="12" xfId="0" applyFont="1" applyFill="1" applyBorder="1" applyAlignment="1">
      <alignment vertical="center" wrapText="1"/>
    </xf>
    <xf numFmtId="0" fontId="6" fillId="0" borderId="14" xfId="0" applyFont="1" applyBorder="1" applyAlignment="1">
      <alignment horizontal="right" vertical="center" wrapText="1"/>
    </xf>
    <xf numFmtId="10" fontId="4" fillId="0" borderId="0" xfId="0" applyNumberFormat="1" applyFont="1" applyAlignment="1">
      <alignment horizontal="right"/>
    </xf>
    <xf numFmtId="0" fontId="26" fillId="5" borderId="2" xfId="0" applyFont="1" applyFill="1" applyBorder="1" applyAlignment="1">
      <alignment vertical="center" wrapText="1"/>
    </xf>
    <xf numFmtId="0" fontId="26" fillId="5" borderId="3" xfId="0" applyFont="1" applyFill="1" applyBorder="1" applyAlignment="1">
      <alignment vertical="center" wrapText="1"/>
    </xf>
    <xf numFmtId="0" fontId="26" fillId="12" borderId="3" xfId="0" applyFont="1" applyFill="1" applyBorder="1" applyAlignment="1">
      <alignment vertical="center" wrapText="1"/>
    </xf>
    <xf numFmtId="0" fontId="26" fillId="13" borderId="3" xfId="0" applyFont="1" applyFill="1" applyBorder="1" applyAlignment="1">
      <alignment vertical="center" wrapText="1"/>
    </xf>
    <xf numFmtId="0" fontId="20" fillId="14" borderId="3" xfId="0" applyFont="1" applyFill="1" applyBorder="1" applyAlignment="1">
      <alignment vertical="center" wrapText="1"/>
    </xf>
    <xf numFmtId="10" fontId="20" fillId="15" borderId="4" xfId="0" applyNumberFormat="1" applyFont="1" applyFill="1" applyBorder="1" applyAlignment="1">
      <alignment vertical="center" wrapText="1"/>
    </xf>
    <xf numFmtId="0" fontId="27" fillId="16" borderId="3" xfId="0" applyFont="1" applyFill="1" applyBorder="1" applyAlignment="1">
      <alignment vertical="center" wrapText="1"/>
    </xf>
    <xf numFmtId="0" fontId="15" fillId="5" borderId="15" xfId="0" applyFont="1" applyFill="1" applyBorder="1" applyAlignment="1">
      <alignment vertical="center" wrapText="1"/>
    </xf>
    <xf numFmtId="0" fontId="15" fillId="5" borderId="6" xfId="0" applyFont="1" applyFill="1" applyBorder="1" applyAlignment="1">
      <alignment vertical="center" wrapText="1"/>
    </xf>
    <xf numFmtId="0" fontId="15" fillId="12" borderId="6" xfId="0" applyFont="1" applyFill="1" applyBorder="1" applyAlignment="1">
      <alignment vertical="center" wrapText="1"/>
    </xf>
    <xf numFmtId="0" fontId="15" fillId="13" borderId="6" xfId="0" applyFont="1" applyFill="1" applyBorder="1" applyAlignment="1">
      <alignment vertical="center" wrapText="1"/>
    </xf>
    <xf numFmtId="0" fontId="21" fillId="14" borderId="6" xfId="0" applyFont="1" applyFill="1" applyBorder="1" applyAlignment="1">
      <alignment vertical="center" wrapText="1"/>
    </xf>
    <xf numFmtId="10" fontId="21" fillId="15" borderId="7" xfId="0" applyNumberFormat="1" applyFont="1" applyFill="1" applyBorder="1" applyAlignment="1">
      <alignment vertical="center" wrapText="1"/>
    </xf>
    <xf numFmtId="0" fontId="27" fillId="16" borderId="5" xfId="0" applyFont="1" applyFill="1" applyBorder="1" applyAlignment="1">
      <alignment vertical="center" wrapText="1"/>
    </xf>
    <xf numFmtId="0" fontId="28" fillId="5" borderId="13" xfId="0" applyFont="1" applyFill="1" applyBorder="1" applyAlignment="1">
      <alignment vertical="center" wrapText="1"/>
    </xf>
    <xf numFmtId="0" fontId="28" fillId="5" borderId="0" xfId="0" applyFont="1" applyFill="1" applyAlignment="1">
      <alignment vertical="center" wrapText="1"/>
    </xf>
    <xf numFmtId="0" fontId="28" fillId="12" borderId="0" xfId="0" applyFont="1" applyFill="1" applyAlignment="1">
      <alignment vertical="center" wrapText="1"/>
    </xf>
    <xf numFmtId="0" fontId="28" fillId="13" borderId="0" xfId="0" applyFont="1" applyFill="1" applyAlignment="1">
      <alignment vertical="center" wrapText="1"/>
    </xf>
    <xf numFmtId="0" fontId="22" fillId="14" borderId="0" xfId="0" applyFont="1" applyFill="1" applyAlignment="1">
      <alignment vertical="center" wrapText="1"/>
    </xf>
    <xf numFmtId="10" fontId="22" fillId="15" borderId="9" xfId="0" applyNumberFormat="1" applyFont="1" applyFill="1" applyBorder="1" applyAlignment="1">
      <alignment vertical="center" wrapText="1"/>
    </xf>
    <xf numFmtId="0" fontId="27" fillId="16" borderId="8" xfId="0" applyFont="1" applyFill="1" applyBorder="1" applyAlignment="1">
      <alignment vertical="center" wrapText="1"/>
    </xf>
    <xf numFmtId="0" fontId="28" fillId="5" borderId="14" xfId="0" applyFont="1" applyFill="1" applyBorder="1" applyAlignment="1">
      <alignment vertical="center" wrapText="1"/>
    </xf>
    <xf numFmtId="0" fontId="28" fillId="5" borderId="11" xfId="0" applyFont="1" applyFill="1" applyBorder="1" applyAlignment="1">
      <alignment vertical="center" wrapText="1"/>
    </xf>
    <xf numFmtId="0" fontId="28" fillId="12" borderId="11" xfId="0" applyFont="1" applyFill="1" applyBorder="1" applyAlignment="1">
      <alignment vertical="center" wrapText="1"/>
    </xf>
    <xf numFmtId="0" fontId="28" fillId="13" borderId="11" xfId="0" applyFont="1" applyFill="1" applyBorder="1" applyAlignment="1">
      <alignment vertical="center" wrapText="1"/>
    </xf>
    <xf numFmtId="0" fontId="22" fillId="14" borderId="11" xfId="0" applyFont="1" applyFill="1" applyBorder="1" applyAlignment="1">
      <alignment vertical="center" wrapText="1"/>
    </xf>
    <xf numFmtId="10" fontId="22" fillId="15" borderId="12" xfId="0" applyNumberFormat="1" applyFont="1" applyFill="1" applyBorder="1" applyAlignment="1">
      <alignment vertical="center" wrapText="1"/>
    </xf>
    <xf numFmtId="0" fontId="27" fillId="16" borderId="10" xfId="0" applyFont="1" applyFill="1" applyBorder="1" applyAlignment="1">
      <alignment vertical="center" wrapText="1"/>
    </xf>
    <xf numFmtId="0" fontId="29" fillId="0" borderId="0" xfId="0" applyFont="1"/>
    <xf numFmtId="3" fontId="16" fillId="0" borderId="0" xfId="0" applyNumberFormat="1" applyFont="1" applyAlignment="1">
      <alignment horizontal="right" vertical="center" wrapText="1"/>
    </xf>
    <xf numFmtId="0" fontId="19" fillId="17" borderId="2" xfId="5" applyFont="1" applyFill="1" applyBorder="1" applyAlignment="1">
      <alignment vertical="center" wrapText="1"/>
    </xf>
    <xf numFmtId="0" fontId="19" fillId="17" borderId="3" xfId="5" applyFont="1" applyFill="1" applyBorder="1" applyAlignment="1">
      <alignment vertical="center" wrapText="1"/>
    </xf>
    <xf numFmtId="0" fontId="26" fillId="18" borderId="3" xfId="6" applyFont="1" applyFill="1" applyBorder="1" applyAlignment="1">
      <alignment vertical="center" wrapText="1"/>
    </xf>
    <xf numFmtId="0" fontId="20" fillId="19" borderId="3" xfId="0" applyFont="1" applyFill="1" applyBorder="1" applyAlignment="1">
      <alignment vertical="center" wrapText="1"/>
    </xf>
    <xf numFmtId="0" fontId="20" fillId="20" borderId="3" xfId="0" applyFont="1" applyFill="1" applyBorder="1" applyAlignment="1">
      <alignment vertical="center" wrapText="1"/>
    </xf>
    <xf numFmtId="0" fontId="20" fillId="21" borderId="3" xfId="0" applyFont="1" applyFill="1" applyBorder="1" applyAlignment="1">
      <alignment vertical="center" wrapText="1"/>
    </xf>
    <xf numFmtId="0" fontId="19" fillId="21" borderId="3" xfId="0" applyFont="1" applyFill="1" applyBorder="1" applyAlignment="1">
      <alignment vertical="center" wrapText="1"/>
    </xf>
    <xf numFmtId="0" fontId="26" fillId="22" borderId="3" xfId="0" applyFont="1" applyFill="1" applyBorder="1" applyAlignment="1">
      <alignment vertical="center" wrapText="1"/>
    </xf>
    <xf numFmtId="0" fontId="26" fillId="22" borderId="4" xfId="0" applyFont="1" applyFill="1" applyBorder="1" applyAlignment="1">
      <alignment vertical="center" wrapText="1"/>
    </xf>
    <xf numFmtId="0" fontId="10" fillId="17" borderId="15" xfId="5" applyFont="1" applyFill="1" applyBorder="1" applyAlignment="1">
      <alignment vertical="center" wrapText="1"/>
    </xf>
    <xf numFmtId="0" fontId="10" fillId="17" borderId="6" xfId="5" applyFont="1" applyFill="1" applyBorder="1" applyAlignment="1">
      <alignment vertical="center" wrapText="1"/>
    </xf>
    <xf numFmtId="0" fontId="15" fillId="18" borderId="6" xfId="6" applyFont="1" applyFill="1" applyBorder="1" applyAlignment="1">
      <alignment vertical="center" wrapText="1"/>
    </xf>
    <xf numFmtId="0" fontId="21" fillId="19" borderId="6" xfId="0" applyFont="1" applyFill="1" applyBorder="1" applyAlignment="1">
      <alignment vertical="center" wrapText="1"/>
    </xf>
    <xf numFmtId="0" fontId="21" fillId="20" borderId="6" xfId="0" applyFont="1" applyFill="1" applyBorder="1" applyAlignment="1">
      <alignment vertical="center" wrapText="1"/>
    </xf>
    <xf numFmtId="0" fontId="21" fillId="21" borderId="6" xfId="0" applyFont="1" applyFill="1" applyBorder="1" applyAlignment="1">
      <alignment vertical="center" wrapText="1"/>
    </xf>
    <xf numFmtId="0" fontId="10" fillId="21" borderId="6" xfId="0" applyFont="1" applyFill="1" applyBorder="1" applyAlignment="1">
      <alignment vertical="center" wrapText="1"/>
    </xf>
    <xf numFmtId="0" fontId="15" fillId="22" borderId="6" xfId="0" applyFont="1" applyFill="1" applyBorder="1" applyAlignment="1">
      <alignment vertical="center" wrapText="1"/>
    </xf>
    <xf numFmtId="0" fontId="15" fillId="22" borderId="7" xfId="0" applyFont="1" applyFill="1" applyBorder="1" applyAlignment="1">
      <alignment vertical="center" wrapText="1"/>
    </xf>
    <xf numFmtId="0" fontId="12" fillId="17" borderId="13" xfId="5" applyFont="1" applyFill="1" applyBorder="1" applyAlignment="1">
      <alignment vertical="center" wrapText="1"/>
    </xf>
    <xf numFmtId="0" fontId="12" fillId="17" borderId="0" xfId="5" applyFont="1" applyFill="1" applyAlignment="1">
      <alignment vertical="center" wrapText="1"/>
    </xf>
    <xf numFmtId="0" fontId="28" fillId="18" borderId="0" xfId="6" applyFont="1" applyFill="1" applyAlignment="1">
      <alignment vertical="center" wrapText="1"/>
    </xf>
    <xf numFmtId="0" fontId="22" fillId="19" borderId="0" xfId="0" applyFont="1" applyFill="1" applyAlignment="1">
      <alignment vertical="center" wrapText="1"/>
    </xf>
    <xf numFmtId="0" fontId="22" fillId="20" borderId="0" xfId="0" applyFont="1" applyFill="1" applyAlignment="1">
      <alignment vertical="center" wrapText="1"/>
    </xf>
    <xf numFmtId="0" fontId="22" fillId="21" borderId="0" xfId="0" applyFont="1" applyFill="1" applyAlignment="1">
      <alignment vertical="center" wrapText="1"/>
    </xf>
    <xf numFmtId="0" fontId="12" fillId="21" borderId="0" xfId="0" applyFont="1" applyFill="1" applyAlignment="1">
      <alignment vertical="center" wrapText="1"/>
    </xf>
    <xf numFmtId="0" fontId="28" fillId="22" borderId="0" xfId="0" applyFont="1" applyFill="1" applyAlignment="1">
      <alignment vertical="center" wrapText="1"/>
    </xf>
    <xf numFmtId="0" fontId="28" fillId="22" borderId="9" xfId="0" applyFont="1" applyFill="1" applyBorder="1" applyAlignment="1">
      <alignment vertical="center" wrapText="1"/>
    </xf>
    <xf numFmtId="0" fontId="12" fillId="17" borderId="14" xfId="5" applyFont="1" applyFill="1" applyBorder="1" applyAlignment="1">
      <alignment vertical="center" wrapText="1"/>
    </xf>
    <xf numFmtId="0" fontId="12" fillId="17" borderId="11" xfId="5" applyFont="1" applyFill="1" applyBorder="1" applyAlignment="1">
      <alignment vertical="center" wrapText="1"/>
    </xf>
    <xf numFmtId="0" fontId="28" fillId="18" borderId="11" xfId="6" applyFont="1" applyFill="1" applyBorder="1" applyAlignment="1">
      <alignment vertical="center" wrapText="1"/>
    </xf>
    <xf numFmtId="0" fontId="22" fillId="19" borderId="11" xfId="0" applyFont="1" applyFill="1" applyBorder="1" applyAlignment="1">
      <alignment vertical="center" wrapText="1"/>
    </xf>
    <xf numFmtId="0" fontId="22" fillId="20" borderId="11" xfId="0" applyFont="1" applyFill="1" applyBorder="1" applyAlignment="1">
      <alignment vertical="center" wrapText="1"/>
    </xf>
    <xf numFmtId="0" fontId="22" fillId="21" borderId="11" xfId="0" applyFont="1" applyFill="1" applyBorder="1" applyAlignment="1">
      <alignment vertical="center" wrapText="1"/>
    </xf>
    <xf numFmtId="0" fontId="12" fillId="21" borderId="11" xfId="0" applyFont="1" applyFill="1" applyBorder="1" applyAlignment="1">
      <alignment vertical="center" wrapText="1"/>
    </xf>
    <xf numFmtId="0" fontId="28" fillId="22" borderId="11" xfId="0" applyFont="1" applyFill="1" applyBorder="1" applyAlignment="1">
      <alignment vertical="center" wrapText="1"/>
    </xf>
    <xf numFmtId="0" fontId="28" fillId="22" borderId="12" xfId="0" applyFont="1" applyFill="1" applyBorder="1" applyAlignment="1">
      <alignment vertical="center" wrapText="1"/>
    </xf>
    <xf numFmtId="0" fontId="15" fillId="0" borderId="13" xfId="5" applyFont="1" applyBorder="1"/>
    <xf numFmtId="0" fontId="15" fillId="0" borderId="0" xfId="5" applyFont="1"/>
    <xf numFmtId="0" fontId="15" fillId="0" borderId="0" xfId="6" applyFont="1"/>
    <xf numFmtId="0" fontId="10" fillId="0" borderId="0" xfId="0" applyFont="1"/>
    <xf numFmtId="0" fontId="15" fillId="0" borderId="14" xfId="5" applyFont="1" applyBorder="1"/>
    <xf numFmtId="0" fontId="15" fillId="0" borderId="11" xfId="5" applyFont="1" applyBorder="1"/>
    <xf numFmtId="0" fontId="15" fillId="0" borderId="11" xfId="6" applyFont="1" applyBorder="1"/>
    <xf numFmtId="0" fontId="10" fillId="0" borderId="11" xfId="0" applyFont="1" applyBorder="1"/>
    <xf numFmtId="164" fontId="4" fillId="0" borderId="0" xfId="1" applyNumberFormat="1" applyFont="1"/>
    <xf numFmtId="0" fontId="5" fillId="23" borderId="3" xfId="4" applyFont="1" applyFill="1" applyBorder="1" applyAlignment="1">
      <alignment horizontal="center" vertical="center" wrapText="1"/>
    </xf>
    <xf numFmtId="2" fontId="5" fillId="23" borderId="3" xfId="4" applyNumberFormat="1" applyFont="1" applyFill="1" applyBorder="1" applyAlignment="1">
      <alignment horizontal="center" vertical="center" wrapText="1"/>
    </xf>
    <xf numFmtId="0" fontId="5" fillId="24" borderId="3" xfId="4" applyFont="1" applyFill="1" applyBorder="1" applyAlignment="1">
      <alignment horizontal="center" vertical="center" wrapText="1"/>
    </xf>
    <xf numFmtId="2" fontId="5" fillId="24" borderId="3" xfId="4" applyNumberFormat="1" applyFont="1" applyFill="1" applyBorder="1" applyAlignment="1">
      <alignment horizontal="center" vertical="center" wrapText="1"/>
    </xf>
    <xf numFmtId="0" fontId="5" fillId="25" borderId="3" xfId="4" applyFont="1" applyFill="1" applyBorder="1" applyAlignment="1">
      <alignment horizontal="center" vertical="center" wrapText="1"/>
    </xf>
    <xf numFmtId="2" fontId="5" fillId="25" borderId="3" xfId="4" applyNumberFormat="1" applyFont="1" applyFill="1" applyBorder="1" applyAlignment="1">
      <alignment horizontal="center" vertical="center" wrapText="1"/>
    </xf>
    <xf numFmtId="0" fontId="5" fillId="26" borderId="3" xfId="4" applyFont="1" applyFill="1" applyBorder="1" applyAlignment="1">
      <alignment horizontal="center" vertical="center" wrapText="1"/>
    </xf>
    <xf numFmtId="2" fontId="5" fillId="26" borderId="3" xfId="4" applyNumberFormat="1" applyFont="1" applyFill="1" applyBorder="1" applyAlignment="1">
      <alignment horizontal="center" vertical="center" wrapText="1"/>
    </xf>
    <xf numFmtId="0" fontId="5" fillId="27" borderId="3" xfId="4" applyFont="1" applyFill="1" applyBorder="1" applyAlignment="1">
      <alignment horizontal="center" vertical="center" wrapText="1"/>
    </xf>
    <xf numFmtId="2" fontId="5" fillId="27" borderId="3" xfId="4" applyNumberFormat="1" applyFont="1" applyFill="1" applyBorder="1" applyAlignment="1">
      <alignment horizontal="center" vertical="center" wrapText="1"/>
    </xf>
    <xf numFmtId="0" fontId="5" fillId="28" borderId="3" xfId="4" applyFont="1" applyFill="1" applyBorder="1" applyAlignment="1">
      <alignment horizontal="center" vertical="center" wrapText="1"/>
    </xf>
    <xf numFmtId="2" fontId="5" fillId="28" borderId="3" xfId="4" applyNumberFormat="1" applyFont="1" applyFill="1" applyBorder="1" applyAlignment="1">
      <alignment horizontal="center" vertical="center" wrapText="1"/>
    </xf>
    <xf numFmtId="0" fontId="5" fillId="7" borderId="3" xfId="4" applyFont="1" applyFill="1" applyBorder="1" applyAlignment="1">
      <alignment horizontal="center" vertical="center" wrapText="1"/>
    </xf>
    <xf numFmtId="2" fontId="5" fillId="7" borderId="3" xfId="4" applyNumberFormat="1" applyFont="1" applyFill="1" applyBorder="1" applyAlignment="1">
      <alignment horizontal="center" vertical="center" wrapText="1"/>
    </xf>
    <xf numFmtId="0" fontId="19" fillId="0" borderId="3" xfId="0" applyFont="1" applyFill="1" applyBorder="1" applyAlignment="1">
      <alignment horizontal="center" vertical="center" wrapText="1"/>
    </xf>
    <xf numFmtId="2" fontId="19" fillId="0" borderId="3" xfId="0" applyNumberFormat="1" applyFont="1" applyFill="1" applyBorder="1" applyAlignment="1">
      <alignment horizontal="center" vertical="center" wrapText="1"/>
    </xf>
    <xf numFmtId="0" fontId="6" fillId="23" borderId="6" xfId="4" applyFont="1" applyFill="1" applyBorder="1" applyAlignment="1">
      <alignment horizontal="center" vertical="center" wrapText="1"/>
    </xf>
    <xf numFmtId="2" fontId="6" fillId="23" borderId="6" xfId="4" applyNumberFormat="1" applyFont="1" applyFill="1" applyBorder="1" applyAlignment="1">
      <alignment horizontal="center" vertical="center" wrapText="1"/>
    </xf>
    <xf numFmtId="0" fontId="6" fillId="24" borderId="6" xfId="4" applyFont="1" applyFill="1" applyBorder="1" applyAlignment="1">
      <alignment horizontal="center" vertical="center" wrapText="1"/>
    </xf>
    <xf numFmtId="2" fontId="6" fillId="24" borderId="6" xfId="4" applyNumberFormat="1" applyFont="1" applyFill="1" applyBorder="1" applyAlignment="1">
      <alignment horizontal="center" vertical="center" wrapText="1"/>
    </xf>
    <xf numFmtId="0" fontId="6" fillId="25" borderId="6" xfId="4" applyFont="1" applyFill="1" applyBorder="1" applyAlignment="1">
      <alignment horizontal="center" vertical="center" wrapText="1"/>
    </xf>
    <xf numFmtId="2" fontId="6" fillId="25" borderId="6" xfId="4" applyNumberFormat="1" applyFont="1" applyFill="1" applyBorder="1" applyAlignment="1">
      <alignment horizontal="center" vertical="center" wrapText="1"/>
    </xf>
    <xf numFmtId="0" fontId="6" fillId="26" borderId="6" xfId="4" applyFont="1" applyFill="1" applyBorder="1" applyAlignment="1">
      <alignment horizontal="center" vertical="center" wrapText="1"/>
    </xf>
    <xf numFmtId="2" fontId="6" fillId="26" borderId="6" xfId="4" applyNumberFormat="1" applyFont="1" applyFill="1" applyBorder="1" applyAlignment="1">
      <alignment horizontal="center" vertical="center" wrapText="1"/>
    </xf>
    <xf numFmtId="0" fontId="6" fillId="27" borderId="6" xfId="4" applyFont="1" applyFill="1" applyBorder="1" applyAlignment="1">
      <alignment horizontal="center" vertical="center" wrapText="1"/>
    </xf>
    <xf numFmtId="2" fontId="6" fillId="27" borderId="6" xfId="4" applyNumberFormat="1" applyFont="1" applyFill="1" applyBorder="1" applyAlignment="1">
      <alignment horizontal="center" vertical="center" wrapText="1"/>
    </xf>
    <xf numFmtId="0" fontId="6" fillId="28" borderId="6" xfId="4" applyFont="1" applyFill="1" applyBorder="1" applyAlignment="1">
      <alignment horizontal="center" vertical="center" wrapText="1"/>
    </xf>
    <xf numFmtId="2" fontId="6" fillId="28" borderId="6" xfId="4" applyNumberFormat="1" applyFont="1" applyFill="1" applyBorder="1" applyAlignment="1">
      <alignment horizontal="center" vertical="center" wrapText="1"/>
    </xf>
    <xf numFmtId="0" fontId="6" fillId="7" borderId="6" xfId="4" applyFont="1" applyFill="1" applyBorder="1" applyAlignment="1">
      <alignment horizontal="center" vertical="center" wrapText="1"/>
    </xf>
    <xf numFmtId="2" fontId="6" fillId="7" borderId="6" xfId="4" applyNumberFormat="1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2" fontId="10" fillId="0" borderId="6" xfId="0" applyNumberFormat="1" applyFont="1" applyFill="1" applyBorder="1" applyAlignment="1">
      <alignment horizontal="center" vertical="center" wrapText="1"/>
    </xf>
    <xf numFmtId="0" fontId="7" fillId="23" borderId="0" xfId="4" applyFont="1" applyFill="1" applyBorder="1" applyAlignment="1">
      <alignment horizontal="center" vertical="center" wrapText="1"/>
    </xf>
    <xf numFmtId="2" fontId="7" fillId="23" borderId="0" xfId="4" applyNumberFormat="1" applyFont="1" applyFill="1" applyBorder="1" applyAlignment="1">
      <alignment horizontal="center" vertical="center" wrapText="1"/>
    </xf>
    <xf numFmtId="0" fontId="7" fillId="24" borderId="0" xfId="4" applyFont="1" applyFill="1" applyBorder="1" applyAlignment="1">
      <alignment horizontal="center" vertical="center" wrapText="1"/>
    </xf>
    <xf numFmtId="2" fontId="7" fillId="24" borderId="0" xfId="4" applyNumberFormat="1" applyFont="1" applyFill="1" applyBorder="1" applyAlignment="1">
      <alignment horizontal="center" vertical="center" wrapText="1"/>
    </xf>
    <xf numFmtId="0" fontId="7" fillId="25" borderId="0" xfId="4" applyFont="1" applyFill="1" applyBorder="1" applyAlignment="1">
      <alignment horizontal="center" vertical="center" wrapText="1"/>
    </xf>
    <xf numFmtId="2" fontId="7" fillId="25" borderId="0" xfId="4" applyNumberFormat="1" applyFont="1" applyFill="1" applyBorder="1" applyAlignment="1">
      <alignment horizontal="center" vertical="center" wrapText="1"/>
    </xf>
    <xf numFmtId="0" fontId="7" fillId="26" borderId="0" xfId="4" applyFont="1" applyFill="1" applyBorder="1" applyAlignment="1">
      <alignment horizontal="center" vertical="center" wrapText="1"/>
    </xf>
    <xf numFmtId="2" fontId="7" fillId="26" borderId="0" xfId="4" applyNumberFormat="1" applyFont="1" applyFill="1" applyBorder="1" applyAlignment="1">
      <alignment horizontal="center" vertical="center" wrapText="1"/>
    </xf>
    <xf numFmtId="0" fontId="7" fillId="27" borderId="0" xfId="4" applyFont="1" applyFill="1" applyBorder="1" applyAlignment="1">
      <alignment horizontal="center" vertical="center" wrapText="1"/>
    </xf>
    <xf numFmtId="2" fontId="7" fillId="27" borderId="0" xfId="4" applyNumberFormat="1" applyFont="1" applyFill="1" applyBorder="1" applyAlignment="1">
      <alignment horizontal="center" vertical="center" wrapText="1"/>
    </xf>
    <xf numFmtId="0" fontId="7" fillId="28" borderId="0" xfId="4" applyFont="1" applyFill="1" applyBorder="1" applyAlignment="1">
      <alignment horizontal="center" vertical="center" wrapText="1"/>
    </xf>
    <xf numFmtId="2" fontId="7" fillId="28" borderId="0" xfId="4" applyNumberFormat="1" applyFont="1" applyFill="1" applyBorder="1" applyAlignment="1">
      <alignment horizontal="center" vertical="center" wrapText="1"/>
    </xf>
    <xf numFmtId="0" fontId="7" fillId="7" borderId="0" xfId="4" applyFont="1" applyFill="1" applyBorder="1" applyAlignment="1">
      <alignment horizontal="center" vertical="center" wrapText="1"/>
    </xf>
    <xf numFmtId="2" fontId="7" fillId="7" borderId="0" xfId="4" applyNumberFormat="1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2" fontId="12" fillId="0" borderId="0" xfId="0" applyNumberFormat="1" applyFont="1" applyFill="1" applyBorder="1" applyAlignment="1">
      <alignment horizontal="center" vertical="center" wrapText="1"/>
    </xf>
    <xf numFmtId="0" fontId="7" fillId="23" borderId="11" xfId="4" applyFont="1" applyFill="1" applyBorder="1" applyAlignment="1">
      <alignment horizontal="center" vertical="center" wrapText="1"/>
    </xf>
    <xf numFmtId="2" fontId="7" fillId="23" borderId="11" xfId="4" applyNumberFormat="1" applyFont="1" applyFill="1" applyBorder="1" applyAlignment="1">
      <alignment horizontal="center" vertical="center" wrapText="1"/>
    </xf>
    <xf numFmtId="0" fontId="7" fillId="24" borderId="11" xfId="4" applyFont="1" applyFill="1" applyBorder="1" applyAlignment="1">
      <alignment horizontal="center" vertical="center" wrapText="1"/>
    </xf>
    <xf numFmtId="2" fontId="7" fillId="24" borderId="11" xfId="4" applyNumberFormat="1" applyFont="1" applyFill="1" applyBorder="1" applyAlignment="1">
      <alignment horizontal="center" vertical="center" wrapText="1"/>
    </xf>
    <xf numFmtId="0" fontId="7" fillId="25" borderId="11" xfId="4" applyFont="1" applyFill="1" applyBorder="1" applyAlignment="1">
      <alignment horizontal="center" vertical="center" wrapText="1"/>
    </xf>
    <xf numFmtId="2" fontId="7" fillId="25" borderId="11" xfId="4" applyNumberFormat="1" applyFont="1" applyFill="1" applyBorder="1" applyAlignment="1">
      <alignment horizontal="center" vertical="center" wrapText="1"/>
    </xf>
    <xf numFmtId="0" fontId="7" fillId="26" borderId="11" xfId="4" applyFont="1" applyFill="1" applyBorder="1" applyAlignment="1">
      <alignment horizontal="center" vertical="center" wrapText="1"/>
    </xf>
    <xf numFmtId="2" fontId="7" fillId="26" borderId="11" xfId="4" applyNumberFormat="1" applyFont="1" applyFill="1" applyBorder="1" applyAlignment="1">
      <alignment horizontal="center" vertical="center" wrapText="1"/>
    </xf>
    <xf numFmtId="0" fontId="7" fillId="27" borderId="11" xfId="4" applyFont="1" applyFill="1" applyBorder="1" applyAlignment="1">
      <alignment horizontal="center" vertical="center" wrapText="1"/>
    </xf>
    <xf numFmtId="2" fontId="7" fillId="27" borderId="11" xfId="4" applyNumberFormat="1" applyFont="1" applyFill="1" applyBorder="1" applyAlignment="1">
      <alignment horizontal="center" vertical="center" wrapText="1"/>
    </xf>
    <xf numFmtId="0" fontId="7" fillId="28" borderId="11" xfId="4" applyFont="1" applyFill="1" applyBorder="1" applyAlignment="1">
      <alignment horizontal="center" vertical="center" wrapText="1"/>
    </xf>
    <xf numFmtId="2" fontId="7" fillId="28" borderId="11" xfId="4" applyNumberFormat="1" applyFont="1" applyFill="1" applyBorder="1" applyAlignment="1">
      <alignment horizontal="center" vertical="center" wrapText="1"/>
    </xf>
    <xf numFmtId="0" fontId="7" fillId="7" borderId="11" xfId="4" applyFont="1" applyFill="1" applyBorder="1" applyAlignment="1">
      <alignment horizontal="center" vertical="center" wrapText="1"/>
    </xf>
    <xf numFmtId="2" fontId="7" fillId="7" borderId="11" xfId="4" applyNumberFormat="1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 wrapText="1"/>
    </xf>
    <xf numFmtId="2" fontId="12" fillId="0" borderId="11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/>
    <xf numFmtId="1" fontId="6" fillId="0" borderId="11" xfId="1" applyNumberFormat="1" applyFont="1" applyFill="1" applyBorder="1" applyAlignment="1">
      <alignment horizontal="right" vertical="center" wrapText="1"/>
    </xf>
    <xf numFmtId="43" fontId="6" fillId="0" borderId="11" xfId="1" applyFont="1" applyFill="1" applyBorder="1"/>
    <xf numFmtId="10" fontId="17" fillId="0" borderId="0" xfId="0" applyNumberFormat="1" applyFont="1" applyFill="1" applyBorder="1"/>
    <xf numFmtId="166" fontId="6" fillId="0" borderId="0" xfId="1" applyNumberFormat="1" applyFont="1" applyFill="1" applyBorder="1" applyAlignment="1">
      <alignment horizontal="right" vertical="center" wrapText="1"/>
    </xf>
    <xf numFmtId="169" fontId="6" fillId="0" borderId="9" xfId="2" applyNumberFormat="1" applyFont="1" applyFill="1" applyBorder="1" applyAlignment="1">
      <alignment horizontal="right" vertical="center" wrapText="1"/>
    </xf>
    <xf numFmtId="166" fontId="6" fillId="0" borderId="11" xfId="1" applyNumberFormat="1" applyFont="1" applyFill="1" applyBorder="1" applyAlignment="1">
      <alignment horizontal="right" vertical="center" wrapText="1"/>
    </xf>
    <xf numFmtId="169" fontId="6" fillId="0" borderId="12" xfId="2" applyNumberFormat="1" applyFont="1" applyFill="1" applyBorder="1" applyAlignment="1">
      <alignment horizontal="right" vertical="center" wrapText="1"/>
    </xf>
    <xf numFmtId="0" fontId="17" fillId="0" borderId="0" xfId="0" applyFont="1" applyFill="1" applyBorder="1" applyAlignment="1">
      <alignment horizontal="right"/>
    </xf>
    <xf numFmtId="168" fontId="6" fillId="0" borderId="0" xfId="1" applyNumberFormat="1" applyFont="1" applyFill="1" applyBorder="1" applyAlignment="1">
      <alignment horizontal="right" vertical="center" wrapText="1"/>
    </xf>
    <xf numFmtId="169" fontId="6" fillId="0" borderId="0" xfId="2" applyNumberFormat="1" applyFont="1" applyFill="1" applyBorder="1" applyAlignment="1">
      <alignment horizontal="right" vertical="center" wrapText="1"/>
    </xf>
    <xf numFmtId="168" fontId="6" fillId="0" borderId="11" xfId="1" applyNumberFormat="1" applyFont="1" applyFill="1" applyBorder="1" applyAlignment="1">
      <alignment horizontal="right" vertical="center" wrapText="1"/>
    </xf>
    <xf numFmtId="169" fontId="6" fillId="0" borderId="11" xfId="2" applyNumberFormat="1" applyFont="1" applyFill="1" applyBorder="1" applyAlignment="1">
      <alignment horizontal="right" vertical="center" wrapText="1"/>
    </xf>
    <xf numFmtId="3" fontId="17" fillId="0" borderId="0" xfId="0" applyNumberFormat="1" applyFont="1" applyFill="1" applyBorder="1"/>
    <xf numFmtId="169" fontId="17" fillId="0" borderId="0" xfId="2" applyNumberFormat="1" applyFont="1" applyFill="1" applyBorder="1"/>
    <xf numFmtId="0" fontId="8" fillId="3" borderId="14" xfId="0" applyFont="1" applyFill="1" applyBorder="1" applyAlignment="1"/>
    <xf numFmtId="0" fontId="8" fillId="3" borderId="11" xfId="0" applyFont="1" applyFill="1" applyBorder="1" applyAlignment="1"/>
    <xf numFmtId="0" fontId="8" fillId="3" borderId="12" xfId="0" applyFont="1" applyFill="1" applyBorder="1" applyAlignment="1"/>
    <xf numFmtId="3" fontId="0" fillId="0" borderId="0" xfId="0" applyNumberFormat="1"/>
    <xf numFmtId="0" fontId="8" fillId="2" borderId="14" xfId="0" applyFont="1" applyFill="1" applyBorder="1" applyAlignment="1">
      <alignment horizontal="center"/>
    </xf>
    <xf numFmtId="0" fontId="8" fillId="2" borderId="11" xfId="0" applyFont="1" applyFill="1" applyBorder="1" applyAlignment="1">
      <alignment horizontal="center"/>
    </xf>
    <xf numFmtId="0" fontId="8" fillId="2" borderId="12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8" fillId="5" borderId="11" xfId="0" applyFont="1" applyFill="1" applyBorder="1" applyAlignment="1">
      <alignment horizontal="center"/>
    </xf>
    <xf numFmtId="0" fontId="8" fillId="5" borderId="12" xfId="0" applyFont="1" applyFill="1" applyBorder="1" applyAlignment="1">
      <alignment horizontal="center"/>
    </xf>
  </cellXfs>
  <cellStyles count="7">
    <cellStyle name="Comma" xfId="1" builtinId="3"/>
    <cellStyle name="Normal" xfId="0" builtinId="0"/>
    <cellStyle name="Normal 3" xfId="3" xr:uid="{00000000-0005-0000-0000-000002000000}"/>
    <cellStyle name="Normal 7" xfId="5" xr:uid="{00000000-0005-0000-0000-000003000000}"/>
    <cellStyle name="Normal 8" xfId="6" xr:uid="{00000000-0005-0000-0000-000004000000}"/>
    <cellStyle name="Normal_Sheet3" xfId="4" xr:uid="{00000000-0005-0000-0000-000005000000}"/>
    <cellStyle name="Percent" xfId="2" builtinId="5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36"/>
  <sheetViews>
    <sheetView workbookViewId="0">
      <selection activeCell="K9" sqref="K9"/>
    </sheetView>
  </sheetViews>
  <sheetFormatPr defaultRowHeight="14.4" x14ac:dyDescent="0.3"/>
  <cols>
    <col min="1" max="1" width="9.6640625" style="2" customWidth="1"/>
    <col min="2" max="2" width="6.6640625" style="2" customWidth="1"/>
    <col min="3" max="3" width="10.109375" style="2" bestFit="1" customWidth="1"/>
    <col min="4" max="4" width="10.33203125" style="2" customWidth="1"/>
    <col min="5" max="5" width="15.33203125" style="2" customWidth="1"/>
    <col min="6" max="6" width="10.6640625" style="2" customWidth="1"/>
    <col min="7" max="7" width="17.88671875" style="2" bestFit="1" customWidth="1"/>
    <col min="8" max="8" width="8.109375" style="2" customWidth="1"/>
    <col min="9" max="9" width="8" style="2" customWidth="1"/>
    <col min="10" max="11" width="9.109375" style="59" customWidth="1"/>
    <col min="12" max="12" width="13.44140625" style="59" customWidth="1"/>
    <col min="13" max="18" width="9.109375" style="59" customWidth="1"/>
    <col min="19" max="19" width="15.5546875" style="59" customWidth="1"/>
    <col min="20" max="20" width="12.5546875" style="59" customWidth="1"/>
    <col min="21" max="21" width="14.109375" style="59" customWidth="1"/>
    <col min="22" max="22" width="15.88671875" style="2" customWidth="1"/>
    <col min="23" max="23" width="8.6640625" style="59" customWidth="1"/>
    <col min="24" max="24" width="9.33203125" style="59" customWidth="1"/>
    <col min="25" max="25" width="10" style="59" customWidth="1"/>
    <col min="26" max="26" width="11.88671875" style="59" customWidth="1"/>
  </cols>
  <sheetData>
    <row r="1" spans="1:26" ht="21.6" customHeight="1" thickBot="1" x14ac:dyDescent="0.45">
      <c r="A1" s="1" t="s">
        <v>0</v>
      </c>
      <c r="J1" s="371" t="s">
        <v>784</v>
      </c>
      <c r="K1" s="372"/>
      <c r="L1" s="372"/>
      <c r="M1" s="372"/>
      <c r="N1" s="372"/>
      <c r="O1" s="372"/>
      <c r="P1" s="372"/>
      <c r="Q1" s="372"/>
      <c r="R1" s="373"/>
      <c r="S1" s="375" t="s">
        <v>785</v>
      </c>
      <c r="T1" s="376"/>
      <c r="U1" s="376"/>
      <c r="V1" s="377"/>
      <c r="W1" s="378" t="s">
        <v>786</v>
      </c>
      <c r="X1" s="379"/>
      <c r="Y1" s="379"/>
      <c r="Z1" s="380"/>
    </row>
    <row r="2" spans="1:26" ht="51.6" thickBot="1" x14ac:dyDescent="0.35">
      <c r="A2" s="3" t="s">
        <v>1</v>
      </c>
      <c r="B2" s="4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24" t="s">
        <v>787</v>
      </c>
      <c r="K2" s="24" t="s">
        <v>788</v>
      </c>
      <c r="L2" s="24" t="s">
        <v>789</v>
      </c>
      <c r="M2" s="24" t="s">
        <v>790</v>
      </c>
      <c r="N2" s="24" t="s">
        <v>791</v>
      </c>
      <c r="O2" s="24" t="s">
        <v>792</v>
      </c>
      <c r="P2" s="24" t="s">
        <v>793</v>
      </c>
      <c r="Q2" s="24" t="s">
        <v>794</v>
      </c>
      <c r="R2" s="25" t="s">
        <v>795</v>
      </c>
      <c r="S2" s="4" t="s">
        <v>796</v>
      </c>
      <c r="T2" s="5" t="s">
        <v>797</v>
      </c>
      <c r="U2" s="5" t="s">
        <v>798</v>
      </c>
      <c r="V2" s="6" t="s">
        <v>799</v>
      </c>
      <c r="W2" s="26" t="s">
        <v>800</v>
      </c>
      <c r="X2" s="27" t="s">
        <v>801</v>
      </c>
      <c r="Y2" s="27" t="s">
        <v>802</v>
      </c>
      <c r="Z2" s="28" t="s">
        <v>803</v>
      </c>
    </row>
    <row r="3" spans="1:26" ht="20.399999999999999" x14ac:dyDescent="0.3">
      <c r="A3" s="7" t="s">
        <v>10</v>
      </c>
      <c r="B3" s="8"/>
      <c r="C3" s="8"/>
      <c r="D3" s="8"/>
      <c r="E3" s="8"/>
      <c r="F3" s="8"/>
      <c r="G3" s="8"/>
      <c r="H3" s="8"/>
      <c r="I3" s="9"/>
      <c r="J3" s="29"/>
      <c r="K3" s="29"/>
      <c r="L3" s="29"/>
      <c r="M3" s="29" t="s">
        <v>804</v>
      </c>
      <c r="N3" s="29" t="s">
        <v>805</v>
      </c>
      <c r="O3" s="29"/>
      <c r="P3" s="29" t="s">
        <v>804</v>
      </c>
      <c r="Q3" s="29" t="s">
        <v>806</v>
      </c>
      <c r="R3" s="30" t="s">
        <v>807</v>
      </c>
      <c r="S3" s="31"/>
      <c r="T3" s="8"/>
      <c r="U3" s="8"/>
      <c r="V3" s="9"/>
      <c r="W3" s="32"/>
      <c r="X3" s="33"/>
      <c r="Y3" s="33"/>
      <c r="Z3" s="34"/>
    </row>
    <row r="4" spans="1:26" ht="38.4" x14ac:dyDescent="0.3">
      <c r="A4" s="10" t="s">
        <v>11</v>
      </c>
      <c r="B4" s="11" t="s">
        <v>12</v>
      </c>
      <c r="C4" s="11" t="s">
        <v>12</v>
      </c>
      <c r="D4" s="11" t="s">
        <v>12</v>
      </c>
      <c r="E4" s="11" t="s">
        <v>12</v>
      </c>
      <c r="F4" s="11" t="s">
        <v>12</v>
      </c>
      <c r="G4" s="11" t="s">
        <v>12</v>
      </c>
      <c r="H4" s="11" t="s">
        <v>12</v>
      </c>
      <c r="I4" s="12" t="s">
        <v>12</v>
      </c>
      <c r="J4" s="35" t="s">
        <v>808</v>
      </c>
      <c r="K4" s="35" t="s">
        <v>809</v>
      </c>
      <c r="L4" s="35" t="s">
        <v>810</v>
      </c>
      <c r="M4" s="35" t="s">
        <v>811</v>
      </c>
      <c r="N4" s="35" t="s">
        <v>812</v>
      </c>
      <c r="O4" s="35" t="s">
        <v>809</v>
      </c>
      <c r="P4" s="35" t="s">
        <v>813</v>
      </c>
      <c r="Q4" s="35" t="s">
        <v>12</v>
      </c>
      <c r="R4" s="36" t="s">
        <v>812</v>
      </c>
      <c r="S4" s="37" t="s">
        <v>814</v>
      </c>
      <c r="T4" s="11" t="s">
        <v>814</v>
      </c>
      <c r="U4" s="11" t="s">
        <v>814</v>
      </c>
      <c r="V4" s="12" t="s">
        <v>814</v>
      </c>
      <c r="W4" s="38" t="s">
        <v>814</v>
      </c>
      <c r="X4" s="39" t="s">
        <v>814</v>
      </c>
      <c r="Y4" s="39" t="s">
        <v>814</v>
      </c>
      <c r="Z4" s="40" t="s">
        <v>814</v>
      </c>
    </row>
    <row r="5" spans="1:26" ht="39" thickBot="1" x14ac:dyDescent="0.35">
      <c r="A5" s="13" t="s">
        <v>13</v>
      </c>
      <c r="B5" s="14" t="s">
        <v>14</v>
      </c>
      <c r="C5" s="14" t="s">
        <v>15</v>
      </c>
      <c r="D5" s="14" t="s">
        <v>14</v>
      </c>
      <c r="E5" s="14" t="s">
        <v>15</v>
      </c>
      <c r="F5" s="14" t="s">
        <v>14</v>
      </c>
      <c r="G5" s="14" t="s">
        <v>15</v>
      </c>
      <c r="H5" s="14" t="s">
        <v>16</v>
      </c>
      <c r="I5" s="15" t="s">
        <v>16</v>
      </c>
      <c r="J5" s="41" t="s">
        <v>815</v>
      </c>
      <c r="K5" s="41" t="s">
        <v>815</v>
      </c>
      <c r="L5" s="41" t="s">
        <v>815</v>
      </c>
      <c r="M5" s="41" t="s">
        <v>815</v>
      </c>
      <c r="N5" s="41" t="s">
        <v>815</v>
      </c>
      <c r="O5" s="41" t="s">
        <v>815</v>
      </c>
      <c r="P5" s="41" t="s">
        <v>815</v>
      </c>
      <c r="Q5" s="41" t="s">
        <v>816</v>
      </c>
      <c r="R5" s="42" t="s">
        <v>817</v>
      </c>
      <c r="S5" s="43" t="s">
        <v>815</v>
      </c>
      <c r="T5" s="14" t="s">
        <v>815</v>
      </c>
      <c r="U5" s="14" t="s">
        <v>815</v>
      </c>
      <c r="V5" s="15" t="s">
        <v>815</v>
      </c>
      <c r="W5" s="44" t="s">
        <v>818</v>
      </c>
      <c r="X5" s="45" t="s">
        <v>818</v>
      </c>
      <c r="Y5" s="45" t="s">
        <v>818</v>
      </c>
      <c r="Z5" s="46" t="s">
        <v>818</v>
      </c>
    </row>
    <row r="6" spans="1:26" x14ac:dyDescent="0.3">
      <c r="A6" s="10"/>
      <c r="B6" s="16" t="s">
        <v>17</v>
      </c>
      <c r="C6" s="17" t="s">
        <v>18</v>
      </c>
      <c r="D6" s="16" t="s">
        <v>19</v>
      </c>
      <c r="E6" s="17" t="s">
        <v>20</v>
      </c>
      <c r="F6" s="16" t="s">
        <v>21</v>
      </c>
      <c r="G6" s="17" t="s">
        <v>20</v>
      </c>
      <c r="H6" s="16">
        <v>29</v>
      </c>
      <c r="I6" s="18">
        <v>31</v>
      </c>
      <c r="J6" s="47">
        <v>0.87167956494457222</v>
      </c>
      <c r="K6" s="47">
        <v>0.58090737958966365</v>
      </c>
      <c r="L6" s="47">
        <v>2.2286886579513568E-2</v>
      </c>
      <c r="M6" s="47">
        <v>0.36255404628802701</v>
      </c>
      <c r="N6" s="47">
        <v>0.60243872682792143</v>
      </c>
      <c r="O6" s="47">
        <v>0.50915555893593956</v>
      </c>
      <c r="P6" s="47">
        <v>0.78378525092962026</v>
      </c>
      <c r="Q6" s="47">
        <v>0.54558680193784115</v>
      </c>
      <c r="R6" s="48">
        <v>0.92278625342769105</v>
      </c>
      <c r="S6" s="49">
        <v>0.57790894105119883</v>
      </c>
      <c r="T6" s="47">
        <v>0.42209105894880117</v>
      </c>
      <c r="U6" s="50">
        <v>134057.80868637504</v>
      </c>
      <c r="V6" s="51">
        <v>6</v>
      </c>
      <c r="W6" s="52">
        <v>-0.97771311342048639</v>
      </c>
      <c r="X6" s="52">
        <v>0.46679782994008778</v>
      </c>
      <c r="Y6" s="52">
        <v>0.53320217005991222</v>
      </c>
      <c r="Z6" s="53">
        <v>169347.14201970835</v>
      </c>
    </row>
    <row r="7" spans="1:26" x14ac:dyDescent="0.3">
      <c r="A7" s="10"/>
      <c r="B7" s="16" t="s">
        <v>17</v>
      </c>
      <c r="C7" s="17" t="s">
        <v>18</v>
      </c>
      <c r="D7" s="16" t="s">
        <v>19</v>
      </c>
      <c r="E7" s="17" t="s">
        <v>20</v>
      </c>
      <c r="F7" s="16" t="s">
        <v>22</v>
      </c>
      <c r="G7" s="17" t="s">
        <v>23</v>
      </c>
      <c r="H7" s="16">
        <v>40</v>
      </c>
      <c r="I7" s="18">
        <v>13</v>
      </c>
      <c r="J7" s="47">
        <v>0.70463692038495185</v>
      </c>
      <c r="K7" s="47">
        <v>0.42639982502187229</v>
      </c>
      <c r="L7" s="47">
        <v>8.7743254557553253E-3</v>
      </c>
      <c r="M7" s="47">
        <v>0.12618049731799891</v>
      </c>
      <c r="N7" s="47">
        <v>0.39242193775529388</v>
      </c>
      <c r="O7" s="47">
        <v>0.11933508311461068</v>
      </c>
      <c r="P7" s="47">
        <v>0.71132776230269268</v>
      </c>
      <c r="Q7" s="47">
        <v>0.4263586243108427</v>
      </c>
      <c r="R7" s="48">
        <v>0.78189559608989212</v>
      </c>
      <c r="S7" s="49">
        <v>0.41081450797265673</v>
      </c>
      <c r="T7" s="47">
        <v>0.58918549202734327</v>
      </c>
      <c r="U7" s="50">
        <v>73968.703411080787</v>
      </c>
      <c r="V7" s="51">
        <v>2</v>
      </c>
      <c r="W7" s="52">
        <v>-0.99122567454424471</v>
      </c>
      <c r="X7" s="52">
        <v>0.29970339686154562</v>
      </c>
      <c r="Y7" s="52">
        <v>0.70029660313845432</v>
      </c>
      <c r="Z7" s="53">
        <v>87918.036744414116</v>
      </c>
    </row>
    <row r="8" spans="1:26" x14ac:dyDescent="0.3">
      <c r="A8" s="10"/>
      <c r="B8" s="19" t="s">
        <v>17</v>
      </c>
      <c r="C8" s="17" t="s">
        <v>18</v>
      </c>
      <c r="D8" s="16" t="s">
        <v>19</v>
      </c>
      <c r="E8" s="17" t="s">
        <v>20</v>
      </c>
      <c r="F8" s="16" t="s">
        <v>24</v>
      </c>
      <c r="G8" s="17" t="s">
        <v>25</v>
      </c>
      <c r="H8" s="16">
        <v>63</v>
      </c>
      <c r="I8" s="18">
        <v>4</v>
      </c>
      <c r="J8" s="47">
        <v>0.49473684210526314</v>
      </c>
      <c r="K8" s="47">
        <v>7.8947368421052655E-2</v>
      </c>
      <c r="L8" s="47">
        <v>1</v>
      </c>
      <c r="M8" s="47">
        <v>5.6122920680051404E-2</v>
      </c>
      <c r="N8" s="47">
        <v>0.37281795511221943</v>
      </c>
      <c r="O8" s="47">
        <v>0.1649122807017544</v>
      </c>
      <c r="P8" s="47">
        <v>0.75642965204236012</v>
      </c>
      <c r="Q8" s="47">
        <v>0.43767313019390586</v>
      </c>
      <c r="R8" s="48">
        <v>0.76126126126126126</v>
      </c>
      <c r="S8" s="49">
        <v>0.45810015672420751</v>
      </c>
      <c r="T8" s="47">
        <v>0.54189984327579244</v>
      </c>
      <c r="U8" s="50">
        <v>938.57052855367249</v>
      </c>
      <c r="V8" s="51">
        <v>2</v>
      </c>
      <c r="W8" s="52">
        <v>0</v>
      </c>
      <c r="X8" s="52">
        <v>0.34698904561309646</v>
      </c>
      <c r="Y8" s="52">
        <v>0.6530109543869036</v>
      </c>
      <c r="Z8" s="53">
        <v>1131.0149729981169</v>
      </c>
    </row>
    <row r="9" spans="1:26" x14ac:dyDescent="0.3">
      <c r="A9" s="10"/>
      <c r="B9" s="19" t="s">
        <v>17</v>
      </c>
      <c r="C9" s="17" t="s">
        <v>18</v>
      </c>
      <c r="D9" s="16" t="s">
        <v>19</v>
      </c>
      <c r="E9" s="17" t="s">
        <v>20</v>
      </c>
      <c r="F9" s="16" t="s">
        <v>26</v>
      </c>
      <c r="G9" s="17" t="s">
        <v>27</v>
      </c>
      <c r="H9" s="16">
        <v>17</v>
      </c>
      <c r="I9" s="18">
        <v>10</v>
      </c>
      <c r="J9" s="47">
        <v>0.8279197936210132</v>
      </c>
      <c r="K9" s="47">
        <v>0.37042682926829268</v>
      </c>
      <c r="L9" s="47">
        <v>2.2770398481973434E-2</v>
      </c>
      <c r="M9" s="47">
        <v>0.13382213025508671</v>
      </c>
      <c r="N9" s="47">
        <v>0.46530780317068149</v>
      </c>
      <c r="O9" s="47">
        <v>0.16381332082551595</v>
      </c>
      <c r="P9" s="47">
        <v>0.7330749796600009</v>
      </c>
      <c r="Q9" s="47">
        <v>0.5071238892860791</v>
      </c>
      <c r="R9" s="48">
        <v>0.80743134087237478</v>
      </c>
      <c r="S9" s="49">
        <v>0.44796560949344649</v>
      </c>
      <c r="T9" s="47">
        <v>0.55203439050655345</v>
      </c>
      <c r="U9" s="50">
        <v>33132.552083812829</v>
      </c>
      <c r="V9" s="51">
        <v>4</v>
      </c>
      <c r="W9" s="52">
        <v>-0.97722960151802651</v>
      </c>
      <c r="X9" s="52">
        <v>0.33685449838233539</v>
      </c>
      <c r="Y9" s="52">
        <v>0.66314550161766461</v>
      </c>
      <c r="Z9" s="53">
        <v>39801.32986159061</v>
      </c>
    </row>
    <row r="10" spans="1:26" x14ac:dyDescent="0.3">
      <c r="A10" s="10"/>
      <c r="B10" s="19" t="s">
        <v>17</v>
      </c>
      <c r="C10" s="17" t="s">
        <v>18</v>
      </c>
      <c r="D10" s="16" t="s">
        <v>19</v>
      </c>
      <c r="E10" s="17" t="s">
        <v>20</v>
      </c>
      <c r="F10" s="16" t="s">
        <v>28</v>
      </c>
      <c r="G10" s="17" t="s">
        <v>29</v>
      </c>
      <c r="H10" s="16">
        <v>40</v>
      </c>
      <c r="I10" s="18">
        <v>7</v>
      </c>
      <c r="J10" s="47">
        <v>0.23396854204476708</v>
      </c>
      <c r="K10" s="47">
        <v>0.44116757410768304</v>
      </c>
      <c r="L10" s="47">
        <v>0.23549578310382618</v>
      </c>
      <c r="M10" s="47">
        <v>8.8443936844200988E-2</v>
      </c>
      <c r="N10" s="47">
        <v>0.28101857866701313</v>
      </c>
      <c r="O10" s="47">
        <v>0.33787053841500303</v>
      </c>
      <c r="P10" s="47">
        <v>0.58284653975671774</v>
      </c>
      <c r="Q10" s="47">
        <v>0.25324324324324321</v>
      </c>
      <c r="R10" s="48">
        <v>0.53507968492397873</v>
      </c>
      <c r="S10" s="49">
        <v>0.33212604678960367</v>
      </c>
      <c r="T10" s="47">
        <v>0.66787395321039633</v>
      </c>
      <c r="U10" s="50">
        <v>13383.526148383133</v>
      </c>
      <c r="V10" s="51">
        <v>1</v>
      </c>
      <c r="W10" s="52">
        <v>-0.76450421689617376</v>
      </c>
      <c r="X10" s="52">
        <v>0.22101493567849256</v>
      </c>
      <c r="Y10" s="52">
        <v>0.77898506432150749</v>
      </c>
      <c r="Z10" s="53">
        <v>15610.081703938689</v>
      </c>
    </row>
    <row r="11" spans="1:26" x14ac:dyDescent="0.3">
      <c r="A11" s="10"/>
      <c r="B11" s="19" t="s">
        <v>17</v>
      </c>
      <c r="C11" s="17" t="s">
        <v>18</v>
      </c>
      <c r="D11" s="16" t="s">
        <v>19</v>
      </c>
      <c r="E11" s="17" t="s">
        <v>20</v>
      </c>
      <c r="F11" s="16" t="s">
        <v>30</v>
      </c>
      <c r="G11" s="17" t="s">
        <v>31</v>
      </c>
      <c r="H11" s="16">
        <v>25</v>
      </c>
      <c r="I11" s="18">
        <v>1</v>
      </c>
      <c r="J11" s="47">
        <v>0.18825722273998136</v>
      </c>
      <c r="K11" s="47">
        <v>0.20223671947809879</v>
      </c>
      <c r="L11" s="47">
        <v>1</v>
      </c>
      <c r="M11" s="47">
        <v>6.0252621918966395E-2</v>
      </c>
      <c r="N11" s="47">
        <v>0.23647848401105409</v>
      </c>
      <c r="O11" s="47">
        <v>0.14165890027958994</v>
      </c>
      <c r="P11" s="47">
        <v>0.68193717277486909</v>
      </c>
      <c r="Q11" s="47">
        <v>0.16420990566037741</v>
      </c>
      <c r="R11" s="48">
        <v>0.67720090293453727</v>
      </c>
      <c r="S11" s="49">
        <v>0.37247021442194161</v>
      </c>
      <c r="T11" s="47">
        <v>0.62752978557805839</v>
      </c>
      <c r="U11" s="50">
        <v>4090.2391423977847</v>
      </c>
      <c r="V11" s="51">
        <v>2</v>
      </c>
      <c r="W11" s="52">
        <v>0</v>
      </c>
      <c r="X11" s="52">
        <v>0.26135910331083045</v>
      </c>
      <c r="Y11" s="52">
        <v>0.73864089668916955</v>
      </c>
      <c r="Z11" s="53">
        <v>4814.4613646200069</v>
      </c>
    </row>
    <row r="12" spans="1:26" x14ac:dyDescent="0.3">
      <c r="A12" s="10"/>
      <c r="B12" s="19" t="s">
        <v>17</v>
      </c>
      <c r="C12" s="17" t="s">
        <v>18</v>
      </c>
      <c r="D12" s="16" t="s">
        <v>32</v>
      </c>
      <c r="E12" s="17" t="s">
        <v>33</v>
      </c>
      <c r="F12" s="16" t="s">
        <v>34</v>
      </c>
      <c r="G12" s="17" t="s">
        <v>33</v>
      </c>
      <c r="H12" s="16">
        <v>37</v>
      </c>
      <c r="I12" s="18">
        <v>9</v>
      </c>
      <c r="J12" s="47">
        <v>0.89606784109837978</v>
      </c>
      <c r="K12" s="47">
        <v>0.4389354399071223</v>
      </c>
      <c r="L12" s="47">
        <v>8.1267054039733874E-2</v>
      </c>
      <c r="M12" s="47">
        <v>0.14870928215207496</v>
      </c>
      <c r="N12" s="47">
        <v>0.44971633380611031</v>
      </c>
      <c r="O12" s="47">
        <v>0.2997577103629297</v>
      </c>
      <c r="P12" s="47">
        <v>0.77730269018350262</v>
      </c>
      <c r="Q12" s="47">
        <v>0.50825829765858699</v>
      </c>
      <c r="R12" s="48">
        <v>0.94007464939484597</v>
      </c>
      <c r="S12" s="49">
        <v>0.50445436651147624</v>
      </c>
      <c r="T12" s="47">
        <v>0.49554563348852376</v>
      </c>
      <c r="U12" s="50">
        <v>103713.73672408011</v>
      </c>
      <c r="V12" s="51">
        <v>6</v>
      </c>
      <c r="W12" s="52">
        <v>-0.91873294596026611</v>
      </c>
      <c r="X12" s="52">
        <v>0.39334325540036519</v>
      </c>
      <c r="Y12" s="52">
        <v>0.60665674459963481</v>
      </c>
      <c r="Z12" s="53">
        <v>126968.40339074677</v>
      </c>
    </row>
    <row r="13" spans="1:26" x14ac:dyDescent="0.3">
      <c r="A13" s="10"/>
      <c r="B13" s="19" t="s">
        <v>17</v>
      </c>
      <c r="C13" s="17" t="s">
        <v>18</v>
      </c>
      <c r="D13" s="16" t="s">
        <v>32</v>
      </c>
      <c r="E13" s="17" t="s">
        <v>33</v>
      </c>
      <c r="F13" s="16" t="s">
        <v>35</v>
      </c>
      <c r="G13" s="17" t="s">
        <v>36</v>
      </c>
      <c r="H13" s="16">
        <v>36</v>
      </c>
      <c r="I13" s="18">
        <v>14</v>
      </c>
      <c r="J13" s="47">
        <v>0.86555144991565591</v>
      </c>
      <c r="K13" s="47">
        <v>0.39965057434332074</v>
      </c>
      <c r="L13" s="47">
        <v>7.2009132234244447E-2</v>
      </c>
      <c r="M13" s="47">
        <v>0.16744924491145305</v>
      </c>
      <c r="N13" s="47">
        <v>0.46115964567229262</v>
      </c>
      <c r="O13" s="47">
        <v>0.43445256647120251</v>
      </c>
      <c r="P13" s="47">
        <v>0.74408417845069752</v>
      </c>
      <c r="Q13" s="47">
        <v>0.47203438186696456</v>
      </c>
      <c r="R13" s="48">
        <v>0.91486718080548413</v>
      </c>
      <c r="S13" s="49">
        <v>0.50347315051903507</v>
      </c>
      <c r="T13" s="47">
        <v>0.49652684948096493</v>
      </c>
      <c r="U13" s="50">
        <v>65843.432455971793</v>
      </c>
      <c r="V13" s="51">
        <v>6</v>
      </c>
      <c r="W13" s="52">
        <v>-0.92799086776575557</v>
      </c>
      <c r="X13" s="52">
        <v>0.39236203940792391</v>
      </c>
      <c r="Y13" s="52">
        <v>0.60763796059207609</v>
      </c>
      <c r="Z13" s="53">
        <v>80577.654678194027</v>
      </c>
    </row>
    <row r="14" spans="1:26" x14ac:dyDescent="0.3">
      <c r="A14" s="10"/>
      <c r="B14" s="19" t="s">
        <v>17</v>
      </c>
      <c r="C14" s="17" t="s">
        <v>18</v>
      </c>
      <c r="D14" s="16" t="s">
        <v>32</v>
      </c>
      <c r="E14" s="17" t="s">
        <v>33</v>
      </c>
      <c r="F14" s="16" t="s">
        <v>37</v>
      </c>
      <c r="G14" s="17" t="s">
        <v>38</v>
      </c>
      <c r="H14" s="16">
        <v>15</v>
      </c>
      <c r="I14" s="18">
        <v>6</v>
      </c>
      <c r="J14" s="47">
        <v>0.78819065298100022</v>
      </c>
      <c r="K14" s="47">
        <v>0.44163572832496178</v>
      </c>
      <c r="L14" s="47">
        <v>7.8898893765494086E-3</v>
      </c>
      <c r="M14" s="47">
        <v>0.31517277312117459</v>
      </c>
      <c r="N14" s="47">
        <v>0.55936664961055205</v>
      </c>
      <c r="O14" s="47">
        <v>0.14593797772439399</v>
      </c>
      <c r="P14" s="47">
        <v>0.82493354673585795</v>
      </c>
      <c r="Q14" s="47">
        <v>0.72442219702006172</v>
      </c>
      <c r="R14" s="48">
        <v>0.92407841386749989</v>
      </c>
      <c r="S14" s="49">
        <v>0.52573642541800569</v>
      </c>
      <c r="T14" s="47">
        <v>0.47426357458199431</v>
      </c>
      <c r="U14" s="50">
        <v>157317.02179744418</v>
      </c>
      <c r="V14" s="51">
        <v>5</v>
      </c>
      <c r="W14" s="52">
        <v>-0.99211011062345056</v>
      </c>
      <c r="X14" s="52">
        <v>0.41462531430689464</v>
      </c>
      <c r="Y14" s="52">
        <v>0.58537468569310536</v>
      </c>
      <c r="Z14" s="53">
        <v>194173.46624188859</v>
      </c>
    </row>
    <row r="15" spans="1:26" x14ac:dyDescent="0.3">
      <c r="A15" s="10"/>
      <c r="B15" s="19" t="s">
        <v>17</v>
      </c>
      <c r="C15" s="17" t="s">
        <v>18</v>
      </c>
      <c r="D15" s="16" t="s">
        <v>39</v>
      </c>
      <c r="E15" s="17" t="s">
        <v>40</v>
      </c>
      <c r="F15" s="16" t="s">
        <v>41</v>
      </c>
      <c r="G15" s="17" t="s">
        <v>40</v>
      </c>
      <c r="H15" s="16">
        <v>45</v>
      </c>
      <c r="I15" s="18">
        <v>13</v>
      </c>
      <c r="J15" s="47">
        <v>0.88233102934481189</v>
      </c>
      <c r="K15" s="47">
        <v>0.48143702661313686</v>
      </c>
      <c r="L15" s="47">
        <v>2.5671876670172841E-2</v>
      </c>
      <c r="M15" s="47">
        <v>0.13384977984031571</v>
      </c>
      <c r="N15" s="47">
        <v>0.48068356094354781</v>
      </c>
      <c r="O15" s="47">
        <v>0.41045486527875502</v>
      </c>
      <c r="P15" s="47">
        <v>0.77516183301027686</v>
      </c>
      <c r="Q15" s="47">
        <v>0.53055687983836175</v>
      </c>
      <c r="R15" s="48">
        <v>0.92979822106963317</v>
      </c>
      <c r="S15" s="49">
        <v>0.51666056362322366</v>
      </c>
      <c r="T15" s="47">
        <v>0.48333943637677634</v>
      </c>
      <c r="U15" s="50">
        <v>65674.712596567246</v>
      </c>
      <c r="V15" s="51">
        <v>6</v>
      </c>
      <c r="W15" s="52">
        <v>-0.97432812332982721</v>
      </c>
      <c r="X15" s="52">
        <v>0.40554945251211238</v>
      </c>
      <c r="Y15" s="52">
        <v>0.59445054748788762</v>
      </c>
      <c r="Z15" s="53">
        <v>80772.157041011698</v>
      </c>
    </row>
    <row r="16" spans="1:26" x14ac:dyDescent="0.3">
      <c r="A16" s="10"/>
      <c r="B16" s="19" t="s">
        <v>17</v>
      </c>
      <c r="C16" s="17" t="s">
        <v>18</v>
      </c>
      <c r="D16" s="16" t="s">
        <v>39</v>
      </c>
      <c r="E16" s="17" t="s">
        <v>40</v>
      </c>
      <c r="F16" s="16" t="s">
        <v>42</v>
      </c>
      <c r="G16" s="17" t="s">
        <v>43</v>
      </c>
      <c r="H16" s="16">
        <v>37</v>
      </c>
      <c r="I16" s="18">
        <v>8</v>
      </c>
      <c r="J16" s="47">
        <v>0.83093676674087003</v>
      </c>
      <c r="K16" s="47">
        <v>0.3120750857349136</v>
      </c>
      <c r="L16" s="47">
        <v>0.29388137356919874</v>
      </c>
      <c r="M16" s="47">
        <v>8.1066343193468809E-2</v>
      </c>
      <c r="N16" s="47">
        <v>0.36024749325317595</v>
      </c>
      <c r="O16" s="47">
        <v>0.21484868539799049</v>
      </c>
      <c r="P16" s="47">
        <v>0.71075560062444132</v>
      </c>
      <c r="Q16" s="47">
        <v>0.48760179491440914</v>
      </c>
      <c r="R16" s="48">
        <v>0.96339049025200496</v>
      </c>
      <c r="S16" s="49">
        <v>0.47275595929783037</v>
      </c>
      <c r="T16" s="47">
        <v>0.52724404070216968</v>
      </c>
      <c r="U16" s="50">
        <v>49974.29915391445</v>
      </c>
      <c r="V16" s="51">
        <v>4</v>
      </c>
      <c r="W16" s="52">
        <v>-0.70611862643080126</v>
      </c>
      <c r="X16" s="52">
        <v>0.36164484818671927</v>
      </c>
      <c r="Y16" s="52">
        <v>0.63835515181328073</v>
      </c>
      <c r="Z16" s="53">
        <v>60505.854709470004</v>
      </c>
    </row>
    <row r="17" spans="1:26" x14ac:dyDescent="0.3">
      <c r="A17" s="10"/>
      <c r="B17" s="19" t="s">
        <v>17</v>
      </c>
      <c r="C17" s="17" t="s">
        <v>18</v>
      </c>
      <c r="D17" s="16" t="s">
        <v>39</v>
      </c>
      <c r="E17" s="17" t="s">
        <v>40</v>
      </c>
      <c r="F17" s="16" t="s">
        <v>44</v>
      </c>
      <c r="G17" s="17" t="s">
        <v>45</v>
      </c>
      <c r="H17" s="16">
        <v>53</v>
      </c>
      <c r="I17" s="18">
        <v>13</v>
      </c>
      <c r="J17" s="47">
        <v>0.85747776879547288</v>
      </c>
      <c r="K17" s="47">
        <v>0.48528698464025871</v>
      </c>
      <c r="L17" s="47">
        <v>4.036218864842793E-2</v>
      </c>
      <c r="M17" s="47">
        <v>7.3716548433264667E-2</v>
      </c>
      <c r="N17" s="47">
        <v>0.36273272325654782</v>
      </c>
      <c r="O17" s="47">
        <v>0.28084074373484236</v>
      </c>
      <c r="P17" s="47">
        <v>0.79015233297349163</v>
      </c>
      <c r="Q17" s="47">
        <v>0.48733662208208306</v>
      </c>
      <c r="R17" s="48">
        <v>0.79200951248513674</v>
      </c>
      <c r="S17" s="49">
        <v>0.46332393611661399</v>
      </c>
      <c r="T17" s="47">
        <v>0.53667606388338607</v>
      </c>
      <c r="U17" s="50">
        <v>48501.025921333247</v>
      </c>
      <c r="V17" s="51">
        <v>2</v>
      </c>
      <c r="W17" s="52">
        <v>-0.95963781135157211</v>
      </c>
      <c r="X17" s="52">
        <v>0.35221282500550288</v>
      </c>
      <c r="Y17" s="52">
        <v>0.64778717499449712</v>
      </c>
      <c r="Z17" s="53">
        <v>58542.470365777684</v>
      </c>
    </row>
    <row r="18" spans="1:26" x14ac:dyDescent="0.3">
      <c r="A18" s="10"/>
      <c r="B18" s="19" t="s">
        <v>17</v>
      </c>
      <c r="C18" s="17" t="s">
        <v>18</v>
      </c>
      <c r="D18" s="16" t="s">
        <v>39</v>
      </c>
      <c r="E18" s="17" t="s">
        <v>40</v>
      </c>
      <c r="F18" s="16" t="s">
        <v>46</v>
      </c>
      <c r="G18" s="17" t="s">
        <v>47</v>
      </c>
      <c r="H18" s="16">
        <v>40</v>
      </c>
      <c r="I18" s="18">
        <v>4</v>
      </c>
      <c r="J18" s="47">
        <v>0.80258669698692442</v>
      </c>
      <c r="K18" s="47">
        <v>0.47029562251279133</v>
      </c>
      <c r="L18" s="47">
        <v>6.0713006859949804E-3</v>
      </c>
      <c r="M18" s="47">
        <v>0.13591320524920689</v>
      </c>
      <c r="N18" s="47">
        <v>0.34334796428030878</v>
      </c>
      <c r="O18" s="47">
        <v>0.25061588023498199</v>
      </c>
      <c r="P18" s="47">
        <v>0.72759625489634083</v>
      </c>
      <c r="Q18" s="47">
        <v>0.49096331643304503</v>
      </c>
      <c r="R18" s="48">
        <v>0.86868799464942592</v>
      </c>
      <c r="S18" s="49">
        <v>0.45511980399211338</v>
      </c>
      <c r="T18" s="47">
        <v>0.54488019600788662</v>
      </c>
      <c r="U18" s="50">
        <v>39278.233809424513</v>
      </c>
      <c r="V18" s="51">
        <v>6</v>
      </c>
      <c r="W18" s="52">
        <v>-0.99392869931400507</v>
      </c>
      <c r="X18" s="52">
        <v>0.34400869288100222</v>
      </c>
      <c r="Y18" s="52">
        <v>0.65599130711899778</v>
      </c>
      <c r="Z18" s="53">
        <v>47287.789364980075</v>
      </c>
    </row>
    <row r="19" spans="1:26" x14ac:dyDescent="0.3">
      <c r="A19" s="10"/>
      <c r="B19" s="19" t="s">
        <v>17</v>
      </c>
      <c r="C19" s="17" t="s">
        <v>18</v>
      </c>
      <c r="D19" s="16" t="s">
        <v>48</v>
      </c>
      <c r="E19" s="17" t="s">
        <v>49</v>
      </c>
      <c r="F19" s="16" t="s">
        <v>50</v>
      </c>
      <c r="G19" s="17" t="s">
        <v>49</v>
      </c>
      <c r="H19" s="16">
        <v>14</v>
      </c>
      <c r="I19" s="18">
        <v>10</v>
      </c>
      <c r="J19" s="47">
        <v>0.59657451363678671</v>
      </c>
      <c r="K19" s="47">
        <v>0.14991157032486269</v>
      </c>
      <c r="L19" s="47">
        <v>0.4006828663865406</v>
      </c>
      <c r="M19" s="47">
        <v>0.11487682437657065</v>
      </c>
      <c r="N19" s="47">
        <v>0.45989965553392242</v>
      </c>
      <c r="O19" s="47">
        <v>9.1408358931397191E-2</v>
      </c>
      <c r="P19" s="47">
        <v>0.77429279737925538</v>
      </c>
      <c r="Q19" s="47">
        <v>0.32160180159371743</v>
      </c>
      <c r="R19" s="48">
        <v>0.83885185981509347</v>
      </c>
      <c r="S19" s="49">
        <v>0.41645558310868291</v>
      </c>
      <c r="T19" s="47">
        <v>0.58354441689131709</v>
      </c>
      <c r="U19" s="50">
        <v>35639.975261637192</v>
      </c>
      <c r="V19" s="51">
        <v>4</v>
      </c>
      <c r="W19" s="52">
        <v>-0.5993171336134594</v>
      </c>
      <c r="X19" s="52">
        <v>0.30534447199757181</v>
      </c>
      <c r="Y19" s="52">
        <v>0.69465552800242825</v>
      </c>
      <c r="Z19" s="53">
        <v>42426.086372748308</v>
      </c>
    </row>
    <row r="20" spans="1:26" x14ac:dyDescent="0.3">
      <c r="A20" s="10"/>
      <c r="B20" s="19" t="s">
        <v>17</v>
      </c>
      <c r="C20" s="17" t="s">
        <v>18</v>
      </c>
      <c r="D20" s="16" t="s">
        <v>48</v>
      </c>
      <c r="E20" s="17" t="s">
        <v>49</v>
      </c>
      <c r="F20" s="16" t="s">
        <v>51</v>
      </c>
      <c r="G20" s="17" t="s">
        <v>52</v>
      </c>
      <c r="H20" s="16">
        <v>40</v>
      </c>
      <c r="I20" s="18">
        <v>3</v>
      </c>
      <c r="J20" s="47">
        <v>0.3068893528183716</v>
      </c>
      <c r="K20" s="47">
        <v>0.12212943632567852</v>
      </c>
      <c r="L20" s="47">
        <v>0.11918655870018199</v>
      </c>
      <c r="M20" s="47">
        <v>0.30588365251377947</v>
      </c>
      <c r="N20" s="47">
        <v>0.39677145284621917</v>
      </c>
      <c r="O20" s="47">
        <v>0.25052192066805845</v>
      </c>
      <c r="P20" s="47">
        <v>0.78128286014721349</v>
      </c>
      <c r="Q20" s="47">
        <v>0.36284372904091211</v>
      </c>
      <c r="R20" s="48">
        <v>0.70175438596491224</v>
      </c>
      <c r="S20" s="49">
        <v>0.37191814989170302</v>
      </c>
      <c r="T20" s="47">
        <v>0.62808185010829698</v>
      </c>
      <c r="U20" s="50">
        <v>1599.096390375724</v>
      </c>
      <c r="V20" s="51">
        <v>2</v>
      </c>
      <c r="W20" s="52">
        <v>-0.88081344129981798</v>
      </c>
      <c r="X20" s="52">
        <v>0.26080703878059186</v>
      </c>
      <c r="Y20" s="52">
        <v>0.73919296121940814</v>
      </c>
      <c r="Z20" s="53">
        <v>1881.9852792646132</v>
      </c>
    </row>
    <row r="21" spans="1:26" x14ac:dyDescent="0.3">
      <c r="A21" s="10"/>
      <c r="B21" s="19" t="s">
        <v>17</v>
      </c>
      <c r="C21" s="17" t="s">
        <v>18</v>
      </c>
      <c r="D21" s="16" t="s">
        <v>48</v>
      </c>
      <c r="E21" s="17" t="s">
        <v>49</v>
      </c>
      <c r="F21" s="16" t="s">
        <v>53</v>
      </c>
      <c r="G21" s="17" t="s">
        <v>54</v>
      </c>
      <c r="H21" s="16">
        <v>26</v>
      </c>
      <c r="I21" s="18">
        <v>4</v>
      </c>
      <c r="J21" s="47">
        <v>0.6337987201861548</v>
      </c>
      <c r="K21" s="47">
        <v>8.4060500290866758E-2</v>
      </c>
      <c r="L21" s="47">
        <v>1</v>
      </c>
      <c r="M21" s="47">
        <v>9.6925020834489686E-2</v>
      </c>
      <c r="N21" s="47">
        <v>0.44287797763733594</v>
      </c>
      <c r="O21" s="47">
        <v>0.17335660267597441</v>
      </c>
      <c r="P21" s="47">
        <v>0.87466956927382988</v>
      </c>
      <c r="Q21" s="47">
        <v>0.29589151993523577</v>
      </c>
      <c r="R21" s="48">
        <v>0.83774319066147873</v>
      </c>
      <c r="S21" s="49">
        <v>0.49325812238837408</v>
      </c>
      <c r="T21" s="47">
        <v>0.50674187761162592</v>
      </c>
      <c r="U21" s="50">
        <v>4488.7195518837825</v>
      </c>
      <c r="V21" s="51">
        <v>4</v>
      </c>
      <c r="W21" s="52">
        <v>0</v>
      </c>
      <c r="X21" s="52">
        <v>0.38214701127726292</v>
      </c>
      <c r="Y21" s="52">
        <v>0.61785298872273708</v>
      </c>
      <c r="Z21" s="53">
        <v>5472.9417741060051</v>
      </c>
    </row>
    <row r="22" spans="1:26" x14ac:dyDescent="0.3">
      <c r="A22" s="10"/>
      <c r="B22" s="19" t="s">
        <v>17</v>
      </c>
      <c r="C22" s="17" t="s">
        <v>18</v>
      </c>
      <c r="D22" s="16" t="s">
        <v>48</v>
      </c>
      <c r="E22" s="17" t="s">
        <v>49</v>
      </c>
      <c r="F22" s="16" t="s">
        <v>55</v>
      </c>
      <c r="G22" s="17" t="s">
        <v>56</v>
      </c>
      <c r="H22" s="16">
        <v>13</v>
      </c>
      <c r="I22" s="18">
        <v>6</v>
      </c>
      <c r="J22" s="47">
        <v>0.2863036303630363</v>
      </c>
      <c r="K22" s="47">
        <v>4.0016501650165015E-2</v>
      </c>
      <c r="L22" s="47">
        <v>1</v>
      </c>
      <c r="M22" s="47">
        <v>0.1102375064159395</v>
      </c>
      <c r="N22" s="47">
        <v>0.52906976744186052</v>
      </c>
      <c r="O22" s="47">
        <v>0.1476897689768977</v>
      </c>
      <c r="P22" s="47">
        <v>0.91953352769679297</v>
      </c>
      <c r="Q22" s="47">
        <v>0.27487786063255337</v>
      </c>
      <c r="R22" s="48">
        <v>0.85050311451844751</v>
      </c>
      <c r="S22" s="49">
        <v>0.46202574196618812</v>
      </c>
      <c r="T22" s="47">
        <v>0.53797425803381183</v>
      </c>
      <c r="U22" s="50">
        <v>3831.9906399748415</v>
      </c>
      <c r="V22" s="51">
        <v>4</v>
      </c>
      <c r="W22" s="52">
        <v>0</v>
      </c>
      <c r="X22" s="52">
        <v>0.35091463085507696</v>
      </c>
      <c r="Y22" s="52">
        <v>0.64908536914492299</v>
      </c>
      <c r="Z22" s="53">
        <v>4623.4350844192868</v>
      </c>
    </row>
    <row r="23" spans="1:26" x14ac:dyDescent="0.3">
      <c r="A23" s="10"/>
      <c r="B23" s="19" t="s">
        <v>17</v>
      </c>
      <c r="C23" s="17" t="s">
        <v>18</v>
      </c>
      <c r="D23" s="16" t="s">
        <v>48</v>
      </c>
      <c r="E23" s="17" t="s">
        <v>49</v>
      </c>
      <c r="F23" s="16" t="s">
        <v>57</v>
      </c>
      <c r="G23" s="17" t="s">
        <v>58</v>
      </c>
      <c r="H23" s="16">
        <v>24</v>
      </c>
      <c r="I23" s="18">
        <v>4</v>
      </c>
      <c r="J23" s="47">
        <v>4.0619520748100525E-2</v>
      </c>
      <c r="K23" s="47">
        <v>2.3670368205727654E-2</v>
      </c>
      <c r="L23" s="47">
        <v>1</v>
      </c>
      <c r="M23" s="47">
        <v>7.585145192826491E-2</v>
      </c>
      <c r="N23" s="47">
        <v>0.43153290224419932</v>
      </c>
      <c r="O23" s="47">
        <v>8.5330216247808302E-2</v>
      </c>
      <c r="P23" s="47">
        <v>0.83147250895302294</v>
      </c>
      <c r="Q23" s="47">
        <v>0.48485671601249491</v>
      </c>
      <c r="R23" s="48">
        <v>0.79656160458452718</v>
      </c>
      <c r="S23" s="49">
        <v>0.41887725432490508</v>
      </c>
      <c r="T23" s="47">
        <v>0.58112274567509492</v>
      </c>
      <c r="U23" s="50">
        <v>6772.9856008432316</v>
      </c>
      <c r="V23" s="51">
        <v>4</v>
      </c>
      <c r="W23" s="52">
        <v>0</v>
      </c>
      <c r="X23" s="52">
        <v>0.30776614321379397</v>
      </c>
      <c r="Y23" s="52">
        <v>0.69223385678620608</v>
      </c>
      <c r="Z23" s="53">
        <v>8067.9856008432316</v>
      </c>
    </row>
    <row r="24" spans="1:26" x14ac:dyDescent="0.3">
      <c r="A24" s="10"/>
      <c r="B24" s="19" t="s">
        <v>59</v>
      </c>
      <c r="C24" s="17" t="s">
        <v>60</v>
      </c>
      <c r="D24" s="16" t="s">
        <v>61</v>
      </c>
      <c r="E24" s="17" t="s">
        <v>62</v>
      </c>
      <c r="F24" s="16" t="s">
        <v>63</v>
      </c>
      <c r="G24" s="17" t="s">
        <v>62</v>
      </c>
      <c r="H24" s="16">
        <v>12</v>
      </c>
      <c r="I24" s="18">
        <v>13</v>
      </c>
      <c r="J24" s="47">
        <v>0.81824872617474997</v>
      </c>
      <c r="K24" s="47">
        <v>0.57333459143234577</v>
      </c>
      <c r="L24" s="47">
        <v>1</v>
      </c>
      <c r="M24" s="47">
        <v>0.13751148006467001</v>
      </c>
      <c r="N24" s="47">
        <v>0.49986551696859427</v>
      </c>
      <c r="O24" s="47">
        <v>0.67650500094357424</v>
      </c>
      <c r="P24" s="47">
        <v>0.92502601558971942</v>
      </c>
      <c r="Q24" s="47">
        <v>0.50806119232913916</v>
      </c>
      <c r="R24" s="48">
        <v>0.81775414195131935</v>
      </c>
      <c r="S24" s="49">
        <v>0.66181185171712353</v>
      </c>
      <c r="T24" s="47">
        <v>0.33818814828287647</v>
      </c>
      <c r="U24" s="50">
        <v>43423.696427669624</v>
      </c>
      <c r="V24" s="51">
        <v>6</v>
      </c>
      <c r="W24" s="52">
        <v>0</v>
      </c>
      <c r="X24" s="52">
        <v>0.55070074060601248</v>
      </c>
      <c r="Y24" s="52">
        <v>0.44929925939398752</v>
      </c>
      <c r="Z24" s="53">
        <v>57690.47420544739</v>
      </c>
    </row>
    <row r="25" spans="1:26" x14ac:dyDescent="0.3">
      <c r="A25" s="10"/>
      <c r="B25" s="19" t="s">
        <v>59</v>
      </c>
      <c r="C25" s="17" t="s">
        <v>60</v>
      </c>
      <c r="D25" s="16" t="s">
        <v>61</v>
      </c>
      <c r="E25" s="17" t="s">
        <v>62</v>
      </c>
      <c r="F25" s="16" t="s">
        <v>64</v>
      </c>
      <c r="G25" s="17" t="s">
        <v>65</v>
      </c>
      <c r="H25" s="16">
        <v>26</v>
      </c>
      <c r="I25" s="18">
        <v>1</v>
      </c>
      <c r="J25" s="47">
        <v>0.71404834821137686</v>
      </c>
      <c r="K25" s="47">
        <v>0.55095458395777674</v>
      </c>
      <c r="L25" s="47">
        <v>1</v>
      </c>
      <c r="M25" s="47">
        <v>7.0716244777277351E-2</v>
      </c>
      <c r="N25" s="47">
        <v>0.36346895826025954</v>
      </c>
      <c r="O25" s="47">
        <v>0.389457222910015</v>
      </c>
      <c r="P25" s="47">
        <v>0.91008025187796238</v>
      </c>
      <c r="Q25" s="47">
        <v>0.33395872420262662</v>
      </c>
      <c r="R25" s="48">
        <v>0.73813407598965586</v>
      </c>
      <c r="S25" s="49">
        <v>0.56342426779855004</v>
      </c>
      <c r="T25" s="47">
        <v>0.43657573220144996</v>
      </c>
      <c r="U25" s="50">
        <v>34577.234566087041</v>
      </c>
      <c r="V25" s="51">
        <v>3</v>
      </c>
      <c r="W25" s="52">
        <v>0</v>
      </c>
      <c r="X25" s="52">
        <v>0.45231315668743893</v>
      </c>
      <c r="Y25" s="52">
        <v>0.54768684331256101</v>
      </c>
      <c r="Z25" s="53">
        <v>43377.345677198144</v>
      </c>
    </row>
    <row r="26" spans="1:26" x14ac:dyDescent="0.3">
      <c r="A26" s="10"/>
      <c r="B26" s="19" t="s">
        <v>59</v>
      </c>
      <c r="C26" s="17" t="s">
        <v>60</v>
      </c>
      <c r="D26" s="16" t="s">
        <v>61</v>
      </c>
      <c r="E26" s="17" t="s">
        <v>62</v>
      </c>
      <c r="F26" s="16" t="s">
        <v>66</v>
      </c>
      <c r="G26" s="17" t="s">
        <v>67</v>
      </c>
      <c r="H26" s="16">
        <v>14</v>
      </c>
      <c r="I26" s="18">
        <v>5</v>
      </c>
      <c r="J26" s="47">
        <v>0.66049069373942471</v>
      </c>
      <c r="K26" s="47">
        <v>0.50076142131979695</v>
      </c>
      <c r="L26" s="47">
        <v>1</v>
      </c>
      <c r="M26" s="47">
        <v>5.0907859228048934E-2</v>
      </c>
      <c r="N26" s="47">
        <v>0.2747165622770158</v>
      </c>
      <c r="O26" s="47">
        <v>0.20930626057529611</v>
      </c>
      <c r="P26" s="47">
        <v>0.90986903648269413</v>
      </c>
      <c r="Q26" s="47">
        <v>0.30121496451341268</v>
      </c>
      <c r="R26" s="48">
        <v>0.64636454737779758</v>
      </c>
      <c r="S26" s="49">
        <v>0.50595903839038747</v>
      </c>
      <c r="T26" s="47">
        <v>0.49404096160961253</v>
      </c>
      <c r="U26" s="50">
        <v>14511.959206320758</v>
      </c>
      <c r="V26" s="51">
        <v>3</v>
      </c>
      <c r="W26" s="52">
        <v>0</v>
      </c>
      <c r="X26" s="52">
        <v>0.39484792727927631</v>
      </c>
      <c r="Y26" s="52">
        <v>0.60515207272072369</v>
      </c>
      <c r="Z26" s="53">
        <v>17775.736984098538</v>
      </c>
    </row>
    <row r="27" spans="1:26" x14ac:dyDescent="0.3">
      <c r="A27" s="10"/>
      <c r="B27" s="19" t="s">
        <v>59</v>
      </c>
      <c r="C27" s="17" t="s">
        <v>60</v>
      </c>
      <c r="D27" s="16" t="s">
        <v>61</v>
      </c>
      <c r="E27" s="17" t="s">
        <v>62</v>
      </c>
      <c r="F27" s="16" t="s">
        <v>68</v>
      </c>
      <c r="G27" s="17" t="s">
        <v>69</v>
      </c>
      <c r="H27" s="16">
        <v>3</v>
      </c>
      <c r="I27" s="18">
        <v>4</v>
      </c>
      <c r="J27" s="47">
        <v>0.50462304409672831</v>
      </c>
      <c r="K27" s="47">
        <v>0.19807965860597443</v>
      </c>
      <c r="L27" s="47">
        <v>1</v>
      </c>
      <c r="M27" s="47">
        <v>7.2125844345083859E-2</v>
      </c>
      <c r="N27" s="47">
        <v>0.17227179135209333</v>
      </c>
      <c r="O27" s="47">
        <v>0.23826458036984352</v>
      </c>
      <c r="P27" s="47">
        <v>0.95699781007366114</v>
      </c>
      <c r="Q27" s="47">
        <v>0.34601634320735442</v>
      </c>
      <c r="R27" s="48">
        <v>0.37536231884057969</v>
      </c>
      <c r="S27" s="49">
        <v>0.42930459898792428</v>
      </c>
      <c r="T27" s="47">
        <v>0.57069540101207572</v>
      </c>
      <c r="U27" s="50">
        <v>3847.6283936234145</v>
      </c>
      <c r="V27" s="51">
        <v>2</v>
      </c>
      <c r="W27" s="52">
        <v>0</v>
      </c>
      <c r="X27" s="52">
        <v>0.31819348787681317</v>
      </c>
      <c r="Y27" s="52">
        <v>0.68180651212318688</v>
      </c>
      <c r="Z27" s="53">
        <v>4596.7395047345262</v>
      </c>
    </row>
    <row r="28" spans="1:26" x14ac:dyDescent="0.3">
      <c r="A28" s="10"/>
      <c r="B28" s="19" t="s">
        <v>59</v>
      </c>
      <c r="C28" s="17" t="s">
        <v>60</v>
      </c>
      <c r="D28" s="16" t="s">
        <v>70</v>
      </c>
      <c r="E28" s="17" t="s">
        <v>71</v>
      </c>
      <c r="F28" s="16" t="s">
        <v>72</v>
      </c>
      <c r="G28" s="17" t="s">
        <v>73</v>
      </c>
      <c r="H28" s="16">
        <v>7</v>
      </c>
      <c r="I28" s="18">
        <v>4</v>
      </c>
      <c r="J28" s="47">
        <v>0.62734262373858729</v>
      </c>
      <c r="K28" s="47">
        <v>0.42695819317635753</v>
      </c>
      <c r="L28" s="47">
        <v>1</v>
      </c>
      <c r="M28" s="47">
        <v>0.15483834042247294</v>
      </c>
      <c r="N28" s="47">
        <v>0.41654384672070743</v>
      </c>
      <c r="O28" s="47">
        <v>0.45218644882268139</v>
      </c>
      <c r="P28" s="47">
        <v>0.95495900258339883</v>
      </c>
      <c r="Q28" s="47">
        <v>0.57018367073334231</v>
      </c>
      <c r="R28" s="48">
        <v>0.81697009102730822</v>
      </c>
      <c r="S28" s="49">
        <v>0.60222024635831728</v>
      </c>
      <c r="T28" s="47">
        <v>0.39777975364168272</v>
      </c>
      <c r="U28" s="50">
        <v>4373.9861710439436</v>
      </c>
      <c r="V28" s="51">
        <v>6</v>
      </c>
      <c r="W28" s="52">
        <v>0</v>
      </c>
      <c r="X28" s="52">
        <v>0.49110913524720623</v>
      </c>
      <c r="Y28" s="52">
        <v>0.50889086475279377</v>
      </c>
      <c r="Z28" s="53">
        <v>5595.7639488217201</v>
      </c>
    </row>
    <row r="29" spans="1:26" x14ac:dyDescent="0.3">
      <c r="A29" s="10"/>
      <c r="B29" s="19" t="s">
        <v>59</v>
      </c>
      <c r="C29" s="17" t="s">
        <v>60</v>
      </c>
      <c r="D29" s="16" t="s">
        <v>70</v>
      </c>
      <c r="E29" s="17" t="s">
        <v>71</v>
      </c>
      <c r="F29" s="16" t="s">
        <v>74</v>
      </c>
      <c r="G29" s="17" t="s">
        <v>75</v>
      </c>
      <c r="H29" s="16">
        <v>8</v>
      </c>
      <c r="I29" s="18">
        <v>2</v>
      </c>
      <c r="J29" s="47">
        <v>0.54510881047961124</v>
      </c>
      <c r="K29" s="47">
        <v>0.47390661314177057</v>
      </c>
      <c r="L29" s="47">
        <v>1</v>
      </c>
      <c r="M29" s="47">
        <v>0.15906184883980631</v>
      </c>
      <c r="N29" s="47">
        <v>0.43311991694064716</v>
      </c>
      <c r="O29" s="47">
        <v>0.25565180646524405</v>
      </c>
      <c r="P29" s="47">
        <v>0.83124747678643518</v>
      </c>
      <c r="Q29" s="47">
        <v>0.49882593774459627</v>
      </c>
      <c r="R29" s="48">
        <v>0.88030407740152039</v>
      </c>
      <c r="S29" s="49">
        <v>0.56413627642218123</v>
      </c>
      <c r="T29" s="47">
        <v>0.43586372357781877</v>
      </c>
      <c r="U29" s="50">
        <v>11155.496141250695</v>
      </c>
      <c r="V29" s="51">
        <v>6</v>
      </c>
      <c r="W29" s="52">
        <v>0</v>
      </c>
      <c r="X29" s="52">
        <v>0.45302516531107018</v>
      </c>
      <c r="Y29" s="52">
        <v>0.54697483468892982</v>
      </c>
      <c r="Z29" s="53">
        <v>13999.27391902847</v>
      </c>
    </row>
    <row r="30" spans="1:26" x14ac:dyDescent="0.3">
      <c r="A30" s="10"/>
      <c r="B30" s="19" t="s">
        <v>59</v>
      </c>
      <c r="C30" s="17" t="s">
        <v>60</v>
      </c>
      <c r="D30" s="16" t="s">
        <v>70</v>
      </c>
      <c r="E30" s="17" t="s">
        <v>71</v>
      </c>
      <c r="F30" s="16" t="s">
        <v>76</v>
      </c>
      <c r="G30" s="17" t="s">
        <v>77</v>
      </c>
      <c r="H30" s="16">
        <v>4</v>
      </c>
      <c r="I30" s="18">
        <v>2</v>
      </c>
      <c r="J30" s="47">
        <v>0.71543778801843327</v>
      </c>
      <c r="K30" s="47">
        <v>0.34677419354838712</v>
      </c>
      <c r="L30" s="47">
        <v>1</v>
      </c>
      <c r="M30" s="47">
        <v>7.9321489859823791E-2</v>
      </c>
      <c r="N30" s="47">
        <v>0.45490324696621842</v>
      </c>
      <c r="O30" s="47">
        <v>0.15898617511520738</v>
      </c>
      <c r="P30" s="47">
        <v>0.90501866445458312</v>
      </c>
      <c r="Q30" s="47">
        <v>0.45340681362725455</v>
      </c>
      <c r="R30" s="48">
        <v>0.89476778365667253</v>
      </c>
      <c r="S30" s="49">
        <v>0.5565129061385089</v>
      </c>
      <c r="T30" s="47">
        <v>0.4434870938614911</v>
      </c>
      <c r="U30" s="50">
        <v>2802.3949461107622</v>
      </c>
      <c r="V30" s="51">
        <v>4</v>
      </c>
      <c r="W30" s="52">
        <v>0</v>
      </c>
      <c r="X30" s="52">
        <v>0.4454017950273978</v>
      </c>
      <c r="Y30" s="52">
        <v>0.55459820497260215</v>
      </c>
      <c r="Z30" s="53">
        <v>3504.5060572218731</v>
      </c>
    </row>
    <row r="31" spans="1:26" x14ac:dyDescent="0.3">
      <c r="A31" s="10"/>
      <c r="B31" s="19" t="s">
        <v>78</v>
      </c>
      <c r="C31" s="17" t="s">
        <v>79</v>
      </c>
      <c r="D31" s="16" t="s">
        <v>80</v>
      </c>
      <c r="E31" s="17" t="s">
        <v>81</v>
      </c>
      <c r="F31" s="16" t="s">
        <v>82</v>
      </c>
      <c r="G31" s="17" t="s">
        <v>81</v>
      </c>
      <c r="H31" s="16">
        <v>91</v>
      </c>
      <c r="I31" s="18">
        <v>9</v>
      </c>
      <c r="J31" s="47">
        <v>0.74392636523649891</v>
      </c>
      <c r="K31" s="47">
        <v>0.43863022298956239</v>
      </c>
      <c r="L31" s="47">
        <v>0.30967741935483872</v>
      </c>
      <c r="M31" s="47">
        <v>0.19100036028853865</v>
      </c>
      <c r="N31" s="47">
        <v>0.33660718925532768</v>
      </c>
      <c r="O31" s="47">
        <v>0.38154870679507158</v>
      </c>
      <c r="P31" s="47">
        <v>0.63571553092513922</v>
      </c>
      <c r="Q31" s="47">
        <v>0.40859560749546642</v>
      </c>
      <c r="R31" s="48">
        <v>0.76160819368940191</v>
      </c>
      <c r="S31" s="49">
        <v>0.46747884400331619</v>
      </c>
      <c r="T31" s="47">
        <v>0.53252115599668381</v>
      </c>
      <c r="U31" s="50">
        <v>224497.60633930197</v>
      </c>
      <c r="V31" s="51">
        <v>3</v>
      </c>
      <c r="W31" s="52">
        <v>-0.69032258064516128</v>
      </c>
      <c r="X31" s="52">
        <v>0.35636773289220502</v>
      </c>
      <c r="Y31" s="52">
        <v>0.64363226710779498</v>
      </c>
      <c r="Z31" s="53">
        <v>271339.27300596866</v>
      </c>
    </row>
    <row r="32" spans="1:26" x14ac:dyDescent="0.3">
      <c r="A32" s="10"/>
      <c r="B32" s="19" t="s">
        <v>78</v>
      </c>
      <c r="C32" s="17" t="s">
        <v>79</v>
      </c>
      <c r="D32" s="16" t="s">
        <v>80</v>
      </c>
      <c r="E32" s="17" t="s">
        <v>81</v>
      </c>
      <c r="F32" s="16" t="s">
        <v>83</v>
      </c>
      <c r="G32" s="17" t="s">
        <v>84</v>
      </c>
      <c r="H32" s="16">
        <v>72</v>
      </c>
      <c r="I32" s="18">
        <v>13</v>
      </c>
      <c r="J32" s="47">
        <v>0.61407191265060246</v>
      </c>
      <c r="K32" s="47">
        <v>0.32317394578313252</v>
      </c>
      <c r="L32" s="47">
        <v>0.1032258064516129</v>
      </c>
      <c r="M32" s="47">
        <v>0.14984258812319923</v>
      </c>
      <c r="N32" s="47">
        <v>0.16051062467485694</v>
      </c>
      <c r="O32" s="47">
        <v>8.4318524096385544E-2</v>
      </c>
      <c r="P32" s="47">
        <v>0.52494715974152406</v>
      </c>
      <c r="Q32" s="47">
        <v>0.30733325227306507</v>
      </c>
      <c r="R32" s="48">
        <v>0.51975605161533389</v>
      </c>
      <c r="S32" s="49">
        <v>0.30968665171219029</v>
      </c>
      <c r="T32" s="47">
        <v>0.69031334828780966</v>
      </c>
      <c r="U32" s="50">
        <v>183542.5839828077</v>
      </c>
      <c r="V32" s="51">
        <v>1</v>
      </c>
      <c r="W32" s="52">
        <v>-0.89677419354838706</v>
      </c>
      <c r="X32" s="52">
        <v>0.19857554060107918</v>
      </c>
      <c r="Y32" s="52">
        <v>0.80142445939892082</v>
      </c>
      <c r="Z32" s="53">
        <v>213085.13953836326</v>
      </c>
    </row>
    <row r="33" spans="1:26" x14ac:dyDescent="0.3">
      <c r="A33" s="10"/>
      <c r="B33" s="19" t="s">
        <v>78</v>
      </c>
      <c r="C33" s="17" t="s">
        <v>79</v>
      </c>
      <c r="D33" s="16" t="s">
        <v>85</v>
      </c>
      <c r="E33" s="17" t="s">
        <v>86</v>
      </c>
      <c r="F33" s="16" t="s">
        <v>87</v>
      </c>
      <c r="G33" s="17" t="s">
        <v>86</v>
      </c>
      <c r="H33" s="16">
        <v>33</v>
      </c>
      <c r="I33" s="18">
        <v>8</v>
      </c>
      <c r="J33" s="47">
        <v>0.59620116887111663</v>
      </c>
      <c r="K33" s="47">
        <v>0.27522300830513685</v>
      </c>
      <c r="L33" s="47">
        <v>2.6696329254727477E-2</v>
      </c>
      <c r="M33" s="47">
        <v>0.24559941460922055</v>
      </c>
      <c r="N33" s="47">
        <v>0.36193527715475809</v>
      </c>
      <c r="O33" s="47">
        <v>0.10381421101199631</v>
      </c>
      <c r="P33" s="47">
        <v>0.59642377183813655</v>
      </c>
      <c r="Q33" s="47">
        <v>0.39280958721704395</v>
      </c>
      <c r="R33" s="48">
        <v>0.80936266215454045</v>
      </c>
      <c r="S33" s="49">
        <v>0.37867393671296412</v>
      </c>
      <c r="T33" s="47">
        <v>0.62132606328703588</v>
      </c>
      <c r="U33" s="50">
        <v>65138.58182288627</v>
      </c>
      <c r="V33" s="51">
        <v>4</v>
      </c>
      <c r="W33" s="52">
        <v>-0.97330367074527258</v>
      </c>
      <c r="X33" s="52">
        <v>0.26756282560185302</v>
      </c>
      <c r="Y33" s="52">
        <v>0.73243717439814704</v>
      </c>
      <c r="Z33" s="53">
        <v>76787.248489552934</v>
      </c>
    </row>
    <row r="34" spans="1:26" x14ac:dyDescent="0.3">
      <c r="A34" s="10"/>
      <c r="B34" s="19" t="s">
        <v>78</v>
      </c>
      <c r="C34" s="17" t="s">
        <v>79</v>
      </c>
      <c r="D34" s="16" t="s">
        <v>80</v>
      </c>
      <c r="E34" s="17" t="s">
        <v>81</v>
      </c>
      <c r="F34" s="16" t="s">
        <v>88</v>
      </c>
      <c r="G34" s="17" t="s">
        <v>89</v>
      </c>
      <c r="H34" s="16">
        <v>59</v>
      </c>
      <c r="I34" s="18">
        <v>19</v>
      </c>
      <c r="J34" s="47">
        <v>0.44208463949843257</v>
      </c>
      <c r="K34" s="47">
        <v>0.44315569487983281</v>
      </c>
      <c r="L34" s="47">
        <v>0.15483870967741936</v>
      </c>
      <c r="M34" s="47">
        <v>0.12059179287814097</v>
      </c>
      <c r="N34" s="47">
        <v>0.40712280534805156</v>
      </c>
      <c r="O34" s="47">
        <v>0.18646812957157785</v>
      </c>
      <c r="P34" s="47">
        <v>0.76447307481790239</v>
      </c>
      <c r="Q34" s="47">
        <v>0.36361547570653419</v>
      </c>
      <c r="R34" s="48">
        <v>0.91344295643329376</v>
      </c>
      <c r="S34" s="49">
        <v>0.42175480875679833</v>
      </c>
      <c r="T34" s="47">
        <v>0.57824519124320162</v>
      </c>
      <c r="U34" s="50">
        <v>55541.607109292003</v>
      </c>
      <c r="V34" s="51">
        <v>4</v>
      </c>
      <c r="W34" s="52">
        <v>-0.84516129032258069</v>
      </c>
      <c r="X34" s="52">
        <v>0.31064369764568728</v>
      </c>
      <c r="Y34" s="52">
        <v>0.68935630235431278</v>
      </c>
      <c r="Z34" s="53">
        <v>66214.051553736455</v>
      </c>
    </row>
    <row r="35" spans="1:26" x14ac:dyDescent="0.3">
      <c r="A35" s="10"/>
      <c r="B35" s="19" t="s">
        <v>78</v>
      </c>
      <c r="C35" s="17" t="s">
        <v>79</v>
      </c>
      <c r="D35" s="16" t="s">
        <v>90</v>
      </c>
      <c r="E35" s="17" t="s">
        <v>91</v>
      </c>
      <c r="F35" s="16" t="s">
        <v>92</v>
      </c>
      <c r="G35" s="17" t="s">
        <v>91</v>
      </c>
      <c r="H35" s="16">
        <v>17</v>
      </c>
      <c r="I35" s="18">
        <v>8</v>
      </c>
      <c r="J35" s="47">
        <v>0.82944838240639762</v>
      </c>
      <c r="K35" s="47">
        <v>0.44800754271174115</v>
      </c>
      <c r="L35" s="47">
        <v>0.1032258064516129</v>
      </c>
      <c r="M35" s="47">
        <v>0.20532734654309384</v>
      </c>
      <c r="N35" s="47">
        <v>0.39475461069526968</v>
      </c>
      <c r="O35" s="47">
        <v>0.59746455834242096</v>
      </c>
      <c r="P35" s="47">
        <v>0.60914218523213726</v>
      </c>
      <c r="Q35" s="47">
        <v>0.48278623491988171</v>
      </c>
      <c r="R35" s="48">
        <v>0.81083490587064089</v>
      </c>
      <c r="S35" s="49">
        <v>0.49788795257479951</v>
      </c>
      <c r="T35" s="47">
        <v>0.50211204742520055</v>
      </c>
      <c r="U35" s="50">
        <v>105714.67046490172</v>
      </c>
      <c r="V35" s="51">
        <v>6</v>
      </c>
      <c r="W35" s="52">
        <v>-0.89677419354838706</v>
      </c>
      <c r="X35" s="52">
        <v>0.38677684146368846</v>
      </c>
      <c r="Y35" s="52">
        <v>0.61322315853631149</v>
      </c>
      <c r="Z35" s="53">
        <v>129108.00379823502</v>
      </c>
    </row>
    <row r="36" spans="1:26" x14ac:dyDescent="0.3">
      <c r="A36" s="10"/>
      <c r="B36" s="19" t="s">
        <v>78</v>
      </c>
      <c r="C36" s="17" t="s">
        <v>79</v>
      </c>
      <c r="D36" s="16" t="s">
        <v>93</v>
      </c>
      <c r="E36" s="17" t="s">
        <v>94</v>
      </c>
      <c r="F36" s="16" t="s">
        <v>95</v>
      </c>
      <c r="G36" s="17" t="s">
        <v>94</v>
      </c>
      <c r="H36" s="16">
        <v>53</v>
      </c>
      <c r="I36" s="18">
        <v>11</v>
      </c>
      <c r="J36" s="47">
        <v>0.68981054112268669</v>
      </c>
      <c r="K36" s="47">
        <v>0.37796166864477559</v>
      </c>
      <c r="L36" s="47">
        <v>2.8859727087363413E-2</v>
      </c>
      <c r="M36" s="47">
        <v>0.13015912168976601</v>
      </c>
      <c r="N36" s="47">
        <v>0.27473044785037254</v>
      </c>
      <c r="O36" s="47">
        <v>0.14257769572288892</v>
      </c>
      <c r="P36" s="47">
        <v>0.60857021487486285</v>
      </c>
      <c r="Q36" s="47">
        <v>0.39656871493641022</v>
      </c>
      <c r="R36" s="48">
        <v>0.69552832063597203</v>
      </c>
      <c r="S36" s="49">
        <v>0.37164071695167755</v>
      </c>
      <c r="T36" s="47">
        <v>0.62835928304832245</v>
      </c>
      <c r="U36" s="50">
        <v>138453.94114543346</v>
      </c>
      <c r="V36" s="51">
        <v>1</v>
      </c>
      <c r="W36" s="52">
        <v>-0.9711402729126366</v>
      </c>
      <c r="X36" s="52">
        <v>0.26052960584056645</v>
      </c>
      <c r="Y36" s="52">
        <v>0.73947039415943361</v>
      </c>
      <c r="Z36" s="53">
        <v>162936.38558987793</v>
      </c>
    </row>
    <row r="37" spans="1:26" x14ac:dyDescent="0.3">
      <c r="A37" s="10"/>
      <c r="B37" s="19" t="s">
        <v>78</v>
      </c>
      <c r="C37" s="17" t="s">
        <v>79</v>
      </c>
      <c r="D37" s="16" t="s">
        <v>93</v>
      </c>
      <c r="E37" s="17" t="s">
        <v>94</v>
      </c>
      <c r="F37" s="16" t="s">
        <v>96</v>
      </c>
      <c r="G37" s="17" t="s">
        <v>97</v>
      </c>
      <c r="H37" s="16">
        <v>51</v>
      </c>
      <c r="I37" s="18">
        <v>16</v>
      </c>
      <c r="J37" s="47">
        <v>0.50469664610030063</v>
      </c>
      <c r="K37" s="47">
        <v>0.36192849232716345</v>
      </c>
      <c r="L37" s="47">
        <v>1</v>
      </c>
      <c r="M37" s="47">
        <v>8.6471761148857657E-2</v>
      </c>
      <c r="N37" s="47">
        <v>0.25369915533457138</v>
      </c>
      <c r="O37" s="47">
        <v>0.14364815693719349</v>
      </c>
      <c r="P37" s="47">
        <v>0.53058342893628951</v>
      </c>
      <c r="Q37" s="47">
        <v>0.38452528273917852</v>
      </c>
      <c r="R37" s="48">
        <v>0.654036163040147</v>
      </c>
      <c r="S37" s="49">
        <v>0.435509898507078</v>
      </c>
      <c r="T37" s="47">
        <v>0.564490101492922</v>
      </c>
      <c r="U37" s="50">
        <v>143859.73787536967</v>
      </c>
      <c r="V37" s="51">
        <v>1</v>
      </c>
      <c r="W37" s="52">
        <v>0</v>
      </c>
      <c r="X37" s="52">
        <v>0.32439878739596689</v>
      </c>
      <c r="Y37" s="52">
        <v>0.67560121260403316</v>
      </c>
      <c r="Z37" s="53">
        <v>172176.29343092526</v>
      </c>
    </row>
    <row r="38" spans="1:26" x14ac:dyDescent="0.3">
      <c r="A38" s="10"/>
      <c r="B38" s="19" t="s">
        <v>98</v>
      </c>
      <c r="C38" s="17" t="s">
        <v>99</v>
      </c>
      <c r="D38" s="16" t="s">
        <v>100</v>
      </c>
      <c r="E38" s="17" t="s">
        <v>101</v>
      </c>
      <c r="F38" s="16" t="s">
        <v>102</v>
      </c>
      <c r="G38" s="17" t="s">
        <v>101</v>
      </c>
      <c r="H38" s="16">
        <v>86</v>
      </c>
      <c r="I38" s="18">
        <v>6</v>
      </c>
      <c r="J38" s="47">
        <v>0.91678786619571995</v>
      </c>
      <c r="K38" s="47">
        <v>0.53241221691252849</v>
      </c>
      <c r="L38" s="47">
        <v>1</v>
      </c>
      <c r="M38" s="47">
        <v>5.3464219761345064E-2</v>
      </c>
      <c r="N38" s="47">
        <v>0.48496118265073684</v>
      </c>
      <c r="O38" s="47">
        <v>0.33710783295242053</v>
      </c>
      <c r="P38" s="47">
        <v>0.78200873845473151</v>
      </c>
      <c r="Q38" s="47">
        <v>0.35704765678469796</v>
      </c>
      <c r="R38" s="48">
        <v>0.84502239753961361</v>
      </c>
      <c r="S38" s="49">
        <v>0.58986801236131059</v>
      </c>
      <c r="T38" s="47">
        <v>0.41013198763868941</v>
      </c>
      <c r="U38" s="50">
        <v>19717.91556970527</v>
      </c>
      <c r="V38" s="51">
        <v>6</v>
      </c>
      <c r="W38" s="52">
        <v>0</v>
      </c>
      <c r="X38" s="52">
        <v>0.47875690125019932</v>
      </c>
      <c r="Y38" s="52">
        <v>0.52124309874980068</v>
      </c>
      <c r="Z38" s="53">
        <v>25059.804458594168</v>
      </c>
    </row>
    <row r="39" spans="1:26" x14ac:dyDescent="0.3">
      <c r="A39" s="10"/>
      <c r="B39" s="19" t="s">
        <v>98</v>
      </c>
      <c r="C39" s="17" t="s">
        <v>99</v>
      </c>
      <c r="D39" s="16" t="s">
        <v>103</v>
      </c>
      <c r="E39" s="17" t="s">
        <v>104</v>
      </c>
      <c r="F39" s="16" t="s">
        <v>105</v>
      </c>
      <c r="G39" s="17" t="s">
        <v>104</v>
      </c>
      <c r="H39" s="16">
        <v>30</v>
      </c>
      <c r="I39" s="18">
        <v>6</v>
      </c>
      <c r="J39" s="47">
        <v>0.9467580921649692</v>
      </c>
      <c r="K39" s="47">
        <v>0.52475547040435622</v>
      </c>
      <c r="L39" s="47">
        <v>1</v>
      </c>
      <c r="M39" s="47">
        <v>0.12303223421555604</v>
      </c>
      <c r="N39" s="47">
        <v>0.47634206968732284</v>
      </c>
      <c r="O39" s="47">
        <v>0.17959060199657154</v>
      </c>
      <c r="P39" s="47">
        <v>0.79327468019647007</v>
      </c>
      <c r="Q39" s="47">
        <v>0.41476678519138255</v>
      </c>
      <c r="R39" s="48">
        <v>0.85202277494755774</v>
      </c>
      <c r="S39" s="49">
        <v>0.59006030097824291</v>
      </c>
      <c r="T39" s="47">
        <v>0.40993969902175709</v>
      </c>
      <c r="U39" s="50">
        <v>19821.404327099997</v>
      </c>
      <c r="V39" s="51">
        <v>4</v>
      </c>
      <c r="W39" s="52">
        <v>0</v>
      </c>
      <c r="X39" s="52">
        <v>0.47894918986713175</v>
      </c>
      <c r="Y39" s="52">
        <v>0.52105081013286825</v>
      </c>
      <c r="Z39" s="53">
        <v>25193.848771544446</v>
      </c>
    </row>
    <row r="40" spans="1:26" x14ac:dyDescent="0.3">
      <c r="A40" s="10"/>
      <c r="B40" s="19" t="s">
        <v>98</v>
      </c>
      <c r="C40" s="17" t="s">
        <v>99</v>
      </c>
      <c r="D40" s="16" t="s">
        <v>103</v>
      </c>
      <c r="E40" s="17" t="s">
        <v>104</v>
      </c>
      <c r="F40" s="16" t="s">
        <v>106</v>
      </c>
      <c r="G40" s="17" t="s">
        <v>107</v>
      </c>
      <c r="H40" s="16">
        <v>37</v>
      </c>
      <c r="I40" s="18">
        <v>3</v>
      </c>
      <c r="J40" s="47">
        <v>0.92762216315681867</v>
      </c>
      <c r="K40" s="47">
        <v>0.46013085258638314</v>
      </c>
      <c r="L40" s="47">
        <v>1</v>
      </c>
      <c r="M40" s="47">
        <v>5.4008757380856573E-2</v>
      </c>
      <c r="N40" s="47">
        <v>0.41191673974246551</v>
      </c>
      <c r="O40" s="47">
        <v>0.2486199141279902</v>
      </c>
      <c r="P40" s="47">
        <v>0.78409869773817686</v>
      </c>
      <c r="Q40" s="47">
        <v>0.26666180545428031</v>
      </c>
      <c r="R40" s="48">
        <v>0.80789721090567224</v>
      </c>
      <c r="S40" s="49">
        <v>0.55121734901029373</v>
      </c>
      <c r="T40" s="47">
        <v>0.44878265098970627</v>
      </c>
      <c r="U40" s="50">
        <v>22606.977260955464</v>
      </c>
      <c r="V40" s="51">
        <v>4</v>
      </c>
      <c r="W40" s="52">
        <v>0</v>
      </c>
      <c r="X40" s="52">
        <v>0.44010623789918257</v>
      </c>
      <c r="Y40" s="52">
        <v>0.55989376210081743</v>
      </c>
      <c r="Z40" s="53">
        <v>28204.088372066577</v>
      </c>
    </row>
    <row r="41" spans="1:26" x14ac:dyDescent="0.3">
      <c r="A41" s="10"/>
      <c r="B41" s="19" t="s">
        <v>98</v>
      </c>
      <c r="C41" s="17" t="s">
        <v>99</v>
      </c>
      <c r="D41" s="16" t="s">
        <v>100</v>
      </c>
      <c r="E41" s="17" t="s">
        <v>101</v>
      </c>
      <c r="F41" s="16" t="s">
        <v>108</v>
      </c>
      <c r="G41" s="17" t="s">
        <v>109</v>
      </c>
      <c r="H41" s="16">
        <v>55</v>
      </c>
      <c r="I41" s="18">
        <v>4</v>
      </c>
      <c r="J41" s="47">
        <v>0.92324456854866166</v>
      </c>
      <c r="K41" s="47">
        <v>0.49264455492746712</v>
      </c>
      <c r="L41" s="47">
        <v>1</v>
      </c>
      <c r="M41" s="47">
        <v>4.7159894187721568E-2</v>
      </c>
      <c r="N41" s="47">
        <v>0.42039883214895607</v>
      </c>
      <c r="O41" s="47">
        <v>0.18838112102431384</v>
      </c>
      <c r="P41" s="47">
        <v>0.73405110582152377</v>
      </c>
      <c r="Q41" s="47">
        <v>0.26262396694214873</v>
      </c>
      <c r="R41" s="48">
        <v>0.80820483189483949</v>
      </c>
      <c r="S41" s="49">
        <v>0.54185654172173692</v>
      </c>
      <c r="T41" s="47">
        <v>0.45814345827826308</v>
      </c>
      <c r="U41" s="50">
        <v>40143.904244716243</v>
      </c>
      <c r="V41" s="51">
        <v>4</v>
      </c>
      <c r="W41" s="52">
        <v>0</v>
      </c>
      <c r="X41" s="52">
        <v>0.43074543061062581</v>
      </c>
      <c r="Y41" s="52">
        <v>0.56925456938937424</v>
      </c>
      <c r="Z41" s="53">
        <v>49879.793133605141</v>
      </c>
    </row>
    <row r="42" spans="1:26" x14ac:dyDescent="0.3">
      <c r="A42" s="10"/>
      <c r="B42" s="19" t="s">
        <v>98</v>
      </c>
      <c r="C42" s="17" t="s">
        <v>99</v>
      </c>
      <c r="D42" s="16" t="s">
        <v>100</v>
      </c>
      <c r="E42" s="17" t="s">
        <v>101</v>
      </c>
      <c r="F42" s="16" t="s">
        <v>110</v>
      </c>
      <c r="G42" s="17" t="s">
        <v>111</v>
      </c>
      <c r="H42" s="16">
        <v>31</v>
      </c>
      <c r="I42" s="18">
        <v>4</v>
      </c>
      <c r="J42" s="47">
        <v>0.80651689941307425</v>
      </c>
      <c r="K42" s="47">
        <v>0.37846589759158067</v>
      </c>
      <c r="L42" s="47">
        <v>1</v>
      </c>
      <c r="M42" s="47">
        <v>4.4001036192054269E-2</v>
      </c>
      <c r="N42" s="47">
        <v>0.42114523352527189</v>
      </c>
      <c r="O42" s="47">
        <v>0.12527828374822911</v>
      </c>
      <c r="P42" s="47">
        <v>0.70078634014828123</v>
      </c>
      <c r="Q42" s="47">
        <v>0.18958406975374098</v>
      </c>
      <c r="R42" s="48">
        <v>0.809844615886124</v>
      </c>
      <c r="S42" s="49">
        <v>0.49729137513981736</v>
      </c>
      <c r="T42" s="47">
        <v>0.50270862486018264</v>
      </c>
      <c r="U42" s="50">
        <v>16025.345543292902</v>
      </c>
      <c r="V42" s="51">
        <v>4</v>
      </c>
      <c r="W42" s="52">
        <v>0</v>
      </c>
      <c r="X42" s="52">
        <v>0.38618026402870625</v>
      </c>
      <c r="Y42" s="52">
        <v>0.6138197359712938</v>
      </c>
      <c r="Z42" s="53">
        <v>19567.345543292904</v>
      </c>
    </row>
    <row r="43" spans="1:26" x14ac:dyDescent="0.3">
      <c r="A43" s="10"/>
      <c r="B43" s="19" t="s">
        <v>98</v>
      </c>
      <c r="C43" s="17" t="s">
        <v>99</v>
      </c>
      <c r="D43" s="16" t="s">
        <v>112</v>
      </c>
      <c r="E43" s="17" t="s">
        <v>113</v>
      </c>
      <c r="F43" s="16" t="s">
        <v>114</v>
      </c>
      <c r="G43" s="17" t="s">
        <v>113</v>
      </c>
      <c r="H43" s="16">
        <v>46</v>
      </c>
      <c r="I43" s="18">
        <v>4</v>
      </c>
      <c r="J43" s="47">
        <v>0.60619572870218263</v>
      </c>
      <c r="K43" s="47">
        <v>0.34850973949777048</v>
      </c>
      <c r="L43" s="47">
        <v>1</v>
      </c>
      <c r="M43" s="47">
        <v>6.4825062677295014E-2</v>
      </c>
      <c r="N43" s="47">
        <v>0.32605042016806723</v>
      </c>
      <c r="O43" s="47">
        <v>4.1422201361182819E-2</v>
      </c>
      <c r="P43" s="47">
        <v>0.80530884134033109</v>
      </c>
      <c r="Q43" s="47">
        <v>0.19090949640929566</v>
      </c>
      <c r="R43" s="48">
        <v>0.58076439713166261</v>
      </c>
      <c r="S43" s="49">
        <v>0.44044287636530965</v>
      </c>
      <c r="T43" s="47">
        <v>0.55955712363469035</v>
      </c>
      <c r="U43" s="50">
        <v>23837.133466837808</v>
      </c>
      <c r="V43" s="51">
        <v>3</v>
      </c>
      <c r="W43" s="52">
        <v>0</v>
      </c>
      <c r="X43" s="52">
        <v>0.32933176525419866</v>
      </c>
      <c r="Y43" s="52">
        <v>0.67066823474580128</v>
      </c>
      <c r="Z43" s="53">
        <v>28570.466800171136</v>
      </c>
    </row>
    <row r="44" spans="1:26" x14ac:dyDescent="0.3">
      <c r="A44" s="10"/>
      <c r="B44" s="19" t="s">
        <v>98</v>
      </c>
      <c r="C44" s="17" t="s">
        <v>99</v>
      </c>
      <c r="D44" s="16" t="s">
        <v>112</v>
      </c>
      <c r="E44" s="17" t="s">
        <v>113</v>
      </c>
      <c r="F44" s="16" t="s">
        <v>115</v>
      </c>
      <c r="G44" s="17" t="s">
        <v>116</v>
      </c>
      <c r="H44" s="16">
        <v>63</v>
      </c>
      <c r="I44" s="18">
        <v>5</v>
      </c>
      <c r="J44" s="47">
        <v>0.86103180072856156</v>
      </c>
      <c r="K44" s="47">
        <v>0.42389485084178397</v>
      </c>
      <c r="L44" s="47">
        <v>1</v>
      </c>
      <c r="M44" s="47">
        <v>6.247950663740745E-2</v>
      </c>
      <c r="N44" s="47">
        <v>0.37175260451008835</v>
      </c>
      <c r="O44" s="47">
        <v>0.13626070690164419</v>
      </c>
      <c r="P44" s="47">
        <v>0.80220276008492575</v>
      </c>
      <c r="Q44" s="47">
        <v>0.27845521187198286</v>
      </c>
      <c r="R44" s="48">
        <v>0.69147687250528289</v>
      </c>
      <c r="S44" s="49">
        <v>0.51417270156463091</v>
      </c>
      <c r="T44" s="47">
        <v>0.48582729843536909</v>
      </c>
      <c r="U44" s="50">
        <v>24947.717601954639</v>
      </c>
      <c r="V44" s="51">
        <v>3</v>
      </c>
      <c r="W44" s="52">
        <v>0</v>
      </c>
      <c r="X44" s="52">
        <v>0.40306159045351964</v>
      </c>
      <c r="Y44" s="52">
        <v>0.59693840954648036</v>
      </c>
      <c r="Z44" s="53">
        <v>30653.384268621314</v>
      </c>
    </row>
    <row r="45" spans="1:26" x14ac:dyDescent="0.3">
      <c r="A45" s="10"/>
      <c r="B45" s="19" t="s">
        <v>98</v>
      </c>
      <c r="C45" s="17" t="s">
        <v>99</v>
      </c>
      <c r="D45" s="16" t="s">
        <v>112</v>
      </c>
      <c r="E45" s="17" t="s">
        <v>113</v>
      </c>
      <c r="F45" s="16" t="s">
        <v>117</v>
      </c>
      <c r="G45" s="17" t="s">
        <v>118</v>
      </c>
      <c r="H45" s="16">
        <v>26</v>
      </c>
      <c r="I45" s="18">
        <v>2</v>
      </c>
      <c r="J45" s="47">
        <v>0.53180789539854167</v>
      </c>
      <c r="K45" s="47">
        <v>0.1962534573799346</v>
      </c>
      <c r="L45" s="47">
        <v>1</v>
      </c>
      <c r="M45" s="47">
        <v>7.7097702273485169E-2</v>
      </c>
      <c r="N45" s="47">
        <v>0.34572922719349214</v>
      </c>
      <c r="O45" s="47">
        <v>0.12119688207191351</v>
      </c>
      <c r="P45" s="47">
        <v>0.76284825534216938</v>
      </c>
      <c r="Q45" s="47">
        <v>0.16616260451876885</v>
      </c>
      <c r="R45" s="48">
        <v>0.58775066065599257</v>
      </c>
      <c r="S45" s="49">
        <v>0.4209829649815886</v>
      </c>
      <c r="T45" s="47">
        <v>0.5790170350184114</v>
      </c>
      <c r="U45" s="50">
        <v>12444.813133650716</v>
      </c>
      <c r="V45" s="51">
        <v>2</v>
      </c>
      <c r="W45" s="52">
        <v>0</v>
      </c>
      <c r="X45" s="52">
        <v>0.30987185387047755</v>
      </c>
      <c r="Y45" s="52">
        <v>0.69012814612952245</v>
      </c>
      <c r="Z45" s="53">
        <v>14832.924244761825</v>
      </c>
    </row>
    <row r="46" spans="1:26" x14ac:dyDescent="0.3">
      <c r="A46" s="10"/>
      <c r="B46" s="19" t="s">
        <v>98</v>
      </c>
      <c r="C46" s="17" t="s">
        <v>99</v>
      </c>
      <c r="D46" s="16" t="s">
        <v>112</v>
      </c>
      <c r="E46" s="17" t="s">
        <v>113</v>
      </c>
      <c r="F46" s="16" t="s">
        <v>119</v>
      </c>
      <c r="G46" s="17" t="s">
        <v>120</v>
      </c>
      <c r="H46" s="16">
        <v>96</v>
      </c>
      <c r="I46" s="18">
        <v>6</v>
      </c>
      <c r="J46" s="47">
        <v>0.26022238163558103</v>
      </c>
      <c r="K46" s="47">
        <v>0.21374769419963108</v>
      </c>
      <c r="L46" s="47">
        <v>6.1401557285873196E-2</v>
      </c>
      <c r="M46" s="47">
        <v>6.483012386815705E-2</v>
      </c>
      <c r="N46" s="47">
        <v>0.25084745762711863</v>
      </c>
      <c r="O46" s="47">
        <v>5.1854888296782128E-2</v>
      </c>
      <c r="P46" s="47">
        <v>0.65607875119829451</v>
      </c>
      <c r="Q46" s="47">
        <v>0.26664805509026612</v>
      </c>
      <c r="R46" s="48">
        <v>0.53600104445459884</v>
      </c>
      <c r="S46" s="49">
        <v>0.26240355040625585</v>
      </c>
      <c r="T46" s="47">
        <v>0.73759644959374415</v>
      </c>
      <c r="U46" s="50">
        <v>71585.948222421648</v>
      </c>
      <c r="V46" s="51">
        <v>2</v>
      </c>
      <c r="W46" s="52">
        <v>-0.93859844271412685</v>
      </c>
      <c r="X46" s="52">
        <v>0.15129243929514472</v>
      </c>
      <c r="Y46" s="52">
        <v>0.84870756070485531</v>
      </c>
      <c r="Z46" s="53">
        <v>82369.61488908832</v>
      </c>
    </row>
    <row r="47" spans="1:26" x14ac:dyDescent="0.3">
      <c r="A47" s="10"/>
      <c r="B47" s="19" t="s">
        <v>121</v>
      </c>
      <c r="C47" s="17" t="s">
        <v>122</v>
      </c>
      <c r="D47" s="16" t="s">
        <v>123</v>
      </c>
      <c r="E47" s="17" t="s">
        <v>122</v>
      </c>
      <c r="F47" s="16" t="s">
        <v>124</v>
      </c>
      <c r="G47" s="17" t="s">
        <v>122</v>
      </c>
      <c r="H47" s="16">
        <v>81</v>
      </c>
      <c r="I47" s="18">
        <v>18</v>
      </c>
      <c r="J47" s="47">
        <v>0.75911456334525584</v>
      </c>
      <c r="K47" s="47">
        <v>0.44628739849254717</v>
      </c>
      <c r="L47" s="47">
        <v>1</v>
      </c>
      <c r="M47" s="47">
        <v>0.18964662306479546</v>
      </c>
      <c r="N47" s="47">
        <v>0.39883040282401305</v>
      </c>
      <c r="O47" s="47">
        <v>0.56254701195830714</v>
      </c>
      <c r="P47" s="47">
        <v>0.77739720784986066</v>
      </c>
      <c r="Q47" s="47">
        <v>0.6448348007602851</v>
      </c>
      <c r="R47" s="48">
        <v>0.95658019680506901</v>
      </c>
      <c r="S47" s="49">
        <v>0.63724868945557034</v>
      </c>
      <c r="T47" s="47">
        <v>0.36275131054442966</v>
      </c>
      <c r="U47" s="50">
        <v>111435.02609138553</v>
      </c>
      <c r="V47" s="51">
        <v>6</v>
      </c>
      <c r="W47" s="52">
        <v>0</v>
      </c>
      <c r="X47" s="52">
        <v>0.52613757834445929</v>
      </c>
      <c r="Y47" s="52">
        <v>0.47386242165554071</v>
      </c>
      <c r="Z47" s="53">
        <v>145567.69275805217</v>
      </c>
    </row>
    <row r="48" spans="1:26" x14ac:dyDescent="0.3">
      <c r="A48" s="10"/>
      <c r="B48" s="19" t="s">
        <v>121</v>
      </c>
      <c r="C48" s="17" t="s">
        <v>122</v>
      </c>
      <c r="D48" s="16" t="s">
        <v>123</v>
      </c>
      <c r="E48" s="17" t="s">
        <v>122</v>
      </c>
      <c r="F48" s="16" t="s">
        <v>125</v>
      </c>
      <c r="G48" s="17" t="s">
        <v>126</v>
      </c>
      <c r="H48" s="16">
        <v>48</v>
      </c>
      <c r="I48" s="18">
        <v>4</v>
      </c>
      <c r="J48" s="47">
        <v>0.70623221625039512</v>
      </c>
      <c r="K48" s="47">
        <v>0.33040230793550424</v>
      </c>
      <c r="L48" s="47">
        <v>1</v>
      </c>
      <c r="M48" s="47">
        <v>0.13056476316858812</v>
      </c>
      <c r="N48" s="47">
        <v>0.26574433924043034</v>
      </c>
      <c r="O48" s="47">
        <v>0.27189377173569396</v>
      </c>
      <c r="P48" s="47">
        <v>0.79936149043875671</v>
      </c>
      <c r="Q48" s="47">
        <v>0.66550536929256499</v>
      </c>
      <c r="R48" s="48">
        <v>0.93424928555726539</v>
      </c>
      <c r="S48" s="49">
        <v>0.56710594929102198</v>
      </c>
      <c r="T48" s="47">
        <v>0.43289405070897802</v>
      </c>
      <c r="U48" s="50">
        <v>46313.602909150723</v>
      </c>
      <c r="V48" s="51">
        <v>6</v>
      </c>
      <c r="W48" s="52">
        <v>0</v>
      </c>
      <c r="X48" s="52">
        <v>0.45599483817991104</v>
      </c>
      <c r="Y48" s="52">
        <v>0.54400516182008896</v>
      </c>
      <c r="Z48" s="53">
        <v>58200.936242484036</v>
      </c>
    </row>
    <row r="49" spans="1:26" x14ac:dyDescent="0.3">
      <c r="A49" s="10"/>
      <c r="B49" s="19" t="s">
        <v>121</v>
      </c>
      <c r="C49" s="17" t="s">
        <v>122</v>
      </c>
      <c r="D49" s="16" t="s">
        <v>123</v>
      </c>
      <c r="E49" s="17" t="s">
        <v>122</v>
      </c>
      <c r="F49" s="16" t="s">
        <v>127</v>
      </c>
      <c r="G49" s="17" t="s">
        <v>128</v>
      </c>
      <c r="H49" s="16">
        <v>48</v>
      </c>
      <c r="I49" s="18">
        <v>4</v>
      </c>
      <c r="J49" s="47">
        <v>0.68493941142527404</v>
      </c>
      <c r="K49" s="47">
        <v>0.34850795482647762</v>
      </c>
      <c r="L49" s="47">
        <v>1</v>
      </c>
      <c r="M49" s="47">
        <v>0.11036958162862062</v>
      </c>
      <c r="N49" s="47">
        <v>0.33910777249731716</v>
      </c>
      <c r="O49" s="47">
        <v>0.10061000741900915</v>
      </c>
      <c r="P49" s="47">
        <v>0.78006709254564177</v>
      </c>
      <c r="Q49" s="47">
        <v>0.64925269474386038</v>
      </c>
      <c r="R49" s="48">
        <v>0.95699697003703288</v>
      </c>
      <c r="S49" s="49">
        <v>0.5522057205692481</v>
      </c>
      <c r="T49" s="47">
        <v>0.4477942794307519</v>
      </c>
      <c r="U49" s="50">
        <v>47650.237068505739</v>
      </c>
      <c r="V49" s="51">
        <v>5</v>
      </c>
      <c r="W49" s="52">
        <v>0</v>
      </c>
      <c r="X49" s="52">
        <v>0.44109460945813705</v>
      </c>
      <c r="Y49" s="52">
        <v>0.55890539054186295</v>
      </c>
      <c r="Z49" s="53">
        <v>59473.681512950177</v>
      </c>
    </row>
    <row r="50" spans="1:26" x14ac:dyDescent="0.3">
      <c r="A50" s="10"/>
      <c r="B50" s="19" t="s">
        <v>121</v>
      </c>
      <c r="C50" s="17" t="s">
        <v>122</v>
      </c>
      <c r="D50" s="16" t="s">
        <v>129</v>
      </c>
      <c r="E50" s="17" t="s">
        <v>130</v>
      </c>
      <c r="F50" s="16" t="s">
        <v>131</v>
      </c>
      <c r="G50" s="17" t="s">
        <v>130</v>
      </c>
      <c r="H50" s="16">
        <v>72</v>
      </c>
      <c r="I50" s="18">
        <v>14</v>
      </c>
      <c r="J50" s="47">
        <v>0.79755484580344516</v>
      </c>
      <c r="K50" s="47">
        <v>0.41338115433617817</v>
      </c>
      <c r="L50" s="47">
        <v>1</v>
      </c>
      <c r="M50" s="47">
        <v>0.2058506393821006</v>
      </c>
      <c r="N50" s="47">
        <v>0.40823806955176739</v>
      </c>
      <c r="O50" s="47">
        <v>0.44943016213763376</v>
      </c>
      <c r="P50" s="47">
        <v>0.71958973632860035</v>
      </c>
      <c r="Q50" s="47">
        <v>0.64824761832052746</v>
      </c>
      <c r="R50" s="48">
        <v>0.93341031562740573</v>
      </c>
      <c r="S50" s="49">
        <v>0.61952250460973979</v>
      </c>
      <c r="T50" s="47">
        <v>0.38047749539026021</v>
      </c>
      <c r="U50" s="50">
        <v>101514.05911258915</v>
      </c>
      <c r="V50" s="51">
        <v>6</v>
      </c>
      <c r="W50" s="52">
        <v>0</v>
      </c>
      <c r="X50" s="52">
        <v>0.50841139349862863</v>
      </c>
      <c r="Y50" s="52">
        <v>0.49158860650137137</v>
      </c>
      <c r="Z50" s="53">
        <v>131159.28133481139</v>
      </c>
    </row>
    <row r="51" spans="1:26" x14ac:dyDescent="0.3">
      <c r="A51" s="10"/>
      <c r="B51" s="19" t="s">
        <v>121</v>
      </c>
      <c r="C51" s="17" t="s">
        <v>122</v>
      </c>
      <c r="D51" s="16" t="s">
        <v>129</v>
      </c>
      <c r="E51" s="17" t="s">
        <v>130</v>
      </c>
      <c r="F51" s="16" t="s">
        <v>132</v>
      </c>
      <c r="G51" s="17" t="s">
        <v>133</v>
      </c>
      <c r="H51" s="16">
        <v>59</v>
      </c>
      <c r="I51" s="18">
        <v>4</v>
      </c>
      <c r="J51" s="47">
        <v>0.76163254046101025</v>
      </c>
      <c r="K51" s="47">
        <v>0.36703040706228546</v>
      </c>
      <c r="L51" s="47">
        <v>1</v>
      </c>
      <c r="M51" s="47">
        <v>7.1171801999927675E-2</v>
      </c>
      <c r="N51" s="47">
        <v>0.26119438666953548</v>
      </c>
      <c r="O51" s="47">
        <v>0.1200649828347229</v>
      </c>
      <c r="P51" s="47">
        <v>0.74360548393697568</v>
      </c>
      <c r="Q51" s="47">
        <v>0.60826070946360622</v>
      </c>
      <c r="R51" s="48">
        <v>0.94231947185734699</v>
      </c>
      <c r="S51" s="49">
        <v>0.54169775380949003</v>
      </c>
      <c r="T51" s="47">
        <v>0.45830224619050997</v>
      </c>
      <c r="U51" s="50">
        <v>67121.572070323513</v>
      </c>
      <c r="V51" s="51">
        <v>5</v>
      </c>
      <c r="W51" s="52">
        <v>0</v>
      </c>
      <c r="X51" s="52">
        <v>0.43058664269837893</v>
      </c>
      <c r="Y51" s="52">
        <v>0.56941335730162113</v>
      </c>
      <c r="Z51" s="53">
        <v>83394.572070323527</v>
      </c>
    </row>
    <row r="52" spans="1:26" x14ac:dyDescent="0.3">
      <c r="A52" s="10"/>
      <c r="B52" s="19" t="s">
        <v>121</v>
      </c>
      <c r="C52" s="17" t="s">
        <v>122</v>
      </c>
      <c r="D52" s="16" t="s">
        <v>129</v>
      </c>
      <c r="E52" s="17" t="s">
        <v>130</v>
      </c>
      <c r="F52" s="16" t="s">
        <v>134</v>
      </c>
      <c r="G52" s="17" t="s">
        <v>135</v>
      </c>
      <c r="H52" s="16">
        <v>69</v>
      </c>
      <c r="I52" s="18">
        <v>3</v>
      </c>
      <c r="J52" s="47">
        <v>0.63688131529371472</v>
      </c>
      <c r="K52" s="47">
        <v>0.31815165268025342</v>
      </c>
      <c r="L52" s="47">
        <v>1</v>
      </c>
      <c r="M52" s="47">
        <v>9.3426616680489627E-2</v>
      </c>
      <c r="N52" s="47">
        <v>0.28766879585232374</v>
      </c>
      <c r="O52" s="47">
        <v>0.11463863675286864</v>
      </c>
      <c r="P52" s="47">
        <v>0.71698465917313903</v>
      </c>
      <c r="Q52" s="47">
        <v>0.63750654395641915</v>
      </c>
      <c r="R52" s="48">
        <v>0.91811874306478558</v>
      </c>
      <c r="S52" s="49">
        <v>0.52481966260599933</v>
      </c>
      <c r="T52" s="47">
        <v>0.47518033739400067</v>
      </c>
      <c r="U52" s="50">
        <v>93237.985082101237</v>
      </c>
      <c r="V52" s="51">
        <v>5</v>
      </c>
      <c r="W52" s="52">
        <v>0</v>
      </c>
      <c r="X52" s="52">
        <v>0.41370855149488822</v>
      </c>
      <c r="Y52" s="52">
        <v>0.58629144850511183</v>
      </c>
      <c r="Z52" s="53">
        <v>115039.76285987902</v>
      </c>
    </row>
    <row r="53" spans="1:26" x14ac:dyDescent="0.3">
      <c r="A53" s="10"/>
      <c r="B53" s="19" t="s">
        <v>121</v>
      </c>
      <c r="C53" s="17" t="s">
        <v>122</v>
      </c>
      <c r="D53" s="16" t="s">
        <v>129</v>
      </c>
      <c r="E53" s="17" t="s">
        <v>130</v>
      </c>
      <c r="F53" s="16" t="s">
        <v>136</v>
      </c>
      <c r="G53" s="17" t="s">
        <v>137</v>
      </c>
      <c r="H53" s="16">
        <v>86</v>
      </c>
      <c r="I53" s="18">
        <v>5</v>
      </c>
      <c r="J53" s="47">
        <v>0.70749763558686363</v>
      </c>
      <c r="K53" s="47">
        <v>0.35636597854091251</v>
      </c>
      <c r="L53" s="47">
        <v>1</v>
      </c>
      <c r="M53" s="47">
        <v>6.691953139800999E-2</v>
      </c>
      <c r="N53" s="47">
        <v>0.31525080091235774</v>
      </c>
      <c r="O53" s="47">
        <v>0.19393079607344357</v>
      </c>
      <c r="P53" s="47">
        <v>0.67432092901161267</v>
      </c>
      <c r="Q53" s="47">
        <v>0.54230420225914455</v>
      </c>
      <c r="R53" s="48">
        <v>0.94208615922253147</v>
      </c>
      <c r="S53" s="49">
        <v>0.53318622588943076</v>
      </c>
      <c r="T53" s="47">
        <v>0.46681377411056924</v>
      </c>
      <c r="U53" s="50">
        <v>137971.94588989395</v>
      </c>
      <c r="V53" s="51">
        <v>4</v>
      </c>
      <c r="W53" s="52">
        <v>0</v>
      </c>
      <c r="X53" s="52">
        <v>0.42207511477831955</v>
      </c>
      <c r="Y53" s="52">
        <v>0.57792488522168051</v>
      </c>
      <c r="Z53" s="53">
        <v>170812.0570010051</v>
      </c>
    </row>
    <row r="54" spans="1:26" x14ac:dyDescent="0.3">
      <c r="A54" s="10"/>
      <c r="B54" s="19" t="s">
        <v>121</v>
      </c>
      <c r="C54" s="17" t="s">
        <v>122</v>
      </c>
      <c r="D54" s="16" t="s">
        <v>129</v>
      </c>
      <c r="E54" s="17" t="s">
        <v>130</v>
      </c>
      <c r="F54" s="16" t="s">
        <v>138</v>
      </c>
      <c r="G54" s="17" t="s">
        <v>139</v>
      </c>
      <c r="H54" s="16">
        <v>34</v>
      </c>
      <c r="I54" s="18">
        <v>4</v>
      </c>
      <c r="J54" s="47">
        <v>0.86396970713703691</v>
      </c>
      <c r="K54" s="47">
        <v>0.35805013660547375</v>
      </c>
      <c r="L54" s="47">
        <v>1</v>
      </c>
      <c r="M54" s="47">
        <v>7.9396259310326983E-2</v>
      </c>
      <c r="N54" s="47">
        <v>0.31276714700524827</v>
      </c>
      <c r="O54" s="47">
        <v>0.27560753487034462</v>
      </c>
      <c r="P54" s="47">
        <v>0.78515235062033562</v>
      </c>
      <c r="Q54" s="47">
        <v>0.55855093193992378</v>
      </c>
      <c r="R54" s="48">
        <v>0.92239892183288408</v>
      </c>
      <c r="S54" s="49">
        <v>0.57287699881350829</v>
      </c>
      <c r="T54" s="47">
        <v>0.42712300118649171</v>
      </c>
      <c r="U54" s="50">
        <v>44457.951824498363</v>
      </c>
      <c r="V54" s="51">
        <v>6</v>
      </c>
      <c r="W54" s="52">
        <v>0</v>
      </c>
      <c r="X54" s="52">
        <v>0.46176588770239707</v>
      </c>
      <c r="Y54" s="52">
        <v>0.53823411229760287</v>
      </c>
      <c r="Z54" s="53">
        <v>56023.174046720589</v>
      </c>
    </row>
    <row r="55" spans="1:26" x14ac:dyDescent="0.3">
      <c r="A55" s="10"/>
      <c r="B55" s="19" t="s">
        <v>121</v>
      </c>
      <c r="C55" s="17" t="s">
        <v>122</v>
      </c>
      <c r="D55" s="16" t="s">
        <v>129</v>
      </c>
      <c r="E55" s="17" t="s">
        <v>130</v>
      </c>
      <c r="F55" s="16" t="s">
        <v>140</v>
      </c>
      <c r="G55" s="17" t="s">
        <v>141</v>
      </c>
      <c r="H55" s="16">
        <v>62</v>
      </c>
      <c r="I55" s="18">
        <v>5</v>
      </c>
      <c r="J55" s="47">
        <v>0.86916543434573246</v>
      </c>
      <c r="K55" s="47">
        <v>0.4347817844007128</v>
      </c>
      <c r="L55" s="47">
        <v>1</v>
      </c>
      <c r="M55" s="47">
        <v>9.9487706148801744E-2</v>
      </c>
      <c r="N55" s="47">
        <v>0.31760124846593235</v>
      </c>
      <c r="O55" s="47">
        <v>0.16399347817844007</v>
      </c>
      <c r="P55" s="47">
        <v>0.75350695228901809</v>
      </c>
      <c r="Q55" s="47">
        <v>0.55484879665388265</v>
      </c>
      <c r="R55" s="48">
        <v>0.94723464823098824</v>
      </c>
      <c r="S55" s="49">
        <v>0.57118000541261205</v>
      </c>
      <c r="T55" s="47">
        <v>0.42881999458738795</v>
      </c>
      <c r="U55" s="50">
        <v>50725.11715974212</v>
      </c>
      <c r="V55" s="51">
        <v>5</v>
      </c>
      <c r="W55" s="52">
        <v>0</v>
      </c>
      <c r="X55" s="52">
        <v>0.46006889430150089</v>
      </c>
      <c r="Y55" s="52">
        <v>0.53993110569849911</v>
      </c>
      <c r="Z55" s="53">
        <v>63868.450493075463</v>
      </c>
    </row>
    <row r="56" spans="1:26" x14ac:dyDescent="0.3">
      <c r="A56" s="10"/>
      <c r="B56" s="19" t="s">
        <v>121</v>
      </c>
      <c r="C56" s="17" t="s">
        <v>122</v>
      </c>
      <c r="D56" s="16" t="s">
        <v>129</v>
      </c>
      <c r="E56" s="17" t="s">
        <v>130</v>
      </c>
      <c r="F56" s="16" t="s">
        <v>142</v>
      </c>
      <c r="G56" s="17" t="s">
        <v>143</v>
      </c>
      <c r="H56" s="16">
        <v>56</v>
      </c>
      <c r="I56" s="18">
        <v>2</v>
      </c>
      <c r="J56" s="47">
        <v>0.76221782830779372</v>
      </c>
      <c r="K56" s="47">
        <v>0.3747240072499588</v>
      </c>
      <c r="L56" s="47">
        <v>1</v>
      </c>
      <c r="M56" s="47">
        <v>9.0011526853272156E-2</v>
      </c>
      <c r="N56" s="47">
        <v>0.26340615372815707</v>
      </c>
      <c r="O56" s="47">
        <v>8.6867688251771297E-2</v>
      </c>
      <c r="P56" s="47">
        <v>0.73558297217950508</v>
      </c>
      <c r="Q56" s="47">
        <v>0.53981326472141389</v>
      </c>
      <c r="R56" s="48">
        <v>0.86392998917358355</v>
      </c>
      <c r="S56" s="49">
        <v>0.5240614922739395</v>
      </c>
      <c r="T56" s="47">
        <v>0.4759385077260605</v>
      </c>
      <c r="U56" s="50">
        <v>67019.280965445214</v>
      </c>
      <c r="V56" s="51">
        <v>4</v>
      </c>
      <c r="W56" s="52">
        <v>0</v>
      </c>
      <c r="X56" s="52">
        <v>0.41295038116282845</v>
      </c>
      <c r="Y56" s="52">
        <v>0.58704961883717155</v>
      </c>
      <c r="Z56" s="53">
        <v>82665.392076556309</v>
      </c>
    </row>
    <row r="57" spans="1:26" x14ac:dyDescent="0.3">
      <c r="A57" s="10"/>
      <c r="B57" s="19" t="s">
        <v>121</v>
      </c>
      <c r="C57" s="17" t="s">
        <v>122</v>
      </c>
      <c r="D57" s="16" t="s">
        <v>129</v>
      </c>
      <c r="E57" s="17" t="s">
        <v>130</v>
      </c>
      <c r="F57" s="16" t="s">
        <v>144</v>
      </c>
      <c r="G57" s="17" t="s">
        <v>145</v>
      </c>
      <c r="H57" s="16">
        <v>55</v>
      </c>
      <c r="I57" s="18">
        <v>4</v>
      </c>
      <c r="J57" s="47">
        <v>0.89549767648941203</v>
      </c>
      <c r="K57" s="47">
        <v>0.42546678910315272</v>
      </c>
      <c r="L57" s="47">
        <v>1</v>
      </c>
      <c r="M57" s="47">
        <v>6.7446511680937613E-2</v>
      </c>
      <c r="N57" s="47">
        <v>0.27393473496404147</v>
      </c>
      <c r="O57" s="47">
        <v>0.13437404346495255</v>
      </c>
      <c r="P57" s="47">
        <v>0.73526530306996229</v>
      </c>
      <c r="Q57" s="47">
        <v>0.51787141937874148</v>
      </c>
      <c r="R57" s="48">
        <v>0.93919589798307623</v>
      </c>
      <c r="S57" s="49">
        <v>0.55433915290380853</v>
      </c>
      <c r="T57" s="47">
        <v>0.44566084709619147</v>
      </c>
      <c r="U57" s="50">
        <v>73583.062464052171</v>
      </c>
      <c r="V57" s="51">
        <v>4</v>
      </c>
      <c r="W57" s="52">
        <v>0</v>
      </c>
      <c r="X57" s="52">
        <v>0.44322804179269737</v>
      </c>
      <c r="Y57" s="52">
        <v>0.55677195820730263</v>
      </c>
      <c r="Z57" s="53">
        <v>91928.618019607733</v>
      </c>
    </row>
    <row r="58" spans="1:26" x14ac:dyDescent="0.3">
      <c r="A58" s="10"/>
      <c r="B58" s="19" t="s">
        <v>121</v>
      </c>
      <c r="C58" s="17" t="s">
        <v>122</v>
      </c>
      <c r="D58" s="16" t="s">
        <v>146</v>
      </c>
      <c r="E58" s="17" t="s">
        <v>147</v>
      </c>
      <c r="F58" s="16" t="s">
        <v>148</v>
      </c>
      <c r="G58" s="17" t="s">
        <v>147</v>
      </c>
      <c r="H58" s="16">
        <v>57</v>
      </c>
      <c r="I58" s="18">
        <v>27</v>
      </c>
      <c r="J58" s="47">
        <v>0.87680024222637631</v>
      </c>
      <c r="K58" s="47">
        <v>0.46083568099839395</v>
      </c>
      <c r="L58" s="47">
        <v>1</v>
      </c>
      <c r="M58" s="47">
        <v>0.2580161330317165</v>
      </c>
      <c r="N58" s="47">
        <v>0.44792293798916316</v>
      </c>
      <c r="O58" s="47">
        <v>0.67275743134725252</v>
      </c>
      <c r="P58" s="47">
        <v>0.76535315237143087</v>
      </c>
      <c r="Q58" s="47">
        <v>0.66106460945033751</v>
      </c>
      <c r="R58" s="48">
        <v>0.92138234980826583</v>
      </c>
      <c r="S58" s="49">
        <v>0.67379250413588188</v>
      </c>
      <c r="T58" s="47">
        <v>0.32620749586411812</v>
      </c>
      <c r="U58" s="50">
        <v>121380.17817355903</v>
      </c>
      <c r="V58" s="51">
        <v>7</v>
      </c>
      <c r="W58" s="52">
        <v>0</v>
      </c>
      <c r="X58" s="52">
        <v>0.56268139302477083</v>
      </c>
      <c r="Y58" s="52">
        <v>0.43731860697522917</v>
      </c>
      <c r="Z58" s="53">
        <v>162724.0670624479</v>
      </c>
    </row>
    <row r="59" spans="1:26" x14ac:dyDescent="0.3">
      <c r="A59" s="10"/>
      <c r="B59" s="19" t="s">
        <v>121</v>
      </c>
      <c r="C59" s="17" t="s">
        <v>122</v>
      </c>
      <c r="D59" s="16" t="s">
        <v>146</v>
      </c>
      <c r="E59" s="17" t="s">
        <v>147</v>
      </c>
      <c r="F59" s="16" t="s">
        <v>149</v>
      </c>
      <c r="G59" s="17" t="s">
        <v>150</v>
      </c>
      <c r="H59" s="16">
        <v>54</v>
      </c>
      <c r="I59" s="18">
        <v>3</v>
      </c>
      <c r="J59" s="47">
        <v>0.77542284036902431</v>
      </c>
      <c r="K59" s="47">
        <v>0.43652152641878667</v>
      </c>
      <c r="L59" s="47">
        <v>1</v>
      </c>
      <c r="M59" s="47">
        <v>0.12116251587221814</v>
      </c>
      <c r="N59" s="47">
        <v>0.29483723823346464</v>
      </c>
      <c r="O59" s="47">
        <v>0.17147749510763211</v>
      </c>
      <c r="P59" s="47">
        <v>0.81291392352900771</v>
      </c>
      <c r="Q59" s="47">
        <v>0.57097716040800339</v>
      </c>
      <c r="R59" s="48">
        <v>0.92102441929720069</v>
      </c>
      <c r="S59" s="49">
        <v>0.56714856880392639</v>
      </c>
      <c r="T59" s="47">
        <v>0.43285143119607361</v>
      </c>
      <c r="U59" s="50">
        <v>53474.032958531738</v>
      </c>
      <c r="V59" s="51">
        <v>5</v>
      </c>
      <c r="W59" s="52">
        <v>0</v>
      </c>
      <c r="X59" s="52">
        <v>0.45603745769281523</v>
      </c>
      <c r="Y59" s="52">
        <v>0.54396254230718477</v>
      </c>
      <c r="Z59" s="53">
        <v>67200.5885140873</v>
      </c>
    </row>
    <row r="60" spans="1:26" x14ac:dyDescent="0.3">
      <c r="A60" s="10"/>
      <c r="B60" s="19" t="s">
        <v>121</v>
      </c>
      <c r="C60" s="17" t="s">
        <v>122</v>
      </c>
      <c r="D60" s="16" t="s">
        <v>146</v>
      </c>
      <c r="E60" s="17" t="s">
        <v>147</v>
      </c>
      <c r="F60" s="16" t="s">
        <v>151</v>
      </c>
      <c r="G60" s="17" t="s">
        <v>152</v>
      </c>
      <c r="H60" s="16">
        <v>38</v>
      </c>
      <c r="I60" s="18">
        <v>3</v>
      </c>
      <c r="J60" s="47">
        <v>0.77063021550391952</v>
      </c>
      <c r="K60" s="47">
        <v>0.37010761147481108</v>
      </c>
      <c r="L60" s="47">
        <v>1</v>
      </c>
      <c r="M60" s="47">
        <v>0.17330784444210068</v>
      </c>
      <c r="N60" s="47">
        <v>0.20295066650732776</v>
      </c>
      <c r="O60" s="47">
        <v>8.8533618049506893E-2</v>
      </c>
      <c r="P60" s="47">
        <v>0.71655488881044826</v>
      </c>
      <c r="Q60" s="47">
        <v>0.61928147056841043</v>
      </c>
      <c r="R60" s="48">
        <v>0.86694380292532713</v>
      </c>
      <c r="S60" s="49">
        <v>0.53425667980909475</v>
      </c>
      <c r="T60" s="47">
        <v>0.46574332019090525</v>
      </c>
      <c r="U60" s="50">
        <v>72548.371242817127</v>
      </c>
      <c r="V60" s="51">
        <v>5</v>
      </c>
      <c r="W60" s="52">
        <v>0</v>
      </c>
      <c r="X60" s="52">
        <v>0.42314556869798348</v>
      </c>
      <c r="Y60" s="52">
        <v>0.57685443130201652</v>
      </c>
      <c r="Z60" s="53">
        <v>89856.037909483814</v>
      </c>
    </row>
    <row r="61" spans="1:26" x14ac:dyDescent="0.3">
      <c r="A61" s="10"/>
      <c r="B61" s="19" t="s">
        <v>121</v>
      </c>
      <c r="C61" s="17" t="s">
        <v>122</v>
      </c>
      <c r="D61" s="16" t="s">
        <v>146</v>
      </c>
      <c r="E61" s="17" t="s">
        <v>147</v>
      </c>
      <c r="F61" s="16" t="s">
        <v>153</v>
      </c>
      <c r="G61" s="17" t="s">
        <v>154</v>
      </c>
      <c r="H61" s="16">
        <v>26</v>
      </c>
      <c r="I61" s="18">
        <v>6</v>
      </c>
      <c r="J61" s="47">
        <v>0.83219969199178645</v>
      </c>
      <c r="K61" s="47">
        <v>0.38394079397672826</v>
      </c>
      <c r="L61" s="47">
        <v>1</v>
      </c>
      <c r="M61" s="47">
        <v>0.18490440745463732</v>
      </c>
      <c r="N61" s="47">
        <v>0.32471048037032885</v>
      </c>
      <c r="O61" s="47">
        <v>0.28794490075290896</v>
      </c>
      <c r="P61" s="47">
        <v>0.75979068573851338</v>
      </c>
      <c r="Q61" s="47">
        <v>0.64381468361464189</v>
      </c>
      <c r="R61" s="48">
        <v>0.93707080682575039</v>
      </c>
      <c r="S61" s="49">
        <v>0.59493071674725506</v>
      </c>
      <c r="T61" s="47">
        <v>0.40506928325274494</v>
      </c>
      <c r="U61" s="50">
        <v>42919.115907044586</v>
      </c>
      <c r="V61" s="51">
        <v>6</v>
      </c>
      <c r="W61" s="52">
        <v>0</v>
      </c>
      <c r="X61" s="52">
        <v>0.48381960563614396</v>
      </c>
      <c r="Y61" s="52">
        <v>0.5161803943638561</v>
      </c>
      <c r="Z61" s="53">
        <v>54691.893684822375</v>
      </c>
    </row>
    <row r="62" spans="1:26" x14ac:dyDescent="0.3">
      <c r="A62" s="10"/>
      <c r="B62" s="19" t="s">
        <v>121</v>
      </c>
      <c r="C62" s="17" t="s">
        <v>122</v>
      </c>
      <c r="D62" s="16" t="s">
        <v>155</v>
      </c>
      <c r="E62" s="17" t="s">
        <v>156</v>
      </c>
      <c r="F62" s="16" t="s">
        <v>157</v>
      </c>
      <c r="G62" s="17" t="s">
        <v>156</v>
      </c>
      <c r="H62" s="16">
        <v>42</v>
      </c>
      <c r="I62" s="18">
        <v>4</v>
      </c>
      <c r="J62" s="47">
        <v>0.80995191656508192</v>
      </c>
      <c r="K62" s="47">
        <v>0.33810781525125289</v>
      </c>
      <c r="L62" s="47">
        <v>1</v>
      </c>
      <c r="M62" s="47">
        <v>7.3470119099740119E-2</v>
      </c>
      <c r="N62" s="47">
        <v>0.22364816881404079</v>
      </c>
      <c r="O62" s="47">
        <v>0.13988216172287687</v>
      </c>
      <c r="P62" s="47">
        <v>0.82218602628280024</v>
      </c>
      <c r="Q62" s="47">
        <v>0.58650467129510586</v>
      </c>
      <c r="R62" s="48">
        <v>0.9069376364091738</v>
      </c>
      <c r="S62" s="49">
        <v>0.54452094616000801</v>
      </c>
      <c r="T62" s="47">
        <v>0.45547905383999199</v>
      </c>
      <c r="U62" s="50">
        <v>64441.176537282066</v>
      </c>
      <c r="V62" s="51">
        <v>5</v>
      </c>
      <c r="W62" s="52">
        <v>0</v>
      </c>
      <c r="X62" s="52">
        <v>0.43340983504889696</v>
      </c>
      <c r="Y62" s="52">
        <v>0.56659016495110304</v>
      </c>
      <c r="Z62" s="53">
        <v>80161.176537282052</v>
      </c>
    </row>
    <row r="63" spans="1:26" x14ac:dyDescent="0.3">
      <c r="A63" s="10"/>
      <c r="B63" s="19" t="s">
        <v>121</v>
      </c>
      <c r="C63" s="17" t="s">
        <v>122</v>
      </c>
      <c r="D63" s="16" t="s">
        <v>155</v>
      </c>
      <c r="E63" s="17" t="s">
        <v>156</v>
      </c>
      <c r="F63" s="16" t="s">
        <v>158</v>
      </c>
      <c r="G63" s="17" t="s">
        <v>159</v>
      </c>
      <c r="H63" s="16">
        <v>45</v>
      </c>
      <c r="I63" s="18">
        <v>3</v>
      </c>
      <c r="J63" s="47">
        <v>0.77021524141942987</v>
      </c>
      <c r="K63" s="47">
        <v>0.44223727885569586</v>
      </c>
      <c r="L63" s="47">
        <v>1</v>
      </c>
      <c r="M63" s="47">
        <v>7.3748673017681579E-2</v>
      </c>
      <c r="N63" s="47">
        <v>0.25645568924784351</v>
      </c>
      <c r="O63" s="47">
        <v>5.8926188276357663E-2</v>
      </c>
      <c r="P63" s="47">
        <v>0.7307334851936218</v>
      </c>
      <c r="Q63" s="47">
        <v>0.5432734595620573</v>
      </c>
      <c r="R63" s="48">
        <v>0.91899809863800397</v>
      </c>
      <c r="S63" s="49">
        <v>0.53273201269007697</v>
      </c>
      <c r="T63" s="47">
        <v>0.46726798730992303</v>
      </c>
      <c r="U63" s="50">
        <v>62866.702280664351</v>
      </c>
      <c r="V63" s="51">
        <v>4</v>
      </c>
      <c r="W63" s="52">
        <v>0</v>
      </c>
      <c r="X63" s="52">
        <v>0.42162090157896576</v>
      </c>
      <c r="Y63" s="52">
        <v>0.57837909842103419</v>
      </c>
      <c r="Z63" s="53">
        <v>77815.702280664365</v>
      </c>
    </row>
    <row r="64" spans="1:26" x14ac:dyDescent="0.3">
      <c r="A64" s="10"/>
      <c r="B64" s="19" t="s">
        <v>121</v>
      </c>
      <c r="C64" s="17" t="s">
        <v>122</v>
      </c>
      <c r="D64" s="16" t="s">
        <v>155</v>
      </c>
      <c r="E64" s="17" t="s">
        <v>156</v>
      </c>
      <c r="F64" s="16" t="s">
        <v>160</v>
      </c>
      <c r="G64" s="17" t="s">
        <v>161</v>
      </c>
      <c r="H64" s="16">
        <v>39</v>
      </c>
      <c r="I64" s="18">
        <v>3</v>
      </c>
      <c r="J64" s="47">
        <v>0.79623682321381339</v>
      </c>
      <c r="K64" s="47">
        <v>0.34964295160010578</v>
      </c>
      <c r="L64" s="47">
        <v>1</v>
      </c>
      <c r="M64" s="47">
        <v>0.14620306255079762</v>
      </c>
      <c r="N64" s="47">
        <v>0.31734845719740573</v>
      </c>
      <c r="O64" s="47">
        <v>0.45373483961159178</v>
      </c>
      <c r="P64" s="47">
        <v>0.75503172279160569</v>
      </c>
      <c r="Q64" s="47">
        <v>0.62156182000440086</v>
      </c>
      <c r="R64" s="48">
        <v>0.91522258589184957</v>
      </c>
      <c r="S64" s="49">
        <v>0.59499802920684119</v>
      </c>
      <c r="T64" s="47">
        <v>0.40500197079315881</v>
      </c>
      <c r="U64" s="50">
        <v>49332.48005837309</v>
      </c>
      <c r="V64" s="51">
        <v>6</v>
      </c>
      <c r="W64" s="52">
        <v>0</v>
      </c>
      <c r="X64" s="52">
        <v>0.48388691809573003</v>
      </c>
      <c r="Y64" s="52">
        <v>0.51611308190426997</v>
      </c>
      <c r="Z64" s="53">
        <v>62866.702280595317</v>
      </c>
    </row>
    <row r="65" spans="1:26" x14ac:dyDescent="0.3">
      <c r="A65" s="10"/>
      <c r="B65" s="19" t="s">
        <v>121</v>
      </c>
      <c r="C65" s="17" t="s">
        <v>122</v>
      </c>
      <c r="D65" s="16" t="s">
        <v>155</v>
      </c>
      <c r="E65" s="17" t="s">
        <v>156</v>
      </c>
      <c r="F65" s="16" t="s">
        <v>162</v>
      </c>
      <c r="G65" s="17" t="s">
        <v>163</v>
      </c>
      <c r="H65" s="16">
        <v>59</v>
      </c>
      <c r="I65" s="18">
        <v>2</v>
      </c>
      <c r="J65" s="47">
        <v>0.72337927198566221</v>
      </c>
      <c r="K65" s="47">
        <v>0.28511834868055125</v>
      </c>
      <c r="L65" s="47">
        <v>1</v>
      </c>
      <c r="M65" s="47">
        <v>7.6875314267973102E-2</v>
      </c>
      <c r="N65" s="47">
        <v>0.22645391199990203</v>
      </c>
      <c r="O65" s="47">
        <v>0.19139731784191336</v>
      </c>
      <c r="P65" s="47">
        <v>0.78935189109464798</v>
      </c>
      <c r="Q65" s="47">
        <v>0.56386262678412025</v>
      </c>
      <c r="R65" s="48">
        <v>0.83574405928248241</v>
      </c>
      <c r="S65" s="49">
        <v>0.52135363799302814</v>
      </c>
      <c r="T65" s="47">
        <v>0.47864636200697186</v>
      </c>
      <c r="U65" s="50">
        <v>68927.94800717599</v>
      </c>
      <c r="V65" s="51">
        <v>5</v>
      </c>
      <c r="W65" s="52">
        <v>0</v>
      </c>
      <c r="X65" s="52">
        <v>0.41024252688191692</v>
      </c>
      <c r="Y65" s="52">
        <v>0.58975747311808302</v>
      </c>
      <c r="Z65" s="53">
        <v>84928.614673842661</v>
      </c>
    </row>
    <row r="66" spans="1:26" x14ac:dyDescent="0.3">
      <c r="A66" s="10"/>
      <c r="B66" s="19" t="s">
        <v>121</v>
      </c>
      <c r="C66" s="17" t="s">
        <v>122</v>
      </c>
      <c r="D66" s="16" t="s">
        <v>164</v>
      </c>
      <c r="E66" s="17" t="s">
        <v>165</v>
      </c>
      <c r="F66" s="16" t="s">
        <v>166</v>
      </c>
      <c r="G66" s="17" t="s">
        <v>165</v>
      </c>
      <c r="H66" s="16">
        <v>32</v>
      </c>
      <c r="I66" s="18">
        <v>10</v>
      </c>
      <c r="J66" s="47">
        <v>0.81061293451393879</v>
      </c>
      <c r="K66" s="47">
        <v>0.24215450079784734</v>
      </c>
      <c r="L66" s="47">
        <v>1</v>
      </c>
      <c r="M66" s="47">
        <v>8.2110408439424479E-2</v>
      </c>
      <c r="N66" s="47">
        <v>0.37214623166538868</v>
      </c>
      <c r="O66" s="47">
        <v>0.20399862332217389</v>
      </c>
      <c r="P66" s="47">
        <v>0.68824510936450056</v>
      </c>
      <c r="Q66" s="47">
        <v>0.47610604365387899</v>
      </c>
      <c r="R66" s="48">
        <v>0.95600667897003266</v>
      </c>
      <c r="S66" s="49">
        <v>0.53682005896968721</v>
      </c>
      <c r="T66" s="47">
        <v>0.46317994103031279</v>
      </c>
      <c r="U66" s="50">
        <v>77691.024228778479</v>
      </c>
      <c r="V66" s="51">
        <v>4</v>
      </c>
      <c r="W66" s="52">
        <v>0</v>
      </c>
      <c r="X66" s="52">
        <v>0.42570894785857616</v>
      </c>
      <c r="Y66" s="52">
        <v>0.57429105214142384</v>
      </c>
      <c r="Z66" s="53">
        <v>96328.135339889588</v>
      </c>
    </row>
    <row r="67" spans="1:26" x14ac:dyDescent="0.3">
      <c r="A67" s="10"/>
      <c r="B67" s="19" t="s">
        <v>121</v>
      </c>
      <c r="C67" s="17" t="s">
        <v>122</v>
      </c>
      <c r="D67" s="16" t="s">
        <v>164</v>
      </c>
      <c r="E67" s="17" t="s">
        <v>165</v>
      </c>
      <c r="F67" s="16" t="s">
        <v>167</v>
      </c>
      <c r="G67" s="17" t="s">
        <v>168</v>
      </c>
      <c r="H67" s="16">
        <v>39</v>
      </c>
      <c r="I67" s="18">
        <v>4</v>
      </c>
      <c r="J67" s="47">
        <v>0.5833620318553594</v>
      </c>
      <c r="K67" s="47">
        <v>0.32068445975032289</v>
      </c>
      <c r="L67" s="47">
        <v>1</v>
      </c>
      <c r="M67" s="47">
        <v>4.8390995771483307E-2</v>
      </c>
      <c r="N67" s="47">
        <v>0.31850328947368423</v>
      </c>
      <c r="O67" s="47">
        <v>0.40551011622901423</v>
      </c>
      <c r="P67" s="47">
        <v>0.84868552657899998</v>
      </c>
      <c r="Q67" s="47">
        <v>0.4748318100190303</v>
      </c>
      <c r="R67" s="48">
        <v>0.94608205507299947</v>
      </c>
      <c r="S67" s="49">
        <v>0.54956114275009926</v>
      </c>
      <c r="T67" s="47">
        <v>0.45043885724990074</v>
      </c>
      <c r="U67" s="50">
        <v>54172.479606016561</v>
      </c>
      <c r="V67" s="51">
        <v>6</v>
      </c>
      <c r="W67" s="52">
        <v>0</v>
      </c>
      <c r="X67" s="52">
        <v>0.43845003163898821</v>
      </c>
      <c r="Y67" s="52">
        <v>0.56154996836101179</v>
      </c>
      <c r="Z67" s="53">
        <v>67535.368494905444</v>
      </c>
    </row>
    <row r="68" spans="1:26" x14ac:dyDescent="0.3">
      <c r="A68" s="10"/>
      <c r="B68" s="19" t="s">
        <v>121</v>
      </c>
      <c r="C68" s="17" t="s">
        <v>122</v>
      </c>
      <c r="D68" s="16" t="s">
        <v>164</v>
      </c>
      <c r="E68" s="17" t="s">
        <v>165</v>
      </c>
      <c r="F68" s="16" t="s">
        <v>169</v>
      </c>
      <c r="G68" s="17" t="s">
        <v>170</v>
      </c>
      <c r="H68" s="16">
        <v>29</v>
      </c>
      <c r="I68" s="18">
        <v>4</v>
      </c>
      <c r="J68" s="47">
        <v>0.82411231952707564</v>
      </c>
      <c r="K68" s="47">
        <v>0.22714009625222631</v>
      </c>
      <c r="L68" s="47">
        <v>1</v>
      </c>
      <c r="M68" s="47">
        <v>9.2447925603938108E-2</v>
      </c>
      <c r="N68" s="47">
        <v>0.32752681378521897</v>
      </c>
      <c r="O68" s="47">
        <v>0.18651710940164462</v>
      </c>
      <c r="P68" s="47">
        <v>0.74333247331555963</v>
      </c>
      <c r="Q68" s="47">
        <v>0.53734669811320757</v>
      </c>
      <c r="R68" s="48">
        <v>0.96070004430660172</v>
      </c>
      <c r="S68" s="49">
        <v>0.54434705336727474</v>
      </c>
      <c r="T68" s="47">
        <v>0.45565294663272526</v>
      </c>
      <c r="U68" s="50">
        <v>59214.378679655812</v>
      </c>
      <c r="V68" s="51">
        <v>4</v>
      </c>
      <c r="W68" s="52">
        <v>0</v>
      </c>
      <c r="X68" s="52">
        <v>0.43323594225616363</v>
      </c>
      <c r="Y68" s="52">
        <v>0.56676405774383642</v>
      </c>
      <c r="Z68" s="53">
        <v>73653.823124100265</v>
      </c>
    </row>
    <row r="69" spans="1:26" x14ac:dyDescent="0.3">
      <c r="A69" s="10"/>
      <c r="B69" s="19" t="s">
        <v>121</v>
      </c>
      <c r="C69" s="17" t="s">
        <v>122</v>
      </c>
      <c r="D69" s="16" t="s">
        <v>164</v>
      </c>
      <c r="E69" s="17" t="s">
        <v>165</v>
      </c>
      <c r="F69" s="16" t="s">
        <v>171</v>
      </c>
      <c r="G69" s="17" t="s">
        <v>172</v>
      </c>
      <c r="H69" s="16">
        <v>47</v>
      </c>
      <c r="I69" s="18">
        <v>3</v>
      </c>
      <c r="J69" s="47">
        <v>0.76423044307822763</v>
      </c>
      <c r="K69" s="47">
        <v>0.28935234259062964</v>
      </c>
      <c r="L69" s="47">
        <v>1</v>
      </c>
      <c r="M69" s="47">
        <v>0.11670834515823431</v>
      </c>
      <c r="N69" s="47">
        <v>0.2195070327682746</v>
      </c>
      <c r="O69" s="47">
        <v>8.7926648293406823E-2</v>
      </c>
      <c r="P69" s="47">
        <v>0.73889517040865771</v>
      </c>
      <c r="Q69" s="47">
        <v>0.46183531014130863</v>
      </c>
      <c r="R69" s="48">
        <v>0.81861351228389456</v>
      </c>
      <c r="S69" s="49">
        <v>0.49967431163584819</v>
      </c>
      <c r="T69" s="47">
        <v>0.50032568836415181</v>
      </c>
      <c r="U69" s="50">
        <v>56370.694656612257</v>
      </c>
      <c r="V69" s="51">
        <v>4</v>
      </c>
      <c r="W69" s="52">
        <v>0</v>
      </c>
      <c r="X69" s="52">
        <v>0.38856320052473708</v>
      </c>
      <c r="Y69" s="52">
        <v>0.61143679947526297</v>
      </c>
      <c r="Z69" s="53">
        <v>68889.361323278921</v>
      </c>
    </row>
    <row r="70" spans="1:26" x14ac:dyDescent="0.3">
      <c r="A70" s="10"/>
      <c r="B70" s="19" t="s">
        <v>121</v>
      </c>
      <c r="C70" s="17" t="s">
        <v>122</v>
      </c>
      <c r="D70" s="16" t="s">
        <v>164</v>
      </c>
      <c r="E70" s="17" t="s">
        <v>165</v>
      </c>
      <c r="F70" s="16" t="s">
        <v>173</v>
      </c>
      <c r="G70" s="17" t="s">
        <v>174</v>
      </c>
      <c r="H70" s="16">
        <v>47</v>
      </c>
      <c r="I70" s="18">
        <v>6</v>
      </c>
      <c r="J70" s="47">
        <v>0.81974652103302237</v>
      </c>
      <c r="K70" s="47">
        <v>0.36948699168869215</v>
      </c>
      <c r="L70" s="47">
        <v>1</v>
      </c>
      <c r="M70" s="47">
        <v>8.2482394976770262E-2</v>
      </c>
      <c r="N70" s="47">
        <v>0.30350320051605217</v>
      </c>
      <c r="O70" s="47">
        <v>0.47151546030634017</v>
      </c>
      <c r="P70" s="47">
        <v>0.75148247978436655</v>
      </c>
      <c r="Q70" s="47">
        <v>0.60696426393462621</v>
      </c>
      <c r="R70" s="48">
        <v>0.94734276843093368</v>
      </c>
      <c r="S70" s="49">
        <v>0.59472489785231153</v>
      </c>
      <c r="T70" s="47">
        <v>0.40527510214768847</v>
      </c>
      <c r="U70" s="50">
        <v>58885.256516752692</v>
      </c>
      <c r="V70" s="51">
        <v>6</v>
      </c>
      <c r="W70" s="52">
        <v>0</v>
      </c>
      <c r="X70" s="52">
        <v>0.48361378674120048</v>
      </c>
      <c r="Y70" s="52">
        <v>0.51638621325879952</v>
      </c>
      <c r="Z70" s="53">
        <v>75029.367627863787</v>
      </c>
    </row>
    <row r="71" spans="1:26" x14ac:dyDescent="0.3">
      <c r="A71" s="10"/>
      <c r="B71" s="19" t="s">
        <v>121</v>
      </c>
      <c r="C71" s="17" t="s">
        <v>122</v>
      </c>
      <c r="D71" s="16" t="s">
        <v>164</v>
      </c>
      <c r="E71" s="17" t="s">
        <v>165</v>
      </c>
      <c r="F71" s="16" t="s">
        <v>175</v>
      </c>
      <c r="G71" s="17" t="s">
        <v>176</v>
      </c>
      <c r="H71" s="16">
        <v>38</v>
      </c>
      <c r="I71" s="18">
        <v>4</v>
      </c>
      <c r="J71" s="47">
        <v>0.8706441393875396</v>
      </c>
      <c r="K71" s="47">
        <v>0.38585005279831047</v>
      </c>
      <c r="L71" s="47">
        <v>1</v>
      </c>
      <c r="M71" s="47">
        <v>8.7977864497813932E-2</v>
      </c>
      <c r="N71" s="47">
        <v>0.27029148568737243</v>
      </c>
      <c r="O71" s="47">
        <v>0.37641675466385077</v>
      </c>
      <c r="P71" s="47">
        <v>0.80703992922642442</v>
      </c>
      <c r="Q71" s="47">
        <v>0.53409713154458527</v>
      </c>
      <c r="R71" s="48">
        <v>0.94866490441711671</v>
      </c>
      <c r="S71" s="49">
        <v>0.58677580691366815</v>
      </c>
      <c r="T71" s="47">
        <v>0.41322419308633185</v>
      </c>
      <c r="U71" s="50">
        <v>30328.589651571325</v>
      </c>
      <c r="V71" s="51">
        <v>6</v>
      </c>
      <c r="W71" s="52">
        <v>0</v>
      </c>
      <c r="X71" s="52">
        <v>0.47566469580255699</v>
      </c>
      <c r="Y71" s="52">
        <v>0.52433530419744301</v>
      </c>
      <c r="Z71" s="53">
        <v>38483.589651571332</v>
      </c>
    </row>
    <row r="72" spans="1:26" x14ac:dyDescent="0.3">
      <c r="A72" s="10"/>
      <c r="B72" s="19" t="s">
        <v>121</v>
      </c>
      <c r="C72" s="17" t="s">
        <v>122</v>
      </c>
      <c r="D72" s="16" t="s">
        <v>164</v>
      </c>
      <c r="E72" s="17" t="s">
        <v>165</v>
      </c>
      <c r="F72" s="16" t="s">
        <v>177</v>
      </c>
      <c r="G72" s="17" t="s">
        <v>178</v>
      </c>
      <c r="H72" s="16">
        <v>52</v>
      </c>
      <c r="I72" s="18">
        <v>2</v>
      </c>
      <c r="J72" s="47">
        <v>0.48194063926940639</v>
      </c>
      <c r="K72" s="47">
        <v>0.33961187214611871</v>
      </c>
      <c r="L72" s="47">
        <v>1</v>
      </c>
      <c r="M72" s="47">
        <v>6.8980217412419095E-2</v>
      </c>
      <c r="N72" s="47">
        <v>0.17287585197873176</v>
      </c>
      <c r="O72" s="47">
        <v>9.2100456621004564E-2</v>
      </c>
      <c r="P72" s="47">
        <v>0.7205607689504373</v>
      </c>
      <c r="Q72" s="47">
        <v>0.48310096565910521</v>
      </c>
      <c r="R72" s="48">
        <v>0.91054406093094331</v>
      </c>
      <c r="S72" s="49">
        <v>0.4744127592186852</v>
      </c>
      <c r="T72" s="47">
        <v>0.5255872407813148</v>
      </c>
      <c r="U72" s="50">
        <v>58848.952175802253</v>
      </c>
      <c r="V72" s="51">
        <v>4</v>
      </c>
      <c r="W72" s="52">
        <v>0</v>
      </c>
      <c r="X72" s="52">
        <v>0.36330164810757404</v>
      </c>
      <c r="Y72" s="52">
        <v>0.63669835189242596</v>
      </c>
      <c r="Z72" s="53">
        <v>71289.841064691151</v>
      </c>
    </row>
    <row r="73" spans="1:26" x14ac:dyDescent="0.3">
      <c r="A73" s="10"/>
      <c r="B73" s="19" t="s">
        <v>121</v>
      </c>
      <c r="C73" s="17" t="s">
        <v>122</v>
      </c>
      <c r="D73" s="16" t="s">
        <v>179</v>
      </c>
      <c r="E73" s="17" t="s">
        <v>180</v>
      </c>
      <c r="F73" s="16" t="s">
        <v>181</v>
      </c>
      <c r="G73" s="17" t="s">
        <v>180</v>
      </c>
      <c r="H73" s="16">
        <v>41</v>
      </c>
      <c r="I73" s="18">
        <v>19</v>
      </c>
      <c r="J73" s="47">
        <v>0.83110252992345646</v>
      </c>
      <c r="K73" s="47">
        <v>0.46778161030108972</v>
      </c>
      <c r="L73" s="47">
        <v>1</v>
      </c>
      <c r="M73" s="47">
        <v>0.15179744519995561</v>
      </c>
      <c r="N73" s="47">
        <v>0.45351119409280327</v>
      </c>
      <c r="O73" s="47">
        <v>5.9242259753466447E-2</v>
      </c>
      <c r="P73" s="47">
        <v>0.71244101597629528</v>
      </c>
      <c r="Q73" s="47">
        <v>0.52075111592710022</v>
      </c>
      <c r="R73" s="48">
        <v>0.9340096672214302</v>
      </c>
      <c r="S73" s="49">
        <v>0.57007075982173305</v>
      </c>
      <c r="T73" s="47">
        <v>0.42992924017826695</v>
      </c>
      <c r="U73" s="50">
        <v>149861.72503665905</v>
      </c>
      <c r="V73" s="51">
        <v>4</v>
      </c>
      <c r="W73" s="52">
        <v>0</v>
      </c>
      <c r="X73" s="52">
        <v>0.45895964871062195</v>
      </c>
      <c r="Y73" s="52">
        <v>0.541040351289378</v>
      </c>
      <c r="Z73" s="53">
        <v>188592.05836999236</v>
      </c>
    </row>
    <row r="74" spans="1:26" x14ac:dyDescent="0.3">
      <c r="A74" s="10"/>
      <c r="B74" s="19" t="s">
        <v>121</v>
      </c>
      <c r="C74" s="17" t="s">
        <v>122</v>
      </c>
      <c r="D74" s="16" t="s">
        <v>179</v>
      </c>
      <c r="E74" s="17" t="s">
        <v>180</v>
      </c>
      <c r="F74" s="16" t="s">
        <v>182</v>
      </c>
      <c r="G74" s="17" t="s">
        <v>183</v>
      </c>
      <c r="H74" s="16">
        <v>36</v>
      </c>
      <c r="I74" s="18">
        <v>3</v>
      </c>
      <c r="J74" s="47">
        <v>0.66778866638261614</v>
      </c>
      <c r="K74" s="47">
        <v>0.38721772475500638</v>
      </c>
      <c r="L74" s="47">
        <v>1</v>
      </c>
      <c r="M74" s="47">
        <v>5.7154053835008427E-2</v>
      </c>
      <c r="N74" s="47">
        <v>0.36168077347696631</v>
      </c>
      <c r="O74" s="47">
        <v>0.16812952705581594</v>
      </c>
      <c r="P74" s="47">
        <v>0.83157848748307051</v>
      </c>
      <c r="Q74" s="47">
        <v>0.55740919836664515</v>
      </c>
      <c r="R74" s="48">
        <v>0.98930163447251118</v>
      </c>
      <c r="S74" s="49">
        <v>0.55780667398084893</v>
      </c>
      <c r="T74" s="47">
        <v>0.44219332601915107</v>
      </c>
      <c r="U74" s="50">
        <v>24953.853773912731</v>
      </c>
      <c r="V74" s="51">
        <v>5</v>
      </c>
      <c r="W74" s="52">
        <v>0</v>
      </c>
      <c r="X74" s="52">
        <v>0.44669556286973777</v>
      </c>
      <c r="Y74" s="52">
        <v>0.55330443713026223</v>
      </c>
      <c r="Z74" s="53">
        <v>31224.075996134958</v>
      </c>
    </row>
    <row r="75" spans="1:26" x14ac:dyDescent="0.3">
      <c r="A75" s="10"/>
      <c r="B75" s="19" t="s">
        <v>121</v>
      </c>
      <c r="C75" s="17" t="s">
        <v>122</v>
      </c>
      <c r="D75" s="16" t="s">
        <v>179</v>
      </c>
      <c r="E75" s="17" t="s">
        <v>180</v>
      </c>
      <c r="F75" s="16" t="s">
        <v>184</v>
      </c>
      <c r="G75" s="17" t="s">
        <v>185</v>
      </c>
      <c r="H75" s="16">
        <v>61</v>
      </c>
      <c r="I75" s="18">
        <v>3</v>
      </c>
      <c r="J75" s="47">
        <v>0.71792546921751743</v>
      </c>
      <c r="K75" s="47">
        <v>0.29508568319883943</v>
      </c>
      <c r="L75" s="47">
        <v>1</v>
      </c>
      <c r="M75" s="47">
        <v>8.4503513594466617E-2</v>
      </c>
      <c r="N75" s="47">
        <v>0.31864578252307912</v>
      </c>
      <c r="O75" s="47">
        <v>4.3204279626439385E-2</v>
      </c>
      <c r="P75" s="47">
        <v>0.77634995273819352</v>
      </c>
      <c r="Q75" s="47">
        <v>0.52915898411943141</v>
      </c>
      <c r="R75" s="48">
        <v>0.95051933817005063</v>
      </c>
      <c r="S75" s="49">
        <v>0.52393255590977983</v>
      </c>
      <c r="T75" s="47">
        <v>0.47606744409022017</v>
      </c>
      <c r="U75" s="50">
        <v>49683.826667587651</v>
      </c>
      <c r="V75" s="51">
        <v>4</v>
      </c>
      <c r="W75" s="52">
        <v>0</v>
      </c>
      <c r="X75" s="52">
        <v>0.41282144479866861</v>
      </c>
      <c r="Y75" s="52">
        <v>0.58717855520133133</v>
      </c>
      <c r="Z75" s="53">
        <v>61279.715556476542</v>
      </c>
    </row>
    <row r="76" spans="1:26" x14ac:dyDescent="0.3">
      <c r="A76" s="10"/>
      <c r="B76" s="19" t="s">
        <v>121</v>
      </c>
      <c r="C76" s="17" t="s">
        <v>122</v>
      </c>
      <c r="D76" s="16" t="s">
        <v>186</v>
      </c>
      <c r="E76" s="17" t="s">
        <v>187</v>
      </c>
      <c r="F76" s="16" t="s">
        <v>188</v>
      </c>
      <c r="G76" s="17" t="s">
        <v>187</v>
      </c>
      <c r="H76" s="16">
        <v>21</v>
      </c>
      <c r="I76" s="18">
        <v>12</v>
      </c>
      <c r="J76" s="47">
        <v>0.82946748705236595</v>
      </c>
      <c r="K76" s="47">
        <v>0.32690009295737238</v>
      </c>
      <c r="L76" s="47">
        <v>0.13388309483385885</v>
      </c>
      <c r="M76" s="47">
        <v>0.16695553137957841</v>
      </c>
      <c r="N76" s="47">
        <v>0.49877158886729495</v>
      </c>
      <c r="O76" s="47">
        <v>0.15718649019521047</v>
      </c>
      <c r="P76" s="47">
        <v>0.8284648565773064</v>
      </c>
      <c r="Q76" s="47">
        <v>0.41978770278389743</v>
      </c>
      <c r="R76" s="48">
        <v>0.91953405979923775</v>
      </c>
      <c r="S76" s="49">
        <v>0.47566121160512481</v>
      </c>
      <c r="T76" s="47">
        <v>0.52433878839487513</v>
      </c>
      <c r="U76" s="50">
        <v>60230.272284130915</v>
      </c>
      <c r="V76" s="51">
        <v>4</v>
      </c>
      <c r="W76" s="52">
        <v>-0.86611690516614115</v>
      </c>
      <c r="X76" s="52">
        <v>0.36455010049401365</v>
      </c>
      <c r="Y76" s="52">
        <v>0.63544989950598629</v>
      </c>
      <c r="Z76" s="53">
        <v>72993.494506353134</v>
      </c>
    </row>
    <row r="77" spans="1:26" x14ac:dyDescent="0.3">
      <c r="A77" s="10"/>
      <c r="B77" s="19" t="s">
        <v>121</v>
      </c>
      <c r="C77" s="17" t="s">
        <v>122</v>
      </c>
      <c r="D77" s="16" t="s">
        <v>189</v>
      </c>
      <c r="E77" s="17" t="s">
        <v>190</v>
      </c>
      <c r="F77" s="16" t="s">
        <v>191</v>
      </c>
      <c r="G77" s="17" t="s">
        <v>190</v>
      </c>
      <c r="H77" s="16">
        <v>28</v>
      </c>
      <c r="I77" s="18">
        <v>2</v>
      </c>
      <c r="J77" s="47">
        <v>0.83982600289995168</v>
      </c>
      <c r="K77" s="47">
        <v>0.36945384243595941</v>
      </c>
      <c r="L77" s="47">
        <v>1</v>
      </c>
      <c r="M77" s="47">
        <v>6.2449490167361441E-2</v>
      </c>
      <c r="N77" s="47">
        <v>0.28066851100920909</v>
      </c>
      <c r="O77" s="47">
        <v>0.12160463992266796</v>
      </c>
      <c r="P77" s="47">
        <v>0.8150266316487077</v>
      </c>
      <c r="Q77" s="47">
        <v>0.49216087252897067</v>
      </c>
      <c r="R77" s="48">
        <v>0.97776666110833199</v>
      </c>
      <c r="S77" s="49">
        <v>0.55099518352457322</v>
      </c>
      <c r="T77" s="47">
        <v>0.44900481647542678</v>
      </c>
      <c r="U77" s="50">
        <v>23040.233152620051</v>
      </c>
      <c r="V77" s="51">
        <v>4</v>
      </c>
      <c r="W77" s="52">
        <v>0</v>
      </c>
      <c r="X77" s="52">
        <v>0.43988407241346222</v>
      </c>
      <c r="Y77" s="52">
        <v>0.56011592758653772</v>
      </c>
      <c r="Z77" s="53">
        <v>28741.788708175598</v>
      </c>
    </row>
    <row r="78" spans="1:26" x14ac:dyDescent="0.3">
      <c r="A78" s="10"/>
      <c r="B78" s="19" t="s">
        <v>121</v>
      </c>
      <c r="C78" s="17" t="s">
        <v>122</v>
      </c>
      <c r="D78" s="16" t="s">
        <v>189</v>
      </c>
      <c r="E78" s="17" t="s">
        <v>190</v>
      </c>
      <c r="F78" s="16" t="s">
        <v>192</v>
      </c>
      <c r="G78" s="17" t="s">
        <v>193</v>
      </c>
      <c r="H78" s="16">
        <v>40</v>
      </c>
      <c r="I78" s="18">
        <v>2</v>
      </c>
      <c r="J78" s="47">
        <v>0.80499851822582236</v>
      </c>
      <c r="K78" s="47">
        <v>0.33720241035266224</v>
      </c>
      <c r="L78" s="47">
        <v>1</v>
      </c>
      <c r="M78" s="47">
        <v>6.5182776487728952E-2</v>
      </c>
      <c r="N78" s="47">
        <v>0.30771290840921262</v>
      </c>
      <c r="O78" s="47">
        <v>8.6782574335671242E-2</v>
      </c>
      <c r="P78" s="47">
        <v>0.75392449517120275</v>
      </c>
      <c r="Q78" s="47">
        <v>0.38195168381453115</v>
      </c>
      <c r="R78" s="48">
        <v>0.95622167821240689</v>
      </c>
      <c r="S78" s="49">
        <v>0.52155300500102653</v>
      </c>
      <c r="T78" s="47">
        <v>0.47844699499897347</v>
      </c>
      <c r="U78" s="50">
        <v>53918.105654414314</v>
      </c>
      <c r="V78" s="51">
        <v>4</v>
      </c>
      <c r="W78" s="52">
        <v>0</v>
      </c>
      <c r="X78" s="52">
        <v>0.41044189388991531</v>
      </c>
      <c r="Y78" s="52">
        <v>0.58955810611008475</v>
      </c>
      <c r="Z78" s="53">
        <v>66439.661209969883</v>
      </c>
    </row>
    <row r="79" spans="1:26" x14ac:dyDescent="0.3">
      <c r="A79" s="10"/>
      <c r="B79" s="19" t="s">
        <v>121</v>
      </c>
      <c r="C79" s="17" t="s">
        <v>122</v>
      </c>
      <c r="D79" s="16" t="s">
        <v>194</v>
      </c>
      <c r="E79" s="17" t="s">
        <v>195</v>
      </c>
      <c r="F79" s="16" t="s">
        <v>196</v>
      </c>
      <c r="G79" s="17" t="s">
        <v>195</v>
      </c>
      <c r="H79" s="16">
        <v>28</v>
      </c>
      <c r="I79" s="18">
        <v>3</v>
      </c>
      <c r="J79" s="47">
        <v>0.5423855454421953</v>
      </c>
      <c r="K79" s="47">
        <v>0.33134085042793093</v>
      </c>
      <c r="L79" s="47">
        <v>1</v>
      </c>
      <c r="M79" s="47">
        <v>0.102775547517897</v>
      </c>
      <c r="N79" s="47">
        <v>0.4455831471992292</v>
      </c>
      <c r="O79" s="47">
        <v>0.21776932481999728</v>
      </c>
      <c r="P79" s="47">
        <v>0.71904437931756338</v>
      </c>
      <c r="Q79" s="47">
        <v>0.56480994649429372</v>
      </c>
      <c r="R79" s="48">
        <v>0.73959270466999261</v>
      </c>
      <c r="S79" s="49">
        <v>0.51814460509878879</v>
      </c>
      <c r="T79" s="47">
        <v>0.48185539490121121</v>
      </c>
      <c r="U79" s="50">
        <v>22964.264410201922</v>
      </c>
      <c r="V79" s="51">
        <v>3</v>
      </c>
      <c r="W79" s="52">
        <v>0</v>
      </c>
      <c r="X79" s="52">
        <v>0.40703349398767774</v>
      </c>
      <c r="Y79" s="52">
        <v>0.59296650601232226</v>
      </c>
      <c r="Z79" s="53">
        <v>28259.597743535254</v>
      </c>
    </row>
    <row r="80" spans="1:26" x14ac:dyDescent="0.3">
      <c r="A80" s="10"/>
      <c r="B80" s="19" t="s">
        <v>121</v>
      </c>
      <c r="C80" s="17" t="s">
        <v>122</v>
      </c>
      <c r="D80" s="16" t="s">
        <v>194</v>
      </c>
      <c r="E80" s="17" t="s">
        <v>195</v>
      </c>
      <c r="F80" s="16" t="s">
        <v>197</v>
      </c>
      <c r="G80" s="17" t="s">
        <v>198</v>
      </c>
      <c r="H80" s="16">
        <v>76</v>
      </c>
      <c r="I80" s="18">
        <v>13</v>
      </c>
      <c r="J80" s="47">
        <v>0.72155387068796695</v>
      </c>
      <c r="K80" s="47">
        <v>0.41318579861791122</v>
      </c>
      <c r="L80" s="47">
        <v>1</v>
      </c>
      <c r="M80" s="47">
        <v>0.11047561697628348</v>
      </c>
      <c r="N80" s="47">
        <v>0.39556448830308466</v>
      </c>
      <c r="O80" s="47">
        <v>0.1027054248384299</v>
      </c>
      <c r="P80" s="47">
        <v>0.58327549433346682</v>
      </c>
      <c r="Q80" s="47">
        <v>0.44370024875621894</v>
      </c>
      <c r="R80" s="48">
        <v>0.88459534826709163</v>
      </c>
      <c r="S80" s="49">
        <v>0.51722847675338368</v>
      </c>
      <c r="T80" s="47">
        <v>0.48277152324661632</v>
      </c>
      <c r="U80" s="50">
        <v>124654.50393141582</v>
      </c>
      <c r="V80" s="51">
        <v>4</v>
      </c>
      <c r="W80" s="52">
        <v>0</v>
      </c>
      <c r="X80" s="52">
        <v>0.40611736564227263</v>
      </c>
      <c r="Y80" s="52">
        <v>0.59388263435772737</v>
      </c>
      <c r="Z80" s="53">
        <v>153344.05948697135</v>
      </c>
    </row>
    <row r="81" spans="1:26" x14ac:dyDescent="0.3">
      <c r="A81" s="10"/>
      <c r="B81" s="19" t="s">
        <v>121</v>
      </c>
      <c r="C81" s="17" t="s">
        <v>122</v>
      </c>
      <c r="D81" s="16" t="s">
        <v>194</v>
      </c>
      <c r="E81" s="17" t="s">
        <v>195</v>
      </c>
      <c r="F81" s="16" t="s">
        <v>199</v>
      </c>
      <c r="G81" s="17" t="s">
        <v>200</v>
      </c>
      <c r="H81" s="16">
        <v>21</v>
      </c>
      <c r="I81" s="18">
        <v>7</v>
      </c>
      <c r="J81" s="47">
        <v>0.4735503560528993</v>
      </c>
      <c r="K81" s="47">
        <v>0.17929806714140384</v>
      </c>
      <c r="L81" s="47">
        <v>1</v>
      </c>
      <c r="M81" s="47">
        <v>5.1023219738608454E-2</v>
      </c>
      <c r="N81" s="47">
        <v>0.3768439874832365</v>
      </c>
      <c r="O81" s="47">
        <v>0.16073245167853509</v>
      </c>
      <c r="P81" s="47">
        <v>0.78515625</v>
      </c>
      <c r="Q81" s="47">
        <v>0.29575574568025498</v>
      </c>
      <c r="R81" s="48">
        <v>0.59914077990746861</v>
      </c>
      <c r="S81" s="49">
        <v>0.43572231752026741</v>
      </c>
      <c r="T81" s="47">
        <v>0.56427768247973265</v>
      </c>
      <c r="U81" s="50">
        <v>5919.8371668948748</v>
      </c>
      <c r="V81" s="51">
        <v>2</v>
      </c>
      <c r="W81" s="52">
        <v>0</v>
      </c>
      <c r="X81" s="52">
        <v>0.32461120640915631</v>
      </c>
      <c r="Y81" s="52">
        <v>0.67538879359084369</v>
      </c>
      <c r="Z81" s="53">
        <v>7085.5038335615409</v>
      </c>
    </row>
    <row r="82" spans="1:26" x14ac:dyDescent="0.3">
      <c r="A82" s="10"/>
      <c r="B82" s="19" t="s">
        <v>121</v>
      </c>
      <c r="C82" s="17" t="s">
        <v>122</v>
      </c>
      <c r="D82" s="16" t="s">
        <v>194</v>
      </c>
      <c r="E82" s="17" t="s">
        <v>195</v>
      </c>
      <c r="F82" s="16" t="s">
        <v>201</v>
      </c>
      <c r="G82" s="17" t="s">
        <v>202</v>
      </c>
      <c r="H82" s="16">
        <v>36</v>
      </c>
      <c r="I82" s="18">
        <v>5</v>
      </c>
      <c r="J82" s="47">
        <v>0.30010076130765784</v>
      </c>
      <c r="K82" s="47">
        <v>7.8985669502910916E-2</v>
      </c>
      <c r="L82" s="47">
        <v>1</v>
      </c>
      <c r="M82" s="47">
        <v>3.5501384155778297E-2</v>
      </c>
      <c r="N82" s="47">
        <v>0.11620209059233449</v>
      </c>
      <c r="O82" s="47">
        <v>3.8737124944021498E-2</v>
      </c>
      <c r="P82" s="47">
        <v>0.47551046616155135</v>
      </c>
      <c r="Q82" s="47">
        <v>0.26175658135587587</v>
      </c>
      <c r="R82" s="48">
        <v>0.22683528685996296</v>
      </c>
      <c r="S82" s="49">
        <v>0.28151437387556588</v>
      </c>
      <c r="T82" s="47">
        <v>0.71848562612443412</v>
      </c>
      <c r="U82" s="50">
        <v>39054.723179245862</v>
      </c>
      <c r="V82" s="51">
        <v>1</v>
      </c>
      <c r="W82" s="52">
        <v>0</v>
      </c>
      <c r="X82" s="52">
        <v>0.17040326276445483</v>
      </c>
      <c r="Y82" s="52">
        <v>0.82959673723554517</v>
      </c>
      <c r="Z82" s="53">
        <v>45094.389845912527</v>
      </c>
    </row>
    <row r="83" spans="1:26" x14ac:dyDescent="0.3">
      <c r="A83" s="10"/>
      <c r="B83" s="19" t="s">
        <v>121</v>
      </c>
      <c r="C83" s="17" t="s">
        <v>122</v>
      </c>
      <c r="D83" s="16" t="s">
        <v>194</v>
      </c>
      <c r="E83" s="17" t="s">
        <v>195</v>
      </c>
      <c r="F83" s="16" t="s">
        <v>203</v>
      </c>
      <c r="G83" s="17" t="s">
        <v>204</v>
      </c>
      <c r="H83" s="16">
        <v>59</v>
      </c>
      <c r="I83" s="18">
        <v>9</v>
      </c>
      <c r="J83" s="47">
        <v>0.16562499999999999</v>
      </c>
      <c r="K83" s="47">
        <v>2.5318877551020413E-2</v>
      </c>
      <c r="L83" s="47">
        <v>1</v>
      </c>
      <c r="M83" s="47">
        <v>4.1511152278315575E-2</v>
      </c>
      <c r="N83" s="47">
        <v>0.1473968268738659</v>
      </c>
      <c r="O83" s="47">
        <v>4.1836734693877553E-2</v>
      </c>
      <c r="P83" s="47">
        <v>0.52877042593088674</v>
      </c>
      <c r="Q83" s="47">
        <v>0.26870560650989583</v>
      </c>
      <c r="R83" s="48">
        <v>0.30520819018826439</v>
      </c>
      <c r="S83" s="49">
        <v>0.28048586822512511</v>
      </c>
      <c r="T83" s="47">
        <v>0.71951413177487489</v>
      </c>
      <c r="U83" s="50">
        <v>37400.344569657995</v>
      </c>
      <c r="V83" s="51">
        <v>1</v>
      </c>
      <c r="W83" s="52">
        <v>0</v>
      </c>
      <c r="X83" s="52">
        <v>0.16937475711401404</v>
      </c>
      <c r="Y83" s="52">
        <v>0.83062524288598594</v>
      </c>
      <c r="Z83" s="53">
        <v>43175.900125213549</v>
      </c>
    </row>
    <row r="84" spans="1:26" x14ac:dyDescent="0.3">
      <c r="A84" s="10"/>
      <c r="B84" s="19" t="s">
        <v>205</v>
      </c>
      <c r="C84" s="17" t="s">
        <v>206</v>
      </c>
      <c r="D84" s="16" t="s">
        <v>207</v>
      </c>
      <c r="E84" s="17" t="s">
        <v>208</v>
      </c>
      <c r="F84" s="16" t="s">
        <v>209</v>
      </c>
      <c r="G84" s="17" t="s">
        <v>208</v>
      </c>
      <c r="H84" s="16">
        <v>25</v>
      </c>
      <c r="I84" s="18">
        <v>18</v>
      </c>
      <c r="J84" s="47">
        <v>0.73497408437167477</v>
      </c>
      <c r="K84" s="47">
        <v>0.37646311742697286</v>
      </c>
      <c r="L84" s="47">
        <v>0.30967741935483872</v>
      </c>
      <c r="M84" s="47">
        <v>0.24341721704247787</v>
      </c>
      <c r="N84" s="47">
        <v>0.48098340783392679</v>
      </c>
      <c r="O84" s="47">
        <v>4.362750145882676E-2</v>
      </c>
      <c r="P84" s="47">
        <v>0.81313110256901999</v>
      </c>
      <c r="Q84" s="47">
        <v>0.56209725583880799</v>
      </c>
      <c r="R84" s="48">
        <v>0.93028787163756488</v>
      </c>
      <c r="S84" s="49">
        <v>0.49940655305934567</v>
      </c>
      <c r="T84" s="47">
        <v>0.50059344694065433</v>
      </c>
      <c r="U84" s="50">
        <v>73569.215336186317</v>
      </c>
      <c r="V84" s="51">
        <v>5</v>
      </c>
      <c r="W84" s="52">
        <v>-0.69032258064516128</v>
      </c>
      <c r="X84" s="52">
        <v>0.38829544194823451</v>
      </c>
      <c r="Y84" s="52">
        <v>0.61170455805176549</v>
      </c>
      <c r="Z84" s="53">
        <v>89898.54866951966</v>
      </c>
    </row>
    <row r="85" spans="1:26" x14ac:dyDescent="0.3">
      <c r="A85" s="10"/>
      <c r="B85" s="19" t="s">
        <v>205</v>
      </c>
      <c r="C85" s="17" t="s">
        <v>206</v>
      </c>
      <c r="D85" s="16" t="s">
        <v>207</v>
      </c>
      <c r="E85" s="17" t="s">
        <v>208</v>
      </c>
      <c r="F85" s="16" t="s">
        <v>210</v>
      </c>
      <c r="G85" s="17" t="s">
        <v>211</v>
      </c>
      <c r="H85" s="16">
        <v>41</v>
      </c>
      <c r="I85" s="18">
        <v>4</v>
      </c>
      <c r="J85" s="47">
        <v>0.63617641344472509</v>
      </c>
      <c r="K85" s="47">
        <v>0.23299009131532933</v>
      </c>
      <c r="L85" s="47">
        <v>1</v>
      </c>
      <c r="M85" s="47">
        <v>0.2449466056440377</v>
      </c>
      <c r="N85" s="47">
        <v>0.24428479200119188</v>
      </c>
      <c r="O85" s="47">
        <v>7.7443170779094614E-2</v>
      </c>
      <c r="P85" s="47">
        <v>0.713354381957091</v>
      </c>
      <c r="Q85" s="47">
        <v>0.40846988534024509</v>
      </c>
      <c r="R85" s="48">
        <v>0.89394011181654509</v>
      </c>
      <c r="S85" s="49">
        <v>0.49462282803314001</v>
      </c>
      <c r="T85" s="47">
        <v>0.50537717196686005</v>
      </c>
      <c r="U85" s="50">
        <v>59794.710855602978</v>
      </c>
      <c r="V85" s="51">
        <v>4</v>
      </c>
      <c r="W85" s="52">
        <v>0</v>
      </c>
      <c r="X85" s="52">
        <v>0.3835117169220289</v>
      </c>
      <c r="Y85" s="52">
        <v>0.6164882830779711</v>
      </c>
      <c r="Z85" s="53">
        <v>72941.044188936314</v>
      </c>
    </row>
    <row r="86" spans="1:26" x14ac:dyDescent="0.3">
      <c r="A86" s="10"/>
      <c r="B86" s="19" t="s">
        <v>205</v>
      </c>
      <c r="C86" s="17" t="s">
        <v>206</v>
      </c>
      <c r="D86" s="16" t="s">
        <v>207</v>
      </c>
      <c r="E86" s="17" t="s">
        <v>208</v>
      </c>
      <c r="F86" s="16" t="s">
        <v>212</v>
      </c>
      <c r="G86" s="17" t="s">
        <v>213</v>
      </c>
      <c r="H86" s="16">
        <v>39</v>
      </c>
      <c r="I86" s="18">
        <v>5</v>
      </c>
      <c r="J86" s="47">
        <v>0.63279269039083674</v>
      </c>
      <c r="K86" s="47">
        <v>0.2022383492174521</v>
      </c>
      <c r="L86" s="47">
        <v>1</v>
      </c>
      <c r="M86" s="47">
        <v>0.22671360723863082</v>
      </c>
      <c r="N86" s="47">
        <v>0.29762236204688458</v>
      </c>
      <c r="O86" s="47">
        <v>2.4132202500655765E-2</v>
      </c>
      <c r="P86" s="47">
        <v>0.80057953516450353</v>
      </c>
      <c r="Q86" s="47">
        <v>0.40824147927346577</v>
      </c>
      <c r="R86" s="48">
        <v>0.93443193997856389</v>
      </c>
      <c r="S86" s="49">
        <v>0.50297246286788821</v>
      </c>
      <c r="T86" s="47">
        <v>0.49702753713211179</v>
      </c>
      <c r="U86" s="50">
        <v>52516.923628453194</v>
      </c>
      <c r="V86" s="51">
        <v>4</v>
      </c>
      <c r="W86" s="52">
        <v>0</v>
      </c>
      <c r="X86" s="52">
        <v>0.391861351756777</v>
      </c>
      <c r="Y86" s="52">
        <v>0.60813864824322295</v>
      </c>
      <c r="Z86" s="53">
        <v>64257.145850675421</v>
      </c>
    </row>
    <row r="87" spans="1:26" x14ac:dyDescent="0.3">
      <c r="A87" s="10"/>
      <c r="B87" s="19" t="s">
        <v>205</v>
      </c>
      <c r="C87" s="17" t="s">
        <v>206</v>
      </c>
      <c r="D87" s="16" t="s">
        <v>207</v>
      </c>
      <c r="E87" s="17" t="s">
        <v>208</v>
      </c>
      <c r="F87" s="16" t="s">
        <v>214</v>
      </c>
      <c r="G87" s="17" t="s">
        <v>215</v>
      </c>
      <c r="H87" s="16">
        <v>34</v>
      </c>
      <c r="I87" s="18">
        <v>8</v>
      </c>
      <c r="J87" s="47">
        <v>0.55675521821631879</v>
      </c>
      <c r="K87" s="47">
        <v>0.2552371916508539</v>
      </c>
      <c r="L87" s="47">
        <v>1</v>
      </c>
      <c r="M87" s="47">
        <v>0.20502684393130544</v>
      </c>
      <c r="N87" s="47">
        <v>0.28094031257107582</v>
      </c>
      <c r="O87" s="47">
        <v>3.1916508538899428E-2</v>
      </c>
      <c r="P87" s="47">
        <v>0.71979177511712655</v>
      </c>
      <c r="Q87" s="47">
        <v>0.4342327491859318</v>
      </c>
      <c r="R87" s="48">
        <v>0.791436076611155</v>
      </c>
      <c r="S87" s="49">
        <v>0.47503740842474074</v>
      </c>
      <c r="T87" s="47">
        <v>0.52496259157525926</v>
      </c>
      <c r="U87" s="50">
        <v>64377.737492648768</v>
      </c>
      <c r="V87" s="51">
        <v>3</v>
      </c>
      <c r="W87" s="52">
        <v>0</v>
      </c>
      <c r="X87" s="52">
        <v>0.36392629731362963</v>
      </c>
      <c r="Y87" s="52">
        <v>0.63607370268637031</v>
      </c>
      <c r="Z87" s="53">
        <v>78003.626381537644</v>
      </c>
    </row>
    <row r="88" spans="1:26" x14ac:dyDescent="0.3">
      <c r="A88" s="10"/>
      <c r="B88" s="19" t="s">
        <v>205</v>
      </c>
      <c r="C88" s="17" t="s">
        <v>206</v>
      </c>
      <c r="D88" s="16" t="s">
        <v>216</v>
      </c>
      <c r="E88" s="17" t="s">
        <v>217</v>
      </c>
      <c r="F88" s="16" t="s">
        <v>218</v>
      </c>
      <c r="G88" s="17" t="s">
        <v>217</v>
      </c>
      <c r="H88" s="16">
        <v>22</v>
      </c>
      <c r="I88" s="18">
        <v>12</v>
      </c>
      <c r="J88" s="47">
        <v>0.83843308984525933</v>
      </c>
      <c r="K88" s="47">
        <v>0.23028022594711955</v>
      </c>
      <c r="L88" s="47">
        <v>1</v>
      </c>
      <c r="M88" s="47">
        <v>0.44686941949070624</v>
      </c>
      <c r="N88" s="47">
        <v>0.51480182066324165</v>
      </c>
      <c r="O88" s="47">
        <v>0.10526412629487203</v>
      </c>
      <c r="P88" s="47">
        <v>0.7265355820940298</v>
      </c>
      <c r="Q88" s="47">
        <v>0.50269217360507779</v>
      </c>
      <c r="R88" s="48">
        <v>0.95359975594874924</v>
      </c>
      <c r="S88" s="49">
        <v>0.59094179932100621</v>
      </c>
      <c r="T88" s="47">
        <v>0.40905820067899379</v>
      </c>
      <c r="U88" s="50">
        <v>116372.55845296626</v>
      </c>
      <c r="V88" s="51">
        <v>4</v>
      </c>
      <c r="W88" s="52">
        <v>0</v>
      </c>
      <c r="X88" s="52">
        <v>0.47983068820989505</v>
      </c>
      <c r="Y88" s="52">
        <v>0.52016931179010495</v>
      </c>
      <c r="Z88" s="53">
        <v>147982.44734185518</v>
      </c>
    </row>
    <row r="89" spans="1:26" x14ac:dyDescent="0.3">
      <c r="A89" s="10"/>
      <c r="B89" s="19" t="s">
        <v>205</v>
      </c>
      <c r="C89" s="17" t="s">
        <v>206</v>
      </c>
      <c r="D89" s="16" t="s">
        <v>216</v>
      </c>
      <c r="E89" s="17" t="s">
        <v>217</v>
      </c>
      <c r="F89" s="16" t="s">
        <v>219</v>
      </c>
      <c r="G89" s="17" t="s">
        <v>220</v>
      </c>
      <c r="H89" s="16">
        <v>20</v>
      </c>
      <c r="I89" s="18">
        <v>4</v>
      </c>
      <c r="J89" s="47">
        <v>0.43676488420031523</v>
      </c>
      <c r="K89" s="47">
        <v>6.2825876076148923E-2</v>
      </c>
      <c r="L89" s="47">
        <v>1</v>
      </c>
      <c r="M89" s="47">
        <v>0.12506504160390453</v>
      </c>
      <c r="N89" s="47">
        <v>0.31515707901877926</v>
      </c>
      <c r="O89" s="47">
        <v>0.11246513883836547</v>
      </c>
      <c r="P89" s="47">
        <v>0.59963681243956701</v>
      </c>
      <c r="Q89" s="47">
        <v>0.3531025059654056</v>
      </c>
      <c r="R89" s="48">
        <v>0.89142566231325016</v>
      </c>
      <c r="S89" s="49">
        <v>0.43293811116174852</v>
      </c>
      <c r="T89" s="47">
        <v>0.56706188883825148</v>
      </c>
      <c r="U89" s="50">
        <v>97394.580593636201</v>
      </c>
      <c r="V89" s="51">
        <v>4</v>
      </c>
      <c r="W89" s="52">
        <v>0</v>
      </c>
      <c r="X89" s="52">
        <v>0.32182700005063736</v>
      </c>
      <c r="Y89" s="52">
        <v>0.67817299994936264</v>
      </c>
      <c r="Z89" s="53">
        <v>116478.24726030289</v>
      </c>
    </row>
    <row r="90" spans="1:26" x14ac:dyDescent="0.3">
      <c r="A90" s="10"/>
      <c r="B90" s="19" t="s">
        <v>205</v>
      </c>
      <c r="C90" s="17" t="s">
        <v>206</v>
      </c>
      <c r="D90" s="16" t="s">
        <v>216</v>
      </c>
      <c r="E90" s="17" t="s">
        <v>217</v>
      </c>
      <c r="F90" s="16" t="s">
        <v>221</v>
      </c>
      <c r="G90" s="17" t="s">
        <v>222</v>
      </c>
      <c r="H90" s="16">
        <v>26</v>
      </c>
      <c r="I90" s="18">
        <v>9</v>
      </c>
      <c r="J90" s="47">
        <v>0.60503644797879397</v>
      </c>
      <c r="K90" s="47">
        <v>0.14243948076248392</v>
      </c>
      <c r="L90" s="47">
        <v>1</v>
      </c>
      <c r="M90" s="47">
        <v>0.25129412973526211</v>
      </c>
      <c r="N90" s="47">
        <v>0.37153737892209621</v>
      </c>
      <c r="O90" s="47">
        <v>0.18968541691030288</v>
      </c>
      <c r="P90" s="47">
        <v>0.73127222261616542</v>
      </c>
      <c r="Q90" s="47">
        <v>0.36288978655894621</v>
      </c>
      <c r="R90" s="48">
        <v>0.92668119916555325</v>
      </c>
      <c r="S90" s="49">
        <v>0.50898178473884492</v>
      </c>
      <c r="T90" s="47">
        <v>0.49101821526115508</v>
      </c>
      <c r="U90" s="50">
        <v>63828.439838228071</v>
      </c>
      <c r="V90" s="51">
        <v>4</v>
      </c>
      <c r="W90" s="52">
        <v>0</v>
      </c>
      <c r="X90" s="52">
        <v>0.39787067362773376</v>
      </c>
      <c r="Y90" s="52">
        <v>0.60212932637226624</v>
      </c>
      <c r="Z90" s="53">
        <v>78271.99539378364</v>
      </c>
    </row>
    <row r="91" spans="1:26" x14ac:dyDescent="0.3">
      <c r="A91" s="10"/>
      <c r="B91" s="19" t="s">
        <v>205</v>
      </c>
      <c r="C91" s="17" t="s">
        <v>206</v>
      </c>
      <c r="D91" s="16" t="s">
        <v>216</v>
      </c>
      <c r="E91" s="17" t="s">
        <v>217</v>
      </c>
      <c r="F91" s="16" t="s">
        <v>223</v>
      </c>
      <c r="G91" s="17" t="s">
        <v>206</v>
      </c>
      <c r="H91" s="16">
        <v>19</v>
      </c>
      <c r="I91" s="18">
        <v>2</v>
      </c>
      <c r="J91" s="47">
        <v>0.55105624968638667</v>
      </c>
      <c r="K91" s="47">
        <v>0.18751568066636559</v>
      </c>
      <c r="L91" s="47">
        <v>1</v>
      </c>
      <c r="M91" s="47">
        <v>0.14094865071216425</v>
      </c>
      <c r="N91" s="47">
        <v>0.36993822923816061</v>
      </c>
      <c r="O91" s="47">
        <v>6.0916252697074617E-2</v>
      </c>
      <c r="P91" s="47">
        <v>0.67518216462468494</v>
      </c>
      <c r="Q91" s="47">
        <v>0.38363801985174018</v>
      </c>
      <c r="R91" s="48">
        <v>0.90486814787270309</v>
      </c>
      <c r="S91" s="49">
        <v>0.47489593281658671</v>
      </c>
      <c r="T91" s="47">
        <v>0.52510406718341329</v>
      </c>
      <c r="U91" s="50">
        <v>56108.944890749262</v>
      </c>
      <c r="V91" s="51">
        <v>4</v>
      </c>
      <c r="W91" s="52">
        <v>0</v>
      </c>
      <c r="X91" s="52">
        <v>0.36378482170547549</v>
      </c>
      <c r="Y91" s="52">
        <v>0.63621517829452445</v>
      </c>
      <c r="Z91" s="53">
        <v>67981.500446304824</v>
      </c>
    </row>
    <row r="92" spans="1:26" x14ac:dyDescent="0.3">
      <c r="A92" s="10"/>
      <c r="B92" s="19" t="s">
        <v>205</v>
      </c>
      <c r="C92" s="17" t="s">
        <v>206</v>
      </c>
      <c r="D92" s="16" t="s">
        <v>224</v>
      </c>
      <c r="E92" s="17" t="s">
        <v>225</v>
      </c>
      <c r="F92" s="16" t="s">
        <v>226</v>
      </c>
      <c r="G92" s="17" t="s">
        <v>225</v>
      </c>
      <c r="H92" s="16">
        <v>18</v>
      </c>
      <c r="I92" s="18">
        <v>13</v>
      </c>
      <c r="J92" s="47">
        <v>0.7599683648586304</v>
      </c>
      <c r="K92" s="47">
        <v>0.61299677057931845</v>
      </c>
      <c r="L92" s="47">
        <v>1</v>
      </c>
      <c r="M92" s="47">
        <v>0.40428732547471075</v>
      </c>
      <c r="N92" s="47">
        <v>0.44309999999999999</v>
      </c>
      <c r="O92" s="47">
        <v>5.86238713504251E-2</v>
      </c>
      <c r="P92" s="47">
        <v>0.70356163385055526</v>
      </c>
      <c r="Q92" s="47">
        <v>0.48905142141403302</v>
      </c>
      <c r="R92" s="48">
        <v>0.92768887988657089</v>
      </c>
      <c r="S92" s="49">
        <v>0.59991980749047147</v>
      </c>
      <c r="T92" s="47">
        <v>0.40008019250952853</v>
      </c>
      <c r="U92" s="50">
        <v>56019.228555184185</v>
      </c>
      <c r="V92" s="51">
        <v>4</v>
      </c>
      <c r="W92" s="52">
        <v>0</v>
      </c>
      <c r="X92" s="52">
        <v>0.48880869637936036</v>
      </c>
      <c r="Y92" s="52">
        <v>0.51119130362063969</v>
      </c>
      <c r="Z92" s="53">
        <v>71577.006332961973</v>
      </c>
    </row>
    <row r="93" spans="1:26" x14ac:dyDescent="0.3">
      <c r="A93" s="10"/>
      <c r="B93" s="19" t="s">
        <v>205</v>
      </c>
      <c r="C93" s="17" t="s">
        <v>206</v>
      </c>
      <c r="D93" s="16" t="s">
        <v>224</v>
      </c>
      <c r="E93" s="17" t="s">
        <v>225</v>
      </c>
      <c r="F93" s="16" t="s">
        <v>227</v>
      </c>
      <c r="G93" s="17" t="s">
        <v>228</v>
      </c>
      <c r="H93" s="16">
        <v>20</v>
      </c>
      <c r="I93" s="18">
        <v>8</v>
      </c>
      <c r="J93" s="47">
        <v>0.49726845381781226</v>
      </c>
      <c r="K93" s="47">
        <v>0.23307076610341759</v>
      </c>
      <c r="L93" s="47">
        <v>1</v>
      </c>
      <c r="M93" s="47">
        <v>0.19106084058326625</v>
      </c>
      <c r="N93" s="47">
        <v>0.38796225172830023</v>
      </c>
      <c r="O93" s="47">
        <v>5.126413416338458E-2</v>
      </c>
      <c r="P93" s="47">
        <v>0.6468087186003324</v>
      </c>
      <c r="Q93" s="47">
        <v>0.39961056688614105</v>
      </c>
      <c r="R93" s="48">
        <v>0.8936207888795431</v>
      </c>
      <c r="S93" s="49">
        <v>0.47785183564024414</v>
      </c>
      <c r="T93" s="47">
        <v>0.52214816435975586</v>
      </c>
      <c r="U93" s="50">
        <v>42668.903695150526</v>
      </c>
      <c r="V93" s="51">
        <v>4</v>
      </c>
      <c r="W93" s="52">
        <v>0</v>
      </c>
      <c r="X93" s="52">
        <v>0.36674072452913303</v>
      </c>
      <c r="Y93" s="52">
        <v>0.63325927547086702</v>
      </c>
      <c r="Z93" s="53">
        <v>51748.681472928314</v>
      </c>
    </row>
    <row r="94" spans="1:26" x14ac:dyDescent="0.3">
      <c r="A94" s="10"/>
      <c r="B94" s="19" t="s">
        <v>229</v>
      </c>
      <c r="C94" s="17" t="s">
        <v>230</v>
      </c>
      <c r="D94" s="16" t="s">
        <v>231</v>
      </c>
      <c r="E94" s="17" t="s">
        <v>230</v>
      </c>
      <c r="F94" s="16" t="s">
        <v>232</v>
      </c>
      <c r="G94" s="17" t="s">
        <v>230</v>
      </c>
      <c r="H94" s="16">
        <v>61</v>
      </c>
      <c r="I94" s="18">
        <v>15</v>
      </c>
      <c r="J94" s="47">
        <v>0.81217874979978744</v>
      </c>
      <c r="K94" s="47">
        <v>0.42597230513854717</v>
      </c>
      <c r="L94" s="47">
        <v>1</v>
      </c>
      <c r="M94" s="47">
        <v>0.16020629849198204</v>
      </c>
      <c r="N94" s="47">
        <v>0.4095472351279949</v>
      </c>
      <c r="O94" s="47">
        <v>0.3965810970193806</v>
      </c>
      <c r="P94" s="47">
        <v>0.80506009275728507</v>
      </c>
      <c r="Q94" s="47">
        <v>0.61778745198463514</v>
      </c>
      <c r="R94" s="48">
        <v>0.89601967002815097</v>
      </c>
      <c r="S94" s="49">
        <v>0.61370587781641806</v>
      </c>
      <c r="T94" s="47">
        <v>0.38629412218358194</v>
      </c>
      <c r="U94" s="50">
        <v>111734.41595923452</v>
      </c>
      <c r="V94" s="51">
        <v>6</v>
      </c>
      <c r="W94" s="52">
        <v>0</v>
      </c>
      <c r="X94" s="52">
        <v>0.50259476670530701</v>
      </c>
      <c r="Y94" s="52">
        <v>0.49740523329469299</v>
      </c>
      <c r="Z94" s="53">
        <v>143872.97151479006</v>
      </c>
    </row>
    <row r="95" spans="1:26" x14ac:dyDescent="0.3">
      <c r="A95" s="10"/>
      <c r="B95" s="19" t="s">
        <v>229</v>
      </c>
      <c r="C95" s="17" t="s">
        <v>230</v>
      </c>
      <c r="D95" s="16" t="s">
        <v>231</v>
      </c>
      <c r="E95" s="17" t="s">
        <v>230</v>
      </c>
      <c r="F95" s="16" t="s">
        <v>233</v>
      </c>
      <c r="G95" s="17" t="s">
        <v>234</v>
      </c>
      <c r="H95" s="16">
        <v>29</v>
      </c>
      <c r="I95" s="18">
        <v>14</v>
      </c>
      <c r="J95" s="47">
        <v>0.77501538461538466</v>
      </c>
      <c r="K95" s="47">
        <v>0.44203076923076923</v>
      </c>
      <c r="L95" s="47">
        <v>1</v>
      </c>
      <c r="M95" s="47">
        <v>0.14129191337259492</v>
      </c>
      <c r="N95" s="47">
        <v>0.39550480333514593</v>
      </c>
      <c r="O95" s="47">
        <v>0.35098461538461539</v>
      </c>
      <c r="P95" s="47">
        <v>0.78883302699390923</v>
      </c>
      <c r="Q95" s="47">
        <v>0.57635718496087662</v>
      </c>
      <c r="R95" s="48">
        <v>0.87573367571533378</v>
      </c>
      <c r="S95" s="49">
        <v>0.59397237484540322</v>
      </c>
      <c r="T95" s="47">
        <v>0.40602762515459678</v>
      </c>
      <c r="U95" s="50">
        <v>54499.870041626062</v>
      </c>
      <c r="V95" s="51">
        <v>6</v>
      </c>
      <c r="W95" s="52">
        <v>0</v>
      </c>
      <c r="X95" s="52">
        <v>0.48286126373429222</v>
      </c>
      <c r="Y95" s="52">
        <v>0.51713873626570783</v>
      </c>
      <c r="Z95" s="53">
        <v>69413.981152737164</v>
      </c>
    </row>
    <row r="96" spans="1:26" x14ac:dyDescent="0.3">
      <c r="A96" s="10"/>
      <c r="B96" s="19" t="s">
        <v>229</v>
      </c>
      <c r="C96" s="17" t="s">
        <v>230</v>
      </c>
      <c r="D96" s="16" t="s">
        <v>231</v>
      </c>
      <c r="E96" s="17" t="s">
        <v>230</v>
      </c>
      <c r="F96" s="16" t="s">
        <v>235</v>
      </c>
      <c r="G96" s="17" t="s">
        <v>236</v>
      </c>
      <c r="H96" s="16">
        <v>51</v>
      </c>
      <c r="I96" s="18">
        <v>15</v>
      </c>
      <c r="J96" s="47">
        <v>0.71604509390828808</v>
      </c>
      <c r="K96" s="47">
        <v>0.42203819086467342</v>
      </c>
      <c r="L96" s="47">
        <v>1</v>
      </c>
      <c r="M96" s="47">
        <v>0.17814805149693699</v>
      </c>
      <c r="N96" s="47">
        <v>0.40335619111334114</v>
      </c>
      <c r="O96" s="47">
        <v>0.32065534089380965</v>
      </c>
      <c r="P96" s="47">
        <v>0.77891134374107074</v>
      </c>
      <c r="Q96" s="47">
        <v>0.59376982982405546</v>
      </c>
      <c r="R96" s="48">
        <v>0.8860600406835879</v>
      </c>
      <c r="S96" s="49">
        <v>0.58877600916952921</v>
      </c>
      <c r="T96" s="47">
        <v>0.41122399083047079</v>
      </c>
      <c r="U96" s="50">
        <v>76154.159637904057</v>
      </c>
      <c r="V96" s="51">
        <v>6</v>
      </c>
      <c r="W96" s="52">
        <v>0</v>
      </c>
      <c r="X96" s="52">
        <v>0.47766489805841811</v>
      </c>
      <c r="Y96" s="52">
        <v>0.52233510194158184</v>
      </c>
      <c r="Z96" s="53">
        <v>96730.715193459604</v>
      </c>
    </row>
    <row r="97" spans="1:26" x14ac:dyDescent="0.3">
      <c r="A97" s="10"/>
      <c r="B97" s="19" t="s">
        <v>229</v>
      </c>
      <c r="C97" s="17" t="s">
        <v>230</v>
      </c>
      <c r="D97" s="16" t="s">
        <v>231</v>
      </c>
      <c r="E97" s="17" t="s">
        <v>230</v>
      </c>
      <c r="F97" s="16" t="s">
        <v>237</v>
      </c>
      <c r="G97" s="17" t="s">
        <v>238</v>
      </c>
      <c r="H97" s="16">
        <v>72</v>
      </c>
      <c r="I97" s="18">
        <v>10</v>
      </c>
      <c r="J97" s="47">
        <v>0.85330136236164811</v>
      </c>
      <c r="K97" s="47">
        <v>0.3328493437100708</v>
      </c>
      <c r="L97" s="47">
        <v>1</v>
      </c>
      <c r="M97" s="47">
        <v>7.4594436067925485E-2</v>
      </c>
      <c r="N97" s="47">
        <v>0.34685615193826297</v>
      </c>
      <c r="O97" s="47">
        <v>0.23329406103247433</v>
      </c>
      <c r="P97" s="47">
        <v>0.81096166590440277</v>
      </c>
      <c r="Q97" s="47">
        <v>0.579880339175735</v>
      </c>
      <c r="R97" s="48">
        <v>0.90257329280487941</v>
      </c>
      <c r="S97" s="49">
        <v>0.57047896144393329</v>
      </c>
      <c r="T97" s="47">
        <v>0.42952103855606671</v>
      </c>
      <c r="U97" s="50">
        <v>111615.3370791795</v>
      </c>
      <c r="V97" s="51">
        <v>5</v>
      </c>
      <c r="W97" s="52">
        <v>0</v>
      </c>
      <c r="X97" s="52">
        <v>0.45936785033282201</v>
      </c>
      <c r="Y97" s="52">
        <v>0.54063214966717799</v>
      </c>
      <c r="Z97" s="53">
        <v>140488.67041251287</v>
      </c>
    </row>
    <row r="98" spans="1:26" x14ac:dyDescent="0.3">
      <c r="A98" s="10"/>
      <c r="B98" s="19" t="s">
        <v>229</v>
      </c>
      <c r="C98" s="17" t="s">
        <v>230</v>
      </c>
      <c r="D98" s="16" t="s">
        <v>231</v>
      </c>
      <c r="E98" s="17" t="s">
        <v>230</v>
      </c>
      <c r="F98" s="16" t="s">
        <v>239</v>
      </c>
      <c r="G98" s="17" t="s">
        <v>240</v>
      </c>
      <c r="H98" s="16">
        <v>47</v>
      </c>
      <c r="I98" s="18">
        <v>5</v>
      </c>
      <c r="J98" s="47">
        <v>0.73761773303020461</v>
      </c>
      <c r="K98" s="47">
        <v>0.33208834037025009</v>
      </c>
      <c r="L98" s="47">
        <v>1</v>
      </c>
      <c r="M98" s="47">
        <v>7.4630136121337176E-2</v>
      </c>
      <c r="N98" s="47">
        <v>0.2758353488153662</v>
      </c>
      <c r="O98" s="47">
        <v>5.3345241961675866E-2</v>
      </c>
      <c r="P98" s="47">
        <v>0.81884120542267502</v>
      </c>
      <c r="Q98" s="47">
        <v>0.50246335197219283</v>
      </c>
      <c r="R98" s="48">
        <v>0.81631911166925553</v>
      </c>
      <c r="S98" s="49">
        <v>0.51234894104032858</v>
      </c>
      <c r="T98" s="47">
        <v>0.48765105895967142</v>
      </c>
      <c r="U98" s="50">
        <v>77785.708065716142</v>
      </c>
      <c r="V98" s="51">
        <v>4</v>
      </c>
      <c r="W98" s="52">
        <v>0</v>
      </c>
      <c r="X98" s="52">
        <v>0.40123782992921747</v>
      </c>
      <c r="Y98" s="52">
        <v>0.59876217007078258</v>
      </c>
      <c r="Z98" s="53">
        <v>95509.152510160595</v>
      </c>
    </row>
    <row r="99" spans="1:26" x14ac:dyDescent="0.3">
      <c r="A99" s="10"/>
      <c r="B99" s="19" t="s">
        <v>229</v>
      </c>
      <c r="C99" s="17" t="s">
        <v>230</v>
      </c>
      <c r="D99" s="16" t="s">
        <v>231</v>
      </c>
      <c r="E99" s="17" t="s">
        <v>230</v>
      </c>
      <c r="F99" s="16" t="s">
        <v>241</v>
      </c>
      <c r="G99" s="17" t="s">
        <v>242</v>
      </c>
      <c r="H99" s="16">
        <v>73</v>
      </c>
      <c r="I99" s="18">
        <v>7</v>
      </c>
      <c r="J99" s="47">
        <v>0.72349564283649281</v>
      </c>
      <c r="K99" s="47">
        <v>0.46403791351753187</v>
      </c>
      <c r="L99" s="47">
        <v>1</v>
      </c>
      <c r="M99" s="47">
        <v>6.4787635306695901E-2</v>
      </c>
      <c r="N99" s="47">
        <v>0.21849287448628521</v>
      </c>
      <c r="O99" s="47">
        <v>7.3534877958121664E-2</v>
      </c>
      <c r="P99" s="47">
        <v>0.80322519174884477</v>
      </c>
      <c r="Q99" s="47">
        <v>0.53229840515045312</v>
      </c>
      <c r="R99" s="48">
        <v>0.81393869566261012</v>
      </c>
      <c r="S99" s="49">
        <v>0.52153458185189283</v>
      </c>
      <c r="T99" s="47">
        <v>0.47846541814810717</v>
      </c>
      <c r="U99" s="50">
        <v>99040.427694985585</v>
      </c>
      <c r="V99" s="51">
        <v>4</v>
      </c>
      <c r="W99" s="52">
        <v>0</v>
      </c>
      <c r="X99" s="52">
        <v>0.41042347074078173</v>
      </c>
      <c r="Y99" s="52">
        <v>0.58957652925921833</v>
      </c>
      <c r="Z99" s="53">
        <v>122039.98325054116</v>
      </c>
    </row>
    <row r="100" spans="1:26" x14ac:dyDescent="0.3">
      <c r="A100" s="10"/>
      <c r="B100" s="19" t="s">
        <v>229</v>
      </c>
      <c r="C100" s="17" t="s">
        <v>230</v>
      </c>
      <c r="D100" s="16" t="s">
        <v>243</v>
      </c>
      <c r="E100" s="17" t="s">
        <v>244</v>
      </c>
      <c r="F100" s="16" t="s">
        <v>245</v>
      </c>
      <c r="G100" s="17" t="s">
        <v>244</v>
      </c>
      <c r="H100" s="16">
        <v>67</v>
      </c>
      <c r="I100" s="18">
        <v>7</v>
      </c>
      <c r="J100" s="47">
        <v>0.84953328616746915</v>
      </c>
      <c r="K100" s="47">
        <v>0.32876509117465819</v>
      </c>
      <c r="L100" s="47">
        <v>1</v>
      </c>
      <c r="M100" s="47">
        <v>0.14537159071968933</v>
      </c>
      <c r="N100" s="47">
        <v>0.37786187855680559</v>
      </c>
      <c r="O100" s="47">
        <v>0.35324189241618548</v>
      </c>
      <c r="P100" s="47">
        <v>0.76704534581847639</v>
      </c>
      <c r="Q100" s="47">
        <v>0.61078066327979541</v>
      </c>
      <c r="R100" s="48">
        <v>0.90873374342209035</v>
      </c>
      <c r="S100" s="49">
        <v>0.59348149906168557</v>
      </c>
      <c r="T100" s="47">
        <v>0.40651850093831443</v>
      </c>
      <c r="U100" s="50">
        <v>76499.464543573893</v>
      </c>
      <c r="V100" s="51">
        <v>6</v>
      </c>
      <c r="W100" s="52">
        <v>0</v>
      </c>
      <c r="X100" s="52">
        <v>0.48237038795057452</v>
      </c>
      <c r="Y100" s="52">
        <v>0.51762961204942548</v>
      </c>
      <c r="Z100" s="53">
        <v>97408.575654684988</v>
      </c>
    </row>
    <row r="101" spans="1:26" x14ac:dyDescent="0.3">
      <c r="A101" s="10"/>
      <c r="B101" s="19" t="s">
        <v>229</v>
      </c>
      <c r="C101" s="17" t="s">
        <v>230</v>
      </c>
      <c r="D101" s="16" t="s">
        <v>243</v>
      </c>
      <c r="E101" s="17" t="s">
        <v>244</v>
      </c>
      <c r="F101" s="16" t="s">
        <v>246</v>
      </c>
      <c r="G101" s="17" t="s">
        <v>247</v>
      </c>
      <c r="H101" s="16">
        <v>52</v>
      </c>
      <c r="I101" s="18">
        <v>4</v>
      </c>
      <c r="J101" s="47">
        <v>0.89565939040337994</v>
      </c>
      <c r="K101" s="47">
        <v>0.22898853234081079</v>
      </c>
      <c r="L101" s="47">
        <v>1</v>
      </c>
      <c r="M101" s="47">
        <v>0.10230129055745753</v>
      </c>
      <c r="N101" s="47">
        <v>0.29260329291475584</v>
      </c>
      <c r="O101" s="47">
        <v>0.25482848807967007</v>
      </c>
      <c r="P101" s="47">
        <v>0.74050121859975848</v>
      </c>
      <c r="Q101" s="47">
        <v>0.59732411415156628</v>
      </c>
      <c r="R101" s="48">
        <v>0.89241097853515683</v>
      </c>
      <c r="S101" s="49">
        <v>0.55606858950917282</v>
      </c>
      <c r="T101" s="47">
        <v>0.44393141049082718</v>
      </c>
      <c r="U101" s="50">
        <v>72668.020446064489</v>
      </c>
      <c r="V101" s="51">
        <v>6</v>
      </c>
      <c r="W101" s="52">
        <v>0</v>
      </c>
      <c r="X101" s="52">
        <v>0.44495747839806182</v>
      </c>
      <c r="Y101" s="52">
        <v>0.55504252160193812</v>
      </c>
      <c r="Z101" s="53">
        <v>90856.02044606446</v>
      </c>
    </row>
    <row r="102" spans="1:26" x14ac:dyDescent="0.3">
      <c r="A102" s="10"/>
      <c r="B102" s="19" t="s">
        <v>229</v>
      </c>
      <c r="C102" s="17" t="s">
        <v>230</v>
      </c>
      <c r="D102" s="16" t="s">
        <v>243</v>
      </c>
      <c r="E102" s="17" t="s">
        <v>244</v>
      </c>
      <c r="F102" s="16" t="s">
        <v>248</v>
      </c>
      <c r="G102" s="17" t="s">
        <v>249</v>
      </c>
      <c r="H102" s="16">
        <v>31</v>
      </c>
      <c r="I102" s="18">
        <v>2</v>
      </c>
      <c r="J102" s="47">
        <v>0.77976238259613062</v>
      </c>
      <c r="K102" s="47">
        <v>0.21811029943003934</v>
      </c>
      <c r="L102" s="47">
        <v>1</v>
      </c>
      <c r="M102" s="47">
        <v>0.10952516155311921</v>
      </c>
      <c r="N102" s="47">
        <v>0.2560646900269542</v>
      </c>
      <c r="O102" s="47">
        <v>0.16769687725776672</v>
      </c>
      <c r="P102" s="47">
        <v>0.84969302997472007</v>
      </c>
      <c r="Q102" s="47">
        <v>0.53530683319322692</v>
      </c>
      <c r="R102" s="48">
        <v>0.89360920023105606</v>
      </c>
      <c r="S102" s="49">
        <v>0.53441871936255703</v>
      </c>
      <c r="T102" s="47">
        <v>0.46558128063744297</v>
      </c>
      <c r="U102" s="50">
        <v>24276.33913499755</v>
      </c>
      <c r="V102" s="51">
        <v>4</v>
      </c>
      <c r="W102" s="52">
        <v>0</v>
      </c>
      <c r="X102" s="52">
        <v>0.42330760825144587</v>
      </c>
      <c r="Y102" s="52">
        <v>0.57669239174855413</v>
      </c>
      <c r="Z102" s="53">
        <v>30069.894690553108</v>
      </c>
    </row>
    <row r="103" spans="1:26" x14ac:dyDescent="0.3">
      <c r="A103" s="10"/>
      <c r="B103" s="19" t="s">
        <v>229</v>
      </c>
      <c r="C103" s="17" t="s">
        <v>230</v>
      </c>
      <c r="D103" s="16" t="s">
        <v>243</v>
      </c>
      <c r="E103" s="17" t="s">
        <v>244</v>
      </c>
      <c r="F103" s="16" t="s">
        <v>250</v>
      </c>
      <c r="G103" s="17" t="s">
        <v>251</v>
      </c>
      <c r="H103" s="16">
        <v>100</v>
      </c>
      <c r="I103" s="18">
        <v>9</v>
      </c>
      <c r="J103" s="47">
        <v>0.84682132901717466</v>
      </c>
      <c r="K103" s="47">
        <v>0.23479902886431075</v>
      </c>
      <c r="L103" s="47">
        <v>1</v>
      </c>
      <c r="M103" s="47">
        <v>8.2183075290097454E-2</v>
      </c>
      <c r="N103" s="47">
        <v>0.26829615531594447</v>
      </c>
      <c r="O103" s="47">
        <v>0.15732398165632586</v>
      </c>
      <c r="P103" s="47">
        <v>0.70829981606062309</v>
      </c>
      <c r="Q103" s="47">
        <v>0.59566251502519107</v>
      </c>
      <c r="R103" s="48">
        <v>0.93615705511183778</v>
      </c>
      <c r="S103" s="49">
        <v>0.53661588403794491</v>
      </c>
      <c r="T103" s="47">
        <v>0.46338411596205509</v>
      </c>
      <c r="U103" s="50">
        <v>109373.94304287175</v>
      </c>
      <c r="V103" s="51">
        <v>5</v>
      </c>
      <c r="W103" s="52">
        <v>0</v>
      </c>
      <c r="X103" s="52">
        <v>0.42550477292683392</v>
      </c>
      <c r="Y103" s="52">
        <v>0.57449522707316603</v>
      </c>
      <c r="Z103" s="53">
        <v>135599.83193176059</v>
      </c>
    </row>
    <row r="104" spans="1:26" x14ac:dyDescent="0.3">
      <c r="A104" s="10"/>
      <c r="B104" s="19" t="s">
        <v>229</v>
      </c>
      <c r="C104" s="17" t="s">
        <v>230</v>
      </c>
      <c r="D104" s="16" t="s">
        <v>243</v>
      </c>
      <c r="E104" s="17" t="s">
        <v>244</v>
      </c>
      <c r="F104" s="16" t="s">
        <v>252</v>
      </c>
      <c r="G104" s="17" t="s">
        <v>253</v>
      </c>
      <c r="H104" s="16">
        <v>46</v>
      </c>
      <c r="I104" s="18">
        <v>2</v>
      </c>
      <c r="J104" s="47">
        <v>0.64842300556586274</v>
      </c>
      <c r="K104" s="47">
        <v>8.3441558441558428E-2</v>
      </c>
      <c r="L104" s="47">
        <v>1</v>
      </c>
      <c r="M104" s="47">
        <v>8.0396291462790814E-2</v>
      </c>
      <c r="N104" s="47">
        <v>0.30966711249814238</v>
      </c>
      <c r="O104" s="47">
        <v>0.13293135435992579</v>
      </c>
      <c r="P104" s="47">
        <v>0.84516129032258069</v>
      </c>
      <c r="Q104" s="47">
        <v>0.56646236663748106</v>
      </c>
      <c r="R104" s="48">
        <v>0.93356216184769325</v>
      </c>
      <c r="S104" s="49">
        <v>0.51111612679289287</v>
      </c>
      <c r="T104" s="47">
        <v>0.48888387320710713</v>
      </c>
      <c r="U104" s="50">
        <v>23234.694958040975</v>
      </c>
      <c r="V104" s="51">
        <v>5</v>
      </c>
      <c r="W104" s="52">
        <v>0</v>
      </c>
      <c r="X104" s="52">
        <v>0.40000501568178159</v>
      </c>
      <c r="Y104" s="52">
        <v>0.59999498431821841</v>
      </c>
      <c r="Z104" s="53">
        <v>28515.361624707646</v>
      </c>
    </row>
    <row r="105" spans="1:26" x14ac:dyDescent="0.3">
      <c r="A105" s="10"/>
      <c r="B105" s="19" t="s">
        <v>229</v>
      </c>
      <c r="C105" s="17" t="s">
        <v>230</v>
      </c>
      <c r="D105" s="16" t="s">
        <v>254</v>
      </c>
      <c r="E105" s="17" t="s">
        <v>255</v>
      </c>
      <c r="F105" s="16" t="s">
        <v>256</v>
      </c>
      <c r="G105" s="17" t="s">
        <v>255</v>
      </c>
      <c r="H105" s="16">
        <v>53</v>
      </c>
      <c r="I105" s="18">
        <v>8</v>
      </c>
      <c r="J105" s="47">
        <v>0.33942322501155087</v>
      </c>
      <c r="K105" s="47">
        <v>0.38322039119051288</v>
      </c>
      <c r="L105" s="47">
        <v>1</v>
      </c>
      <c r="M105" s="47">
        <v>9.2006783218321606E-2</v>
      </c>
      <c r="N105" s="47">
        <v>0.29413948882975433</v>
      </c>
      <c r="O105" s="47">
        <v>0.24899892191590944</v>
      </c>
      <c r="P105" s="47">
        <v>0.86192346864542413</v>
      </c>
      <c r="Q105" s="47">
        <v>0.68101986102752088</v>
      </c>
      <c r="R105" s="48">
        <v>0.89798752500882661</v>
      </c>
      <c r="S105" s="49">
        <v>0.53319107387198006</v>
      </c>
      <c r="T105" s="47">
        <v>0.46680892612801994</v>
      </c>
      <c r="U105" s="50">
        <v>48710.1110146805</v>
      </c>
      <c r="V105" s="51">
        <v>5</v>
      </c>
      <c r="W105" s="52">
        <v>0</v>
      </c>
      <c r="X105" s="52">
        <v>0.42207996276086901</v>
      </c>
      <c r="Y105" s="52">
        <v>0.57792003723913099</v>
      </c>
      <c r="Z105" s="53">
        <v>60304.222125791603</v>
      </c>
    </row>
    <row r="106" spans="1:26" x14ac:dyDescent="0.3">
      <c r="A106" s="10"/>
      <c r="B106" s="19" t="s">
        <v>229</v>
      </c>
      <c r="C106" s="17" t="s">
        <v>230</v>
      </c>
      <c r="D106" s="16" t="s">
        <v>254</v>
      </c>
      <c r="E106" s="17" t="s">
        <v>255</v>
      </c>
      <c r="F106" s="16" t="s">
        <v>257</v>
      </c>
      <c r="G106" s="17" t="s">
        <v>258</v>
      </c>
      <c r="H106" s="16">
        <v>63</v>
      </c>
      <c r="I106" s="18">
        <v>6</v>
      </c>
      <c r="J106" s="47">
        <v>0.36539434570868384</v>
      </c>
      <c r="K106" s="47">
        <v>0.33452975776358229</v>
      </c>
      <c r="L106" s="47">
        <v>1</v>
      </c>
      <c r="M106" s="47">
        <v>9.2553875596499649E-2</v>
      </c>
      <c r="N106" s="47">
        <v>0.29986105550714742</v>
      </c>
      <c r="O106" s="47">
        <v>0.21829738789450381</v>
      </c>
      <c r="P106" s="47">
        <v>0.76425404764611315</v>
      </c>
      <c r="Q106" s="47">
        <v>0.65887030756636644</v>
      </c>
      <c r="R106" s="48">
        <v>0.89717463668100994</v>
      </c>
      <c r="S106" s="49">
        <v>0.51454837937376741</v>
      </c>
      <c r="T106" s="47">
        <v>0.48545162062623259</v>
      </c>
      <c r="U106" s="50">
        <v>70915.743644321308</v>
      </c>
      <c r="V106" s="51">
        <v>5</v>
      </c>
      <c r="W106" s="52">
        <v>0</v>
      </c>
      <c r="X106" s="52">
        <v>0.40343726826265625</v>
      </c>
      <c r="Y106" s="52">
        <v>0.59656273173734375</v>
      </c>
      <c r="Z106" s="53">
        <v>87147.076977654651</v>
      </c>
    </row>
    <row r="107" spans="1:26" x14ac:dyDescent="0.3">
      <c r="A107" s="10"/>
      <c r="B107" s="19" t="s">
        <v>229</v>
      </c>
      <c r="C107" s="17" t="s">
        <v>230</v>
      </c>
      <c r="D107" s="16" t="s">
        <v>254</v>
      </c>
      <c r="E107" s="17" t="s">
        <v>255</v>
      </c>
      <c r="F107" s="16" t="s">
        <v>259</v>
      </c>
      <c r="G107" s="17" t="s">
        <v>260</v>
      </c>
      <c r="H107" s="16">
        <v>72</v>
      </c>
      <c r="I107" s="18">
        <v>4</v>
      </c>
      <c r="J107" s="47">
        <v>0.68918436551847218</v>
      </c>
      <c r="K107" s="47">
        <v>0.27779760842405854</v>
      </c>
      <c r="L107" s="47">
        <v>1</v>
      </c>
      <c r="M107" s="47">
        <v>5.4275828650133938E-2</v>
      </c>
      <c r="N107" s="47">
        <v>0.27965314338804581</v>
      </c>
      <c r="O107" s="47">
        <v>4.0514010351597358E-2</v>
      </c>
      <c r="P107" s="47">
        <v>0.89754437054818781</v>
      </c>
      <c r="Q107" s="47">
        <v>0.67252180014032281</v>
      </c>
      <c r="R107" s="48">
        <v>0.85369768468360019</v>
      </c>
      <c r="S107" s="49">
        <v>0.5294654235227132</v>
      </c>
      <c r="T107" s="47">
        <v>0.4705345764772868</v>
      </c>
      <c r="U107" s="50">
        <v>27929.520855962313</v>
      </c>
      <c r="V107" s="51">
        <v>5</v>
      </c>
      <c r="W107" s="52">
        <v>0</v>
      </c>
      <c r="X107" s="52">
        <v>0.41835431241160204</v>
      </c>
      <c r="Y107" s="52">
        <v>0.58164568758839796</v>
      </c>
      <c r="Z107" s="53">
        <v>34524.74307818454</v>
      </c>
    </row>
    <row r="108" spans="1:26" x14ac:dyDescent="0.3">
      <c r="A108" s="10"/>
      <c r="B108" s="19" t="s">
        <v>229</v>
      </c>
      <c r="C108" s="17" t="s">
        <v>230</v>
      </c>
      <c r="D108" s="16" t="s">
        <v>254</v>
      </c>
      <c r="E108" s="17" t="s">
        <v>255</v>
      </c>
      <c r="F108" s="16" t="s">
        <v>261</v>
      </c>
      <c r="G108" s="17" t="s">
        <v>262</v>
      </c>
      <c r="H108" s="16">
        <v>52</v>
      </c>
      <c r="I108" s="18">
        <v>4</v>
      </c>
      <c r="J108" s="47">
        <v>0.7006738755680928</v>
      </c>
      <c r="K108" s="47">
        <v>0.29446795173170348</v>
      </c>
      <c r="L108" s="47">
        <v>1</v>
      </c>
      <c r="M108" s="47">
        <v>9.2494345266462774E-2</v>
      </c>
      <c r="N108" s="47">
        <v>0.26410948584343025</v>
      </c>
      <c r="O108" s="47">
        <v>5.3335422869978583E-2</v>
      </c>
      <c r="P108" s="47">
        <v>0.79806796297446736</v>
      </c>
      <c r="Q108" s="47">
        <v>0.68465610487893436</v>
      </c>
      <c r="R108" s="48">
        <v>0.92797622892578002</v>
      </c>
      <c r="S108" s="49">
        <v>0.5350868197843166</v>
      </c>
      <c r="T108" s="47">
        <v>0.4649131802156834</v>
      </c>
      <c r="U108" s="50">
        <v>34959.146586318311</v>
      </c>
      <c r="V108" s="51">
        <v>5</v>
      </c>
      <c r="W108" s="52">
        <v>0</v>
      </c>
      <c r="X108" s="52">
        <v>0.4239757086732055</v>
      </c>
      <c r="Y108" s="52">
        <v>0.57602429132679456</v>
      </c>
      <c r="Z108" s="53">
        <v>43314.146586318318</v>
      </c>
    </row>
    <row r="109" spans="1:26" x14ac:dyDescent="0.3">
      <c r="A109" s="10"/>
      <c r="B109" s="19" t="s">
        <v>229</v>
      </c>
      <c r="C109" s="17" t="s">
        <v>230</v>
      </c>
      <c r="D109" s="16" t="s">
        <v>254</v>
      </c>
      <c r="E109" s="17" t="s">
        <v>255</v>
      </c>
      <c r="F109" s="16" t="s">
        <v>263</v>
      </c>
      <c r="G109" s="17" t="s">
        <v>264</v>
      </c>
      <c r="H109" s="16">
        <v>91</v>
      </c>
      <c r="I109" s="18">
        <v>9</v>
      </c>
      <c r="J109" s="47">
        <v>0.47297297297297297</v>
      </c>
      <c r="K109" s="47">
        <v>0.33585898036765094</v>
      </c>
      <c r="L109" s="47">
        <v>1</v>
      </c>
      <c r="M109" s="47">
        <v>0.10934958442558185</v>
      </c>
      <c r="N109" s="47">
        <v>0.30667409372755389</v>
      </c>
      <c r="O109" s="47">
        <v>0.2813102119460501</v>
      </c>
      <c r="P109" s="47">
        <v>0.67759810076711524</v>
      </c>
      <c r="Q109" s="47">
        <v>0.62531381537039576</v>
      </c>
      <c r="R109" s="48">
        <v>0.90507180121551134</v>
      </c>
      <c r="S109" s="49">
        <v>0.52379439564364805</v>
      </c>
      <c r="T109" s="47">
        <v>0.47620560435635195</v>
      </c>
      <c r="U109" s="50">
        <v>112014.03466790981</v>
      </c>
      <c r="V109" s="51">
        <v>6</v>
      </c>
      <c r="W109" s="52">
        <v>0</v>
      </c>
      <c r="X109" s="52">
        <v>0.41268328453253689</v>
      </c>
      <c r="Y109" s="52">
        <v>0.58731671546746311</v>
      </c>
      <c r="Z109" s="53">
        <v>138149.8124456876</v>
      </c>
    </row>
    <row r="110" spans="1:26" x14ac:dyDescent="0.3">
      <c r="A110" s="10"/>
      <c r="B110" s="19" t="s">
        <v>229</v>
      </c>
      <c r="C110" s="17" t="s">
        <v>230</v>
      </c>
      <c r="D110" s="16" t="s">
        <v>254</v>
      </c>
      <c r="E110" s="17" t="s">
        <v>255</v>
      </c>
      <c r="F110" s="16" t="s">
        <v>265</v>
      </c>
      <c r="G110" s="17" t="s">
        <v>266</v>
      </c>
      <c r="H110" s="16">
        <v>46</v>
      </c>
      <c r="I110" s="18">
        <v>3</v>
      </c>
      <c r="J110" s="47">
        <v>0.50414865430204991</v>
      </c>
      <c r="K110" s="47">
        <v>0.25829730860409988</v>
      </c>
      <c r="L110" s="47">
        <v>1</v>
      </c>
      <c r="M110" s="47">
        <v>7.5499830826044584E-2</v>
      </c>
      <c r="N110" s="47">
        <v>0.2166967738082797</v>
      </c>
      <c r="O110" s="47">
        <v>8.0009761539534235E-2</v>
      </c>
      <c r="P110" s="47">
        <v>0.80422089269927421</v>
      </c>
      <c r="Q110" s="47">
        <v>0.59948765007264659</v>
      </c>
      <c r="R110" s="48">
        <v>0.93306941030604917</v>
      </c>
      <c r="S110" s="49">
        <v>0.49682558690644196</v>
      </c>
      <c r="T110" s="47">
        <v>0.50317441309355804</v>
      </c>
      <c r="U110" s="50">
        <v>59296.085536597253</v>
      </c>
      <c r="V110" s="51">
        <v>5</v>
      </c>
      <c r="W110" s="52">
        <v>0</v>
      </c>
      <c r="X110" s="52">
        <v>0.38571447579533097</v>
      </c>
      <c r="Y110" s="52">
        <v>0.61428552420466898</v>
      </c>
      <c r="Z110" s="53">
        <v>72389.863314375005</v>
      </c>
    </row>
    <row r="111" spans="1:26" x14ac:dyDescent="0.3">
      <c r="A111" s="10"/>
      <c r="B111" s="19" t="s">
        <v>229</v>
      </c>
      <c r="C111" s="17" t="s">
        <v>230</v>
      </c>
      <c r="D111" s="16" t="s">
        <v>267</v>
      </c>
      <c r="E111" s="17" t="s">
        <v>268</v>
      </c>
      <c r="F111" s="16" t="s">
        <v>269</v>
      </c>
      <c r="G111" s="17" t="s">
        <v>268</v>
      </c>
      <c r="H111" s="16">
        <v>54</v>
      </c>
      <c r="I111" s="18">
        <v>27</v>
      </c>
      <c r="J111" s="47">
        <v>0.80701688272535421</v>
      </c>
      <c r="K111" s="47">
        <v>0.41254899005125112</v>
      </c>
      <c r="L111" s="47">
        <v>1</v>
      </c>
      <c r="M111" s="47">
        <v>0.17143056561551359</v>
      </c>
      <c r="N111" s="47">
        <v>0.38979535564000817</v>
      </c>
      <c r="O111" s="47">
        <v>0.56751582755501961</v>
      </c>
      <c r="P111" s="47">
        <v>0.81701414588305732</v>
      </c>
      <c r="Q111" s="47">
        <v>0.59815718327241163</v>
      </c>
      <c r="R111" s="48">
        <v>0.87919671827978685</v>
      </c>
      <c r="S111" s="49">
        <v>0.62696396322471137</v>
      </c>
      <c r="T111" s="47">
        <v>0.37303603677528863</v>
      </c>
      <c r="U111" s="50">
        <v>108232.30267394547</v>
      </c>
      <c r="V111" s="51">
        <v>6</v>
      </c>
      <c r="W111" s="52">
        <v>0</v>
      </c>
      <c r="X111" s="52">
        <v>0.51585285211360032</v>
      </c>
      <c r="Y111" s="52">
        <v>0.48414714788639968</v>
      </c>
      <c r="Z111" s="53">
        <v>140469.96934061212</v>
      </c>
    </row>
    <row r="112" spans="1:26" x14ac:dyDescent="0.3">
      <c r="A112" s="10"/>
      <c r="B112" s="19" t="s">
        <v>229</v>
      </c>
      <c r="C112" s="17" t="s">
        <v>230</v>
      </c>
      <c r="D112" s="16" t="s">
        <v>267</v>
      </c>
      <c r="E112" s="17" t="s">
        <v>268</v>
      </c>
      <c r="F112" s="16" t="s">
        <v>270</v>
      </c>
      <c r="G112" s="17" t="s">
        <v>271</v>
      </c>
      <c r="H112" s="16">
        <v>81</v>
      </c>
      <c r="I112" s="18">
        <v>8</v>
      </c>
      <c r="J112" s="47">
        <v>0.78531437505281843</v>
      </c>
      <c r="K112" s="47">
        <v>0.3887116538494042</v>
      </c>
      <c r="L112" s="47">
        <v>1</v>
      </c>
      <c r="M112" s="47">
        <v>8.8339483695247731E-2</v>
      </c>
      <c r="N112" s="47">
        <v>0.27475618904726179</v>
      </c>
      <c r="O112" s="47">
        <v>0.22880926223273895</v>
      </c>
      <c r="P112" s="47">
        <v>0.78016190438476896</v>
      </c>
      <c r="Q112" s="47">
        <v>0.57189695213580571</v>
      </c>
      <c r="R112" s="48">
        <v>0.90486383899015754</v>
      </c>
      <c r="S112" s="49">
        <v>0.55809485104313383</v>
      </c>
      <c r="T112" s="47">
        <v>0.44190514895686617</v>
      </c>
      <c r="U112" s="50">
        <v>95165.157638159042</v>
      </c>
      <c r="V112" s="51">
        <v>5</v>
      </c>
      <c r="W112" s="52">
        <v>0</v>
      </c>
      <c r="X112" s="52">
        <v>0.44698373993202267</v>
      </c>
      <c r="Y112" s="52">
        <v>0.55301626006797733</v>
      </c>
      <c r="Z112" s="53">
        <v>119093.15763815906</v>
      </c>
    </row>
    <row r="113" spans="1:26" x14ac:dyDescent="0.3">
      <c r="A113" s="10"/>
      <c r="B113" s="19" t="s">
        <v>229</v>
      </c>
      <c r="C113" s="17" t="s">
        <v>230</v>
      </c>
      <c r="D113" s="16" t="s">
        <v>267</v>
      </c>
      <c r="E113" s="17" t="s">
        <v>268</v>
      </c>
      <c r="F113" s="16" t="s">
        <v>272</v>
      </c>
      <c r="G113" s="17" t="s">
        <v>273</v>
      </c>
      <c r="H113" s="16">
        <v>81</v>
      </c>
      <c r="I113" s="18">
        <v>3</v>
      </c>
      <c r="J113" s="47">
        <v>0.67407393598180498</v>
      </c>
      <c r="K113" s="47">
        <v>0.44699949665367911</v>
      </c>
      <c r="L113" s="47">
        <v>1</v>
      </c>
      <c r="M113" s="47">
        <v>0.12855579655882704</v>
      </c>
      <c r="N113" s="47">
        <v>0.1645899243666778</v>
      </c>
      <c r="O113" s="47">
        <v>6.4297831882328821E-2</v>
      </c>
      <c r="P113" s="47">
        <v>0.74365732933863771</v>
      </c>
      <c r="Q113" s="47">
        <v>0.54370776434960599</v>
      </c>
      <c r="R113" s="48">
        <v>0.82325168696871442</v>
      </c>
      <c r="S113" s="49">
        <v>0.50990375178891956</v>
      </c>
      <c r="T113" s="47">
        <v>0.49009624821108044</v>
      </c>
      <c r="U113" s="50">
        <v>110649.52005486384</v>
      </c>
      <c r="V113" s="51">
        <v>4</v>
      </c>
      <c r="W113" s="52">
        <v>0</v>
      </c>
      <c r="X113" s="52">
        <v>0.3987926406778084</v>
      </c>
      <c r="Y113" s="52">
        <v>0.6012073593221916</v>
      </c>
      <c r="Z113" s="53">
        <v>135735.18672153051</v>
      </c>
    </row>
    <row r="114" spans="1:26" x14ac:dyDescent="0.3">
      <c r="A114" s="10"/>
      <c r="B114" s="19" t="s">
        <v>229</v>
      </c>
      <c r="C114" s="17" t="s">
        <v>230</v>
      </c>
      <c r="D114" s="16" t="s">
        <v>267</v>
      </c>
      <c r="E114" s="17" t="s">
        <v>268</v>
      </c>
      <c r="F114" s="16" t="s">
        <v>274</v>
      </c>
      <c r="G114" s="17" t="s">
        <v>275</v>
      </c>
      <c r="H114" s="16">
        <v>67</v>
      </c>
      <c r="I114" s="18">
        <v>4</v>
      </c>
      <c r="J114" s="47">
        <v>0.63884255100731435</v>
      </c>
      <c r="K114" s="47">
        <v>0.26241498780957268</v>
      </c>
      <c r="L114" s="47">
        <v>1</v>
      </c>
      <c r="M114" s="47">
        <v>0.11092603155389111</v>
      </c>
      <c r="N114" s="47">
        <v>0.18747639046285802</v>
      </c>
      <c r="O114" s="47">
        <v>7.1808032849993583E-2</v>
      </c>
      <c r="P114" s="47">
        <v>0.77254409919551259</v>
      </c>
      <c r="Q114" s="47">
        <v>0.48283383377712308</v>
      </c>
      <c r="R114" s="48">
        <v>0.86484397941362845</v>
      </c>
      <c r="S114" s="49">
        <v>0.48796554511887713</v>
      </c>
      <c r="T114" s="47">
        <v>0.51203445488112287</v>
      </c>
      <c r="U114" s="50">
        <v>87821.077494480909</v>
      </c>
      <c r="V114" s="51">
        <v>4</v>
      </c>
      <c r="W114" s="52">
        <v>0</v>
      </c>
      <c r="X114" s="52">
        <v>0.37685443400776597</v>
      </c>
      <c r="Y114" s="52">
        <v>0.62314556599223403</v>
      </c>
      <c r="Z114" s="53">
        <v>106878.18860559203</v>
      </c>
    </row>
    <row r="115" spans="1:26" x14ac:dyDescent="0.3">
      <c r="A115" s="10"/>
      <c r="B115" s="19" t="s">
        <v>229</v>
      </c>
      <c r="C115" s="17" t="s">
        <v>230</v>
      </c>
      <c r="D115" s="16" t="s">
        <v>267</v>
      </c>
      <c r="E115" s="17" t="s">
        <v>268</v>
      </c>
      <c r="F115" s="16" t="s">
        <v>276</v>
      </c>
      <c r="G115" s="17" t="s">
        <v>277</v>
      </c>
      <c r="H115" s="16">
        <v>42</v>
      </c>
      <c r="I115" s="18">
        <v>4</v>
      </c>
      <c r="J115" s="47">
        <v>0.77173773850685112</v>
      </c>
      <c r="K115" s="47">
        <v>0.29719981218252439</v>
      </c>
      <c r="L115" s="47">
        <v>1</v>
      </c>
      <c r="M115" s="47">
        <v>0.11213402004915633</v>
      </c>
      <c r="N115" s="47">
        <v>0.31880074270943315</v>
      </c>
      <c r="O115" s="47">
        <v>0.12425833440047808</v>
      </c>
      <c r="P115" s="47">
        <v>0.78450566865780813</v>
      </c>
      <c r="Q115" s="47">
        <v>0.52147201572771396</v>
      </c>
      <c r="R115" s="48">
        <v>0.88442211055276387</v>
      </c>
      <c r="S115" s="49">
        <v>0.53494782697630316</v>
      </c>
      <c r="T115" s="47">
        <v>0.46505217302369684</v>
      </c>
      <c r="U115" s="50">
        <v>47792.946769472299</v>
      </c>
      <c r="V115" s="51">
        <v>4</v>
      </c>
      <c r="W115" s="52">
        <v>0</v>
      </c>
      <c r="X115" s="52">
        <v>0.42383671586519206</v>
      </c>
      <c r="Y115" s="52">
        <v>0.57616328413480788</v>
      </c>
      <c r="Z115" s="53">
        <v>59211.724547250073</v>
      </c>
    </row>
    <row r="116" spans="1:26" x14ac:dyDescent="0.3">
      <c r="A116" s="10"/>
      <c r="B116" s="19" t="s">
        <v>229</v>
      </c>
      <c r="C116" s="17" t="s">
        <v>230</v>
      </c>
      <c r="D116" s="16" t="s">
        <v>278</v>
      </c>
      <c r="E116" s="17" t="s">
        <v>279</v>
      </c>
      <c r="F116" s="16" t="s">
        <v>280</v>
      </c>
      <c r="G116" s="17" t="s">
        <v>279</v>
      </c>
      <c r="H116" s="16">
        <v>70</v>
      </c>
      <c r="I116" s="18">
        <v>7</v>
      </c>
      <c r="J116" s="47">
        <v>0.90309909066595351</v>
      </c>
      <c r="K116" s="47">
        <v>0.3242177052687884</v>
      </c>
      <c r="L116" s="47">
        <v>1</v>
      </c>
      <c r="M116" s="47">
        <v>0.10000738325419026</v>
      </c>
      <c r="N116" s="47">
        <v>0.36590912027287176</v>
      </c>
      <c r="O116" s="47">
        <v>0.16889542658464829</v>
      </c>
      <c r="P116" s="47">
        <v>0.84161353449908471</v>
      </c>
      <c r="Q116" s="47">
        <v>0.61631563794210797</v>
      </c>
      <c r="R116" s="48">
        <v>0.94809500727096463</v>
      </c>
      <c r="S116" s="49">
        <v>0.58535032286206778</v>
      </c>
      <c r="T116" s="47">
        <v>0.41464967713793222</v>
      </c>
      <c r="U116" s="50">
        <v>55270.728714100675</v>
      </c>
      <c r="V116" s="51">
        <v>5</v>
      </c>
      <c r="W116" s="52">
        <v>0</v>
      </c>
      <c r="X116" s="52">
        <v>0.47423921175095668</v>
      </c>
      <c r="Y116" s="52">
        <v>0.52576078824904338</v>
      </c>
      <c r="Z116" s="53">
        <v>70081.284269656244</v>
      </c>
    </row>
    <row r="117" spans="1:26" x14ac:dyDescent="0.3">
      <c r="A117" s="10"/>
      <c r="B117" s="19" t="s">
        <v>229</v>
      </c>
      <c r="C117" s="17" t="s">
        <v>230</v>
      </c>
      <c r="D117" s="16" t="s">
        <v>278</v>
      </c>
      <c r="E117" s="17" t="s">
        <v>279</v>
      </c>
      <c r="F117" s="16" t="s">
        <v>281</v>
      </c>
      <c r="G117" s="17" t="s">
        <v>282</v>
      </c>
      <c r="H117" s="16">
        <v>71</v>
      </c>
      <c r="I117" s="18">
        <v>2</v>
      </c>
      <c r="J117" s="47">
        <v>0.87110710216483089</v>
      </c>
      <c r="K117" s="47">
        <v>0.22279718951766048</v>
      </c>
      <c r="L117" s="47">
        <v>1</v>
      </c>
      <c r="M117" s="47">
        <v>3.9619399984760995E-2</v>
      </c>
      <c r="N117" s="47">
        <v>0.27260924635845474</v>
      </c>
      <c r="O117" s="47">
        <v>7.1781238131409034E-2</v>
      </c>
      <c r="P117" s="47">
        <v>0.92421655162461824</v>
      </c>
      <c r="Q117" s="47">
        <v>0.65615615615615608</v>
      </c>
      <c r="R117" s="48">
        <v>0.95853039279135754</v>
      </c>
      <c r="S117" s="49">
        <v>0.55742414185880529</v>
      </c>
      <c r="T117" s="47">
        <v>0.44257585814119471</v>
      </c>
      <c r="U117" s="50">
        <v>21626.91188392762</v>
      </c>
      <c r="V117" s="51">
        <v>5</v>
      </c>
      <c r="W117" s="52">
        <v>0</v>
      </c>
      <c r="X117" s="52">
        <v>0.44631303074769424</v>
      </c>
      <c r="Y117" s="52">
        <v>0.55368696925230576</v>
      </c>
      <c r="Z117" s="53">
        <v>27056.467439483175</v>
      </c>
    </row>
    <row r="118" spans="1:26" x14ac:dyDescent="0.3">
      <c r="A118" s="10"/>
      <c r="B118" s="19" t="s">
        <v>229</v>
      </c>
      <c r="C118" s="17" t="s">
        <v>230</v>
      </c>
      <c r="D118" s="16" t="s">
        <v>278</v>
      </c>
      <c r="E118" s="17" t="s">
        <v>279</v>
      </c>
      <c r="F118" s="16" t="s">
        <v>283</v>
      </c>
      <c r="G118" s="17" t="s">
        <v>284</v>
      </c>
      <c r="H118" s="16">
        <v>63</v>
      </c>
      <c r="I118" s="18">
        <v>5</v>
      </c>
      <c r="J118" s="47">
        <v>0.67418727249905863</v>
      </c>
      <c r="K118" s="47">
        <v>0.25589933475586796</v>
      </c>
      <c r="L118" s="47">
        <v>1</v>
      </c>
      <c r="M118" s="47">
        <v>6.6978355752464108E-2</v>
      </c>
      <c r="N118" s="47">
        <v>0.33253773253773256</v>
      </c>
      <c r="O118" s="47">
        <v>6.4829923434165937E-2</v>
      </c>
      <c r="P118" s="47">
        <v>0.92209678255908434</v>
      </c>
      <c r="Q118" s="47">
        <v>0.64461153962166584</v>
      </c>
      <c r="R118" s="48">
        <v>0.91958016648570395</v>
      </c>
      <c r="S118" s="49">
        <v>0.54230234529397148</v>
      </c>
      <c r="T118" s="47">
        <v>0.45769765470602852</v>
      </c>
      <c r="U118" s="50">
        <v>31442.45578534004</v>
      </c>
      <c r="V118" s="51">
        <v>5</v>
      </c>
      <c r="W118" s="52">
        <v>0</v>
      </c>
      <c r="X118" s="52">
        <v>0.43119123418286037</v>
      </c>
      <c r="Y118" s="52">
        <v>0.56880876581713968</v>
      </c>
      <c r="Z118" s="53">
        <v>39075.455785340047</v>
      </c>
    </row>
    <row r="119" spans="1:26" x14ac:dyDescent="0.3">
      <c r="A119" s="10"/>
      <c r="B119" s="19" t="s">
        <v>285</v>
      </c>
      <c r="C119" s="17" t="s">
        <v>286</v>
      </c>
      <c r="D119" s="16" t="s">
        <v>287</v>
      </c>
      <c r="E119" s="17" t="s">
        <v>286</v>
      </c>
      <c r="F119" s="16" t="s">
        <v>288</v>
      </c>
      <c r="G119" s="17" t="s">
        <v>289</v>
      </c>
      <c r="H119" s="16"/>
      <c r="I119" s="18">
        <v>19</v>
      </c>
      <c r="J119" s="47">
        <v>0.95940158050310664</v>
      </c>
      <c r="K119" s="47">
        <v>0.66143853934165808</v>
      </c>
      <c r="L119" s="47">
        <v>1</v>
      </c>
      <c r="M119" s="47">
        <v>0.38150745401092934</v>
      </c>
      <c r="N119" s="47">
        <v>0.6356457423616737</v>
      </c>
      <c r="O119" s="47">
        <v>0.94446120126279387</v>
      </c>
      <c r="P119" s="47">
        <v>0.84861696836004241</v>
      </c>
      <c r="Q119" s="47">
        <v>0.70390741495580744</v>
      </c>
      <c r="R119" s="48">
        <v>0.9575603285148554</v>
      </c>
      <c r="S119" s="49">
        <v>0.78805991436787404</v>
      </c>
      <c r="T119" s="47">
        <v>0.21194008563212596</v>
      </c>
      <c r="U119" s="50">
        <v>56329.224019220805</v>
      </c>
      <c r="V119" s="51">
        <v>8</v>
      </c>
      <c r="W119" s="52">
        <v>0</v>
      </c>
      <c r="X119" s="52">
        <v>0.67694880325676299</v>
      </c>
      <c r="Y119" s="52">
        <v>0.32305119674323701</v>
      </c>
      <c r="Z119" s="53">
        <v>85860.224019220783</v>
      </c>
    </row>
    <row r="120" spans="1:26" x14ac:dyDescent="0.3">
      <c r="A120" s="10"/>
      <c r="B120" s="19" t="s">
        <v>285</v>
      </c>
      <c r="C120" s="17" t="s">
        <v>286</v>
      </c>
      <c r="D120" s="16" t="s">
        <v>287</v>
      </c>
      <c r="E120" s="17" t="s">
        <v>286</v>
      </c>
      <c r="F120" s="16" t="s">
        <v>290</v>
      </c>
      <c r="G120" s="17" t="s">
        <v>291</v>
      </c>
      <c r="H120" s="16"/>
      <c r="I120" s="18">
        <v>20</v>
      </c>
      <c r="J120" s="47">
        <v>0.96751900483759501</v>
      </c>
      <c r="K120" s="47">
        <v>0.77001892971965979</v>
      </c>
      <c r="L120" s="47">
        <v>1</v>
      </c>
      <c r="M120" s="47">
        <v>0.4150303112570124</v>
      </c>
      <c r="N120" s="47">
        <v>0.72327541505172221</v>
      </c>
      <c r="O120" s="47">
        <v>0.97650310988251554</v>
      </c>
      <c r="P120" s="47">
        <v>0.89758446452518237</v>
      </c>
      <c r="Q120" s="47">
        <v>0.76403291140924423</v>
      </c>
      <c r="R120" s="48">
        <v>0.96944788654825831</v>
      </c>
      <c r="S120" s="49">
        <v>0.83149022591457666</v>
      </c>
      <c r="T120" s="47">
        <v>0.16850977408542334</v>
      </c>
      <c r="U120" s="50">
        <v>33225.914705293348</v>
      </c>
      <c r="V120" s="51">
        <v>8</v>
      </c>
      <c r="W120" s="52">
        <v>0</v>
      </c>
      <c r="X120" s="52">
        <v>0.7203791148034655</v>
      </c>
      <c r="Y120" s="52">
        <v>0.2796208851965345</v>
      </c>
      <c r="Z120" s="53">
        <v>55134.248038626691</v>
      </c>
    </row>
    <row r="121" spans="1:26" x14ac:dyDescent="0.3">
      <c r="A121" s="10"/>
      <c r="B121" s="19" t="s">
        <v>285</v>
      </c>
      <c r="C121" s="17" t="s">
        <v>286</v>
      </c>
      <c r="D121" s="16" t="s">
        <v>287</v>
      </c>
      <c r="E121" s="17" t="s">
        <v>286</v>
      </c>
      <c r="F121" s="16" t="s">
        <v>292</v>
      </c>
      <c r="G121" s="17" t="s">
        <v>293</v>
      </c>
      <c r="H121" s="16"/>
      <c r="I121" s="18">
        <v>18</v>
      </c>
      <c r="J121" s="47">
        <v>0.9451308226202686</v>
      </c>
      <c r="K121" s="47">
        <v>0.6734443198893314</v>
      </c>
      <c r="L121" s="47">
        <v>1</v>
      </c>
      <c r="M121" s="47">
        <v>0.46088209218829734</v>
      </c>
      <c r="N121" s="47">
        <v>0.62216088738775599</v>
      </c>
      <c r="O121" s="47">
        <v>0.92229351014859162</v>
      </c>
      <c r="P121" s="47">
        <v>0.85595625717892976</v>
      </c>
      <c r="Q121" s="47">
        <v>0.71886172685019667</v>
      </c>
      <c r="R121" s="48">
        <v>0.95517516266643687</v>
      </c>
      <c r="S121" s="49">
        <v>0.79487830876997867</v>
      </c>
      <c r="T121" s="47">
        <v>0.20512169123002133</v>
      </c>
      <c r="U121" s="50">
        <v>49457.506337544131</v>
      </c>
      <c r="V121" s="51">
        <v>8</v>
      </c>
      <c r="W121" s="52">
        <v>0</v>
      </c>
      <c r="X121" s="52">
        <v>0.68376719765886762</v>
      </c>
      <c r="Y121" s="52">
        <v>0.31623280234113238</v>
      </c>
      <c r="Z121" s="53">
        <v>76247.839670877453</v>
      </c>
    </row>
    <row r="122" spans="1:26" x14ac:dyDescent="0.3">
      <c r="A122" s="10"/>
      <c r="B122" s="19" t="s">
        <v>285</v>
      </c>
      <c r="C122" s="17" t="s">
        <v>286</v>
      </c>
      <c r="D122" s="16" t="s">
        <v>287</v>
      </c>
      <c r="E122" s="17" t="s">
        <v>286</v>
      </c>
      <c r="F122" s="16" t="s">
        <v>294</v>
      </c>
      <c r="G122" s="17" t="s">
        <v>295</v>
      </c>
      <c r="H122" s="16"/>
      <c r="I122" s="18">
        <v>14</v>
      </c>
      <c r="J122" s="47">
        <v>0.92557543310649049</v>
      </c>
      <c r="K122" s="47">
        <v>0.58392557543310653</v>
      </c>
      <c r="L122" s="47">
        <v>1</v>
      </c>
      <c r="M122" s="47">
        <v>0.36280586449009877</v>
      </c>
      <c r="N122" s="47">
        <v>0.56997434145209325</v>
      </c>
      <c r="O122" s="47">
        <v>0.86485569400720119</v>
      </c>
      <c r="P122" s="47">
        <v>0.80804138644593893</v>
      </c>
      <c r="Q122" s="47">
        <v>0.66676525536938724</v>
      </c>
      <c r="R122" s="48">
        <v>0.94813222745768</v>
      </c>
      <c r="S122" s="49">
        <v>0.74778619752911069</v>
      </c>
      <c r="T122" s="47">
        <v>0.25221380247088931</v>
      </c>
      <c r="U122" s="50">
        <v>71573.485078991434</v>
      </c>
      <c r="V122" s="51">
        <v>8</v>
      </c>
      <c r="W122" s="52">
        <v>0</v>
      </c>
      <c r="X122" s="52">
        <v>0.63667508641799964</v>
      </c>
      <c r="Y122" s="52">
        <v>0.36332491358200036</v>
      </c>
      <c r="Z122" s="53">
        <v>103104.70730121364</v>
      </c>
    </row>
    <row r="123" spans="1:26" x14ac:dyDescent="0.3">
      <c r="A123" s="10"/>
      <c r="B123" s="19" t="s">
        <v>285</v>
      </c>
      <c r="C123" s="17" t="s">
        <v>286</v>
      </c>
      <c r="D123" s="16" t="s">
        <v>287</v>
      </c>
      <c r="E123" s="17" t="s">
        <v>286</v>
      </c>
      <c r="F123" s="16" t="s">
        <v>296</v>
      </c>
      <c r="G123" s="17" t="s">
        <v>297</v>
      </c>
      <c r="H123" s="16"/>
      <c r="I123" s="18">
        <v>16</v>
      </c>
      <c r="J123" s="47">
        <v>0.94135612535612534</v>
      </c>
      <c r="K123" s="47">
        <v>0.51358404558404569</v>
      </c>
      <c r="L123" s="47">
        <v>1</v>
      </c>
      <c r="M123" s="47">
        <v>0.63024183837238201</v>
      </c>
      <c r="N123" s="47">
        <v>0.51624389886166411</v>
      </c>
      <c r="O123" s="47">
        <v>0.71473504273504274</v>
      </c>
      <c r="P123" s="47">
        <v>0.78010986184041275</v>
      </c>
      <c r="Q123" s="47">
        <v>0.63154518530952863</v>
      </c>
      <c r="R123" s="48">
        <v>0.95171388135959123</v>
      </c>
      <c r="S123" s="49">
        <v>0.74216998660208811</v>
      </c>
      <c r="T123" s="47">
        <v>0.25783001339791189</v>
      </c>
      <c r="U123" s="50">
        <v>61285.678524656862</v>
      </c>
      <c r="V123" s="51">
        <v>7</v>
      </c>
      <c r="W123" s="52">
        <v>0</v>
      </c>
      <c r="X123" s="52">
        <v>0.63105887549097694</v>
      </c>
      <c r="Y123" s="52">
        <v>0.36894112450902306</v>
      </c>
      <c r="Z123" s="53">
        <v>87696.567413545767</v>
      </c>
    </row>
    <row r="124" spans="1:26" x14ac:dyDescent="0.3">
      <c r="A124" s="10"/>
      <c r="B124" s="19" t="s">
        <v>285</v>
      </c>
      <c r="C124" s="17" t="s">
        <v>286</v>
      </c>
      <c r="D124" s="16" t="s">
        <v>287</v>
      </c>
      <c r="E124" s="17" t="s">
        <v>286</v>
      </c>
      <c r="F124" s="16" t="s">
        <v>298</v>
      </c>
      <c r="G124" s="17" t="s">
        <v>299</v>
      </c>
      <c r="H124" s="16">
        <v>42</v>
      </c>
      <c r="I124" s="18">
        <v>9</v>
      </c>
      <c r="J124" s="47">
        <v>0.8958811913110063</v>
      </c>
      <c r="K124" s="47">
        <v>0.48054447265546285</v>
      </c>
      <c r="L124" s="47">
        <v>1</v>
      </c>
      <c r="M124" s="47">
        <v>0.3551046423785138</v>
      </c>
      <c r="N124" s="47">
        <v>0.45657109223913228</v>
      </c>
      <c r="O124" s="47">
        <v>0.59386208842139199</v>
      </c>
      <c r="P124" s="47">
        <v>0.79916799389058313</v>
      </c>
      <c r="Q124" s="47">
        <v>0.63626098781020834</v>
      </c>
      <c r="R124" s="48">
        <v>0.93806515409547875</v>
      </c>
      <c r="S124" s="49">
        <v>0.68393973586686418</v>
      </c>
      <c r="T124" s="47">
        <v>0.31606026413313582</v>
      </c>
      <c r="U124" s="50">
        <v>75101.60784278746</v>
      </c>
      <c r="V124" s="51">
        <v>7</v>
      </c>
      <c r="W124" s="52">
        <v>0</v>
      </c>
      <c r="X124" s="52">
        <v>0.57282862475575302</v>
      </c>
      <c r="Y124" s="52">
        <v>0.42717137524424698</v>
      </c>
      <c r="Z124" s="53">
        <v>101503.60784278747</v>
      </c>
    </row>
    <row r="125" spans="1:26" x14ac:dyDescent="0.3">
      <c r="A125" s="10"/>
      <c r="B125" s="19" t="s">
        <v>285</v>
      </c>
      <c r="C125" s="17" t="s">
        <v>286</v>
      </c>
      <c r="D125" s="16" t="s">
        <v>287</v>
      </c>
      <c r="E125" s="17" t="s">
        <v>286</v>
      </c>
      <c r="F125" s="16" t="s">
        <v>300</v>
      </c>
      <c r="G125" s="17" t="s">
        <v>301</v>
      </c>
      <c r="H125" s="16">
        <v>58</v>
      </c>
      <c r="I125" s="18">
        <v>1</v>
      </c>
      <c r="J125" s="47">
        <v>0.82430647291941872</v>
      </c>
      <c r="K125" s="47">
        <v>0.43765804868843178</v>
      </c>
      <c r="L125" s="47">
        <v>1</v>
      </c>
      <c r="M125" s="47">
        <v>0.38053931026239324</v>
      </c>
      <c r="N125" s="47">
        <v>0.38123582146165685</v>
      </c>
      <c r="O125" s="47">
        <v>0.48450651066238914</v>
      </c>
      <c r="P125" s="47">
        <v>0.75440259462674364</v>
      </c>
      <c r="Q125" s="47">
        <v>0.58658816932996916</v>
      </c>
      <c r="R125" s="48">
        <v>0.90466731815091772</v>
      </c>
      <c r="S125" s="49">
        <v>0.63932269401132447</v>
      </c>
      <c r="T125" s="47">
        <v>0.36067730598867553</v>
      </c>
      <c r="U125" s="50">
        <v>95119.62252186345</v>
      </c>
      <c r="V125" s="51">
        <v>6</v>
      </c>
      <c r="W125" s="52">
        <v>0</v>
      </c>
      <c r="X125" s="52">
        <v>0.52821158290021342</v>
      </c>
      <c r="Y125" s="52">
        <v>0.47178841709978658</v>
      </c>
      <c r="Z125" s="53">
        <v>124422.40029964122</v>
      </c>
    </row>
    <row r="126" spans="1:26" x14ac:dyDescent="0.3">
      <c r="A126" s="10"/>
      <c r="B126" s="19" t="s">
        <v>285</v>
      </c>
      <c r="C126" s="17" t="s">
        <v>286</v>
      </c>
      <c r="D126" s="16" t="s">
        <v>302</v>
      </c>
      <c r="E126" s="17" t="s">
        <v>303</v>
      </c>
      <c r="F126" s="16" t="s">
        <v>304</v>
      </c>
      <c r="G126" s="17" t="s">
        <v>303</v>
      </c>
      <c r="H126" s="16">
        <v>37</v>
      </c>
      <c r="I126" s="18">
        <v>21</v>
      </c>
      <c r="J126" s="47">
        <v>0.87699973773931283</v>
      </c>
      <c r="K126" s="47">
        <v>0.73829193361058043</v>
      </c>
      <c r="L126" s="47">
        <v>6.4516129032258063E-2</v>
      </c>
      <c r="M126" s="47">
        <v>0.16425303498867641</v>
      </c>
      <c r="N126" s="47">
        <v>0.52420800081924646</v>
      </c>
      <c r="O126" s="47">
        <v>0.64338166423138887</v>
      </c>
      <c r="P126" s="47">
        <v>0.7917558043693681</v>
      </c>
      <c r="Q126" s="47">
        <v>0.650768532760853</v>
      </c>
      <c r="R126" s="48">
        <v>0.93375412004753466</v>
      </c>
      <c r="S126" s="49">
        <v>0.59865877306657989</v>
      </c>
      <c r="T126" s="47">
        <v>0.40134122693342011</v>
      </c>
      <c r="U126" s="50">
        <v>102545.8942113043</v>
      </c>
      <c r="V126" s="51">
        <v>6</v>
      </c>
      <c r="W126" s="52">
        <v>-0.93548387096774199</v>
      </c>
      <c r="X126" s="52">
        <v>0.48754766195546878</v>
      </c>
      <c r="Y126" s="52">
        <v>0.51245233804453116</v>
      </c>
      <c r="Z126" s="53">
        <v>130935.67198908207</v>
      </c>
    </row>
    <row r="127" spans="1:26" x14ac:dyDescent="0.3">
      <c r="A127" s="10"/>
      <c r="B127" s="19" t="s">
        <v>285</v>
      </c>
      <c r="C127" s="17" t="s">
        <v>286</v>
      </c>
      <c r="D127" s="16" t="s">
        <v>302</v>
      </c>
      <c r="E127" s="17" t="s">
        <v>303</v>
      </c>
      <c r="F127" s="16" t="s">
        <v>305</v>
      </c>
      <c r="G127" s="17" t="s">
        <v>306</v>
      </c>
      <c r="H127" s="16">
        <v>83</v>
      </c>
      <c r="I127" s="18">
        <v>5</v>
      </c>
      <c r="J127" s="47">
        <v>0.72843379657259777</v>
      </c>
      <c r="K127" s="47">
        <v>0.33817034700315457</v>
      </c>
      <c r="L127" s="47">
        <v>1</v>
      </c>
      <c r="M127" s="47">
        <v>0.15072225332675457</v>
      </c>
      <c r="N127" s="47">
        <v>0.28387892491906058</v>
      </c>
      <c r="O127" s="47">
        <v>0.24293631170602781</v>
      </c>
      <c r="P127" s="47">
        <v>0.69729197299110646</v>
      </c>
      <c r="Q127" s="47">
        <v>0.56621165419051811</v>
      </c>
      <c r="R127" s="48">
        <v>0.91087504870496072</v>
      </c>
      <c r="S127" s="49">
        <v>0.54650225660157559</v>
      </c>
      <c r="T127" s="47">
        <v>0.45349774339842441</v>
      </c>
      <c r="U127" s="50">
        <v>117002.8712945369</v>
      </c>
      <c r="V127" s="51">
        <v>5</v>
      </c>
      <c r="W127" s="52">
        <v>0</v>
      </c>
      <c r="X127" s="52">
        <v>0.43539114549046454</v>
      </c>
      <c r="Y127" s="52">
        <v>0.56460885450953546</v>
      </c>
      <c r="Z127" s="53">
        <v>145669.64907231467</v>
      </c>
    </row>
    <row r="128" spans="1:26" x14ac:dyDescent="0.3">
      <c r="A128" s="10"/>
      <c r="B128" s="19" t="s">
        <v>285</v>
      </c>
      <c r="C128" s="17" t="s">
        <v>286</v>
      </c>
      <c r="D128" s="16" t="s">
        <v>302</v>
      </c>
      <c r="E128" s="17" t="s">
        <v>303</v>
      </c>
      <c r="F128" s="16" t="s">
        <v>307</v>
      </c>
      <c r="G128" s="17" t="s">
        <v>308</v>
      </c>
      <c r="H128" s="16">
        <v>37</v>
      </c>
      <c r="I128" s="18">
        <v>2</v>
      </c>
      <c r="J128" s="47">
        <v>0.71800886108939277</v>
      </c>
      <c r="K128" s="47">
        <v>0.33773492022123769</v>
      </c>
      <c r="L128" s="47">
        <v>1</v>
      </c>
      <c r="M128" s="47">
        <v>0.13907786540430436</v>
      </c>
      <c r="N128" s="47">
        <v>0.3423108853836011</v>
      </c>
      <c r="O128" s="47">
        <v>0.22534966553731214</v>
      </c>
      <c r="P128" s="47">
        <v>0.72187822497420018</v>
      </c>
      <c r="Q128" s="47">
        <v>0.56264888957196657</v>
      </c>
      <c r="R128" s="48">
        <v>0.95480986657000333</v>
      </c>
      <c r="S128" s="49">
        <v>0.55575768652800195</v>
      </c>
      <c r="T128" s="47">
        <v>0.44424231347199805</v>
      </c>
      <c r="U128" s="50">
        <v>70005.924968484818</v>
      </c>
      <c r="V128" s="51">
        <v>5</v>
      </c>
      <c r="W128" s="52">
        <v>0</v>
      </c>
      <c r="X128" s="52">
        <v>0.44464657541689095</v>
      </c>
      <c r="Y128" s="52">
        <v>0.5553534245831091</v>
      </c>
      <c r="Z128" s="53">
        <v>87515.369412929242</v>
      </c>
    </row>
    <row r="129" spans="1:26" x14ac:dyDescent="0.3">
      <c r="A129" s="10"/>
      <c r="B129" s="19" t="s">
        <v>285</v>
      </c>
      <c r="C129" s="17" t="s">
        <v>286</v>
      </c>
      <c r="D129" s="16" t="s">
        <v>302</v>
      </c>
      <c r="E129" s="17" t="s">
        <v>303</v>
      </c>
      <c r="F129" s="16" t="s">
        <v>309</v>
      </c>
      <c r="G129" s="17" t="s">
        <v>310</v>
      </c>
      <c r="H129" s="16">
        <v>29</v>
      </c>
      <c r="I129" s="18">
        <v>5</v>
      </c>
      <c r="J129" s="47">
        <v>0.81303373336737883</v>
      </c>
      <c r="K129" s="47">
        <v>0.57621925270235763</v>
      </c>
      <c r="L129" s="47">
        <v>0.30967741935483872</v>
      </c>
      <c r="M129" s="47">
        <v>0.28252183894946709</v>
      </c>
      <c r="N129" s="47">
        <v>0.49795904483298181</v>
      </c>
      <c r="O129" s="47">
        <v>0.5087525179447896</v>
      </c>
      <c r="P129" s="47">
        <v>0.76922122291654493</v>
      </c>
      <c r="Q129" s="47">
        <v>0.55551199051700562</v>
      </c>
      <c r="R129" s="48">
        <v>0.86529370872436562</v>
      </c>
      <c r="S129" s="49">
        <v>0.5753545254788589</v>
      </c>
      <c r="T129" s="47">
        <v>0.4246454745211411</v>
      </c>
      <c r="U129" s="50">
        <v>70979.06642073422</v>
      </c>
      <c r="V129" s="51">
        <v>6</v>
      </c>
      <c r="W129" s="52">
        <v>-0.69032258064516128</v>
      </c>
      <c r="X129" s="52">
        <v>0.46424341436774774</v>
      </c>
      <c r="Y129" s="52">
        <v>0.53575658563225226</v>
      </c>
      <c r="Z129" s="53">
        <v>89551.177531845329</v>
      </c>
    </row>
    <row r="130" spans="1:26" x14ac:dyDescent="0.3">
      <c r="A130" s="10"/>
      <c r="B130" s="19" t="s">
        <v>285</v>
      </c>
      <c r="C130" s="17" t="s">
        <v>286</v>
      </c>
      <c r="D130" s="16" t="s">
        <v>302</v>
      </c>
      <c r="E130" s="17" t="s">
        <v>303</v>
      </c>
      <c r="F130" s="16" t="s">
        <v>311</v>
      </c>
      <c r="G130" s="17" t="s">
        <v>312</v>
      </c>
      <c r="H130" s="16">
        <v>22</v>
      </c>
      <c r="I130" s="18">
        <v>5</v>
      </c>
      <c r="J130" s="47">
        <v>0.63184574997736942</v>
      </c>
      <c r="K130" s="47">
        <v>0.27659092966416221</v>
      </c>
      <c r="L130" s="47">
        <v>1</v>
      </c>
      <c r="M130" s="47">
        <v>0.1435924859065843</v>
      </c>
      <c r="N130" s="47">
        <v>0.31206028860473478</v>
      </c>
      <c r="O130" s="47">
        <v>0.12054554781086871</v>
      </c>
      <c r="P130" s="47">
        <v>0.64837502922609302</v>
      </c>
      <c r="Q130" s="47">
        <v>0.49285958773864758</v>
      </c>
      <c r="R130" s="48">
        <v>0.90658754629898963</v>
      </c>
      <c r="S130" s="49">
        <v>0.50360635169193879</v>
      </c>
      <c r="T130" s="47">
        <v>0.49639364830806121</v>
      </c>
      <c r="U130" s="50">
        <v>81260.633015326239</v>
      </c>
      <c r="V130" s="51">
        <v>4</v>
      </c>
      <c r="W130" s="52">
        <v>0</v>
      </c>
      <c r="X130" s="52">
        <v>0.39249524058082774</v>
      </c>
      <c r="Y130" s="52">
        <v>0.60750475941917226</v>
      </c>
      <c r="Z130" s="53">
        <v>99449.744126437334</v>
      </c>
    </row>
    <row r="131" spans="1:26" x14ac:dyDescent="0.3">
      <c r="A131" s="10"/>
      <c r="B131" s="19" t="s">
        <v>285</v>
      </c>
      <c r="C131" s="17" t="s">
        <v>286</v>
      </c>
      <c r="D131" s="16" t="s">
        <v>313</v>
      </c>
      <c r="E131" s="17" t="s">
        <v>314</v>
      </c>
      <c r="F131" s="16" t="s">
        <v>315</v>
      </c>
      <c r="G131" s="17" t="s">
        <v>314</v>
      </c>
      <c r="H131" s="16">
        <v>86</v>
      </c>
      <c r="I131" s="18">
        <v>10</v>
      </c>
      <c r="J131" s="47">
        <v>0.87273435471306149</v>
      </c>
      <c r="K131" s="47">
        <v>0.37141002337055312</v>
      </c>
      <c r="L131" s="47">
        <v>1</v>
      </c>
      <c r="M131" s="47">
        <v>0.26514614014689447</v>
      </c>
      <c r="N131" s="47">
        <v>0.36311076242375406</v>
      </c>
      <c r="O131" s="47">
        <v>0.32213277936466717</v>
      </c>
      <c r="P131" s="47">
        <v>0.74658389173564577</v>
      </c>
      <c r="Q131" s="47">
        <v>0.60847691756720645</v>
      </c>
      <c r="R131" s="48">
        <v>0.96073468127797501</v>
      </c>
      <c r="S131" s="49">
        <v>0.61225883895552868</v>
      </c>
      <c r="T131" s="47">
        <v>0.38774116104447132</v>
      </c>
      <c r="U131" s="50">
        <v>100001.15962149647</v>
      </c>
      <c r="V131" s="51">
        <v>6</v>
      </c>
      <c r="W131" s="52">
        <v>0</v>
      </c>
      <c r="X131" s="52">
        <v>0.50114772784441752</v>
      </c>
      <c r="Y131" s="52">
        <v>0.49885227215558248</v>
      </c>
      <c r="Z131" s="53">
        <v>128657.49295482981</v>
      </c>
    </row>
    <row r="132" spans="1:26" x14ac:dyDescent="0.3">
      <c r="A132" s="10"/>
      <c r="B132" s="19" t="s">
        <v>285</v>
      </c>
      <c r="C132" s="17" t="s">
        <v>286</v>
      </c>
      <c r="D132" s="16" t="s">
        <v>313</v>
      </c>
      <c r="E132" s="17" t="s">
        <v>314</v>
      </c>
      <c r="F132" s="16" t="s">
        <v>316</v>
      </c>
      <c r="G132" s="17" t="s">
        <v>317</v>
      </c>
      <c r="H132" s="16">
        <v>48</v>
      </c>
      <c r="I132" s="18">
        <v>5</v>
      </c>
      <c r="J132" s="47">
        <v>0.88445159176866484</v>
      </c>
      <c r="K132" s="47">
        <v>0.41336847434408408</v>
      </c>
      <c r="L132" s="47">
        <v>1</v>
      </c>
      <c r="M132" s="47">
        <v>0.34769028703491817</v>
      </c>
      <c r="N132" s="47">
        <v>0.41266907601210168</v>
      </c>
      <c r="O132" s="47">
        <v>0.37654486434974238</v>
      </c>
      <c r="P132" s="47">
        <v>0.77964218425417475</v>
      </c>
      <c r="Q132" s="47">
        <v>0.63574722260054095</v>
      </c>
      <c r="R132" s="48">
        <v>0.94981109840213507</v>
      </c>
      <c r="S132" s="49">
        <v>0.6444360887518179</v>
      </c>
      <c r="T132" s="47">
        <v>0.3555639112481821</v>
      </c>
      <c r="U132" s="50">
        <v>52949.866535256784</v>
      </c>
      <c r="V132" s="51">
        <v>6</v>
      </c>
      <c r="W132" s="52">
        <v>0</v>
      </c>
      <c r="X132" s="52">
        <v>0.53332497764070685</v>
      </c>
      <c r="Y132" s="52">
        <v>0.46667502235929315</v>
      </c>
      <c r="Z132" s="53">
        <v>69496.310979701215</v>
      </c>
    </row>
    <row r="133" spans="1:26" x14ac:dyDescent="0.3">
      <c r="A133" s="10"/>
      <c r="B133" s="19" t="s">
        <v>285</v>
      </c>
      <c r="C133" s="17" t="s">
        <v>286</v>
      </c>
      <c r="D133" s="16" t="s">
        <v>313</v>
      </c>
      <c r="E133" s="17" t="s">
        <v>314</v>
      </c>
      <c r="F133" s="16" t="s">
        <v>318</v>
      </c>
      <c r="G133" s="17" t="s">
        <v>319</v>
      </c>
      <c r="H133" s="16">
        <v>82</v>
      </c>
      <c r="I133" s="18">
        <v>6</v>
      </c>
      <c r="J133" s="47">
        <v>0.80977682160940523</v>
      </c>
      <c r="K133" s="47">
        <v>0.39474542017080644</v>
      </c>
      <c r="L133" s="47">
        <v>1</v>
      </c>
      <c r="M133" s="47">
        <v>0.17260691716770998</v>
      </c>
      <c r="N133" s="47">
        <v>0.30478375315321904</v>
      </c>
      <c r="O133" s="47">
        <v>0.19447160831866483</v>
      </c>
      <c r="P133" s="47">
        <v>0.74028368004651712</v>
      </c>
      <c r="Q133" s="47">
        <v>0.59161555910274721</v>
      </c>
      <c r="R133" s="48">
        <v>0.90100900995837507</v>
      </c>
      <c r="S133" s="49">
        <v>0.56769919661416046</v>
      </c>
      <c r="T133" s="47">
        <v>0.43230080338583954</v>
      </c>
      <c r="U133" s="50">
        <v>84570.573865568396</v>
      </c>
      <c r="V133" s="51">
        <v>5</v>
      </c>
      <c r="W133" s="52">
        <v>0</v>
      </c>
      <c r="X133" s="52">
        <v>0.45658808550304947</v>
      </c>
      <c r="Y133" s="52">
        <v>0.54341191449695048</v>
      </c>
      <c r="Z133" s="53">
        <v>106307.12942112393</v>
      </c>
    </row>
    <row r="134" spans="1:26" x14ac:dyDescent="0.3">
      <c r="A134" s="10"/>
      <c r="B134" s="19" t="s">
        <v>285</v>
      </c>
      <c r="C134" s="17" t="s">
        <v>286</v>
      </c>
      <c r="D134" s="16" t="s">
        <v>313</v>
      </c>
      <c r="E134" s="17" t="s">
        <v>314</v>
      </c>
      <c r="F134" s="16" t="s">
        <v>320</v>
      </c>
      <c r="G134" s="17" t="s">
        <v>321</v>
      </c>
      <c r="H134" s="16">
        <v>61</v>
      </c>
      <c r="I134" s="18">
        <v>3</v>
      </c>
      <c r="J134" s="47">
        <v>0.821895975725626</v>
      </c>
      <c r="K134" s="47">
        <v>0.46052349281270116</v>
      </c>
      <c r="L134" s="47">
        <v>1</v>
      </c>
      <c r="M134" s="47">
        <v>0.15505940971161877</v>
      </c>
      <c r="N134" s="47">
        <v>0.24291377968802105</v>
      </c>
      <c r="O134" s="47">
        <v>0.23299721089894873</v>
      </c>
      <c r="P134" s="47">
        <v>0.79340478153338823</v>
      </c>
      <c r="Q134" s="47">
        <v>0.616991688496491</v>
      </c>
      <c r="R134" s="48">
        <v>0.92241256245538905</v>
      </c>
      <c r="S134" s="49">
        <v>0.58291098903579819</v>
      </c>
      <c r="T134" s="47">
        <v>0.41708901096420181</v>
      </c>
      <c r="U134" s="50">
        <v>57815.62743282476</v>
      </c>
      <c r="V134" s="51">
        <v>5</v>
      </c>
      <c r="W134" s="52">
        <v>0</v>
      </c>
      <c r="X134" s="52">
        <v>0.47179987792468708</v>
      </c>
      <c r="Y134" s="52">
        <v>0.52820012207531297</v>
      </c>
      <c r="Z134" s="53">
        <v>73217.516321713658</v>
      </c>
    </row>
    <row r="135" spans="1:26" x14ac:dyDescent="0.3">
      <c r="A135" s="10"/>
      <c r="B135" s="19" t="s">
        <v>285</v>
      </c>
      <c r="C135" s="17" t="s">
        <v>286</v>
      </c>
      <c r="D135" s="16" t="s">
        <v>322</v>
      </c>
      <c r="E135" s="17" t="s">
        <v>323</v>
      </c>
      <c r="F135" s="16" t="s">
        <v>324</v>
      </c>
      <c r="G135" s="17" t="s">
        <v>323</v>
      </c>
      <c r="H135" s="16">
        <v>66</v>
      </c>
      <c r="I135" s="18">
        <v>19</v>
      </c>
      <c r="J135" s="47">
        <v>0.76352261790182863</v>
      </c>
      <c r="K135" s="47">
        <v>0.42357234520372156</v>
      </c>
      <c r="L135" s="47">
        <v>1</v>
      </c>
      <c r="M135" s="47">
        <v>0.12882051554522483</v>
      </c>
      <c r="N135" s="47">
        <v>0.34296665817641908</v>
      </c>
      <c r="O135" s="47">
        <v>0.36316971446904073</v>
      </c>
      <c r="P135" s="47">
        <v>0.80129432373512188</v>
      </c>
      <c r="Q135" s="47">
        <v>0.63368870622448048</v>
      </c>
      <c r="R135" s="48">
        <v>0.90263901979264849</v>
      </c>
      <c r="S135" s="49">
        <v>0.59551932233872062</v>
      </c>
      <c r="T135" s="47">
        <v>0.40448067766127938</v>
      </c>
      <c r="U135" s="50">
        <v>111675.49717956859</v>
      </c>
      <c r="V135" s="51">
        <v>6</v>
      </c>
      <c r="W135" s="52">
        <v>0</v>
      </c>
      <c r="X135" s="52">
        <v>0.48440821122760952</v>
      </c>
      <c r="Y135" s="52">
        <v>0.51559178877239042</v>
      </c>
      <c r="Z135" s="53">
        <v>142352.83051290191</v>
      </c>
    </row>
    <row r="136" spans="1:26" x14ac:dyDescent="0.3">
      <c r="A136" s="10"/>
      <c r="B136" s="19" t="s">
        <v>285</v>
      </c>
      <c r="C136" s="17" t="s">
        <v>286</v>
      </c>
      <c r="D136" s="16" t="s">
        <v>322</v>
      </c>
      <c r="E136" s="17" t="s">
        <v>323</v>
      </c>
      <c r="F136" s="16" t="s">
        <v>325</v>
      </c>
      <c r="G136" s="17" t="s">
        <v>326</v>
      </c>
      <c r="H136" s="16">
        <v>77</v>
      </c>
      <c r="I136" s="18">
        <v>6</v>
      </c>
      <c r="J136" s="47">
        <v>0.6408168177806306</v>
      </c>
      <c r="K136" s="47">
        <v>0.38518013319425498</v>
      </c>
      <c r="L136" s="47">
        <v>1</v>
      </c>
      <c r="M136" s="47">
        <v>0.14432339159147256</v>
      </c>
      <c r="N136" s="47">
        <v>0.29203700945098232</v>
      </c>
      <c r="O136" s="47">
        <v>0.20713311401749177</v>
      </c>
      <c r="P136" s="47">
        <v>0.79781702741055249</v>
      </c>
      <c r="Q136" s="47">
        <v>0.55648895835142254</v>
      </c>
      <c r="R136" s="48">
        <v>0.90483684699168943</v>
      </c>
      <c r="S136" s="49">
        <v>0.54762592208761074</v>
      </c>
      <c r="T136" s="47">
        <v>0.45237407791238926</v>
      </c>
      <c r="U136" s="50">
        <v>98003.224987095833</v>
      </c>
      <c r="V136" s="51">
        <v>5</v>
      </c>
      <c r="W136" s="52">
        <v>0</v>
      </c>
      <c r="X136" s="52">
        <v>0.43651481097649963</v>
      </c>
      <c r="Y136" s="52">
        <v>0.56348518902350042</v>
      </c>
      <c r="Z136" s="53">
        <v>122074.55832042918</v>
      </c>
    </row>
    <row r="137" spans="1:26" x14ac:dyDescent="0.3">
      <c r="A137" s="10"/>
      <c r="B137" s="19" t="s">
        <v>285</v>
      </c>
      <c r="C137" s="17" t="s">
        <v>286</v>
      </c>
      <c r="D137" s="16" t="s">
        <v>322</v>
      </c>
      <c r="E137" s="17" t="s">
        <v>323</v>
      </c>
      <c r="F137" s="16" t="s">
        <v>327</v>
      </c>
      <c r="G137" s="17" t="s">
        <v>328</v>
      </c>
      <c r="H137" s="16">
        <v>64</v>
      </c>
      <c r="I137" s="18">
        <v>8</v>
      </c>
      <c r="J137" s="47">
        <v>0.80695715854998173</v>
      </c>
      <c r="K137" s="47">
        <v>0.48750152569266447</v>
      </c>
      <c r="L137" s="47">
        <v>1</v>
      </c>
      <c r="M137" s="47">
        <v>0.1805520095992684</v>
      </c>
      <c r="N137" s="47">
        <v>0.24009813222934576</v>
      </c>
      <c r="O137" s="47">
        <v>0.14451360917856707</v>
      </c>
      <c r="P137" s="47">
        <v>0.82679077296641035</v>
      </c>
      <c r="Q137" s="47">
        <v>0.615436407489794</v>
      </c>
      <c r="R137" s="48">
        <v>0.93346760475211954</v>
      </c>
      <c r="S137" s="49">
        <v>0.58170191338423904</v>
      </c>
      <c r="T137" s="47">
        <v>0.41829808661576096</v>
      </c>
      <c r="U137" s="50">
        <v>74071.388581745719</v>
      </c>
      <c r="V137" s="51">
        <v>5</v>
      </c>
      <c r="W137" s="52">
        <v>0</v>
      </c>
      <c r="X137" s="52">
        <v>0.47059080227312794</v>
      </c>
      <c r="Y137" s="52">
        <v>0.52940919772687201</v>
      </c>
      <c r="Z137" s="53">
        <v>93746.721915079048</v>
      </c>
    </row>
    <row r="138" spans="1:26" x14ac:dyDescent="0.3">
      <c r="A138" s="10"/>
      <c r="B138" s="19" t="s">
        <v>285</v>
      </c>
      <c r="C138" s="17" t="s">
        <v>286</v>
      </c>
      <c r="D138" s="16" t="s">
        <v>322</v>
      </c>
      <c r="E138" s="17" t="s">
        <v>323</v>
      </c>
      <c r="F138" s="16" t="s">
        <v>329</v>
      </c>
      <c r="G138" s="17" t="s">
        <v>330</v>
      </c>
      <c r="H138" s="16">
        <v>109</v>
      </c>
      <c r="I138" s="18">
        <v>12</v>
      </c>
      <c r="J138" s="47">
        <v>0.76672422975742804</v>
      </c>
      <c r="K138" s="47">
        <v>0.51433159568115427</v>
      </c>
      <c r="L138" s="47">
        <v>1</v>
      </c>
      <c r="M138" s="47">
        <v>8.4842951005476647E-2</v>
      </c>
      <c r="N138" s="47">
        <v>0.31978536819765346</v>
      </c>
      <c r="O138" s="47">
        <v>0.23405045109020189</v>
      </c>
      <c r="P138" s="47">
        <v>0.80808198007119425</v>
      </c>
      <c r="Q138" s="47">
        <v>0.5726037471753842</v>
      </c>
      <c r="R138" s="48">
        <v>0.86110290042490301</v>
      </c>
      <c r="S138" s="49">
        <v>0.57350258037815516</v>
      </c>
      <c r="T138" s="47">
        <v>0.42649741962184484</v>
      </c>
      <c r="U138" s="50">
        <v>111703.08617831813</v>
      </c>
      <c r="V138" s="51">
        <v>5</v>
      </c>
      <c r="W138" s="52">
        <v>0</v>
      </c>
      <c r="X138" s="52">
        <v>0.462391469267044</v>
      </c>
      <c r="Y138" s="52">
        <v>0.537608530732956</v>
      </c>
      <c r="Z138" s="53">
        <v>140803.97506720704</v>
      </c>
    </row>
    <row r="139" spans="1:26" x14ac:dyDescent="0.3">
      <c r="A139" s="10"/>
      <c r="B139" s="19" t="s">
        <v>285</v>
      </c>
      <c r="C139" s="17" t="s">
        <v>286</v>
      </c>
      <c r="D139" s="16" t="s">
        <v>322</v>
      </c>
      <c r="E139" s="17" t="s">
        <v>323</v>
      </c>
      <c r="F139" s="16" t="s">
        <v>331</v>
      </c>
      <c r="G139" s="17" t="s">
        <v>332</v>
      </c>
      <c r="H139" s="16">
        <v>44</v>
      </c>
      <c r="I139" s="18">
        <v>4</v>
      </c>
      <c r="J139" s="47">
        <v>0.66195488181622242</v>
      </c>
      <c r="K139" s="47">
        <v>0.45795315755442201</v>
      </c>
      <c r="L139" s="47">
        <v>1</v>
      </c>
      <c r="M139" s="47">
        <v>0.10485426831582888</v>
      </c>
      <c r="N139" s="47">
        <v>0.20253563596491228</v>
      </c>
      <c r="O139" s="47">
        <v>0.10237804439974137</v>
      </c>
      <c r="P139" s="47">
        <v>0.79992099355423019</v>
      </c>
      <c r="Q139" s="47">
        <v>0.60610910702633491</v>
      </c>
      <c r="R139" s="48">
        <v>0.91739774632510629</v>
      </c>
      <c r="S139" s="49">
        <v>0.53923375943964424</v>
      </c>
      <c r="T139" s="47">
        <v>0.46076624056035576</v>
      </c>
      <c r="U139" s="50">
        <v>57242.372363534676</v>
      </c>
      <c r="V139" s="51">
        <v>5</v>
      </c>
      <c r="W139" s="52">
        <v>0</v>
      </c>
      <c r="X139" s="52">
        <v>0.42812264832853314</v>
      </c>
      <c r="Y139" s="52">
        <v>0.5718773516714668</v>
      </c>
      <c r="Z139" s="53">
        <v>71046.03903020134</v>
      </c>
    </row>
    <row r="140" spans="1:26" x14ac:dyDescent="0.3">
      <c r="A140" s="10"/>
      <c r="B140" s="19" t="s">
        <v>285</v>
      </c>
      <c r="C140" s="17" t="s">
        <v>286</v>
      </c>
      <c r="D140" s="16" t="s">
        <v>333</v>
      </c>
      <c r="E140" s="17" t="s">
        <v>334</v>
      </c>
      <c r="F140" s="16" t="s">
        <v>335</v>
      </c>
      <c r="G140" s="17" t="s">
        <v>334</v>
      </c>
      <c r="H140" s="16">
        <v>74</v>
      </c>
      <c r="I140" s="18">
        <v>17</v>
      </c>
      <c r="J140" s="47">
        <v>0.71009490940465914</v>
      </c>
      <c r="K140" s="47">
        <v>0.44277899142694549</v>
      </c>
      <c r="L140" s="47">
        <v>1</v>
      </c>
      <c r="M140" s="47">
        <v>0.13195902856130823</v>
      </c>
      <c r="N140" s="47">
        <v>0.31341861154644413</v>
      </c>
      <c r="O140" s="47">
        <v>0.28314945018633086</v>
      </c>
      <c r="P140" s="47">
        <v>0.88194251458970185</v>
      </c>
      <c r="Q140" s="47">
        <v>0.62755083122180333</v>
      </c>
      <c r="R140" s="48">
        <v>0.85999898667477326</v>
      </c>
      <c r="S140" s="49">
        <v>0.58343259151244065</v>
      </c>
      <c r="T140" s="47">
        <v>0.41656740848755935</v>
      </c>
      <c r="U140" s="50">
        <v>99954.099964364403</v>
      </c>
      <c r="V140" s="51">
        <v>6</v>
      </c>
      <c r="W140" s="52">
        <v>0</v>
      </c>
      <c r="X140" s="52">
        <v>0.4723214804013296</v>
      </c>
      <c r="Y140" s="52">
        <v>0.5276785195986704</v>
      </c>
      <c r="Z140" s="53">
        <v>126614.87774214217</v>
      </c>
    </row>
    <row r="141" spans="1:26" x14ac:dyDescent="0.3">
      <c r="A141" s="10"/>
      <c r="B141" s="19" t="s">
        <v>285</v>
      </c>
      <c r="C141" s="17" t="s">
        <v>286</v>
      </c>
      <c r="D141" s="16" t="s">
        <v>336</v>
      </c>
      <c r="E141" s="17" t="s">
        <v>337</v>
      </c>
      <c r="F141" s="16" t="s">
        <v>338</v>
      </c>
      <c r="G141" s="17" t="s">
        <v>337</v>
      </c>
      <c r="H141" s="16">
        <v>63</v>
      </c>
      <c r="I141" s="18">
        <v>5</v>
      </c>
      <c r="J141" s="47">
        <v>0.82824534134371897</v>
      </c>
      <c r="K141" s="47">
        <v>0.47598630782933687</v>
      </c>
      <c r="L141" s="47">
        <v>1</v>
      </c>
      <c r="M141" s="47">
        <v>9.9050283642457812E-2</v>
      </c>
      <c r="N141" s="47">
        <v>0.26762688519597733</v>
      </c>
      <c r="O141" s="47">
        <v>0.12782270036151522</v>
      </c>
      <c r="P141" s="47">
        <v>0.7377024008933557</v>
      </c>
      <c r="Q141" s="47">
        <v>0.61118107428939461</v>
      </c>
      <c r="R141" s="48">
        <v>0.82913379235292883</v>
      </c>
      <c r="S141" s="49">
        <v>0.55297208732318714</v>
      </c>
      <c r="T141" s="47">
        <v>0.44702791267681286</v>
      </c>
      <c r="U141" s="50">
        <v>115373.88101067131</v>
      </c>
      <c r="V141" s="51">
        <v>5</v>
      </c>
      <c r="W141" s="52">
        <v>0</v>
      </c>
      <c r="X141" s="52">
        <v>0.44186097621207615</v>
      </c>
      <c r="Y141" s="52">
        <v>0.55813902378792379</v>
      </c>
      <c r="Z141" s="53">
        <v>144050.65878844904</v>
      </c>
    </row>
    <row r="142" spans="1:26" x14ac:dyDescent="0.3">
      <c r="A142" s="10"/>
      <c r="B142" s="19" t="s">
        <v>285</v>
      </c>
      <c r="C142" s="17" t="s">
        <v>286</v>
      </c>
      <c r="D142" s="16" t="s">
        <v>336</v>
      </c>
      <c r="E142" s="17" t="s">
        <v>337</v>
      </c>
      <c r="F142" s="16" t="s">
        <v>339</v>
      </c>
      <c r="G142" s="17" t="s">
        <v>340</v>
      </c>
      <c r="H142" s="16">
        <v>75</v>
      </c>
      <c r="I142" s="18">
        <v>9</v>
      </c>
      <c r="J142" s="47">
        <v>0.86526340825306214</v>
      </c>
      <c r="K142" s="47">
        <v>0.50569967551772765</v>
      </c>
      <c r="L142" s="47">
        <v>1</v>
      </c>
      <c r="M142" s="47">
        <v>0.11195905867510453</v>
      </c>
      <c r="N142" s="47">
        <v>0.26598663968733544</v>
      </c>
      <c r="O142" s="47">
        <v>0.14151504340587465</v>
      </c>
      <c r="P142" s="47">
        <v>0.71150026405694278</v>
      </c>
      <c r="Q142" s="47">
        <v>0.57626639329774831</v>
      </c>
      <c r="R142" s="48">
        <v>0.83664862383566363</v>
      </c>
      <c r="S142" s="49">
        <v>0.55720434519216211</v>
      </c>
      <c r="T142" s="47">
        <v>0.44279565480783789</v>
      </c>
      <c r="U142" s="50">
        <v>115256.60937689655</v>
      </c>
      <c r="V142" s="51">
        <v>5</v>
      </c>
      <c r="W142" s="52">
        <v>0</v>
      </c>
      <c r="X142" s="52">
        <v>0.44609323408105106</v>
      </c>
      <c r="Y142" s="52">
        <v>0.55390676591894894</v>
      </c>
      <c r="Z142" s="53">
        <v>144178.05382134099</v>
      </c>
    </row>
    <row r="143" spans="1:26" x14ac:dyDescent="0.3">
      <c r="A143" s="10"/>
      <c r="B143" s="19" t="s">
        <v>285</v>
      </c>
      <c r="C143" s="17" t="s">
        <v>286</v>
      </c>
      <c r="D143" s="16" t="s">
        <v>341</v>
      </c>
      <c r="E143" s="17" t="s">
        <v>342</v>
      </c>
      <c r="F143" s="16" t="s">
        <v>343</v>
      </c>
      <c r="G143" s="17" t="s">
        <v>342</v>
      </c>
      <c r="H143" s="16">
        <v>58</v>
      </c>
      <c r="I143" s="18">
        <v>14</v>
      </c>
      <c r="J143" s="47">
        <v>0.89637487397536497</v>
      </c>
      <c r="K143" s="47">
        <v>0.57535907888776872</v>
      </c>
      <c r="L143" s="47">
        <v>1</v>
      </c>
      <c r="M143" s="47">
        <v>0.22464174171288506</v>
      </c>
      <c r="N143" s="47">
        <v>0.46892726802494322</v>
      </c>
      <c r="O143" s="47">
        <v>0.42887827116118005</v>
      </c>
      <c r="P143" s="47">
        <v>0.80882947774545344</v>
      </c>
      <c r="Q143" s="47">
        <v>0.59509160380131276</v>
      </c>
      <c r="R143" s="48">
        <v>0.86981785858319827</v>
      </c>
      <c r="S143" s="49">
        <v>0.65199113043245627</v>
      </c>
      <c r="T143" s="47">
        <v>0.34800886956754373</v>
      </c>
      <c r="U143" s="50">
        <v>107765.47057689429</v>
      </c>
      <c r="V143" s="51">
        <v>6</v>
      </c>
      <c r="W143" s="52">
        <v>0</v>
      </c>
      <c r="X143" s="52">
        <v>0.54088001932134522</v>
      </c>
      <c r="Y143" s="52">
        <v>0.45911998067865478</v>
      </c>
      <c r="Z143" s="53">
        <v>142172.47057689427</v>
      </c>
    </row>
    <row r="144" spans="1:26" x14ac:dyDescent="0.3">
      <c r="A144" s="10"/>
      <c r="B144" s="19" t="s">
        <v>285</v>
      </c>
      <c r="C144" s="17" t="s">
        <v>286</v>
      </c>
      <c r="D144" s="16" t="s">
        <v>341</v>
      </c>
      <c r="E144" s="17" t="s">
        <v>342</v>
      </c>
      <c r="F144" s="16" t="s">
        <v>344</v>
      </c>
      <c r="G144" s="17" t="s">
        <v>345</v>
      </c>
      <c r="H144" s="16">
        <v>52</v>
      </c>
      <c r="I144" s="18">
        <v>4</v>
      </c>
      <c r="J144" s="47">
        <v>0.87973715005851116</v>
      </c>
      <c r="K144" s="47">
        <v>0.51573799021814148</v>
      </c>
      <c r="L144" s="47">
        <v>1</v>
      </c>
      <c r="M144" s="47">
        <v>7.7513054630883926E-2</v>
      </c>
      <c r="N144" s="47">
        <v>0.26733952264248895</v>
      </c>
      <c r="O144" s="47">
        <v>0.12575389323971556</v>
      </c>
      <c r="P144" s="47">
        <v>0.80235834742272516</v>
      </c>
      <c r="Q144" s="47">
        <v>0.58044742729306487</v>
      </c>
      <c r="R144" s="48">
        <v>0.91996202064248411</v>
      </c>
      <c r="S144" s="49">
        <v>0.57431660068311285</v>
      </c>
      <c r="T144" s="47">
        <v>0.42568339931688715</v>
      </c>
      <c r="U144" s="50">
        <v>59351.759316555625</v>
      </c>
      <c r="V144" s="51">
        <v>5</v>
      </c>
      <c r="W144" s="52">
        <v>0</v>
      </c>
      <c r="X144" s="52">
        <v>0.46320548957200169</v>
      </c>
      <c r="Y144" s="52">
        <v>0.53679451042799831</v>
      </c>
      <c r="Z144" s="53">
        <v>74843.648205444522</v>
      </c>
    </row>
    <row r="145" spans="1:26" x14ac:dyDescent="0.3">
      <c r="A145" s="10"/>
      <c r="B145" s="19" t="s">
        <v>285</v>
      </c>
      <c r="C145" s="17" t="s">
        <v>286</v>
      </c>
      <c r="D145" s="16" t="s">
        <v>341</v>
      </c>
      <c r="E145" s="17" t="s">
        <v>342</v>
      </c>
      <c r="F145" s="16" t="s">
        <v>346</v>
      </c>
      <c r="G145" s="17" t="s">
        <v>347</v>
      </c>
      <c r="H145" s="16">
        <v>80</v>
      </c>
      <c r="I145" s="18">
        <v>7</v>
      </c>
      <c r="J145" s="47">
        <v>0.79030784995099346</v>
      </c>
      <c r="K145" s="47">
        <v>0.52588434464938072</v>
      </c>
      <c r="L145" s="47">
        <v>1</v>
      </c>
      <c r="M145" s="47">
        <v>0.12471515668551653</v>
      </c>
      <c r="N145" s="47">
        <v>0.3541290726248878</v>
      </c>
      <c r="O145" s="47">
        <v>0.2338724048828299</v>
      </c>
      <c r="P145" s="47">
        <v>0.755841135718895</v>
      </c>
      <c r="Q145" s="47">
        <v>0.55612151806349597</v>
      </c>
      <c r="R145" s="48">
        <v>0.88457724425887263</v>
      </c>
      <c r="S145" s="49">
        <v>0.58060541409276356</v>
      </c>
      <c r="T145" s="47">
        <v>0.41939458590723644</v>
      </c>
      <c r="U145" s="50">
        <v>85002.894671678689</v>
      </c>
      <c r="V145" s="51">
        <v>5</v>
      </c>
      <c r="W145" s="52">
        <v>0</v>
      </c>
      <c r="X145" s="52">
        <v>0.46949430298165251</v>
      </c>
      <c r="Y145" s="52">
        <v>0.53050569701834749</v>
      </c>
      <c r="Z145" s="53">
        <v>107522.89467167867</v>
      </c>
    </row>
    <row r="146" spans="1:26" x14ac:dyDescent="0.3">
      <c r="A146" s="10"/>
      <c r="B146" s="19" t="s">
        <v>285</v>
      </c>
      <c r="C146" s="17" t="s">
        <v>286</v>
      </c>
      <c r="D146" s="16" t="s">
        <v>341</v>
      </c>
      <c r="E146" s="17" t="s">
        <v>342</v>
      </c>
      <c r="F146" s="16" t="s">
        <v>348</v>
      </c>
      <c r="G146" s="17" t="s">
        <v>349</v>
      </c>
      <c r="H146" s="16">
        <v>69</v>
      </c>
      <c r="I146" s="18">
        <v>6</v>
      </c>
      <c r="J146" s="47">
        <v>0.86217775205809333</v>
      </c>
      <c r="K146" s="47">
        <v>0.50129739214844404</v>
      </c>
      <c r="L146" s="47">
        <v>1</v>
      </c>
      <c r="M146" s="47">
        <v>9.9213628982936772E-2</v>
      </c>
      <c r="N146" s="47">
        <v>0.23859042297657848</v>
      </c>
      <c r="O146" s="47">
        <v>0.24010155127032426</v>
      </c>
      <c r="P146" s="47">
        <v>0.76400012384923421</v>
      </c>
      <c r="Q146" s="47">
        <v>0.63876176967067388</v>
      </c>
      <c r="R146" s="48">
        <v>0.86556274584443604</v>
      </c>
      <c r="S146" s="49">
        <v>0.57885615408896895</v>
      </c>
      <c r="T146" s="47">
        <v>0.42114384591103105</v>
      </c>
      <c r="U146" s="50">
        <v>96762.010036518492</v>
      </c>
      <c r="V146" s="51">
        <v>5</v>
      </c>
      <c r="W146" s="52">
        <v>0</v>
      </c>
      <c r="X146" s="52">
        <v>0.46774504297785785</v>
      </c>
      <c r="Y146" s="52">
        <v>0.53225495702214221</v>
      </c>
      <c r="Z146" s="53">
        <v>122290.8989254074</v>
      </c>
    </row>
    <row r="147" spans="1:26" x14ac:dyDescent="0.3">
      <c r="A147" s="10"/>
      <c r="B147" s="19" t="s">
        <v>350</v>
      </c>
      <c r="C147" s="17" t="s">
        <v>351</v>
      </c>
      <c r="D147" s="16" t="s">
        <v>352</v>
      </c>
      <c r="E147" s="17" t="s">
        <v>353</v>
      </c>
      <c r="F147" s="16" t="s">
        <v>354</v>
      </c>
      <c r="G147" s="17" t="s">
        <v>353</v>
      </c>
      <c r="H147" s="16">
        <v>13</v>
      </c>
      <c r="I147" s="18">
        <v>28</v>
      </c>
      <c r="J147" s="47">
        <v>0.91360495675026543</v>
      </c>
      <c r="K147" s="47">
        <v>0.57101832674869901</v>
      </c>
      <c r="L147" s="47">
        <v>0.30967741935483872</v>
      </c>
      <c r="M147" s="47">
        <v>0.30519095424965231</v>
      </c>
      <c r="N147" s="47">
        <v>0.60994390927935616</v>
      </c>
      <c r="O147" s="47">
        <v>0.76020328245470525</v>
      </c>
      <c r="P147" s="47">
        <v>0.77936993417775713</v>
      </c>
      <c r="Q147" s="47">
        <v>0.61505146260795329</v>
      </c>
      <c r="R147" s="48">
        <v>0.94218089756666179</v>
      </c>
      <c r="S147" s="49">
        <v>0.64513790479887645</v>
      </c>
      <c r="T147" s="47">
        <v>0.35486209520112355</v>
      </c>
      <c r="U147" s="50">
        <v>102692.83200606274</v>
      </c>
      <c r="V147" s="51">
        <v>7</v>
      </c>
      <c r="W147" s="52">
        <v>-0.69032258064516128</v>
      </c>
      <c r="X147" s="52">
        <v>0.5340267936877654</v>
      </c>
      <c r="Y147" s="52">
        <v>0.4659732063122346</v>
      </c>
      <c r="Z147" s="53">
        <v>134847.05422828495</v>
      </c>
    </row>
    <row r="148" spans="1:26" x14ac:dyDescent="0.3">
      <c r="A148" s="10"/>
      <c r="B148" s="19" t="s">
        <v>350</v>
      </c>
      <c r="C148" s="17" t="s">
        <v>351</v>
      </c>
      <c r="D148" s="16" t="s">
        <v>352</v>
      </c>
      <c r="E148" s="17" t="s">
        <v>353</v>
      </c>
      <c r="F148" s="16" t="s">
        <v>355</v>
      </c>
      <c r="G148" s="17" t="s">
        <v>356</v>
      </c>
      <c r="H148" s="16">
        <v>44</v>
      </c>
      <c r="I148" s="18">
        <v>2</v>
      </c>
      <c r="J148" s="47">
        <v>0.64688335733388191</v>
      </c>
      <c r="K148" s="47">
        <v>0.43375848590824939</v>
      </c>
      <c r="L148" s="47">
        <v>1</v>
      </c>
      <c r="M148" s="47">
        <v>0.23914589479119114</v>
      </c>
      <c r="N148" s="47">
        <v>0.21627468268777297</v>
      </c>
      <c r="O148" s="47">
        <v>0.28612939724336556</v>
      </c>
      <c r="P148" s="47">
        <v>0.65474230636467434</v>
      </c>
      <c r="Q148" s="47">
        <v>0.39820620753497638</v>
      </c>
      <c r="R148" s="48">
        <v>0.70846932483041802</v>
      </c>
      <c r="S148" s="49">
        <v>0.50928996185494768</v>
      </c>
      <c r="T148" s="47">
        <v>0.49071003814505232</v>
      </c>
      <c r="U148" s="50">
        <v>96085.932569182696</v>
      </c>
      <c r="V148" s="51">
        <v>3</v>
      </c>
      <c r="W148" s="52">
        <v>0</v>
      </c>
      <c r="X148" s="52">
        <v>0.39817885074383663</v>
      </c>
      <c r="Y148" s="52">
        <v>0.60182114925616337</v>
      </c>
      <c r="Z148" s="53">
        <v>117842.59923584935</v>
      </c>
    </row>
    <row r="149" spans="1:26" x14ac:dyDescent="0.3">
      <c r="A149" s="10"/>
      <c r="B149" s="19" t="s">
        <v>350</v>
      </c>
      <c r="C149" s="17" t="s">
        <v>351</v>
      </c>
      <c r="D149" s="16" t="s">
        <v>352</v>
      </c>
      <c r="E149" s="17" t="s">
        <v>353</v>
      </c>
      <c r="F149" s="16" t="s">
        <v>357</v>
      </c>
      <c r="G149" s="17" t="s">
        <v>358</v>
      </c>
      <c r="H149" s="16">
        <v>43</v>
      </c>
      <c r="I149" s="18">
        <v>3</v>
      </c>
      <c r="J149" s="47">
        <v>0.78281563126252507</v>
      </c>
      <c r="K149" s="47">
        <v>0.30078013169195533</v>
      </c>
      <c r="L149" s="47">
        <v>1</v>
      </c>
      <c r="M149" s="47">
        <v>0.32198208726310695</v>
      </c>
      <c r="N149" s="47">
        <v>0.33768255615686854</v>
      </c>
      <c r="O149" s="47">
        <v>2.7054108216432865E-2</v>
      </c>
      <c r="P149" s="47">
        <v>0.77151053556637506</v>
      </c>
      <c r="Q149" s="47">
        <v>0.5085023806665866</v>
      </c>
      <c r="R149" s="48">
        <v>0.88876642821493912</v>
      </c>
      <c r="S149" s="49">
        <v>0.54878820655986549</v>
      </c>
      <c r="T149" s="47">
        <v>0.45121179344013451</v>
      </c>
      <c r="U149" s="50">
        <v>55104.691485669864</v>
      </c>
      <c r="V149" s="51">
        <v>4</v>
      </c>
      <c r="W149" s="52">
        <v>0</v>
      </c>
      <c r="X149" s="52">
        <v>0.43767709544875438</v>
      </c>
      <c r="Y149" s="52">
        <v>0.56232290455124567</v>
      </c>
      <c r="Z149" s="53">
        <v>68674.247041225433</v>
      </c>
    </row>
    <row r="150" spans="1:26" x14ac:dyDescent="0.3">
      <c r="A150" s="10"/>
      <c r="B150" s="19" t="s">
        <v>350</v>
      </c>
      <c r="C150" s="17" t="s">
        <v>351</v>
      </c>
      <c r="D150" s="16" t="s">
        <v>352</v>
      </c>
      <c r="E150" s="17" t="s">
        <v>353</v>
      </c>
      <c r="F150" s="16" t="s">
        <v>359</v>
      </c>
      <c r="G150" s="17" t="s">
        <v>360</v>
      </c>
      <c r="H150" s="16">
        <v>25</v>
      </c>
      <c r="I150" s="18">
        <v>16</v>
      </c>
      <c r="J150" s="47">
        <v>0.74250703758900483</v>
      </c>
      <c r="K150" s="47">
        <v>0.42625710658497545</v>
      </c>
      <c r="L150" s="47">
        <v>1</v>
      </c>
      <c r="M150" s="47">
        <v>9.1900890592256285E-2</v>
      </c>
      <c r="N150" s="47">
        <v>0.3467183086158192</v>
      </c>
      <c r="O150" s="47">
        <v>0.40944968813821275</v>
      </c>
      <c r="P150" s="47">
        <v>0.72632330235674547</v>
      </c>
      <c r="Q150" s="47">
        <v>0.5177671593968014</v>
      </c>
      <c r="R150" s="48">
        <v>0.84051857522109485</v>
      </c>
      <c r="S150" s="49">
        <v>0.56682689649943452</v>
      </c>
      <c r="T150" s="47">
        <v>0.43317310350056548</v>
      </c>
      <c r="U150" s="50">
        <v>73871.608378572433</v>
      </c>
      <c r="V150" s="51">
        <v>6</v>
      </c>
      <c r="W150" s="52">
        <v>0</v>
      </c>
      <c r="X150" s="52">
        <v>0.45571578538832341</v>
      </c>
      <c r="Y150" s="52">
        <v>0.54428421461167664</v>
      </c>
      <c r="Z150" s="53">
        <v>92820.052823016886</v>
      </c>
    </row>
    <row r="151" spans="1:26" x14ac:dyDescent="0.3">
      <c r="A151" s="10"/>
      <c r="B151" s="19" t="s">
        <v>350</v>
      </c>
      <c r="C151" s="17" t="s">
        <v>351</v>
      </c>
      <c r="D151" s="16" t="s">
        <v>352</v>
      </c>
      <c r="E151" s="17" t="s">
        <v>353</v>
      </c>
      <c r="F151" s="16" t="s">
        <v>361</v>
      </c>
      <c r="G151" s="17" t="s">
        <v>362</v>
      </c>
      <c r="H151" s="16">
        <v>33</v>
      </c>
      <c r="I151" s="18">
        <v>9</v>
      </c>
      <c r="J151" s="47">
        <v>0.82125050875050876</v>
      </c>
      <c r="K151" s="47">
        <v>0.49483618233618237</v>
      </c>
      <c r="L151" s="47">
        <v>1</v>
      </c>
      <c r="M151" s="47">
        <v>0.28814239685024473</v>
      </c>
      <c r="N151" s="47">
        <v>0.36499178981937602</v>
      </c>
      <c r="O151" s="47">
        <v>0.47008547008547008</v>
      </c>
      <c r="P151" s="47">
        <v>0.78214964454142322</v>
      </c>
      <c r="Q151" s="47">
        <v>0.56188772747411431</v>
      </c>
      <c r="R151" s="48">
        <v>0.9090541181724302</v>
      </c>
      <c r="S151" s="49">
        <v>0.63248864866997223</v>
      </c>
      <c r="T151" s="47">
        <v>0.36751135133002777</v>
      </c>
      <c r="U151" s="50">
        <v>70098.012618635505</v>
      </c>
      <c r="V151" s="51">
        <v>6</v>
      </c>
      <c r="W151" s="52">
        <v>0</v>
      </c>
      <c r="X151" s="52">
        <v>0.52137753755886107</v>
      </c>
      <c r="Y151" s="52">
        <v>0.47862246244113893</v>
      </c>
      <c r="Z151" s="53">
        <v>91291.012618635519</v>
      </c>
    </row>
    <row r="152" spans="1:26" x14ac:dyDescent="0.3">
      <c r="A152" s="10"/>
      <c r="B152" s="19" t="s">
        <v>350</v>
      </c>
      <c r="C152" s="17" t="s">
        <v>351</v>
      </c>
      <c r="D152" s="16" t="s">
        <v>352</v>
      </c>
      <c r="E152" s="17" t="s">
        <v>353</v>
      </c>
      <c r="F152" s="16" t="s">
        <v>363</v>
      </c>
      <c r="G152" s="17" t="s">
        <v>364</v>
      </c>
      <c r="H152" s="16">
        <v>30</v>
      </c>
      <c r="I152" s="18">
        <v>14</v>
      </c>
      <c r="J152" s="47">
        <v>0.74423738961233354</v>
      </c>
      <c r="K152" s="47">
        <v>0.30156413710522378</v>
      </c>
      <c r="L152" s="47">
        <v>1</v>
      </c>
      <c r="M152" s="47">
        <v>0.28135121472824004</v>
      </c>
      <c r="N152" s="47">
        <v>0.31590197054431529</v>
      </c>
      <c r="O152" s="47">
        <v>3.9440203562340966E-2</v>
      </c>
      <c r="P152" s="47">
        <v>0.70498888496655954</v>
      </c>
      <c r="Q152" s="47">
        <v>0.48729975509506096</v>
      </c>
      <c r="R152" s="48">
        <v>0.75516368417049662</v>
      </c>
      <c r="S152" s="49">
        <v>0.51443858219828564</v>
      </c>
      <c r="T152" s="47">
        <v>0.48556141780171436</v>
      </c>
      <c r="U152" s="50">
        <v>128005.64320655915</v>
      </c>
      <c r="V152" s="51">
        <v>3</v>
      </c>
      <c r="W152" s="52">
        <v>0</v>
      </c>
      <c r="X152" s="52">
        <v>0.40332747108717454</v>
      </c>
      <c r="Y152" s="52">
        <v>0.59667252891282541</v>
      </c>
      <c r="Z152" s="53">
        <v>157297.19876211468</v>
      </c>
    </row>
    <row r="153" spans="1:26" x14ac:dyDescent="0.3">
      <c r="A153" s="10"/>
      <c r="B153" s="19" t="s">
        <v>350</v>
      </c>
      <c r="C153" s="17" t="s">
        <v>351</v>
      </c>
      <c r="D153" s="16" t="s">
        <v>365</v>
      </c>
      <c r="E153" s="17" t="s">
        <v>366</v>
      </c>
      <c r="F153" s="16" t="s">
        <v>367</v>
      </c>
      <c r="G153" s="17" t="s">
        <v>366</v>
      </c>
      <c r="H153" s="16">
        <v>46</v>
      </c>
      <c r="I153" s="18">
        <v>8</v>
      </c>
      <c r="J153" s="47">
        <v>0.71646922375942346</v>
      </c>
      <c r="K153" s="47">
        <v>0.38574890232789327</v>
      </c>
      <c r="L153" s="47">
        <v>1</v>
      </c>
      <c r="M153" s="47">
        <v>0.32428432470515894</v>
      </c>
      <c r="N153" s="47">
        <v>0.32335577937012711</v>
      </c>
      <c r="O153" s="47">
        <v>0.41367740866539643</v>
      </c>
      <c r="P153" s="47">
        <v>0.6392273718937902</v>
      </c>
      <c r="Q153" s="47">
        <v>0.45037539925058423</v>
      </c>
      <c r="R153" s="48">
        <v>0.831461780929866</v>
      </c>
      <c r="S153" s="49">
        <v>0.56495557676691543</v>
      </c>
      <c r="T153" s="47">
        <v>0.43504442323308457</v>
      </c>
      <c r="U153" s="50">
        <v>103586.68743833683</v>
      </c>
      <c r="V153" s="51">
        <v>6</v>
      </c>
      <c r="W153" s="52">
        <v>0</v>
      </c>
      <c r="X153" s="52">
        <v>0.45384446565580444</v>
      </c>
      <c r="Y153" s="52">
        <v>0.5461555343441955</v>
      </c>
      <c r="Z153" s="53">
        <v>130042.90966055902</v>
      </c>
    </row>
    <row r="154" spans="1:26" x14ac:dyDescent="0.3">
      <c r="A154" s="10"/>
      <c r="B154" s="19" t="s">
        <v>350</v>
      </c>
      <c r="C154" s="17" t="s">
        <v>351</v>
      </c>
      <c r="D154" s="16" t="s">
        <v>365</v>
      </c>
      <c r="E154" s="17" t="s">
        <v>366</v>
      </c>
      <c r="F154" s="16" t="s">
        <v>368</v>
      </c>
      <c r="G154" s="17" t="s">
        <v>369</v>
      </c>
      <c r="H154" s="16">
        <v>49</v>
      </c>
      <c r="I154" s="18">
        <v>8</v>
      </c>
      <c r="J154" s="47">
        <v>0.69905776883318849</v>
      </c>
      <c r="K154" s="47">
        <v>0.40822393998993733</v>
      </c>
      <c r="L154" s="47">
        <v>1</v>
      </c>
      <c r="M154" s="47">
        <v>0.31624279458432675</v>
      </c>
      <c r="N154" s="47">
        <v>0.2860366162401286</v>
      </c>
      <c r="O154" s="47">
        <v>0.38887618350638065</v>
      </c>
      <c r="P154" s="47">
        <v>0.68804740569446454</v>
      </c>
      <c r="Q154" s="47">
        <v>0.44844820514378603</v>
      </c>
      <c r="R154" s="48">
        <v>0.79622243078366961</v>
      </c>
      <c r="S154" s="49">
        <v>0.55901726053065348</v>
      </c>
      <c r="T154" s="47">
        <v>0.44098273946934652</v>
      </c>
      <c r="U154" s="50">
        <v>96336.648281733971</v>
      </c>
      <c r="V154" s="51">
        <v>6</v>
      </c>
      <c r="W154" s="52">
        <v>0</v>
      </c>
      <c r="X154" s="52">
        <v>0.44790614941954249</v>
      </c>
      <c r="Y154" s="52">
        <v>0.55209385058045757</v>
      </c>
      <c r="Z154" s="53">
        <v>120609.87050395618</v>
      </c>
    </row>
    <row r="155" spans="1:26" x14ac:dyDescent="0.3">
      <c r="A155" s="10"/>
      <c r="B155" s="19" t="s">
        <v>350</v>
      </c>
      <c r="C155" s="17" t="s">
        <v>351</v>
      </c>
      <c r="D155" s="16" t="s">
        <v>365</v>
      </c>
      <c r="E155" s="17" t="s">
        <v>366</v>
      </c>
      <c r="F155" s="16" t="s">
        <v>370</v>
      </c>
      <c r="G155" s="17" t="s">
        <v>371</v>
      </c>
      <c r="H155" s="16">
        <v>35</v>
      </c>
      <c r="I155" s="18">
        <v>6</v>
      </c>
      <c r="J155" s="47">
        <v>0.70024679689140934</v>
      </c>
      <c r="K155" s="47">
        <v>0.35030718336483935</v>
      </c>
      <c r="L155" s="47">
        <v>1</v>
      </c>
      <c r="M155" s="47">
        <v>0.28202611911013409</v>
      </c>
      <c r="N155" s="47">
        <v>0.37719851294649653</v>
      </c>
      <c r="O155" s="47">
        <v>0.37405482041587901</v>
      </c>
      <c r="P155" s="47">
        <v>0.71949067932218225</v>
      </c>
      <c r="Q155" s="47">
        <v>0.49146787019127447</v>
      </c>
      <c r="R155" s="48">
        <v>0.90594448251082094</v>
      </c>
      <c r="S155" s="49">
        <v>0.57785960719478191</v>
      </c>
      <c r="T155" s="47">
        <v>0.42214039280521809</v>
      </c>
      <c r="U155" s="50">
        <v>77898.410965132498</v>
      </c>
      <c r="V155" s="51">
        <v>6</v>
      </c>
      <c r="W155" s="52">
        <v>0</v>
      </c>
      <c r="X155" s="52">
        <v>0.46674849608367075</v>
      </c>
      <c r="Y155" s="52">
        <v>0.53325150391632925</v>
      </c>
      <c r="Z155" s="53">
        <v>98401.966520688075</v>
      </c>
    </row>
    <row r="156" spans="1:26" x14ac:dyDescent="0.3">
      <c r="A156" s="10"/>
      <c r="B156" s="19" t="s">
        <v>350</v>
      </c>
      <c r="C156" s="17" t="s">
        <v>351</v>
      </c>
      <c r="D156" s="16" t="s">
        <v>365</v>
      </c>
      <c r="E156" s="17" t="s">
        <v>366</v>
      </c>
      <c r="F156" s="16" t="s">
        <v>372</v>
      </c>
      <c r="G156" s="17" t="s">
        <v>373</v>
      </c>
      <c r="H156" s="16">
        <v>50</v>
      </c>
      <c r="I156" s="18">
        <v>5</v>
      </c>
      <c r="J156" s="47">
        <v>0.555644770717035</v>
      </c>
      <c r="K156" s="47">
        <v>0.22492416711274243</v>
      </c>
      <c r="L156" s="47">
        <v>1</v>
      </c>
      <c r="M156" s="47">
        <v>0.19282074461692322</v>
      </c>
      <c r="N156" s="47">
        <v>0.31261265221787488</v>
      </c>
      <c r="O156" s="47">
        <v>0.2208712497769621</v>
      </c>
      <c r="P156" s="47">
        <v>0.68227784854221352</v>
      </c>
      <c r="Q156" s="47">
        <v>0.44314653125342496</v>
      </c>
      <c r="R156" s="48">
        <v>0.83466996673148941</v>
      </c>
      <c r="S156" s="49">
        <v>0.49632977010762946</v>
      </c>
      <c r="T156" s="47">
        <v>0.50367022989237054</v>
      </c>
      <c r="U156" s="50">
        <v>91202.086877761001</v>
      </c>
      <c r="V156" s="51">
        <v>4</v>
      </c>
      <c r="W156" s="52">
        <v>0</v>
      </c>
      <c r="X156" s="52">
        <v>0.38521865899651836</v>
      </c>
      <c r="Y156" s="52">
        <v>0.6147813410034817</v>
      </c>
      <c r="Z156" s="53">
        <v>111321.53132220545</v>
      </c>
    </row>
    <row r="157" spans="1:26" x14ac:dyDescent="0.3">
      <c r="A157" s="10"/>
      <c r="B157" s="19" t="s">
        <v>374</v>
      </c>
      <c r="C157" s="17" t="s">
        <v>375</v>
      </c>
      <c r="D157" s="16" t="s">
        <v>376</v>
      </c>
      <c r="E157" s="17" t="s">
        <v>377</v>
      </c>
      <c r="F157" s="16" t="s">
        <v>378</v>
      </c>
      <c r="G157" s="17" t="s">
        <v>377</v>
      </c>
      <c r="H157" s="16">
        <v>27</v>
      </c>
      <c r="I157" s="18">
        <v>32</v>
      </c>
      <c r="J157" s="47">
        <v>0.73267667722826835</v>
      </c>
      <c r="K157" s="47">
        <v>0.38574528171924505</v>
      </c>
      <c r="L157" s="47">
        <v>5.2565170812998458E-3</v>
      </c>
      <c r="M157" s="47">
        <v>0.47771599894095784</v>
      </c>
      <c r="N157" s="47">
        <v>0.51335037456975097</v>
      </c>
      <c r="O157" s="47">
        <v>0.47489323598291777</v>
      </c>
      <c r="P157" s="47">
        <v>0.68473567839195981</v>
      </c>
      <c r="Q157" s="47">
        <v>0.60175028472097347</v>
      </c>
      <c r="R157" s="48">
        <v>0.85091598231206556</v>
      </c>
      <c r="S157" s="49">
        <v>0.52522667010527102</v>
      </c>
      <c r="T157" s="47">
        <v>0.47477332989472898</v>
      </c>
      <c r="U157" s="50">
        <v>141949.15449191575</v>
      </c>
      <c r="V157" s="51">
        <v>3</v>
      </c>
      <c r="W157" s="52">
        <v>-0.99474348291870018</v>
      </c>
      <c r="X157" s="52">
        <v>0.41411555899415986</v>
      </c>
      <c r="Y157" s="52">
        <v>0.58588444100584014</v>
      </c>
      <c r="Z157" s="53">
        <v>175169.48782524909</v>
      </c>
    </row>
    <row r="158" spans="1:26" x14ac:dyDescent="0.3">
      <c r="A158" s="10"/>
      <c r="B158" s="19" t="s">
        <v>374</v>
      </c>
      <c r="C158" s="17" t="s">
        <v>375</v>
      </c>
      <c r="D158" s="16" t="s">
        <v>376</v>
      </c>
      <c r="E158" s="17" t="s">
        <v>377</v>
      </c>
      <c r="F158" s="16" t="s">
        <v>379</v>
      </c>
      <c r="G158" s="17" t="s">
        <v>380</v>
      </c>
      <c r="H158" s="16">
        <v>92</v>
      </c>
      <c r="I158" s="18">
        <v>4</v>
      </c>
      <c r="J158" s="47">
        <v>0.10497335701598579</v>
      </c>
      <c r="K158" s="47">
        <v>0.17704756266035132</v>
      </c>
      <c r="L158" s="47">
        <v>0.15154426904598492</v>
      </c>
      <c r="M158" s="47">
        <v>0.24037037666660407</v>
      </c>
      <c r="N158" s="47">
        <v>0.19306504116933682</v>
      </c>
      <c r="O158" s="47">
        <v>5.0167752121570951E-2</v>
      </c>
      <c r="P158" s="47">
        <v>0.59381287726358156</v>
      </c>
      <c r="Q158" s="47">
        <v>0.44956468766657365</v>
      </c>
      <c r="R158" s="48">
        <v>0.78193016771401214</v>
      </c>
      <c r="S158" s="49">
        <v>0.30471956570266678</v>
      </c>
      <c r="T158" s="47">
        <v>0.69528043429733322</v>
      </c>
      <c r="U158" s="50">
        <v>104318.48580110328</v>
      </c>
      <c r="V158" s="51">
        <v>1</v>
      </c>
      <c r="W158" s="52">
        <v>-0.84845573095401505</v>
      </c>
      <c r="X158" s="52">
        <v>0.19360845459155568</v>
      </c>
      <c r="Y158" s="52">
        <v>0.80639154540844427</v>
      </c>
      <c r="Z158" s="53">
        <v>120989.37468999217</v>
      </c>
    </row>
    <row r="159" spans="1:26" x14ac:dyDescent="0.3">
      <c r="A159" s="10"/>
      <c r="B159" s="19" t="s">
        <v>374</v>
      </c>
      <c r="C159" s="17" t="s">
        <v>375</v>
      </c>
      <c r="D159" s="16" t="s">
        <v>381</v>
      </c>
      <c r="E159" s="17" t="s">
        <v>382</v>
      </c>
      <c r="F159" s="16" t="s">
        <v>383</v>
      </c>
      <c r="G159" s="17" t="s">
        <v>382</v>
      </c>
      <c r="H159" s="16">
        <v>94</v>
      </c>
      <c r="I159" s="18">
        <v>7</v>
      </c>
      <c r="J159" s="47">
        <v>0.16783865141481036</v>
      </c>
      <c r="K159" s="47">
        <v>0.12326309452137263</v>
      </c>
      <c r="L159" s="47">
        <v>1</v>
      </c>
      <c r="M159" s="47">
        <v>0.20082009200229792</v>
      </c>
      <c r="N159" s="47">
        <v>0.23420046399725039</v>
      </c>
      <c r="O159" s="47">
        <v>7.8386514148103548E-2</v>
      </c>
      <c r="P159" s="47">
        <v>0.6006758937805915</v>
      </c>
      <c r="Q159" s="47">
        <v>0.47170923882854632</v>
      </c>
      <c r="R159" s="48">
        <v>0.80924077604575528</v>
      </c>
      <c r="S159" s="49">
        <v>0.40957052497096974</v>
      </c>
      <c r="T159" s="47">
        <v>0.5904294750290302</v>
      </c>
      <c r="U159" s="50">
        <v>128153.30798452604</v>
      </c>
      <c r="V159" s="51">
        <v>4</v>
      </c>
      <c r="W159" s="52">
        <v>0</v>
      </c>
      <c r="X159" s="52">
        <v>0.29845941385985864</v>
      </c>
      <c r="Y159" s="52">
        <v>0.70154058614014136</v>
      </c>
      <c r="Z159" s="53">
        <v>152270.08576230382</v>
      </c>
    </row>
    <row r="160" spans="1:26" x14ac:dyDescent="0.3">
      <c r="A160" s="10"/>
      <c r="B160" s="19" t="s">
        <v>374</v>
      </c>
      <c r="C160" s="17" t="s">
        <v>375</v>
      </c>
      <c r="D160" s="16" t="s">
        <v>381</v>
      </c>
      <c r="E160" s="17" t="s">
        <v>382</v>
      </c>
      <c r="F160" s="16" t="s">
        <v>384</v>
      </c>
      <c r="G160" s="17" t="s">
        <v>385</v>
      </c>
      <c r="H160" s="16">
        <v>79</v>
      </c>
      <c r="I160" s="18">
        <v>5</v>
      </c>
      <c r="J160" s="47">
        <v>0.1436772160569941</v>
      </c>
      <c r="K160" s="47">
        <v>0.24929442389368406</v>
      </c>
      <c r="L160" s="47">
        <v>7.253889451680564E-3</v>
      </c>
      <c r="M160" s="47">
        <v>0.12279812369564101</v>
      </c>
      <c r="N160" s="47">
        <v>0.26934402749928388</v>
      </c>
      <c r="O160" s="47">
        <v>0.10341142622277025</v>
      </c>
      <c r="P160" s="47">
        <v>0.59604597368801504</v>
      </c>
      <c r="Q160" s="47">
        <v>0.46980720776830964</v>
      </c>
      <c r="R160" s="48">
        <v>0.79134575198519319</v>
      </c>
      <c r="S160" s="49">
        <v>0.30588644891795241</v>
      </c>
      <c r="T160" s="47">
        <v>0.69411355108204753</v>
      </c>
      <c r="U160" s="50">
        <v>146481.55913904883</v>
      </c>
      <c r="V160" s="51">
        <v>1</v>
      </c>
      <c r="W160" s="52">
        <v>-0.9927461105483194</v>
      </c>
      <c r="X160" s="52">
        <v>0.19477533780684131</v>
      </c>
      <c r="Y160" s="52">
        <v>0.80522466219315869</v>
      </c>
      <c r="Z160" s="53">
        <v>169929.78136127105</v>
      </c>
    </row>
    <row r="161" spans="1:26" x14ac:dyDescent="0.3">
      <c r="A161" s="10"/>
      <c r="B161" s="19" t="s">
        <v>374</v>
      </c>
      <c r="C161" s="17" t="s">
        <v>375</v>
      </c>
      <c r="D161" s="16" t="s">
        <v>381</v>
      </c>
      <c r="E161" s="17" t="s">
        <v>382</v>
      </c>
      <c r="F161" s="16" t="s">
        <v>386</v>
      </c>
      <c r="G161" s="17" t="s">
        <v>387</v>
      </c>
      <c r="H161" s="16">
        <v>62</v>
      </c>
      <c r="I161" s="18">
        <v>3</v>
      </c>
      <c r="J161" s="47">
        <v>0.11828382658075789</v>
      </c>
      <c r="K161" s="47">
        <v>0.10456481380364746</v>
      </c>
      <c r="L161" s="47">
        <v>1</v>
      </c>
      <c r="M161" s="47">
        <v>0.16917472880279724</v>
      </c>
      <c r="N161" s="47">
        <v>0.20454039617182285</v>
      </c>
      <c r="O161" s="47">
        <v>4.4719886425685265E-2</v>
      </c>
      <c r="P161" s="47">
        <v>0.55403604898350256</v>
      </c>
      <c r="Q161" s="47">
        <v>0.42987912562301323</v>
      </c>
      <c r="R161" s="48">
        <v>0.75037690089145259</v>
      </c>
      <c r="S161" s="49">
        <v>0.37506396969807548</v>
      </c>
      <c r="T161" s="47">
        <v>0.62493603030192446</v>
      </c>
      <c r="U161" s="50">
        <v>122226.86361454129</v>
      </c>
      <c r="V161" s="51">
        <v>1</v>
      </c>
      <c r="W161" s="52">
        <v>0</v>
      </c>
      <c r="X161" s="52">
        <v>0.26395285858696432</v>
      </c>
      <c r="Y161" s="52">
        <v>0.73604714141303562</v>
      </c>
      <c r="Z161" s="53">
        <v>143958.30805898574</v>
      </c>
    </row>
    <row r="162" spans="1:26" x14ac:dyDescent="0.3">
      <c r="A162" s="10"/>
      <c r="B162" s="19" t="s">
        <v>374</v>
      </c>
      <c r="C162" s="17" t="s">
        <v>375</v>
      </c>
      <c r="D162" s="16" t="s">
        <v>381</v>
      </c>
      <c r="E162" s="17" t="s">
        <v>382</v>
      </c>
      <c r="F162" s="16" t="s">
        <v>388</v>
      </c>
      <c r="G162" s="17" t="s">
        <v>389</v>
      </c>
      <c r="H162" s="16">
        <v>51</v>
      </c>
      <c r="I162" s="18">
        <v>14</v>
      </c>
      <c r="J162" s="47">
        <v>0.28427837518746607</v>
      </c>
      <c r="K162" s="47">
        <v>9.9045917227735369E-2</v>
      </c>
      <c r="L162" s="47">
        <v>0.23249091529171026</v>
      </c>
      <c r="M162" s="47">
        <v>0.14871137810256113</v>
      </c>
      <c r="N162" s="47">
        <v>0.19807857887343092</v>
      </c>
      <c r="O162" s="47">
        <v>7.5018347745620467E-2</v>
      </c>
      <c r="P162" s="47">
        <v>0.53353664275898427</v>
      </c>
      <c r="Q162" s="47">
        <v>0.41028283943800237</v>
      </c>
      <c r="R162" s="48">
        <v>0.66169970955928781</v>
      </c>
      <c r="S162" s="49">
        <v>0.29368252268719985</v>
      </c>
      <c r="T162" s="47">
        <v>0.70631747731280015</v>
      </c>
      <c r="U162" s="50">
        <v>98587.793483320638</v>
      </c>
      <c r="V162" s="51">
        <v>1</v>
      </c>
      <c r="W162" s="52">
        <v>-0.76750908470828971</v>
      </c>
      <c r="X162" s="52">
        <v>0.18257141157608872</v>
      </c>
      <c r="Y162" s="52">
        <v>0.81742858842391131</v>
      </c>
      <c r="Z162" s="53">
        <v>114096.68237220954</v>
      </c>
    </row>
    <row r="163" spans="1:26" x14ac:dyDescent="0.3">
      <c r="A163" s="10"/>
      <c r="B163" s="19" t="s">
        <v>374</v>
      </c>
      <c r="C163" s="17" t="s">
        <v>375</v>
      </c>
      <c r="D163" s="16" t="s">
        <v>376</v>
      </c>
      <c r="E163" s="17" t="s">
        <v>377</v>
      </c>
      <c r="F163" s="16" t="s">
        <v>390</v>
      </c>
      <c r="G163" s="17" t="s">
        <v>391</v>
      </c>
      <c r="H163" s="16">
        <v>53</v>
      </c>
      <c r="I163" s="18">
        <v>5</v>
      </c>
      <c r="J163" s="47">
        <v>8.8888161341016236E-2</v>
      </c>
      <c r="K163" s="47">
        <v>0.13843962807752752</v>
      </c>
      <c r="L163" s="47">
        <v>4.0482611607005725E-2</v>
      </c>
      <c r="M163" s="47">
        <v>0.20717648814371567</v>
      </c>
      <c r="N163" s="47">
        <v>0.14553632804327685</v>
      </c>
      <c r="O163" s="47">
        <v>6.060110005238345E-2</v>
      </c>
      <c r="P163" s="47">
        <v>0.48783611863570664</v>
      </c>
      <c r="Q163" s="47">
        <v>0.4078387278130271</v>
      </c>
      <c r="R163" s="48">
        <v>0.77656974618507901</v>
      </c>
      <c r="S163" s="49">
        <v>0.26148543443319316</v>
      </c>
      <c r="T163" s="47">
        <v>0.73851456556680684</v>
      </c>
      <c r="U163" s="50">
        <v>131444.51495240812</v>
      </c>
      <c r="V163" s="51">
        <v>1</v>
      </c>
      <c r="W163" s="52">
        <v>-0.95951738839299427</v>
      </c>
      <c r="X163" s="52">
        <v>0.15037432332208203</v>
      </c>
      <c r="Y163" s="52">
        <v>0.849625676677918</v>
      </c>
      <c r="Z163" s="53">
        <v>151220.62606351924</v>
      </c>
    </row>
    <row r="164" spans="1:26" x14ac:dyDescent="0.3">
      <c r="A164" s="10"/>
      <c r="B164" s="19" t="s">
        <v>374</v>
      </c>
      <c r="C164" s="17" t="s">
        <v>375</v>
      </c>
      <c r="D164" s="16" t="s">
        <v>376</v>
      </c>
      <c r="E164" s="17" t="s">
        <v>377</v>
      </c>
      <c r="F164" s="16" t="s">
        <v>392</v>
      </c>
      <c r="G164" s="17" t="s">
        <v>393</v>
      </c>
      <c r="H164" s="16">
        <v>88</v>
      </c>
      <c r="I164" s="18">
        <v>4</v>
      </c>
      <c r="J164" s="47">
        <v>0.16266792654369172</v>
      </c>
      <c r="K164" s="47">
        <v>0.1620516823466579</v>
      </c>
      <c r="L164" s="47">
        <v>5.0008340269214205E-2</v>
      </c>
      <c r="M164" s="47">
        <v>0.15378527429336761</v>
      </c>
      <c r="N164" s="47">
        <v>0.19717634915953997</v>
      </c>
      <c r="O164" s="47">
        <v>9.0834394642783783E-2</v>
      </c>
      <c r="P164" s="47">
        <v>0.58673319636043442</v>
      </c>
      <c r="Q164" s="47">
        <v>0.41053544793156982</v>
      </c>
      <c r="R164" s="48">
        <v>0.76916598432565209</v>
      </c>
      <c r="S164" s="49">
        <v>0.2869953995414346</v>
      </c>
      <c r="T164" s="47">
        <v>0.7130046004585654</v>
      </c>
      <c r="U164" s="50">
        <v>117060.3822986868</v>
      </c>
      <c r="V164" s="51">
        <v>1</v>
      </c>
      <c r="W164" s="52">
        <v>-0.94999165973078581</v>
      </c>
      <c r="X164" s="52">
        <v>0.1758842884303235</v>
      </c>
      <c r="Y164" s="52">
        <v>0.82411571156967645</v>
      </c>
      <c r="Z164" s="53">
        <v>135302.4934097979</v>
      </c>
    </row>
    <row r="165" spans="1:26" x14ac:dyDescent="0.3">
      <c r="A165" s="10"/>
      <c r="B165" s="19" t="s">
        <v>374</v>
      </c>
      <c r="C165" s="17" t="s">
        <v>375</v>
      </c>
      <c r="D165" s="16" t="s">
        <v>394</v>
      </c>
      <c r="E165" s="17" t="s">
        <v>395</v>
      </c>
      <c r="F165" s="16" t="s">
        <v>396</v>
      </c>
      <c r="G165" s="17" t="s">
        <v>395</v>
      </c>
      <c r="H165" s="16">
        <v>98</v>
      </c>
      <c r="I165" s="18">
        <v>11</v>
      </c>
      <c r="J165" s="47">
        <v>0.62670972644376899</v>
      </c>
      <c r="K165" s="47">
        <v>0.28432117527862211</v>
      </c>
      <c r="L165" s="47">
        <v>3.8927973484018806E-3</v>
      </c>
      <c r="M165" s="47">
        <v>0.13436870011874841</v>
      </c>
      <c r="N165" s="47">
        <v>0.41710519593317325</v>
      </c>
      <c r="O165" s="47">
        <v>0.38867781155015196</v>
      </c>
      <c r="P165" s="47">
        <v>0.73360412435556943</v>
      </c>
      <c r="Q165" s="47">
        <v>0.49117748817898743</v>
      </c>
      <c r="R165" s="48">
        <v>0.59135468930914703</v>
      </c>
      <c r="S165" s="49">
        <v>0.4079124120573967</v>
      </c>
      <c r="T165" s="47">
        <v>0.5920875879426033</v>
      </c>
      <c r="U165" s="50">
        <v>314871.58718028851</v>
      </c>
      <c r="V165" s="51">
        <v>2</v>
      </c>
      <c r="W165" s="52">
        <v>-0.99610720265159813</v>
      </c>
      <c r="X165" s="52">
        <v>0.2968013009462856</v>
      </c>
      <c r="Y165" s="52">
        <v>0.70319869905371446</v>
      </c>
      <c r="Z165" s="53">
        <v>373960.36495806632</v>
      </c>
    </row>
    <row r="166" spans="1:26" x14ac:dyDescent="0.3">
      <c r="A166" s="10"/>
      <c r="B166" s="19" t="s">
        <v>374</v>
      </c>
      <c r="C166" s="17" t="s">
        <v>375</v>
      </c>
      <c r="D166" s="16" t="s">
        <v>394</v>
      </c>
      <c r="E166" s="17" t="s">
        <v>395</v>
      </c>
      <c r="F166" s="16" t="s">
        <v>397</v>
      </c>
      <c r="G166" s="17" t="s">
        <v>398</v>
      </c>
      <c r="H166" s="16">
        <v>78</v>
      </c>
      <c r="I166" s="18">
        <v>7</v>
      </c>
      <c r="J166" s="47">
        <v>0.36931818181818182</v>
      </c>
      <c r="K166" s="47">
        <v>0.23788174715909088</v>
      </c>
      <c r="L166" s="47">
        <v>9.8924731182795697E-2</v>
      </c>
      <c r="M166" s="47">
        <v>0.12346932059067776</v>
      </c>
      <c r="N166" s="47">
        <v>0.30323517054352395</v>
      </c>
      <c r="O166" s="47">
        <v>0.25337357954545453</v>
      </c>
      <c r="P166" s="47">
        <v>0.65664195458572294</v>
      </c>
      <c r="Q166" s="47">
        <v>0.44133263317579785</v>
      </c>
      <c r="R166" s="48">
        <v>0.6331202535103535</v>
      </c>
      <c r="S166" s="49">
        <v>0.34636639690128879</v>
      </c>
      <c r="T166" s="47">
        <v>0.65363360309871121</v>
      </c>
      <c r="U166" s="50">
        <v>199235.36582772437</v>
      </c>
      <c r="V166" s="51">
        <v>2</v>
      </c>
      <c r="W166" s="52">
        <v>-0.90107526881720434</v>
      </c>
      <c r="X166" s="52">
        <v>0.23525528579017763</v>
      </c>
      <c r="Y166" s="52">
        <v>0.76474471420982237</v>
      </c>
      <c r="Z166" s="53">
        <v>233103.36582772437</v>
      </c>
    </row>
    <row r="167" spans="1:26" x14ac:dyDescent="0.3">
      <c r="A167" s="10"/>
      <c r="B167" s="19" t="s">
        <v>374</v>
      </c>
      <c r="C167" s="17" t="s">
        <v>375</v>
      </c>
      <c r="D167" s="16" t="s">
        <v>399</v>
      </c>
      <c r="E167" s="17" t="s">
        <v>400</v>
      </c>
      <c r="F167" s="16" t="s">
        <v>401</v>
      </c>
      <c r="G167" s="17" t="s">
        <v>400</v>
      </c>
      <c r="H167" s="16">
        <v>54</v>
      </c>
      <c r="I167" s="18">
        <v>10</v>
      </c>
      <c r="J167" s="47">
        <v>0.32053724774581366</v>
      </c>
      <c r="K167" s="47">
        <v>0.15211732503220265</v>
      </c>
      <c r="L167" s="47">
        <v>0.39832765811690274</v>
      </c>
      <c r="M167" s="47">
        <v>0.222496301903118</v>
      </c>
      <c r="N167" s="47">
        <v>0.25405254332029065</v>
      </c>
      <c r="O167" s="47">
        <v>0.20547981966509232</v>
      </c>
      <c r="P167" s="47">
        <v>0.6181046993521746</v>
      </c>
      <c r="Q167" s="47">
        <v>0.51078468740532246</v>
      </c>
      <c r="R167" s="48">
        <v>0.66201682640038806</v>
      </c>
      <c r="S167" s="49">
        <v>0.37154634543792286</v>
      </c>
      <c r="T167" s="47">
        <v>0.62845365456207714</v>
      </c>
      <c r="U167" s="50">
        <v>103916.06868914858</v>
      </c>
      <c r="V167" s="51">
        <v>1</v>
      </c>
      <c r="W167" s="52">
        <v>-0.60167234188309726</v>
      </c>
      <c r="X167" s="52">
        <v>0.2604352343268117</v>
      </c>
      <c r="Y167" s="52">
        <v>0.7395647656731883</v>
      </c>
      <c r="Z167" s="53">
        <v>122288.51313359303</v>
      </c>
    </row>
    <row r="168" spans="1:26" x14ac:dyDescent="0.3">
      <c r="A168" s="10"/>
      <c r="B168" s="19" t="s">
        <v>374</v>
      </c>
      <c r="C168" s="17" t="s">
        <v>375</v>
      </c>
      <c r="D168" s="16" t="s">
        <v>399</v>
      </c>
      <c r="E168" s="17" t="s">
        <v>400</v>
      </c>
      <c r="F168" s="16" t="s">
        <v>402</v>
      </c>
      <c r="G168" s="17" t="s">
        <v>403</v>
      </c>
      <c r="H168" s="16">
        <v>36</v>
      </c>
      <c r="I168" s="18">
        <v>5</v>
      </c>
      <c r="J168" s="47">
        <v>0.49793009840515778</v>
      </c>
      <c r="K168" s="47">
        <v>0.19321343739395996</v>
      </c>
      <c r="L168" s="47">
        <v>1</v>
      </c>
      <c r="M168" s="47">
        <v>0.14846315575479566</v>
      </c>
      <c r="N168" s="47">
        <v>0.300672480823789</v>
      </c>
      <c r="O168" s="47">
        <v>6.766202918221921E-2</v>
      </c>
      <c r="P168" s="47">
        <v>0.83402591553908823</v>
      </c>
      <c r="Q168" s="47">
        <v>0.64202886460332032</v>
      </c>
      <c r="R168" s="48">
        <v>0.91878949640852536</v>
      </c>
      <c r="S168" s="49">
        <v>0.51142060867898398</v>
      </c>
      <c r="T168" s="47">
        <v>0.48857939132101602</v>
      </c>
      <c r="U168" s="50">
        <v>27832.413605992999</v>
      </c>
      <c r="V168" s="51">
        <v>5</v>
      </c>
      <c r="W168" s="52">
        <v>0</v>
      </c>
      <c r="X168" s="52">
        <v>0.40030949756787282</v>
      </c>
      <c r="Y168" s="52">
        <v>0.59969050243212718</v>
      </c>
      <c r="Z168" s="53">
        <v>34161.969161548557</v>
      </c>
    </row>
    <row r="169" spans="1:26" x14ac:dyDescent="0.3">
      <c r="A169" s="10"/>
      <c r="B169" s="19" t="s">
        <v>374</v>
      </c>
      <c r="C169" s="17" t="s">
        <v>375</v>
      </c>
      <c r="D169" s="16" t="s">
        <v>399</v>
      </c>
      <c r="E169" s="17" t="s">
        <v>400</v>
      </c>
      <c r="F169" s="16" t="s">
        <v>404</v>
      </c>
      <c r="G169" s="17" t="s">
        <v>405</v>
      </c>
      <c r="H169" s="16">
        <v>51</v>
      </c>
      <c r="I169" s="18">
        <v>6</v>
      </c>
      <c r="J169" s="47">
        <v>0.33838879471852973</v>
      </c>
      <c r="K169" s="47">
        <v>0.11736104915692747</v>
      </c>
      <c r="L169" s="47">
        <v>0.42721544211263457</v>
      </c>
      <c r="M169" s="47">
        <v>0.11691563058796133</v>
      </c>
      <c r="N169" s="47">
        <v>0.28489456824022247</v>
      </c>
      <c r="O169" s="47">
        <v>2.3061825318940136E-2</v>
      </c>
      <c r="P169" s="47">
        <v>0.68241505854157825</v>
      </c>
      <c r="Q169" s="47">
        <v>0.53961875664187031</v>
      </c>
      <c r="R169" s="48">
        <v>0.83855843787835849</v>
      </c>
      <c r="S169" s="49">
        <v>0.37426995146633585</v>
      </c>
      <c r="T169" s="47">
        <v>0.6257300485336641</v>
      </c>
      <c r="U169" s="50">
        <v>61253.340181008913</v>
      </c>
      <c r="V169" s="51">
        <v>4</v>
      </c>
      <c r="W169" s="52">
        <v>-0.57278455788736538</v>
      </c>
      <c r="X169" s="52">
        <v>0.26315884035522474</v>
      </c>
      <c r="Y169" s="52">
        <v>0.73684115964477526</v>
      </c>
      <c r="Z169" s="53">
        <v>72130.117958786694</v>
      </c>
    </row>
    <row r="170" spans="1:26" x14ac:dyDescent="0.3">
      <c r="A170" s="10"/>
      <c r="B170" s="19" t="s">
        <v>374</v>
      </c>
      <c r="C170" s="17" t="s">
        <v>375</v>
      </c>
      <c r="D170" s="16" t="s">
        <v>399</v>
      </c>
      <c r="E170" s="17" t="s">
        <v>400</v>
      </c>
      <c r="F170" s="16" t="s">
        <v>406</v>
      </c>
      <c r="G170" s="17" t="s">
        <v>407</v>
      </c>
      <c r="H170" s="16">
        <v>29</v>
      </c>
      <c r="I170" s="18">
        <v>4</v>
      </c>
      <c r="J170" s="47">
        <v>0.39575642384590082</v>
      </c>
      <c r="K170" s="47">
        <v>0.12712452940531455</v>
      </c>
      <c r="L170" s="47">
        <v>1</v>
      </c>
      <c r="M170" s="47">
        <v>0.2139050223872406</v>
      </c>
      <c r="N170" s="47">
        <v>0.23438769924861916</v>
      </c>
      <c r="O170" s="47">
        <v>4.5250191892978547E-2</v>
      </c>
      <c r="P170" s="47">
        <v>0.59647672621092407</v>
      </c>
      <c r="Q170" s="47">
        <v>0.45919396152378877</v>
      </c>
      <c r="R170" s="48">
        <v>0.71068734180325843</v>
      </c>
      <c r="S170" s="49">
        <v>0.42030909959089169</v>
      </c>
      <c r="T170" s="47">
        <v>0.57969090040910831</v>
      </c>
      <c r="U170" s="50">
        <v>69397.116451575988</v>
      </c>
      <c r="V170" s="51">
        <v>1</v>
      </c>
      <c r="W170" s="52">
        <v>0</v>
      </c>
      <c r="X170" s="52">
        <v>0.30919798847978058</v>
      </c>
      <c r="Y170" s="52">
        <v>0.69080201152021936</v>
      </c>
      <c r="Z170" s="53">
        <v>82698.672007131536</v>
      </c>
    </row>
    <row r="171" spans="1:26" x14ac:dyDescent="0.3">
      <c r="A171" s="10"/>
      <c r="B171" s="19" t="s">
        <v>374</v>
      </c>
      <c r="C171" s="17" t="s">
        <v>375</v>
      </c>
      <c r="D171" s="16" t="s">
        <v>408</v>
      </c>
      <c r="E171" s="17" t="s">
        <v>409</v>
      </c>
      <c r="F171" s="16" t="s">
        <v>410</v>
      </c>
      <c r="G171" s="17" t="s">
        <v>409</v>
      </c>
      <c r="H171" s="16">
        <v>59</v>
      </c>
      <c r="I171" s="18">
        <v>12</v>
      </c>
      <c r="J171" s="47">
        <v>0.78909090909090907</v>
      </c>
      <c r="K171" s="47">
        <v>0.12249396621078035</v>
      </c>
      <c r="L171" s="47">
        <v>1</v>
      </c>
      <c r="M171" s="47">
        <v>0.24217317569712352</v>
      </c>
      <c r="N171" s="47">
        <v>0.43006980093806552</v>
      </c>
      <c r="O171" s="47">
        <v>0.20141592920353982</v>
      </c>
      <c r="P171" s="47">
        <v>0.73352536490402831</v>
      </c>
      <c r="Q171" s="47">
        <v>0.65498277232971103</v>
      </c>
      <c r="R171" s="48">
        <v>0.91453970762544445</v>
      </c>
      <c r="S171" s="49">
        <v>0.56536573622217801</v>
      </c>
      <c r="T171" s="47">
        <v>0.43463426377782199</v>
      </c>
      <c r="U171" s="50">
        <v>58016.720066118789</v>
      </c>
      <c r="V171" s="51">
        <v>5</v>
      </c>
      <c r="W171" s="52">
        <v>0</v>
      </c>
      <c r="X171" s="52">
        <v>0.4542546251110669</v>
      </c>
      <c r="Y171" s="52">
        <v>0.54574537488893315</v>
      </c>
      <c r="Z171" s="53">
        <v>72848.275621674358</v>
      </c>
    </row>
    <row r="172" spans="1:26" x14ac:dyDescent="0.3">
      <c r="A172" s="10"/>
      <c r="B172" s="19" t="s">
        <v>374</v>
      </c>
      <c r="C172" s="17" t="s">
        <v>375</v>
      </c>
      <c r="D172" s="16" t="s">
        <v>408</v>
      </c>
      <c r="E172" s="17" t="s">
        <v>409</v>
      </c>
      <c r="F172" s="16" t="s">
        <v>411</v>
      </c>
      <c r="G172" s="17" t="s">
        <v>412</v>
      </c>
      <c r="H172" s="16">
        <v>52</v>
      </c>
      <c r="I172" s="18">
        <v>8</v>
      </c>
      <c r="J172" s="47">
        <v>0.59080188679245282</v>
      </c>
      <c r="K172" s="47">
        <v>0.14902534666969769</v>
      </c>
      <c r="L172" s="47">
        <v>1</v>
      </c>
      <c r="M172" s="47">
        <v>0.17625480023591575</v>
      </c>
      <c r="N172" s="47">
        <v>0.33578983674407908</v>
      </c>
      <c r="O172" s="47">
        <v>0.11965787679017958</v>
      </c>
      <c r="P172" s="47">
        <v>0.65176401152451291</v>
      </c>
      <c r="Q172" s="47">
        <v>0.54530495722767958</v>
      </c>
      <c r="R172" s="48">
        <v>0.86560937769350099</v>
      </c>
      <c r="S172" s="49">
        <v>0.49268978818644649</v>
      </c>
      <c r="T172" s="47">
        <v>0.50731021181355351</v>
      </c>
      <c r="U172" s="50">
        <v>80328.006248769874</v>
      </c>
      <c r="V172" s="51">
        <v>4</v>
      </c>
      <c r="W172" s="52">
        <v>0</v>
      </c>
      <c r="X172" s="52">
        <v>0.38157867707533538</v>
      </c>
      <c r="Y172" s="52">
        <v>0.61842132292466467</v>
      </c>
      <c r="Z172" s="53">
        <v>97921.450693214327</v>
      </c>
    </row>
    <row r="173" spans="1:26" x14ac:dyDescent="0.3">
      <c r="A173" s="10"/>
      <c r="B173" s="19" t="s">
        <v>374</v>
      </c>
      <c r="C173" s="17" t="s">
        <v>375</v>
      </c>
      <c r="D173" s="16" t="s">
        <v>408</v>
      </c>
      <c r="E173" s="17" t="s">
        <v>409</v>
      </c>
      <c r="F173" s="16" t="s">
        <v>413</v>
      </c>
      <c r="G173" s="17" t="s">
        <v>414</v>
      </c>
      <c r="H173" s="16">
        <v>33</v>
      </c>
      <c r="I173" s="18">
        <v>6</v>
      </c>
      <c r="J173" s="47">
        <v>0.67929701027357725</v>
      </c>
      <c r="K173" s="47">
        <v>8.1178575551194732E-2</v>
      </c>
      <c r="L173" s="47">
        <v>1</v>
      </c>
      <c r="M173" s="47">
        <v>0.21392141969092524</v>
      </c>
      <c r="N173" s="47">
        <v>0.45319122871493323</v>
      </c>
      <c r="O173" s="47">
        <v>0.12103197506637424</v>
      </c>
      <c r="P173" s="47">
        <v>0.75310335001513828</v>
      </c>
      <c r="Q173" s="47">
        <v>0.64047330790140955</v>
      </c>
      <c r="R173" s="48">
        <v>0.94406145361433913</v>
      </c>
      <c r="S173" s="49">
        <v>0.54291759120309913</v>
      </c>
      <c r="T173" s="47">
        <v>0.45708240879690087</v>
      </c>
      <c r="U173" s="50">
        <v>30174.295216727412</v>
      </c>
      <c r="V173" s="51">
        <v>5</v>
      </c>
      <c r="W173" s="52">
        <v>0</v>
      </c>
      <c r="X173" s="52">
        <v>0.43180648009198797</v>
      </c>
      <c r="Y173" s="52">
        <v>0.56819351990801203</v>
      </c>
      <c r="Z173" s="53">
        <v>37509.295216727412</v>
      </c>
    </row>
    <row r="174" spans="1:26" x14ac:dyDescent="0.3">
      <c r="A174" s="10"/>
      <c r="B174" s="19" t="s">
        <v>415</v>
      </c>
      <c r="C174" s="17" t="s">
        <v>416</v>
      </c>
      <c r="D174" s="16" t="s">
        <v>417</v>
      </c>
      <c r="E174" s="17" t="s">
        <v>418</v>
      </c>
      <c r="F174" s="16" t="s">
        <v>419</v>
      </c>
      <c r="G174" s="17" t="s">
        <v>420</v>
      </c>
      <c r="H174" s="16"/>
      <c r="I174" s="18">
        <v>21</v>
      </c>
      <c r="J174" s="47">
        <v>0.96450807445359632</v>
      </c>
      <c r="K174" s="47">
        <v>0.66093780400804203</v>
      </c>
      <c r="L174" s="47">
        <v>1</v>
      </c>
      <c r="M174" s="47">
        <v>0.69780063268891668</v>
      </c>
      <c r="N174" s="47">
        <v>0.73785919093320362</v>
      </c>
      <c r="O174" s="47">
        <v>0.89838835203320577</v>
      </c>
      <c r="P174" s="47">
        <v>0.81855822495069519</v>
      </c>
      <c r="Q174" s="47">
        <v>0.70724688510290057</v>
      </c>
      <c r="R174" s="48">
        <v>0.96853067119365543</v>
      </c>
      <c r="S174" s="49">
        <v>0.8282033150404684</v>
      </c>
      <c r="T174" s="47">
        <v>0.1717966849595316</v>
      </c>
      <c r="U174" s="50">
        <v>52446.607374500687</v>
      </c>
      <c r="V174" s="51">
        <v>8</v>
      </c>
      <c r="W174" s="52">
        <v>0</v>
      </c>
      <c r="X174" s="52">
        <v>0.71709220392935735</v>
      </c>
      <c r="Y174" s="52">
        <v>0.28290779607064265</v>
      </c>
      <c r="Z174" s="53">
        <v>86366.940707834001</v>
      </c>
    </row>
    <row r="175" spans="1:26" x14ac:dyDescent="0.3">
      <c r="A175" s="10"/>
      <c r="B175" s="19" t="s">
        <v>415</v>
      </c>
      <c r="C175" s="17" t="s">
        <v>416</v>
      </c>
      <c r="D175" s="16" t="s">
        <v>417</v>
      </c>
      <c r="E175" s="17" t="s">
        <v>418</v>
      </c>
      <c r="F175" s="16" t="s">
        <v>421</v>
      </c>
      <c r="G175" s="17" t="s">
        <v>422</v>
      </c>
      <c r="H175" s="16">
        <v>5</v>
      </c>
      <c r="I175" s="18">
        <v>27</v>
      </c>
      <c r="J175" s="47">
        <v>0.94823009516914769</v>
      </c>
      <c r="K175" s="47">
        <v>0.64874138425108963</v>
      </c>
      <c r="L175" s="47">
        <v>1</v>
      </c>
      <c r="M175" s="47">
        <v>0.73026407765550372</v>
      </c>
      <c r="N175" s="47">
        <v>0.70516808721181334</v>
      </c>
      <c r="O175" s="47">
        <v>0.89406210880352321</v>
      </c>
      <c r="P175" s="47">
        <v>0.79623717418469175</v>
      </c>
      <c r="Q175" s="47">
        <v>0.6783594126395609</v>
      </c>
      <c r="R175" s="48">
        <v>0.97070739576371179</v>
      </c>
      <c r="S175" s="49">
        <v>0.81908552618656028</v>
      </c>
      <c r="T175" s="47">
        <v>0.18091447381343972</v>
      </c>
      <c r="U175" s="50">
        <v>59988.706713903222</v>
      </c>
      <c r="V175" s="51">
        <v>8</v>
      </c>
      <c r="W175" s="52">
        <v>0</v>
      </c>
      <c r="X175" s="52">
        <v>0.70797441507544923</v>
      </c>
      <c r="Y175" s="52">
        <v>0.29202558492455077</v>
      </c>
      <c r="Z175" s="53">
        <v>96831.595602792091</v>
      </c>
    </row>
    <row r="176" spans="1:26" x14ac:dyDescent="0.3">
      <c r="A176" s="10"/>
      <c r="B176" s="19" t="s">
        <v>415</v>
      </c>
      <c r="C176" s="17" t="s">
        <v>416</v>
      </c>
      <c r="D176" s="16" t="s">
        <v>417</v>
      </c>
      <c r="E176" s="17" t="s">
        <v>418</v>
      </c>
      <c r="F176" s="16" t="s">
        <v>423</v>
      </c>
      <c r="G176" s="17" t="s">
        <v>424</v>
      </c>
      <c r="H176" s="16">
        <v>39</v>
      </c>
      <c r="I176" s="18">
        <v>4</v>
      </c>
      <c r="J176" s="47">
        <v>0.90918025819476167</v>
      </c>
      <c r="K176" s="47">
        <v>0.51879792452496054</v>
      </c>
      <c r="L176" s="47">
        <v>1</v>
      </c>
      <c r="M176" s="47">
        <v>0.32423609951807225</v>
      </c>
      <c r="N176" s="47">
        <v>0.5279710951375497</v>
      </c>
      <c r="O176" s="47">
        <v>0.56533673342896107</v>
      </c>
      <c r="P176" s="47">
        <v>0.71162281242753322</v>
      </c>
      <c r="Q176" s="47">
        <v>0.59976493279488885</v>
      </c>
      <c r="R176" s="48">
        <v>0.93480958397256553</v>
      </c>
      <c r="S176" s="49">
        <v>0.67685771555547702</v>
      </c>
      <c r="T176" s="47">
        <v>0.32314228444452298</v>
      </c>
      <c r="U176" s="50">
        <v>79042.864771121429</v>
      </c>
      <c r="V176" s="51">
        <v>7</v>
      </c>
      <c r="W176" s="52">
        <v>0</v>
      </c>
      <c r="X176" s="52">
        <v>0.56574660444436597</v>
      </c>
      <c r="Y176" s="52">
        <v>0.43425339555563403</v>
      </c>
      <c r="Z176" s="53">
        <v>106221.42032667698</v>
      </c>
    </row>
    <row r="177" spans="1:26" x14ac:dyDescent="0.3">
      <c r="A177" s="10"/>
      <c r="B177" s="19" t="s">
        <v>415</v>
      </c>
      <c r="C177" s="17" t="s">
        <v>416</v>
      </c>
      <c r="D177" s="16" t="s">
        <v>417</v>
      </c>
      <c r="E177" s="17" t="s">
        <v>418</v>
      </c>
      <c r="F177" s="16" t="s">
        <v>425</v>
      </c>
      <c r="G177" s="17" t="s">
        <v>426</v>
      </c>
      <c r="H177" s="16">
        <v>52</v>
      </c>
      <c r="I177" s="18">
        <v>5</v>
      </c>
      <c r="J177" s="47">
        <v>0.74467021698292057</v>
      </c>
      <c r="K177" s="47">
        <v>0.46675456284576805</v>
      </c>
      <c r="L177" s="47">
        <v>1</v>
      </c>
      <c r="M177" s="47">
        <v>0.44933501276561505</v>
      </c>
      <c r="N177" s="47">
        <v>0.47572306362109412</v>
      </c>
      <c r="O177" s="47">
        <v>0.55319442290126331</v>
      </c>
      <c r="P177" s="47">
        <v>0.68899668760294674</v>
      </c>
      <c r="Q177" s="47">
        <v>0.56503707497383604</v>
      </c>
      <c r="R177" s="48">
        <v>0.91970944518687758</v>
      </c>
      <c r="S177" s="49">
        <v>0.65149116520892458</v>
      </c>
      <c r="T177" s="47">
        <v>0.34850883479107542</v>
      </c>
      <c r="U177" s="50">
        <v>94355.630440170557</v>
      </c>
      <c r="V177" s="51">
        <v>6</v>
      </c>
      <c r="W177" s="52">
        <v>0</v>
      </c>
      <c r="X177" s="52">
        <v>0.54038005409781353</v>
      </c>
      <c r="Y177" s="52">
        <v>0.45961994590218647</v>
      </c>
      <c r="Z177" s="53">
        <v>124437.96377350387</v>
      </c>
    </row>
    <row r="178" spans="1:26" x14ac:dyDescent="0.3">
      <c r="A178" s="10"/>
      <c r="B178" s="19" t="s">
        <v>415</v>
      </c>
      <c r="C178" s="17" t="s">
        <v>416</v>
      </c>
      <c r="D178" s="16" t="s">
        <v>417</v>
      </c>
      <c r="E178" s="17" t="s">
        <v>418</v>
      </c>
      <c r="F178" s="16" t="s">
        <v>427</v>
      </c>
      <c r="G178" s="17" t="s">
        <v>428</v>
      </c>
      <c r="H178" s="16">
        <v>74</v>
      </c>
      <c r="I178" s="18">
        <v>20</v>
      </c>
      <c r="J178" s="47">
        <v>0.83697517873401095</v>
      </c>
      <c r="K178" s="47">
        <v>0.34799773130942252</v>
      </c>
      <c r="L178" s="47">
        <v>1</v>
      </c>
      <c r="M178" s="47">
        <v>0.23004259610656433</v>
      </c>
      <c r="N178" s="47">
        <v>0.37656909317693266</v>
      </c>
      <c r="O178" s="47">
        <v>0.33046761891968535</v>
      </c>
      <c r="P178" s="47">
        <v>0.65048106430233532</v>
      </c>
      <c r="Q178" s="47">
        <v>0.56387037108396587</v>
      </c>
      <c r="R178" s="48">
        <v>0.91862500972686956</v>
      </c>
      <c r="S178" s="49">
        <v>0.58389207370664298</v>
      </c>
      <c r="T178" s="47">
        <v>0.41610792629335702</v>
      </c>
      <c r="U178" s="50">
        <v>115373.41250750651</v>
      </c>
      <c r="V178" s="51">
        <v>6</v>
      </c>
      <c r="W178" s="52">
        <v>0</v>
      </c>
      <c r="X178" s="52">
        <v>0.47278096259553187</v>
      </c>
      <c r="Y178" s="52">
        <v>0.52721903740446807</v>
      </c>
      <c r="Z178" s="53">
        <v>146180.96806306206</v>
      </c>
    </row>
    <row r="179" spans="1:26" x14ac:dyDescent="0.3">
      <c r="A179" s="10"/>
      <c r="B179" s="19" t="s">
        <v>415</v>
      </c>
      <c r="C179" s="17" t="s">
        <v>416</v>
      </c>
      <c r="D179" s="16" t="s">
        <v>417</v>
      </c>
      <c r="E179" s="17" t="s">
        <v>418</v>
      </c>
      <c r="F179" s="16" t="s">
        <v>429</v>
      </c>
      <c r="G179" s="17" t="s">
        <v>430</v>
      </c>
      <c r="H179" s="16">
        <v>54</v>
      </c>
      <c r="I179" s="18">
        <v>5</v>
      </c>
      <c r="J179" s="47">
        <v>0.56367834906901293</v>
      </c>
      <c r="K179" s="47">
        <v>0.41653269416269623</v>
      </c>
      <c r="L179" s="47">
        <v>1</v>
      </c>
      <c r="M179" s="47">
        <v>0.20498552383293972</v>
      </c>
      <c r="N179" s="47">
        <v>0.3266003523225473</v>
      </c>
      <c r="O179" s="47">
        <v>0.20063722194615766</v>
      </c>
      <c r="P179" s="47">
        <v>0.66434837252354384</v>
      </c>
      <c r="Q179" s="47">
        <v>0.54803157839703043</v>
      </c>
      <c r="R179" s="48">
        <v>0.93818209425474974</v>
      </c>
      <c r="S179" s="49">
        <v>0.54033290961207536</v>
      </c>
      <c r="T179" s="47">
        <v>0.45966709038792464</v>
      </c>
      <c r="U179" s="50">
        <v>67015.784441836309</v>
      </c>
      <c r="V179" s="51">
        <v>5</v>
      </c>
      <c r="W179" s="52">
        <v>0</v>
      </c>
      <c r="X179" s="52">
        <v>0.42922179850096426</v>
      </c>
      <c r="Y179" s="52">
        <v>0.57077820149903569</v>
      </c>
      <c r="Z179" s="53">
        <v>83214.895552947404</v>
      </c>
    </row>
    <row r="180" spans="1:26" x14ac:dyDescent="0.3">
      <c r="A180" s="10"/>
      <c r="B180" s="19" t="s">
        <v>415</v>
      </c>
      <c r="C180" s="17" t="s">
        <v>416</v>
      </c>
      <c r="D180" s="16" t="s">
        <v>417</v>
      </c>
      <c r="E180" s="17" t="s">
        <v>418</v>
      </c>
      <c r="F180" s="16" t="s">
        <v>431</v>
      </c>
      <c r="G180" s="17" t="s">
        <v>432</v>
      </c>
      <c r="H180" s="16">
        <v>4</v>
      </c>
      <c r="I180" s="18">
        <v>23</v>
      </c>
      <c r="J180" s="47">
        <v>0.94115892917655031</v>
      </c>
      <c r="K180" s="47">
        <v>0.54191121653676722</v>
      </c>
      <c r="L180" s="47">
        <v>1</v>
      </c>
      <c r="M180" s="47">
        <v>0.73264822498111948</v>
      </c>
      <c r="N180" s="47">
        <v>0.64215310539895709</v>
      </c>
      <c r="O180" s="47">
        <v>0.73417824466282611</v>
      </c>
      <c r="P180" s="47">
        <v>0.74689463028016689</v>
      </c>
      <c r="Q180" s="47">
        <v>0.64548037810566083</v>
      </c>
      <c r="R180" s="48">
        <v>0.95708404595056829</v>
      </c>
      <c r="S180" s="49">
        <v>0.77127875278806846</v>
      </c>
      <c r="T180" s="47">
        <v>0.22872124721193154</v>
      </c>
      <c r="U180" s="50">
        <v>78571.695169725994</v>
      </c>
      <c r="V180" s="51">
        <v>8</v>
      </c>
      <c r="W180" s="52">
        <v>0</v>
      </c>
      <c r="X180" s="52">
        <v>0.66016764167695741</v>
      </c>
      <c r="Y180" s="52">
        <v>0.33983235832304259</v>
      </c>
      <c r="Z180" s="53">
        <v>116741.25072528153</v>
      </c>
    </row>
    <row r="181" spans="1:26" x14ac:dyDescent="0.3">
      <c r="A181" s="10"/>
      <c r="B181" s="19" t="s">
        <v>415</v>
      </c>
      <c r="C181" s="17" t="s">
        <v>416</v>
      </c>
      <c r="D181" s="16" t="s">
        <v>417</v>
      </c>
      <c r="E181" s="17" t="s">
        <v>418</v>
      </c>
      <c r="F181" s="16" t="s">
        <v>433</v>
      </c>
      <c r="G181" s="17" t="s">
        <v>434</v>
      </c>
      <c r="H181" s="16">
        <v>9</v>
      </c>
      <c r="I181" s="18">
        <v>20</v>
      </c>
      <c r="J181" s="47">
        <v>0.92769532852310865</v>
      </c>
      <c r="K181" s="47">
        <v>0.56027798885085844</v>
      </c>
      <c r="L181" s="47">
        <v>1</v>
      </c>
      <c r="M181" s="47">
        <v>1</v>
      </c>
      <c r="N181" s="47">
        <v>0.58299980297784904</v>
      </c>
      <c r="O181" s="47">
        <v>0.76324548957373695</v>
      </c>
      <c r="P181" s="47">
        <v>0.73900541271989173</v>
      </c>
      <c r="Q181" s="47">
        <v>0.67100971997684766</v>
      </c>
      <c r="R181" s="48">
        <v>0.95588958992853312</v>
      </c>
      <c r="S181" s="49">
        <v>0.80001370361675839</v>
      </c>
      <c r="T181" s="47">
        <v>0.19998629638324161</v>
      </c>
      <c r="U181" s="50">
        <v>137563.97373425125</v>
      </c>
      <c r="V181" s="51">
        <v>8</v>
      </c>
      <c r="W181" s="52">
        <v>0</v>
      </c>
      <c r="X181" s="52">
        <v>0.68890259250564734</v>
      </c>
      <c r="Y181" s="52">
        <v>0.31109740749435266</v>
      </c>
      <c r="Z181" s="53">
        <v>213993.64040091788</v>
      </c>
    </row>
    <row r="182" spans="1:26" x14ac:dyDescent="0.3">
      <c r="A182" s="10"/>
      <c r="B182" s="19" t="s">
        <v>415</v>
      </c>
      <c r="C182" s="17" t="s">
        <v>416</v>
      </c>
      <c r="D182" s="16" t="s">
        <v>435</v>
      </c>
      <c r="E182" s="17" t="s">
        <v>436</v>
      </c>
      <c r="F182" s="16" t="s">
        <v>437</v>
      </c>
      <c r="G182" s="17" t="s">
        <v>438</v>
      </c>
      <c r="H182" s="16"/>
      <c r="I182" s="18">
        <v>39</v>
      </c>
      <c r="J182" s="47">
        <v>0.98506463527239152</v>
      </c>
      <c r="K182" s="47">
        <v>0.80061172668513381</v>
      </c>
      <c r="L182" s="47">
        <v>1</v>
      </c>
      <c r="M182" s="47">
        <v>0.84568387298976033</v>
      </c>
      <c r="N182" s="47">
        <v>0.76331450877501716</v>
      </c>
      <c r="O182" s="47">
        <v>0.9726915974145891</v>
      </c>
      <c r="P182" s="47">
        <v>0.83431602814105243</v>
      </c>
      <c r="Q182" s="47">
        <v>0.72529824033295598</v>
      </c>
      <c r="R182" s="48">
        <v>0.95849634291546182</v>
      </c>
      <c r="S182" s="49">
        <v>0.87616410583626236</v>
      </c>
      <c r="T182" s="47">
        <v>0.12383589416373764</v>
      </c>
      <c r="U182" s="50">
        <v>25941.886124784742</v>
      </c>
      <c r="V182" s="51">
        <v>8</v>
      </c>
      <c r="W182" s="52">
        <v>0</v>
      </c>
      <c r="X182" s="52">
        <v>0.76505299472515131</v>
      </c>
      <c r="Y182" s="52">
        <v>0.23494700527484869</v>
      </c>
      <c r="Z182" s="53">
        <v>49218.10834700695</v>
      </c>
    </row>
    <row r="183" spans="1:26" x14ac:dyDescent="0.3">
      <c r="A183" s="10"/>
      <c r="B183" s="19" t="s">
        <v>415</v>
      </c>
      <c r="C183" s="17" t="s">
        <v>416</v>
      </c>
      <c r="D183" s="16" t="s">
        <v>435</v>
      </c>
      <c r="E183" s="17" t="s">
        <v>436</v>
      </c>
      <c r="F183" s="16" t="s">
        <v>439</v>
      </c>
      <c r="G183" s="17" t="s">
        <v>440</v>
      </c>
      <c r="H183" s="16"/>
      <c r="I183" s="18">
        <v>15</v>
      </c>
      <c r="J183" s="47">
        <v>0.99111839857894379</v>
      </c>
      <c r="K183" s="47">
        <v>0.83743253398920547</v>
      </c>
      <c r="L183" s="47">
        <v>1</v>
      </c>
      <c r="M183" s="47">
        <v>0.80904772690083027</v>
      </c>
      <c r="N183" s="47">
        <v>0.81982063798388016</v>
      </c>
      <c r="O183" s="47">
        <v>0.98968367834938853</v>
      </c>
      <c r="P183" s="47">
        <v>0.8834284273240236</v>
      </c>
      <c r="Q183" s="47">
        <v>0.75820008004726602</v>
      </c>
      <c r="R183" s="48">
        <v>0.96747050099941978</v>
      </c>
      <c r="S183" s="49">
        <v>0.89513355379699533</v>
      </c>
      <c r="T183" s="47">
        <v>0.10486644620300467</v>
      </c>
      <c r="U183" s="50">
        <v>7439.8548923183698</v>
      </c>
      <c r="V183" s="51">
        <v>8</v>
      </c>
      <c r="W183" s="52">
        <v>0</v>
      </c>
      <c r="X183" s="52">
        <v>0.78402244268588417</v>
      </c>
      <c r="Y183" s="52">
        <v>0.21597755731411583</v>
      </c>
      <c r="Z183" s="53">
        <v>15322.743781207262</v>
      </c>
    </row>
    <row r="184" spans="1:26" x14ac:dyDescent="0.3">
      <c r="A184" s="10"/>
      <c r="B184" s="19" t="s">
        <v>415</v>
      </c>
      <c r="C184" s="17" t="s">
        <v>416</v>
      </c>
      <c r="D184" s="16" t="s">
        <v>435</v>
      </c>
      <c r="E184" s="17" t="s">
        <v>436</v>
      </c>
      <c r="F184" s="16" t="s">
        <v>441</v>
      </c>
      <c r="G184" s="17" t="s">
        <v>442</v>
      </c>
      <c r="H184" s="16"/>
      <c r="I184" s="18">
        <v>13</v>
      </c>
      <c r="J184" s="47">
        <v>0.98656990068754769</v>
      </c>
      <c r="K184" s="47">
        <v>0.71801375095492737</v>
      </c>
      <c r="L184" s="47">
        <v>1</v>
      </c>
      <c r="M184" s="47">
        <v>0.81530258308879311</v>
      </c>
      <c r="N184" s="47">
        <v>0.79598993977895571</v>
      </c>
      <c r="O184" s="47">
        <v>0.98181818181818181</v>
      </c>
      <c r="P184" s="47">
        <v>0.85921020698263006</v>
      </c>
      <c r="Q184" s="47">
        <v>0.7574734731389422</v>
      </c>
      <c r="R184" s="48">
        <v>0.97608171004999134</v>
      </c>
      <c r="S184" s="49">
        <v>0.87671774961110771</v>
      </c>
      <c r="T184" s="47">
        <v>0.12328225038889229</v>
      </c>
      <c r="U184" s="50">
        <v>19863.975876160657</v>
      </c>
      <c r="V184" s="51">
        <v>8</v>
      </c>
      <c r="W184" s="52">
        <v>0</v>
      </c>
      <c r="X184" s="52">
        <v>0.76560663849999655</v>
      </c>
      <c r="Y184" s="52">
        <v>0.23439336150000345</v>
      </c>
      <c r="Z184" s="53">
        <v>37766.864765049555</v>
      </c>
    </row>
    <row r="185" spans="1:26" x14ac:dyDescent="0.3">
      <c r="A185" s="10"/>
      <c r="B185" s="19" t="s">
        <v>415</v>
      </c>
      <c r="C185" s="17" t="s">
        <v>416</v>
      </c>
      <c r="D185" s="16" t="s">
        <v>435</v>
      </c>
      <c r="E185" s="17" t="s">
        <v>436</v>
      </c>
      <c r="F185" s="16" t="s">
        <v>443</v>
      </c>
      <c r="G185" s="17" t="s">
        <v>444</v>
      </c>
      <c r="H185" s="16"/>
      <c r="I185" s="18">
        <v>19</v>
      </c>
      <c r="J185" s="47">
        <v>0.9744039162394218</v>
      </c>
      <c r="K185" s="47">
        <v>0.65028723207115946</v>
      </c>
      <c r="L185" s="47">
        <v>1</v>
      </c>
      <c r="M185" s="47">
        <v>0.75455504348648139</v>
      </c>
      <c r="N185" s="47">
        <v>0.73801659716774703</v>
      </c>
      <c r="O185" s="47">
        <v>0.91674902711717832</v>
      </c>
      <c r="P185" s="47">
        <v>0.80688927750540262</v>
      </c>
      <c r="Q185" s="47">
        <v>0.7121706729976589</v>
      </c>
      <c r="R185" s="48">
        <v>0.96874016102190441</v>
      </c>
      <c r="S185" s="49">
        <v>0.83575688084521704</v>
      </c>
      <c r="T185" s="47">
        <v>0.16424311915478296</v>
      </c>
      <c r="U185" s="50">
        <v>54741.081912455076</v>
      </c>
      <c r="V185" s="51">
        <v>8</v>
      </c>
      <c r="W185" s="52">
        <v>0</v>
      </c>
      <c r="X185" s="52">
        <v>0.72464576973410599</v>
      </c>
      <c r="Y185" s="52">
        <v>0.27535423026589401</v>
      </c>
      <c r="Z185" s="53">
        <v>91773.637468010609</v>
      </c>
    </row>
    <row r="186" spans="1:26" x14ac:dyDescent="0.3">
      <c r="A186" s="10"/>
      <c r="B186" s="19" t="s">
        <v>415</v>
      </c>
      <c r="C186" s="17" t="s">
        <v>416</v>
      </c>
      <c r="D186" s="16" t="s">
        <v>435</v>
      </c>
      <c r="E186" s="17" t="s">
        <v>436</v>
      </c>
      <c r="F186" s="16" t="s">
        <v>445</v>
      </c>
      <c r="G186" s="17" t="s">
        <v>446</v>
      </c>
      <c r="H186" s="16"/>
      <c r="I186" s="18">
        <v>19</v>
      </c>
      <c r="J186" s="47">
        <v>0.93598204857444567</v>
      </c>
      <c r="K186" s="47">
        <v>0.65661298838437165</v>
      </c>
      <c r="L186" s="47">
        <v>6.4516129032258063E-2</v>
      </c>
      <c r="M186" s="47">
        <v>0.67351112784462397</v>
      </c>
      <c r="N186" s="47">
        <v>0.73586473444682454</v>
      </c>
      <c r="O186" s="47">
        <v>0.95558342133051744</v>
      </c>
      <c r="P186" s="47">
        <v>0.83135361256003715</v>
      </c>
      <c r="Q186" s="47">
        <v>0.72473478158846993</v>
      </c>
      <c r="R186" s="48">
        <v>0.96191446253999535</v>
      </c>
      <c r="S186" s="49">
        <v>0.72667481181128268</v>
      </c>
      <c r="T186" s="47">
        <v>0.27332518818871732</v>
      </c>
      <c r="U186" s="50">
        <v>60283.510206150735</v>
      </c>
      <c r="V186" s="51">
        <v>8</v>
      </c>
      <c r="W186" s="52">
        <v>-0.93548387096774199</v>
      </c>
      <c r="X186" s="52">
        <v>0.61556370070017152</v>
      </c>
      <c r="Y186" s="52">
        <v>0.38443629929982848</v>
      </c>
      <c r="Z186" s="53">
        <v>84789.732428372969</v>
      </c>
    </row>
    <row r="187" spans="1:26" x14ac:dyDescent="0.3">
      <c r="A187" s="10"/>
      <c r="B187" s="19" t="s">
        <v>415</v>
      </c>
      <c r="C187" s="17" t="s">
        <v>416</v>
      </c>
      <c r="D187" s="16" t="s">
        <v>435</v>
      </c>
      <c r="E187" s="17" t="s">
        <v>436</v>
      </c>
      <c r="F187" s="16" t="s">
        <v>447</v>
      </c>
      <c r="G187" s="17" t="s">
        <v>448</v>
      </c>
      <c r="H187" s="16"/>
      <c r="I187" s="18">
        <v>14</v>
      </c>
      <c r="J187" s="47">
        <v>0.97858977028246241</v>
      </c>
      <c r="K187" s="47">
        <v>0.70570476785342495</v>
      </c>
      <c r="L187" s="47">
        <v>1</v>
      </c>
      <c r="M187" s="47">
        <v>0.81247895116532398</v>
      </c>
      <c r="N187" s="47">
        <v>0.59206319353018622</v>
      </c>
      <c r="O187" s="47">
        <v>0.96800610729405234</v>
      </c>
      <c r="P187" s="47">
        <v>0.79407003891050587</v>
      </c>
      <c r="Q187" s="47">
        <v>0.67285499247365776</v>
      </c>
      <c r="R187" s="48">
        <v>0.94145317946461804</v>
      </c>
      <c r="S187" s="49">
        <v>0.82946900010824798</v>
      </c>
      <c r="T187" s="47">
        <v>0.17053099989175202</v>
      </c>
      <c r="U187" s="50">
        <v>12845.247566846221</v>
      </c>
      <c r="V187" s="51">
        <v>8</v>
      </c>
      <c r="W187" s="52">
        <v>0</v>
      </c>
      <c r="X187" s="52">
        <v>0.71835788899713693</v>
      </c>
      <c r="Y187" s="52">
        <v>0.28164211100286307</v>
      </c>
      <c r="Z187" s="53">
        <v>21214.692011290659</v>
      </c>
    </row>
    <row r="188" spans="1:26" x14ac:dyDescent="0.3">
      <c r="A188" s="10"/>
      <c r="B188" s="19" t="s">
        <v>415</v>
      </c>
      <c r="C188" s="17" t="s">
        <v>416</v>
      </c>
      <c r="D188" s="16" t="s">
        <v>435</v>
      </c>
      <c r="E188" s="17" t="s">
        <v>436</v>
      </c>
      <c r="F188" s="16" t="s">
        <v>449</v>
      </c>
      <c r="G188" s="17" t="s">
        <v>450</v>
      </c>
      <c r="H188" s="16"/>
      <c r="I188" s="18">
        <v>20</v>
      </c>
      <c r="J188" s="47">
        <v>0.99714366515837105</v>
      </c>
      <c r="K188" s="47">
        <v>0.95690045248868782</v>
      </c>
      <c r="L188" s="47">
        <v>1</v>
      </c>
      <c r="M188" s="47">
        <v>0.43721160591683</v>
      </c>
      <c r="N188" s="47">
        <v>0.82927664403529711</v>
      </c>
      <c r="O188" s="47">
        <v>0.99700226244343892</v>
      </c>
      <c r="P188" s="47">
        <v>0.88803146201043326</v>
      </c>
      <c r="Q188" s="47">
        <v>0.7670344193992924</v>
      </c>
      <c r="R188" s="48">
        <v>0.97832986011795309</v>
      </c>
      <c r="S188" s="49">
        <v>0.87232559684114497</v>
      </c>
      <c r="T188" s="47">
        <v>0.12767440315885503</v>
      </c>
      <c r="U188" s="50">
        <v>21106.238609399803</v>
      </c>
      <c r="V188" s="51">
        <v>8</v>
      </c>
      <c r="W188" s="52">
        <v>0</v>
      </c>
      <c r="X188" s="52">
        <v>0.76121448573003381</v>
      </c>
      <c r="Y188" s="52">
        <v>0.23878551426996619</v>
      </c>
      <c r="Z188" s="53">
        <v>39474.349720510923</v>
      </c>
    </row>
    <row r="189" spans="1:26" x14ac:dyDescent="0.3">
      <c r="A189" s="10"/>
      <c r="B189" s="19" t="s">
        <v>415</v>
      </c>
      <c r="C189" s="17" t="s">
        <v>416</v>
      </c>
      <c r="D189" s="16" t="s">
        <v>435</v>
      </c>
      <c r="E189" s="17" t="s">
        <v>436</v>
      </c>
      <c r="F189" s="16" t="s">
        <v>451</v>
      </c>
      <c r="G189" s="17" t="s">
        <v>452</v>
      </c>
      <c r="H189" s="16"/>
      <c r="I189" s="18">
        <v>10</v>
      </c>
      <c r="J189" s="47">
        <v>0.99539103434892295</v>
      </c>
      <c r="K189" s="47">
        <v>0.96341936735882006</v>
      </c>
      <c r="L189" s="47">
        <v>1</v>
      </c>
      <c r="M189" s="47">
        <v>0.40776363564217799</v>
      </c>
      <c r="N189" s="47">
        <v>0.83937688179081027</v>
      </c>
      <c r="O189" s="47">
        <v>0.99359596351639823</v>
      </c>
      <c r="P189" s="47">
        <v>0.90006864988558355</v>
      </c>
      <c r="Q189" s="47">
        <v>0.77473829201101929</v>
      </c>
      <c r="R189" s="48">
        <v>0.96976776786131491</v>
      </c>
      <c r="S189" s="49">
        <v>0.87156906582389415</v>
      </c>
      <c r="T189" s="47">
        <v>0.12843093417610585</v>
      </c>
      <c r="U189" s="50">
        <v>6223.1209155032093</v>
      </c>
      <c r="V189" s="51">
        <v>8</v>
      </c>
      <c r="W189" s="52">
        <v>0</v>
      </c>
      <c r="X189" s="52">
        <v>0.76045795471278299</v>
      </c>
      <c r="Y189" s="52">
        <v>0.23954204528721701</v>
      </c>
      <c r="Z189" s="53">
        <v>11607.009804392101</v>
      </c>
    </row>
    <row r="190" spans="1:26" x14ac:dyDescent="0.3">
      <c r="A190" s="10"/>
      <c r="B190" s="19" t="s">
        <v>415</v>
      </c>
      <c r="C190" s="17" t="s">
        <v>416</v>
      </c>
      <c r="D190" s="16" t="s">
        <v>435</v>
      </c>
      <c r="E190" s="17" t="s">
        <v>436</v>
      </c>
      <c r="F190" s="16" t="s">
        <v>453</v>
      </c>
      <c r="G190" s="17" t="s">
        <v>454</v>
      </c>
      <c r="H190" s="16"/>
      <c r="I190" s="18">
        <v>10</v>
      </c>
      <c r="J190" s="47">
        <v>0.99595093485768738</v>
      </c>
      <c r="K190" s="47">
        <v>0.94498035012504467</v>
      </c>
      <c r="L190" s="47">
        <v>1</v>
      </c>
      <c r="M190" s="47">
        <v>0.53629110325061158</v>
      </c>
      <c r="N190" s="47">
        <v>0.85749356563056822</v>
      </c>
      <c r="O190" s="47">
        <v>0.992497320471597</v>
      </c>
      <c r="P190" s="47">
        <v>0.8974156692056583</v>
      </c>
      <c r="Q190" s="47">
        <v>0.77025803531009507</v>
      </c>
      <c r="R190" s="48">
        <v>0.97630699450942937</v>
      </c>
      <c r="S190" s="49">
        <v>0.88568821926229913</v>
      </c>
      <c r="T190" s="47">
        <v>0.11431178073770087</v>
      </c>
      <c r="U190" s="50">
        <v>4686.2114513420474</v>
      </c>
      <c r="V190" s="51">
        <v>8</v>
      </c>
      <c r="W190" s="52">
        <v>0</v>
      </c>
      <c r="X190" s="52">
        <v>0.77457710815118797</v>
      </c>
      <c r="Y190" s="52">
        <v>0.22542289184881203</v>
      </c>
      <c r="Z190" s="53">
        <v>9241.2114513420493</v>
      </c>
    </row>
    <row r="191" spans="1:26" x14ac:dyDescent="0.3">
      <c r="A191" s="10"/>
      <c r="B191" s="19" t="s">
        <v>415</v>
      </c>
      <c r="C191" s="17" t="s">
        <v>416</v>
      </c>
      <c r="D191" s="16" t="s">
        <v>435</v>
      </c>
      <c r="E191" s="17" t="s">
        <v>436</v>
      </c>
      <c r="F191" s="16" t="s">
        <v>455</v>
      </c>
      <c r="G191" s="17" t="s">
        <v>456</v>
      </c>
      <c r="H191" s="16"/>
      <c r="I191" s="18">
        <v>44</v>
      </c>
      <c r="J191" s="47">
        <v>0.91911306245453606</v>
      </c>
      <c r="K191" s="47">
        <v>0.57457393744154639</v>
      </c>
      <c r="L191" s="47">
        <v>1</v>
      </c>
      <c r="M191" s="47">
        <v>0.71621008580501577</v>
      </c>
      <c r="N191" s="47">
        <v>0.6382742817720396</v>
      </c>
      <c r="O191" s="47">
        <v>0.84183726488621013</v>
      </c>
      <c r="P191" s="47">
        <v>0.75723173523280951</v>
      </c>
      <c r="Q191" s="47">
        <v>0.6459473946169455</v>
      </c>
      <c r="R191" s="48">
        <v>0.9385971121177803</v>
      </c>
      <c r="S191" s="49">
        <v>0.78130943048076484</v>
      </c>
      <c r="T191" s="47">
        <v>0.21869056951923516</v>
      </c>
      <c r="U191" s="50">
        <v>81275.47539954567</v>
      </c>
      <c r="V191" s="51">
        <v>8</v>
      </c>
      <c r="W191" s="52">
        <v>0</v>
      </c>
      <c r="X191" s="52">
        <v>0.67019831936965379</v>
      </c>
      <c r="Y191" s="52">
        <v>0.32980168063034621</v>
      </c>
      <c r="Z191" s="53">
        <v>122569.47539954564</v>
      </c>
    </row>
    <row r="192" spans="1:26" x14ac:dyDescent="0.3">
      <c r="A192" s="10"/>
      <c r="B192" s="19" t="s">
        <v>415</v>
      </c>
      <c r="C192" s="17" t="s">
        <v>416</v>
      </c>
      <c r="D192" s="16" t="s">
        <v>435</v>
      </c>
      <c r="E192" s="17" t="s">
        <v>436</v>
      </c>
      <c r="F192" s="16" t="s">
        <v>457</v>
      </c>
      <c r="G192" s="17" t="s">
        <v>458</v>
      </c>
      <c r="H192" s="16"/>
      <c r="I192" s="18">
        <v>27</v>
      </c>
      <c r="J192" s="47">
        <v>0.97552922442862489</v>
      </c>
      <c r="K192" s="47">
        <v>0.69128184713375795</v>
      </c>
      <c r="L192" s="47">
        <v>1</v>
      </c>
      <c r="M192" s="47">
        <v>0.6604336666661963</v>
      </c>
      <c r="N192" s="47">
        <v>0.79899840838571723</v>
      </c>
      <c r="O192" s="47">
        <v>0.93590764331210186</v>
      </c>
      <c r="P192" s="47">
        <v>0.83859884729449941</v>
      </c>
      <c r="Q192" s="47">
        <v>0.70888969168137161</v>
      </c>
      <c r="R192" s="48">
        <v>0.9758770402358895</v>
      </c>
      <c r="S192" s="49">
        <v>0.84283515212646209</v>
      </c>
      <c r="T192" s="47">
        <v>0.15716484787353791</v>
      </c>
      <c r="U192" s="50">
        <v>32053.456394112309</v>
      </c>
      <c r="V192" s="51">
        <v>8</v>
      </c>
      <c r="W192" s="52">
        <v>0</v>
      </c>
      <c r="X192" s="52">
        <v>0.73172404101535105</v>
      </c>
      <c r="Y192" s="52">
        <v>0.26827595898464895</v>
      </c>
      <c r="Z192" s="53">
        <v>54714.345283001188</v>
      </c>
    </row>
    <row r="193" spans="1:26" x14ac:dyDescent="0.3">
      <c r="A193" s="10"/>
      <c r="B193" s="19" t="s">
        <v>415</v>
      </c>
      <c r="C193" s="17" t="s">
        <v>416</v>
      </c>
      <c r="D193" s="16" t="s">
        <v>435</v>
      </c>
      <c r="E193" s="17" t="s">
        <v>436</v>
      </c>
      <c r="F193" s="16" t="s">
        <v>459</v>
      </c>
      <c r="G193" s="17" t="s">
        <v>460</v>
      </c>
      <c r="H193" s="16">
        <v>3</v>
      </c>
      <c r="I193" s="18">
        <v>63</v>
      </c>
      <c r="J193" s="47">
        <v>0.90798513844248518</v>
      </c>
      <c r="K193" s="47">
        <v>0.54906672957273028</v>
      </c>
      <c r="L193" s="47">
        <v>1</v>
      </c>
      <c r="M193" s="47">
        <v>0.56011741116132385</v>
      </c>
      <c r="N193" s="47">
        <v>0.64349167450714395</v>
      </c>
      <c r="O193" s="47">
        <v>0.7042432105682187</v>
      </c>
      <c r="P193" s="47">
        <v>0.72016208426669714</v>
      </c>
      <c r="Q193" s="47">
        <v>0.64856246552675123</v>
      </c>
      <c r="R193" s="48">
        <v>0.94792244671475667</v>
      </c>
      <c r="S193" s="49">
        <v>0.74239457341778969</v>
      </c>
      <c r="T193" s="47">
        <v>0.25760542658221031</v>
      </c>
      <c r="U193" s="50">
        <v>42666.67159395833</v>
      </c>
      <c r="V193" s="51">
        <v>7</v>
      </c>
      <c r="W193" s="52">
        <v>0</v>
      </c>
      <c r="X193" s="52">
        <v>0.63128346230667864</v>
      </c>
      <c r="Y193" s="52">
        <v>0.36871653769332136</v>
      </c>
      <c r="Z193" s="53">
        <v>61069.782705069432</v>
      </c>
    </row>
    <row r="194" spans="1:26" x14ac:dyDescent="0.3">
      <c r="A194" s="10"/>
      <c r="B194" s="19" t="s">
        <v>415</v>
      </c>
      <c r="C194" s="17" t="s">
        <v>416</v>
      </c>
      <c r="D194" s="16" t="s">
        <v>435</v>
      </c>
      <c r="E194" s="17" t="s">
        <v>436</v>
      </c>
      <c r="F194" s="16" t="s">
        <v>461</v>
      </c>
      <c r="G194" s="17" t="s">
        <v>462</v>
      </c>
      <c r="H194" s="16">
        <v>4</v>
      </c>
      <c r="I194" s="18">
        <v>35</v>
      </c>
      <c r="J194" s="47">
        <v>0.89018599129402454</v>
      </c>
      <c r="K194" s="47">
        <v>0.5479224376731302</v>
      </c>
      <c r="L194" s="47">
        <v>1</v>
      </c>
      <c r="M194" s="47">
        <v>0.64614947424187985</v>
      </c>
      <c r="N194" s="47">
        <v>0.59546749282220635</v>
      </c>
      <c r="O194" s="47">
        <v>0.56934441366574329</v>
      </c>
      <c r="P194" s="47">
        <v>0.72279209046868365</v>
      </c>
      <c r="Q194" s="47">
        <v>0.62912373328791626</v>
      </c>
      <c r="R194" s="48">
        <v>0.93146453467243717</v>
      </c>
      <c r="S194" s="49">
        <v>0.72582779645844686</v>
      </c>
      <c r="T194" s="47">
        <v>0.27417220354155314</v>
      </c>
      <c r="U194" s="50">
        <v>45909.58713862599</v>
      </c>
      <c r="V194" s="51">
        <v>7</v>
      </c>
      <c r="W194" s="52">
        <v>0</v>
      </c>
      <c r="X194" s="52">
        <v>0.6147166853473357</v>
      </c>
      <c r="Y194" s="52">
        <v>0.3852833146526643</v>
      </c>
      <c r="Z194" s="53">
        <v>64514.920471959333</v>
      </c>
    </row>
    <row r="195" spans="1:26" x14ac:dyDescent="0.3">
      <c r="A195" s="10"/>
      <c r="B195" s="19" t="s">
        <v>415</v>
      </c>
      <c r="C195" s="17" t="s">
        <v>416</v>
      </c>
      <c r="D195" s="16" t="s">
        <v>435</v>
      </c>
      <c r="E195" s="17" t="s">
        <v>436</v>
      </c>
      <c r="F195" s="16" t="s">
        <v>463</v>
      </c>
      <c r="G195" s="17" t="s">
        <v>464</v>
      </c>
      <c r="H195" s="16"/>
      <c r="I195" s="18">
        <v>20</v>
      </c>
      <c r="J195" s="47">
        <v>0.98730611929932866</v>
      </c>
      <c r="K195" s="47">
        <v>0.89846824600663622</v>
      </c>
      <c r="L195" s="47">
        <v>1</v>
      </c>
      <c r="M195" s="47">
        <v>0.45021205326531843</v>
      </c>
      <c r="N195" s="47">
        <v>0.8053696322478755</v>
      </c>
      <c r="O195" s="47">
        <v>0.98726753607531448</v>
      </c>
      <c r="P195" s="47">
        <v>0.86196268701815582</v>
      </c>
      <c r="Q195" s="47">
        <v>0.72533234631874399</v>
      </c>
      <c r="R195" s="48">
        <v>0.96733585950593892</v>
      </c>
      <c r="S195" s="49">
        <v>0.85369494219303477</v>
      </c>
      <c r="T195" s="47">
        <v>0.14630505780696523</v>
      </c>
      <c r="U195" s="50">
        <v>19384.542329076052</v>
      </c>
      <c r="V195" s="51">
        <v>8</v>
      </c>
      <c r="W195" s="52">
        <v>0</v>
      </c>
      <c r="X195" s="52">
        <v>0.74258383108192361</v>
      </c>
      <c r="Y195" s="52">
        <v>0.25741616891807639</v>
      </c>
      <c r="Z195" s="53">
        <v>34106.097884631614</v>
      </c>
    </row>
    <row r="196" spans="1:26" x14ac:dyDescent="0.3">
      <c r="A196" s="10"/>
      <c r="B196" s="19" t="s">
        <v>415</v>
      </c>
      <c r="C196" s="17" t="s">
        <v>416</v>
      </c>
      <c r="D196" s="16" t="s">
        <v>465</v>
      </c>
      <c r="E196" s="17" t="s">
        <v>466</v>
      </c>
      <c r="F196" s="16" t="s">
        <v>467</v>
      </c>
      <c r="G196" s="17" t="s">
        <v>468</v>
      </c>
      <c r="H196" s="16">
        <v>28</v>
      </c>
      <c r="I196" s="18">
        <v>17</v>
      </c>
      <c r="J196" s="47">
        <v>0.80805071675568618</v>
      </c>
      <c r="K196" s="47">
        <v>0.47356202412455151</v>
      </c>
      <c r="L196" s="47">
        <v>1</v>
      </c>
      <c r="M196" s="47">
        <v>0.30763609847758105</v>
      </c>
      <c r="N196" s="47">
        <v>0.50724073078989795</v>
      </c>
      <c r="O196" s="47">
        <v>0.47403282627400684</v>
      </c>
      <c r="P196" s="47">
        <v>0.72016648153848206</v>
      </c>
      <c r="Q196" s="47">
        <v>0.62565042893151157</v>
      </c>
      <c r="R196" s="48">
        <v>0.96594994642123921</v>
      </c>
      <c r="S196" s="49">
        <v>0.65358769481255075</v>
      </c>
      <c r="T196" s="47">
        <v>0.34641230518744925</v>
      </c>
      <c r="U196" s="50">
        <v>92860.321765463203</v>
      </c>
      <c r="V196" s="51">
        <v>7</v>
      </c>
      <c r="W196" s="52">
        <v>0</v>
      </c>
      <c r="X196" s="52">
        <v>0.54247658370143947</v>
      </c>
      <c r="Y196" s="52">
        <v>0.45752341629856053</v>
      </c>
      <c r="Z196" s="53">
        <v>122645.09954324103</v>
      </c>
    </row>
    <row r="197" spans="1:26" x14ac:dyDescent="0.3">
      <c r="A197" s="10"/>
      <c r="B197" s="19" t="s">
        <v>415</v>
      </c>
      <c r="C197" s="17" t="s">
        <v>416</v>
      </c>
      <c r="D197" s="16" t="s">
        <v>465</v>
      </c>
      <c r="E197" s="17" t="s">
        <v>466</v>
      </c>
      <c r="F197" s="16" t="s">
        <v>469</v>
      </c>
      <c r="G197" s="17" t="s">
        <v>470</v>
      </c>
      <c r="H197" s="16">
        <v>44</v>
      </c>
      <c r="I197" s="18">
        <v>13</v>
      </c>
      <c r="J197" s="47">
        <v>0.42724104641032279</v>
      </c>
      <c r="K197" s="47">
        <v>0.30258541524406041</v>
      </c>
      <c r="L197" s="47">
        <v>1</v>
      </c>
      <c r="M197" s="47">
        <v>0.24436539961422538</v>
      </c>
      <c r="N197" s="47">
        <v>0.30624065376271614</v>
      </c>
      <c r="O197" s="47">
        <v>0.29108290753255317</v>
      </c>
      <c r="P197" s="47">
        <v>0.69920776715614741</v>
      </c>
      <c r="Q197" s="47">
        <v>0.62835371932349138</v>
      </c>
      <c r="R197" s="48">
        <v>0.93702257148683199</v>
      </c>
      <c r="S197" s="49">
        <v>0.53734438672559426</v>
      </c>
      <c r="T197" s="47">
        <v>0.46265561327440574</v>
      </c>
      <c r="U197" s="50">
        <v>77470.757131572696</v>
      </c>
      <c r="V197" s="51">
        <v>6</v>
      </c>
      <c r="W197" s="52">
        <v>0</v>
      </c>
      <c r="X197" s="52">
        <v>0.42623327561448321</v>
      </c>
      <c r="Y197" s="52">
        <v>0.57376672438551679</v>
      </c>
      <c r="Z197" s="53">
        <v>96076.09046490601</v>
      </c>
    </row>
    <row r="198" spans="1:26" x14ac:dyDescent="0.3">
      <c r="A198" s="10"/>
      <c r="B198" s="19" t="s">
        <v>415</v>
      </c>
      <c r="C198" s="17" t="s">
        <v>416</v>
      </c>
      <c r="D198" s="16" t="s">
        <v>465</v>
      </c>
      <c r="E198" s="17" t="s">
        <v>466</v>
      </c>
      <c r="F198" s="16" t="s">
        <v>471</v>
      </c>
      <c r="G198" s="17" t="s">
        <v>472</v>
      </c>
      <c r="H198" s="16">
        <v>64</v>
      </c>
      <c r="I198" s="18">
        <v>12</v>
      </c>
      <c r="J198" s="47">
        <v>0.36051587796542517</v>
      </c>
      <c r="K198" s="47">
        <v>0.3200289370618904</v>
      </c>
      <c r="L198" s="47">
        <v>1</v>
      </c>
      <c r="M198" s="47">
        <v>0.12214853192070678</v>
      </c>
      <c r="N198" s="47">
        <v>0.31536684386425318</v>
      </c>
      <c r="O198" s="47">
        <v>0.17599221692818121</v>
      </c>
      <c r="P198" s="47">
        <v>0.71929325251530729</v>
      </c>
      <c r="Q198" s="47">
        <v>0.58524563594588663</v>
      </c>
      <c r="R198" s="48">
        <v>0.91505218552655454</v>
      </c>
      <c r="S198" s="49">
        <v>0.50151594241424502</v>
      </c>
      <c r="T198" s="47">
        <v>0.49848405758575498</v>
      </c>
      <c r="U198" s="50">
        <v>78698.669075408659</v>
      </c>
      <c r="V198" s="51">
        <v>5</v>
      </c>
      <c r="W198" s="52">
        <v>0</v>
      </c>
      <c r="X198" s="52">
        <v>0.39040483130313386</v>
      </c>
      <c r="Y198" s="52">
        <v>0.60959516869686614</v>
      </c>
      <c r="Z198" s="53">
        <v>96240.44685318644</v>
      </c>
    </row>
    <row r="199" spans="1:26" x14ac:dyDescent="0.3">
      <c r="A199" s="10"/>
      <c r="B199" s="19" t="s">
        <v>415</v>
      </c>
      <c r="C199" s="17" t="s">
        <v>416</v>
      </c>
      <c r="D199" s="16" t="s">
        <v>465</v>
      </c>
      <c r="E199" s="17" t="s">
        <v>466</v>
      </c>
      <c r="F199" s="16" t="s">
        <v>473</v>
      </c>
      <c r="G199" s="17" t="s">
        <v>474</v>
      </c>
      <c r="H199" s="16">
        <v>53</v>
      </c>
      <c r="I199" s="18">
        <v>12</v>
      </c>
      <c r="J199" s="47">
        <v>0.4785445388411253</v>
      </c>
      <c r="K199" s="47">
        <v>0.36008800936053315</v>
      </c>
      <c r="L199" s="47">
        <v>1</v>
      </c>
      <c r="M199" s="47">
        <v>0.18726880027202833</v>
      </c>
      <c r="N199" s="47">
        <v>0.31730747159416961</v>
      </c>
      <c r="O199" s="47">
        <v>0.16388563870376965</v>
      </c>
      <c r="P199" s="47">
        <v>0.65961742251374911</v>
      </c>
      <c r="Q199" s="47">
        <v>0.56633891193162589</v>
      </c>
      <c r="R199" s="48">
        <v>0.95487373611595361</v>
      </c>
      <c r="S199" s="49">
        <v>0.52088050325921709</v>
      </c>
      <c r="T199" s="47">
        <v>0.47911949674078291</v>
      </c>
      <c r="U199" s="50">
        <v>75709.983755481779</v>
      </c>
      <c r="V199" s="51">
        <v>5</v>
      </c>
      <c r="W199" s="52">
        <v>0</v>
      </c>
      <c r="X199" s="52">
        <v>0.40976939214810604</v>
      </c>
      <c r="Y199" s="52">
        <v>0.59023060785189396</v>
      </c>
      <c r="Z199" s="53">
        <v>93267.650422148436</v>
      </c>
    </row>
    <row r="200" spans="1:26" x14ac:dyDescent="0.3">
      <c r="A200" s="10"/>
      <c r="B200" s="19" t="s">
        <v>415</v>
      </c>
      <c r="C200" s="17" t="s">
        <v>416</v>
      </c>
      <c r="D200" s="16" t="s">
        <v>465</v>
      </c>
      <c r="E200" s="17" t="s">
        <v>466</v>
      </c>
      <c r="F200" s="16" t="s">
        <v>475</v>
      </c>
      <c r="G200" s="17" t="s">
        <v>476</v>
      </c>
      <c r="H200" s="16">
        <v>65</v>
      </c>
      <c r="I200" s="18">
        <v>8</v>
      </c>
      <c r="J200" s="47">
        <v>0.5637184605247858</v>
      </c>
      <c r="K200" s="47">
        <v>0.30340878260532539</v>
      </c>
      <c r="L200" s="47">
        <v>1</v>
      </c>
      <c r="M200" s="47">
        <v>0.15693619514788323</v>
      </c>
      <c r="N200" s="47">
        <v>0.30629341013044215</v>
      </c>
      <c r="O200" s="47">
        <v>0.163675826518352</v>
      </c>
      <c r="P200" s="47">
        <v>0.6981931219955686</v>
      </c>
      <c r="Q200" s="47">
        <v>0.54272677643506562</v>
      </c>
      <c r="R200" s="48">
        <v>0.93027509330433278</v>
      </c>
      <c r="S200" s="49">
        <v>0.51835862962908397</v>
      </c>
      <c r="T200" s="47">
        <v>0.48164137037091603</v>
      </c>
      <c r="U200" s="50">
        <v>109253.6018894571</v>
      </c>
      <c r="V200" s="51">
        <v>4</v>
      </c>
      <c r="W200" s="52">
        <v>0</v>
      </c>
      <c r="X200" s="52">
        <v>0.40724751851797281</v>
      </c>
      <c r="Y200" s="52">
        <v>0.59275248148202719</v>
      </c>
      <c r="Z200" s="53">
        <v>134457.60188945712</v>
      </c>
    </row>
    <row r="201" spans="1:26" x14ac:dyDescent="0.3">
      <c r="A201" s="10"/>
      <c r="B201" s="19" t="s">
        <v>415</v>
      </c>
      <c r="C201" s="17" t="s">
        <v>416</v>
      </c>
      <c r="D201" s="16" t="s">
        <v>465</v>
      </c>
      <c r="E201" s="17" t="s">
        <v>466</v>
      </c>
      <c r="F201" s="16" t="s">
        <v>477</v>
      </c>
      <c r="G201" s="17" t="s">
        <v>478</v>
      </c>
      <c r="H201" s="16">
        <v>55</v>
      </c>
      <c r="I201" s="18">
        <v>7</v>
      </c>
      <c r="J201" s="47">
        <v>0.55536721267454348</v>
      </c>
      <c r="K201" s="47">
        <v>0.23959452201933407</v>
      </c>
      <c r="L201" s="47">
        <v>1</v>
      </c>
      <c r="M201" s="47">
        <v>7.9611387132724726E-2</v>
      </c>
      <c r="N201" s="47">
        <v>0.26494383061347143</v>
      </c>
      <c r="O201" s="47">
        <v>0.19676423200859292</v>
      </c>
      <c r="P201" s="47">
        <v>0.72945046559351567</v>
      </c>
      <c r="Q201" s="47">
        <v>0.55000642756138318</v>
      </c>
      <c r="R201" s="48">
        <v>0.93347768001105635</v>
      </c>
      <c r="S201" s="49">
        <v>0.50546841751273563</v>
      </c>
      <c r="T201" s="47">
        <v>0.49453158248726437</v>
      </c>
      <c r="U201" s="50">
        <v>58873.984895108821</v>
      </c>
      <c r="V201" s="51">
        <v>5</v>
      </c>
      <c r="W201" s="52">
        <v>0</v>
      </c>
      <c r="X201" s="52">
        <v>0.39435730640162464</v>
      </c>
      <c r="Y201" s="52">
        <v>0.60564269359837541</v>
      </c>
      <c r="Z201" s="53">
        <v>72101.762672886587</v>
      </c>
    </row>
    <row r="202" spans="1:26" x14ac:dyDescent="0.3">
      <c r="A202" s="10"/>
      <c r="B202" s="19" t="s">
        <v>415</v>
      </c>
      <c r="C202" s="17" t="s">
        <v>416</v>
      </c>
      <c r="D202" s="16" t="s">
        <v>465</v>
      </c>
      <c r="E202" s="17" t="s">
        <v>466</v>
      </c>
      <c r="F202" s="16" t="s">
        <v>479</v>
      </c>
      <c r="G202" s="17" t="s">
        <v>480</v>
      </c>
      <c r="H202" s="16">
        <v>43</v>
      </c>
      <c r="I202" s="18">
        <v>7</v>
      </c>
      <c r="J202" s="47">
        <v>0.58708380361173818</v>
      </c>
      <c r="K202" s="47">
        <v>0.25058196952595935</v>
      </c>
      <c r="L202" s="47">
        <v>1</v>
      </c>
      <c r="M202" s="47">
        <v>0.26431913903869286</v>
      </c>
      <c r="N202" s="47">
        <v>0.31704254599893755</v>
      </c>
      <c r="O202" s="47">
        <v>0.23973617381489842</v>
      </c>
      <c r="P202" s="47">
        <v>0.67701086360144846</v>
      </c>
      <c r="Q202" s="47">
        <v>0.55614900027389758</v>
      </c>
      <c r="R202" s="48">
        <v>0.9842450978015852</v>
      </c>
      <c r="S202" s="49">
        <v>0.54179651040746191</v>
      </c>
      <c r="T202" s="47">
        <v>0.45820348959253809</v>
      </c>
      <c r="U202" s="50">
        <v>51150.171950194213</v>
      </c>
      <c r="V202" s="51">
        <v>5</v>
      </c>
      <c r="W202" s="52">
        <v>0</v>
      </c>
      <c r="X202" s="52">
        <v>0.4306853992963508</v>
      </c>
      <c r="Y202" s="52">
        <v>0.56931460070364914</v>
      </c>
      <c r="Z202" s="53">
        <v>63553.727505749761</v>
      </c>
    </row>
    <row r="203" spans="1:26" x14ac:dyDescent="0.3">
      <c r="A203" s="10"/>
      <c r="B203" s="19" t="s">
        <v>415</v>
      </c>
      <c r="C203" s="17" t="s">
        <v>416</v>
      </c>
      <c r="D203" s="16" t="s">
        <v>465</v>
      </c>
      <c r="E203" s="17" t="s">
        <v>466</v>
      </c>
      <c r="F203" s="16" t="s">
        <v>481</v>
      </c>
      <c r="G203" s="17" t="s">
        <v>482</v>
      </c>
      <c r="H203" s="16">
        <v>23</v>
      </c>
      <c r="I203" s="18">
        <v>23</v>
      </c>
      <c r="J203" s="47">
        <v>0.46344165435745938</v>
      </c>
      <c r="K203" s="47">
        <v>0.38565625659421821</v>
      </c>
      <c r="L203" s="47">
        <v>1</v>
      </c>
      <c r="M203" s="47">
        <v>0.62571392606930332</v>
      </c>
      <c r="N203" s="47">
        <v>0.41608476598753702</v>
      </c>
      <c r="O203" s="47">
        <v>0.48190546528803546</v>
      </c>
      <c r="P203" s="47">
        <v>0.66059533203944243</v>
      </c>
      <c r="Q203" s="47">
        <v>0.56672298029023183</v>
      </c>
      <c r="R203" s="48">
        <v>0.90823866769604056</v>
      </c>
      <c r="S203" s="49">
        <v>0.61203989425802985</v>
      </c>
      <c r="T203" s="47">
        <v>0.38796010574197015</v>
      </c>
      <c r="U203" s="50">
        <v>67061.619998239737</v>
      </c>
      <c r="V203" s="51">
        <v>7</v>
      </c>
      <c r="W203" s="52">
        <v>0</v>
      </c>
      <c r="X203" s="52">
        <v>0.50092878314691869</v>
      </c>
      <c r="Y203" s="52">
        <v>0.49907121685308131</v>
      </c>
      <c r="Z203" s="53">
        <v>86267.953331573081</v>
      </c>
    </row>
    <row r="204" spans="1:26" x14ac:dyDescent="0.3">
      <c r="A204" s="10"/>
      <c r="B204" s="19" t="s">
        <v>415</v>
      </c>
      <c r="C204" s="17" t="s">
        <v>416</v>
      </c>
      <c r="D204" s="16" t="s">
        <v>465</v>
      </c>
      <c r="E204" s="17" t="s">
        <v>466</v>
      </c>
      <c r="F204" s="16" t="s">
        <v>483</v>
      </c>
      <c r="G204" s="17" t="s">
        <v>484</v>
      </c>
      <c r="H204" s="16"/>
      <c r="I204" s="18">
        <v>9</v>
      </c>
      <c r="J204" s="47">
        <v>0.44798809677836715</v>
      </c>
      <c r="K204" s="47">
        <v>0.46099107258377536</v>
      </c>
      <c r="L204" s="47">
        <v>1</v>
      </c>
      <c r="M204" s="47">
        <v>0.98079594858581198</v>
      </c>
      <c r="N204" s="47">
        <v>0.49879029989309626</v>
      </c>
      <c r="O204" s="47">
        <v>0.76400569284512876</v>
      </c>
      <c r="P204" s="47">
        <v>0.72803561004086403</v>
      </c>
      <c r="Q204" s="47">
        <v>0.54572640035706321</v>
      </c>
      <c r="R204" s="48">
        <v>0.95608899297423888</v>
      </c>
      <c r="S204" s="49">
        <v>0.7091580126731496</v>
      </c>
      <c r="T204" s="47">
        <v>0.2908419873268504</v>
      </c>
      <c r="U204" s="50">
        <v>9889.5000950748945</v>
      </c>
      <c r="V204" s="51">
        <v>7</v>
      </c>
      <c r="W204" s="52">
        <v>0</v>
      </c>
      <c r="X204" s="52">
        <v>0.59804690156203844</v>
      </c>
      <c r="Y204" s="52">
        <v>0.40195309843796156</v>
      </c>
      <c r="Z204" s="53">
        <v>13667.611206186008</v>
      </c>
    </row>
    <row r="205" spans="1:26" x14ac:dyDescent="0.3">
      <c r="A205" s="10"/>
      <c r="B205" s="19" t="s">
        <v>415</v>
      </c>
      <c r="C205" s="17" t="s">
        <v>416</v>
      </c>
      <c r="D205" s="16" t="s">
        <v>465</v>
      </c>
      <c r="E205" s="17" t="s">
        <v>466</v>
      </c>
      <c r="F205" s="16" t="s">
        <v>485</v>
      </c>
      <c r="G205" s="17" t="s">
        <v>486</v>
      </c>
      <c r="H205" s="16"/>
      <c r="I205" s="18">
        <v>2</v>
      </c>
      <c r="J205" s="47">
        <v>0.65099715099715105</v>
      </c>
      <c r="K205" s="47">
        <v>0.79487179487179482</v>
      </c>
      <c r="L205" s="47">
        <v>1</v>
      </c>
      <c r="M205" s="47">
        <v>0.31274467143401996</v>
      </c>
      <c r="N205" s="47">
        <v>0.57586206896551728</v>
      </c>
      <c r="O205" s="47">
        <v>0.92877492877492873</v>
      </c>
      <c r="P205" s="47">
        <v>0.84406379208505611</v>
      </c>
      <c r="Q205" s="47">
        <v>0.76619170984455964</v>
      </c>
      <c r="R205" s="48">
        <v>0.91025641025641024</v>
      </c>
      <c r="S205" s="49">
        <v>0.75375139191438201</v>
      </c>
      <c r="T205" s="47">
        <v>0.24624860808561799</v>
      </c>
      <c r="U205" s="50">
        <v>477.72229968609889</v>
      </c>
      <c r="V205" s="51">
        <v>6</v>
      </c>
      <c r="W205" s="52">
        <v>0</v>
      </c>
      <c r="X205" s="52">
        <v>0.64264028080327096</v>
      </c>
      <c r="Y205" s="52">
        <v>0.35735971919672904</v>
      </c>
      <c r="Z205" s="53">
        <v>693.27785524165438</v>
      </c>
    </row>
    <row r="206" spans="1:26" x14ac:dyDescent="0.3">
      <c r="A206" s="10"/>
      <c r="B206" s="19" t="s">
        <v>415</v>
      </c>
      <c r="C206" s="17" t="s">
        <v>416</v>
      </c>
      <c r="D206" s="16" t="s">
        <v>487</v>
      </c>
      <c r="E206" s="17" t="s">
        <v>488</v>
      </c>
      <c r="F206" s="16" t="s">
        <v>489</v>
      </c>
      <c r="G206" s="17" t="s">
        <v>490</v>
      </c>
      <c r="H206" s="16"/>
      <c r="I206" s="18">
        <v>9</v>
      </c>
      <c r="J206" s="47">
        <v>0.99125816993464055</v>
      </c>
      <c r="K206" s="47">
        <v>0.99133986928104578</v>
      </c>
      <c r="L206" s="47">
        <v>1</v>
      </c>
      <c r="M206" s="47">
        <v>0.38425044277996062</v>
      </c>
      <c r="N206" s="47">
        <v>0.865046102263202</v>
      </c>
      <c r="O206" s="47">
        <v>0.99934640522875817</v>
      </c>
      <c r="P206" s="47">
        <v>0.91843321352600304</v>
      </c>
      <c r="Q206" s="47">
        <v>0.8115107281041154</v>
      </c>
      <c r="R206" s="48">
        <v>0.97077662129703768</v>
      </c>
      <c r="S206" s="49">
        <v>0.88132906137941824</v>
      </c>
      <c r="T206" s="47">
        <v>0.11867093862058176</v>
      </c>
      <c r="U206" s="50">
        <v>3542.6835306402272</v>
      </c>
      <c r="V206" s="51">
        <v>8</v>
      </c>
      <c r="W206" s="52">
        <v>0</v>
      </c>
      <c r="X206" s="52">
        <v>0.77021795026830708</v>
      </c>
      <c r="Y206" s="52">
        <v>0.22978204973169292</v>
      </c>
      <c r="Z206" s="53">
        <v>6859.683530640229</v>
      </c>
    </row>
    <row r="207" spans="1:26" x14ac:dyDescent="0.3">
      <c r="A207" s="10"/>
      <c r="B207" s="19" t="s">
        <v>415</v>
      </c>
      <c r="C207" s="17" t="s">
        <v>416</v>
      </c>
      <c r="D207" s="16" t="s">
        <v>487</v>
      </c>
      <c r="E207" s="17" t="s">
        <v>488</v>
      </c>
      <c r="F207" s="16" t="s">
        <v>491</v>
      </c>
      <c r="G207" s="17" t="s">
        <v>492</v>
      </c>
      <c r="H207" s="16"/>
      <c r="I207" s="18">
        <v>11</v>
      </c>
      <c r="J207" s="47">
        <v>0.99725735182081365</v>
      </c>
      <c r="K207" s="47">
        <v>0.99268627152216982</v>
      </c>
      <c r="L207" s="47">
        <v>1</v>
      </c>
      <c r="M207" s="47">
        <v>0.27292051675498502</v>
      </c>
      <c r="N207" s="47">
        <v>0.80539128720678099</v>
      </c>
      <c r="O207" s="47">
        <v>0.99969526131342379</v>
      </c>
      <c r="P207" s="47">
        <v>0.89885034288019361</v>
      </c>
      <c r="Q207" s="47">
        <v>0.75810717337347922</v>
      </c>
      <c r="R207" s="48">
        <v>0.96634313246281689</v>
      </c>
      <c r="S207" s="49">
        <v>0.8545834819260737</v>
      </c>
      <c r="T207" s="47">
        <v>0.1454165180739263</v>
      </c>
      <c r="U207" s="50">
        <v>4847.6050465124072</v>
      </c>
      <c r="V207" s="51">
        <v>8</v>
      </c>
      <c r="W207" s="52">
        <v>0</v>
      </c>
      <c r="X207" s="52">
        <v>0.74347237081496265</v>
      </c>
      <c r="Y207" s="52">
        <v>0.25652762918503735</v>
      </c>
      <c r="Z207" s="53">
        <v>8551.6050465124044</v>
      </c>
    </row>
    <row r="208" spans="1:26" x14ac:dyDescent="0.3">
      <c r="A208" s="10"/>
      <c r="B208" s="19" t="s">
        <v>415</v>
      </c>
      <c r="C208" s="17" t="s">
        <v>416</v>
      </c>
      <c r="D208" s="16" t="s">
        <v>487</v>
      </c>
      <c r="E208" s="17" t="s">
        <v>488</v>
      </c>
      <c r="F208" s="16" t="s">
        <v>493</v>
      </c>
      <c r="G208" s="17" t="s">
        <v>494</v>
      </c>
      <c r="H208" s="16"/>
      <c r="I208" s="18">
        <v>12</v>
      </c>
      <c r="J208" s="47">
        <v>0.99592975927433414</v>
      </c>
      <c r="K208" s="47">
        <v>0.98203279451098968</v>
      </c>
      <c r="L208" s="47">
        <v>1</v>
      </c>
      <c r="M208" s="47">
        <v>0.41852392651162962</v>
      </c>
      <c r="N208" s="47">
        <v>0.85577740739480934</v>
      </c>
      <c r="O208" s="47">
        <v>0.9986044888940574</v>
      </c>
      <c r="P208" s="47">
        <v>0.93209359215384269</v>
      </c>
      <c r="Q208" s="47">
        <v>0.85308482272499275</v>
      </c>
      <c r="R208" s="48">
        <v>0.98240800516462234</v>
      </c>
      <c r="S208" s="49">
        <v>0.89093942184769759</v>
      </c>
      <c r="T208" s="47">
        <v>0.10906057815230241</v>
      </c>
      <c r="U208" s="50">
        <v>5143.2968656625817</v>
      </c>
      <c r="V208" s="51">
        <v>8</v>
      </c>
      <c r="W208" s="52">
        <v>0</v>
      </c>
      <c r="X208" s="52">
        <v>0.77982831073658643</v>
      </c>
      <c r="Y208" s="52">
        <v>0.22017168926341357</v>
      </c>
      <c r="Z208" s="53">
        <v>10383.296865662584</v>
      </c>
    </row>
    <row r="209" spans="1:26" x14ac:dyDescent="0.3">
      <c r="A209" s="10"/>
      <c r="B209" s="19" t="s">
        <v>415</v>
      </c>
      <c r="C209" s="17" t="s">
        <v>416</v>
      </c>
      <c r="D209" s="16" t="s">
        <v>487</v>
      </c>
      <c r="E209" s="17" t="s">
        <v>488</v>
      </c>
      <c r="F209" s="16" t="s">
        <v>495</v>
      </c>
      <c r="G209" s="17" t="s">
        <v>496</v>
      </c>
      <c r="H209" s="16"/>
      <c r="I209" s="18">
        <v>10</v>
      </c>
      <c r="J209" s="47">
        <v>0.99742901855577903</v>
      </c>
      <c r="K209" s="47">
        <v>0.98736865638274085</v>
      </c>
      <c r="L209" s="47">
        <v>1</v>
      </c>
      <c r="M209" s="47">
        <v>0.34640149611236987</v>
      </c>
      <c r="N209" s="47">
        <v>0.82270742358078608</v>
      </c>
      <c r="O209" s="47">
        <v>0.99955287279230942</v>
      </c>
      <c r="P209" s="47">
        <v>0.92955239064089523</v>
      </c>
      <c r="Q209" s="47">
        <v>0.86315420794556186</v>
      </c>
      <c r="R209" s="48">
        <v>0.96759209247056277</v>
      </c>
      <c r="S209" s="49">
        <v>0.87930646205344487</v>
      </c>
      <c r="T209" s="47">
        <v>0.12069353794655513</v>
      </c>
      <c r="U209" s="50">
        <v>3024.2179803268318</v>
      </c>
      <c r="V209" s="51">
        <v>8</v>
      </c>
      <c r="W209" s="52">
        <v>0</v>
      </c>
      <c r="X209" s="52">
        <v>0.76819535094233382</v>
      </c>
      <c r="Y209" s="52">
        <v>0.23180464905766618</v>
      </c>
      <c r="Z209" s="53">
        <v>5808.3290914379413</v>
      </c>
    </row>
    <row r="210" spans="1:26" x14ac:dyDescent="0.3">
      <c r="A210" s="10"/>
      <c r="B210" s="19" t="s">
        <v>415</v>
      </c>
      <c r="C210" s="17" t="s">
        <v>416</v>
      </c>
      <c r="D210" s="16" t="s">
        <v>487</v>
      </c>
      <c r="E210" s="17" t="s">
        <v>488</v>
      </c>
      <c r="F210" s="16" t="s">
        <v>497</v>
      </c>
      <c r="G210" s="17" t="s">
        <v>498</v>
      </c>
      <c r="H210" s="16"/>
      <c r="I210" s="18">
        <v>11</v>
      </c>
      <c r="J210" s="47">
        <v>0.98615553321758198</v>
      </c>
      <c r="K210" s="47">
        <v>0.89756008407200949</v>
      </c>
      <c r="L210" s="47">
        <v>1</v>
      </c>
      <c r="M210" s="47">
        <v>0.55730875471743868</v>
      </c>
      <c r="N210" s="47">
        <v>0.83231089847075057</v>
      </c>
      <c r="O210" s="47">
        <v>0.99003929452618111</v>
      </c>
      <c r="P210" s="47">
        <v>0.90509711642005342</v>
      </c>
      <c r="Q210" s="47">
        <v>0.78798071268963898</v>
      </c>
      <c r="R210" s="48">
        <v>0.97923197492163017</v>
      </c>
      <c r="S210" s="49">
        <v>0.88174270767058727</v>
      </c>
      <c r="T210" s="47">
        <v>0.11825729232941273</v>
      </c>
      <c r="U210" s="50">
        <v>6561.1510930204777</v>
      </c>
      <c r="V210" s="51">
        <v>8</v>
      </c>
      <c r="W210" s="52">
        <v>0</v>
      </c>
      <c r="X210" s="52">
        <v>0.77063159655947611</v>
      </c>
      <c r="Y210" s="52">
        <v>0.22936840344052389</v>
      </c>
      <c r="Z210" s="53">
        <v>12725.817759687146</v>
      </c>
    </row>
    <row r="211" spans="1:26" x14ac:dyDescent="0.3">
      <c r="A211" s="10"/>
      <c r="B211" s="19" t="s">
        <v>415</v>
      </c>
      <c r="C211" s="17" t="s">
        <v>416</v>
      </c>
      <c r="D211" s="16" t="s">
        <v>487</v>
      </c>
      <c r="E211" s="17" t="s">
        <v>488</v>
      </c>
      <c r="F211" s="16" t="s">
        <v>499</v>
      </c>
      <c r="G211" s="17" t="s">
        <v>500</v>
      </c>
      <c r="H211" s="16"/>
      <c r="I211" s="18">
        <v>22</v>
      </c>
      <c r="J211" s="47">
        <v>0.71704535599687791</v>
      </c>
      <c r="K211" s="47">
        <v>0.72240048564738535</v>
      </c>
      <c r="L211" s="47">
        <v>1</v>
      </c>
      <c r="M211" s="47">
        <v>0.52038301305443879</v>
      </c>
      <c r="N211" s="47">
        <v>0.69629618068020416</v>
      </c>
      <c r="O211" s="47">
        <v>0.85287485907553551</v>
      </c>
      <c r="P211" s="47">
        <v>0.82367534999113945</v>
      </c>
      <c r="Q211" s="47">
        <v>0.69217816471879567</v>
      </c>
      <c r="R211" s="48">
        <v>0.94849229688803049</v>
      </c>
      <c r="S211" s="49">
        <v>0.77481618956137865</v>
      </c>
      <c r="T211" s="47">
        <v>0.22518381043862135</v>
      </c>
      <c r="U211" s="50">
        <v>25111.147437252421</v>
      </c>
      <c r="V211" s="51">
        <v>8</v>
      </c>
      <c r="W211" s="52">
        <v>0</v>
      </c>
      <c r="X211" s="52">
        <v>0.66370507845026749</v>
      </c>
      <c r="Y211" s="52">
        <v>0.33629492154973251</v>
      </c>
      <c r="Z211" s="53">
        <v>37501.59188169687</v>
      </c>
    </row>
    <row r="212" spans="1:26" x14ac:dyDescent="0.3">
      <c r="A212" s="10"/>
      <c r="B212" s="19" t="s">
        <v>415</v>
      </c>
      <c r="C212" s="17" t="s">
        <v>416</v>
      </c>
      <c r="D212" s="16" t="s">
        <v>487</v>
      </c>
      <c r="E212" s="17" t="s">
        <v>488</v>
      </c>
      <c r="F212" s="16" t="s">
        <v>501</v>
      </c>
      <c r="G212" s="17" t="s">
        <v>502</v>
      </c>
      <c r="H212" s="16"/>
      <c r="I212" s="18">
        <v>18</v>
      </c>
      <c r="J212" s="47">
        <v>0.99631693724254911</v>
      </c>
      <c r="K212" s="47">
        <v>0.93120911073418944</v>
      </c>
      <c r="L212" s="47">
        <v>1</v>
      </c>
      <c r="M212" s="47">
        <v>0.62388343005637903</v>
      </c>
      <c r="N212" s="47">
        <v>0.86427929950606197</v>
      </c>
      <c r="O212" s="47">
        <v>0.9977707778047008</v>
      </c>
      <c r="P212" s="47">
        <v>0.92355317467287257</v>
      </c>
      <c r="Q212" s="47">
        <v>0.80519616162934915</v>
      </c>
      <c r="R212" s="48">
        <v>0.98394367506273828</v>
      </c>
      <c r="S212" s="49">
        <v>0.90290584074542679</v>
      </c>
      <c r="T212" s="47">
        <v>9.7094159254573209E-2</v>
      </c>
      <c r="U212" s="50">
        <v>9672.4230507813281</v>
      </c>
      <c r="V212" s="51">
        <v>8</v>
      </c>
      <c r="W212" s="52">
        <v>0</v>
      </c>
      <c r="X212" s="52">
        <v>0.79179472963431563</v>
      </c>
      <c r="Y212" s="52">
        <v>0.20820527036568437</v>
      </c>
      <c r="Z212" s="53">
        <v>20741.200828559111</v>
      </c>
    </row>
    <row r="213" spans="1:26" x14ac:dyDescent="0.3">
      <c r="A213" s="10"/>
      <c r="B213" s="19" t="s">
        <v>415</v>
      </c>
      <c r="C213" s="17" t="s">
        <v>416</v>
      </c>
      <c r="D213" s="16" t="s">
        <v>487</v>
      </c>
      <c r="E213" s="17" t="s">
        <v>488</v>
      </c>
      <c r="F213" s="16" t="s">
        <v>503</v>
      </c>
      <c r="G213" s="17" t="s">
        <v>504</v>
      </c>
      <c r="H213" s="16"/>
      <c r="I213" s="18">
        <v>16</v>
      </c>
      <c r="J213" s="47">
        <v>0.99369613545695401</v>
      </c>
      <c r="K213" s="47">
        <v>0.8586046228339983</v>
      </c>
      <c r="L213" s="47">
        <v>1</v>
      </c>
      <c r="M213" s="47">
        <v>0.56556575329422853</v>
      </c>
      <c r="N213" s="47">
        <v>0.80849109557585341</v>
      </c>
      <c r="O213" s="47">
        <v>0.98900630386454302</v>
      </c>
      <c r="P213" s="47">
        <v>0.88547563547563546</v>
      </c>
      <c r="Q213" s="47">
        <v>0.77124645892351273</v>
      </c>
      <c r="R213" s="48">
        <v>0.9749746010876712</v>
      </c>
      <c r="S213" s="49">
        <v>0.8718956229458219</v>
      </c>
      <c r="T213" s="47">
        <v>0.1281043770541781</v>
      </c>
      <c r="U213" s="50">
        <v>20536.028372424127</v>
      </c>
      <c r="V213" s="51">
        <v>8</v>
      </c>
      <c r="W213" s="52">
        <v>0</v>
      </c>
      <c r="X213" s="52">
        <v>0.76078451183471074</v>
      </c>
      <c r="Y213" s="52">
        <v>0.23921548816528926</v>
      </c>
      <c r="Z213" s="53">
        <v>38347.917261313029</v>
      </c>
    </row>
    <row r="214" spans="1:26" x14ac:dyDescent="0.3">
      <c r="A214" s="10"/>
      <c r="B214" s="19" t="s">
        <v>415</v>
      </c>
      <c r="C214" s="17" t="s">
        <v>416</v>
      </c>
      <c r="D214" s="16" t="s">
        <v>487</v>
      </c>
      <c r="E214" s="17" t="s">
        <v>488</v>
      </c>
      <c r="F214" s="16" t="s">
        <v>505</v>
      </c>
      <c r="G214" s="17" t="s">
        <v>506</v>
      </c>
      <c r="H214" s="16"/>
      <c r="I214" s="18">
        <v>10</v>
      </c>
      <c r="J214" s="47">
        <v>0.9973618013375054</v>
      </c>
      <c r="K214" s="47">
        <v>0.9455488066752562</v>
      </c>
      <c r="L214" s="47">
        <v>1</v>
      </c>
      <c r="M214" s="47">
        <v>0.71005650734006154</v>
      </c>
      <c r="N214" s="47">
        <v>0.8813240622857702</v>
      </c>
      <c r="O214" s="47">
        <v>0.99748450825204005</v>
      </c>
      <c r="P214" s="47">
        <v>0.92318588629193221</v>
      </c>
      <c r="Q214" s="47">
        <v>0.82030700112317478</v>
      </c>
      <c r="R214" s="48">
        <v>0.98724020727698236</v>
      </c>
      <c r="S214" s="49">
        <v>0.91805653117585806</v>
      </c>
      <c r="T214" s="47">
        <v>8.1943468824141941E-2</v>
      </c>
      <c r="U214" s="50">
        <v>6929.87721498886</v>
      </c>
      <c r="V214" s="51">
        <v>8</v>
      </c>
      <c r="W214" s="52">
        <v>0</v>
      </c>
      <c r="X214" s="52">
        <v>0.8069454200647469</v>
      </c>
      <c r="Y214" s="52">
        <v>0.1930545799352531</v>
      </c>
      <c r="Z214" s="53">
        <v>16326.432770544419</v>
      </c>
    </row>
    <row r="215" spans="1:26" x14ac:dyDescent="0.3">
      <c r="A215" s="10"/>
      <c r="B215" s="19" t="s">
        <v>415</v>
      </c>
      <c r="C215" s="17" t="s">
        <v>416</v>
      </c>
      <c r="D215" s="16" t="s">
        <v>487</v>
      </c>
      <c r="E215" s="17" t="s">
        <v>488</v>
      </c>
      <c r="F215" s="16" t="s">
        <v>507</v>
      </c>
      <c r="G215" s="17" t="s">
        <v>508</v>
      </c>
      <c r="H215" s="16"/>
      <c r="I215" s="18">
        <v>10</v>
      </c>
      <c r="J215" s="47">
        <v>0.98907413610946482</v>
      </c>
      <c r="K215" s="47">
        <v>0.79079805189785346</v>
      </c>
      <c r="L215" s="47">
        <v>1</v>
      </c>
      <c r="M215" s="47">
        <v>0.50944399866101509</v>
      </c>
      <c r="N215" s="47">
        <v>0.77682517159732967</v>
      </c>
      <c r="O215" s="47">
        <v>0.98041590434715387</v>
      </c>
      <c r="P215" s="47">
        <v>0.8502188582892577</v>
      </c>
      <c r="Q215" s="47">
        <v>0.74215829676580536</v>
      </c>
      <c r="R215" s="48">
        <v>0.97412243769401885</v>
      </c>
      <c r="S215" s="49">
        <v>0.84589520615132208</v>
      </c>
      <c r="T215" s="47">
        <v>0.15410479384867792</v>
      </c>
      <c r="U215" s="50">
        <v>30530.163023743131</v>
      </c>
      <c r="V215" s="51">
        <v>8</v>
      </c>
      <c r="W215" s="52">
        <v>0</v>
      </c>
      <c r="X215" s="52">
        <v>0.73478409504021103</v>
      </c>
      <c r="Y215" s="52">
        <v>0.26521590495978897</v>
      </c>
      <c r="Z215" s="53">
        <v>52542.718579298671</v>
      </c>
    </row>
    <row r="216" spans="1:26" x14ac:dyDescent="0.3">
      <c r="A216" s="10"/>
      <c r="B216" s="19" t="s">
        <v>415</v>
      </c>
      <c r="C216" s="17" t="s">
        <v>416</v>
      </c>
      <c r="D216" s="16" t="s">
        <v>487</v>
      </c>
      <c r="E216" s="17" t="s">
        <v>488</v>
      </c>
      <c r="F216" s="16" t="s">
        <v>509</v>
      </c>
      <c r="G216" s="17" t="s">
        <v>510</v>
      </c>
      <c r="H216" s="16"/>
      <c r="I216" s="18">
        <v>5</v>
      </c>
      <c r="J216" s="47">
        <v>0.99696180555555558</v>
      </c>
      <c r="K216" s="47">
        <v>0.94314236111111116</v>
      </c>
      <c r="L216" s="47">
        <v>1</v>
      </c>
      <c r="M216" s="47">
        <v>0.93475543351526169</v>
      </c>
      <c r="N216" s="47">
        <v>0.86171761280931591</v>
      </c>
      <c r="O216" s="47">
        <v>0.99565972222222221</v>
      </c>
      <c r="P216" s="47">
        <v>0.92215251391711583</v>
      </c>
      <c r="Q216" s="47">
        <v>0.78173544641456139</v>
      </c>
      <c r="R216" s="48">
        <v>0.98327690571457882</v>
      </c>
      <c r="S216" s="49">
        <v>0.93548908902885808</v>
      </c>
      <c r="T216" s="47">
        <v>6.4510910971141922E-2</v>
      </c>
      <c r="U216" s="50">
        <v>1618.0626689781816</v>
      </c>
      <c r="V216" s="51">
        <v>8</v>
      </c>
      <c r="W216" s="52">
        <v>0</v>
      </c>
      <c r="X216" s="52">
        <v>0.82437797791774692</v>
      </c>
      <c r="Y216" s="52">
        <v>0.17562202208225308</v>
      </c>
      <c r="Z216" s="53">
        <v>4404.9515578670716</v>
      </c>
    </row>
    <row r="217" spans="1:26" x14ac:dyDescent="0.3">
      <c r="A217" s="10"/>
      <c r="B217" s="19" t="s">
        <v>415</v>
      </c>
      <c r="C217" s="17" t="s">
        <v>416</v>
      </c>
      <c r="D217" s="16" t="s">
        <v>487</v>
      </c>
      <c r="E217" s="17" t="s">
        <v>488</v>
      </c>
      <c r="F217" s="16" t="s">
        <v>511</v>
      </c>
      <c r="G217" s="17" t="s">
        <v>512</v>
      </c>
      <c r="H217" s="16"/>
      <c r="I217" s="18">
        <v>22</v>
      </c>
      <c r="J217" s="47">
        <v>0.98955583610696651</v>
      </c>
      <c r="K217" s="47">
        <v>0.89564443934350968</v>
      </c>
      <c r="L217" s="47">
        <v>1</v>
      </c>
      <c r="M217" s="47">
        <v>0.51134018764695033</v>
      </c>
      <c r="N217" s="47">
        <v>0.84364392678868549</v>
      </c>
      <c r="O217" s="47">
        <v>0.99517961666475385</v>
      </c>
      <c r="P217" s="47">
        <v>0.90806637578278659</v>
      </c>
      <c r="Q217" s="47">
        <v>0.80005923373091725</v>
      </c>
      <c r="R217" s="48">
        <v>0.98100460975997461</v>
      </c>
      <c r="S217" s="49">
        <v>0.88049935842494942</v>
      </c>
      <c r="T217" s="47">
        <v>0.11950064157505058</v>
      </c>
      <c r="U217" s="50">
        <v>11559.536060837792</v>
      </c>
      <c r="V217" s="51">
        <v>8</v>
      </c>
      <c r="W217" s="52">
        <v>0</v>
      </c>
      <c r="X217" s="52">
        <v>0.76938824731383837</v>
      </c>
      <c r="Y217" s="52">
        <v>0.23061175268616163</v>
      </c>
      <c r="Z217" s="53">
        <v>22307.536060837785</v>
      </c>
    </row>
    <row r="218" spans="1:26" x14ac:dyDescent="0.3">
      <c r="A218" s="10"/>
      <c r="B218" s="19" t="s">
        <v>415</v>
      </c>
      <c r="C218" s="17" t="s">
        <v>416</v>
      </c>
      <c r="D218" s="16" t="s">
        <v>487</v>
      </c>
      <c r="E218" s="17" t="s">
        <v>488</v>
      </c>
      <c r="F218" s="16" t="s">
        <v>513</v>
      </c>
      <c r="G218" s="17" t="s">
        <v>514</v>
      </c>
      <c r="H218" s="16"/>
      <c r="I218" s="18">
        <v>3</v>
      </c>
      <c r="J218" s="47">
        <v>0.9975609756097561</v>
      </c>
      <c r="K218" s="47">
        <v>0.923170731707317</v>
      </c>
      <c r="L218" s="47">
        <v>1</v>
      </c>
      <c r="M218" s="47">
        <v>0.23960260694264174</v>
      </c>
      <c r="N218" s="47">
        <v>0.74185463659147866</v>
      </c>
      <c r="O218" s="47">
        <v>0.98292682926829267</v>
      </c>
      <c r="P218" s="47">
        <v>0.82369255150554677</v>
      </c>
      <c r="Q218" s="47">
        <v>0.75855773619351896</v>
      </c>
      <c r="R218" s="48">
        <v>0.98966408268733863</v>
      </c>
      <c r="S218" s="49">
        <v>0.82855890561176559</v>
      </c>
      <c r="T218" s="47">
        <v>0.17144109438823441</v>
      </c>
      <c r="U218" s="50">
        <v>484.49253274115046</v>
      </c>
      <c r="V218" s="51">
        <v>8</v>
      </c>
      <c r="W218" s="52">
        <v>0</v>
      </c>
      <c r="X218" s="52">
        <v>0.71744779450065443</v>
      </c>
      <c r="Y218" s="52">
        <v>0.28255220549934557</v>
      </c>
      <c r="Z218" s="53">
        <v>798.49253274115051</v>
      </c>
    </row>
    <row r="219" spans="1:26" x14ac:dyDescent="0.3">
      <c r="A219" s="10"/>
      <c r="B219" s="19" t="s">
        <v>515</v>
      </c>
      <c r="C219" s="17" t="s">
        <v>516</v>
      </c>
      <c r="D219" s="16" t="s">
        <v>517</v>
      </c>
      <c r="E219" s="17" t="s">
        <v>518</v>
      </c>
      <c r="F219" s="16" t="s">
        <v>519</v>
      </c>
      <c r="G219" s="17" t="s">
        <v>518</v>
      </c>
      <c r="H219" s="16">
        <v>53</v>
      </c>
      <c r="I219" s="18">
        <v>22</v>
      </c>
      <c r="J219" s="47">
        <v>0.75009628064934009</v>
      </c>
      <c r="K219" s="47">
        <v>0.29936863234796413</v>
      </c>
      <c r="L219" s="47">
        <v>1</v>
      </c>
      <c r="M219" s="47">
        <v>0.31148676986049167</v>
      </c>
      <c r="N219" s="47">
        <v>0.47128940041877881</v>
      </c>
      <c r="O219" s="47">
        <v>0.37419912005321693</v>
      </c>
      <c r="P219" s="47">
        <v>0.79311243800471776</v>
      </c>
      <c r="Q219" s="47">
        <v>0.62760123091922859</v>
      </c>
      <c r="R219" s="48">
        <v>0.93734220131865598</v>
      </c>
      <c r="S219" s="49">
        <v>0.6182773415080437</v>
      </c>
      <c r="T219" s="47">
        <v>0.3817226584919563</v>
      </c>
      <c r="U219" s="50">
        <v>145430.60704555796</v>
      </c>
      <c r="V219" s="51">
        <v>6</v>
      </c>
      <c r="W219" s="52">
        <v>0</v>
      </c>
      <c r="X219" s="52">
        <v>0.50716623039693265</v>
      </c>
      <c r="Y219" s="52">
        <v>0.49283376960306735</v>
      </c>
      <c r="Z219" s="53">
        <v>187762.27371222462</v>
      </c>
    </row>
    <row r="220" spans="1:26" x14ac:dyDescent="0.3">
      <c r="A220" s="10"/>
      <c r="B220" s="19" t="s">
        <v>515</v>
      </c>
      <c r="C220" s="17" t="s">
        <v>516</v>
      </c>
      <c r="D220" s="16" t="s">
        <v>517</v>
      </c>
      <c r="E220" s="17" t="s">
        <v>518</v>
      </c>
      <c r="F220" s="16" t="s">
        <v>520</v>
      </c>
      <c r="G220" s="17" t="s">
        <v>521</v>
      </c>
      <c r="H220" s="16">
        <v>73</v>
      </c>
      <c r="I220" s="18">
        <v>7</v>
      </c>
      <c r="J220" s="47">
        <v>0.65231811199553136</v>
      </c>
      <c r="K220" s="47">
        <v>0.16335009076944562</v>
      </c>
      <c r="L220" s="47">
        <v>1</v>
      </c>
      <c r="M220" s="47">
        <v>0.16721200006072293</v>
      </c>
      <c r="N220" s="47">
        <v>0.2843115328498248</v>
      </c>
      <c r="O220" s="47">
        <v>6.5121258669645771E-2</v>
      </c>
      <c r="P220" s="47">
        <v>0.72347675506584552</v>
      </c>
      <c r="Q220" s="47">
        <v>0.53975435216404044</v>
      </c>
      <c r="R220" s="48">
        <v>0.91456301619149827</v>
      </c>
      <c r="S220" s="49">
        <v>0.50112301308517271</v>
      </c>
      <c r="T220" s="47">
        <v>0.49887698691482729</v>
      </c>
      <c r="U220" s="50">
        <v>88795.114900970104</v>
      </c>
      <c r="V220" s="51">
        <v>4</v>
      </c>
      <c r="W220" s="52">
        <v>0</v>
      </c>
      <c r="X220" s="52">
        <v>0.3900119019740616</v>
      </c>
      <c r="Y220" s="52">
        <v>0.60998809802593845</v>
      </c>
      <c r="Z220" s="53">
        <v>108571.78156763679</v>
      </c>
    </row>
    <row r="221" spans="1:26" x14ac:dyDescent="0.3">
      <c r="A221" s="10"/>
      <c r="B221" s="19" t="s">
        <v>515</v>
      </c>
      <c r="C221" s="17" t="s">
        <v>516</v>
      </c>
      <c r="D221" s="16" t="s">
        <v>517</v>
      </c>
      <c r="E221" s="17" t="s">
        <v>518</v>
      </c>
      <c r="F221" s="16" t="s">
        <v>522</v>
      </c>
      <c r="G221" s="17" t="s">
        <v>523</v>
      </c>
      <c r="H221" s="16">
        <v>67</v>
      </c>
      <c r="I221" s="18">
        <v>3</v>
      </c>
      <c r="J221" s="47">
        <v>0.62400300776109785</v>
      </c>
      <c r="K221" s="47">
        <v>0.23042941160673519</v>
      </c>
      <c r="L221" s="47">
        <v>1</v>
      </c>
      <c r="M221" s="47">
        <v>0.15334195859409025</v>
      </c>
      <c r="N221" s="47">
        <v>0.28104655598902251</v>
      </c>
      <c r="O221" s="47">
        <v>5.9000456535166633E-2</v>
      </c>
      <c r="P221" s="47">
        <v>0.67824799225380183</v>
      </c>
      <c r="Q221" s="47">
        <v>0.51553965728646278</v>
      </c>
      <c r="R221" s="48">
        <v>0.91462856095997069</v>
      </c>
      <c r="S221" s="49">
        <v>0.49513751122070526</v>
      </c>
      <c r="T221" s="47">
        <v>0.50486248877929474</v>
      </c>
      <c r="U221" s="50">
        <v>77950.768267523104</v>
      </c>
      <c r="V221" s="51">
        <v>4</v>
      </c>
      <c r="W221" s="52">
        <v>0</v>
      </c>
      <c r="X221" s="52">
        <v>0.38402640010959416</v>
      </c>
      <c r="Y221" s="52">
        <v>0.6159735998904059</v>
      </c>
      <c r="Z221" s="53">
        <v>95106.323823078666</v>
      </c>
    </row>
    <row r="222" spans="1:26" x14ac:dyDescent="0.3">
      <c r="A222" s="10"/>
      <c r="B222" s="19" t="s">
        <v>515</v>
      </c>
      <c r="C222" s="17" t="s">
        <v>516</v>
      </c>
      <c r="D222" s="16" t="s">
        <v>517</v>
      </c>
      <c r="E222" s="17" t="s">
        <v>518</v>
      </c>
      <c r="F222" s="16" t="s">
        <v>524</v>
      </c>
      <c r="G222" s="17" t="s">
        <v>525</v>
      </c>
      <c r="H222" s="16">
        <v>83</v>
      </c>
      <c r="I222" s="18">
        <v>7</v>
      </c>
      <c r="J222" s="47">
        <v>0.48245316495329543</v>
      </c>
      <c r="K222" s="47">
        <v>0.11192141105254916</v>
      </c>
      <c r="L222" s="47">
        <v>1</v>
      </c>
      <c r="M222" s="47">
        <v>0.19750187322890037</v>
      </c>
      <c r="N222" s="47">
        <v>0.37280546852748503</v>
      </c>
      <c r="O222" s="47">
        <v>6.4055732400981058E-2</v>
      </c>
      <c r="P222" s="47">
        <v>0.68355266461433872</v>
      </c>
      <c r="Q222" s="47">
        <v>0.52645882448971748</v>
      </c>
      <c r="R222" s="48">
        <v>0.92226296210597514</v>
      </c>
      <c r="S222" s="49">
        <v>0.48455690015258251</v>
      </c>
      <c r="T222" s="47">
        <v>0.51544309984741754</v>
      </c>
      <c r="U222" s="50">
        <v>167250.4615953902</v>
      </c>
      <c r="V222" s="51">
        <v>4</v>
      </c>
      <c r="W222" s="52">
        <v>0</v>
      </c>
      <c r="X222" s="52">
        <v>0.37344578904147141</v>
      </c>
      <c r="Y222" s="52">
        <v>0.62655421095852859</v>
      </c>
      <c r="Z222" s="53">
        <v>203303.68381761239</v>
      </c>
    </row>
    <row r="223" spans="1:26" x14ac:dyDescent="0.3">
      <c r="A223" s="10"/>
      <c r="B223" s="19" t="s">
        <v>515</v>
      </c>
      <c r="C223" s="17" t="s">
        <v>516</v>
      </c>
      <c r="D223" s="16" t="s">
        <v>517</v>
      </c>
      <c r="E223" s="17" t="s">
        <v>518</v>
      </c>
      <c r="F223" s="16" t="s">
        <v>526</v>
      </c>
      <c r="G223" s="17" t="s">
        <v>527</v>
      </c>
      <c r="H223" s="16">
        <v>89</v>
      </c>
      <c r="I223" s="18">
        <v>8</v>
      </c>
      <c r="J223" s="47">
        <v>0.96580823023130713</v>
      </c>
      <c r="K223" s="47">
        <v>0.29347095212479829</v>
      </c>
      <c r="L223" s="47">
        <v>1</v>
      </c>
      <c r="M223" s="47">
        <v>0.17421048856979812</v>
      </c>
      <c r="N223" s="47">
        <v>0.3164055603742737</v>
      </c>
      <c r="O223" s="47">
        <v>9.5985745024206565E-2</v>
      </c>
      <c r="P223" s="47">
        <v>0.67695383858422276</v>
      </c>
      <c r="Q223" s="47">
        <v>0.54570669969627694</v>
      </c>
      <c r="R223" s="48">
        <v>0.90411240575736818</v>
      </c>
      <c r="S223" s="49">
        <v>0.55251710226247241</v>
      </c>
      <c r="T223" s="47">
        <v>0.44748289773752759</v>
      </c>
      <c r="U223" s="50">
        <v>105483.80103497417</v>
      </c>
      <c r="V223" s="51">
        <v>4</v>
      </c>
      <c r="W223" s="52">
        <v>0</v>
      </c>
      <c r="X223" s="52">
        <v>0.44140599115136125</v>
      </c>
      <c r="Y223" s="52">
        <v>0.55859400884863875</v>
      </c>
      <c r="Z223" s="53">
        <v>131675.68992386307</v>
      </c>
    </row>
    <row r="224" spans="1:26" x14ac:dyDescent="0.3">
      <c r="A224" s="10"/>
      <c r="B224" s="19" t="s">
        <v>515</v>
      </c>
      <c r="C224" s="17" t="s">
        <v>516</v>
      </c>
      <c r="D224" s="16" t="s">
        <v>517</v>
      </c>
      <c r="E224" s="17" t="s">
        <v>518</v>
      </c>
      <c r="F224" s="16" t="s">
        <v>528</v>
      </c>
      <c r="G224" s="17" t="s">
        <v>529</v>
      </c>
      <c r="H224" s="16">
        <v>87</v>
      </c>
      <c r="I224" s="18">
        <v>16</v>
      </c>
      <c r="J224" s="47">
        <v>0.8179039731834763</v>
      </c>
      <c r="K224" s="47">
        <v>0.29535640343093761</v>
      </c>
      <c r="L224" s="47">
        <v>1</v>
      </c>
      <c r="M224" s="47">
        <v>0.24018579875488322</v>
      </c>
      <c r="N224" s="47">
        <v>0.35232666858457995</v>
      </c>
      <c r="O224" s="47">
        <v>0.13743468401853495</v>
      </c>
      <c r="P224" s="47">
        <v>0.74675965852987858</v>
      </c>
      <c r="Q224" s="47">
        <v>0.58214700983627166</v>
      </c>
      <c r="R224" s="48">
        <v>0.92850573793434366</v>
      </c>
      <c r="S224" s="49">
        <v>0.56673554825254502</v>
      </c>
      <c r="T224" s="47">
        <v>0.43326445174745498</v>
      </c>
      <c r="U224" s="50">
        <v>84096.630084181015</v>
      </c>
      <c r="V224" s="51">
        <v>5</v>
      </c>
      <c r="W224" s="52">
        <v>0</v>
      </c>
      <c r="X224" s="52">
        <v>0.45562443714143402</v>
      </c>
      <c r="Y224" s="52">
        <v>0.54437556285856603</v>
      </c>
      <c r="Z224" s="53">
        <v>105663.29675084767</v>
      </c>
    </row>
    <row r="225" spans="1:26" x14ac:dyDescent="0.3">
      <c r="A225" s="10"/>
      <c r="B225" s="19" t="s">
        <v>515</v>
      </c>
      <c r="C225" s="17" t="s">
        <v>516</v>
      </c>
      <c r="D225" s="16" t="s">
        <v>517</v>
      </c>
      <c r="E225" s="17" t="s">
        <v>518</v>
      </c>
      <c r="F225" s="16" t="s">
        <v>530</v>
      </c>
      <c r="G225" s="17" t="s">
        <v>531</v>
      </c>
      <c r="H225" s="16">
        <v>65</v>
      </c>
      <c r="I225" s="18">
        <v>3</v>
      </c>
      <c r="J225" s="47">
        <v>0.89915946089560883</v>
      </c>
      <c r="K225" s="47">
        <v>0.30467127191923099</v>
      </c>
      <c r="L225" s="47">
        <v>1</v>
      </c>
      <c r="M225" s="47">
        <v>0.15766069764017129</v>
      </c>
      <c r="N225" s="47">
        <v>0.30438520106280842</v>
      </c>
      <c r="O225" s="47">
        <v>7.3064103183421089E-2</v>
      </c>
      <c r="P225" s="47">
        <v>0.70992486970647295</v>
      </c>
      <c r="Q225" s="47">
        <v>0.56720889212419856</v>
      </c>
      <c r="R225" s="48">
        <v>0.91246332147599285</v>
      </c>
      <c r="S225" s="49">
        <v>0.54761531311198952</v>
      </c>
      <c r="T225" s="47">
        <v>0.45238468688801048</v>
      </c>
      <c r="U225" s="50">
        <v>73754.537426786788</v>
      </c>
      <c r="V225" s="51">
        <v>5</v>
      </c>
      <c r="W225" s="52">
        <v>0</v>
      </c>
      <c r="X225" s="52">
        <v>0.43650420200087831</v>
      </c>
      <c r="Y225" s="52">
        <v>0.56349579799912175</v>
      </c>
      <c r="Z225" s="53">
        <v>91869.537426786817</v>
      </c>
    </row>
    <row r="226" spans="1:26" x14ac:dyDescent="0.3">
      <c r="A226" s="10"/>
      <c r="B226" s="19" t="s">
        <v>515</v>
      </c>
      <c r="C226" s="17" t="s">
        <v>516</v>
      </c>
      <c r="D226" s="16" t="s">
        <v>532</v>
      </c>
      <c r="E226" s="17" t="s">
        <v>533</v>
      </c>
      <c r="F226" s="16" t="s">
        <v>534</v>
      </c>
      <c r="G226" s="17" t="s">
        <v>533</v>
      </c>
      <c r="H226" s="16">
        <v>103</v>
      </c>
      <c r="I226" s="18">
        <v>21</v>
      </c>
      <c r="J226" s="47">
        <v>0.90634977765909275</v>
      </c>
      <c r="K226" s="47">
        <v>0.36079601527940647</v>
      </c>
      <c r="L226" s="47">
        <v>1</v>
      </c>
      <c r="M226" s="47">
        <v>0.17598702966243496</v>
      </c>
      <c r="N226" s="47">
        <v>0.37255736225881197</v>
      </c>
      <c r="O226" s="47">
        <v>0.22525514054499646</v>
      </c>
      <c r="P226" s="47">
        <v>0.7317185000888573</v>
      </c>
      <c r="Q226" s="47">
        <v>0.60234882043885851</v>
      </c>
      <c r="R226" s="48">
        <v>0.94128379748166058</v>
      </c>
      <c r="S226" s="49">
        <v>0.59069960482379091</v>
      </c>
      <c r="T226" s="47">
        <v>0.40930039517620909</v>
      </c>
      <c r="U226" s="50">
        <v>138521.57924146033</v>
      </c>
      <c r="V226" s="51">
        <v>5</v>
      </c>
      <c r="W226" s="52">
        <v>0</v>
      </c>
      <c r="X226" s="52">
        <v>0.47958849371267992</v>
      </c>
      <c r="Y226" s="52">
        <v>0.52041150628732002</v>
      </c>
      <c r="Z226" s="53">
        <v>176125.46813034915</v>
      </c>
    </row>
    <row r="227" spans="1:26" x14ac:dyDescent="0.3">
      <c r="A227" s="10"/>
      <c r="B227" s="19" t="s">
        <v>515</v>
      </c>
      <c r="C227" s="17" t="s">
        <v>516</v>
      </c>
      <c r="D227" s="16" t="s">
        <v>532</v>
      </c>
      <c r="E227" s="17" t="s">
        <v>533</v>
      </c>
      <c r="F227" s="16" t="s">
        <v>535</v>
      </c>
      <c r="G227" s="17" t="s">
        <v>536</v>
      </c>
      <c r="H227" s="16">
        <v>66</v>
      </c>
      <c r="I227" s="18">
        <v>5</v>
      </c>
      <c r="J227" s="47">
        <v>0.92421505478572952</v>
      </c>
      <c r="K227" s="47">
        <v>0.28683478715565802</v>
      </c>
      <c r="L227" s="47">
        <v>1</v>
      </c>
      <c r="M227" s="47">
        <v>0.15182895962717627</v>
      </c>
      <c r="N227" s="47">
        <v>0.30013257676194516</v>
      </c>
      <c r="O227" s="47">
        <v>0.13022603569985503</v>
      </c>
      <c r="P227" s="47">
        <v>0.71237085629828101</v>
      </c>
      <c r="Q227" s="47">
        <v>0.5607838416017632</v>
      </c>
      <c r="R227" s="48">
        <v>0.93488536806934885</v>
      </c>
      <c r="S227" s="49">
        <v>0.55569749777775079</v>
      </c>
      <c r="T227" s="47">
        <v>0.44430250222224921</v>
      </c>
      <c r="U227" s="50">
        <v>74733.013781288988</v>
      </c>
      <c r="V227" s="51">
        <v>5</v>
      </c>
      <c r="W227" s="52">
        <v>0</v>
      </c>
      <c r="X227" s="52">
        <v>0.44458638666663969</v>
      </c>
      <c r="Y227" s="52">
        <v>0.55541361333336026</v>
      </c>
      <c r="Z227" s="53">
        <v>93422.236003511192</v>
      </c>
    </row>
    <row r="228" spans="1:26" x14ac:dyDescent="0.3">
      <c r="A228" s="10"/>
      <c r="B228" s="19" t="s">
        <v>515</v>
      </c>
      <c r="C228" s="17" t="s">
        <v>516</v>
      </c>
      <c r="D228" s="16" t="s">
        <v>532</v>
      </c>
      <c r="E228" s="17" t="s">
        <v>533</v>
      </c>
      <c r="F228" s="16" t="s">
        <v>537</v>
      </c>
      <c r="G228" s="17" t="s">
        <v>538</v>
      </c>
      <c r="H228" s="16">
        <v>41</v>
      </c>
      <c r="I228" s="18">
        <v>5</v>
      </c>
      <c r="J228" s="47">
        <v>0.84017299192196315</v>
      </c>
      <c r="K228" s="47">
        <v>0.24083600060966315</v>
      </c>
      <c r="L228" s="47">
        <v>1</v>
      </c>
      <c r="M228" s="47">
        <v>0.19863402498516231</v>
      </c>
      <c r="N228" s="47">
        <v>0.3532762062082731</v>
      </c>
      <c r="O228" s="47">
        <v>5.0297210791037952E-2</v>
      </c>
      <c r="P228" s="47">
        <v>0.68982008924333049</v>
      </c>
      <c r="Q228" s="47">
        <v>0.56635617587157072</v>
      </c>
      <c r="R228" s="48">
        <v>0.9315259488768397</v>
      </c>
      <c r="S228" s="49">
        <v>0.54121318316753786</v>
      </c>
      <c r="T228" s="47">
        <v>0.45878681683246214</v>
      </c>
      <c r="U228" s="50">
        <v>47266.053017347578</v>
      </c>
      <c r="V228" s="51">
        <v>5</v>
      </c>
      <c r="W228" s="52">
        <v>0</v>
      </c>
      <c r="X228" s="52">
        <v>0.43010207205642675</v>
      </c>
      <c r="Y228" s="52">
        <v>0.56989792794357319</v>
      </c>
      <c r="Z228" s="53">
        <v>58713.164128458688</v>
      </c>
    </row>
    <row r="229" spans="1:26" x14ac:dyDescent="0.3">
      <c r="A229" s="10"/>
      <c r="B229" s="19" t="s">
        <v>515</v>
      </c>
      <c r="C229" s="17" t="s">
        <v>516</v>
      </c>
      <c r="D229" s="16" t="s">
        <v>532</v>
      </c>
      <c r="E229" s="17" t="s">
        <v>533</v>
      </c>
      <c r="F229" s="16" t="s">
        <v>539</v>
      </c>
      <c r="G229" s="17" t="s">
        <v>540</v>
      </c>
      <c r="H229" s="16">
        <v>58</v>
      </c>
      <c r="I229" s="18">
        <v>11</v>
      </c>
      <c r="J229" s="47">
        <v>0.87792056074766345</v>
      </c>
      <c r="K229" s="47">
        <v>0.31070594125500672</v>
      </c>
      <c r="L229" s="47">
        <v>1</v>
      </c>
      <c r="M229" s="47">
        <v>0.15064277798925443</v>
      </c>
      <c r="N229" s="47">
        <v>0.3441958171101433</v>
      </c>
      <c r="O229" s="47">
        <v>0.14838117489986649</v>
      </c>
      <c r="P229" s="47">
        <v>0.74209606032457243</v>
      </c>
      <c r="Q229" s="47">
        <v>0.61782753646196431</v>
      </c>
      <c r="R229" s="48">
        <v>0.93945128792085486</v>
      </c>
      <c r="S229" s="49">
        <v>0.5701356840788141</v>
      </c>
      <c r="T229" s="47">
        <v>0.4298643159211859</v>
      </c>
      <c r="U229" s="50">
        <v>93960.172038368735</v>
      </c>
      <c r="V229" s="51">
        <v>5</v>
      </c>
      <c r="W229" s="52">
        <v>0</v>
      </c>
      <c r="X229" s="52">
        <v>0.45902457296770294</v>
      </c>
      <c r="Y229" s="52">
        <v>0.54097542703229706</v>
      </c>
      <c r="Z229" s="53">
        <v>118246.94981614653</v>
      </c>
    </row>
    <row r="230" spans="1:26" x14ac:dyDescent="0.3">
      <c r="A230" s="10"/>
      <c r="B230" s="19" t="s">
        <v>515</v>
      </c>
      <c r="C230" s="17" t="s">
        <v>516</v>
      </c>
      <c r="D230" s="16" t="s">
        <v>532</v>
      </c>
      <c r="E230" s="17" t="s">
        <v>533</v>
      </c>
      <c r="F230" s="16" t="s">
        <v>541</v>
      </c>
      <c r="G230" s="17" t="s">
        <v>542</v>
      </c>
      <c r="H230" s="16">
        <v>30</v>
      </c>
      <c r="I230" s="18">
        <v>5</v>
      </c>
      <c r="J230" s="47">
        <v>0.83624380980749891</v>
      </c>
      <c r="K230" s="47">
        <v>0.29394571247719403</v>
      </c>
      <c r="L230" s="47">
        <v>1</v>
      </c>
      <c r="M230" s="47">
        <v>0.19814355488174271</v>
      </c>
      <c r="N230" s="47">
        <v>0.36719245983298332</v>
      </c>
      <c r="O230" s="47">
        <v>0.19879361060431172</v>
      </c>
      <c r="P230" s="47">
        <v>0.80908947566315326</v>
      </c>
      <c r="Q230" s="47">
        <v>0.68880068973718633</v>
      </c>
      <c r="R230" s="48">
        <v>0.96056260341974631</v>
      </c>
      <c r="S230" s="49">
        <v>0.59475243515820186</v>
      </c>
      <c r="T230" s="47">
        <v>0.40524756484179814</v>
      </c>
      <c r="U230" s="50">
        <v>38937.401772694488</v>
      </c>
      <c r="V230" s="51">
        <v>5</v>
      </c>
      <c r="W230" s="52">
        <v>0</v>
      </c>
      <c r="X230" s="52">
        <v>0.4836413240470907</v>
      </c>
      <c r="Y230" s="52">
        <v>0.5163586759529093</v>
      </c>
      <c r="Z230" s="53">
        <v>49613.290661583385</v>
      </c>
    </row>
    <row r="231" spans="1:26" x14ac:dyDescent="0.3">
      <c r="A231" s="10"/>
      <c r="B231" s="19" t="s">
        <v>515</v>
      </c>
      <c r="C231" s="17" t="s">
        <v>516</v>
      </c>
      <c r="D231" s="16" t="s">
        <v>532</v>
      </c>
      <c r="E231" s="17" t="s">
        <v>533</v>
      </c>
      <c r="F231" s="16" t="s">
        <v>543</v>
      </c>
      <c r="G231" s="17" t="s">
        <v>544</v>
      </c>
      <c r="H231" s="16">
        <v>72</v>
      </c>
      <c r="I231" s="18">
        <v>8</v>
      </c>
      <c r="J231" s="47">
        <v>0.82999877684390788</v>
      </c>
      <c r="K231" s="47">
        <v>0.24924426427161051</v>
      </c>
      <c r="L231" s="47">
        <v>1</v>
      </c>
      <c r="M231" s="47">
        <v>0.21328590742244682</v>
      </c>
      <c r="N231" s="47">
        <v>0.42442000096066096</v>
      </c>
      <c r="O231" s="47">
        <v>0.10734068391899212</v>
      </c>
      <c r="P231" s="47">
        <v>0.64323803839201754</v>
      </c>
      <c r="Q231" s="47">
        <v>0.5912827114061141</v>
      </c>
      <c r="R231" s="48">
        <v>0.94333577334309338</v>
      </c>
      <c r="S231" s="49">
        <v>0.55579401739542711</v>
      </c>
      <c r="T231" s="47">
        <v>0.44420598260457289</v>
      </c>
      <c r="U231" s="50">
        <v>95230.655374698748</v>
      </c>
      <c r="V231" s="51">
        <v>5</v>
      </c>
      <c r="W231" s="52">
        <v>0</v>
      </c>
      <c r="X231" s="52">
        <v>0.444682906284316</v>
      </c>
      <c r="Y231" s="52">
        <v>0.55531709371568394</v>
      </c>
      <c r="Z231" s="53">
        <v>119051.09981914319</v>
      </c>
    </row>
    <row r="232" spans="1:26" x14ac:dyDescent="0.3">
      <c r="A232" s="10"/>
      <c r="B232" s="19" t="s">
        <v>515</v>
      </c>
      <c r="C232" s="17" t="s">
        <v>516</v>
      </c>
      <c r="D232" s="16" t="s">
        <v>545</v>
      </c>
      <c r="E232" s="17" t="s">
        <v>546</v>
      </c>
      <c r="F232" s="16" t="s">
        <v>547</v>
      </c>
      <c r="G232" s="17" t="s">
        <v>546</v>
      </c>
      <c r="H232" s="16">
        <v>98</v>
      </c>
      <c r="I232" s="18">
        <v>16</v>
      </c>
      <c r="J232" s="47">
        <v>0.57078522637973772</v>
      </c>
      <c r="K232" s="47">
        <v>0.14985190110620805</v>
      </c>
      <c r="L232" s="47">
        <v>1</v>
      </c>
      <c r="M232" s="47">
        <v>0.19246850197125875</v>
      </c>
      <c r="N232" s="47">
        <v>0.33384056454834232</v>
      </c>
      <c r="O232" s="47">
        <v>0.15592697817808138</v>
      </c>
      <c r="P232" s="47">
        <v>0.6647716387202105</v>
      </c>
      <c r="Q232" s="47">
        <v>0.52686098608093634</v>
      </c>
      <c r="R232" s="48">
        <v>0.8966757277154831</v>
      </c>
      <c r="S232" s="49">
        <v>0.49902016941113975</v>
      </c>
      <c r="T232" s="47">
        <v>0.5009798305888602</v>
      </c>
      <c r="U232" s="50">
        <v>149611.11366756546</v>
      </c>
      <c r="V232" s="51">
        <v>4</v>
      </c>
      <c r="W232" s="52">
        <v>0</v>
      </c>
      <c r="X232" s="52">
        <v>0.38790905830002864</v>
      </c>
      <c r="Y232" s="52">
        <v>0.61209094169997136</v>
      </c>
      <c r="Z232" s="53">
        <v>182793.00255645433</v>
      </c>
    </row>
    <row r="233" spans="1:26" x14ac:dyDescent="0.3">
      <c r="A233" s="10"/>
      <c r="B233" s="19" t="s">
        <v>515</v>
      </c>
      <c r="C233" s="17" t="s">
        <v>516</v>
      </c>
      <c r="D233" s="16" t="s">
        <v>545</v>
      </c>
      <c r="E233" s="17" t="s">
        <v>546</v>
      </c>
      <c r="F233" s="16" t="s">
        <v>548</v>
      </c>
      <c r="G233" s="17" t="s">
        <v>549</v>
      </c>
      <c r="H233" s="16">
        <v>97</v>
      </c>
      <c r="I233" s="18">
        <v>5</v>
      </c>
      <c r="J233" s="47">
        <v>0.59655580669465069</v>
      </c>
      <c r="K233" s="47">
        <v>0.22738133677752664</v>
      </c>
      <c r="L233" s="47">
        <v>1</v>
      </c>
      <c r="M233" s="47">
        <v>0.18264480907384412</v>
      </c>
      <c r="N233" s="47">
        <v>0.26086492982864234</v>
      </c>
      <c r="O233" s="47">
        <v>7.0369174469917126E-2</v>
      </c>
      <c r="P233" s="47">
        <v>0.70587743553469229</v>
      </c>
      <c r="Q233" s="47">
        <v>0.51987186710236144</v>
      </c>
      <c r="R233" s="48">
        <v>0.87936129920807982</v>
      </c>
      <c r="S233" s="49">
        <v>0.49365851763219049</v>
      </c>
      <c r="T233" s="47">
        <v>0.50634148236780951</v>
      </c>
      <c r="U233" s="50">
        <v>98281.388069074193</v>
      </c>
      <c r="V233" s="51">
        <v>4</v>
      </c>
      <c r="W233" s="52">
        <v>0</v>
      </c>
      <c r="X233" s="52">
        <v>0.38254740652107938</v>
      </c>
      <c r="Y233" s="52">
        <v>0.61745259347892056</v>
      </c>
      <c r="Z233" s="53">
        <v>119848.16584685196</v>
      </c>
    </row>
    <row r="234" spans="1:26" x14ac:dyDescent="0.3">
      <c r="A234" s="10"/>
      <c r="B234" s="19" t="s">
        <v>515</v>
      </c>
      <c r="C234" s="17" t="s">
        <v>516</v>
      </c>
      <c r="D234" s="16" t="s">
        <v>550</v>
      </c>
      <c r="E234" s="17" t="s">
        <v>551</v>
      </c>
      <c r="F234" s="16" t="s">
        <v>552</v>
      </c>
      <c r="G234" s="17" t="s">
        <v>551</v>
      </c>
      <c r="H234" s="16">
        <v>64</v>
      </c>
      <c r="I234" s="18">
        <v>13</v>
      </c>
      <c r="J234" s="47">
        <v>0.35148115316936351</v>
      </c>
      <c r="K234" s="47">
        <v>0.11413280764193001</v>
      </c>
      <c r="L234" s="47">
        <v>1</v>
      </c>
      <c r="M234" s="47">
        <v>0.19549041403925324</v>
      </c>
      <c r="N234" s="47">
        <v>0.28192531287593925</v>
      </c>
      <c r="O234" s="47">
        <v>8.533664977574322E-2</v>
      </c>
      <c r="P234" s="47">
        <v>0.59409090350060878</v>
      </c>
      <c r="Q234" s="47">
        <v>0.48187099358974361</v>
      </c>
      <c r="R234" s="48">
        <v>0.87951679864688248</v>
      </c>
      <c r="S234" s="49">
        <v>0.44264944813771823</v>
      </c>
      <c r="T234" s="47">
        <v>0.55735055186228177</v>
      </c>
      <c r="U234" s="50">
        <v>175686.92625692472</v>
      </c>
      <c r="V234" s="51">
        <v>4</v>
      </c>
      <c r="W234" s="52">
        <v>0</v>
      </c>
      <c r="X234" s="52">
        <v>0.33153833702660712</v>
      </c>
      <c r="Y234" s="52">
        <v>0.66846166297339282</v>
      </c>
      <c r="Z234" s="53">
        <v>210711.14847914694</v>
      </c>
    </row>
    <row r="235" spans="1:26" x14ac:dyDescent="0.3">
      <c r="A235" s="10"/>
      <c r="B235" s="19" t="s">
        <v>515</v>
      </c>
      <c r="C235" s="17" t="s">
        <v>516</v>
      </c>
      <c r="D235" s="16" t="s">
        <v>545</v>
      </c>
      <c r="E235" s="17" t="s">
        <v>546</v>
      </c>
      <c r="F235" s="16" t="s">
        <v>553</v>
      </c>
      <c r="G235" s="17" t="s">
        <v>554</v>
      </c>
      <c r="H235" s="16">
        <v>125</v>
      </c>
      <c r="I235" s="18">
        <v>19</v>
      </c>
      <c r="J235" s="47">
        <v>0.47690072352034163</v>
      </c>
      <c r="K235" s="47">
        <v>0.21612946269718891</v>
      </c>
      <c r="L235" s="47">
        <v>1</v>
      </c>
      <c r="M235" s="47">
        <v>0.14703902521174961</v>
      </c>
      <c r="N235" s="47">
        <v>0.27501974609412627</v>
      </c>
      <c r="O235" s="47">
        <v>9.0069386786858024E-2</v>
      </c>
      <c r="P235" s="47">
        <v>0.67610948436091722</v>
      </c>
      <c r="Q235" s="47">
        <v>0.52744823123382223</v>
      </c>
      <c r="R235" s="48">
        <v>0.88529095241755718</v>
      </c>
      <c r="S235" s="49">
        <v>0.47711189025806239</v>
      </c>
      <c r="T235" s="47">
        <v>0.52288810974193756</v>
      </c>
      <c r="U235" s="50">
        <v>151170.08985505259</v>
      </c>
      <c r="V235" s="51">
        <v>4</v>
      </c>
      <c r="W235" s="52">
        <v>0</v>
      </c>
      <c r="X235" s="52">
        <v>0.36600077914695123</v>
      </c>
      <c r="Y235" s="52">
        <v>0.63399922085304872</v>
      </c>
      <c r="Z235" s="53">
        <v>183292.97874394149</v>
      </c>
    </row>
    <row r="236" spans="1:26" x14ac:dyDescent="0.3">
      <c r="A236" s="10"/>
      <c r="B236" s="19" t="s">
        <v>515</v>
      </c>
      <c r="C236" s="17" t="s">
        <v>516</v>
      </c>
      <c r="D236" s="16" t="s">
        <v>550</v>
      </c>
      <c r="E236" s="17" t="s">
        <v>551</v>
      </c>
      <c r="F236" s="16" t="s">
        <v>555</v>
      </c>
      <c r="G236" s="17" t="s">
        <v>556</v>
      </c>
      <c r="H236" s="16">
        <v>108</v>
      </c>
      <c r="I236" s="18">
        <v>13</v>
      </c>
      <c r="J236" s="47">
        <v>0.43025398605880938</v>
      </c>
      <c r="K236" s="47">
        <v>0.16012338754907457</v>
      </c>
      <c r="L236" s="47">
        <v>1</v>
      </c>
      <c r="M236" s="47">
        <v>0.16937821994084454</v>
      </c>
      <c r="N236" s="47">
        <v>0.38810293106490695</v>
      </c>
      <c r="O236" s="47">
        <v>5.0223005635232222E-2</v>
      </c>
      <c r="P236" s="47">
        <v>0.686249838166753</v>
      </c>
      <c r="Q236" s="47">
        <v>0.52302539492101574</v>
      </c>
      <c r="R236" s="48">
        <v>0.91421164270563282</v>
      </c>
      <c r="S236" s="49">
        <v>0.48017426733802993</v>
      </c>
      <c r="T236" s="47">
        <v>0.51982573266197007</v>
      </c>
      <c r="U236" s="50">
        <v>161842.54360697776</v>
      </c>
      <c r="V236" s="51">
        <v>4</v>
      </c>
      <c r="W236" s="52">
        <v>0</v>
      </c>
      <c r="X236" s="52">
        <v>0.36906315622691882</v>
      </c>
      <c r="Y236" s="52">
        <v>0.63093684377308112</v>
      </c>
      <c r="Z236" s="53">
        <v>196435.87694031108</v>
      </c>
    </row>
    <row r="237" spans="1:26" x14ac:dyDescent="0.3">
      <c r="A237" s="10"/>
      <c r="B237" s="19" t="s">
        <v>515</v>
      </c>
      <c r="C237" s="17" t="s">
        <v>516</v>
      </c>
      <c r="D237" s="16" t="s">
        <v>557</v>
      </c>
      <c r="E237" s="17" t="s">
        <v>558</v>
      </c>
      <c r="F237" s="16" t="s">
        <v>559</v>
      </c>
      <c r="G237" s="17" t="s">
        <v>558</v>
      </c>
      <c r="H237" s="16">
        <v>76</v>
      </c>
      <c r="I237" s="18">
        <v>12</v>
      </c>
      <c r="J237" s="47">
        <v>0.49491671773160267</v>
      </c>
      <c r="K237" s="47">
        <v>0.29828421814940675</v>
      </c>
      <c r="L237" s="47">
        <v>1</v>
      </c>
      <c r="M237" s="47">
        <v>0.14633849500937229</v>
      </c>
      <c r="N237" s="47">
        <v>0.30465889279660252</v>
      </c>
      <c r="O237" s="47">
        <v>0.1247423541863963</v>
      </c>
      <c r="P237" s="47">
        <v>0.66922137549858451</v>
      </c>
      <c r="Q237" s="47">
        <v>0.51407783299152077</v>
      </c>
      <c r="R237" s="48">
        <v>0.9327378766024923</v>
      </c>
      <c r="S237" s="49">
        <v>0.49833086255177533</v>
      </c>
      <c r="T237" s="47">
        <v>0.50166913744822472</v>
      </c>
      <c r="U237" s="50">
        <v>157570.76438852525</v>
      </c>
      <c r="V237" s="51">
        <v>4</v>
      </c>
      <c r="W237" s="52">
        <v>0</v>
      </c>
      <c r="X237" s="52">
        <v>0.38721975144066423</v>
      </c>
      <c r="Y237" s="52">
        <v>0.61278024855933577</v>
      </c>
      <c r="Z237" s="53">
        <v>192469.98661074744</v>
      </c>
    </row>
    <row r="238" spans="1:26" x14ac:dyDescent="0.3">
      <c r="A238" s="10"/>
      <c r="B238" s="19" t="s">
        <v>515</v>
      </c>
      <c r="C238" s="17" t="s">
        <v>516</v>
      </c>
      <c r="D238" s="16" t="s">
        <v>557</v>
      </c>
      <c r="E238" s="17" t="s">
        <v>558</v>
      </c>
      <c r="F238" s="16" t="s">
        <v>560</v>
      </c>
      <c r="G238" s="17" t="s">
        <v>561</v>
      </c>
      <c r="H238" s="16">
        <v>52</v>
      </c>
      <c r="I238" s="18">
        <v>4</v>
      </c>
      <c r="J238" s="47">
        <v>0.72958176418866238</v>
      </c>
      <c r="K238" s="47">
        <v>0.36761949002106936</v>
      </c>
      <c r="L238" s="47">
        <v>1</v>
      </c>
      <c r="M238" s="47">
        <v>0.10957677483944818</v>
      </c>
      <c r="N238" s="47">
        <v>0.29492558748574405</v>
      </c>
      <c r="O238" s="47">
        <v>5.7119631036713837E-2</v>
      </c>
      <c r="P238" s="47">
        <v>0.63441061787642472</v>
      </c>
      <c r="Q238" s="47">
        <v>0.54482923445506004</v>
      </c>
      <c r="R238" s="48">
        <v>0.91304079046333597</v>
      </c>
      <c r="S238" s="49">
        <v>0.51678932115182874</v>
      </c>
      <c r="T238" s="47">
        <v>0.48321067884817126</v>
      </c>
      <c r="U238" s="50">
        <v>127855.61278051072</v>
      </c>
      <c r="V238" s="51">
        <v>4</v>
      </c>
      <c r="W238" s="52">
        <v>0</v>
      </c>
      <c r="X238" s="52">
        <v>0.40567821004071764</v>
      </c>
      <c r="Y238" s="52">
        <v>0.59432178995928231</v>
      </c>
      <c r="Z238" s="53">
        <v>157255.16833606627</v>
      </c>
    </row>
    <row r="239" spans="1:26" x14ac:dyDescent="0.3">
      <c r="A239" s="10"/>
      <c r="B239" s="19" t="s">
        <v>515</v>
      </c>
      <c r="C239" s="17" t="s">
        <v>516</v>
      </c>
      <c r="D239" s="16" t="s">
        <v>557</v>
      </c>
      <c r="E239" s="17" t="s">
        <v>558</v>
      </c>
      <c r="F239" s="16" t="s">
        <v>562</v>
      </c>
      <c r="G239" s="17" t="s">
        <v>563</v>
      </c>
      <c r="H239" s="16">
        <v>44</v>
      </c>
      <c r="I239" s="18">
        <v>10</v>
      </c>
      <c r="J239" s="47">
        <v>0.57993007949063502</v>
      </c>
      <c r="K239" s="47">
        <v>0.43243296029374428</v>
      </c>
      <c r="L239" s="47">
        <v>1</v>
      </c>
      <c r="M239" s="47">
        <v>0.15584533852262289</v>
      </c>
      <c r="N239" s="47">
        <v>0.30192776008582961</v>
      </c>
      <c r="O239" s="47">
        <v>8.3904611238061755E-2</v>
      </c>
      <c r="P239" s="47">
        <v>0.74236856820075081</v>
      </c>
      <c r="Q239" s="47">
        <v>0.55144485551444844</v>
      </c>
      <c r="R239" s="48">
        <v>0.91836917333606072</v>
      </c>
      <c r="S239" s="49">
        <v>0.52958037185357254</v>
      </c>
      <c r="T239" s="47">
        <v>0.47041962814642746</v>
      </c>
      <c r="U239" s="50">
        <v>101566.42023458256</v>
      </c>
      <c r="V239" s="51">
        <v>5</v>
      </c>
      <c r="W239" s="52">
        <v>0</v>
      </c>
      <c r="X239" s="52">
        <v>0.41846926074246155</v>
      </c>
      <c r="Y239" s="52">
        <v>0.5815307392575384</v>
      </c>
      <c r="Z239" s="53">
        <v>125555.97579013808</v>
      </c>
    </row>
    <row r="240" spans="1:26" x14ac:dyDescent="0.3">
      <c r="A240" s="10"/>
      <c r="B240" s="19" t="s">
        <v>515</v>
      </c>
      <c r="C240" s="17" t="s">
        <v>516</v>
      </c>
      <c r="D240" s="16" t="s">
        <v>557</v>
      </c>
      <c r="E240" s="17" t="s">
        <v>558</v>
      </c>
      <c r="F240" s="16" t="s">
        <v>564</v>
      </c>
      <c r="G240" s="17" t="s">
        <v>565</v>
      </c>
      <c r="H240" s="16">
        <v>63</v>
      </c>
      <c r="I240" s="18">
        <v>18</v>
      </c>
      <c r="J240" s="47">
        <v>0.81593633502243446</v>
      </c>
      <c r="K240" s="47">
        <v>0.36425430274348725</v>
      </c>
      <c r="L240" s="47">
        <v>1</v>
      </c>
      <c r="M240" s="47">
        <v>0.22993145908280868</v>
      </c>
      <c r="N240" s="47">
        <v>0.36224258100183626</v>
      </c>
      <c r="O240" s="47">
        <v>9.3019621849677436E-2</v>
      </c>
      <c r="P240" s="47">
        <v>0.74383183215795934</v>
      </c>
      <c r="Q240" s="47">
        <v>0.57791530610500397</v>
      </c>
      <c r="R240" s="48">
        <v>0.94668000754049386</v>
      </c>
      <c r="S240" s="49">
        <v>0.57042349394485581</v>
      </c>
      <c r="T240" s="47">
        <v>0.42957650605514419</v>
      </c>
      <c r="U240" s="50">
        <v>77045.835090508277</v>
      </c>
      <c r="V240" s="51">
        <v>5</v>
      </c>
      <c r="W240" s="52">
        <v>0</v>
      </c>
      <c r="X240" s="52">
        <v>0.45931238283374459</v>
      </c>
      <c r="Y240" s="52">
        <v>0.54068761716625535</v>
      </c>
      <c r="Z240" s="53">
        <v>96973.946201619401</v>
      </c>
    </row>
    <row r="241" spans="1:26" x14ac:dyDescent="0.3">
      <c r="A241" s="10"/>
      <c r="B241" s="19" t="s">
        <v>515</v>
      </c>
      <c r="C241" s="17" t="s">
        <v>516</v>
      </c>
      <c r="D241" s="16" t="s">
        <v>566</v>
      </c>
      <c r="E241" s="17" t="s">
        <v>567</v>
      </c>
      <c r="F241" s="16" t="s">
        <v>568</v>
      </c>
      <c r="G241" s="17" t="s">
        <v>567</v>
      </c>
      <c r="H241" s="16">
        <v>52</v>
      </c>
      <c r="I241" s="18">
        <v>23</v>
      </c>
      <c r="J241" s="47">
        <v>0.27002420191310361</v>
      </c>
      <c r="K241" s="47">
        <v>0.14268324305635588</v>
      </c>
      <c r="L241" s="47">
        <v>1</v>
      </c>
      <c r="M241" s="47">
        <v>0.29467684858812276</v>
      </c>
      <c r="N241" s="47">
        <v>0.34575863161229015</v>
      </c>
      <c r="O241" s="47">
        <v>0.1513627982021436</v>
      </c>
      <c r="P241" s="47">
        <v>0.65224991381582953</v>
      </c>
      <c r="Q241" s="47">
        <v>0.47841977555353354</v>
      </c>
      <c r="R241" s="48">
        <v>0.91415956754309002</v>
      </c>
      <c r="S241" s="49">
        <v>0.47214833114271887</v>
      </c>
      <c r="T241" s="47">
        <v>0.52785166885728119</v>
      </c>
      <c r="U241" s="50">
        <v>165809.82192478687</v>
      </c>
      <c r="V241" s="51">
        <v>4</v>
      </c>
      <c r="W241" s="52">
        <v>0</v>
      </c>
      <c r="X241" s="52">
        <v>0.36103722003160771</v>
      </c>
      <c r="Y241" s="52">
        <v>0.63896277996839235</v>
      </c>
      <c r="Z241" s="53">
        <v>200712.26636923134</v>
      </c>
    </row>
    <row r="242" spans="1:26" x14ac:dyDescent="0.3">
      <c r="A242" s="10"/>
      <c r="B242" s="19" t="s">
        <v>515</v>
      </c>
      <c r="C242" s="17" t="s">
        <v>516</v>
      </c>
      <c r="D242" s="16" t="s">
        <v>566</v>
      </c>
      <c r="E242" s="17" t="s">
        <v>567</v>
      </c>
      <c r="F242" s="16" t="s">
        <v>569</v>
      </c>
      <c r="G242" s="17" t="s">
        <v>570</v>
      </c>
      <c r="H242" s="16">
        <v>76</v>
      </c>
      <c r="I242" s="18">
        <v>10</v>
      </c>
      <c r="J242" s="47">
        <v>0.32692434232171291</v>
      </c>
      <c r="K242" s="47">
        <v>0.13756300419808648</v>
      </c>
      <c r="L242" s="47">
        <v>1</v>
      </c>
      <c r="M242" s="47">
        <v>0.16625098344983918</v>
      </c>
      <c r="N242" s="47">
        <v>0.32747958528305349</v>
      </c>
      <c r="O242" s="47">
        <v>8.3672207088054534E-2</v>
      </c>
      <c r="P242" s="47">
        <v>0.59566135336193426</v>
      </c>
      <c r="Q242" s="47">
        <v>0.47969794442610914</v>
      </c>
      <c r="R242" s="48">
        <v>0.90380160784848074</v>
      </c>
      <c r="S242" s="49">
        <v>0.44678344755303001</v>
      </c>
      <c r="T242" s="47">
        <v>0.55321655244696999</v>
      </c>
      <c r="U242" s="50">
        <v>178503.61889530157</v>
      </c>
      <c r="V242" s="51">
        <v>4</v>
      </c>
      <c r="W242" s="52">
        <v>0</v>
      </c>
      <c r="X242" s="52">
        <v>0.33567233644191891</v>
      </c>
      <c r="Y242" s="52">
        <v>0.66432766355808104</v>
      </c>
      <c r="Z242" s="53">
        <v>214355.28556196822</v>
      </c>
    </row>
    <row r="243" spans="1:26" x14ac:dyDescent="0.3">
      <c r="A243" s="10"/>
      <c r="B243" s="19" t="s">
        <v>515</v>
      </c>
      <c r="C243" s="17" t="s">
        <v>516</v>
      </c>
      <c r="D243" s="16" t="s">
        <v>566</v>
      </c>
      <c r="E243" s="17" t="s">
        <v>567</v>
      </c>
      <c r="F243" s="16" t="s">
        <v>571</v>
      </c>
      <c r="G243" s="17" t="s">
        <v>572</v>
      </c>
      <c r="H243" s="16">
        <v>87</v>
      </c>
      <c r="I243" s="18">
        <v>6</v>
      </c>
      <c r="J243" s="47">
        <v>0.4168876291487611</v>
      </c>
      <c r="K243" s="47">
        <v>0.20748377068665996</v>
      </c>
      <c r="L243" s="47">
        <v>1</v>
      </c>
      <c r="M243" s="47">
        <v>0.15686738420084279</v>
      </c>
      <c r="N243" s="47">
        <v>0.25372592141693012</v>
      </c>
      <c r="O243" s="47">
        <v>8.8164030355673398E-2</v>
      </c>
      <c r="P243" s="47">
        <v>0.7688511300625831</v>
      </c>
      <c r="Q243" s="47">
        <v>0.50720254351281946</v>
      </c>
      <c r="R243" s="48">
        <v>0.94518051593051222</v>
      </c>
      <c r="S243" s="49">
        <v>0.4827069917016425</v>
      </c>
      <c r="T243" s="47">
        <v>0.51729300829835756</v>
      </c>
      <c r="U243" s="50">
        <v>100013.43022440445</v>
      </c>
      <c r="V243" s="51">
        <v>4</v>
      </c>
      <c r="W243" s="52">
        <v>0</v>
      </c>
      <c r="X243" s="52">
        <v>0.37159588059053134</v>
      </c>
      <c r="Y243" s="52">
        <v>0.62840411940946872</v>
      </c>
      <c r="Z243" s="53">
        <v>121495.65244662669</v>
      </c>
    </row>
    <row r="244" spans="1:26" x14ac:dyDescent="0.3">
      <c r="A244" s="10"/>
      <c r="B244" s="19" t="s">
        <v>515</v>
      </c>
      <c r="C244" s="17" t="s">
        <v>516</v>
      </c>
      <c r="D244" s="16" t="s">
        <v>566</v>
      </c>
      <c r="E244" s="17" t="s">
        <v>567</v>
      </c>
      <c r="F244" s="16" t="s">
        <v>573</v>
      </c>
      <c r="G244" s="17" t="s">
        <v>574</v>
      </c>
      <c r="H244" s="16">
        <v>90</v>
      </c>
      <c r="I244" s="18">
        <v>3</v>
      </c>
      <c r="J244" s="47">
        <v>0.36278543509565936</v>
      </c>
      <c r="K244" s="47">
        <v>0.14346842213536309</v>
      </c>
      <c r="L244" s="47">
        <v>1</v>
      </c>
      <c r="M244" s="47">
        <v>0.22305470150001097</v>
      </c>
      <c r="N244" s="47">
        <v>0.28490412932284209</v>
      </c>
      <c r="O244" s="47">
        <v>6.3875745731331007E-2</v>
      </c>
      <c r="P244" s="47">
        <v>0.70476988892039505</v>
      </c>
      <c r="Q244" s="47">
        <v>0.51481709664998077</v>
      </c>
      <c r="R244" s="48">
        <v>0.93901423753686375</v>
      </c>
      <c r="S244" s="49">
        <v>0.47074329521027181</v>
      </c>
      <c r="T244" s="47">
        <v>0.52925670478972819</v>
      </c>
      <c r="U244" s="50">
        <v>107399.94607616038</v>
      </c>
      <c r="V244" s="51">
        <v>4</v>
      </c>
      <c r="W244" s="52">
        <v>0</v>
      </c>
      <c r="X244" s="52">
        <v>0.35963218409916065</v>
      </c>
      <c r="Y244" s="52">
        <v>0.64036781590083935</v>
      </c>
      <c r="Z244" s="53">
        <v>129947.27940949373</v>
      </c>
    </row>
    <row r="245" spans="1:26" x14ac:dyDescent="0.3">
      <c r="A245" s="10"/>
      <c r="B245" s="19" t="s">
        <v>575</v>
      </c>
      <c r="C245" s="17" t="s">
        <v>576</v>
      </c>
      <c r="D245" s="16" t="s">
        <v>577</v>
      </c>
      <c r="E245" s="17" t="s">
        <v>578</v>
      </c>
      <c r="F245" s="16" t="s">
        <v>579</v>
      </c>
      <c r="G245" s="17" t="s">
        <v>580</v>
      </c>
      <c r="H245" s="16">
        <v>13</v>
      </c>
      <c r="I245" s="18">
        <v>4</v>
      </c>
      <c r="J245" s="47">
        <v>0.9145541706615532</v>
      </c>
      <c r="K245" s="47">
        <v>0.59441994247363383</v>
      </c>
      <c r="L245" s="47">
        <v>1</v>
      </c>
      <c r="M245" s="47">
        <v>0.28166426436544773</v>
      </c>
      <c r="N245" s="47">
        <v>0.50392351250987177</v>
      </c>
      <c r="O245" s="47">
        <v>0.60977948226270373</v>
      </c>
      <c r="P245" s="47">
        <v>0.80905032920432984</v>
      </c>
      <c r="Q245" s="47">
        <v>0.57299999999999995</v>
      </c>
      <c r="R245" s="48">
        <v>0.94400000000000006</v>
      </c>
      <c r="S245" s="49">
        <v>0.69226574460861545</v>
      </c>
      <c r="T245" s="47">
        <v>0.30773425539138455</v>
      </c>
      <c r="U245" s="50">
        <v>34248.66848527336</v>
      </c>
      <c r="V245" s="51">
        <v>6</v>
      </c>
      <c r="W245" s="52">
        <v>0</v>
      </c>
      <c r="X245" s="52">
        <v>0.5811546334975044</v>
      </c>
      <c r="Y245" s="52">
        <v>0.4188453665024956</v>
      </c>
      <c r="Z245" s="53">
        <v>46614.557374162243</v>
      </c>
    </row>
    <row r="246" spans="1:26" x14ac:dyDescent="0.3">
      <c r="A246" s="10"/>
      <c r="B246" s="19" t="s">
        <v>575</v>
      </c>
      <c r="C246" s="17" t="s">
        <v>576</v>
      </c>
      <c r="D246" s="16" t="s">
        <v>581</v>
      </c>
      <c r="E246" s="17" t="s">
        <v>582</v>
      </c>
      <c r="F246" s="16" t="s">
        <v>583</v>
      </c>
      <c r="G246" s="17" t="s">
        <v>584</v>
      </c>
      <c r="H246" s="16">
        <v>2</v>
      </c>
      <c r="I246" s="18">
        <v>12</v>
      </c>
      <c r="J246" s="47">
        <v>0.97256838905775078</v>
      </c>
      <c r="K246" s="47">
        <v>0.84447188449848021</v>
      </c>
      <c r="L246" s="47">
        <v>1</v>
      </c>
      <c r="M246" s="47">
        <v>0.90928134279607864</v>
      </c>
      <c r="N246" s="47">
        <v>0.80366816397797314</v>
      </c>
      <c r="O246" s="47">
        <v>0.90927051671732528</v>
      </c>
      <c r="P246" s="47">
        <v>0.88443289533207792</v>
      </c>
      <c r="Q246" s="47">
        <v>0.73499999999999999</v>
      </c>
      <c r="R246" s="48">
        <v>0.97499999999999998</v>
      </c>
      <c r="S246" s="49">
        <v>0.89263257693107634</v>
      </c>
      <c r="T246" s="47">
        <v>0.10736742306892366</v>
      </c>
      <c r="U246" s="50">
        <v>11859.698184770239</v>
      </c>
      <c r="V246" s="51">
        <v>8</v>
      </c>
      <c r="W246" s="52">
        <v>0</v>
      </c>
      <c r="X246" s="52">
        <v>0.78152146581996507</v>
      </c>
      <c r="Y246" s="52">
        <v>0.21847853418003493</v>
      </c>
      <c r="Z246" s="53">
        <v>24132.920406992478</v>
      </c>
    </row>
    <row r="247" spans="1:26" x14ac:dyDescent="0.3">
      <c r="A247" s="10"/>
      <c r="B247" s="19" t="s">
        <v>575</v>
      </c>
      <c r="C247" s="17" t="s">
        <v>576</v>
      </c>
      <c r="D247" s="16" t="s">
        <v>577</v>
      </c>
      <c r="E247" s="17" t="s">
        <v>578</v>
      </c>
      <c r="F247" s="16" t="s">
        <v>585</v>
      </c>
      <c r="G247" s="17" t="s">
        <v>586</v>
      </c>
      <c r="H247" s="16">
        <v>49</v>
      </c>
      <c r="I247" s="18">
        <v>6</v>
      </c>
      <c r="J247" s="47">
        <v>0.86063926411192915</v>
      </c>
      <c r="K247" s="47">
        <v>0.49096565984501517</v>
      </c>
      <c r="L247" s="47">
        <v>1</v>
      </c>
      <c r="M247" s="47">
        <v>9.3574768354886831E-2</v>
      </c>
      <c r="N247" s="47">
        <v>0.36895964088282973</v>
      </c>
      <c r="O247" s="47">
        <v>0.18153709393781281</v>
      </c>
      <c r="P247" s="47">
        <v>0.7936484739475016</v>
      </c>
      <c r="Q247" s="47">
        <v>0.58200000000000007</v>
      </c>
      <c r="R247" s="48">
        <v>0.88</v>
      </c>
      <c r="S247" s="49">
        <v>0.58348054456444165</v>
      </c>
      <c r="T247" s="47">
        <v>0.41651945543555835</v>
      </c>
      <c r="U247" s="50">
        <v>90423.458138871676</v>
      </c>
      <c r="V247" s="51">
        <v>5</v>
      </c>
      <c r="W247" s="52">
        <v>0</v>
      </c>
      <c r="X247" s="52">
        <v>0.4723694334533306</v>
      </c>
      <c r="Y247" s="52">
        <v>0.5276305665466694</v>
      </c>
      <c r="Z247" s="53">
        <v>114544.9025833161</v>
      </c>
    </row>
    <row r="248" spans="1:26" x14ac:dyDescent="0.3">
      <c r="A248" s="10"/>
      <c r="B248" s="19" t="s">
        <v>575</v>
      </c>
      <c r="C248" s="17" t="s">
        <v>576</v>
      </c>
      <c r="D248" s="16" t="s">
        <v>581</v>
      </c>
      <c r="E248" s="17" t="s">
        <v>582</v>
      </c>
      <c r="F248" s="16" t="s">
        <v>587</v>
      </c>
      <c r="G248" s="17" t="s">
        <v>588</v>
      </c>
      <c r="H248" s="16">
        <v>8</v>
      </c>
      <c r="I248" s="18">
        <v>2</v>
      </c>
      <c r="J248" s="47">
        <v>0.93818779476918679</v>
      </c>
      <c r="K248" s="47">
        <v>0.34178933828783764</v>
      </c>
      <c r="L248" s="47">
        <v>1</v>
      </c>
      <c r="M248" s="47">
        <v>0.2326447367140117</v>
      </c>
      <c r="N248" s="47">
        <v>0.46103845856225334</v>
      </c>
      <c r="O248" s="47">
        <v>0.25167929112476778</v>
      </c>
      <c r="P248" s="47">
        <v>0.82435828186280269</v>
      </c>
      <c r="Q248" s="47">
        <v>0.624</v>
      </c>
      <c r="R248" s="48">
        <v>0.90300000000000002</v>
      </c>
      <c r="S248" s="49">
        <v>0.61963310014676209</v>
      </c>
      <c r="T248" s="47">
        <v>0.38036689985323791</v>
      </c>
      <c r="U248" s="50">
        <v>19523.472235666995</v>
      </c>
      <c r="V248" s="51">
        <v>6</v>
      </c>
      <c r="W248" s="52">
        <v>0</v>
      </c>
      <c r="X248" s="52">
        <v>0.50852198903565116</v>
      </c>
      <c r="Y248" s="52">
        <v>0.49147801096434884</v>
      </c>
      <c r="Z248" s="53">
        <v>25226.583346778098</v>
      </c>
    </row>
    <row r="249" spans="1:26" x14ac:dyDescent="0.3">
      <c r="A249" s="10"/>
      <c r="B249" s="19" t="s">
        <v>575</v>
      </c>
      <c r="C249" s="17" t="s">
        <v>576</v>
      </c>
      <c r="D249" s="16" t="s">
        <v>577</v>
      </c>
      <c r="E249" s="17" t="s">
        <v>578</v>
      </c>
      <c r="F249" s="16" t="s">
        <v>589</v>
      </c>
      <c r="G249" s="17" t="s">
        <v>590</v>
      </c>
      <c r="H249" s="16">
        <v>18</v>
      </c>
      <c r="I249" s="18">
        <v>17</v>
      </c>
      <c r="J249" s="47">
        <v>0.90431271726535334</v>
      </c>
      <c r="K249" s="47">
        <v>0.52862471031286207</v>
      </c>
      <c r="L249" s="47">
        <v>1</v>
      </c>
      <c r="M249" s="47">
        <v>0.4746149539917473</v>
      </c>
      <c r="N249" s="47">
        <v>0.48313145941675995</v>
      </c>
      <c r="O249" s="47">
        <v>0.47975811123986095</v>
      </c>
      <c r="P249" s="47">
        <v>0.80882605153710929</v>
      </c>
      <c r="Q249" s="47">
        <v>0.56000000000000005</v>
      </c>
      <c r="R249" s="48">
        <v>0.90400000000000003</v>
      </c>
      <c r="S249" s="49">
        <v>0.68258533375152142</v>
      </c>
      <c r="T249" s="47">
        <v>0.31741466624847858</v>
      </c>
      <c r="U249" s="50">
        <v>36975.951885951516</v>
      </c>
      <c r="V249" s="51">
        <v>7</v>
      </c>
      <c r="W249" s="52">
        <v>0</v>
      </c>
      <c r="X249" s="52">
        <v>0.57147422264041026</v>
      </c>
      <c r="Y249" s="52">
        <v>0.42852577735958974</v>
      </c>
      <c r="Z249" s="53">
        <v>49919.396330395968</v>
      </c>
    </row>
    <row r="250" spans="1:26" x14ac:dyDescent="0.3">
      <c r="A250" s="10"/>
      <c r="B250" s="19" t="s">
        <v>575</v>
      </c>
      <c r="C250" s="17" t="s">
        <v>576</v>
      </c>
      <c r="D250" s="16" t="s">
        <v>581</v>
      </c>
      <c r="E250" s="17" t="s">
        <v>582</v>
      </c>
      <c r="F250" s="16" t="s">
        <v>591</v>
      </c>
      <c r="G250" s="17" t="s">
        <v>592</v>
      </c>
      <c r="H250" s="16">
        <v>29</v>
      </c>
      <c r="I250" s="18">
        <v>7</v>
      </c>
      <c r="J250" s="47">
        <v>0.84685979376244869</v>
      </c>
      <c r="K250" s="47">
        <v>0.51137079898141846</v>
      </c>
      <c r="L250" s="47">
        <v>1</v>
      </c>
      <c r="M250" s="47">
        <v>0.31711106577165515</v>
      </c>
      <c r="N250" s="47">
        <v>0.53761026463512429</v>
      </c>
      <c r="O250" s="47">
        <v>0.65532108009984114</v>
      </c>
      <c r="P250" s="47">
        <v>0.79056749913758873</v>
      </c>
      <c r="Q250" s="47">
        <v>0.58399999999999996</v>
      </c>
      <c r="R250" s="48">
        <v>0.93299999999999994</v>
      </c>
      <c r="S250" s="49">
        <v>0.68620450026534174</v>
      </c>
      <c r="T250" s="47">
        <v>0.31379549973465826</v>
      </c>
      <c r="U250" s="50">
        <v>58857.052907731173</v>
      </c>
      <c r="V250" s="51">
        <v>6</v>
      </c>
      <c r="W250" s="52">
        <v>0</v>
      </c>
      <c r="X250" s="52">
        <v>0.57509338915423069</v>
      </c>
      <c r="Y250" s="52">
        <v>0.42490661084576931</v>
      </c>
      <c r="Z250" s="53">
        <v>79697.608463286713</v>
      </c>
    </row>
    <row r="251" spans="1:26" x14ac:dyDescent="0.3">
      <c r="A251" s="10"/>
      <c r="B251" s="19" t="s">
        <v>575</v>
      </c>
      <c r="C251" s="17" t="s">
        <v>576</v>
      </c>
      <c r="D251" s="16" t="s">
        <v>581</v>
      </c>
      <c r="E251" s="17" t="s">
        <v>582</v>
      </c>
      <c r="F251" s="16" t="s">
        <v>593</v>
      </c>
      <c r="G251" s="17" t="s">
        <v>594</v>
      </c>
      <c r="H251" s="16">
        <v>60</v>
      </c>
      <c r="I251" s="18">
        <v>7</v>
      </c>
      <c r="J251" s="47">
        <v>0.84069567618989172</v>
      </c>
      <c r="K251" s="47">
        <v>0.2755239819559947</v>
      </c>
      <c r="L251" s="47">
        <v>1</v>
      </c>
      <c r="M251" s="47">
        <v>0.13534643342652886</v>
      </c>
      <c r="N251" s="47">
        <v>0.40458093672966311</v>
      </c>
      <c r="O251" s="47">
        <v>0.24368613250682788</v>
      </c>
      <c r="P251" s="47">
        <v>0.72229304982685227</v>
      </c>
      <c r="Q251" s="47">
        <v>0.51700000000000002</v>
      </c>
      <c r="R251" s="48">
        <v>0.91200000000000003</v>
      </c>
      <c r="S251" s="49">
        <v>0.56123624562619545</v>
      </c>
      <c r="T251" s="47">
        <v>0.43876375437380455</v>
      </c>
      <c r="U251" s="50">
        <v>124781.34039762939</v>
      </c>
      <c r="V251" s="51">
        <v>4</v>
      </c>
      <c r="W251" s="52">
        <v>0</v>
      </c>
      <c r="X251" s="52">
        <v>0.45012513451508429</v>
      </c>
      <c r="Y251" s="52">
        <v>0.54987486548491571</v>
      </c>
      <c r="Z251" s="53">
        <v>156380.56261985164</v>
      </c>
    </row>
    <row r="252" spans="1:26" x14ac:dyDescent="0.3">
      <c r="A252" s="10"/>
      <c r="B252" s="19" t="s">
        <v>575</v>
      </c>
      <c r="C252" s="17" t="s">
        <v>576</v>
      </c>
      <c r="D252" s="16" t="s">
        <v>577</v>
      </c>
      <c r="E252" s="17" t="s">
        <v>578</v>
      </c>
      <c r="F252" s="16" t="s">
        <v>595</v>
      </c>
      <c r="G252" s="17" t="s">
        <v>596</v>
      </c>
      <c r="H252" s="16">
        <v>8</v>
      </c>
      <c r="I252" s="18">
        <v>2</v>
      </c>
      <c r="J252" s="47">
        <v>0.82425915009913719</v>
      </c>
      <c r="K252" s="47">
        <v>0.38234821285032955</v>
      </c>
      <c r="L252" s="47">
        <v>1</v>
      </c>
      <c r="M252" s="47">
        <v>0.20752868866272153</v>
      </c>
      <c r="N252" s="47">
        <v>0.39076039218479214</v>
      </c>
      <c r="O252" s="47">
        <v>0.2983762928031724</v>
      </c>
      <c r="P252" s="47">
        <v>0.76665589859553585</v>
      </c>
      <c r="Q252" s="47">
        <v>0.55299999999999994</v>
      </c>
      <c r="R252" s="48">
        <v>0.8640000000000001</v>
      </c>
      <c r="S252" s="49">
        <v>0.58743651502174321</v>
      </c>
      <c r="T252" s="47">
        <v>0.41256348497825679</v>
      </c>
      <c r="U252" s="50">
        <v>33673.431643925316</v>
      </c>
      <c r="V252" s="51">
        <v>6</v>
      </c>
      <c r="W252" s="52">
        <v>0</v>
      </c>
      <c r="X252" s="52">
        <v>0.47632540391063205</v>
      </c>
      <c r="Y252" s="52">
        <v>0.52367459608936795</v>
      </c>
      <c r="Z252" s="53">
        <v>42742.320532814214</v>
      </c>
    </row>
    <row r="253" spans="1:26" x14ac:dyDescent="0.3">
      <c r="A253" s="10"/>
      <c r="B253" s="19" t="s">
        <v>597</v>
      </c>
      <c r="C253" s="17" t="s">
        <v>598</v>
      </c>
      <c r="D253" s="16" t="s">
        <v>599</v>
      </c>
      <c r="E253" s="17" t="s">
        <v>598</v>
      </c>
      <c r="F253" s="16" t="s">
        <v>600</v>
      </c>
      <c r="G253" s="17" t="s">
        <v>598</v>
      </c>
      <c r="H253" s="16">
        <v>65</v>
      </c>
      <c r="I253" s="18">
        <v>40</v>
      </c>
      <c r="J253" s="47">
        <v>0.77562259642310427</v>
      </c>
      <c r="K253" s="47">
        <v>0.46452040473434641</v>
      </c>
      <c r="L253" s="47">
        <v>1</v>
      </c>
      <c r="M253" s="47">
        <v>0.4983533193129096</v>
      </c>
      <c r="N253" s="47">
        <v>0.43848844428847439</v>
      </c>
      <c r="O253" s="47">
        <v>0.52936564238509498</v>
      </c>
      <c r="P253" s="47">
        <v>0.68976395164275051</v>
      </c>
      <c r="Q253" s="47">
        <v>0.56299999999999994</v>
      </c>
      <c r="R253" s="48">
        <v>0.90300000000000002</v>
      </c>
      <c r="S253" s="49">
        <v>0.65134603986518669</v>
      </c>
      <c r="T253" s="47">
        <v>0.34865396013481331</v>
      </c>
      <c r="U253" s="50">
        <v>171340.41024489186</v>
      </c>
      <c r="V253" s="51">
        <v>6</v>
      </c>
      <c r="W253" s="52">
        <v>0</v>
      </c>
      <c r="X253" s="52">
        <v>0.54023492875407564</v>
      </c>
      <c r="Y253" s="52">
        <v>0.45976507124592436</v>
      </c>
      <c r="Z253" s="53">
        <v>225944.18802266958</v>
      </c>
    </row>
    <row r="254" spans="1:26" x14ac:dyDescent="0.3">
      <c r="A254" s="10"/>
      <c r="B254" s="19" t="s">
        <v>597</v>
      </c>
      <c r="C254" s="17" t="s">
        <v>598</v>
      </c>
      <c r="D254" s="16" t="s">
        <v>599</v>
      </c>
      <c r="E254" s="17" t="s">
        <v>598</v>
      </c>
      <c r="F254" s="16" t="s">
        <v>601</v>
      </c>
      <c r="G254" s="17" t="s">
        <v>602</v>
      </c>
      <c r="H254" s="16">
        <v>60</v>
      </c>
      <c r="I254" s="18">
        <v>6</v>
      </c>
      <c r="J254" s="47">
        <v>0.16813723983152459</v>
      </c>
      <c r="K254" s="47">
        <v>0.33223168444676732</v>
      </c>
      <c r="L254" s="47">
        <v>1</v>
      </c>
      <c r="M254" s="47">
        <v>0.34560203684451507</v>
      </c>
      <c r="N254" s="47">
        <v>0.33009790563413915</v>
      </c>
      <c r="O254" s="47">
        <v>0.1364404955882805</v>
      </c>
      <c r="P254" s="47">
        <v>0.56937521734090646</v>
      </c>
      <c r="Q254" s="47">
        <v>0.40300000000000002</v>
      </c>
      <c r="R254" s="48">
        <v>0.8859999999999999</v>
      </c>
      <c r="S254" s="49">
        <v>0.46343161996512588</v>
      </c>
      <c r="T254" s="47">
        <v>0.53656838003487417</v>
      </c>
      <c r="U254" s="50">
        <v>77956.41023012677</v>
      </c>
      <c r="V254" s="51">
        <v>4</v>
      </c>
      <c r="W254" s="52">
        <v>0</v>
      </c>
      <c r="X254" s="52">
        <v>0.35232050885401478</v>
      </c>
      <c r="Y254" s="52">
        <v>0.64767949114598522</v>
      </c>
      <c r="Z254" s="53">
        <v>94099.410230126756</v>
      </c>
    </row>
    <row r="255" spans="1:26" x14ac:dyDescent="0.3">
      <c r="A255" s="10"/>
      <c r="B255" s="19" t="s">
        <v>597</v>
      </c>
      <c r="C255" s="17" t="s">
        <v>598</v>
      </c>
      <c r="D255" s="16" t="s">
        <v>599</v>
      </c>
      <c r="E255" s="17" t="s">
        <v>598</v>
      </c>
      <c r="F255" s="16" t="s">
        <v>603</v>
      </c>
      <c r="G255" s="17" t="s">
        <v>604</v>
      </c>
      <c r="H255" s="16">
        <v>89</v>
      </c>
      <c r="I255" s="18">
        <v>12</v>
      </c>
      <c r="J255" s="47">
        <v>0.29122083559413997</v>
      </c>
      <c r="K255" s="47">
        <v>0.30696690179055885</v>
      </c>
      <c r="L255" s="47">
        <v>1</v>
      </c>
      <c r="M255" s="47">
        <v>0.18414398046475117</v>
      </c>
      <c r="N255" s="47">
        <v>0.28993392157638587</v>
      </c>
      <c r="O255" s="47">
        <v>9.5604991861096042E-2</v>
      </c>
      <c r="P255" s="47">
        <v>0.65634873361993051</v>
      </c>
      <c r="Q255" s="47">
        <v>0.44700000000000006</v>
      </c>
      <c r="R255" s="48">
        <v>0.92599999999999993</v>
      </c>
      <c r="S255" s="49">
        <v>0.46635770721187364</v>
      </c>
      <c r="T255" s="47">
        <v>0.53364229278812636</v>
      </c>
      <c r="U255" s="50">
        <v>105321.24383154299</v>
      </c>
      <c r="V255" s="51">
        <v>4</v>
      </c>
      <c r="W255" s="52">
        <v>0</v>
      </c>
      <c r="X255" s="52">
        <v>0.35524659610076248</v>
      </c>
      <c r="Y255" s="52">
        <v>0.64475340389923752</v>
      </c>
      <c r="Z255" s="53">
        <v>127250.46605376521</v>
      </c>
    </row>
    <row r="256" spans="1:26" x14ac:dyDescent="0.3">
      <c r="A256" s="10"/>
      <c r="B256" s="19" t="s">
        <v>597</v>
      </c>
      <c r="C256" s="17" t="s">
        <v>598</v>
      </c>
      <c r="D256" s="16" t="s">
        <v>599</v>
      </c>
      <c r="E256" s="17" t="s">
        <v>598</v>
      </c>
      <c r="F256" s="16" t="s">
        <v>605</v>
      </c>
      <c r="G256" s="17" t="s">
        <v>606</v>
      </c>
      <c r="H256" s="16">
        <v>54</v>
      </c>
      <c r="I256" s="18">
        <v>6</v>
      </c>
      <c r="J256" s="47">
        <v>0.31042526224954831</v>
      </c>
      <c r="K256" s="47">
        <v>0.33795809400533938</v>
      </c>
      <c r="L256" s="47">
        <v>1</v>
      </c>
      <c r="M256" s="47">
        <v>0.19603960452823885</v>
      </c>
      <c r="N256" s="47">
        <v>0.36067908883510325</v>
      </c>
      <c r="O256" s="47">
        <v>0.1426529676671251</v>
      </c>
      <c r="P256" s="47">
        <v>0.66100331317150229</v>
      </c>
      <c r="Q256" s="47">
        <v>0.41900000000000004</v>
      </c>
      <c r="R256" s="48">
        <v>0.90300000000000002</v>
      </c>
      <c r="S256" s="49">
        <v>0.48119537005076185</v>
      </c>
      <c r="T256" s="47">
        <v>0.51880462994923815</v>
      </c>
      <c r="U256" s="50">
        <v>91316.878135885199</v>
      </c>
      <c r="V256" s="51">
        <v>4</v>
      </c>
      <c r="W256" s="52">
        <v>0</v>
      </c>
      <c r="X256" s="52">
        <v>0.3700842589396508</v>
      </c>
      <c r="Y256" s="52">
        <v>0.6299157410603492</v>
      </c>
      <c r="Z256" s="53">
        <v>110873.98924699631</v>
      </c>
    </row>
    <row r="257" spans="1:26" x14ac:dyDescent="0.3">
      <c r="A257" s="10"/>
      <c r="B257" s="19" t="s">
        <v>597</v>
      </c>
      <c r="C257" s="17" t="s">
        <v>598</v>
      </c>
      <c r="D257" s="16" t="s">
        <v>599</v>
      </c>
      <c r="E257" s="17" t="s">
        <v>598</v>
      </c>
      <c r="F257" s="16" t="s">
        <v>607</v>
      </c>
      <c r="G257" s="17" t="s">
        <v>608</v>
      </c>
      <c r="H257" s="16">
        <v>48</v>
      </c>
      <c r="I257" s="18">
        <v>13</v>
      </c>
      <c r="J257" s="47">
        <v>0.88433269290916405</v>
      </c>
      <c r="K257" s="47">
        <v>0.3261695187882579</v>
      </c>
      <c r="L257" s="47">
        <v>1</v>
      </c>
      <c r="M257" s="47">
        <v>0.25854768924254251</v>
      </c>
      <c r="N257" s="47">
        <v>0.38457524030022111</v>
      </c>
      <c r="O257" s="47">
        <v>0.27219516554220097</v>
      </c>
      <c r="P257" s="47">
        <v>0.68782450271416407</v>
      </c>
      <c r="Q257" s="47">
        <v>0.52899999999999991</v>
      </c>
      <c r="R257" s="48">
        <v>0.94299999999999995</v>
      </c>
      <c r="S257" s="49">
        <v>0.58729386772183889</v>
      </c>
      <c r="T257" s="47">
        <v>0.41270613227816111</v>
      </c>
      <c r="U257" s="50">
        <v>82327.85738524441</v>
      </c>
      <c r="V257" s="51">
        <v>6</v>
      </c>
      <c r="W257" s="52">
        <v>0</v>
      </c>
      <c r="X257" s="52">
        <v>0.47618275661072779</v>
      </c>
      <c r="Y257" s="52">
        <v>0.52381724338927227</v>
      </c>
      <c r="Z257" s="53">
        <v>104492.63516302221</v>
      </c>
    </row>
    <row r="258" spans="1:26" x14ac:dyDescent="0.3">
      <c r="A258" s="10"/>
      <c r="B258" s="19" t="s">
        <v>597</v>
      </c>
      <c r="C258" s="17" t="s">
        <v>598</v>
      </c>
      <c r="D258" s="16" t="s">
        <v>599</v>
      </c>
      <c r="E258" s="17" t="s">
        <v>598</v>
      </c>
      <c r="F258" s="16" t="s">
        <v>609</v>
      </c>
      <c r="G258" s="17" t="s">
        <v>610</v>
      </c>
      <c r="H258" s="16">
        <v>47</v>
      </c>
      <c r="I258" s="18">
        <v>13</v>
      </c>
      <c r="J258" s="47">
        <v>0.82900596344485744</v>
      </c>
      <c r="K258" s="47">
        <v>0.28874302973977695</v>
      </c>
      <c r="L258" s="47">
        <v>1</v>
      </c>
      <c r="M258" s="47">
        <v>0.15772390099808348</v>
      </c>
      <c r="N258" s="47">
        <v>0.33829415320275102</v>
      </c>
      <c r="O258" s="47">
        <v>0.25890644361833953</v>
      </c>
      <c r="P258" s="47">
        <v>0.63298630303706438</v>
      </c>
      <c r="Q258" s="47">
        <v>0.46899999999999997</v>
      </c>
      <c r="R258" s="48">
        <v>0.879</v>
      </c>
      <c r="S258" s="49">
        <v>0.53929553267120811</v>
      </c>
      <c r="T258" s="47">
        <v>0.46070446732879189</v>
      </c>
      <c r="U258" s="50">
        <v>115734.49064660046</v>
      </c>
      <c r="V258" s="51">
        <v>6</v>
      </c>
      <c r="W258" s="52">
        <v>0</v>
      </c>
      <c r="X258" s="52">
        <v>0.42818442156009695</v>
      </c>
      <c r="Y258" s="52">
        <v>0.57181557843990305</v>
      </c>
      <c r="Z258" s="53">
        <v>143646.93509104493</v>
      </c>
    </row>
    <row r="259" spans="1:26" x14ac:dyDescent="0.3">
      <c r="A259" s="10"/>
      <c r="B259" s="19" t="s">
        <v>597</v>
      </c>
      <c r="C259" s="17" t="s">
        <v>598</v>
      </c>
      <c r="D259" s="16" t="s">
        <v>599</v>
      </c>
      <c r="E259" s="17" t="s">
        <v>598</v>
      </c>
      <c r="F259" s="16" t="s">
        <v>611</v>
      </c>
      <c r="G259" s="17" t="s">
        <v>612</v>
      </c>
      <c r="H259" s="16">
        <v>44</v>
      </c>
      <c r="I259" s="18">
        <v>9</v>
      </c>
      <c r="J259" s="47">
        <v>0.80770659847441695</v>
      </c>
      <c r="K259" s="47">
        <v>0.32412082267829428</v>
      </c>
      <c r="L259" s="47">
        <v>1</v>
      </c>
      <c r="M259" s="47">
        <v>0.22228627928570047</v>
      </c>
      <c r="N259" s="47">
        <v>0.37352381498799925</v>
      </c>
      <c r="O259" s="47">
        <v>0.25707603872970081</v>
      </c>
      <c r="P259" s="47">
        <v>0.66565720372572335</v>
      </c>
      <c r="Q259" s="47">
        <v>0.50700000000000001</v>
      </c>
      <c r="R259" s="48">
        <v>0.90900000000000003</v>
      </c>
      <c r="S259" s="49">
        <v>0.56293008420909274</v>
      </c>
      <c r="T259" s="47">
        <v>0.43706991579090726</v>
      </c>
      <c r="U259" s="50">
        <v>88519.770045132449</v>
      </c>
      <c r="V259" s="51">
        <v>6</v>
      </c>
      <c r="W259" s="52">
        <v>0</v>
      </c>
      <c r="X259" s="52">
        <v>0.45181897309798175</v>
      </c>
      <c r="Y259" s="52">
        <v>0.5481810269020182</v>
      </c>
      <c r="Z259" s="53">
        <v>111023.10337846575</v>
      </c>
    </row>
    <row r="260" spans="1:26" x14ac:dyDescent="0.3">
      <c r="A260" s="10"/>
      <c r="B260" s="19" t="s">
        <v>597</v>
      </c>
      <c r="C260" s="17" t="s">
        <v>598</v>
      </c>
      <c r="D260" s="16" t="s">
        <v>599</v>
      </c>
      <c r="E260" s="17" t="s">
        <v>598</v>
      </c>
      <c r="F260" s="16" t="s">
        <v>613</v>
      </c>
      <c r="G260" s="17" t="s">
        <v>614</v>
      </c>
      <c r="H260" s="16">
        <v>60</v>
      </c>
      <c r="I260" s="18">
        <v>8</v>
      </c>
      <c r="J260" s="47">
        <v>0.70404462400146905</v>
      </c>
      <c r="K260" s="47">
        <v>0.3141814342117345</v>
      </c>
      <c r="L260" s="47">
        <v>1</v>
      </c>
      <c r="M260" s="47">
        <v>0.24444943239714573</v>
      </c>
      <c r="N260" s="47">
        <v>0.35689782871399056</v>
      </c>
      <c r="O260" s="47">
        <v>0.22853732439629051</v>
      </c>
      <c r="P260" s="47">
        <v>0.57224908211857939</v>
      </c>
      <c r="Q260" s="47">
        <v>0.43899999999999995</v>
      </c>
      <c r="R260" s="48">
        <v>0.91900000000000004</v>
      </c>
      <c r="S260" s="49">
        <v>0.53092885842657878</v>
      </c>
      <c r="T260" s="47">
        <v>0.46907114157342122</v>
      </c>
      <c r="U260" s="50">
        <v>50407.323015762995</v>
      </c>
      <c r="V260" s="51">
        <v>4</v>
      </c>
      <c r="W260" s="52">
        <v>0</v>
      </c>
      <c r="X260" s="52">
        <v>0.41981774731546773</v>
      </c>
      <c r="Y260" s="52">
        <v>0.58018225268453227</v>
      </c>
      <c r="Z260" s="53">
        <v>62347.545237985207</v>
      </c>
    </row>
    <row r="261" spans="1:26" x14ac:dyDescent="0.3">
      <c r="A261" s="10"/>
      <c r="B261" s="19" t="s">
        <v>597</v>
      </c>
      <c r="C261" s="17" t="s">
        <v>598</v>
      </c>
      <c r="D261" s="16" t="s">
        <v>615</v>
      </c>
      <c r="E261" s="17" t="s">
        <v>616</v>
      </c>
      <c r="F261" s="16" t="s">
        <v>617</v>
      </c>
      <c r="G261" s="17" t="s">
        <v>616</v>
      </c>
      <c r="H261" s="16">
        <v>37</v>
      </c>
      <c r="I261" s="18">
        <v>27</v>
      </c>
      <c r="J261" s="47">
        <v>0.80674382178907067</v>
      </c>
      <c r="K261" s="47">
        <v>0.42955969369996522</v>
      </c>
      <c r="L261" s="47">
        <v>1</v>
      </c>
      <c r="M261" s="47">
        <v>0.27753880122459545</v>
      </c>
      <c r="N261" s="47">
        <v>0.47060288633969999</v>
      </c>
      <c r="O261" s="47">
        <v>0.51536721197354685</v>
      </c>
      <c r="P261" s="47">
        <v>0.75858318226188814</v>
      </c>
      <c r="Q261" s="47">
        <v>0.58000000000000007</v>
      </c>
      <c r="R261" s="48">
        <v>0.91500000000000004</v>
      </c>
      <c r="S261" s="49">
        <v>0.63926617747652958</v>
      </c>
      <c r="T261" s="47">
        <v>0.36073382252347042</v>
      </c>
      <c r="U261" s="50">
        <v>94532.462595210556</v>
      </c>
      <c r="V261" s="51">
        <v>6</v>
      </c>
      <c r="W261" s="52">
        <v>0</v>
      </c>
      <c r="X261" s="52">
        <v>0.52815506636541842</v>
      </c>
      <c r="Y261" s="52">
        <v>0.47184493363458158</v>
      </c>
      <c r="Z261" s="53">
        <v>123649.79592854391</v>
      </c>
    </row>
    <row r="262" spans="1:26" x14ac:dyDescent="0.3">
      <c r="A262" s="10"/>
      <c r="B262" s="19" t="s">
        <v>597</v>
      </c>
      <c r="C262" s="17" t="s">
        <v>598</v>
      </c>
      <c r="D262" s="16" t="s">
        <v>615</v>
      </c>
      <c r="E262" s="17" t="s">
        <v>616</v>
      </c>
      <c r="F262" s="16" t="s">
        <v>618</v>
      </c>
      <c r="G262" s="17" t="s">
        <v>619</v>
      </c>
      <c r="H262" s="16">
        <v>51</v>
      </c>
      <c r="I262" s="18">
        <v>8</v>
      </c>
      <c r="J262" s="47">
        <v>0.6979436736794189</v>
      </c>
      <c r="K262" s="47">
        <v>0.23362756546005109</v>
      </c>
      <c r="L262" s="47">
        <v>1</v>
      </c>
      <c r="M262" s="47">
        <v>0.1580147256383832</v>
      </c>
      <c r="N262" s="47">
        <v>0.3620720463154885</v>
      </c>
      <c r="O262" s="47">
        <v>0.30708334157974942</v>
      </c>
      <c r="P262" s="47">
        <v>0.66203871996622854</v>
      </c>
      <c r="Q262" s="47">
        <v>0.52700000000000002</v>
      </c>
      <c r="R262" s="48">
        <v>0.89700000000000002</v>
      </c>
      <c r="S262" s="49">
        <v>0.53830889695992434</v>
      </c>
      <c r="T262" s="47">
        <v>0.46169110304007566</v>
      </c>
      <c r="U262" s="50">
        <v>98613.987771638873</v>
      </c>
      <c r="V262" s="51">
        <v>6</v>
      </c>
      <c r="W262" s="52">
        <v>0</v>
      </c>
      <c r="X262" s="52">
        <v>0.42719778584881329</v>
      </c>
      <c r="Y262" s="52">
        <v>0.57280221415118671</v>
      </c>
      <c r="Z262" s="53">
        <v>122346.54332719442</v>
      </c>
    </row>
    <row r="263" spans="1:26" x14ac:dyDescent="0.3">
      <c r="A263" s="10"/>
      <c r="B263" s="19" t="s">
        <v>597</v>
      </c>
      <c r="C263" s="17" t="s">
        <v>598</v>
      </c>
      <c r="D263" s="16" t="s">
        <v>615</v>
      </c>
      <c r="E263" s="17" t="s">
        <v>616</v>
      </c>
      <c r="F263" s="16" t="s">
        <v>620</v>
      </c>
      <c r="G263" s="17" t="s">
        <v>621</v>
      </c>
      <c r="H263" s="16">
        <v>46</v>
      </c>
      <c r="I263" s="18">
        <v>7</v>
      </c>
      <c r="J263" s="47">
        <v>0.74760739413538435</v>
      </c>
      <c r="K263" s="47">
        <v>0.21987938644408511</v>
      </c>
      <c r="L263" s="47">
        <v>1</v>
      </c>
      <c r="M263" s="47">
        <v>0.15256092851316172</v>
      </c>
      <c r="N263" s="47">
        <v>0.28393229509120627</v>
      </c>
      <c r="O263" s="47">
        <v>0.13132019403050299</v>
      </c>
      <c r="P263" s="47">
        <v>0.56857377181735225</v>
      </c>
      <c r="Q263" s="47">
        <v>0.38200000000000001</v>
      </c>
      <c r="R263" s="48">
        <v>0.88900000000000001</v>
      </c>
      <c r="S263" s="49">
        <v>0.48609710778129916</v>
      </c>
      <c r="T263" s="47">
        <v>0.51390289221870078</v>
      </c>
      <c r="U263" s="50">
        <v>58240.100872253141</v>
      </c>
      <c r="V263" s="51">
        <v>4</v>
      </c>
      <c r="W263" s="52">
        <v>0</v>
      </c>
      <c r="X263" s="52">
        <v>0.37498599667018806</v>
      </c>
      <c r="Y263" s="52">
        <v>0.62501400332981194</v>
      </c>
      <c r="Z263" s="53">
        <v>70832.211983364265</v>
      </c>
    </row>
    <row r="264" spans="1:26" x14ac:dyDescent="0.3">
      <c r="A264" s="10"/>
      <c r="B264" s="19" t="s">
        <v>597</v>
      </c>
      <c r="C264" s="17" t="s">
        <v>598</v>
      </c>
      <c r="D264" s="16" t="s">
        <v>615</v>
      </c>
      <c r="E264" s="17" t="s">
        <v>616</v>
      </c>
      <c r="F264" s="16" t="s">
        <v>622</v>
      </c>
      <c r="G264" s="17" t="s">
        <v>623</v>
      </c>
      <c r="H264" s="16">
        <v>58</v>
      </c>
      <c r="I264" s="18">
        <v>18</v>
      </c>
      <c r="J264" s="47">
        <v>0.87640858531612387</v>
      </c>
      <c r="K264" s="47">
        <v>0.32285958748247806</v>
      </c>
      <c r="L264" s="47">
        <v>1</v>
      </c>
      <c r="M264" s="47">
        <v>0.14408898361180331</v>
      </c>
      <c r="N264" s="47">
        <v>0.39792837849084872</v>
      </c>
      <c r="O264" s="47">
        <v>0.28071580710345706</v>
      </c>
      <c r="P264" s="47">
        <v>0.68585931692813262</v>
      </c>
      <c r="Q264" s="47">
        <v>0.49399999999999999</v>
      </c>
      <c r="R264" s="48">
        <v>0.877</v>
      </c>
      <c r="S264" s="49">
        <v>0.56431785099253817</v>
      </c>
      <c r="T264" s="47">
        <v>0.43568214900746183</v>
      </c>
      <c r="U264" s="50">
        <v>112089.25352159672</v>
      </c>
      <c r="V264" s="51">
        <v>6</v>
      </c>
      <c r="W264" s="52">
        <v>0</v>
      </c>
      <c r="X264" s="52">
        <v>0.45320673988142701</v>
      </c>
      <c r="Y264" s="52">
        <v>0.54679326011857299</v>
      </c>
      <c r="Z264" s="53">
        <v>140675.14241048563</v>
      </c>
    </row>
    <row r="265" spans="1:26" x14ac:dyDescent="0.3">
      <c r="A265" s="10"/>
      <c r="B265" s="19" t="s">
        <v>597</v>
      </c>
      <c r="C265" s="17" t="s">
        <v>598</v>
      </c>
      <c r="D265" s="16" t="s">
        <v>615</v>
      </c>
      <c r="E265" s="17" t="s">
        <v>616</v>
      </c>
      <c r="F265" s="16" t="s">
        <v>624</v>
      </c>
      <c r="G265" s="17" t="s">
        <v>625</v>
      </c>
      <c r="H265" s="16">
        <v>41</v>
      </c>
      <c r="I265" s="18">
        <v>6</v>
      </c>
      <c r="J265" s="47">
        <v>0.81815839435855708</v>
      </c>
      <c r="K265" s="47">
        <v>0.32404393816110655</v>
      </c>
      <c r="L265" s="47">
        <v>1</v>
      </c>
      <c r="M265" s="47">
        <v>0.15238848058338733</v>
      </c>
      <c r="N265" s="47">
        <v>0.31074996055394399</v>
      </c>
      <c r="O265" s="47">
        <v>0.19541632763764577</v>
      </c>
      <c r="P265" s="47">
        <v>0.70276230087106639</v>
      </c>
      <c r="Q265" s="47">
        <v>0.504</v>
      </c>
      <c r="R265" s="48">
        <v>0.873</v>
      </c>
      <c r="S265" s="49">
        <v>0.54227993357396753</v>
      </c>
      <c r="T265" s="47">
        <v>0.45772006642603247</v>
      </c>
      <c r="U265" s="50">
        <v>73156.482776739911</v>
      </c>
      <c r="V265" s="51">
        <v>4</v>
      </c>
      <c r="W265" s="52">
        <v>0</v>
      </c>
      <c r="X265" s="52">
        <v>0.43116882246285626</v>
      </c>
      <c r="Y265" s="52">
        <v>0.56883117753714374</v>
      </c>
      <c r="Z265" s="53">
        <v>90915.149443406612</v>
      </c>
    </row>
    <row r="266" spans="1:26" x14ac:dyDescent="0.3">
      <c r="A266" s="10"/>
      <c r="B266" s="19" t="s">
        <v>597</v>
      </c>
      <c r="C266" s="17" t="s">
        <v>598</v>
      </c>
      <c r="D266" s="16" t="s">
        <v>615</v>
      </c>
      <c r="E266" s="17" t="s">
        <v>616</v>
      </c>
      <c r="F266" s="16" t="s">
        <v>626</v>
      </c>
      <c r="G266" s="17" t="s">
        <v>627</v>
      </c>
      <c r="H266" s="16">
        <v>29</v>
      </c>
      <c r="I266" s="18">
        <v>6</v>
      </c>
      <c r="J266" s="47">
        <v>0.85797767073671638</v>
      </c>
      <c r="K266" s="47">
        <v>0.24646204398640825</v>
      </c>
      <c r="L266" s="47">
        <v>1</v>
      </c>
      <c r="M266" s="47">
        <v>0.13827953157686002</v>
      </c>
      <c r="N266" s="47">
        <v>0.29285509712418079</v>
      </c>
      <c r="O266" s="47">
        <v>0.21145588290205744</v>
      </c>
      <c r="P266" s="47">
        <v>0.65244659376720393</v>
      </c>
      <c r="Q266" s="47">
        <v>0.46499999999999997</v>
      </c>
      <c r="R266" s="48">
        <v>0.89900000000000002</v>
      </c>
      <c r="S266" s="49">
        <v>0.52927520223260294</v>
      </c>
      <c r="T266" s="47">
        <v>0.47072479776739706</v>
      </c>
      <c r="U266" s="50">
        <v>55204.721382969256</v>
      </c>
      <c r="V266" s="51">
        <v>4</v>
      </c>
      <c r="W266" s="52">
        <v>0</v>
      </c>
      <c r="X266" s="52">
        <v>0.41816409112149189</v>
      </c>
      <c r="Y266" s="52">
        <v>0.58183590887850811</v>
      </c>
      <c r="Z266" s="53">
        <v>68235.38804963592</v>
      </c>
    </row>
    <row r="267" spans="1:26" x14ac:dyDescent="0.3">
      <c r="A267" s="10"/>
      <c r="B267" s="19" t="s">
        <v>597</v>
      </c>
      <c r="C267" s="17" t="s">
        <v>598</v>
      </c>
      <c r="D267" s="16" t="s">
        <v>628</v>
      </c>
      <c r="E267" s="17" t="s">
        <v>629</v>
      </c>
      <c r="F267" s="16" t="s">
        <v>630</v>
      </c>
      <c r="G267" s="17" t="s">
        <v>629</v>
      </c>
      <c r="H267" s="16">
        <v>55</v>
      </c>
      <c r="I267" s="18">
        <v>14</v>
      </c>
      <c r="J267" s="47">
        <v>0.89377871134108644</v>
      </c>
      <c r="K267" s="47">
        <v>0.50606246904725305</v>
      </c>
      <c r="L267" s="47">
        <v>1</v>
      </c>
      <c r="M267" s="47">
        <v>0.24047164764550125</v>
      </c>
      <c r="N267" s="47">
        <v>0.4560728285871643</v>
      </c>
      <c r="O267" s="47">
        <v>0.59926225728777094</v>
      </c>
      <c r="P267" s="47">
        <v>0.78551911319875356</v>
      </c>
      <c r="Q267" s="47">
        <v>0.70599999999999996</v>
      </c>
      <c r="R267" s="48">
        <v>0.95499999999999996</v>
      </c>
      <c r="S267" s="49">
        <v>0.68246300301194773</v>
      </c>
      <c r="T267" s="47">
        <v>0.31753699698805227</v>
      </c>
      <c r="U267" s="50">
        <v>79905.962533064434</v>
      </c>
      <c r="V267" s="51">
        <v>6</v>
      </c>
      <c r="W267" s="52">
        <v>0</v>
      </c>
      <c r="X267" s="52">
        <v>0.57135189190083657</v>
      </c>
      <c r="Y267" s="52">
        <v>0.42864810809916343</v>
      </c>
      <c r="Z267" s="53">
        <v>107866.29586639778</v>
      </c>
    </row>
    <row r="268" spans="1:26" x14ac:dyDescent="0.3">
      <c r="A268" s="10"/>
      <c r="B268" s="19" t="s">
        <v>597</v>
      </c>
      <c r="C268" s="17" t="s">
        <v>598</v>
      </c>
      <c r="D268" s="16" t="s">
        <v>628</v>
      </c>
      <c r="E268" s="17" t="s">
        <v>629</v>
      </c>
      <c r="F268" s="16" t="s">
        <v>631</v>
      </c>
      <c r="G268" s="17" t="s">
        <v>632</v>
      </c>
      <c r="H268" s="16">
        <v>53</v>
      </c>
      <c r="I268" s="18">
        <v>5</v>
      </c>
      <c r="J268" s="47">
        <v>0.7757133582712461</v>
      </c>
      <c r="K268" s="47">
        <v>0.27076699539369958</v>
      </c>
      <c r="L268" s="47">
        <v>1</v>
      </c>
      <c r="M268" s="47">
        <v>9.3674013503363518E-2</v>
      </c>
      <c r="N268" s="47">
        <v>0.22111532214401733</v>
      </c>
      <c r="O268" s="47">
        <v>0.1294401335517977</v>
      </c>
      <c r="P268" s="47">
        <v>0.72228570349314869</v>
      </c>
      <c r="Q268" s="47">
        <v>0.65600000000000003</v>
      </c>
      <c r="R268" s="48">
        <v>0.90900000000000003</v>
      </c>
      <c r="S268" s="49">
        <v>0.53088839181747483</v>
      </c>
      <c r="T268" s="47">
        <v>0.46911160818252517</v>
      </c>
      <c r="U268" s="50">
        <v>58571.398951237366</v>
      </c>
      <c r="V268" s="51">
        <v>5</v>
      </c>
      <c r="W268" s="52">
        <v>0</v>
      </c>
      <c r="X268" s="52">
        <v>0.41977728070636366</v>
      </c>
      <c r="Y268" s="52">
        <v>0.58022271929363634</v>
      </c>
      <c r="Z268" s="53">
        <v>72444.287840126257</v>
      </c>
    </row>
    <row r="269" spans="1:26" x14ac:dyDescent="0.3">
      <c r="A269" s="10"/>
      <c r="B269" s="19" t="s">
        <v>597</v>
      </c>
      <c r="C269" s="17" t="s">
        <v>598</v>
      </c>
      <c r="D269" s="16" t="s">
        <v>628</v>
      </c>
      <c r="E269" s="17" t="s">
        <v>629</v>
      </c>
      <c r="F269" s="16" t="s">
        <v>633</v>
      </c>
      <c r="G269" s="17" t="s">
        <v>634</v>
      </c>
      <c r="H269" s="16">
        <v>40</v>
      </c>
      <c r="I269" s="18">
        <v>8</v>
      </c>
      <c r="J269" s="47">
        <v>0.72295073536974186</v>
      </c>
      <c r="K269" s="47">
        <v>0.37717268332819093</v>
      </c>
      <c r="L269" s="47">
        <v>1</v>
      </c>
      <c r="M269" s="47">
        <v>0.15034546387919998</v>
      </c>
      <c r="N269" s="47">
        <v>0.38035403912364801</v>
      </c>
      <c r="O269" s="47">
        <v>0.39316568960197468</v>
      </c>
      <c r="P269" s="47">
        <v>0.80497554475877875</v>
      </c>
      <c r="Q269" s="47">
        <v>0.67399999999999993</v>
      </c>
      <c r="R269" s="48">
        <v>0.93500000000000005</v>
      </c>
      <c r="S269" s="49">
        <v>0.60421823956239273</v>
      </c>
      <c r="T269" s="47">
        <v>0.39578176043760727</v>
      </c>
      <c r="U269" s="50">
        <v>57077.270799749094</v>
      </c>
      <c r="V269" s="51">
        <v>6</v>
      </c>
      <c r="W269" s="52">
        <v>0</v>
      </c>
      <c r="X269" s="52">
        <v>0.49310712845128157</v>
      </c>
      <c r="Y269" s="52">
        <v>0.50689287154871843</v>
      </c>
      <c r="Z269" s="53">
        <v>73101.048577526875</v>
      </c>
    </row>
    <row r="270" spans="1:26" x14ac:dyDescent="0.3">
      <c r="A270" s="10"/>
      <c r="B270" s="19" t="s">
        <v>597</v>
      </c>
      <c r="C270" s="17" t="s">
        <v>598</v>
      </c>
      <c r="D270" s="16" t="s">
        <v>628</v>
      </c>
      <c r="E270" s="17" t="s">
        <v>629</v>
      </c>
      <c r="F270" s="16" t="s">
        <v>635</v>
      </c>
      <c r="G270" s="17" t="s">
        <v>636</v>
      </c>
      <c r="H270" s="16">
        <v>43</v>
      </c>
      <c r="I270" s="18">
        <v>12</v>
      </c>
      <c r="J270" s="47">
        <v>0.75662125340599462</v>
      </c>
      <c r="K270" s="47">
        <v>0.42223433242506814</v>
      </c>
      <c r="L270" s="47">
        <v>1</v>
      </c>
      <c r="M270" s="47">
        <v>0.13065958590001225</v>
      </c>
      <c r="N270" s="47">
        <v>0.25931966179719396</v>
      </c>
      <c r="O270" s="47">
        <v>0.25487738419618527</v>
      </c>
      <c r="P270" s="47">
        <v>0.74110893189336613</v>
      </c>
      <c r="Q270" s="47">
        <v>0.69300000000000006</v>
      </c>
      <c r="R270" s="48">
        <v>0.93099999999999994</v>
      </c>
      <c r="S270" s="49">
        <v>0.57653568329086891</v>
      </c>
      <c r="T270" s="47">
        <v>0.42346431670913109</v>
      </c>
      <c r="U270" s="50">
        <v>58252.174870824783</v>
      </c>
      <c r="V270" s="51">
        <v>6</v>
      </c>
      <c r="W270" s="52">
        <v>0</v>
      </c>
      <c r="X270" s="52">
        <v>0.4654245721797578</v>
      </c>
      <c r="Y270" s="52">
        <v>0.53457542782024214</v>
      </c>
      <c r="Z270" s="53">
        <v>73536.730426380323</v>
      </c>
    </row>
    <row r="271" spans="1:26" x14ac:dyDescent="0.3">
      <c r="A271" s="10"/>
      <c r="B271" s="19" t="s">
        <v>597</v>
      </c>
      <c r="C271" s="17" t="s">
        <v>598</v>
      </c>
      <c r="D271" s="16" t="s">
        <v>628</v>
      </c>
      <c r="E271" s="17" t="s">
        <v>629</v>
      </c>
      <c r="F271" s="16" t="s">
        <v>637</v>
      </c>
      <c r="G271" s="17" t="s">
        <v>638</v>
      </c>
      <c r="H271" s="16">
        <v>50</v>
      </c>
      <c r="I271" s="18">
        <v>6</v>
      </c>
      <c r="J271" s="47">
        <v>0.84881780250347705</v>
      </c>
      <c r="K271" s="47">
        <v>0.43848400556328232</v>
      </c>
      <c r="L271" s="47">
        <v>1</v>
      </c>
      <c r="M271" s="47">
        <v>0.12124280377310263</v>
      </c>
      <c r="N271" s="47">
        <v>0.30301010384507437</v>
      </c>
      <c r="O271" s="47">
        <v>0.28542420027816412</v>
      </c>
      <c r="P271" s="47">
        <v>0.78729829032229914</v>
      </c>
      <c r="Q271" s="47">
        <v>0.71599999999999997</v>
      </c>
      <c r="R271" s="48">
        <v>0.97</v>
      </c>
      <c r="S271" s="49">
        <v>0.60780857847615555</v>
      </c>
      <c r="T271" s="47">
        <v>0.39219142152384445</v>
      </c>
      <c r="U271" s="50">
        <v>51360.2119884981</v>
      </c>
      <c r="V271" s="51">
        <v>6</v>
      </c>
      <c r="W271" s="52">
        <v>0</v>
      </c>
      <c r="X271" s="52">
        <v>0.49669746736504439</v>
      </c>
      <c r="Y271" s="52">
        <v>0.50330253263495561</v>
      </c>
      <c r="Z271" s="53">
        <v>65910.989766275889</v>
      </c>
    </row>
    <row r="272" spans="1:26" x14ac:dyDescent="0.3">
      <c r="A272" s="10"/>
      <c r="B272" s="19" t="s">
        <v>597</v>
      </c>
      <c r="C272" s="17" t="s">
        <v>598</v>
      </c>
      <c r="D272" s="16" t="s">
        <v>628</v>
      </c>
      <c r="E272" s="17" t="s">
        <v>629</v>
      </c>
      <c r="F272" s="16" t="s">
        <v>639</v>
      </c>
      <c r="G272" s="17" t="s">
        <v>640</v>
      </c>
      <c r="H272" s="16">
        <v>48</v>
      </c>
      <c r="I272" s="18">
        <v>3</v>
      </c>
      <c r="J272" s="47">
        <v>0.84233106900250276</v>
      </c>
      <c r="K272" s="47">
        <v>0.39806042188058638</v>
      </c>
      <c r="L272" s="47">
        <v>1</v>
      </c>
      <c r="M272" s="47">
        <v>0.16332733919740913</v>
      </c>
      <c r="N272" s="47">
        <v>0.33073253660145646</v>
      </c>
      <c r="O272" s="47">
        <v>0.28339887975211536</v>
      </c>
      <c r="P272" s="47">
        <v>0.7579626918176805</v>
      </c>
      <c r="Q272" s="47">
        <v>0.69199999999999995</v>
      </c>
      <c r="R272" s="48">
        <v>0.96200000000000008</v>
      </c>
      <c r="S272" s="49">
        <v>0.60331254869463891</v>
      </c>
      <c r="T272" s="47">
        <v>0.39668745130536109</v>
      </c>
      <c r="U272" s="50">
        <v>48265.358887774586</v>
      </c>
      <c r="V272" s="51">
        <v>6</v>
      </c>
      <c r="W272" s="52">
        <v>0</v>
      </c>
      <c r="X272" s="52">
        <v>0.4922014375835278</v>
      </c>
      <c r="Y272" s="52">
        <v>0.50779856241647225</v>
      </c>
      <c r="Z272" s="53">
        <v>61784.358887774593</v>
      </c>
    </row>
    <row r="273" spans="1:26" x14ac:dyDescent="0.3">
      <c r="A273" s="10"/>
      <c r="B273" s="19" t="s">
        <v>597</v>
      </c>
      <c r="C273" s="17" t="s">
        <v>598</v>
      </c>
      <c r="D273" s="16" t="s">
        <v>641</v>
      </c>
      <c r="E273" s="17" t="s">
        <v>642</v>
      </c>
      <c r="F273" s="16" t="s">
        <v>643</v>
      </c>
      <c r="G273" s="17" t="s">
        <v>642</v>
      </c>
      <c r="H273" s="16">
        <v>48</v>
      </c>
      <c r="I273" s="18">
        <v>21</v>
      </c>
      <c r="J273" s="47">
        <v>0.81158193632938347</v>
      </c>
      <c r="K273" s="47">
        <v>0.32202533719215859</v>
      </c>
      <c r="L273" s="47">
        <v>1</v>
      </c>
      <c r="M273" s="47">
        <v>0.21773420518749687</v>
      </c>
      <c r="N273" s="47">
        <v>0.30926111668338346</v>
      </c>
      <c r="O273" s="47">
        <v>0.23092884835908917</v>
      </c>
      <c r="P273" s="47">
        <v>0.65998199031370919</v>
      </c>
      <c r="Q273" s="47">
        <v>0.55700000000000005</v>
      </c>
      <c r="R273" s="48">
        <v>0.93500000000000005</v>
      </c>
      <c r="S273" s="49">
        <v>0.56039038156280241</v>
      </c>
      <c r="T273" s="47">
        <v>0.43960961843719759</v>
      </c>
      <c r="U273" s="50">
        <v>66426.771784334298</v>
      </c>
      <c r="V273" s="51">
        <v>5</v>
      </c>
      <c r="W273" s="52">
        <v>0</v>
      </c>
      <c r="X273" s="52">
        <v>0.44927927045169125</v>
      </c>
      <c r="Y273" s="52">
        <v>0.55072072954830875</v>
      </c>
      <c r="Z273" s="53">
        <v>83216.105117667641</v>
      </c>
    </row>
    <row r="274" spans="1:26" x14ac:dyDescent="0.3">
      <c r="A274" s="10"/>
      <c r="B274" s="19" t="s">
        <v>597</v>
      </c>
      <c r="C274" s="17" t="s">
        <v>598</v>
      </c>
      <c r="D274" s="16" t="s">
        <v>641</v>
      </c>
      <c r="E274" s="17" t="s">
        <v>642</v>
      </c>
      <c r="F274" s="16" t="s">
        <v>644</v>
      </c>
      <c r="G274" s="17" t="s">
        <v>645</v>
      </c>
      <c r="H274" s="16">
        <v>49</v>
      </c>
      <c r="I274" s="18">
        <v>4</v>
      </c>
      <c r="J274" s="47">
        <v>0.79178548431607032</v>
      </c>
      <c r="K274" s="47">
        <v>0.30385889062643734</v>
      </c>
      <c r="L274" s="47">
        <v>1</v>
      </c>
      <c r="M274" s="47">
        <v>0.22736858906668797</v>
      </c>
      <c r="N274" s="47">
        <v>0.33144948876952113</v>
      </c>
      <c r="O274" s="47">
        <v>0.11383497378346058</v>
      </c>
      <c r="P274" s="47">
        <v>0.62656901581024915</v>
      </c>
      <c r="Q274" s="47">
        <v>0.53700000000000003</v>
      </c>
      <c r="R274" s="48">
        <v>0.93299999999999994</v>
      </c>
      <c r="S274" s="49">
        <v>0.54054071581915852</v>
      </c>
      <c r="T274" s="47">
        <v>0.45945928418084148</v>
      </c>
      <c r="U274" s="50">
        <v>81511.293228670547</v>
      </c>
      <c r="V274" s="51">
        <v>4</v>
      </c>
      <c r="W274" s="52">
        <v>0</v>
      </c>
      <c r="X274" s="52">
        <v>0.42942960470804736</v>
      </c>
      <c r="Y274" s="52">
        <v>0.57057039529195264</v>
      </c>
      <c r="Z274" s="53">
        <v>101223.18211755944</v>
      </c>
    </row>
    <row r="275" spans="1:26" x14ac:dyDescent="0.3">
      <c r="A275" s="10"/>
      <c r="B275" s="19" t="s">
        <v>597</v>
      </c>
      <c r="C275" s="17" t="s">
        <v>598</v>
      </c>
      <c r="D275" s="16" t="s">
        <v>641</v>
      </c>
      <c r="E275" s="17" t="s">
        <v>642</v>
      </c>
      <c r="F275" s="16" t="s">
        <v>646</v>
      </c>
      <c r="G275" s="17" t="s">
        <v>647</v>
      </c>
      <c r="H275" s="16">
        <v>55</v>
      </c>
      <c r="I275" s="18">
        <v>8</v>
      </c>
      <c r="J275" s="47">
        <v>0.73727908331714898</v>
      </c>
      <c r="K275" s="47">
        <v>0.32996698388036511</v>
      </c>
      <c r="L275" s="47">
        <v>1</v>
      </c>
      <c r="M275" s="47">
        <v>0.24355124343856036</v>
      </c>
      <c r="N275" s="47">
        <v>0.32309695314379522</v>
      </c>
      <c r="O275" s="47">
        <v>0.1641419045769405</v>
      </c>
      <c r="P275" s="47">
        <v>0.72563695992593835</v>
      </c>
      <c r="Q275" s="47">
        <v>0.60399999999999998</v>
      </c>
      <c r="R275" s="48">
        <v>0.96299999999999997</v>
      </c>
      <c r="S275" s="49">
        <v>0.56563034758697206</v>
      </c>
      <c r="T275" s="47">
        <v>0.43436965241302794</v>
      </c>
      <c r="U275" s="50">
        <v>53206.373093724207</v>
      </c>
      <c r="V275" s="51">
        <v>5</v>
      </c>
      <c r="W275" s="52">
        <v>0</v>
      </c>
      <c r="X275" s="52">
        <v>0.45451923647586095</v>
      </c>
      <c r="Y275" s="52">
        <v>0.54548076352413899</v>
      </c>
      <c r="Z275" s="53">
        <v>66816.484204835302</v>
      </c>
    </row>
    <row r="276" spans="1:26" x14ac:dyDescent="0.3">
      <c r="A276" s="10"/>
      <c r="B276" s="19" t="s">
        <v>597</v>
      </c>
      <c r="C276" s="17" t="s">
        <v>598</v>
      </c>
      <c r="D276" s="16" t="s">
        <v>641</v>
      </c>
      <c r="E276" s="17" t="s">
        <v>642</v>
      </c>
      <c r="F276" s="16" t="s">
        <v>648</v>
      </c>
      <c r="G276" s="17" t="s">
        <v>649</v>
      </c>
      <c r="H276" s="16">
        <v>54</v>
      </c>
      <c r="I276" s="18">
        <v>6</v>
      </c>
      <c r="J276" s="47">
        <v>0.75150498526368592</v>
      </c>
      <c r="K276" s="47">
        <v>0.3166269517777639</v>
      </c>
      <c r="L276" s="47">
        <v>1</v>
      </c>
      <c r="M276" s="47">
        <v>0.26511250744144749</v>
      </c>
      <c r="N276" s="47">
        <v>0.30624321389793702</v>
      </c>
      <c r="O276" s="47">
        <v>0.17915595409794946</v>
      </c>
      <c r="P276" s="47">
        <v>0.68183879378755241</v>
      </c>
      <c r="Q276" s="47">
        <v>0.61699999999999999</v>
      </c>
      <c r="R276" s="48">
        <v>0.94599999999999995</v>
      </c>
      <c r="S276" s="49">
        <v>0.56260915625181507</v>
      </c>
      <c r="T276" s="47">
        <v>0.43739084374818493</v>
      </c>
      <c r="U276" s="50">
        <v>55400.799050832597</v>
      </c>
      <c r="V276" s="51">
        <v>5</v>
      </c>
      <c r="W276" s="52">
        <v>0</v>
      </c>
      <c r="X276" s="52">
        <v>0.45149804514070407</v>
      </c>
      <c r="Y276" s="52">
        <v>0.54850195485929598</v>
      </c>
      <c r="Z276" s="53">
        <v>69474.354606388151</v>
      </c>
    </row>
    <row r="277" spans="1:26" x14ac:dyDescent="0.3">
      <c r="A277" s="10"/>
      <c r="B277" s="19" t="s">
        <v>597</v>
      </c>
      <c r="C277" s="17" t="s">
        <v>598</v>
      </c>
      <c r="D277" s="16" t="s">
        <v>641</v>
      </c>
      <c r="E277" s="17" t="s">
        <v>642</v>
      </c>
      <c r="F277" s="16" t="s">
        <v>650</v>
      </c>
      <c r="G277" s="17" t="s">
        <v>651</v>
      </c>
      <c r="H277" s="16">
        <v>29</v>
      </c>
      <c r="I277" s="18">
        <v>5</v>
      </c>
      <c r="J277" s="47">
        <v>0.68613399231191652</v>
      </c>
      <c r="K277" s="47">
        <v>0.4104338275672707</v>
      </c>
      <c r="L277" s="47">
        <v>1</v>
      </c>
      <c r="M277" s="47">
        <v>0.36952832477808745</v>
      </c>
      <c r="N277" s="47">
        <v>0.39627072144335168</v>
      </c>
      <c r="O277" s="47">
        <v>0.26414058209774849</v>
      </c>
      <c r="P277" s="47">
        <v>0.71469146706846087</v>
      </c>
      <c r="Q277" s="47">
        <v>0.67599999999999993</v>
      </c>
      <c r="R277" s="48">
        <v>0.95700000000000007</v>
      </c>
      <c r="S277" s="49">
        <v>0.60824432391853722</v>
      </c>
      <c r="T277" s="47">
        <v>0.39175567608146278</v>
      </c>
      <c r="U277" s="50">
        <v>26452.518516048611</v>
      </c>
      <c r="V277" s="51">
        <v>6</v>
      </c>
      <c r="W277" s="52">
        <v>0</v>
      </c>
      <c r="X277" s="52">
        <v>0.49713321280742612</v>
      </c>
      <c r="Y277" s="52">
        <v>0.50286678719257383</v>
      </c>
      <c r="Z277" s="53">
        <v>33955.074071604162</v>
      </c>
    </row>
    <row r="278" spans="1:26" x14ac:dyDescent="0.3">
      <c r="A278" s="10"/>
      <c r="B278" s="19" t="s">
        <v>597</v>
      </c>
      <c r="C278" s="17" t="s">
        <v>598</v>
      </c>
      <c r="D278" s="16" t="s">
        <v>641</v>
      </c>
      <c r="E278" s="17" t="s">
        <v>642</v>
      </c>
      <c r="F278" s="16" t="s">
        <v>652</v>
      </c>
      <c r="G278" s="17" t="s">
        <v>653</v>
      </c>
      <c r="H278" s="16">
        <v>78</v>
      </c>
      <c r="I278" s="18">
        <v>4</v>
      </c>
      <c r="J278" s="47">
        <v>0.76470973803229259</v>
      </c>
      <c r="K278" s="47">
        <v>0.37868426227359131</v>
      </c>
      <c r="L278" s="47">
        <v>1</v>
      </c>
      <c r="M278" s="47">
        <v>0.233044153098034</v>
      </c>
      <c r="N278" s="47">
        <v>0.30606358510164711</v>
      </c>
      <c r="O278" s="47">
        <v>0.13474185584128995</v>
      </c>
      <c r="P278" s="47">
        <v>0.67466731646563516</v>
      </c>
      <c r="Q278" s="47">
        <v>0.68199999999999994</v>
      </c>
      <c r="R278" s="48">
        <v>0.96400000000000008</v>
      </c>
      <c r="S278" s="49">
        <v>0.57087899009027665</v>
      </c>
      <c r="T278" s="47">
        <v>0.42912100990972335</v>
      </c>
      <c r="U278" s="50">
        <v>73869.319766869681</v>
      </c>
      <c r="V278" s="51">
        <v>5</v>
      </c>
      <c r="W278" s="52">
        <v>0</v>
      </c>
      <c r="X278" s="52">
        <v>0.45976787897916555</v>
      </c>
      <c r="Y278" s="52">
        <v>0.54023212102083451</v>
      </c>
      <c r="Z278" s="53">
        <v>92996.097544647477</v>
      </c>
    </row>
    <row r="279" spans="1:26" x14ac:dyDescent="0.3">
      <c r="A279" s="10"/>
      <c r="B279" s="19" t="s">
        <v>597</v>
      </c>
      <c r="C279" s="17" t="s">
        <v>598</v>
      </c>
      <c r="D279" s="16" t="s">
        <v>641</v>
      </c>
      <c r="E279" s="17" t="s">
        <v>642</v>
      </c>
      <c r="F279" s="16" t="s">
        <v>654</v>
      </c>
      <c r="G279" s="17" t="s">
        <v>655</v>
      </c>
      <c r="H279" s="16">
        <v>37</v>
      </c>
      <c r="I279" s="18">
        <v>5</v>
      </c>
      <c r="J279" s="47">
        <v>0.77102172019106563</v>
      </c>
      <c r="K279" s="47">
        <v>0.21831345570342775</v>
      </c>
      <c r="L279" s="47">
        <v>1</v>
      </c>
      <c r="M279" s="47">
        <v>0.12301265955047261</v>
      </c>
      <c r="N279" s="47">
        <v>0.28618783047481011</v>
      </c>
      <c r="O279" s="47">
        <v>5.8281010604740592E-2</v>
      </c>
      <c r="P279" s="47">
        <v>0.64823693748112354</v>
      </c>
      <c r="Q279" s="47">
        <v>0.59899999999999998</v>
      </c>
      <c r="R279" s="48">
        <v>0.95499999999999996</v>
      </c>
      <c r="S279" s="49">
        <v>0.51767262377840451</v>
      </c>
      <c r="T279" s="47">
        <v>0.48232737622159549</v>
      </c>
      <c r="U279" s="50">
        <v>61530.503384588934</v>
      </c>
      <c r="V279" s="51">
        <v>5</v>
      </c>
      <c r="W279" s="52">
        <v>0</v>
      </c>
      <c r="X279" s="52">
        <v>0.40656151266729335</v>
      </c>
      <c r="Y279" s="52">
        <v>0.59343848733270665</v>
      </c>
      <c r="Z279" s="53">
        <v>75704.947829033394</v>
      </c>
    </row>
    <row r="280" spans="1:26" x14ac:dyDescent="0.3">
      <c r="A280" s="10"/>
      <c r="B280" s="19" t="s">
        <v>597</v>
      </c>
      <c r="C280" s="17" t="s">
        <v>598</v>
      </c>
      <c r="D280" s="16" t="s">
        <v>641</v>
      </c>
      <c r="E280" s="17" t="s">
        <v>642</v>
      </c>
      <c r="F280" s="16" t="s">
        <v>656</v>
      </c>
      <c r="G280" s="17" t="s">
        <v>657</v>
      </c>
      <c r="H280" s="16">
        <v>49</v>
      </c>
      <c r="I280" s="18">
        <v>10</v>
      </c>
      <c r="J280" s="47">
        <v>0.75974301968220748</v>
      </c>
      <c r="K280" s="47">
        <v>0.3861080232786242</v>
      </c>
      <c r="L280" s="47">
        <v>1</v>
      </c>
      <c r="M280" s="47">
        <v>0.25861996218717259</v>
      </c>
      <c r="N280" s="47">
        <v>0.34986973810503225</v>
      </c>
      <c r="O280" s="47">
        <v>0.18707905577715295</v>
      </c>
      <c r="P280" s="47">
        <v>0.71460582805358075</v>
      </c>
      <c r="Q280" s="47">
        <v>0.67999999999999994</v>
      </c>
      <c r="R280" s="48">
        <v>0.96799999999999997</v>
      </c>
      <c r="S280" s="49">
        <v>0.58933618078708561</v>
      </c>
      <c r="T280" s="47">
        <v>0.41066381921291439</v>
      </c>
      <c r="U280" s="50">
        <v>48225.484281630175</v>
      </c>
      <c r="V280" s="51">
        <v>5</v>
      </c>
      <c r="W280" s="52">
        <v>0</v>
      </c>
      <c r="X280" s="52">
        <v>0.47822506967597445</v>
      </c>
      <c r="Y280" s="52">
        <v>0.52177493032402555</v>
      </c>
      <c r="Z280" s="53">
        <v>61273.595392741292</v>
      </c>
    </row>
    <row r="281" spans="1:26" x14ac:dyDescent="0.3">
      <c r="A281" s="10"/>
      <c r="B281" s="19" t="s">
        <v>658</v>
      </c>
      <c r="C281" s="17" t="s">
        <v>659</v>
      </c>
      <c r="D281" s="16" t="s">
        <v>660</v>
      </c>
      <c r="E281" s="17" t="s">
        <v>661</v>
      </c>
      <c r="F281" s="16" t="s">
        <v>662</v>
      </c>
      <c r="G281" s="17" t="s">
        <v>661</v>
      </c>
      <c r="H281" s="16">
        <v>24</v>
      </c>
      <c r="I281" s="18">
        <v>51</v>
      </c>
      <c r="J281" s="47">
        <v>0.79483287480631182</v>
      </c>
      <c r="K281" s="47">
        <v>0.67366579177602803</v>
      </c>
      <c r="L281" s="47">
        <v>4.3536556510765836E-2</v>
      </c>
      <c r="M281" s="47">
        <v>0.11926626506359517</v>
      </c>
      <c r="N281" s="47">
        <v>0.49873374235290491</v>
      </c>
      <c r="O281" s="47">
        <v>0.5975292245095869</v>
      </c>
      <c r="P281" s="47">
        <v>0.81758869329909745</v>
      </c>
      <c r="Q281" s="47">
        <v>0.58502392895098465</v>
      </c>
      <c r="R281" s="48">
        <v>0.84369444899708768</v>
      </c>
      <c r="S281" s="49">
        <v>0.55265239180737369</v>
      </c>
      <c r="T281" s="47">
        <v>0.44734760819262631</v>
      </c>
      <c r="U281" s="50">
        <v>195963.3038544291</v>
      </c>
      <c r="V281" s="51">
        <v>6</v>
      </c>
      <c r="W281" s="52">
        <v>-0.95646344348923418</v>
      </c>
      <c r="X281" s="52">
        <v>0.44154128069626247</v>
      </c>
      <c r="Y281" s="52">
        <v>0.55845871930373758</v>
      </c>
      <c r="Z281" s="53">
        <v>244636.19274331807</v>
      </c>
    </row>
    <row r="282" spans="1:26" x14ac:dyDescent="0.3">
      <c r="A282" s="10"/>
      <c r="B282" s="19" t="s">
        <v>658</v>
      </c>
      <c r="C282" s="17" t="s">
        <v>659</v>
      </c>
      <c r="D282" s="16" t="s">
        <v>660</v>
      </c>
      <c r="E282" s="17" t="s">
        <v>661</v>
      </c>
      <c r="F282" s="16" t="s">
        <v>663</v>
      </c>
      <c r="G282" s="17" t="s">
        <v>664</v>
      </c>
      <c r="H282" s="16">
        <v>35</v>
      </c>
      <c r="I282" s="18">
        <v>8</v>
      </c>
      <c r="J282" s="47">
        <v>0.61950555894356618</v>
      </c>
      <c r="K282" s="47">
        <v>0.47007083548341699</v>
      </c>
      <c r="L282" s="47">
        <v>0.99193548387096775</v>
      </c>
      <c r="M282" s="47">
        <v>0.1062262971055408</v>
      </c>
      <c r="N282" s="47">
        <v>0.3442836670514709</v>
      </c>
      <c r="O282" s="47">
        <v>0.37505277478069149</v>
      </c>
      <c r="P282" s="47">
        <v>0.74883452499278591</v>
      </c>
      <c r="Q282" s="47">
        <v>0.58735465685314958</v>
      </c>
      <c r="R282" s="48">
        <v>0.84771925593174347</v>
      </c>
      <c r="S282" s="49">
        <v>0.56566478389037023</v>
      </c>
      <c r="T282" s="47">
        <v>0.43433521610962977</v>
      </c>
      <c r="U282" s="50">
        <v>82266.130277676653</v>
      </c>
      <c r="V282" s="51">
        <v>6</v>
      </c>
      <c r="W282" s="52">
        <v>-8.0645161290322509E-3</v>
      </c>
      <c r="X282" s="52">
        <v>0.45455367277925923</v>
      </c>
      <c r="Y282" s="52">
        <v>0.54544632722074082</v>
      </c>
      <c r="Z282" s="53">
        <v>103311.35249989886</v>
      </c>
    </row>
    <row r="283" spans="1:26" x14ac:dyDescent="0.3">
      <c r="A283" s="10"/>
      <c r="B283" s="19" t="s">
        <v>658</v>
      </c>
      <c r="C283" s="17" t="s">
        <v>659</v>
      </c>
      <c r="D283" s="16" t="s">
        <v>660</v>
      </c>
      <c r="E283" s="17" t="s">
        <v>661</v>
      </c>
      <c r="F283" s="16" t="s">
        <v>665</v>
      </c>
      <c r="G283" s="17" t="s">
        <v>666</v>
      </c>
      <c r="H283" s="16">
        <v>22</v>
      </c>
      <c r="I283" s="18">
        <v>6</v>
      </c>
      <c r="J283" s="47">
        <v>0.55046910384988679</v>
      </c>
      <c r="K283" s="47">
        <v>0.54478728566806855</v>
      </c>
      <c r="L283" s="47">
        <v>1</v>
      </c>
      <c r="M283" s="47">
        <v>5.7124320118550988E-2</v>
      </c>
      <c r="N283" s="47">
        <v>0.23003110065994084</v>
      </c>
      <c r="O283" s="47">
        <v>0.15310579100614688</v>
      </c>
      <c r="P283" s="47">
        <v>0.7412479418611253</v>
      </c>
      <c r="Q283" s="47">
        <v>0.48103445861745475</v>
      </c>
      <c r="R283" s="48">
        <v>0.65339709850650562</v>
      </c>
      <c r="S283" s="49">
        <v>0.49013301114307556</v>
      </c>
      <c r="T283" s="47">
        <v>0.5098669888569245</v>
      </c>
      <c r="U283" s="50">
        <v>57282.536464097757</v>
      </c>
      <c r="V283" s="51">
        <v>2</v>
      </c>
      <c r="W283" s="52">
        <v>0</v>
      </c>
      <c r="X283" s="52">
        <v>0.37902190003196445</v>
      </c>
      <c r="Y283" s="52">
        <v>0.62097809996803555</v>
      </c>
      <c r="Z283" s="53">
        <v>69765.647575208859</v>
      </c>
    </row>
    <row r="284" spans="1:26" x14ac:dyDescent="0.3">
      <c r="A284" s="10"/>
      <c r="B284" s="19" t="s">
        <v>658</v>
      </c>
      <c r="C284" s="17" t="s">
        <v>659</v>
      </c>
      <c r="D284" s="16" t="s">
        <v>660</v>
      </c>
      <c r="E284" s="17" t="s">
        <v>661</v>
      </c>
      <c r="F284" s="16" t="s">
        <v>667</v>
      </c>
      <c r="G284" s="17" t="s">
        <v>668</v>
      </c>
      <c r="H284" s="16">
        <v>13</v>
      </c>
      <c r="I284" s="18">
        <v>6</v>
      </c>
      <c r="J284" s="47">
        <v>0.62605657441030182</v>
      </c>
      <c r="K284" s="47">
        <v>0.4928137682707272</v>
      </c>
      <c r="L284" s="47">
        <v>1</v>
      </c>
      <c r="M284" s="47">
        <v>5.8063026232774012E-2</v>
      </c>
      <c r="N284" s="47">
        <v>0.30978518870163779</v>
      </c>
      <c r="O284" s="47">
        <v>3.921149797076684E-2</v>
      </c>
      <c r="P284" s="47">
        <v>0.7038429877388328</v>
      </c>
      <c r="Q284" s="47">
        <v>0.39782169445374882</v>
      </c>
      <c r="R284" s="48">
        <v>0.69825275588964364</v>
      </c>
      <c r="S284" s="49">
        <v>0.48064972151871477</v>
      </c>
      <c r="T284" s="47">
        <v>0.51935027848128523</v>
      </c>
      <c r="U284" s="50">
        <v>79477.211816548035</v>
      </c>
      <c r="V284" s="51">
        <v>2</v>
      </c>
      <c r="W284" s="52">
        <v>0</v>
      </c>
      <c r="X284" s="52">
        <v>0.36953861040760366</v>
      </c>
      <c r="Y284" s="52">
        <v>0.63046138959239628</v>
      </c>
      <c r="Z284" s="53">
        <v>96480.767372103583</v>
      </c>
    </row>
    <row r="285" spans="1:26" x14ac:dyDescent="0.3">
      <c r="A285" s="10"/>
      <c r="B285" s="19" t="s">
        <v>658</v>
      </c>
      <c r="C285" s="17" t="s">
        <v>659</v>
      </c>
      <c r="D285" s="16" t="s">
        <v>660</v>
      </c>
      <c r="E285" s="17" t="s">
        <v>661</v>
      </c>
      <c r="F285" s="16" t="s">
        <v>669</v>
      </c>
      <c r="G285" s="17" t="s">
        <v>670</v>
      </c>
      <c r="H285" s="16">
        <v>25</v>
      </c>
      <c r="I285" s="18">
        <v>23</v>
      </c>
      <c r="J285" s="47">
        <v>0.70044265982922527</v>
      </c>
      <c r="K285" s="47">
        <v>0.70588519871314193</v>
      </c>
      <c r="L285" s="47">
        <v>1</v>
      </c>
      <c r="M285" s="47">
        <v>6.6321961678884461E-2</v>
      </c>
      <c r="N285" s="47">
        <v>0.36346013794285226</v>
      </c>
      <c r="O285" s="47">
        <v>0.44786047749207808</v>
      </c>
      <c r="P285" s="47">
        <v>0.74557215767470697</v>
      </c>
      <c r="Q285" s="47">
        <v>0.55865125085606093</v>
      </c>
      <c r="R285" s="48">
        <v>0.80341132399901749</v>
      </c>
      <c r="S285" s="49">
        <v>0.59906724090955188</v>
      </c>
      <c r="T285" s="47">
        <v>0.40093275909044812</v>
      </c>
      <c r="U285" s="50">
        <v>74606.770609827858</v>
      </c>
      <c r="V285" s="51">
        <v>6</v>
      </c>
      <c r="W285" s="52">
        <v>0</v>
      </c>
      <c r="X285" s="52">
        <v>0.48795612979844072</v>
      </c>
      <c r="Y285" s="52">
        <v>0.51204387020155928</v>
      </c>
      <c r="Z285" s="53">
        <v>95282.659498716763</v>
      </c>
    </row>
    <row r="286" spans="1:26" x14ac:dyDescent="0.3">
      <c r="A286" s="10"/>
      <c r="B286" s="19" t="s">
        <v>658</v>
      </c>
      <c r="C286" s="17" t="s">
        <v>659</v>
      </c>
      <c r="D286" s="16" t="s">
        <v>660</v>
      </c>
      <c r="E286" s="17" t="s">
        <v>661</v>
      </c>
      <c r="F286" s="16" t="s">
        <v>671</v>
      </c>
      <c r="G286" s="17" t="s">
        <v>672</v>
      </c>
      <c r="H286" s="16">
        <v>27</v>
      </c>
      <c r="I286" s="18">
        <v>12</v>
      </c>
      <c r="J286" s="47">
        <v>0.59612973096215227</v>
      </c>
      <c r="K286" s="47">
        <v>0.77117533059735521</v>
      </c>
      <c r="L286" s="47">
        <v>1</v>
      </c>
      <c r="M286" s="47">
        <v>4.0351016128443003E-2</v>
      </c>
      <c r="N286" s="47">
        <v>0.27958579881656803</v>
      </c>
      <c r="O286" s="47">
        <v>0.30027359781121749</v>
      </c>
      <c r="P286" s="47">
        <v>0.77327339087391722</v>
      </c>
      <c r="Q286" s="47">
        <v>0.51890303623898126</v>
      </c>
      <c r="R286" s="48">
        <v>0.90694964333639372</v>
      </c>
      <c r="S286" s="49">
        <v>0.57629350497389209</v>
      </c>
      <c r="T286" s="47">
        <v>0.42370649502610791</v>
      </c>
      <c r="U286" s="50">
        <v>33601.196175055433</v>
      </c>
      <c r="V286" s="51">
        <v>6</v>
      </c>
      <c r="W286" s="52">
        <v>0</v>
      </c>
      <c r="X286" s="52">
        <v>0.46518239386278093</v>
      </c>
      <c r="Y286" s="52">
        <v>0.53481760613721907</v>
      </c>
      <c r="Z286" s="53">
        <v>42412.640619499885</v>
      </c>
    </row>
    <row r="287" spans="1:26" x14ac:dyDescent="0.3">
      <c r="A287" s="10"/>
      <c r="B287" s="19" t="s">
        <v>658</v>
      </c>
      <c r="C287" s="17" t="s">
        <v>659</v>
      </c>
      <c r="D287" s="16" t="s">
        <v>660</v>
      </c>
      <c r="E287" s="17" t="s">
        <v>661</v>
      </c>
      <c r="F287" s="16" t="s">
        <v>673</v>
      </c>
      <c r="G287" s="17" t="s">
        <v>674</v>
      </c>
      <c r="H287" s="16">
        <v>29</v>
      </c>
      <c r="I287" s="18">
        <v>3</v>
      </c>
      <c r="J287" s="47">
        <v>0.5119086548942664</v>
      </c>
      <c r="K287" s="47">
        <v>0.61837802485284499</v>
      </c>
      <c r="L287" s="47">
        <v>1</v>
      </c>
      <c r="M287" s="47">
        <v>5.3617171437795118E-2</v>
      </c>
      <c r="N287" s="47">
        <v>0.23985195797516715</v>
      </c>
      <c r="O287" s="47">
        <v>7.0634401569653366E-2</v>
      </c>
      <c r="P287" s="47">
        <v>0.78396119154096866</v>
      </c>
      <c r="Q287" s="47">
        <v>0.50629727721357387</v>
      </c>
      <c r="R287" s="48">
        <v>0.90815742397137744</v>
      </c>
      <c r="S287" s="49">
        <v>0.52142290038396077</v>
      </c>
      <c r="T287" s="47">
        <v>0.47857709961603923</v>
      </c>
      <c r="U287" s="50">
        <v>39497.925185510947</v>
      </c>
      <c r="V287" s="51">
        <v>4</v>
      </c>
      <c r="W287" s="52">
        <v>0</v>
      </c>
      <c r="X287" s="52">
        <v>0.41031178927284961</v>
      </c>
      <c r="Y287" s="52">
        <v>0.58968821072715039</v>
      </c>
      <c r="Z287" s="53">
        <v>48668.147407733173</v>
      </c>
    </row>
    <row r="288" spans="1:26" x14ac:dyDescent="0.3">
      <c r="A288" s="10"/>
      <c r="B288" s="19" t="s">
        <v>658</v>
      </c>
      <c r="C288" s="17" t="s">
        <v>659</v>
      </c>
      <c r="D288" s="16" t="s">
        <v>660</v>
      </c>
      <c r="E288" s="17" t="s">
        <v>661</v>
      </c>
      <c r="F288" s="16" t="s">
        <v>675</v>
      </c>
      <c r="G288" s="17" t="s">
        <v>676</v>
      </c>
      <c r="H288" s="16">
        <v>18</v>
      </c>
      <c r="I288" s="18">
        <v>14</v>
      </c>
      <c r="J288" s="47">
        <v>0.5173278212683613</v>
      </c>
      <c r="K288" s="47">
        <v>0.52401266602163776</v>
      </c>
      <c r="L288" s="47">
        <v>1</v>
      </c>
      <c r="M288" s="47">
        <v>6.0606626275103714E-2</v>
      </c>
      <c r="N288" s="47">
        <v>0.29052569199239486</v>
      </c>
      <c r="O288" s="47">
        <v>0.25619374321986688</v>
      </c>
      <c r="P288" s="47">
        <v>0.73347672006674369</v>
      </c>
      <c r="Q288" s="47">
        <v>0.5161164034973249</v>
      </c>
      <c r="R288" s="48">
        <v>0.77332740773660735</v>
      </c>
      <c r="S288" s="49">
        <v>0.5190652311197822</v>
      </c>
      <c r="T288" s="47">
        <v>0.4809347688802178</v>
      </c>
      <c r="U288" s="50">
        <v>79224.384477638276</v>
      </c>
      <c r="V288" s="51">
        <v>3</v>
      </c>
      <c r="W288" s="52">
        <v>0</v>
      </c>
      <c r="X288" s="52">
        <v>0.4079541200086711</v>
      </c>
      <c r="Y288" s="52">
        <v>0.59204587999132885</v>
      </c>
      <c r="Z288" s="53">
        <v>97527.717810971604</v>
      </c>
    </row>
    <row r="289" spans="1:26" x14ac:dyDescent="0.3">
      <c r="A289" s="10"/>
      <c r="B289" s="19" t="s">
        <v>658</v>
      </c>
      <c r="C289" s="17" t="s">
        <v>659</v>
      </c>
      <c r="D289" s="16" t="s">
        <v>660</v>
      </c>
      <c r="E289" s="17" t="s">
        <v>661</v>
      </c>
      <c r="F289" s="16" t="s">
        <v>677</v>
      </c>
      <c r="G289" s="17" t="s">
        <v>678</v>
      </c>
      <c r="H289" s="16">
        <v>25</v>
      </c>
      <c r="I289" s="18">
        <v>13</v>
      </c>
      <c r="J289" s="47">
        <v>0.55978661217118553</v>
      </c>
      <c r="K289" s="47">
        <v>0.67489247439583677</v>
      </c>
      <c r="L289" s="47">
        <v>0.25620793687630544</v>
      </c>
      <c r="M289" s="47">
        <v>4.9463659928664493E-2</v>
      </c>
      <c r="N289" s="47">
        <v>0.24665760986759822</v>
      </c>
      <c r="O289" s="47">
        <v>0.31283416106266188</v>
      </c>
      <c r="P289" s="47">
        <v>0.78701803015049099</v>
      </c>
      <c r="Q289" s="47">
        <v>0.51921159289758112</v>
      </c>
      <c r="R289" s="48">
        <v>0.69448552714979928</v>
      </c>
      <c r="S289" s="49">
        <v>0.4556175116111249</v>
      </c>
      <c r="T289" s="47">
        <v>0.54438248838887504</v>
      </c>
      <c r="U289" s="50">
        <v>104661.34407017996</v>
      </c>
      <c r="V289" s="51">
        <v>2</v>
      </c>
      <c r="W289" s="52">
        <v>-0.7437920631236945</v>
      </c>
      <c r="X289" s="52">
        <v>0.34450640050001374</v>
      </c>
      <c r="Y289" s="52">
        <v>0.6554935994999862</v>
      </c>
      <c r="Z289" s="53">
        <v>126023.23295906885</v>
      </c>
    </row>
    <row r="290" spans="1:26" x14ac:dyDescent="0.3">
      <c r="A290" s="10"/>
      <c r="B290" s="19" t="s">
        <v>658</v>
      </c>
      <c r="C290" s="17" t="s">
        <v>659</v>
      </c>
      <c r="D290" s="16" t="s">
        <v>660</v>
      </c>
      <c r="E290" s="17" t="s">
        <v>661</v>
      </c>
      <c r="F290" s="16" t="s">
        <v>679</v>
      </c>
      <c r="G290" s="17" t="s">
        <v>680</v>
      </c>
      <c r="H290" s="16">
        <v>12</v>
      </c>
      <c r="I290" s="18">
        <v>7</v>
      </c>
      <c r="J290" s="47">
        <v>0.67185321649073892</v>
      </c>
      <c r="K290" s="47">
        <v>0.61949810794662419</v>
      </c>
      <c r="L290" s="47">
        <v>0.25620793687630544</v>
      </c>
      <c r="M290" s="47">
        <v>5.6925515743411349E-2</v>
      </c>
      <c r="N290" s="47">
        <v>0.31946480938416422</v>
      </c>
      <c r="O290" s="47">
        <v>0.33479386576379205</v>
      </c>
      <c r="P290" s="47">
        <v>0.76987376987376988</v>
      </c>
      <c r="Q290" s="47">
        <v>0.36105949470252652</v>
      </c>
      <c r="R290" s="48">
        <v>0.74464942330054373</v>
      </c>
      <c r="S290" s="49">
        <v>0.45936957112020849</v>
      </c>
      <c r="T290" s="47">
        <v>0.54063042887979151</v>
      </c>
      <c r="U290" s="50">
        <v>56003.906127657603</v>
      </c>
      <c r="V290" s="51">
        <v>3</v>
      </c>
      <c r="W290" s="52">
        <v>-0.7437920631236945</v>
      </c>
      <c r="X290" s="52">
        <v>0.34825846000909738</v>
      </c>
      <c r="Y290" s="52">
        <v>0.65174153999090256</v>
      </c>
      <c r="Z290" s="53">
        <v>67513.906127657596</v>
      </c>
    </row>
    <row r="291" spans="1:26" x14ac:dyDescent="0.3">
      <c r="A291" s="10"/>
      <c r="B291" s="19" t="s">
        <v>658</v>
      </c>
      <c r="C291" s="17" t="s">
        <v>659</v>
      </c>
      <c r="D291" s="16" t="s">
        <v>681</v>
      </c>
      <c r="E291" s="17" t="s">
        <v>682</v>
      </c>
      <c r="F291" s="16" t="s">
        <v>683</v>
      </c>
      <c r="G291" s="17" t="s">
        <v>682</v>
      </c>
      <c r="H291" s="16">
        <v>19</v>
      </c>
      <c r="I291" s="18">
        <v>8</v>
      </c>
      <c r="J291" s="47">
        <v>0.46931187787701145</v>
      </c>
      <c r="K291" s="47">
        <v>0.5606287130660581</v>
      </c>
      <c r="L291" s="47">
        <v>7.7419354838709681E-2</v>
      </c>
      <c r="M291" s="47">
        <v>5.6287498562023898E-2</v>
      </c>
      <c r="N291" s="47">
        <v>0.24125921879267959</v>
      </c>
      <c r="O291" s="47">
        <v>0.36042805995986937</v>
      </c>
      <c r="P291" s="47">
        <v>0.74273919026580715</v>
      </c>
      <c r="Q291" s="47">
        <v>0.43668219699455346</v>
      </c>
      <c r="R291" s="48">
        <v>0.57932074760187613</v>
      </c>
      <c r="S291" s="49">
        <v>0.39156409532873204</v>
      </c>
      <c r="T291" s="47">
        <v>0.60843590467126796</v>
      </c>
      <c r="U291" s="50">
        <v>75784.950978139124</v>
      </c>
      <c r="V291" s="51">
        <v>2</v>
      </c>
      <c r="W291" s="52">
        <v>-0.92258064516129035</v>
      </c>
      <c r="X291" s="52">
        <v>0.28045298421762094</v>
      </c>
      <c r="Y291" s="52">
        <v>0.71954701578237912</v>
      </c>
      <c r="Z291" s="53">
        <v>89624.617644805796</v>
      </c>
    </row>
    <row r="292" spans="1:26" x14ac:dyDescent="0.3">
      <c r="A292" s="10"/>
      <c r="B292" s="19" t="s">
        <v>658</v>
      </c>
      <c r="C292" s="17" t="s">
        <v>659</v>
      </c>
      <c r="D292" s="16" t="s">
        <v>681</v>
      </c>
      <c r="E292" s="17" t="s">
        <v>682</v>
      </c>
      <c r="F292" s="16" t="s">
        <v>684</v>
      </c>
      <c r="G292" s="17" t="s">
        <v>685</v>
      </c>
      <c r="H292" s="16">
        <v>19</v>
      </c>
      <c r="I292" s="18">
        <v>4</v>
      </c>
      <c r="J292" s="47">
        <v>0.50352673492605227</v>
      </c>
      <c r="K292" s="47">
        <v>0.54704209328782705</v>
      </c>
      <c r="L292" s="47">
        <v>0.11341688925416069</v>
      </c>
      <c r="M292" s="47">
        <v>7.512967181398636E-2</v>
      </c>
      <c r="N292" s="47">
        <v>0.16248607536588178</v>
      </c>
      <c r="O292" s="47">
        <v>0.29908987485779293</v>
      </c>
      <c r="P292" s="47">
        <v>0.77665152921695058</v>
      </c>
      <c r="Q292" s="47">
        <v>0.54975935413755628</v>
      </c>
      <c r="R292" s="48">
        <v>0.55858568958786459</v>
      </c>
      <c r="S292" s="49">
        <v>0.39840976804978578</v>
      </c>
      <c r="T292" s="47">
        <v>0.60159023195021422</v>
      </c>
      <c r="U292" s="50">
        <v>29376.252616360911</v>
      </c>
      <c r="V292" s="51">
        <v>2</v>
      </c>
      <c r="W292" s="52">
        <v>-0.88658311074583929</v>
      </c>
      <c r="X292" s="52">
        <v>0.28729865693867468</v>
      </c>
      <c r="Y292" s="52">
        <v>0.71270134306132538</v>
      </c>
      <c r="Z292" s="53">
        <v>34801.919283027579</v>
      </c>
    </row>
    <row r="293" spans="1:26" x14ac:dyDescent="0.3">
      <c r="A293" s="10"/>
      <c r="B293" s="19" t="s">
        <v>658</v>
      </c>
      <c r="C293" s="17" t="s">
        <v>659</v>
      </c>
      <c r="D293" s="16" t="s">
        <v>681</v>
      </c>
      <c r="E293" s="17" t="s">
        <v>682</v>
      </c>
      <c r="F293" s="16" t="s">
        <v>686</v>
      </c>
      <c r="G293" s="17" t="s">
        <v>687</v>
      </c>
      <c r="H293" s="16">
        <v>20</v>
      </c>
      <c r="I293" s="18">
        <v>11</v>
      </c>
      <c r="J293" s="47">
        <v>0.55900460670771079</v>
      </c>
      <c r="K293" s="47">
        <v>0.55945666681017781</v>
      </c>
      <c r="L293" s="47">
        <v>0.25620793687630544</v>
      </c>
      <c r="M293" s="47">
        <v>5.5391220456348977E-2</v>
      </c>
      <c r="N293" s="47">
        <v>0.24676328502415459</v>
      </c>
      <c r="O293" s="47">
        <v>0.34817238558574071</v>
      </c>
      <c r="P293" s="47">
        <v>0.70063264995543184</v>
      </c>
      <c r="Q293" s="47">
        <v>0.49134398483695729</v>
      </c>
      <c r="R293" s="48">
        <v>0.5796134859783636</v>
      </c>
      <c r="S293" s="49">
        <v>0.42184291358124348</v>
      </c>
      <c r="T293" s="47">
        <v>0.57815708641875652</v>
      </c>
      <c r="U293" s="50">
        <v>67621.830984624175</v>
      </c>
      <c r="V293" s="51">
        <v>2</v>
      </c>
      <c r="W293" s="52">
        <v>-0.7437920631236945</v>
      </c>
      <c r="X293" s="52">
        <v>0.31073180247013238</v>
      </c>
      <c r="Y293" s="52">
        <v>0.68926819752986757</v>
      </c>
      <c r="Z293" s="53">
        <v>80617.497651290847</v>
      </c>
    </row>
    <row r="294" spans="1:26" x14ac:dyDescent="0.3">
      <c r="A294" s="10"/>
      <c r="B294" s="19" t="s">
        <v>658</v>
      </c>
      <c r="C294" s="17" t="s">
        <v>659</v>
      </c>
      <c r="D294" s="16" t="s">
        <v>681</v>
      </c>
      <c r="E294" s="17" t="s">
        <v>682</v>
      </c>
      <c r="F294" s="16" t="s">
        <v>688</v>
      </c>
      <c r="G294" s="17" t="s">
        <v>689</v>
      </c>
      <c r="H294" s="16">
        <v>14</v>
      </c>
      <c r="I294" s="18">
        <v>11</v>
      </c>
      <c r="J294" s="47">
        <v>0.55091137649277178</v>
      </c>
      <c r="K294" s="47">
        <v>0.46987519080542339</v>
      </c>
      <c r="L294" s="47">
        <v>0.30967741935483872</v>
      </c>
      <c r="M294" s="47">
        <v>5.9342747451172545E-2</v>
      </c>
      <c r="N294" s="47">
        <v>0.12909414349994769</v>
      </c>
      <c r="O294" s="47">
        <v>8.2248361318128765E-2</v>
      </c>
      <c r="P294" s="47">
        <v>0.58714877936434817</v>
      </c>
      <c r="Q294" s="47">
        <v>0.56350011268875355</v>
      </c>
      <c r="R294" s="48">
        <v>0.48361175724254601</v>
      </c>
      <c r="S294" s="49">
        <v>0.35948998757977013</v>
      </c>
      <c r="T294" s="47">
        <v>0.64051001242022987</v>
      </c>
      <c r="U294" s="50">
        <v>34205.156193277537</v>
      </c>
      <c r="V294" s="51">
        <v>1</v>
      </c>
      <c r="W294" s="52">
        <v>-0.69032258064516128</v>
      </c>
      <c r="X294" s="52">
        <v>0.24837887646865894</v>
      </c>
      <c r="Y294" s="52">
        <v>0.75162112353134103</v>
      </c>
      <c r="Z294" s="53">
        <v>40138.822859944208</v>
      </c>
    </row>
    <row r="295" spans="1:26" x14ac:dyDescent="0.3">
      <c r="A295" s="10"/>
      <c r="B295" s="19" t="s">
        <v>658</v>
      </c>
      <c r="C295" s="17" t="s">
        <v>659</v>
      </c>
      <c r="D295" s="16" t="s">
        <v>681</v>
      </c>
      <c r="E295" s="17" t="s">
        <v>682</v>
      </c>
      <c r="F295" s="16" t="s">
        <v>690</v>
      </c>
      <c r="G295" s="17" t="s">
        <v>691</v>
      </c>
      <c r="H295" s="16">
        <v>31</v>
      </c>
      <c r="I295" s="18">
        <v>11</v>
      </c>
      <c r="J295" s="47">
        <v>0.29224442631865144</v>
      </c>
      <c r="K295" s="47">
        <v>0.4158510059815117</v>
      </c>
      <c r="L295" s="47">
        <v>3.7685611879160266E-2</v>
      </c>
      <c r="M295" s="47">
        <v>4.660835557874194E-2</v>
      </c>
      <c r="N295" s="47">
        <v>9.3430422444718109E-2</v>
      </c>
      <c r="O295" s="47">
        <v>8.109026644915715E-2</v>
      </c>
      <c r="P295" s="47">
        <v>0.47513898269860233</v>
      </c>
      <c r="Q295" s="47">
        <v>0.44903371665833347</v>
      </c>
      <c r="R295" s="48">
        <v>0.44509567985094906</v>
      </c>
      <c r="S295" s="49">
        <v>0.25957538531775842</v>
      </c>
      <c r="T295" s="47">
        <v>0.74042461468224152</v>
      </c>
      <c r="U295" s="50">
        <v>55060.936046230207</v>
      </c>
      <c r="V295" s="51">
        <v>1</v>
      </c>
      <c r="W295" s="52">
        <v>-0.96231438812083969</v>
      </c>
      <c r="X295" s="52">
        <v>0.14846427420664726</v>
      </c>
      <c r="Y295" s="52">
        <v>0.85153572579335268</v>
      </c>
      <c r="Z295" s="53">
        <v>63323.602712896878</v>
      </c>
    </row>
    <row r="296" spans="1:26" x14ac:dyDescent="0.3">
      <c r="A296" s="10"/>
      <c r="B296" s="19" t="s">
        <v>658</v>
      </c>
      <c r="C296" s="17" t="s">
        <v>659</v>
      </c>
      <c r="D296" s="16" t="s">
        <v>681</v>
      </c>
      <c r="E296" s="17" t="s">
        <v>682</v>
      </c>
      <c r="F296" s="16" t="s">
        <v>692</v>
      </c>
      <c r="G296" s="17" t="s">
        <v>693</v>
      </c>
      <c r="H296" s="16">
        <v>24</v>
      </c>
      <c r="I296" s="18">
        <v>5</v>
      </c>
      <c r="J296" s="47">
        <v>0.31208670095517999</v>
      </c>
      <c r="K296" s="47">
        <v>0.40720671075189813</v>
      </c>
      <c r="L296" s="47">
        <v>0.30967741935483872</v>
      </c>
      <c r="M296" s="47">
        <v>7.3651158475908848E-2</v>
      </c>
      <c r="N296" s="47">
        <v>7.6083607230895647E-2</v>
      </c>
      <c r="O296" s="47">
        <v>0.12472446730345334</v>
      </c>
      <c r="P296" s="47">
        <v>0.52498702197612046</v>
      </c>
      <c r="Q296" s="47">
        <v>0.4751845198155884</v>
      </c>
      <c r="R296" s="48">
        <v>0.29959893549233479</v>
      </c>
      <c r="S296" s="49">
        <v>0.28924450459513534</v>
      </c>
      <c r="T296" s="47">
        <v>0.71075549540486471</v>
      </c>
      <c r="U296" s="50">
        <v>52804.868775609022</v>
      </c>
      <c r="V296" s="51">
        <v>1</v>
      </c>
      <c r="W296" s="52">
        <v>-0.69032258064516128</v>
      </c>
      <c r="X296" s="52">
        <v>0.17813339348402424</v>
      </c>
      <c r="Y296" s="52">
        <v>0.82186660651597576</v>
      </c>
      <c r="Z296" s="53">
        <v>61059.757664497905</v>
      </c>
    </row>
    <row r="297" spans="1:26" x14ac:dyDescent="0.3">
      <c r="A297" s="10"/>
      <c r="B297" s="19" t="s">
        <v>658</v>
      </c>
      <c r="C297" s="17" t="s">
        <v>659</v>
      </c>
      <c r="D297" s="16" t="s">
        <v>681</v>
      </c>
      <c r="E297" s="17" t="s">
        <v>682</v>
      </c>
      <c r="F297" s="16" t="s">
        <v>694</v>
      </c>
      <c r="G297" s="17" t="s">
        <v>695</v>
      </c>
      <c r="H297" s="16">
        <v>17</v>
      </c>
      <c r="I297" s="18">
        <v>7</v>
      </c>
      <c r="J297" s="47">
        <v>0.4551269931303964</v>
      </c>
      <c r="K297" s="47">
        <v>0.56671078338690362</v>
      </c>
      <c r="L297" s="47">
        <v>1.7986314760508309E-2</v>
      </c>
      <c r="M297" s="47">
        <v>5.8711911965433412E-2</v>
      </c>
      <c r="N297" s="47">
        <v>0.18328870134436961</v>
      </c>
      <c r="O297" s="47">
        <v>2.9621226444822589E-2</v>
      </c>
      <c r="P297" s="47">
        <v>0.59412747589375847</v>
      </c>
      <c r="Q297" s="47">
        <v>0.48987784719091476</v>
      </c>
      <c r="R297" s="48">
        <v>0.47398796610863253</v>
      </c>
      <c r="S297" s="49">
        <v>0.31882658002508213</v>
      </c>
      <c r="T297" s="47">
        <v>0.68117341997491787</v>
      </c>
      <c r="U297" s="50">
        <v>49556.728650015226</v>
      </c>
      <c r="V297" s="51">
        <v>1</v>
      </c>
      <c r="W297" s="52">
        <v>-0.98201368523949173</v>
      </c>
      <c r="X297" s="52">
        <v>0.20771546891397105</v>
      </c>
      <c r="Y297" s="52">
        <v>0.79228453108602892</v>
      </c>
      <c r="Z297" s="53">
        <v>57640.284205570773</v>
      </c>
    </row>
    <row r="298" spans="1:26" x14ac:dyDescent="0.3">
      <c r="A298" s="10"/>
      <c r="B298" s="19" t="s">
        <v>658</v>
      </c>
      <c r="C298" s="17" t="s">
        <v>659</v>
      </c>
      <c r="D298" s="16" t="s">
        <v>696</v>
      </c>
      <c r="E298" s="17" t="s">
        <v>697</v>
      </c>
      <c r="F298" s="16" t="s">
        <v>698</v>
      </c>
      <c r="G298" s="17" t="s">
        <v>697</v>
      </c>
      <c r="H298" s="16">
        <v>14</v>
      </c>
      <c r="I298" s="18">
        <v>11</v>
      </c>
      <c r="J298" s="47">
        <v>0.57624633431085048</v>
      </c>
      <c r="K298" s="47">
        <v>0.5117825722664433</v>
      </c>
      <c r="L298" s="47">
        <v>1</v>
      </c>
      <c r="M298" s="47">
        <v>0.1014169232372321</v>
      </c>
      <c r="N298" s="47">
        <v>0.18503538928210314</v>
      </c>
      <c r="O298" s="47">
        <v>0.477377461248429</v>
      </c>
      <c r="P298" s="47">
        <v>0.83461426491994173</v>
      </c>
      <c r="Q298" s="47">
        <v>0.66209262435677529</v>
      </c>
      <c r="R298" s="48">
        <v>0.56554748347404937</v>
      </c>
      <c r="S298" s="49">
        <v>0.54601256145509158</v>
      </c>
      <c r="T298" s="47">
        <v>0.45398743854490842</v>
      </c>
      <c r="U298" s="50">
        <v>18300.687635183804</v>
      </c>
      <c r="V298" s="51">
        <v>3</v>
      </c>
      <c r="W298" s="52">
        <v>0</v>
      </c>
      <c r="X298" s="52">
        <v>0.43490145034398053</v>
      </c>
      <c r="Y298" s="52">
        <v>0.56509854965601947</v>
      </c>
      <c r="Z298" s="53">
        <v>22779.6876351838</v>
      </c>
    </row>
    <row r="299" spans="1:26" x14ac:dyDescent="0.3">
      <c r="A299" s="10"/>
      <c r="B299" s="19" t="s">
        <v>658</v>
      </c>
      <c r="C299" s="17" t="s">
        <v>659</v>
      </c>
      <c r="D299" s="16" t="s">
        <v>696</v>
      </c>
      <c r="E299" s="17" t="s">
        <v>697</v>
      </c>
      <c r="F299" s="16" t="s">
        <v>699</v>
      </c>
      <c r="G299" s="17" t="s">
        <v>700</v>
      </c>
      <c r="H299" s="16">
        <v>14</v>
      </c>
      <c r="I299" s="18">
        <v>12</v>
      </c>
      <c r="J299" s="47">
        <v>0.59428403064230995</v>
      </c>
      <c r="K299" s="47">
        <v>0.53241013553329397</v>
      </c>
      <c r="L299" s="47">
        <v>1</v>
      </c>
      <c r="M299" s="47">
        <v>8.5605350849730075E-2</v>
      </c>
      <c r="N299" s="47">
        <v>0.25910931174089069</v>
      </c>
      <c r="O299" s="47">
        <v>0.5323512080141426</v>
      </c>
      <c r="P299" s="47">
        <v>0.8046889831044739</v>
      </c>
      <c r="Q299" s="47">
        <v>0.53622114784778541</v>
      </c>
      <c r="R299" s="48">
        <v>0.53415730337078648</v>
      </c>
      <c r="S299" s="49">
        <v>0.54209194123371263</v>
      </c>
      <c r="T299" s="47">
        <v>0.45790805876628737</v>
      </c>
      <c r="U299" s="50">
        <v>18058.062205507307</v>
      </c>
      <c r="V299" s="51">
        <v>3</v>
      </c>
      <c r="W299" s="52">
        <v>0</v>
      </c>
      <c r="X299" s="52">
        <v>0.43098083012260147</v>
      </c>
      <c r="Y299" s="52">
        <v>0.56901916987739853</v>
      </c>
      <c r="Z299" s="53">
        <v>22439.839983285088</v>
      </c>
    </row>
    <row r="300" spans="1:26" x14ac:dyDescent="0.3">
      <c r="A300" s="10"/>
      <c r="B300" s="19" t="s">
        <v>658</v>
      </c>
      <c r="C300" s="17" t="s">
        <v>659</v>
      </c>
      <c r="D300" s="16" t="s">
        <v>696</v>
      </c>
      <c r="E300" s="17" t="s">
        <v>697</v>
      </c>
      <c r="F300" s="16" t="s">
        <v>701</v>
      </c>
      <c r="G300" s="17" t="s">
        <v>702</v>
      </c>
      <c r="H300" s="16">
        <v>8</v>
      </c>
      <c r="I300" s="18">
        <v>7</v>
      </c>
      <c r="J300" s="47">
        <v>0.5173755907700861</v>
      </c>
      <c r="K300" s="47">
        <v>0.37301918265221023</v>
      </c>
      <c r="L300" s="47">
        <v>0.30967741935483872</v>
      </c>
      <c r="M300" s="47">
        <v>5.4108701139534275E-2</v>
      </c>
      <c r="N300" s="47">
        <v>0.14005786428195688</v>
      </c>
      <c r="O300" s="47">
        <v>0.17041979427300527</v>
      </c>
      <c r="P300" s="47">
        <v>0.69030158045413548</v>
      </c>
      <c r="Q300" s="47">
        <v>0.39900751731931405</v>
      </c>
      <c r="R300" s="48">
        <v>0.41368641368641368</v>
      </c>
      <c r="S300" s="49">
        <v>0.34085045154794386</v>
      </c>
      <c r="T300" s="47">
        <v>0.6591495484520562</v>
      </c>
      <c r="U300" s="50">
        <v>22285.846233164018</v>
      </c>
      <c r="V300" s="51">
        <v>2</v>
      </c>
      <c r="W300" s="52">
        <v>-0.69032258064516128</v>
      </c>
      <c r="X300" s="52">
        <v>0.22973934043683275</v>
      </c>
      <c r="Y300" s="52">
        <v>0.77026065956316725</v>
      </c>
      <c r="Z300" s="53">
        <v>26042.512899830686</v>
      </c>
    </row>
    <row r="301" spans="1:26" x14ac:dyDescent="0.3">
      <c r="A301" s="10"/>
      <c r="B301" s="19" t="s">
        <v>658</v>
      </c>
      <c r="C301" s="17" t="s">
        <v>659</v>
      </c>
      <c r="D301" s="16" t="s">
        <v>696</v>
      </c>
      <c r="E301" s="17" t="s">
        <v>697</v>
      </c>
      <c r="F301" s="16" t="s">
        <v>703</v>
      </c>
      <c r="G301" s="17" t="s">
        <v>704</v>
      </c>
      <c r="H301" s="16">
        <v>10</v>
      </c>
      <c r="I301" s="18">
        <v>4</v>
      </c>
      <c r="J301" s="47">
        <v>0.65993359158826781</v>
      </c>
      <c r="K301" s="47">
        <v>0.42012543811104963</v>
      </c>
      <c r="L301" s="47">
        <v>4.8986111727381633E-2</v>
      </c>
      <c r="M301" s="47">
        <v>0.11027378587032602</v>
      </c>
      <c r="N301" s="47">
        <v>0.21960237181723055</v>
      </c>
      <c r="O301" s="47">
        <v>0.45452868474451208</v>
      </c>
      <c r="P301" s="47">
        <v>0.65514027402367414</v>
      </c>
      <c r="Q301" s="47">
        <v>0.61742191428731075</v>
      </c>
      <c r="R301" s="48">
        <v>0.48659093570675721</v>
      </c>
      <c r="S301" s="49">
        <v>0.40806701198627887</v>
      </c>
      <c r="T301" s="47">
        <v>0.59193298801372118</v>
      </c>
      <c r="U301" s="50">
        <v>15346.454647243736</v>
      </c>
      <c r="V301" s="51">
        <v>3</v>
      </c>
      <c r="W301" s="52">
        <v>-0.95101388827261835</v>
      </c>
      <c r="X301" s="52">
        <v>0.29695590087516777</v>
      </c>
      <c r="Y301" s="52">
        <v>0.70304409912483223</v>
      </c>
      <c r="Z301" s="53">
        <v>18227.1213139104</v>
      </c>
    </row>
    <row r="302" spans="1:26" x14ac:dyDescent="0.3">
      <c r="A302" s="10"/>
      <c r="B302" s="19" t="s">
        <v>658</v>
      </c>
      <c r="C302" s="17" t="s">
        <v>659</v>
      </c>
      <c r="D302" s="16" t="s">
        <v>705</v>
      </c>
      <c r="E302" s="17" t="s">
        <v>706</v>
      </c>
      <c r="F302" s="16" t="s">
        <v>707</v>
      </c>
      <c r="G302" s="17" t="s">
        <v>706</v>
      </c>
      <c r="H302" s="16">
        <v>75</v>
      </c>
      <c r="I302" s="18">
        <v>12</v>
      </c>
      <c r="J302" s="47">
        <v>0.72861609067948008</v>
      </c>
      <c r="K302" s="47">
        <v>0.68888991560401647</v>
      </c>
      <c r="L302" s="47">
        <v>2.6224523730343483E-2</v>
      </c>
      <c r="M302" s="47">
        <v>0.16167149454389704</v>
      </c>
      <c r="N302" s="47">
        <v>0.35869652163747007</v>
      </c>
      <c r="O302" s="47">
        <v>0.53083225528244937</v>
      </c>
      <c r="P302" s="47">
        <v>0.66440732363369603</v>
      </c>
      <c r="Q302" s="47">
        <v>0.52817531092059267</v>
      </c>
      <c r="R302" s="48">
        <v>0.68346544859945968</v>
      </c>
      <c r="S302" s="49">
        <v>0.48566432051460062</v>
      </c>
      <c r="T302" s="47">
        <v>0.51433567948539938</v>
      </c>
      <c r="U302" s="50">
        <v>166338.73042397559</v>
      </c>
      <c r="V302" s="51">
        <v>3</v>
      </c>
      <c r="W302" s="52">
        <v>-0.97377547626965655</v>
      </c>
      <c r="X302" s="52">
        <v>0.37455320940348941</v>
      </c>
      <c r="Y302" s="52">
        <v>0.62544679059651065</v>
      </c>
      <c r="Z302" s="53">
        <v>202272.61931286452</v>
      </c>
    </row>
    <row r="303" spans="1:26" x14ac:dyDescent="0.3">
      <c r="A303" s="10"/>
      <c r="B303" s="19" t="s">
        <v>658</v>
      </c>
      <c r="C303" s="17" t="s">
        <v>659</v>
      </c>
      <c r="D303" s="16" t="s">
        <v>705</v>
      </c>
      <c r="E303" s="17" t="s">
        <v>706</v>
      </c>
      <c r="F303" s="16" t="s">
        <v>708</v>
      </c>
      <c r="G303" s="17" t="s">
        <v>709</v>
      </c>
      <c r="H303" s="16">
        <v>32</v>
      </c>
      <c r="I303" s="18">
        <v>4</v>
      </c>
      <c r="J303" s="47">
        <v>0.7152984124288988</v>
      </c>
      <c r="K303" s="47">
        <v>0.66911452585109088</v>
      </c>
      <c r="L303" s="47">
        <v>2.6745909688981308E-2</v>
      </c>
      <c r="M303" s="47">
        <v>8.0816196272365692E-2</v>
      </c>
      <c r="N303" s="47">
        <v>0.27384562957914466</v>
      </c>
      <c r="O303" s="47">
        <v>0.22633500297138975</v>
      </c>
      <c r="P303" s="47">
        <v>0.75021826240737832</v>
      </c>
      <c r="Q303" s="47">
        <v>0.48561383771621436</v>
      </c>
      <c r="R303" s="48">
        <v>0.61931757973932389</v>
      </c>
      <c r="S303" s="49">
        <v>0.42747837296164309</v>
      </c>
      <c r="T303" s="47">
        <v>0.57252162703835685</v>
      </c>
      <c r="U303" s="50">
        <v>32440.220431247377</v>
      </c>
      <c r="V303" s="51">
        <v>2</v>
      </c>
      <c r="W303" s="52">
        <v>-0.97325409031101873</v>
      </c>
      <c r="X303" s="52">
        <v>0.31636726185053193</v>
      </c>
      <c r="Y303" s="52">
        <v>0.68363273814946801</v>
      </c>
      <c r="Z303" s="53">
        <v>38735.998209025158</v>
      </c>
    </row>
    <row r="304" spans="1:26" x14ac:dyDescent="0.3">
      <c r="A304" s="10"/>
      <c r="B304" s="19" t="s">
        <v>658</v>
      </c>
      <c r="C304" s="17" t="s">
        <v>659</v>
      </c>
      <c r="D304" s="16" t="s">
        <v>705</v>
      </c>
      <c r="E304" s="17" t="s">
        <v>706</v>
      </c>
      <c r="F304" s="16" t="s">
        <v>710</v>
      </c>
      <c r="G304" s="17" t="s">
        <v>711</v>
      </c>
      <c r="H304" s="16">
        <v>25</v>
      </c>
      <c r="I304" s="18">
        <v>3</v>
      </c>
      <c r="J304" s="47">
        <v>0.28305072028811529</v>
      </c>
      <c r="K304" s="47">
        <v>0.36382052821128452</v>
      </c>
      <c r="L304" s="47">
        <v>2.9977191267513845E-2</v>
      </c>
      <c r="M304" s="47">
        <v>5.777360898227879E-2</v>
      </c>
      <c r="N304" s="47">
        <v>9.522713068649058E-2</v>
      </c>
      <c r="O304" s="47">
        <v>6.7226890756302518E-2</v>
      </c>
      <c r="P304" s="47">
        <v>0.46318861573857095</v>
      </c>
      <c r="Q304" s="47">
        <v>0.51222879170682156</v>
      </c>
      <c r="R304" s="48">
        <v>0.46304541406945682</v>
      </c>
      <c r="S304" s="49">
        <v>0.2595043213007594</v>
      </c>
      <c r="T304" s="47">
        <v>0.7404956786992406</v>
      </c>
      <c r="U304" s="50">
        <v>43967.671418446109</v>
      </c>
      <c r="V304" s="51">
        <v>1</v>
      </c>
      <c r="W304" s="52">
        <v>-0.97002280873248614</v>
      </c>
      <c r="X304" s="52">
        <v>0.14839321018964832</v>
      </c>
      <c r="Y304" s="52">
        <v>0.85160678981035165</v>
      </c>
      <c r="Z304" s="53">
        <v>50565.004751779437</v>
      </c>
    </row>
    <row r="305" spans="1:26" x14ac:dyDescent="0.3">
      <c r="A305" s="10"/>
      <c r="B305" s="19" t="s">
        <v>658</v>
      </c>
      <c r="C305" s="17" t="s">
        <v>659</v>
      </c>
      <c r="D305" s="16" t="s">
        <v>705</v>
      </c>
      <c r="E305" s="17" t="s">
        <v>706</v>
      </c>
      <c r="F305" s="16" t="s">
        <v>712</v>
      </c>
      <c r="G305" s="17" t="s">
        <v>713</v>
      </c>
      <c r="H305" s="16">
        <v>49</v>
      </c>
      <c r="I305" s="18">
        <v>10</v>
      </c>
      <c r="J305" s="47">
        <v>0.38714358886802114</v>
      </c>
      <c r="K305" s="47">
        <v>0.46555403790336353</v>
      </c>
      <c r="L305" s="47">
        <v>0.30967741935483872</v>
      </c>
      <c r="M305" s="47">
        <v>6.0667233158967826E-2</v>
      </c>
      <c r="N305" s="47">
        <v>8.2763304111618724E-2</v>
      </c>
      <c r="O305" s="47">
        <v>2.2622502987877754E-2</v>
      </c>
      <c r="P305" s="47">
        <v>0.42510790016888722</v>
      </c>
      <c r="Q305" s="47">
        <v>0.42912871399625052</v>
      </c>
      <c r="R305" s="48">
        <v>0.34237755014203325</v>
      </c>
      <c r="S305" s="49">
        <v>0.28056025007687313</v>
      </c>
      <c r="T305" s="47">
        <v>0.71943974992312687</v>
      </c>
      <c r="U305" s="50">
        <v>124322.78598546593</v>
      </c>
      <c r="V305" s="51">
        <v>1</v>
      </c>
      <c r="W305" s="52">
        <v>-0.69032258064516128</v>
      </c>
      <c r="X305" s="52">
        <v>0.16944913896576208</v>
      </c>
      <c r="Y305" s="52">
        <v>0.83055086103423792</v>
      </c>
      <c r="Z305" s="53">
        <v>143523.34154102148</v>
      </c>
    </row>
    <row r="306" spans="1:26" x14ac:dyDescent="0.3">
      <c r="A306" s="10"/>
      <c r="B306" s="19" t="s">
        <v>658</v>
      </c>
      <c r="C306" s="17" t="s">
        <v>659</v>
      </c>
      <c r="D306" s="16" t="s">
        <v>714</v>
      </c>
      <c r="E306" s="17" t="s">
        <v>715</v>
      </c>
      <c r="F306" s="16" t="s">
        <v>716</v>
      </c>
      <c r="G306" s="17" t="s">
        <v>717</v>
      </c>
      <c r="H306" s="16">
        <v>85</v>
      </c>
      <c r="I306" s="18">
        <v>6</v>
      </c>
      <c r="J306" s="47">
        <v>0.61466245366713257</v>
      </c>
      <c r="K306" s="47">
        <v>0.51555569058759199</v>
      </c>
      <c r="L306" s="47">
        <v>0.15483870967741936</v>
      </c>
      <c r="M306" s="47">
        <v>7.6743630870829777E-2</v>
      </c>
      <c r="N306" s="47">
        <v>0.19172720982528973</v>
      </c>
      <c r="O306" s="47">
        <v>0.48174029288448683</v>
      </c>
      <c r="P306" s="47">
        <v>0.15022651244892671</v>
      </c>
      <c r="Q306" s="47">
        <v>0.45454818733842361</v>
      </c>
      <c r="R306" s="48">
        <v>0.27772988505747126</v>
      </c>
      <c r="S306" s="49">
        <v>0.32419695248417463</v>
      </c>
      <c r="T306" s="47">
        <v>0.67580304751582543</v>
      </c>
      <c r="U306" s="50">
        <v>71616.20055134705</v>
      </c>
      <c r="V306" s="51">
        <v>1</v>
      </c>
      <c r="W306" s="52">
        <v>-0.84516129032258069</v>
      </c>
      <c r="X306" s="52">
        <v>0.21308584137306355</v>
      </c>
      <c r="Y306" s="52">
        <v>0.78691415862693648</v>
      </c>
      <c r="Z306" s="53">
        <v>83390.867218013707</v>
      </c>
    </row>
    <row r="307" spans="1:26" x14ac:dyDescent="0.3">
      <c r="A307" s="10"/>
      <c r="B307" s="19" t="s">
        <v>658</v>
      </c>
      <c r="C307" s="17" t="s">
        <v>659</v>
      </c>
      <c r="D307" s="16" t="s">
        <v>714</v>
      </c>
      <c r="E307" s="17" t="s">
        <v>715</v>
      </c>
      <c r="F307" s="16" t="s">
        <v>718</v>
      </c>
      <c r="G307" s="17" t="s">
        <v>719</v>
      </c>
      <c r="H307" s="16">
        <v>34</v>
      </c>
      <c r="I307" s="18"/>
      <c r="J307" s="47">
        <v>0.47984703168629356</v>
      </c>
      <c r="K307" s="47">
        <v>0.40348427825664684</v>
      </c>
      <c r="L307" s="47">
        <v>1</v>
      </c>
      <c r="M307" s="47">
        <v>7.1321650192183866E-2</v>
      </c>
      <c r="N307" s="47">
        <v>2.5643188528047239E-2</v>
      </c>
      <c r="O307" s="47">
        <v>0.21282020152968315</v>
      </c>
      <c r="P307" s="47">
        <v>2.2063353676256892E-2</v>
      </c>
      <c r="Q307" s="47">
        <v>0.3166840569190521</v>
      </c>
      <c r="R307" s="48">
        <v>0.13750758473229507</v>
      </c>
      <c r="S307" s="49">
        <v>0.29659681616893985</v>
      </c>
      <c r="T307" s="47">
        <v>0.70340318383106015</v>
      </c>
      <c r="U307" s="50">
        <v>81721.381897492567</v>
      </c>
      <c r="V307" s="51">
        <v>1</v>
      </c>
      <c r="W307" s="52">
        <v>0</v>
      </c>
      <c r="X307" s="52">
        <v>0.18548570505782874</v>
      </c>
      <c r="Y307" s="52">
        <v>0.81451429494217131</v>
      </c>
      <c r="Z307" s="53">
        <v>94630.270786381458</v>
      </c>
    </row>
    <row r="308" spans="1:26" x14ac:dyDescent="0.3">
      <c r="A308" s="10"/>
      <c r="B308" s="19" t="s">
        <v>658</v>
      </c>
      <c r="C308" s="17" t="s">
        <v>659</v>
      </c>
      <c r="D308" s="16" t="s">
        <v>720</v>
      </c>
      <c r="E308" s="17" t="s">
        <v>721</v>
      </c>
      <c r="F308" s="16" t="s">
        <v>722</v>
      </c>
      <c r="G308" s="17" t="s">
        <v>723</v>
      </c>
      <c r="H308" s="16">
        <v>19</v>
      </c>
      <c r="I308" s="18"/>
      <c r="J308" s="47">
        <v>0.37848092204166373</v>
      </c>
      <c r="K308" s="47">
        <v>0.48725749874722596</v>
      </c>
      <c r="L308" s="47">
        <v>1</v>
      </c>
      <c r="M308" s="47">
        <v>9.3466273313673021E-2</v>
      </c>
      <c r="N308" s="47">
        <v>3.2044141647022253E-2</v>
      </c>
      <c r="O308" s="47">
        <v>0.29937719235449922</v>
      </c>
      <c r="P308" s="47">
        <v>1.9529349624007875E-2</v>
      </c>
      <c r="Q308" s="47">
        <v>0.29853751395676609</v>
      </c>
      <c r="R308" s="48">
        <v>0.15394940629839959</v>
      </c>
      <c r="S308" s="49">
        <v>0.30696025533147309</v>
      </c>
      <c r="T308" s="47">
        <v>0.69303974466852691</v>
      </c>
      <c r="U308" s="50">
        <v>67292.080088079951</v>
      </c>
      <c r="V308" s="51">
        <v>1</v>
      </c>
      <c r="W308" s="52">
        <v>0</v>
      </c>
      <c r="X308" s="52">
        <v>0.19584914422036195</v>
      </c>
      <c r="Y308" s="52">
        <v>0.80415085577963807</v>
      </c>
      <c r="Z308" s="53">
        <v>78080.635643635513</v>
      </c>
    </row>
    <row r="309" spans="1:26" x14ac:dyDescent="0.3">
      <c r="A309" s="10"/>
      <c r="B309" s="19" t="s">
        <v>658</v>
      </c>
      <c r="C309" s="17" t="s">
        <v>659</v>
      </c>
      <c r="D309" s="16" t="s">
        <v>720</v>
      </c>
      <c r="E309" s="17" t="s">
        <v>721</v>
      </c>
      <c r="F309" s="16" t="s">
        <v>724</v>
      </c>
      <c r="G309" s="17" t="s">
        <v>725</v>
      </c>
      <c r="H309" s="16">
        <v>40</v>
      </c>
      <c r="I309" s="18"/>
      <c r="J309" s="47">
        <v>0.53523216850167543</v>
      </c>
      <c r="K309" s="47">
        <v>0.4896122546673049</v>
      </c>
      <c r="L309" s="47">
        <v>1</v>
      </c>
      <c r="M309" s="47">
        <v>8.9420798346514035E-2</v>
      </c>
      <c r="N309" s="47">
        <v>4.7677469924683913E-2</v>
      </c>
      <c r="O309" s="47">
        <v>0.54332216371469599</v>
      </c>
      <c r="P309" s="47">
        <v>2.4846860643185309E-2</v>
      </c>
      <c r="Q309" s="47">
        <v>0.32426056075694742</v>
      </c>
      <c r="R309" s="48">
        <v>0.18024762453210483</v>
      </c>
      <c r="S309" s="49">
        <v>0.3594022112319013</v>
      </c>
      <c r="T309" s="47">
        <v>0.6405977887680987</v>
      </c>
      <c r="U309" s="50">
        <v>45279.373503495517</v>
      </c>
      <c r="V309" s="51">
        <v>1</v>
      </c>
      <c r="W309" s="52">
        <v>0</v>
      </c>
      <c r="X309" s="52">
        <v>0.24829110012079017</v>
      </c>
      <c r="Y309" s="52">
        <v>0.75170889987920986</v>
      </c>
      <c r="Z309" s="53">
        <v>53133.040170162189</v>
      </c>
    </row>
    <row r="310" spans="1:26" x14ac:dyDescent="0.3">
      <c r="A310" s="10"/>
      <c r="B310" s="19" t="s">
        <v>658</v>
      </c>
      <c r="C310" s="17" t="s">
        <v>659</v>
      </c>
      <c r="D310" s="16" t="s">
        <v>726</v>
      </c>
      <c r="E310" s="17" t="s">
        <v>727</v>
      </c>
      <c r="F310" s="16" t="s">
        <v>728</v>
      </c>
      <c r="G310" s="17" t="s">
        <v>727</v>
      </c>
      <c r="H310" s="16">
        <v>63</v>
      </c>
      <c r="I310" s="18">
        <v>24</v>
      </c>
      <c r="J310" s="47">
        <v>0.84234385493619879</v>
      </c>
      <c r="K310" s="47">
        <v>0.72412845717076746</v>
      </c>
      <c r="L310" s="47">
        <v>6.0945860653939341E-3</v>
      </c>
      <c r="M310" s="47">
        <v>7.0586695997420762E-2</v>
      </c>
      <c r="N310" s="47">
        <v>0.39399502944271547</v>
      </c>
      <c r="O310" s="47">
        <v>0.75062580133097256</v>
      </c>
      <c r="P310" s="47">
        <v>0.78853158571134419</v>
      </c>
      <c r="Q310" s="47">
        <v>0.59206673098431617</v>
      </c>
      <c r="R310" s="48">
        <v>0.72620555545644305</v>
      </c>
      <c r="S310" s="49">
        <v>0.54384203301061917</v>
      </c>
      <c r="T310" s="47">
        <v>0.45615796698938083</v>
      </c>
      <c r="U310" s="50">
        <v>78372.044150478527</v>
      </c>
      <c r="V310" s="51">
        <v>3</v>
      </c>
      <c r="W310" s="52">
        <v>-0.99390541393460607</v>
      </c>
      <c r="X310" s="52">
        <v>0.43273092189950801</v>
      </c>
      <c r="Y310" s="52">
        <v>0.56726907810049199</v>
      </c>
      <c r="Z310" s="53">
        <v>97461.933039367432</v>
      </c>
    </row>
    <row r="311" spans="1:26" x14ac:dyDescent="0.3">
      <c r="A311" s="10"/>
      <c r="B311" s="19" t="s">
        <v>658</v>
      </c>
      <c r="C311" s="17" t="s">
        <v>659</v>
      </c>
      <c r="D311" s="16" t="s">
        <v>726</v>
      </c>
      <c r="E311" s="17" t="s">
        <v>727</v>
      </c>
      <c r="F311" s="16" t="s">
        <v>729</v>
      </c>
      <c r="G311" s="17" t="s">
        <v>730</v>
      </c>
      <c r="H311" s="16">
        <v>43</v>
      </c>
      <c r="I311" s="18">
        <v>14</v>
      </c>
      <c r="J311" s="47">
        <v>0.71373208199094185</v>
      </c>
      <c r="K311" s="47">
        <v>0.56338422748284067</v>
      </c>
      <c r="L311" s="47">
        <v>8.0685371781167685E-3</v>
      </c>
      <c r="M311" s="47">
        <v>4.8715820759916269E-2</v>
      </c>
      <c r="N311" s="47">
        <v>0.33080892452760147</v>
      </c>
      <c r="O311" s="47">
        <v>0.49213241817247982</v>
      </c>
      <c r="P311" s="47">
        <v>0.71921934264141196</v>
      </c>
      <c r="Q311" s="47">
        <v>0.51302449601500233</v>
      </c>
      <c r="R311" s="48">
        <v>0.67098432146194564</v>
      </c>
      <c r="S311" s="49">
        <v>0.45111890780336189</v>
      </c>
      <c r="T311" s="47">
        <v>0.54888109219663805</v>
      </c>
      <c r="U311" s="50">
        <v>58748.938822174954</v>
      </c>
      <c r="V311" s="51">
        <v>2</v>
      </c>
      <c r="W311" s="52">
        <v>-0.99193146282188327</v>
      </c>
      <c r="X311" s="52">
        <v>0.34000779669225079</v>
      </c>
      <c r="Y311" s="52">
        <v>0.65999220330774921</v>
      </c>
      <c r="Z311" s="53">
        <v>70641.605488841626</v>
      </c>
    </row>
    <row r="312" spans="1:26" x14ac:dyDescent="0.3">
      <c r="A312" s="10"/>
      <c r="B312" s="19" t="s">
        <v>658</v>
      </c>
      <c r="C312" s="17" t="s">
        <v>659</v>
      </c>
      <c r="D312" s="16" t="s">
        <v>726</v>
      </c>
      <c r="E312" s="17" t="s">
        <v>727</v>
      </c>
      <c r="F312" s="16" t="s">
        <v>731</v>
      </c>
      <c r="G312" s="17" t="s">
        <v>732</v>
      </c>
      <c r="H312" s="16">
        <v>68</v>
      </c>
      <c r="I312" s="18">
        <v>16</v>
      </c>
      <c r="J312" s="47">
        <v>0.57671446384039893</v>
      </c>
      <c r="K312" s="47">
        <v>0.54248753117206983</v>
      </c>
      <c r="L312" s="47">
        <v>7.7374421484327962E-3</v>
      </c>
      <c r="M312" s="47">
        <v>0.11173841611349265</v>
      </c>
      <c r="N312" s="47">
        <v>0.23710286660457414</v>
      </c>
      <c r="O312" s="47">
        <v>0.26465087281795513</v>
      </c>
      <c r="P312" s="47">
        <v>0.53203917111393795</v>
      </c>
      <c r="Q312" s="47">
        <v>0.36751735142384467</v>
      </c>
      <c r="R312" s="48">
        <v>0.59169613573483337</v>
      </c>
      <c r="S312" s="49">
        <v>0.35907602788550436</v>
      </c>
      <c r="T312" s="47">
        <v>0.6409239721144957</v>
      </c>
      <c r="U312" s="50">
        <v>111938.6535777409</v>
      </c>
      <c r="V312" s="51">
        <v>1</v>
      </c>
      <c r="W312" s="52">
        <v>-0.99226255785156725</v>
      </c>
      <c r="X312" s="52">
        <v>0.24796491677439325</v>
      </c>
      <c r="Y312" s="52">
        <v>0.75203508322560675</v>
      </c>
      <c r="Z312" s="53">
        <v>131344.43135551867</v>
      </c>
    </row>
    <row r="313" spans="1:26" x14ac:dyDescent="0.3">
      <c r="A313" s="10"/>
      <c r="B313" s="19" t="s">
        <v>658</v>
      </c>
      <c r="C313" s="17" t="s">
        <v>659</v>
      </c>
      <c r="D313" s="16" t="s">
        <v>733</v>
      </c>
      <c r="E313" s="17" t="s">
        <v>734</v>
      </c>
      <c r="F313" s="16" t="s">
        <v>735</v>
      </c>
      <c r="G313" s="17" t="s">
        <v>734</v>
      </c>
      <c r="H313" s="16">
        <v>71</v>
      </c>
      <c r="I313" s="18">
        <v>20</v>
      </c>
      <c r="J313" s="47">
        <v>0.59245608531994987</v>
      </c>
      <c r="K313" s="47">
        <v>0.54812317022166457</v>
      </c>
      <c r="L313" s="47">
        <v>1.0710647586708708E-2</v>
      </c>
      <c r="M313" s="47">
        <v>8.5330605471069354E-2</v>
      </c>
      <c r="N313" s="47">
        <v>0.277015654393241</v>
      </c>
      <c r="O313" s="47">
        <v>0.32624947720618985</v>
      </c>
      <c r="P313" s="47">
        <v>0.73987185235539998</v>
      </c>
      <c r="Q313" s="47">
        <v>0.52574038070262696</v>
      </c>
      <c r="R313" s="48">
        <v>0.70446330732872131</v>
      </c>
      <c r="S313" s="49">
        <v>0.42332902006506345</v>
      </c>
      <c r="T313" s="47">
        <v>0.57667097993493655</v>
      </c>
      <c r="U313" s="50">
        <v>99250.265685621998</v>
      </c>
      <c r="V313" s="51">
        <v>2</v>
      </c>
      <c r="W313" s="52">
        <v>-0.9892893524132913</v>
      </c>
      <c r="X313" s="52">
        <v>0.31221790895395235</v>
      </c>
      <c r="Y313" s="52">
        <v>0.68778209104604771</v>
      </c>
      <c r="Z313" s="53">
        <v>118373.48790784423</v>
      </c>
    </row>
    <row r="314" spans="1:26" x14ac:dyDescent="0.3">
      <c r="A314" s="10"/>
      <c r="B314" s="19" t="s">
        <v>658</v>
      </c>
      <c r="C314" s="17" t="s">
        <v>659</v>
      </c>
      <c r="D314" s="16" t="s">
        <v>733</v>
      </c>
      <c r="E314" s="17" t="s">
        <v>734</v>
      </c>
      <c r="F314" s="16" t="s">
        <v>736</v>
      </c>
      <c r="G314" s="17" t="s">
        <v>737</v>
      </c>
      <c r="H314" s="16">
        <v>35</v>
      </c>
      <c r="I314" s="18">
        <v>6</v>
      </c>
      <c r="J314" s="47">
        <v>0.62531032770605766</v>
      </c>
      <c r="K314" s="47">
        <v>0.67131641012909626</v>
      </c>
      <c r="L314" s="47">
        <v>0.30967741935483872</v>
      </c>
      <c r="M314" s="47">
        <v>6.0877807023505648E-2</v>
      </c>
      <c r="N314" s="47">
        <v>0.25545297757938523</v>
      </c>
      <c r="O314" s="47">
        <v>0.23476290963257199</v>
      </c>
      <c r="P314" s="47">
        <v>0.76430316645622554</v>
      </c>
      <c r="Q314" s="47">
        <v>0.57019292091836737</v>
      </c>
      <c r="R314" s="48">
        <v>0.8861844427882164</v>
      </c>
      <c r="S314" s="49">
        <v>0.48645315350980728</v>
      </c>
      <c r="T314" s="47">
        <v>0.51354684649019267</v>
      </c>
      <c r="U314" s="50">
        <v>76950.886571783456</v>
      </c>
      <c r="V314" s="51">
        <v>5</v>
      </c>
      <c r="W314" s="52">
        <v>-0.69032258064516128</v>
      </c>
      <c r="X314" s="52">
        <v>0.37534204239869612</v>
      </c>
      <c r="Y314" s="52">
        <v>0.62465795760130383</v>
      </c>
      <c r="Z314" s="53">
        <v>93599.997682894566</v>
      </c>
    </row>
    <row r="315" spans="1:26" x14ac:dyDescent="0.3">
      <c r="A315" s="10"/>
      <c r="B315" s="19" t="s">
        <v>658</v>
      </c>
      <c r="C315" s="17" t="s">
        <v>659</v>
      </c>
      <c r="D315" s="16" t="s">
        <v>733</v>
      </c>
      <c r="E315" s="17" t="s">
        <v>734</v>
      </c>
      <c r="F315" s="16" t="s">
        <v>738</v>
      </c>
      <c r="G315" s="17" t="s">
        <v>739</v>
      </c>
      <c r="H315" s="16">
        <v>67</v>
      </c>
      <c r="I315" s="18">
        <v>11</v>
      </c>
      <c r="J315" s="47">
        <v>0.48021421410858434</v>
      </c>
      <c r="K315" s="47">
        <v>0.45740779823774602</v>
      </c>
      <c r="L315" s="47">
        <v>4.7821730499521369E-2</v>
      </c>
      <c r="M315" s="47">
        <v>5.2973593086413265E-2</v>
      </c>
      <c r="N315" s="47">
        <v>0.20337940953656636</v>
      </c>
      <c r="O315" s="47">
        <v>0.2399883923389437</v>
      </c>
      <c r="P315" s="47">
        <v>0.55571198143641398</v>
      </c>
      <c r="Q315" s="47">
        <v>0.54829862003942742</v>
      </c>
      <c r="R315" s="48">
        <v>0.62499799644168041</v>
      </c>
      <c r="S315" s="49">
        <v>0.35675485952503294</v>
      </c>
      <c r="T315" s="47">
        <v>0.64324514047496706</v>
      </c>
      <c r="U315" s="50">
        <v>113312.77745578924</v>
      </c>
      <c r="V315" s="51">
        <v>1</v>
      </c>
      <c r="W315" s="52">
        <v>-0.95217826950047868</v>
      </c>
      <c r="X315" s="52">
        <v>0.24564374841392184</v>
      </c>
      <c r="Y315" s="52">
        <v>0.75435625158607822</v>
      </c>
      <c r="Z315" s="53">
        <v>132885.88856690036</v>
      </c>
    </row>
    <row r="316" spans="1:26" x14ac:dyDescent="0.3">
      <c r="A316" s="10"/>
      <c r="B316" s="19" t="s">
        <v>658</v>
      </c>
      <c r="C316" s="17" t="s">
        <v>659</v>
      </c>
      <c r="D316" s="16" t="s">
        <v>733</v>
      </c>
      <c r="E316" s="17" t="s">
        <v>734</v>
      </c>
      <c r="F316" s="16" t="s">
        <v>740</v>
      </c>
      <c r="G316" s="17" t="s">
        <v>741</v>
      </c>
      <c r="H316" s="16">
        <v>21</v>
      </c>
      <c r="I316" s="18">
        <v>2</v>
      </c>
      <c r="J316" s="47">
        <v>0.56863671505884372</v>
      </c>
      <c r="K316" s="47">
        <v>0.52027317240786874</v>
      </c>
      <c r="L316" s="47">
        <v>1.7591316892103689E-2</v>
      </c>
      <c r="M316" s="47">
        <v>7.0765943204772641E-2</v>
      </c>
      <c r="N316" s="47">
        <v>0.32244378447178618</v>
      </c>
      <c r="O316" s="47">
        <v>0.43741946568164247</v>
      </c>
      <c r="P316" s="47">
        <v>0.76220129607128395</v>
      </c>
      <c r="Q316" s="47">
        <v>0.4768799923622824</v>
      </c>
      <c r="R316" s="48">
        <v>0.63687660302080362</v>
      </c>
      <c r="S316" s="49">
        <v>0.42367647657459861</v>
      </c>
      <c r="T316" s="47">
        <v>0.57632352342540139</v>
      </c>
      <c r="U316" s="50">
        <v>29059.961021679013</v>
      </c>
      <c r="V316" s="51">
        <v>2</v>
      </c>
      <c r="W316" s="52">
        <v>-0.98240868310789631</v>
      </c>
      <c r="X316" s="52">
        <v>0.31256536546348745</v>
      </c>
      <c r="Y316" s="52">
        <v>0.68743463453651255</v>
      </c>
      <c r="Z316" s="53">
        <v>34662.516577234572</v>
      </c>
    </row>
    <row r="317" spans="1:26" x14ac:dyDescent="0.3">
      <c r="A317" s="10"/>
      <c r="B317" s="19" t="s">
        <v>658</v>
      </c>
      <c r="C317" s="17" t="s">
        <v>659</v>
      </c>
      <c r="D317" s="16" t="s">
        <v>733</v>
      </c>
      <c r="E317" s="17" t="s">
        <v>734</v>
      </c>
      <c r="F317" s="16" t="s">
        <v>742</v>
      </c>
      <c r="G317" s="17" t="s">
        <v>743</v>
      </c>
      <c r="H317" s="16">
        <v>26</v>
      </c>
      <c r="I317" s="18">
        <v>6</v>
      </c>
      <c r="J317" s="47">
        <v>0.33350383631713554</v>
      </c>
      <c r="K317" s="47">
        <v>0.48052612349287543</v>
      </c>
      <c r="L317" s="47">
        <v>1.8932962905798219E-2</v>
      </c>
      <c r="M317" s="47">
        <v>5.4001695855870842E-2</v>
      </c>
      <c r="N317" s="47">
        <v>0.30657097377754194</v>
      </c>
      <c r="O317" s="47">
        <v>0.18947753014249177</v>
      </c>
      <c r="P317" s="47">
        <v>0.70849431160645926</v>
      </c>
      <c r="Q317" s="47">
        <v>0.46827538526728962</v>
      </c>
      <c r="R317" s="48">
        <v>0.66949567488167139</v>
      </c>
      <c r="S317" s="49">
        <v>0.35880872158301491</v>
      </c>
      <c r="T317" s="47">
        <v>0.64119127841698509</v>
      </c>
      <c r="U317" s="50">
        <v>46296.575066819991</v>
      </c>
      <c r="V317" s="51">
        <v>2</v>
      </c>
      <c r="W317" s="52">
        <v>-0.98106703709420173</v>
      </c>
      <c r="X317" s="52">
        <v>0.24769761047190375</v>
      </c>
      <c r="Y317" s="52">
        <v>0.75230238952809625</v>
      </c>
      <c r="Z317" s="53">
        <v>54319.241733486662</v>
      </c>
    </row>
    <row r="318" spans="1:26" x14ac:dyDescent="0.3">
      <c r="A318" s="10"/>
      <c r="B318" s="19" t="s">
        <v>658</v>
      </c>
      <c r="C318" s="17" t="s">
        <v>659</v>
      </c>
      <c r="D318" s="16" t="s">
        <v>733</v>
      </c>
      <c r="E318" s="17" t="s">
        <v>734</v>
      </c>
      <c r="F318" s="16" t="s">
        <v>744</v>
      </c>
      <c r="G318" s="17" t="s">
        <v>745</v>
      </c>
      <c r="H318" s="16">
        <v>28</v>
      </c>
      <c r="I318" s="18">
        <v>4</v>
      </c>
      <c r="J318" s="47">
        <v>0.70725900966891297</v>
      </c>
      <c r="K318" s="47">
        <v>0.28790653384119547</v>
      </c>
      <c r="L318" s="47">
        <v>4.2701322812717574E-2</v>
      </c>
      <c r="M318" s="47">
        <v>0.13461427564445508</v>
      </c>
      <c r="N318" s="47">
        <v>0.34128336172629187</v>
      </c>
      <c r="O318" s="47">
        <v>5.4497509522414299E-2</v>
      </c>
      <c r="P318" s="47">
        <v>0.73010251264191406</v>
      </c>
      <c r="Q318" s="47">
        <v>0.53897080221165972</v>
      </c>
      <c r="R318" s="48">
        <v>0.89490991616877413</v>
      </c>
      <c r="S318" s="49">
        <v>0.4146939160264817</v>
      </c>
      <c r="T318" s="47">
        <v>0.58530608397351824</v>
      </c>
      <c r="U318" s="50">
        <v>37067.434298042914</v>
      </c>
      <c r="V318" s="51">
        <v>4</v>
      </c>
      <c r="W318" s="52">
        <v>-0.95729867718728245</v>
      </c>
      <c r="X318" s="52">
        <v>0.3035828049153706</v>
      </c>
      <c r="Y318" s="52">
        <v>0.6964171950846294</v>
      </c>
      <c r="Z318" s="53">
        <v>44104.100964709578</v>
      </c>
    </row>
    <row r="319" spans="1:26" x14ac:dyDescent="0.3">
      <c r="A319" s="10"/>
      <c r="B319" s="19" t="s">
        <v>658</v>
      </c>
      <c r="C319" s="17" t="s">
        <v>659</v>
      </c>
      <c r="D319" s="16" t="s">
        <v>733</v>
      </c>
      <c r="E319" s="17" t="s">
        <v>734</v>
      </c>
      <c r="F319" s="16" t="s">
        <v>746</v>
      </c>
      <c r="G319" s="17" t="s">
        <v>747</v>
      </c>
      <c r="H319" s="16">
        <v>16</v>
      </c>
      <c r="I319" s="18">
        <v>3</v>
      </c>
      <c r="J319" s="47">
        <v>0.91062326227988877</v>
      </c>
      <c r="K319" s="47">
        <v>0.27826691380908253</v>
      </c>
      <c r="L319" s="47">
        <v>1</v>
      </c>
      <c r="M319" s="47">
        <v>9.7772329274264422E-2</v>
      </c>
      <c r="N319" s="47">
        <v>0.31011435013689803</v>
      </c>
      <c r="O319" s="47">
        <v>3.4986098239110287E-2</v>
      </c>
      <c r="P319" s="47">
        <v>0.79678589942975631</v>
      </c>
      <c r="Q319" s="47">
        <v>0.56839919456330223</v>
      </c>
      <c r="R319" s="48">
        <v>0.96632036395735721</v>
      </c>
      <c r="S319" s="49">
        <v>0.55147426796551768</v>
      </c>
      <c r="T319" s="47">
        <v>0.44852573203448232</v>
      </c>
      <c r="U319" s="50">
        <v>21259.222646970393</v>
      </c>
      <c r="V319" s="51">
        <v>5</v>
      </c>
      <c r="W319" s="52">
        <v>0</v>
      </c>
      <c r="X319" s="52">
        <v>0.44036315685440663</v>
      </c>
      <c r="Y319" s="52">
        <v>0.55963684314559337</v>
      </c>
      <c r="Z319" s="53">
        <v>26525.667091414834</v>
      </c>
    </row>
    <row r="320" spans="1:26" x14ac:dyDescent="0.3">
      <c r="A320" s="10"/>
      <c r="B320" s="19" t="s">
        <v>658</v>
      </c>
      <c r="C320" s="17" t="s">
        <v>659</v>
      </c>
      <c r="D320" s="16" t="s">
        <v>733</v>
      </c>
      <c r="E320" s="17" t="s">
        <v>734</v>
      </c>
      <c r="F320" s="16" t="s">
        <v>748</v>
      </c>
      <c r="G320" s="17" t="s">
        <v>749</v>
      </c>
      <c r="H320" s="16">
        <v>28</v>
      </c>
      <c r="I320" s="18">
        <v>3</v>
      </c>
      <c r="J320" s="47">
        <v>0.29344006247559545</v>
      </c>
      <c r="K320" s="47">
        <v>0.251854744240531</v>
      </c>
      <c r="L320" s="47">
        <v>3.3657412561343733E-2</v>
      </c>
      <c r="M320" s="47">
        <v>5.1622886947674168E-2</v>
      </c>
      <c r="N320" s="47">
        <v>0.18259257113055571</v>
      </c>
      <c r="O320" s="47">
        <v>0.10881166211115449</v>
      </c>
      <c r="P320" s="47">
        <v>0.50309679702707477</v>
      </c>
      <c r="Q320" s="47">
        <v>0.35359410380499934</v>
      </c>
      <c r="R320" s="48">
        <v>0.4646171225691923</v>
      </c>
      <c r="S320" s="49">
        <v>0.24925415142979121</v>
      </c>
      <c r="T320" s="47">
        <v>0.75074584857020876</v>
      </c>
      <c r="U320" s="50">
        <v>28979.54050065863</v>
      </c>
      <c r="V320" s="51">
        <v>1</v>
      </c>
      <c r="W320" s="52">
        <v>-0.96634258743865631</v>
      </c>
      <c r="X320" s="52">
        <v>0.1381430403186801</v>
      </c>
      <c r="Y320" s="52">
        <v>0.86185695968131992</v>
      </c>
      <c r="Z320" s="53">
        <v>33268.54050065863</v>
      </c>
    </row>
    <row r="321" spans="1:26" x14ac:dyDescent="0.3">
      <c r="A321" s="10"/>
      <c r="B321" s="19" t="s">
        <v>658</v>
      </c>
      <c r="C321" s="17" t="s">
        <v>659</v>
      </c>
      <c r="D321" s="16" t="s">
        <v>750</v>
      </c>
      <c r="E321" s="17" t="s">
        <v>751</v>
      </c>
      <c r="F321" s="16" t="s">
        <v>752</v>
      </c>
      <c r="G321" s="17" t="s">
        <v>751</v>
      </c>
      <c r="H321" s="16">
        <v>25</v>
      </c>
      <c r="I321" s="18">
        <v>6</v>
      </c>
      <c r="J321" s="47">
        <v>0.35219399538106233</v>
      </c>
      <c r="K321" s="47">
        <v>0.60219399538106233</v>
      </c>
      <c r="L321" s="47">
        <v>0.989247311827957</v>
      </c>
      <c r="M321" s="47">
        <v>5.2270827624666588E-2</v>
      </c>
      <c r="N321" s="47">
        <v>0.13955192226121158</v>
      </c>
      <c r="O321" s="47">
        <v>4.3206312548113933E-2</v>
      </c>
      <c r="P321" s="47">
        <v>0.68105510125054103</v>
      </c>
      <c r="Q321" s="47">
        <v>0.33699970352801656</v>
      </c>
      <c r="R321" s="48">
        <v>0.3514836341388804</v>
      </c>
      <c r="S321" s="49">
        <v>0.39424475599350134</v>
      </c>
      <c r="T321" s="47">
        <v>0.60575524400649861</v>
      </c>
      <c r="U321" s="50">
        <v>35602.658711237949</v>
      </c>
      <c r="V321" s="51">
        <v>2</v>
      </c>
      <c r="W321" s="52">
        <v>-1.0752688172043001E-2</v>
      </c>
      <c r="X321" s="52">
        <v>0.28313364488239023</v>
      </c>
      <c r="Y321" s="52">
        <v>0.71686635511760977</v>
      </c>
      <c r="Z321" s="53">
        <v>42133.103155682395</v>
      </c>
    </row>
    <row r="322" spans="1:26" x14ac:dyDescent="0.3">
      <c r="A322" s="10"/>
      <c r="B322" s="19" t="s">
        <v>658</v>
      </c>
      <c r="C322" s="17" t="s">
        <v>659</v>
      </c>
      <c r="D322" s="16" t="s">
        <v>720</v>
      </c>
      <c r="E322" s="17" t="s">
        <v>721</v>
      </c>
      <c r="F322" s="16" t="s">
        <v>753</v>
      </c>
      <c r="G322" s="17" t="s">
        <v>721</v>
      </c>
      <c r="H322" s="16">
        <v>54</v>
      </c>
      <c r="I322" s="18">
        <v>23</v>
      </c>
      <c r="J322" s="47">
        <v>0.5431526390870185</v>
      </c>
      <c r="K322" s="47">
        <v>0.62513373751783163</v>
      </c>
      <c r="L322" s="47">
        <v>1</v>
      </c>
      <c r="M322" s="47">
        <v>0.10436815846378464</v>
      </c>
      <c r="N322" s="47">
        <v>0.15965902960112219</v>
      </c>
      <c r="O322" s="47">
        <v>0.5382489300998573</v>
      </c>
      <c r="P322" s="47">
        <v>0.35617440709335857</v>
      </c>
      <c r="Q322" s="47">
        <v>0.40964379983128796</v>
      </c>
      <c r="R322" s="48">
        <v>0.34073995883253283</v>
      </c>
      <c r="S322" s="49">
        <v>0.45301340672519935</v>
      </c>
      <c r="T322" s="47">
        <v>0.54698659327480059</v>
      </c>
      <c r="U322" s="50">
        <v>33420.880849090317</v>
      </c>
      <c r="V322" s="51">
        <v>1</v>
      </c>
      <c r="W322" s="52">
        <v>0</v>
      </c>
      <c r="X322" s="52">
        <v>0.34190229561408825</v>
      </c>
      <c r="Y322" s="52">
        <v>0.65809770438591175</v>
      </c>
      <c r="Z322" s="53">
        <v>40209.769737979208</v>
      </c>
    </row>
    <row r="323" spans="1:26" x14ac:dyDescent="0.3">
      <c r="A323" s="10"/>
      <c r="B323" s="19" t="s">
        <v>658</v>
      </c>
      <c r="C323" s="17" t="s">
        <v>659</v>
      </c>
      <c r="D323" s="16" t="s">
        <v>754</v>
      </c>
      <c r="E323" s="17" t="s">
        <v>755</v>
      </c>
      <c r="F323" s="16" t="s">
        <v>756</v>
      </c>
      <c r="G323" s="17" t="s">
        <v>755</v>
      </c>
      <c r="H323" s="16">
        <v>8</v>
      </c>
      <c r="I323" s="18">
        <v>6</v>
      </c>
      <c r="J323" s="47">
        <v>0.52038732626309203</v>
      </c>
      <c r="K323" s="47">
        <v>0.84562940517752461</v>
      </c>
      <c r="L323" s="47">
        <v>2.1505376344086021E-3</v>
      </c>
      <c r="M323" s="47">
        <v>0.10472622921399882</v>
      </c>
      <c r="N323" s="47">
        <v>0.25569678761266468</v>
      </c>
      <c r="O323" s="47">
        <v>0.89526381661287135</v>
      </c>
      <c r="P323" s="47">
        <v>0.60061156312301311</v>
      </c>
      <c r="Q323" s="47">
        <v>0.47727613869477481</v>
      </c>
      <c r="R323" s="48">
        <v>0.41252124208249652</v>
      </c>
      <c r="S323" s="49">
        <v>0.4571403384905382</v>
      </c>
      <c r="T323" s="47">
        <v>0.54285966150946185</v>
      </c>
      <c r="U323" s="50">
        <v>51490.238894172457</v>
      </c>
      <c r="V323" s="51">
        <v>1</v>
      </c>
      <c r="W323" s="52">
        <v>-0.99784946236559136</v>
      </c>
      <c r="X323" s="52">
        <v>0.34602922737942715</v>
      </c>
      <c r="Y323" s="52">
        <v>0.65397077262057279</v>
      </c>
      <c r="Z323" s="53">
        <v>62029.127783061333</v>
      </c>
    </row>
    <row r="324" spans="1:26" x14ac:dyDescent="0.3">
      <c r="A324" s="10"/>
      <c r="B324" s="19" t="s">
        <v>658</v>
      </c>
      <c r="C324" s="17" t="s">
        <v>659</v>
      </c>
      <c r="D324" s="16" t="s">
        <v>754</v>
      </c>
      <c r="E324" s="17" t="s">
        <v>755</v>
      </c>
      <c r="F324" s="16" t="s">
        <v>757</v>
      </c>
      <c r="G324" s="17" t="s">
        <v>758</v>
      </c>
      <c r="H324" s="16">
        <v>8</v>
      </c>
      <c r="I324" s="18">
        <v>6</v>
      </c>
      <c r="J324" s="47">
        <v>0.37377133988618727</v>
      </c>
      <c r="K324" s="47">
        <v>0.54578375581996896</v>
      </c>
      <c r="L324" s="47">
        <v>5.4453980467593956E-3</v>
      </c>
      <c r="M324" s="47">
        <v>3.7548169897844791E-2</v>
      </c>
      <c r="N324" s="47">
        <v>5.9517384935625625E-2</v>
      </c>
      <c r="O324" s="47">
        <v>0.1569580962234868</v>
      </c>
      <c r="P324" s="47">
        <v>0.46656591541275161</v>
      </c>
      <c r="Q324" s="47">
        <v>0.37917574180409019</v>
      </c>
      <c r="R324" s="48">
        <v>0.19526791156424891</v>
      </c>
      <c r="S324" s="49">
        <v>0.24667041262121817</v>
      </c>
      <c r="T324" s="47">
        <v>0.75332958737878186</v>
      </c>
      <c r="U324" s="50">
        <v>45246.481677144395</v>
      </c>
      <c r="V324" s="51">
        <v>1</v>
      </c>
      <c r="W324" s="52">
        <v>-0.99455460195324064</v>
      </c>
      <c r="X324" s="52">
        <v>0.13555930151010706</v>
      </c>
      <c r="Y324" s="52">
        <v>0.86444069848989291</v>
      </c>
      <c r="Z324" s="53">
        <v>51920.03723269995</v>
      </c>
    </row>
    <row r="325" spans="1:26" x14ac:dyDescent="0.3">
      <c r="A325" s="10"/>
      <c r="B325" s="19" t="s">
        <v>658</v>
      </c>
      <c r="C325" s="17" t="s">
        <v>659</v>
      </c>
      <c r="D325" s="16" t="s">
        <v>714</v>
      </c>
      <c r="E325" s="17" t="s">
        <v>715</v>
      </c>
      <c r="F325" s="16" t="s">
        <v>759</v>
      </c>
      <c r="G325" s="17" t="s">
        <v>715</v>
      </c>
      <c r="H325" s="16">
        <v>28</v>
      </c>
      <c r="I325" s="18">
        <v>2</v>
      </c>
      <c r="J325" s="47">
        <v>6.5852923447860146E-2</v>
      </c>
      <c r="K325" s="47">
        <v>0.19786015672091622</v>
      </c>
      <c r="L325" s="47">
        <v>1</v>
      </c>
      <c r="M325" s="47">
        <v>3.4757815499381207E-2</v>
      </c>
      <c r="N325" s="47">
        <v>5.7974620552376212E-2</v>
      </c>
      <c r="O325" s="47">
        <v>0.11543098251959011</v>
      </c>
      <c r="P325" s="47">
        <v>0.48481774041597214</v>
      </c>
      <c r="Q325" s="47">
        <v>0.26289080199365655</v>
      </c>
      <c r="R325" s="48">
        <v>0.16079957544666548</v>
      </c>
      <c r="S325" s="49">
        <v>0.26448717962182422</v>
      </c>
      <c r="T325" s="47">
        <v>0.73551282037817578</v>
      </c>
      <c r="U325" s="50">
        <v>14513.138971702165</v>
      </c>
      <c r="V325" s="51">
        <v>1</v>
      </c>
      <c r="W325" s="52">
        <v>0</v>
      </c>
      <c r="X325" s="52">
        <v>0.15337606851071314</v>
      </c>
      <c r="Y325" s="52">
        <v>0.84662393148928683</v>
      </c>
      <c r="Z325" s="53">
        <v>16705.583416146608</v>
      </c>
    </row>
    <row r="326" spans="1:26" x14ac:dyDescent="0.3">
      <c r="A326" s="10"/>
      <c r="B326" s="19" t="s">
        <v>658</v>
      </c>
      <c r="C326" s="17" t="s">
        <v>659</v>
      </c>
      <c r="D326" s="16" t="s">
        <v>760</v>
      </c>
      <c r="E326" s="17" t="s">
        <v>761</v>
      </c>
      <c r="F326" s="16" t="s">
        <v>762</v>
      </c>
      <c r="G326" s="17" t="s">
        <v>761</v>
      </c>
      <c r="H326" s="16">
        <v>31</v>
      </c>
      <c r="I326" s="18">
        <v>5</v>
      </c>
      <c r="J326" s="47">
        <v>0.63849131862975128</v>
      </c>
      <c r="K326" s="47">
        <v>0.6413068981698733</v>
      </c>
      <c r="L326" s="47">
        <v>0.25620793687630544</v>
      </c>
      <c r="M326" s="47">
        <v>6.9568732546274034E-2</v>
      </c>
      <c r="N326" s="47">
        <v>0.29904794876233337</v>
      </c>
      <c r="O326" s="47">
        <v>0.30889253871421868</v>
      </c>
      <c r="P326" s="47">
        <v>0.84647924368397209</v>
      </c>
      <c r="Q326" s="47">
        <v>0.49515111658623789</v>
      </c>
      <c r="R326" s="48">
        <v>0.48291571753986334</v>
      </c>
      <c r="S326" s="49">
        <v>0.44867349461209216</v>
      </c>
      <c r="T326" s="47">
        <v>0.55132650538790784</v>
      </c>
      <c r="U326" s="50">
        <v>94618.654854672743</v>
      </c>
      <c r="V326" s="51">
        <v>3</v>
      </c>
      <c r="W326" s="52">
        <v>-0.7437920631236945</v>
      </c>
      <c r="X326" s="52">
        <v>0.33756238350098106</v>
      </c>
      <c r="Y326" s="52">
        <v>0.66243761649901889</v>
      </c>
      <c r="Z326" s="53">
        <v>113687.54374356162</v>
      </c>
    </row>
    <row r="327" spans="1:26" x14ac:dyDescent="0.3">
      <c r="A327" s="10"/>
      <c r="B327" s="19" t="s">
        <v>658</v>
      </c>
      <c r="C327" s="17" t="s">
        <v>659</v>
      </c>
      <c r="D327" s="16" t="s">
        <v>760</v>
      </c>
      <c r="E327" s="17" t="s">
        <v>761</v>
      </c>
      <c r="F327" s="16" t="s">
        <v>763</v>
      </c>
      <c r="G327" s="17" t="s">
        <v>764</v>
      </c>
      <c r="H327" s="16">
        <v>16</v>
      </c>
      <c r="I327" s="18">
        <v>2</v>
      </c>
      <c r="J327" s="47">
        <v>0.32386292834890967</v>
      </c>
      <c r="K327" s="47">
        <v>0.3099688473520249</v>
      </c>
      <c r="L327" s="47">
        <v>1</v>
      </c>
      <c r="M327" s="47">
        <v>5.9096501422809734E-2</v>
      </c>
      <c r="N327" s="47">
        <v>6.3389700964937429E-2</v>
      </c>
      <c r="O327" s="47">
        <v>0.10093457943925234</v>
      </c>
      <c r="P327" s="47">
        <v>0.52413448245433414</v>
      </c>
      <c r="Q327" s="47">
        <v>0.43098086562031246</v>
      </c>
      <c r="R327" s="48">
        <v>8.6959648996619426E-2</v>
      </c>
      <c r="S327" s="49">
        <v>0.32214750606657777</v>
      </c>
      <c r="T327" s="47">
        <v>0.67785249393342228</v>
      </c>
      <c r="U327" s="50">
        <v>30183.415849867426</v>
      </c>
      <c r="V327" s="51">
        <v>1</v>
      </c>
      <c r="W327" s="52">
        <v>0</v>
      </c>
      <c r="X327" s="52">
        <v>0.21103639495546667</v>
      </c>
      <c r="Y327" s="52">
        <v>0.78896360504453333</v>
      </c>
      <c r="Z327" s="53">
        <v>35130.971405422977</v>
      </c>
    </row>
    <row r="328" spans="1:26" x14ac:dyDescent="0.3">
      <c r="A328" s="10"/>
      <c r="B328" s="19" t="s">
        <v>658</v>
      </c>
      <c r="C328" s="17" t="s">
        <v>659</v>
      </c>
      <c r="D328" s="16" t="s">
        <v>760</v>
      </c>
      <c r="E328" s="17" t="s">
        <v>761</v>
      </c>
      <c r="F328" s="16" t="s">
        <v>765</v>
      </c>
      <c r="G328" s="17" t="s">
        <v>766</v>
      </c>
      <c r="H328" s="16">
        <v>15</v>
      </c>
      <c r="I328" s="18">
        <v>13</v>
      </c>
      <c r="J328" s="47">
        <v>0.48824984539270255</v>
      </c>
      <c r="K328" s="47">
        <v>0.53957946815089675</v>
      </c>
      <c r="L328" s="47">
        <v>1</v>
      </c>
      <c r="M328" s="47">
        <v>4.1732925054476407E-2</v>
      </c>
      <c r="N328" s="47">
        <v>9.4455542572839321E-2</v>
      </c>
      <c r="O328" s="47">
        <v>0.2974644403215832</v>
      </c>
      <c r="P328" s="47">
        <v>0.24683836316530416</v>
      </c>
      <c r="Q328" s="47">
        <v>0.50017489651955926</v>
      </c>
      <c r="R328" s="48">
        <v>0.17447015416297229</v>
      </c>
      <c r="S328" s="49">
        <v>0.37588507059337051</v>
      </c>
      <c r="T328" s="47">
        <v>0.62411492940662949</v>
      </c>
      <c r="U328" s="50">
        <v>67182.851575976631</v>
      </c>
      <c r="V328" s="51">
        <v>1</v>
      </c>
      <c r="W328" s="52">
        <v>0</v>
      </c>
      <c r="X328" s="52">
        <v>0.26477395948225929</v>
      </c>
      <c r="Y328" s="52">
        <v>0.73522604051774065</v>
      </c>
      <c r="Z328" s="53">
        <v>79143.407131532193</v>
      </c>
    </row>
    <row r="329" spans="1:26" x14ac:dyDescent="0.3">
      <c r="A329" s="10"/>
      <c r="B329" s="19" t="s">
        <v>658</v>
      </c>
      <c r="C329" s="17" t="s">
        <v>659</v>
      </c>
      <c r="D329" s="16" t="s">
        <v>760</v>
      </c>
      <c r="E329" s="17" t="s">
        <v>761</v>
      </c>
      <c r="F329" s="16" t="s">
        <v>767</v>
      </c>
      <c r="G329" s="17" t="s">
        <v>768</v>
      </c>
      <c r="H329" s="16">
        <v>9</v>
      </c>
      <c r="I329" s="18">
        <v>2</v>
      </c>
      <c r="J329" s="47">
        <v>0.70746927803379411</v>
      </c>
      <c r="K329" s="47">
        <v>0.57987711213517668</v>
      </c>
      <c r="L329" s="47">
        <v>1</v>
      </c>
      <c r="M329" s="47">
        <v>6.4688850438349876E-2</v>
      </c>
      <c r="N329" s="47">
        <v>0.3711531958065607</v>
      </c>
      <c r="O329" s="47">
        <v>0.59984639016897079</v>
      </c>
      <c r="P329" s="47">
        <v>0.64466511954233896</v>
      </c>
      <c r="Q329" s="47">
        <v>0.72657965357404253</v>
      </c>
      <c r="R329" s="48">
        <v>0.29714912280701755</v>
      </c>
      <c r="S329" s="49">
        <v>0.55460319138958347</v>
      </c>
      <c r="T329" s="47">
        <v>0.44539680861041653</v>
      </c>
      <c r="U329" s="50">
        <v>19182.349753233419</v>
      </c>
      <c r="V329" s="51">
        <v>3</v>
      </c>
      <c r="W329" s="52">
        <v>0</v>
      </c>
      <c r="X329" s="52">
        <v>0.44349208027847237</v>
      </c>
      <c r="Y329" s="52">
        <v>0.55650791972152769</v>
      </c>
      <c r="Z329" s="53">
        <v>23967.683086566754</v>
      </c>
    </row>
    <row r="330" spans="1:26" x14ac:dyDescent="0.3">
      <c r="A330" s="10"/>
      <c r="B330" s="19" t="s">
        <v>658</v>
      </c>
      <c r="C330" s="17" t="s">
        <v>659</v>
      </c>
      <c r="D330" s="16" t="s">
        <v>769</v>
      </c>
      <c r="E330" s="17" t="s">
        <v>770</v>
      </c>
      <c r="F330" s="16" t="s">
        <v>771</v>
      </c>
      <c r="G330" s="17" t="s">
        <v>770</v>
      </c>
      <c r="H330" s="16">
        <v>27</v>
      </c>
      <c r="I330" s="18">
        <v>6</v>
      </c>
      <c r="J330" s="47">
        <v>0.59714300664538755</v>
      </c>
      <c r="K330" s="47">
        <v>0.4034064151535765</v>
      </c>
      <c r="L330" s="47">
        <v>1</v>
      </c>
      <c r="M330" s="47">
        <v>9.8849586272035952E-2</v>
      </c>
      <c r="N330" s="47">
        <v>0.15394528600497401</v>
      </c>
      <c r="O330" s="47">
        <v>0.36654282873737637</v>
      </c>
      <c r="P330" s="47">
        <v>0.57495495018019926</v>
      </c>
      <c r="Q330" s="47">
        <v>0.30984113267747948</v>
      </c>
      <c r="R330" s="48">
        <v>0.27429200085172828</v>
      </c>
      <c r="S330" s="49">
        <v>0.41988613405808423</v>
      </c>
      <c r="T330" s="47">
        <v>0.58011386594191583</v>
      </c>
      <c r="U330" s="50">
        <v>60708.335956955547</v>
      </c>
      <c r="V330" s="51">
        <v>1</v>
      </c>
      <c r="W330" s="52">
        <v>0</v>
      </c>
      <c r="X330" s="52">
        <v>0.30877502294697312</v>
      </c>
      <c r="Y330" s="52">
        <v>0.69122497705302688</v>
      </c>
      <c r="Z330" s="53">
        <v>72336.002623622204</v>
      </c>
    </row>
    <row r="331" spans="1:26" x14ac:dyDescent="0.3">
      <c r="A331" s="10"/>
      <c r="B331" s="19" t="s">
        <v>658</v>
      </c>
      <c r="C331" s="17" t="s">
        <v>659</v>
      </c>
      <c r="D331" s="16" t="s">
        <v>769</v>
      </c>
      <c r="E331" s="17" t="s">
        <v>770</v>
      </c>
      <c r="F331" s="16" t="s">
        <v>772</v>
      </c>
      <c r="G331" s="17" t="s">
        <v>773</v>
      </c>
      <c r="H331" s="16">
        <v>29</v>
      </c>
      <c r="I331" s="18">
        <v>7</v>
      </c>
      <c r="J331" s="47">
        <v>0.34878562297917137</v>
      </c>
      <c r="K331" s="47">
        <v>0.27765245507180991</v>
      </c>
      <c r="L331" s="47">
        <v>1</v>
      </c>
      <c r="M331" s="47">
        <v>4.4489355183055065E-2</v>
      </c>
      <c r="N331" s="47">
        <v>0.11379364828566914</v>
      </c>
      <c r="O331" s="47">
        <v>8.7600571471539213E-2</v>
      </c>
      <c r="P331" s="47">
        <v>0.65226130653266334</v>
      </c>
      <c r="Q331" s="47">
        <v>0.36663050981165568</v>
      </c>
      <c r="R331" s="48">
        <v>0.24359709480122324</v>
      </c>
      <c r="S331" s="49">
        <v>0.34831228490408744</v>
      </c>
      <c r="T331" s="47">
        <v>0.65168771509591261</v>
      </c>
      <c r="U331" s="50">
        <v>44857.620493196955</v>
      </c>
      <c r="V331" s="51">
        <v>2</v>
      </c>
      <c r="W331" s="52">
        <v>0</v>
      </c>
      <c r="X331" s="52">
        <v>0.23720117379297634</v>
      </c>
      <c r="Y331" s="52">
        <v>0.76279882620702366</v>
      </c>
      <c r="Z331" s="53">
        <v>52505.731604308057</v>
      </c>
    </row>
    <row r="332" spans="1:26" x14ac:dyDescent="0.3">
      <c r="A332" s="10"/>
      <c r="B332" s="19" t="s">
        <v>658</v>
      </c>
      <c r="C332" s="17" t="s">
        <v>659</v>
      </c>
      <c r="D332" s="16" t="s">
        <v>769</v>
      </c>
      <c r="E332" s="17" t="s">
        <v>770</v>
      </c>
      <c r="F332" s="16" t="s">
        <v>774</v>
      </c>
      <c r="G332" s="17" t="s">
        <v>775</v>
      </c>
      <c r="H332" s="16">
        <v>16</v>
      </c>
      <c r="I332" s="18">
        <v>11</v>
      </c>
      <c r="J332" s="47">
        <v>0.54967654340707617</v>
      </c>
      <c r="K332" s="47">
        <v>0.3272102867183132</v>
      </c>
      <c r="L332" s="47">
        <v>0.14716075713143162</v>
      </c>
      <c r="M332" s="47">
        <v>0.10903994115028491</v>
      </c>
      <c r="N332" s="47">
        <v>0.15435858393604873</v>
      </c>
      <c r="O332" s="47">
        <v>9.2883954955674461E-2</v>
      </c>
      <c r="P332" s="47">
        <v>0.51403166504089448</v>
      </c>
      <c r="Q332" s="47">
        <v>0.46720151014629541</v>
      </c>
      <c r="R332" s="48">
        <v>0.34579942878698072</v>
      </c>
      <c r="S332" s="49">
        <v>0.30081807458588883</v>
      </c>
      <c r="T332" s="47">
        <v>0.69918192541411117</v>
      </c>
      <c r="U332" s="50">
        <v>49004.961970349636</v>
      </c>
      <c r="V332" s="51">
        <v>1</v>
      </c>
      <c r="W332" s="52">
        <v>-0.85283924286856838</v>
      </c>
      <c r="X332" s="52">
        <v>0.18970696347477778</v>
      </c>
      <c r="Y332" s="52">
        <v>0.81029303652522222</v>
      </c>
      <c r="Z332" s="53">
        <v>56792.6286370163</v>
      </c>
    </row>
    <row r="333" spans="1:26" x14ac:dyDescent="0.3">
      <c r="A333" s="10"/>
      <c r="B333" s="19" t="s">
        <v>658</v>
      </c>
      <c r="C333" s="17" t="s">
        <v>659</v>
      </c>
      <c r="D333" s="16" t="s">
        <v>776</v>
      </c>
      <c r="E333" s="17" t="s">
        <v>777</v>
      </c>
      <c r="F333" s="16" t="s">
        <v>778</v>
      </c>
      <c r="G333" s="17" t="s">
        <v>777</v>
      </c>
      <c r="H333" s="16">
        <v>13</v>
      </c>
      <c r="I333" s="18">
        <v>18</v>
      </c>
      <c r="J333" s="47">
        <v>0.82024261407373977</v>
      </c>
      <c r="K333" s="47">
        <v>0.75370955326095612</v>
      </c>
      <c r="L333" s="47">
        <v>1</v>
      </c>
      <c r="M333" s="47">
        <v>0.1262473564611146</v>
      </c>
      <c r="N333" s="47">
        <v>0.34211551624282632</v>
      </c>
      <c r="O333" s="47">
        <v>0.59902317309478936</v>
      </c>
      <c r="P333" s="47">
        <v>0.87263095369654109</v>
      </c>
      <c r="Q333" s="47">
        <v>0.58854560408064938</v>
      </c>
      <c r="R333" s="48">
        <v>0.58431359717291365</v>
      </c>
      <c r="S333" s="49">
        <v>0.63186981867594783</v>
      </c>
      <c r="T333" s="47">
        <v>0.36813018132405217</v>
      </c>
      <c r="U333" s="50">
        <v>65274.266841111661</v>
      </c>
      <c r="V333" s="51">
        <v>3</v>
      </c>
      <c r="W333" s="52">
        <v>0</v>
      </c>
      <c r="X333" s="52">
        <v>0.52075870756483666</v>
      </c>
      <c r="Y333" s="52">
        <v>0.47924129243516334</v>
      </c>
      <c r="Z333" s="53">
        <v>84975.711285556114</v>
      </c>
    </row>
    <row r="334" spans="1:26" x14ac:dyDescent="0.3">
      <c r="A334" s="10"/>
      <c r="B334" s="19" t="s">
        <v>658</v>
      </c>
      <c r="C334" s="17" t="s">
        <v>659</v>
      </c>
      <c r="D334" s="16" t="s">
        <v>779</v>
      </c>
      <c r="E334" s="17" t="s">
        <v>780</v>
      </c>
      <c r="F334" s="16" t="s">
        <v>781</v>
      </c>
      <c r="G334" s="17" t="s">
        <v>780</v>
      </c>
      <c r="H334" s="16">
        <v>22</v>
      </c>
      <c r="I334" s="18">
        <v>3</v>
      </c>
      <c r="J334" s="47">
        <v>0.74371451743714512</v>
      </c>
      <c r="K334" s="47">
        <v>0.51435523114355242</v>
      </c>
      <c r="L334" s="47">
        <v>1</v>
      </c>
      <c r="M334" s="47">
        <v>6.8804959984859901E-2</v>
      </c>
      <c r="N334" s="47">
        <v>0.23725361366622866</v>
      </c>
      <c r="O334" s="47">
        <v>0.13771289537712894</v>
      </c>
      <c r="P334" s="47">
        <v>0.85836074086896308</v>
      </c>
      <c r="Q334" s="47">
        <v>0.43922195576871836</v>
      </c>
      <c r="R334" s="48">
        <v>0.35271878127432449</v>
      </c>
      <c r="S334" s="49">
        <v>0.48357141061343573</v>
      </c>
      <c r="T334" s="47">
        <v>0.51642858938656433</v>
      </c>
      <c r="U334" s="50">
        <v>15779.99197729586</v>
      </c>
      <c r="V334" s="51">
        <v>3</v>
      </c>
      <c r="W334" s="52">
        <v>0</v>
      </c>
      <c r="X334" s="52">
        <v>0.37246029950232457</v>
      </c>
      <c r="Y334" s="52">
        <v>0.62753970049767549</v>
      </c>
      <c r="Z334" s="53">
        <v>19175.103088406973</v>
      </c>
    </row>
    <row r="335" spans="1:26" ht="15" thickBot="1" x14ac:dyDescent="0.35">
      <c r="A335" s="13"/>
      <c r="B335" s="20" t="s">
        <v>658</v>
      </c>
      <c r="C335" s="21" t="s">
        <v>659</v>
      </c>
      <c r="D335" s="22" t="s">
        <v>779</v>
      </c>
      <c r="E335" s="21" t="s">
        <v>780</v>
      </c>
      <c r="F335" s="22" t="s">
        <v>782</v>
      </c>
      <c r="G335" s="21" t="s">
        <v>783</v>
      </c>
      <c r="H335" s="22">
        <v>20</v>
      </c>
      <c r="I335" s="23">
        <v>10</v>
      </c>
      <c r="J335" s="54">
        <v>0.63476971388695036</v>
      </c>
      <c r="K335" s="54">
        <v>0.56699232379623177</v>
      </c>
      <c r="L335" s="54">
        <v>0.1032258064516129</v>
      </c>
      <c r="M335" s="54">
        <v>5.1362520622872117E-2</v>
      </c>
      <c r="N335" s="54">
        <v>0.12241901233452311</v>
      </c>
      <c r="O335" s="54">
        <v>0.25936264247499419</v>
      </c>
      <c r="P335" s="54">
        <v>0.56847704109083641</v>
      </c>
      <c r="Q335" s="54">
        <v>0.59165552087977402</v>
      </c>
      <c r="R335" s="55">
        <v>0.20041098449467587</v>
      </c>
      <c r="S335" s="49">
        <v>0.34429728511471897</v>
      </c>
      <c r="T335" s="54">
        <v>0.65570271488528098</v>
      </c>
      <c r="U335" s="56">
        <v>52384.089892185097</v>
      </c>
      <c r="V335" s="57">
        <v>1</v>
      </c>
      <c r="W335" s="52">
        <v>-0.89677419354838706</v>
      </c>
      <c r="X335" s="52">
        <v>0.23318617400360786</v>
      </c>
      <c r="Y335" s="52">
        <v>0.76681382599639214</v>
      </c>
      <c r="Z335" s="53">
        <v>61260.756558851768</v>
      </c>
    </row>
    <row r="336" spans="1:26" x14ac:dyDescent="0.3"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W336" s="58"/>
      <c r="X336" s="58"/>
    </row>
  </sheetData>
  <mergeCells count="2">
    <mergeCell ref="S1:V1"/>
    <mergeCell ref="W1:Z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35"/>
  <sheetViews>
    <sheetView workbookViewId="0">
      <selection activeCell="O1" sqref="O1:O1048576"/>
    </sheetView>
  </sheetViews>
  <sheetFormatPr defaultRowHeight="14.4" x14ac:dyDescent="0.3"/>
  <cols>
    <col min="1" max="1" width="6.6640625" style="2" customWidth="1"/>
    <col min="2" max="2" width="10.6640625" style="2" customWidth="1"/>
    <col min="3" max="3" width="9.6640625" style="2" customWidth="1"/>
    <col min="4" max="4" width="10.109375" style="2" customWidth="1"/>
    <col min="5" max="5" width="9.5546875" style="2" customWidth="1"/>
    <col min="6" max="6" width="10.5546875" style="2" customWidth="1"/>
    <col min="7" max="7" width="7" style="2" customWidth="1"/>
    <col min="8" max="8" width="12.109375" style="2" customWidth="1"/>
    <col min="9" max="9" width="10.88671875" style="2" customWidth="1"/>
    <col min="10" max="10" width="11.44140625" style="2" customWidth="1"/>
    <col min="11" max="11" width="11.33203125" style="2" customWidth="1"/>
    <col min="12" max="12" width="10.6640625" style="2" customWidth="1"/>
    <col min="13" max="13" width="8.88671875" style="2" customWidth="1"/>
    <col min="14" max="14" width="16" style="2" customWidth="1"/>
  </cols>
  <sheetData>
    <row r="1" spans="1:15" ht="15" thickBot="1" x14ac:dyDescent="0.35">
      <c r="C1" s="381" t="s">
        <v>819</v>
      </c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2"/>
    </row>
    <row r="2" spans="1:15" ht="41.4" thickBot="1" x14ac:dyDescent="0.35">
      <c r="A2" s="4" t="s">
        <v>2</v>
      </c>
      <c r="B2" s="5" t="s">
        <v>6</v>
      </c>
      <c r="C2" s="60" t="s">
        <v>820</v>
      </c>
      <c r="D2" s="60" t="s">
        <v>821</v>
      </c>
      <c r="E2" s="60" t="s">
        <v>822</v>
      </c>
      <c r="F2" s="60" t="s">
        <v>791</v>
      </c>
      <c r="G2" s="60" t="s">
        <v>823</v>
      </c>
      <c r="H2" s="60" t="s">
        <v>824</v>
      </c>
      <c r="I2" s="60" t="s">
        <v>825</v>
      </c>
      <c r="J2" s="60" t="s">
        <v>792</v>
      </c>
      <c r="K2" s="60" t="s">
        <v>826</v>
      </c>
      <c r="L2" s="60" t="s">
        <v>827</v>
      </c>
      <c r="M2" s="60" t="s">
        <v>828</v>
      </c>
      <c r="N2" s="60" t="s">
        <v>789</v>
      </c>
    </row>
    <row r="3" spans="1:15" ht="30.6" x14ac:dyDescent="0.3">
      <c r="A3" s="8"/>
      <c r="B3" s="8"/>
      <c r="C3" s="61"/>
      <c r="D3" s="61" t="s">
        <v>807</v>
      </c>
      <c r="E3" s="61" t="s">
        <v>805</v>
      </c>
      <c r="F3" s="61" t="s">
        <v>805</v>
      </c>
      <c r="G3" s="61" t="s">
        <v>829</v>
      </c>
      <c r="H3" s="61"/>
      <c r="I3" s="61"/>
      <c r="J3" s="61"/>
      <c r="K3" s="61"/>
      <c r="L3" s="61"/>
      <c r="M3" s="61" t="s">
        <v>804</v>
      </c>
      <c r="N3" s="61"/>
    </row>
    <row r="4" spans="1:15" ht="28.8" x14ac:dyDescent="0.3">
      <c r="A4" s="11" t="s">
        <v>12</v>
      </c>
      <c r="B4" s="11" t="s">
        <v>12</v>
      </c>
      <c r="C4" s="62" t="s">
        <v>12</v>
      </c>
      <c r="D4" s="62" t="s">
        <v>830</v>
      </c>
      <c r="E4" s="62" t="s">
        <v>830</v>
      </c>
      <c r="F4" s="62" t="s">
        <v>830</v>
      </c>
      <c r="G4" s="62" t="s">
        <v>12</v>
      </c>
      <c r="H4" s="62" t="s">
        <v>809</v>
      </c>
      <c r="I4" s="62" t="s">
        <v>809</v>
      </c>
      <c r="J4" s="62" t="s">
        <v>809</v>
      </c>
      <c r="K4" s="62" t="s">
        <v>808</v>
      </c>
      <c r="L4" s="62" t="s">
        <v>808</v>
      </c>
      <c r="M4" s="62" t="s">
        <v>831</v>
      </c>
      <c r="N4" s="63" t="s">
        <v>810</v>
      </c>
    </row>
    <row r="5" spans="1:15" ht="48.6" thickBot="1" x14ac:dyDescent="0.35">
      <c r="A5" s="14" t="s">
        <v>14</v>
      </c>
      <c r="B5" s="14" t="s">
        <v>14</v>
      </c>
      <c r="C5" s="64" t="s">
        <v>832</v>
      </c>
      <c r="D5" s="64" t="s">
        <v>817</v>
      </c>
      <c r="E5" s="64" t="s">
        <v>815</v>
      </c>
      <c r="F5" s="64" t="s">
        <v>815</v>
      </c>
      <c r="G5" s="64" t="s">
        <v>816</v>
      </c>
      <c r="H5" s="64" t="s">
        <v>815</v>
      </c>
      <c r="I5" s="64" t="s">
        <v>833</v>
      </c>
      <c r="J5" s="64" t="s">
        <v>815</v>
      </c>
      <c r="K5" s="64" t="s">
        <v>815</v>
      </c>
      <c r="L5" s="64" t="s">
        <v>815</v>
      </c>
      <c r="M5" s="64" t="s">
        <v>815</v>
      </c>
      <c r="N5" s="65" t="s">
        <v>815</v>
      </c>
    </row>
    <row r="6" spans="1:15" x14ac:dyDescent="0.3">
      <c r="A6" s="16" t="s">
        <v>17</v>
      </c>
      <c r="B6" s="16" t="s">
        <v>21</v>
      </c>
      <c r="C6" s="66">
        <v>0.77614261785116057</v>
      </c>
      <c r="D6" s="67">
        <v>0.94217290017382793</v>
      </c>
      <c r="E6" s="67">
        <v>9.2097574757443637E-2</v>
      </c>
      <c r="F6" s="67">
        <v>0.60243872682792143</v>
      </c>
      <c r="G6" s="67">
        <v>0.4544131980621588</v>
      </c>
      <c r="H6" s="67">
        <v>0.11309919948280124</v>
      </c>
      <c r="I6" s="67">
        <v>0.26799262231180238</v>
      </c>
      <c r="J6" s="67">
        <v>0.50915555893593956</v>
      </c>
      <c r="K6" s="67">
        <v>0.8360555988667262</v>
      </c>
      <c r="L6" s="67">
        <v>0.90730353102241823</v>
      </c>
      <c r="M6" s="67">
        <v>0.21621474907037971</v>
      </c>
      <c r="N6" s="68">
        <v>2.2286886579513568E-2</v>
      </c>
      <c r="O6" s="374"/>
    </row>
    <row r="7" spans="1:15" x14ac:dyDescent="0.3">
      <c r="A7" s="16" t="s">
        <v>17</v>
      </c>
      <c r="B7" s="16" t="s">
        <v>22</v>
      </c>
      <c r="C7" s="66">
        <v>0.21232396609953483</v>
      </c>
      <c r="D7" s="67">
        <v>0.81920896540863997</v>
      </c>
      <c r="E7" s="67">
        <v>0.26928269897967905</v>
      </c>
      <c r="F7" s="67">
        <v>0.39242193775529388</v>
      </c>
      <c r="G7" s="67">
        <v>0.5736413756891573</v>
      </c>
      <c r="H7" s="67">
        <v>0.3068241469816273</v>
      </c>
      <c r="I7" s="67">
        <v>0.60284339457567804</v>
      </c>
      <c r="J7" s="67">
        <v>0.11933508311461068</v>
      </c>
      <c r="K7" s="67">
        <v>0.81054243219597555</v>
      </c>
      <c r="L7" s="67">
        <v>0.59873140857392826</v>
      </c>
      <c r="M7" s="67">
        <v>0.28867223769730732</v>
      </c>
      <c r="N7" s="68">
        <v>8.7743254557553253E-3</v>
      </c>
      <c r="O7" s="374"/>
    </row>
    <row r="8" spans="1:15" x14ac:dyDescent="0.3">
      <c r="A8" s="19" t="s">
        <v>17</v>
      </c>
      <c r="B8" s="16" t="s">
        <v>24</v>
      </c>
      <c r="C8" s="66">
        <v>0.25692840646651272</v>
      </c>
      <c r="D8" s="67">
        <v>0.80846063454759109</v>
      </c>
      <c r="E8" s="67">
        <v>0.20199501246882792</v>
      </c>
      <c r="F8" s="67">
        <v>0.37281795511221943</v>
      </c>
      <c r="G8" s="67">
        <v>0.56232686980609414</v>
      </c>
      <c r="H8" s="67">
        <v>0.85263157894736841</v>
      </c>
      <c r="I8" s="67">
        <v>0.91228070175438591</v>
      </c>
      <c r="J8" s="67">
        <v>0.1649122807017544</v>
      </c>
      <c r="K8" s="67">
        <v>0.45614035087719296</v>
      </c>
      <c r="L8" s="67">
        <v>0.53333333333333333</v>
      </c>
      <c r="M8" s="67">
        <v>0.24357034795763993</v>
      </c>
      <c r="N8" s="68">
        <v>1</v>
      </c>
      <c r="O8" s="374"/>
    </row>
    <row r="9" spans="1:15" x14ac:dyDescent="0.3">
      <c r="A9" s="19" t="s">
        <v>17</v>
      </c>
      <c r="B9" s="16" t="s">
        <v>26</v>
      </c>
      <c r="C9" s="66">
        <v>0.62338592778953328</v>
      </c>
      <c r="D9" s="67">
        <v>0.85819940708378839</v>
      </c>
      <c r="E9" s="67">
        <v>0.17383844622881064</v>
      </c>
      <c r="F9" s="67">
        <v>0.46530780317068149</v>
      </c>
      <c r="G9" s="67">
        <v>0.4928761107139209</v>
      </c>
      <c r="H9" s="67">
        <v>0.36608818011257038</v>
      </c>
      <c r="I9" s="67">
        <v>0.47959662288930582</v>
      </c>
      <c r="J9" s="67">
        <v>0.16381332082551595</v>
      </c>
      <c r="K9" s="67">
        <v>0.87781425891181986</v>
      </c>
      <c r="L9" s="67">
        <v>0.77802532833020643</v>
      </c>
      <c r="M9" s="67">
        <v>0.26692502033999915</v>
      </c>
      <c r="N9" s="68">
        <v>2.2770398481973434E-2</v>
      </c>
      <c r="O9" s="374"/>
    </row>
    <row r="10" spans="1:15" x14ac:dyDescent="0.3">
      <c r="A10" s="19" t="s">
        <v>17</v>
      </c>
      <c r="B10" s="16" t="s">
        <v>28</v>
      </c>
      <c r="C10" s="66">
        <v>0.13922850441638804</v>
      </c>
      <c r="D10" s="67">
        <v>0.6058688674919761</v>
      </c>
      <c r="E10" s="67">
        <v>0.51669481616214108</v>
      </c>
      <c r="F10" s="67">
        <v>0.28101857866701313</v>
      </c>
      <c r="G10" s="67">
        <v>0.74675675675675679</v>
      </c>
      <c r="H10" s="67">
        <v>0.19177253478523895</v>
      </c>
      <c r="I10" s="67">
        <v>0.23321234119782214</v>
      </c>
      <c r="J10" s="67">
        <v>0.33787053841500303</v>
      </c>
      <c r="K10" s="67">
        <v>0.41681790683605563</v>
      </c>
      <c r="L10" s="67">
        <v>5.1119177253478525E-2</v>
      </c>
      <c r="M10" s="67">
        <v>0.41715346024328226</v>
      </c>
      <c r="N10" s="68">
        <v>0.23549578310382618</v>
      </c>
      <c r="O10" s="374"/>
    </row>
    <row r="11" spans="1:15" x14ac:dyDescent="0.3">
      <c r="A11" s="19" t="s">
        <v>17</v>
      </c>
      <c r="B11" s="16" t="s">
        <v>30</v>
      </c>
      <c r="C11" s="66">
        <v>5.6459036514268181E-2</v>
      </c>
      <c r="D11" s="67">
        <v>0.7276200873362445</v>
      </c>
      <c r="E11" s="67">
        <v>0.52941176470588236</v>
      </c>
      <c r="F11" s="67">
        <v>0.23647848401105409</v>
      </c>
      <c r="G11" s="67">
        <v>0.83579009433962259</v>
      </c>
      <c r="H11" s="67">
        <v>0.60205032618825727</v>
      </c>
      <c r="I11" s="67">
        <v>0.53308480894687793</v>
      </c>
      <c r="J11" s="67">
        <v>0.14165890027958994</v>
      </c>
      <c r="K11" s="67">
        <v>0.24324324324324326</v>
      </c>
      <c r="L11" s="67">
        <v>0.13327120223671948</v>
      </c>
      <c r="M11" s="67">
        <v>0.31806282722513091</v>
      </c>
      <c r="N11" s="68">
        <v>1</v>
      </c>
      <c r="O11" s="374"/>
    </row>
    <row r="12" spans="1:15" x14ac:dyDescent="0.3">
      <c r="A12" s="19" t="s">
        <v>17</v>
      </c>
      <c r="B12" s="16" t="s">
        <v>34</v>
      </c>
      <c r="C12" s="66">
        <v>0.27063624027674255</v>
      </c>
      <c r="D12" s="67">
        <v>0.95612258059621102</v>
      </c>
      <c r="E12" s="67">
        <v>9.5737340437765939E-2</v>
      </c>
      <c r="F12" s="67">
        <v>0.44971633380611031</v>
      </c>
      <c r="G12" s="67">
        <v>0.49174170234141296</v>
      </c>
      <c r="H12" s="67">
        <v>0.2481702084700419</v>
      </c>
      <c r="I12" s="67">
        <v>0.21578920801574883</v>
      </c>
      <c r="J12" s="67">
        <v>0.2997577103629297</v>
      </c>
      <c r="K12" s="67">
        <v>0.94240573418807738</v>
      </c>
      <c r="L12" s="67">
        <v>0.84972994800868207</v>
      </c>
      <c r="M12" s="67">
        <v>0.22269730981649741</v>
      </c>
      <c r="N12" s="68">
        <v>8.1267054039733874E-2</v>
      </c>
      <c r="O12" s="374"/>
    </row>
    <row r="13" spans="1:15" x14ac:dyDescent="0.3">
      <c r="A13" s="19" t="s">
        <v>17</v>
      </c>
      <c r="B13" s="16" t="s">
        <v>35</v>
      </c>
      <c r="C13" s="66">
        <v>0.18861607142857142</v>
      </c>
      <c r="D13" s="67">
        <v>0.93354164447442867</v>
      </c>
      <c r="E13" s="67">
        <v>0.12714022168351399</v>
      </c>
      <c r="F13" s="67">
        <v>0.46115964567229262</v>
      </c>
      <c r="G13" s="67">
        <v>0.52796561813303544</v>
      </c>
      <c r="H13" s="67">
        <v>0.33601092457225479</v>
      </c>
      <c r="I13" s="67">
        <v>0.37729938147642383</v>
      </c>
      <c r="J13" s="67">
        <v>0.43445256647120251</v>
      </c>
      <c r="K13" s="67">
        <v>0.92039521246686484</v>
      </c>
      <c r="L13" s="67">
        <v>0.81070768736444698</v>
      </c>
      <c r="M13" s="67">
        <v>0.25591582154930248</v>
      </c>
      <c r="N13" s="68">
        <v>7.2009132234244447E-2</v>
      </c>
      <c r="O13" s="374"/>
    </row>
    <row r="14" spans="1:15" x14ac:dyDescent="0.3">
      <c r="A14" s="19" t="s">
        <v>17</v>
      </c>
      <c r="B14" s="16" t="s">
        <v>37</v>
      </c>
      <c r="C14" s="66">
        <v>0.19853907653719535</v>
      </c>
      <c r="D14" s="67">
        <v>0.94371438837842003</v>
      </c>
      <c r="E14" s="67">
        <v>7.9345045198703737E-2</v>
      </c>
      <c r="F14" s="67">
        <v>0.55936664961055205</v>
      </c>
      <c r="G14" s="67">
        <v>0.27557780297993822</v>
      </c>
      <c r="H14" s="67">
        <v>0.18950644245468443</v>
      </c>
      <c r="I14" s="67">
        <v>0.17460144136274297</v>
      </c>
      <c r="J14" s="67">
        <v>0.14593797772439399</v>
      </c>
      <c r="K14" s="67">
        <v>0.86418977942782271</v>
      </c>
      <c r="L14" s="67">
        <v>0.71219152653417772</v>
      </c>
      <c r="M14" s="67">
        <v>0.17506645326414202</v>
      </c>
      <c r="N14" s="68">
        <v>7.8898893765494086E-3</v>
      </c>
      <c r="O14" s="374"/>
    </row>
    <row r="15" spans="1:15" x14ac:dyDescent="0.3">
      <c r="A15" s="19" t="s">
        <v>17</v>
      </c>
      <c r="B15" s="16" t="s">
        <v>41</v>
      </c>
      <c r="C15" s="66">
        <v>0.4319789221133819</v>
      </c>
      <c r="D15" s="67">
        <v>0.94741027083894014</v>
      </c>
      <c r="E15" s="67">
        <v>7.9500474695099688E-2</v>
      </c>
      <c r="F15" s="67">
        <v>0.48068356094354781</v>
      </c>
      <c r="G15" s="67">
        <v>0.46944312016163819</v>
      </c>
      <c r="H15" s="67">
        <v>0.19796366044451802</v>
      </c>
      <c r="I15" s="67">
        <v>0.23604155457141673</v>
      </c>
      <c r="J15" s="67">
        <v>0.41045486527875502</v>
      </c>
      <c r="K15" s="67">
        <v>0.90290136997640824</v>
      </c>
      <c r="L15" s="67">
        <v>0.86176068871321554</v>
      </c>
      <c r="M15" s="67">
        <v>0.22483816698972314</v>
      </c>
      <c r="N15" s="68">
        <v>2.5671876670172841E-2</v>
      </c>
      <c r="O15" s="374"/>
    </row>
    <row r="16" spans="1:15" x14ac:dyDescent="0.3">
      <c r="A16" s="19" t="s">
        <v>17</v>
      </c>
      <c r="B16" s="16" t="s">
        <v>42</v>
      </c>
      <c r="C16" s="66">
        <v>0.218623396353815</v>
      </c>
      <c r="D16" s="67">
        <v>0.97275905517400485</v>
      </c>
      <c r="E16" s="67">
        <v>4.7545911314917609E-2</v>
      </c>
      <c r="F16" s="67">
        <v>0.36024749325317595</v>
      </c>
      <c r="G16" s="67">
        <v>0.51239820508559086</v>
      </c>
      <c r="H16" s="67">
        <v>0.44937127729980147</v>
      </c>
      <c r="I16" s="67">
        <v>5.739726851573311E-2</v>
      </c>
      <c r="J16" s="67">
        <v>0.21484868539799049</v>
      </c>
      <c r="K16" s="67">
        <v>0.79249142650863369</v>
      </c>
      <c r="L16" s="67">
        <v>0.86938210697310636</v>
      </c>
      <c r="M16" s="67">
        <v>0.28924439937555874</v>
      </c>
      <c r="N16" s="68">
        <v>0.29388137356919874</v>
      </c>
      <c r="O16" s="374"/>
    </row>
    <row r="17" spans="1:15" x14ac:dyDescent="0.3">
      <c r="A17" s="19" t="s">
        <v>17</v>
      </c>
      <c r="B17" s="16" t="s">
        <v>44</v>
      </c>
      <c r="C17" s="66">
        <v>0.33374129764440347</v>
      </c>
      <c r="D17" s="67">
        <v>0.82734104192495506</v>
      </c>
      <c r="E17" s="67">
        <v>0.29320135880710985</v>
      </c>
      <c r="F17" s="67">
        <v>0.36273272325654782</v>
      </c>
      <c r="G17" s="67">
        <v>0.51266337791791694</v>
      </c>
      <c r="H17" s="67">
        <v>0.22506063055780112</v>
      </c>
      <c r="I17" s="67">
        <v>0.44785772029102666</v>
      </c>
      <c r="J17" s="67">
        <v>0.28084074373484236</v>
      </c>
      <c r="K17" s="67">
        <v>0.86354082457558612</v>
      </c>
      <c r="L17" s="67">
        <v>0.85141471301535976</v>
      </c>
      <c r="M17" s="67">
        <v>0.20984766702650834</v>
      </c>
      <c r="N17" s="68">
        <v>4.036218864842793E-2</v>
      </c>
      <c r="O17" s="374"/>
    </row>
    <row r="18" spans="1:15" x14ac:dyDescent="0.3">
      <c r="A18" s="19" t="s">
        <v>17</v>
      </c>
      <c r="B18" s="16" t="s">
        <v>46</v>
      </c>
      <c r="C18" s="66">
        <v>0.15385777693833222</v>
      </c>
      <c r="D18" s="67">
        <v>0.89258105457482406</v>
      </c>
      <c r="E18" s="67">
        <v>0.21109397162587995</v>
      </c>
      <c r="F18" s="67">
        <v>0.34334796428030878</v>
      </c>
      <c r="G18" s="67">
        <v>0.50903668356695497</v>
      </c>
      <c r="H18" s="67">
        <v>0.22986545385635779</v>
      </c>
      <c r="I18" s="67">
        <v>0.34252416145537234</v>
      </c>
      <c r="J18" s="67">
        <v>0.25061588023498199</v>
      </c>
      <c r="K18" s="67">
        <v>0.90903922683342808</v>
      </c>
      <c r="L18" s="67">
        <v>0.69613416714042065</v>
      </c>
      <c r="M18" s="67">
        <v>0.27240374510365911</v>
      </c>
      <c r="N18" s="68">
        <v>6.0713006859949804E-3</v>
      </c>
      <c r="O18" s="374"/>
    </row>
    <row r="19" spans="1:15" x14ac:dyDescent="0.3">
      <c r="A19" s="19" t="s">
        <v>17</v>
      </c>
      <c r="B19" s="16" t="s">
        <v>50</v>
      </c>
      <c r="C19" s="66">
        <v>0.26161277118297177</v>
      </c>
      <c r="D19" s="67">
        <v>0.87993467364982825</v>
      </c>
      <c r="E19" s="67">
        <v>0.18728470870151265</v>
      </c>
      <c r="F19" s="67">
        <v>0.45989965553392242</v>
      </c>
      <c r="G19" s="67">
        <v>0.67839819840628257</v>
      </c>
      <c r="H19" s="67">
        <v>0.73359396816531697</v>
      </c>
      <c r="I19" s="67">
        <v>0.55906171460485898</v>
      </c>
      <c r="J19" s="67">
        <v>9.1408358931397191E-2</v>
      </c>
      <c r="K19" s="67">
        <v>0.8451084427068789</v>
      </c>
      <c r="L19" s="67">
        <v>0.34804058456669457</v>
      </c>
      <c r="M19" s="67">
        <v>0.22570720262074462</v>
      </c>
      <c r="N19" s="68">
        <v>0.4006828663865406</v>
      </c>
      <c r="O19" s="374"/>
    </row>
    <row r="20" spans="1:15" x14ac:dyDescent="0.3">
      <c r="A20" s="19" t="s">
        <v>17</v>
      </c>
      <c r="B20" s="16" t="s">
        <v>51</v>
      </c>
      <c r="C20" s="66">
        <v>0.44658287509819322</v>
      </c>
      <c r="D20" s="67">
        <v>0.7669636737491432</v>
      </c>
      <c r="E20" s="67">
        <v>0.28377230246389124</v>
      </c>
      <c r="F20" s="67">
        <v>0.39677145284621917</v>
      </c>
      <c r="G20" s="67">
        <v>0.63715627095908789</v>
      </c>
      <c r="H20" s="67">
        <v>0.77870563674321502</v>
      </c>
      <c r="I20" s="67">
        <v>0.79958246346555328</v>
      </c>
      <c r="J20" s="67">
        <v>0.25052192066805845</v>
      </c>
      <c r="K20" s="67">
        <v>0.50939457202505223</v>
      </c>
      <c r="L20" s="67">
        <v>0.10438413361169102</v>
      </c>
      <c r="M20" s="67">
        <v>0.21871713985278654</v>
      </c>
      <c r="N20" s="68">
        <v>0.11918655870018199</v>
      </c>
      <c r="O20" s="374"/>
    </row>
    <row r="21" spans="1:15" x14ac:dyDescent="0.3">
      <c r="A21" s="19" t="s">
        <v>17</v>
      </c>
      <c r="B21" s="16" t="s">
        <v>53</v>
      </c>
      <c r="C21" s="66">
        <v>0.26134567622488147</v>
      </c>
      <c r="D21" s="67">
        <v>0.87162299410928301</v>
      </c>
      <c r="E21" s="67">
        <v>0.16966456003889158</v>
      </c>
      <c r="F21" s="67">
        <v>0.44287797763733594</v>
      </c>
      <c r="G21" s="67">
        <v>0.70410848006476423</v>
      </c>
      <c r="H21" s="67">
        <v>0.87027341477603259</v>
      </c>
      <c r="I21" s="67">
        <v>0.63467132053519493</v>
      </c>
      <c r="J21" s="67">
        <v>0.17335660267597441</v>
      </c>
      <c r="K21" s="67">
        <v>0.78650378126817921</v>
      </c>
      <c r="L21" s="67">
        <v>0.48109365910413032</v>
      </c>
      <c r="M21" s="67">
        <v>0.12533043072617012</v>
      </c>
      <c r="N21" s="68">
        <v>1</v>
      </c>
      <c r="O21" s="374"/>
    </row>
    <row r="22" spans="1:15" x14ac:dyDescent="0.3">
      <c r="A22" s="19" t="s">
        <v>17</v>
      </c>
      <c r="B22" s="16" t="s">
        <v>55</v>
      </c>
      <c r="C22" s="66">
        <v>0.31391267724273481</v>
      </c>
      <c r="D22" s="67">
        <v>0.8928231939163499</v>
      </c>
      <c r="E22" s="67">
        <v>0.13630490956072353</v>
      </c>
      <c r="F22" s="67">
        <v>0.52906976744186052</v>
      </c>
      <c r="G22" s="67">
        <v>0.72512213936744663</v>
      </c>
      <c r="H22" s="67">
        <v>0.92161716171617158</v>
      </c>
      <c r="I22" s="67">
        <v>0.73267326732673266</v>
      </c>
      <c r="J22" s="67">
        <v>0.1476897689768977</v>
      </c>
      <c r="K22" s="67">
        <v>0.47854785478547857</v>
      </c>
      <c r="L22" s="67">
        <v>9.405940594059406E-2</v>
      </c>
      <c r="M22" s="67">
        <v>8.0466472303206998E-2</v>
      </c>
      <c r="N22" s="68">
        <v>1</v>
      </c>
      <c r="O22" s="374"/>
    </row>
    <row r="23" spans="1:15" x14ac:dyDescent="0.3">
      <c r="A23" s="19" t="s">
        <v>17</v>
      </c>
      <c r="B23" s="16" t="s">
        <v>57</v>
      </c>
      <c r="C23" s="66">
        <v>3.8610038610038609E-2</v>
      </c>
      <c r="D23" s="67">
        <v>0.8120377454730936</v>
      </c>
      <c r="E23" s="67">
        <v>0.29060479269684292</v>
      </c>
      <c r="F23" s="67">
        <v>0.43153290224419932</v>
      </c>
      <c r="G23" s="67">
        <v>0.51514328398750509</v>
      </c>
      <c r="H23" s="67">
        <v>0.95499707773232023</v>
      </c>
      <c r="I23" s="67">
        <v>0.85622443015780247</v>
      </c>
      <c r="J23" s="67">
        <v>8.5330216247808302E-2</v>
      </c>
      <c r="K23" s="67">
        <v>5.3769725306838108E-2</v>
      </c>
      <c r="L23" s="67">
        <v>2.7469316189362946E-2</v>
      </c>
      <c r="M23" s="67">
        <v>0.16852749104697703</v>
      </c>
      <c r="N23" s="68">
        <v>1</v>
      </c>
      <c r="O23" s="374"/>
    </row>
    <row r="24" spans="1:15" x14ac:dyDescent="0.3">
      <c r="A24" s="19" t="s">
        <v>59</v>
      </c>
      <c r="B24" s="16" t="s">
        <v>63</v>
      </c>
      <c r="C24" s="66">
        <v>0.39991121564473803</v>
      </c>
      <c r="D24" s="67">
        <v>0.85898365728652937</v>
      </c>
      <c r="E24" s="67">
        <v>0.18102998180523694</v>
      </c>
      <c r="F24" s="67">
        <v>0.49986551696859427</v>
      </c>
      <c r="G24" s="67">
        <v>0.4919388076708609</v>
      </c>
      <c r="H24" s="67">
        <v>0.15221739950934138</v>
      </c>
      <c r="I24" s="67">
        <v>5.6727684468767692E-2</v>
      </c>
      <c r="J24" s="67">
        <v>0.67650500094357424</v>
      </c>
      <c r="K24" s="67">
        <v>0.95127382525004722</v>
      </c>
      <c r="L24" s="67">
        <v>0.68522362709945273</v>
      </c>
      <c r="M24" s="67">
        <v>7.4973984410280581E-2</v>
      </c>
      <c r="N24" s="68">
        <v>1</v>
      </c>
      <c r="O24" s="374"/>
    </row>
    <row r="25" spans="1:15" x14ac:dyDescent="0.3">
      <c r="A25" s="19" t="s">
        <v>59</v>
      </c>
      <c r="B25" s="16" t="s">
        <v>64</v>
      </c>
      <c r="C25" s="66">
        <v>7.0971326119619704E-2</v>
      </c>
      <c r="D25" s="67">
        <v>0.79342063907805138</v>
      </c>
      <c r="E25" s="67">
        <v>0.26213024669706536</v>
      </c>
      <c r="F25" s="67">
        <v>0.36346895826025954</v>
      </c>
      <c r="G25" s="67">
        <v>0.66604127579737338</v>
      </c>
      <c r="H25" s="67">
        <v>9.9758910536261153E-2</v>
      </c>
      <c r="I25" s="67">
        <v>0.11070567537629504</v>
      </c>
      <c r="J25" s="67">
        <v>0.389457222910015</v>
      </c>
      <c r="K25" s="67">
        <v>0.92102691079689847</v>
      </c>
      <c r="L25" s="67">
        <v>0.50706978562585525</v>
      </c>
      <c r="M25" s="67">
        <v>8.991974812203761E-2</v>
      </c>
      <c r="N25" s="68">
        <v>1</v>
      </c>
      <c r="O25" s="374"/>
    </row>
    <row r="26" spans="1:15" x14ac:dyDescent="0.3">
      <c r="A26" s="19" t="s">
        <v>59</v>
      </c>
      <c r="B26" s="16" t="s">
        <v>66</v>
      </c>
      <c r="C26" s="66">
        <v>0.1443453394158099</v>
      </c>
      <c r="D26" s="67">
        <v>0.70834572601272972</v>
      </c>
      <c r="E26" s="67">
        <v>0.35027352731308969</v>
      </c>
      <c r="F26" s="67">
        <v>0.2747165622770158</v>
      </c>
      <c r="G26" s="67">
        <v>0.69878503548658732</v>
      </c>
      <c r="H26" s="67">
        <v>0.16074450084602368</v>
      </c>
      <c r="I26" s="67">
        <v>0.38612521150592216</v>
      </c>
      <c r="J26" s="67">
        <v>0.20930626057529611</v>
      </c>
      <c r="K26" s="67">
        <v>0.70219966159052449</v>
      </c>
      <c r="L26" s="67">
        <v>0.61878172588832492</v>
      </c>
      <c r="M26" s="67">
        <v>9.0130963517305887E-2</v>
      </c>
      <c r="N26" s="68">
        <v>1</v>
      </c>
      <c r="O26" s="374"/>
    </row>
    <row r="27" spans="1:15" x14ac:dyDescent="0.3">
      <c r="A27" s="19" t="s">
        <v>59</v>
      </c>
      <c r="B27" s="16" t="s">
        <v>68</v>
      </c>
      <c r="C27" s="66">
        <v>0.23331355680806878</v>
      </c>
      <c r="D27" s="67">
        <v>0.4302151075537769</v>
      </c>
      <c r="E27" s="67">
        <v>0.6726149622512011</v>
      </c>
      <c r="F27" s="67">
        <v>0.17227179135209333</v>
      </c>
      <c r="G27" s="67">
        <v>0.65398365679264558</v>
      </c>
      <c r="H27" s="67">
        <v>0.6095305832147937</v>
      </c>
      <c r="I27" s="67">
        <v>0.62446657183499288</v>
      </c>
      <c r="J27" s="67">
        <v>0.23826458036984352</v>
      </c>
      <c r="K27" s="67">
        <v>0.59530583214793742</v>
      </c>
      <c r="L27" s="67">
        <v>0.41394025604551921</v>
      </c>
      <c r="M27" s="67">
        <v>4.3002189926338842E-2</v>
      </c>
      <c r="N27" s="68">
        <v>1</v>
      </c>
      <c r="O27" s="374"/>
    </row>
    <row r="28" spans="1:15" x14ac:dyDescent="0.3">
      <c r="A28" s="19" t="s">
        <v>59</v>
      </c>
      <c r="B28" s="16" t="s">
        <v>72</v>
      </c>
      <c r="C28" s="66">
        <v>0.49781738814114218</v>
      </c>
      <c r="D28" s="67">
        <v>0.85943579766536971</v>
      </c>
      <c r="E28" s="67">
        <v>0.17722918201915991</v>
      </c>
      <c r="F28" s="67">
        <v>0.41654384672070743</v>
      </c>
      <c r="G28" s="67">
        <v>0.42981632926665775</v>
      </c>
      <c r="H28" s="67">
        <v>0.32484382508409421</v>
      </c>
      <c r="I28" s="67">
        <v>0.2071119654012494</v>
      </c>
      <c r="J28" s="67">
        <v>0.45218644882268139</v>
      </c>
      <c r="K28" s="67">
        <v>0.89428159538683327</v>
      </c>
      <c r="L28" s="67">
        <v>0.3604036520903412</v>
      </c>
      <c r="M28" s="67">
        <v>4.5040997416601149E-2</v>
      </c>
      <c r="N28" s="68">
        <v>1</v>
      </c>
      <c r="O28" s="374"/>
    </row>
    <row r="29" spans="1:15" x14ac:dyDescent="0.3">
      <c r="A29" s="19" t="s">
        <v>59</v>
      </c>
      <c r="B29" s="16" t="s">
        <v>74</v>
      </c>
      <c r="C29" s="66">
        <v>0.12299757755723997</v>
      </c>
      <c r="D29" s="67">
        <v>0.89055032090673225</v>
      </c>
      <c r="E29" s="67">
        <v>0.1625713791313376</v>
      </c>
      <c r="F29" s="67">
        <v>0.43311991694064716</v>
      </c>
      <c r="G29" s="67">
        <v>0.50117406225540373</v>
      </c>
      <c r="H29" s="67">
        <v>0.25121487428692163</v>
      </c>
      <c r="I29" s="67">
        <v>0.5493344601732516</v>
      </c>
      <c r="J29" s="67">
        <v>0.25565180646524405</v>
      </c>
      <c r="K29" s="67">
        <v>0.73357278681597293</v>
      </c>
      <c r="L29" s="67">
        <v>0.35664483414324955</v>
      </c>
      <c r="M29" s="67">
        <v>0.16875252321356479</v>
      </c>
      <c r="N29" s="68">
        <v>1</v>
      </c>
      <c r="O29" s="374"/>
    </row>
    <row r="30" spans="1:15" x14ac:dyDescent="0.3">
      <c r="A30" s="19" t="s">
        <v>59</v>
      </c>
      <c r="B30" s="16" t="s">
        <v>76</v>
      </c>
      <c r="C30" s="66">
        <v>0.16031017566070582</v>
      </c>
      <c r="D30" s="67">
        <v>0.91156267887807674</v>
      </c>
      <c r="E30" s="67">
        <v>0.15250901935060676</v>
      </c>
      <c r="F30" s="67">
        <v>0.45490324696621842</v>
      </c>
      <c r="G30" s="67">
        <v>0.54659318637274545</v>
      </c>
      <c r="H30" s="67">
        <v>0.3955453149001536</v>
      </c>
      <c r="I30" s="67">
        <v>0.1889400921658986</v>
      </c>
      <c r="J30" s="67">
        <v>0.15898617511520738</v>
      </c>
      <c r="K30" s="67">
        <v>0.82795698924731187</v>
      </c>
      <c r="L30" s="67">
        <v>0.60291858678955457</v>
      </c>
      <c r="M30" s="67">
        <v>9.4981335545416837E-2</v>
      </c>
      <c r="N30" s="68">
        <v>1</v>
      </c>
      <c r="O30" s="374"/>
    </row>
    <row r="31" spans="1:15" x14ac:dyDescent="0.3">
      <c r="A31" s="19" t="s">
        <v>78</v>
      </c>
      <c r="B31" s="16" t="s">
        <v>82</v>
      </c>
      <c r="C31" s="66">
        <v>0.17823874755381605</v>
      </c>
      <c r="D31" s="67">
        <v>0.79904377536747007</v>
      </c>
      <c r="E31" s="67">
        <v>0.2663161325982511</v>
      </c>
      <c r="F31" s="67">
        <v>0.33660718925532768</v>
      </c>
      <c r="G31" s="67">
        <v>0.59140439250453358</v>
      </c>
      <c r="H31" s="67">
        <v>0.2915008352298844</v>
      </c>
      <c r="I31" s="67">
        <v>0.13844636030359767</v>
      </c>
      <c r="J31" s="67">
        <v>0.38154870679507158</v>
      </c>
      <c r="K31" s="67">
        <v>0.74626949336861104</v>
      </c>
      <c r="L31" s="67">
        <v>0.74158323710438689</v>
      </c>
      <c r="M31" s="67">
        <v>0.36428446907486078</v>
      </c>
      <c r="N31" s="68">
        <v>0.30967741935483872</v>
      </c>
      <c r="O31" s="374"/>
    </row>
    <row r="32" spans="1:15" x14ac:dyDescent="0.3">
      <c r="A32" s="19" t="s">
        <v>78</v>
      </c>
      <c r="B32" s="16" t="s">
        <v>83</v>
      </c>
      <c r="C32" s="66">
        <v>6.0613126826461264E-2</v>
      </c>
      <c r="D32" s="67">
        <v>0.55322269638059107</v>
      </c>
      <c r="E32" s="67">
        <v>0.54601624714874541</v>
      </c>
      <c r="F32" s="67">
        <v>0.16051062467485694</v>
      </c>
      <c r="G32" s="67">
        <v>0.69266674772693493</v>
      </c>
      <c r="H32" s="67">
        <v>0.41219879518072289</v>
      </c>
      <c r="I32" s="67">
        <v>0.14196159638554218</v>
      </c>
      <c r="J32" s="67">
        <v>8.4318524096385544E-2</v>
      </c>
      <c r="K32" s="67">
        <v>0.5716114457831325</v>
      </c>
      <c r="L32" s="67">
        <v>0.65653237951807231</v>
      </c>
      <c r="M32" s="67">
        <v>0.47505284025847588</v>
      </c>
      <c r="N32" s="68">
        <v>0.1032258064516129</v>
      </c>
      <c r="O32" s="374"/>
    </row>
    <row r="33" spans="1:15" x14ac:dyDescent="0.3">
      <c r="A33" s="19" t="s">
        <v>78</v>
      </c>
      <c r="B33" s="16" t="s">
        <v>87</v>
      </c>
      <c r="C33" s="66">
        <v>0.49365825851503492</v>
      </c>
      <c r="D33" s="67">
        <v>0.84318001586042823</v>
      </c>
      <c r="E33" s="67">
        <v>0.2150592758731176</v>
      </c>
      <c r="F33" s="67">
        <v>0.36193527715475809</v>
      </c>
      <c r="G33" s="67">
        <v>0.60719041278295605</v>
      </c>
      <c r="H33" s="67">
        <v>0.56813288219009539</v>
      </c>
      <c r="I33" s="67">
        <v>0.24438634266379575</v>
      </c>
      <c r="J33" s="67">
        <v>0.10381421101199631</v>
      </c>
      <c r="K33" s="67">
        <v>0.75484466318055987</v>
      </c>
      <c r="L33" s="67">
        <v>0.43755767456167333</v>
      </c>
      <c r="M33" s="67">
        <v>0.40357622816186345</v>
      </c>
      <c r="N33" s="68">
        <v>2.6696329254727477E-2</v>
      </c>
      <c r="O33" s="374"/>
    </row>
    <row r="34" spans="1:15" x14ac:dyDescent="0.3">
      <c r="A34" s="19" t="s">
        <v>78</v>
      </c>
      <c r="B34" s="16" t="s">
        <v>88</v>
      </c>
      <c r="C34" s="66">
        <v>0.22017240661308457</v>
      </c>
      <c r="D34" s="67">
        <v>0.92477815699658705</v>
      </c>
      <c r="E34" s="67">
        <v>9.7254603416282059E-2</v>
      </c>
      <c r="F34" s="67">
        <v>0.40712280534805156</v>
      </c>
      <c r="G34" s="67">
        <v>0.63638452429346581</v>
      </c>
      <c r="H34" s="67">
        <v>0.24723092998955068</v>
      </c>
      <c r="I34" s="67">
        <v>0.41347962382445141</v>
      </c>
      <c r="J34" s="67">
        <v>0.18646812957157785</v>
      </c>
      <c r="K34" s="67">
        <v>0.64811912225705326</v>
      </c>
      <c r="L34" s="67">
        <v>0.23605015673981192</v>
      </c>
      <c r="M34" s="67">
        <v>0.23552692518209759</v>
      </c>
      <c r="N34" s="68">
        <v>0.15483870967741936</v>
      </c>
      <c r="O34" s="374"/>
    </row>
    <row r="35" spans="1:15" x14ac:dyDescent="0.3">
      <c r="A35" s="19" t="s">
        <v>78</v>
      </c>
      <c r="B35" s="16" t="s">
        <v>92</v>
      </c>
      <c r="C35" s="66">
        <v>0.55371900826446285</v>
      </c>
      <c r="D35" s="67">
        <v>0.83624980175063623</v>
      </c>
      <c r="E35" s="67">
        <v>0.19785477274481056</v>
      </c>
      <c r="F35" s="67">
        <v>0.39475461069526968</v>
      </c>
      <c r="G35" s="67">
        <v>0.51721376508011829</v>
      </c>
      <c r="H35" s="67">
        <v>0.2906897491821156</v>
      </c>
      <c r="I35" s="67">
        <v>0.11620774263904035</v>
      </c>
      <c r="J35" s="67">
        <v>0.59746455834242096</v>
      </c>
      <c r="K35" s="67">
        <v>0.84719193020719741</v>
      </c>
      <c r="L35" s="67">
        <v>0.81170483460559795</v>
      </c>
      <c r="M35" s="67">
        <v>0.39085781476786274</v>
      </c>
      <c r="N35" s="68">
        <v>0.1032258064516129</v>
      </c>
      <c r="O35" s="374"/>
    </row>
    <row r="36" spans="1:15" x14ac:dyDescent="0.3">
      <c r="A36" s="19" t="s">
        <v>78</v>
      </c>
      <c r="B36" s="16" t="s">
        <v>95</v>
      </c>
      <c r="C36" s="66">
        <v>0.19492425411405909</v>
      </c>
      <c r="D36" s="67">
        <v>0.74308111050626025</v>
      </c>
      <c r="E36" s="67">
        <v>0.31344999592616396</v>
      </c>
      <c r="F36" s="67">
        <v>0.27473044785037254</v>
      </c>
      <c r="G36" s="67">
        <v>0.60343128506358978</v>
      </c>
      <c r="H36" s="67">
        <v>0.37674183480592555</v>
      </c>
      <c r="I36" s="67">
        <v>7.8464987471976791E-2</v>
      </c>
      <c r="J36" s="67">
        <v>0.14257769572288892</v>
      </c>
      <c r="K36" s="67">
        <v>0.70541562266473257</v>
      </c>
      <c r="L36" s="67">
        <v>0.67420545958064093</v>
      </c>
      <c r="M36" s="67">
        <v>0.39142978512513715</v>
      </c>
      <c r="N36" s="68">
        <v>2.8859727087363413E-2</v>
      </c>
      <c r="O36" s="374"/>
    </row>
    <row r="37" spans="1:15" x14ac:dyDescent="0.3">
      <c r="A37" s="19" t="s">
        <v>78</v>
      </c>
      <c r="B37" s="16" t="s">
        <v>96</v>
      </c>
      <c r="C37" s="66">
        <v>0.15660646108087534</v>
      </c>
      <c r="D37" s="67">
        <v>0.68729963959218021</v>
      </c>
      <c r="E37" s="67">
        <v>0.37315898023979255</v>
      </c>
      <c r="F37" s="67">
        <v>0.25369915533457138</v>
      </c>
      <c r="G37" s="67">
        <v>0.61547471726082148</v>
      </c>
      <c r="H37" s="67">
        <v>0.44443126087644358</v>
      </c>
      <c r="I37" s="67">
        <v>0.19360069609239045</v>
      </c>
      <c r="J37" s="67">
        <v>0.14364815693719349</v>
      </c>
      <c r="K37" s="67">
        <v>0.56664293624426509</v>
      </c>
      <c r="L37" s="67">
        <v>0.44275035595633605</v>
      </c>
      <c r="M37" s="67">
        <v>0.46941657106371049</v>
      </c>
      <c r="N37" s="68">
        <v>1</v>
      </c>
      <c r="O37" s="374"/>
    </row>
    <row r="38" spans="1:15" x14ac:dyDescent="0.3">
      <c r="A38" s="19" t="s">
        <v>98</v>
      </c>
      <c r="B38" s="16" t="s">
        <v>102</v>
      </c>
      <c r="C38" s="66">
        <v>0.26407637747779605</v>
      </c>
      <c r="D38" s="67">
        <v>0.88907434453021783</v>
      </c>
      <c r="E38" s="67">
        <v>0.14392636325600855</v>
      </c>
      <c r="F38" s="67">
        <v>0.48496118265073684</v>
      </c>
      <c r="G38" s="67">
        <v>0.64295234321530204</v>
      </c>
      <c r="H38" s="67">
        <v>6.201953043839601E-2</v>
      </c>
      <c r="I38" s="67">
        <v>7.5836276750467484E-3</v>
      </c>
      <c r="J38" s="67">
        <v>0.33710783295242053</v>
      </c>
      <c r="K38" s="67">
        <v>0.95169333056305838</v>
      </c>
      <c r="L38" s="67">
        <v>0.88188240182838151</v>
      </c>
      <c r="M38" s="67">
        <v>0.21799126154526852</v>
      </c>
      <c r="N38" s="68">
        <v>1</v>
      </c>
      <c r="O38" s="374"/>
    </row>
    <row r="39" spans="1:15" x14ac:dyDescent="0.3">
      <c r="A39" s="19" t="s">
        <v>98</v>
      </c>
      <c r="B39" s="16" t="s">
        <v>105</v>
      </c>
      <c r="C39" s="66">
        <v>0.51551125082726668</v>
      </c>
      <c r="D39" s="67">
        <v>0.87880205896116048</v>
      </c>
      <c r="E39" s="67">
        <v>0.15376564476036805</v>
      </c>
      <c r="F39" s="67">
        <v>0.47634206968732284</v>
      </c>
      <c r="G39" s="67">
        <v>0.58523321480861745</v>
      </c>
      <c r="H39" s="67">
        <v>7.5426036099626906E-2</v>
      </c>
      <c r="I39" s="67">
        <v>7.6636079459513964E-3</v>
      </c>
      <c r="J39" s="67">
        <v>0.17959060199657154</v>
      </c>
      <c r="K39" s="67">
        <v>0.97388323081577088</v>
      </c>
      <c r="L39" s="67">
        <v>0.91963295351416763</v>
      </c>
      <c r="M39" s="67">
        <v>0.20672531980352998</v>
      </c>
      <c r="N39" s="68">
        <v>1</v>
      </c>
      <c r="O39" s="374"/>
    </row>
    <row r="40" spans="1:15" x14ac:dyDescent="0.3">
      <c r="A40" s="19" t="s">
        <v>98</v>
      </c>
      <c r="B40" s="16" t="s">
        <v>106</v>
      </c>
      <c r="C40" s="66">
        <v>0.15061341168062889</v>
      </c>
      <c r="D40" s="67">
        <v>0.84740834809343979</v>
      </c>
      <c r="E40" s="67">
        <v>0.20805833756403747</v>
      </c>
      <c r="F40" s="67">
        <v>0.41191673974246551</v>
      </c>
      <c r="G40" s="67">
        <v>0.73333819454571969</v>
      </c>
      <c r="H40" s="67">
        <v>0.12717235739112656</v>
      </c>
      <c r="I40" s="67">
        <v>1.8912287875690045E-2</v>
      </c>
      <c r="J40" s="67">
        <v>0.2486199141279902</v>
      </c>
      <c r="K40" s="67">
        <v>0.89020650173788596</v>
      </c>
      <c r="L40" s="67">
        <v>0.96503782457575138</v>
      </c>
      <c r="M40" s="67">
        <v>0.21590130226182316</v>
      </c>
      <c r="N40" s="68">
        <v>1</v>
      </c>
      <c r="O40" s="374"/>
    </row>
    <row r="41" spans="1:15" x14ac:dyDescent="0.3">
      <c r="A41" s="19" t="s">
        <v>98</v>
      </c>
      <c r="B41" s="16" t="s">
        <v>108</v>
      </c>
      <c r="C41" s="66">
        <v>0.15352133572235599</v>
      </c>
      <c r="D41" s="67">
        <v>0.86678746785129757</v>
      </c>
      <c r="E41" s="67">
        <v>0.17476450173525038</v>
      </c>
      <c r="F41" s="67">
        <v>0.42039883214895607</v>
      </c>
      <c r="G41" s="67">
        <v>0.73737603305785127</v>
      </c>
      <c r="H41" s="67">
        <v>5.7345229176598789E-2</v>
      </c>
      <c r="I41" s="67">
        <v>1.2327181093781924E-2</v>
      </c>
      <c r="J41" s="67">
        <v>0.18838112102431384</v>
      </c>
      <c r="K41" s="67">
        <v>0.93495879588639919</v>
      </c>
      <c r="L41" s="67">
        <v>0.91153034121092424</v>
      </c>
      <c r="M41" s="67">
        <v>0.26594889417847628</v>
      </c>
      <c r="N41" s="68">
        <v>1</v>
      </c>
      <c r="O41" s="374"/>
    </row>
    <row r="42" spans="1:15" x14ac:dyDescent="0.3">
      <c r="A42" s="19" t="s">
        <v>98</v>
      </c>
      <c r="B42" s="16" t="s">
        <v>110</v>
      </c>
      <c r="C42" s="66">
        <v>0.16396888136018573</v>
      </c>
      <c r="D42" s="67">
        <v>0.8729853531640559</v>
      </c>
      <c r="E42" s="67">
        <v>0.16714651311580295</v>
      </c>
      <c r="F42" s="67">
        <v>0.42114523352527189</v>
      </c>
      <c r="G42" s="67">
        <v>0.81041593024625902</v>
      </c>
      <c r="H42" s="67">
        <v>0.26411657559198543</v>
      </c>
      <c r="I42" s="67">
        <v>6.2335559603319164E-2</v>
      </c>
      <c r="J42" s="67">
        <v>0.12527828374822911</v>
      </c>
      <c r="K42" s="67">
        <v>0.82351750657761591</v>
      </c>
      <c r="L42" s="67">
        <v>0.7895162922485327</v>
      </c>
      <c r="M42" s="67">
        <v>0.29921365985171872</v>
      </c>
      <c r="N42" s="68">
        <v>1</v>
      </c>
      <c r="O42" s="374"/>
    </row>
    <row r="43" spans="1:15" x14ac:dyDescent="0.3">
      <c r="A43" s="19" t="s">
        <v>98</v>
      </c>
      <c r="B43" s="16" t="s">
        <v>114</v>
      </c>
      <c r="C43" s="66">
        <v>0.27007042253521124</v>
      </c>
      <c r="D43" s="67">
        <v>0.69089368911478188</v>
      </c>
      <c r="E43" s="67">
        <v>0.38067226890756301</v>
      </c>
      <c r="F43" s="67">
        <v>0.32605042016806723</v>
      </c>
      <c r="G43" s="67">
        <v>0.80909050359070434</v>
      </c>
      <c r="H43" s="67">
        <v>0.34135179535320348</v>
      </c>
      <c r="I43" s="67">
        <v>0.19631541891574747</v>
      </c>
      <c r="J43" s="67">
        <v>4.1422201361182819E-2</v>
      </c>
      <c r="K43" s="67">
        <v>0.8493311429241962</v>
      </c>
      <c r="L43" s="67">
        <v>0.36306031448016896</v>
      </c>
      <c r="M43" s="67">
        <v>0.19469115865966896</v>
      </c>
      <c r="N43" s="68">
        <v>1</v>
      </c>
      <c r="O43" s="374"/>
    </row>
    <row r="44" spans="1:15" x14ac:dyDescent="0.3">
      <c r="A44" s="19" t="s">
        <v>98</v>
      </c>
      <c r="B44" s="16" t="s">
        <v>115</v>
      </c>
      <c r="C44" s="66">
        <v>0.21131039317637437</v>
      </c>
      <c r="D44" s="67">
        <v>0.76640368178829721</v>
      </c>
      <c r="E44" s="67">
        <v>0.29768341465558923</v>
      </c>
      <c r="F44" s="67">
        <v>0.37175260451008835</v>
      </c>
      <c r="G44" s="67">
        <v>0.72154478812801714</v>
      </c>
      <c r="H44" s="67">
        <v>0.1893275573496111</v>
      </c>
      <c r="I44" s="67">
        <v>0.12936890814216798</v>
      </c>
      <c r="J44" s="67">
        <v>0.13626070690164419</v>
      </c>
      <c r="K44" s="67">
        <v>0.83459682977257066</v>
      </c>
      <c r="L44" s="67">
        <v>0.88746677168455257</v>
      </c>
      <c r="M44" s="67">
        <v>0.19779723991507431</v>
      </c>
      <c r="N44" s="68">
        <v>1</v>
      </c>
      <c r="O44" s="374"/>
    </row>
    <row r="45" spans="1:15" x14ac:dyDescent="0.3">
      <c r="A45" s="19" t="s">
        <v>98</v>
      </c>
      <c r="B45" s="16" t="s">
        <v>117</v>
      </c>
      <c r="C45" s="66">
        <v>0.19350486204810868</v>
      </c>
      <c r="D45" s="67">
        <v>0.7090306834030683</v>
      </c>
      <c r="E45" s="67">
        <v>0.36420685647879142</v>
      </c>
      <c r="F45" s="67">
        <v>0.34572922719349214</v>
      </c>
      <c r="G45" s="67">
        <v>0.83383739548123115</v>
      </c>
      <c r="H45" s="67">
        <v>0.62962031682172492</v>
      </c>
      <c r="I45" s="67">
        <v>0.52753331657027913</v>
      </c>
      <c r="J45" s="67">
        <v>0.12119688207191351</v>
      </c>
      <c r="K45" s="67">
        <v>0.53985416142821219</v>
      </c>
      <c r="L45" s="67">
        <v>0.52376162936887105</v>
      </c>
      <c r="M45" s="67">
        <v>0.23715174465783068</v>
      </c>
      <c r="N45" s="68">
        <v>1</v>
      </c>
      <c r="O45" s="374"/>
    </row>
    <row r="46" spans="1:15" x14ac:dyDescent="0.3">
      <c r="A46" s="19" t="s">
        <v>98</v>
      </c>
      <c r="B46" s="16" t="s">
        <v>119</v>
      </c>
      <c r="C46" s="66">
        <v>9.6916117997382867E-2</v>
      </c>
      <c r="D46" s="67">
        <v>0.65831240314220063</v>
      </c>
      <c r="E46" s="67">
        <v>0.40297820823244551</v>
      </c>
      <c r="F46" s="67">
        <v>0.25084745762711863</v>
      </c>
      <c r="G46" s="67">
        <v>0.73335194490973388</v>
      </c>
      <c r="H46" s="67">
        <v>0.58531461365033821</v>
      </c>
      <c r="I46" s="67">
        <v>0.79416888706702193</v>
      </c>
      <c r="J46" s="67">
        <v>5.1854888296782128E-2</v>
      </c>
      <c r="K46" s="67">
        <v>0.24287763886042221</v>
      </c>
      <c r="L46" s="67">
        <v>0.27756712441073988</v>
      </c>
      <c r="M46" s="67">
        <v>0.34392124880170549</v>
      </c>
      <c r="N46" s="68">
        <v>6.1401557285873196E-2</v>
      </c>
      <c r="O46" s="374"/>
    </row>
    <row r="47" spans="1:15" x14ac:dyDescent="0.3">
      <c r="A47" s="19" t="s">
        <v>121</v>
      </c>
      <c r="B47" s="16" t="s">
        <v>124</v>
      </c>
      <c r="C47" s="66">
        <v>0.26508330240825018</v>
      </c>
      <c r="D47" s="67">
        <v>0.97020707705488318</v>
      </c>
      <c r="E47" s="67">
        <v>4.9051587390245538E-2</v>
      </c>
      <c r="F47" s="67">
        <v>0.39883040282401305</v>
      </c>
      <c r="G47" s="67">
        <v>0.35516519923971485</v>
      </c>
      <c r="H47" s="67">
        <v>0.28201034646853845</v>
      </c>
      <c r="I47" s="67">
        <v>0.44798366670248529</v>
      </c>
      <c r="J47" s="67">
        <v>0.56254701195830714</v>
      </c>
      <c r="K47" s="67">
        <v>0.81066269591514051</v>
      </c>
      <c r="L47" s="67">
        <v>0.70756643077537107</v>
      </c>
      <c r="M47" s="67">
        <v>0.22260279215013931</v>
      </c>
      <c r="N47" s="68">
        <v>1</v>
      </c>
      <c r="O47" s="374"/>
    </row>
    <row r="48" spans="1:15" x14ac:dyDescent="0.3">
      <c r="A48" s="19" t="s">
        <v>121</v>
      </c>
      <c r="B48" s="16" t="s">
        <v>125</v>
      </c>
      <c r="C48" s="66">
        <v>0.15476791355878339</v>
      </c>
      <c r="D48" s="67">
        <v>0.95255555830835159</v>
      </c>
      <c r="E48" s="67">
        <v>8.5890491124349141E-2</v>
      </c>
      <c r="F48" s="67">
        <v>0.26574433924043034</v>
      </c>
      <c r="G48" s="67">
        <v>0.33449463070743507</v>
      </c>
      <c r="H48" s="67">
        <v>0.45297186215618085</v>
      </c>
      <c r="I48" s="67">
        <v>0.69431710401517543</v>
      </c>
      <c r="J48" s="67">
        <v>0.27189377173569396</v>
      </c>
      <c r="K48" s="67">
        <v>0.66586310464748655</v>
      </c>
      <c r="L48" s="67">
        <v>0.7466013278533038</v>
      </c>
      <c r="M48" s="67">
        <v>0.20063850956124335</v>
      </c>
      <c r="N48" s="68">
        <v>1</v>
      </c>
      <c r="O48" s="374"/>
    </row>
    <row r="49" spans="1:15" x14ac:dyDescent="0.3">
      <c r="A49" s="19" t="s">
        <v>121</v>
      </c>
      <c r="B49" s="16" t="s">
        <v>127</v>
      </c>
      <c r="C49" s="66">
        <v>7.3253704974109823E-2</v>
      </c>
      <c r="D49" s="67">
        <v>0.96822156311390162</v>
      </c>
      <c r="E49" s="67">
        <v>5.6277786294649704E-2</v>
      </c>
      <c r="F49" s="67">
        <v>0.33910777249731716</v>
      </c>
      <c r="G49" s="67">
        <v>0.35074730525613956</v>
      </c>
      <c r="H49" s="67">
        <v>0.37268155964059024</v>
      </c>
      <c r="I49" s="67">
        <v>0.68122990685021845</v>
      </c>
      <c r="J49" s="67">
        <v>0.10061000741900915</v>
      </c>
      <c r="K49" s="67">
        <v>0.59657076910394857</v>
      </c>
      <c r="L49" s="67">
        <v>0.77330805374659961</v>
      </c>
      <c r="M49" s="67">
        <v>0.21993290745435826</v>
      </c>
      <c r="N49" s="68">
        <v>1</v>
      </c>
      <c r="O49" s="374"/>
    </row>
    <row r="50" spans="1:15" x14ac:dyDescent="0.3">
      <c r="A50" s="19" t="s">
        <v>121</v>
      </c>
      <c r="B50" s="16" t="s">
        <v>131</v>
      </c>
      <c r="C50" s="66">
        <v>0.29886397283429594</v>
      </c>
      <c r="D50" s="67">
        <v>0.95205387966463917</v>
      </c>
      <c r="E50" s="67">
        <v>9.0523880393316478E-2</v>
      </c>
      <c r="F50" s="67">
        <v>0.40823806955176739</v>
      </c>
      <c r="G50" s="67">
        <v>0.35175238167947254</v>
      </c>
      <c r="H50" s="67">
        <v>0.31347190952405884</v>
      </c>
      <c r="I50" s="67">
        <v>0.68569035028011938</v>
      </c>
      <c r="J50" s="67">
        <v>0.44943016213763376</v>
      </c>
      <c r="K50" s="67">
        <v>0.78009319859678516</v>
      </c>
      <c r="L50" s="67">
        <v>0.81501649301010526</v>
      </c>
      <c r="M50" s="67">
        <v>0.28041026367139971</v>
      </c>
      <c r="N50" s="68">
        <v>1</v>
      </c>
      <c r="O50" s="374"/>
    </row>
    <row r="51" spans="1:15" x14ac:dyDescent="0.3">
      <c r="A51" s="19" t="s">
        <v>121</v>
      </c>
      <c r="B51" s="16" t="s">
        <v>132</v>
      </c>
      <c r="C51" s="66">
        <v>7.7387902251172702E-2</v>
      </c>
      <c r="D51" s="67">
        <v>0.96015608760558591</v>
      </c>
      <c r="E51" s="67">
        <v>0.10955318080757369</v>
      </c>
      <c r="F51" s="67">
        <v>0.26119438666953548</v>
      </c>
      <c r="G51" s="67">
        <v>0.39173929053639378</v>
      </c>
      <c r="H51" s="67">
        <v>0.3862800392349191</v>
      </c>
      <c r="I51" s="67">
        <v>0.59241662579695931</v>
      </c>
      <c r="J51" s="67">
        <v>0.1200649828347229</v>
      </c>
      <c r="K51" s="67">
        <v>0.60964320745463463</v>
      </c>
      <c r="L51" s="67">
        <v>0.91362187346738599</v>
      </c>
      <c r="M51" s="67">
        <v>0.25639451606302432</v>
      </c>
      <c r="N51" s="68">
        <v>1</v>
      </c>
      <c r="O51" s="374"/>
    </row>
    <row r="52" spans="1:15" x14ac:dyDescent="0.3">
      <c r="A52" s="19" t="s">
        <v>121</v>
      </c>
      <c r="B52" s="16" t="s">
        <v>134</v>
      </c>
      <c r="C52" s="66">
        <v>5.5112732906592736E-2</v>
      </c>
      <c r="D52" s="67">
        <v>0.94374104566113015</v>
      </c>
      <c r="E52" s="67">
        <v>0.10353941817319259</v>
      </c>
      <c r="F52" s="67">
        <v>0.28766879585232374</v>
      </c>
      <c r="G52" s="67">
        <v>0.36249345604358085</v>
      </c>
      <c r="H52" s="67">
        <v>0.46305017982531255</v>
      </c>
      <c r="I52" s="67">
        <v>0.77892190443569109</v>
      </c>
      <c r="J52" s="67">
        <v>0.11463863675286864</v>
      </c>
      <c r="K52" s="67">
        <v>0.60706028429525605</v>
      </c>
      <c r="L52" s="67">
        <v>0.66670234629217329</v>
      </c>
      <c r="M52" s="67">
        <v>0.28301534082686092</v>
      </c>
      <c r="N52" s="68">
        <v>1</v>
      </c>
      <c r="O52" s="374"/>
    </row>
    <row r="53" spans="1:15" x14ac:dyDescent="0.3">
      <c r="A53" s="19" t="s">
        <v>121</v>
      </c>
      <c r="B53" s="16" t="s">
        <v>136</v>
      </c>
      <c r="C53" s="66">
        <v>8.4659342741430693E-2</v>
      </c>
      <c r="D53" s="67">
        <v>0.96145103564748224</v>
      </c>
      <c r="E53" s="67">
        <v>7.364494726650074E-2</v>
      </c>
      <c r="F53" s="67">
        <v>0.31525080091235774</v>
      </c>
      <c r="G53" s="67">
        <v>0.45769579774085545</v>
      </c>
      <c r="H53" s="67">
        <v>0.38455141375599255</v>
      </c>
      <c r="I53" s="67">
        <v>0.36260313733163746</v>
      </c>
      <c r="J53" s="67">
        <v>0.19393079607344357</v>
      </c>
      <c r="K53" s="67">
        <v>0.64990379284479671</v>
      </c>
      <c r="L53" s="67">
        <v>0.76509147832893065</v>
      </c>
      <c r="M53" s="67">
        <v>0.32567907098838733</v>
      </c>
      <c r="N53" s="68">
        <v>1</v>
      </c>
      <c r="O53" s="374"/>
    </row>
    <row r="54" spans="1:15" x14ac:dyDescent="0.3">
      <c r="A54" s="19" t="s">
        <v>121</v>
      </c>
      <c r="B54" s="16" t="s">
        <v>138</v>
      </c>
      <c r="C54" s="66">
        <v>0.11671005985377617</v>
      </c>
      <c r="D54" s="67">
        <v>0.95170562356810551</v>
      </c>
      <c r="E54" s="67">
        <v>8.8048045881652756E-2</v>
      </c>
      <c r="F54" s="67">
        <v>0.31276714700524827</v>
      </c>
      <c r="G54" s="67">
        <v>0.44144906806007617</v>
      </c>
      <c r="H54" s="67">
        <v>0.38541916311172891</v>
      </c>
      <c r="I54" s="67">
        <v>5.1478694339260896E-2</v>
      </c>
      <c r="J54" s="67">
        <v>0.27560753487034462</v>
      </c>
      <c r="K54" s="67">
        <v>0.91161386186071036</v>
      </c>
      <c r="L54" s="67">
        <v>0.81632555241336335</v>
      </c>
      <c r="M54" s="67">
        <v>0.21484764937966441</v>
      </c>
      <c r="N54" s="68">
        <v>1</v>
      </c>
      <c r="O54" s="374"/>
    </row>
    <row r="55" spans="1:15" x14ac:dyDescent="0.3">
      <c r="A55" s="19" t="s">
        <v>121</v>
      </c>
      <c r="B55" s="16" t="s">
        <v>140</v>
      </c>
      <c r="C55" s="66">
        <v>0.17294784005410432</v>
      </c>
      <c r="D55" s="67">
        <v>0.96269078575466371</v>
      </c>
      <c r="E55" s="67">
        <v>0.10468023211769518</v>
      </c>
      <c r="F55" s="67">
        <v>0.31760124846593235</v>
      </c>
      <c r="G55" s="67">
        <v>0.44515120334611735</v>
      </c>
      <c r="H55" s="67">
        <v>0.22697455731240285</v>
      </c>
      <c r="I55" s="67">
        <v>0.3534675615212528</v>
      </c>
      <c r="J55" s="67">
        <v>0.16399347817844007</v>
      </c>
      <c r="K55" s="67">
        <v>0.81295264095855613</v>
      </c>
      <c r="L55" s="67">
        <v>0.92537822773290868</v>
      </c>
      <c r="M55" s="67">
        <v>0.24649304771098193</v>
      </c>
      <c r="N55" s="68">
        <v>1</v>
      </c>
      <c r="O55" s="374"/>
    </row>
    <row r="56" spans="1:15" x14ac:dyDescent="0.3">
      <c r="A56" s="19" t="s">
        <v>121</v>
      </c>
      <c r="B56" s="16" t="s">
        <v>142</v>
      </c>
      <c r="C56" s="66">
        <v>3.0593331676312892E-2</v>
      </c>
      <c r="D56" s="67">
        <v>0.90808119102021578</v>
      </c>
      <c r="E56" s="67">
        <v>0.1587646524945992</v>
      </c>
      <c r="F56" s="67">
        <v>0.26340615372815707</v>
      </c>
      <c r="G56" s="67">
        <v>0.46018673527858611</v>
      </c>
      <c r="H56" s="67">
        <v>0.37004448838358872</v>
      </c>
      <c r="I56" s="67">
        <v>0.56922062942824192</v>
      </c>
      <c r="J56" s="67">
        <v>8.6867688251771297E-2</v>
      </c>
      <c r="K56" s="67">
        <v>0.63638161146811667</v>
      </c>
      <c r="L56" s="67">
        <v>0.88805404514747077</v>
      </c>
      <c r="M56" s="67">
        <v>0.26441702782049492</v>
      </c>
      <c r="N56" s="68">
        <v>1</v>
      </c>
      <c r="O56" s="374"/>
    </row>
    <row r="57" spans="1:15" x14ac:dyDescent="0.3">
      <c r="A57" s="19" t="s">
        <v>121</v>
      </c>
      <c r="B57" s="16" t="s">
        <v>144</v>
      </c>
      <c r="C57" s="66">
        <v>8.6978378050996299E-2</v>
      </c>
      <c r="D57" s="67">
        <v>0.95827405104424657</v>
      </c>
      <c r="E57" s="67">
        <v>8.5848963094307201E-2</v>
      </c>
      <c r="F57" s="67">
        <v>0.27393473496404147</v>
      </c>
      <c r="G57" s="67">
        <v>0.48212858062125852</v>
      </c>
      <c r="H57" s="67">
        <v>0.21398558588641234</v>
      </c>
      <c r="I57" s="67">
        <v>0.13529231711049894</v>
      </c>
      <c r="J57" s="67">
        <v>0.13437404346495255</v>
      </c>
      <c r="K57" s="67">
        <v>0.81656788268358516</v>
      </c>
      <c r="L57" s="67">
        <v>0.97442747029523891</v>
      </c>
      <c r="M57" s="67">
        <v>0.26473469693003776</v>
      </c>
      <c r="N57" s="68">
        <v>1</v>
      </c>
      <c r="O57" s="374"/>
    </row>
    <row r="58" spans="1:15" x14ac:dyDescent="0.3">
      <c r="A58" s="19" t="s">
        <v>121</v>
      </c>
      <c r="B58" s="16" t="s">
        <v>148</v>
      </c>
      <c r="C58" s="66">
        <v>0.5576237251239603</v>
      </c>
      <c r="D58" s="67">
        <v>0.94494044264081467</v>
      </c>
      <c r="E58" s="67">
        <v>8.9596816676700788E-2</v>
      </c>
      <c r="F58" s="67">
        <v>0.44792293798916316</v>
      </c>
      <c r="G58" s="67">
        <v>0.33893539054966249</v>
      </c>
      <c r="H58" s="67">
        <v>0.28474763697638295</v>
      </c>
      <c r="I58" s="67">
        <v>0.49303599168005058</v>
      </c>
      <c r="J58" s="67">
        <v>0.67275743134725252</v>
      </c>
      <c r="K58" s="67">
        <v>0.82883547036676231</v>
      </c>
      <c r="L58" s="67">
        <v>0.92476501408599032</v>
      </c>
      <c r="M58" s="67">
        <v>0.23464684762856911</v>
      </c>
      <c r="N58" s="68">
        <v>1</v>
      </c>
      <c r="O58" s="374"/>
    </row>
    <row r="59" spans="1:15" x14ac:dyDescent="0.3">
      <c r="A59" s="19" t="s">
        <v>121</v>
      </c>
      <c r="B59" s="16" t="s">
        <v>149</v>
      </c>
      <c r="C59" s="66">
        <v>4.2172917054533389E-2</v>
      </c>
      <c r="D59" s="67">
        <v>0.94515871454526523</v>
      </c>
      <c r="E59" s="67">
        <v>0.11908217568594927</v>
      </c>
      <c r="F59" s="67">
        <v>0.29483723823346464</v>
      </c>
      <c r="G59" s="67">
        <v>0.42902283959199666</v>
      </c>
      <c r="H59" s="67">
        <v>0.36780123008107352</v>
      </c>
      <c r="I59" s="67">
        <v>0.68122728543472189</v>
      </c>
      <c r="J59" s="67">
        <v>0.17147749510763211</v>
      </c>
      <c r="K59" s="67">
        <v>0.68248532289628183</v>
      </c>
      <c r="L59" s="67">
        <v>0.86836035784176679</v>
      </c>
      <c r="M59" s="67">
        <v>0.18708607647099224</v>
      </c>
      <c r="N59" s="68">
        <v>1</v>
      </c>
      <c r="O59" s="374"/>
    </row>
    <row r="60" spans="1:15" x14ac:dyDescent="0.3">
      <c r="A60" s="19" t="s">
        <v>121</v>
      </c>
      <c r="B60" s="16" t="s">
        <v>151</v>
      </c>
      <c r="C60" s="66">
        <v>6.1090460874756849E-2</v>
      </c>
      <c r="D60" s="67">
        <v>0.90661218751372952</v>
      </c>
      <c r="E60" s="67">
        <v>0.26113833150455745</v>
      </c>
      <c r="F60" s="67">
        <v>0.20295066650732776</v>
      </c>
      <c r="G60" s="67">
        <v>0.38071852943158951</v>
      </c>
      <c r="H60" s="67">
        <v>0.47556966648871907</v>
      </c>
      <c r="I60" s="67">
        <v>0.8232980247815459</v>
      </c>
      <c r="J60" s="67">
        <v>8.8533618049506893E-2</v>
      </c>
      <c r="K60" s="67">
        <v>0.67809277626366216</v>
      </c>
      <c r="L60" s="67">
        <v>0.86316765474417689</v>
      </c>
      <c r="M60" s="67">
        <v>0.28344511118955174</v>
      </c>
      <c r="N60" s="68">
        <v>1</v>
      </c>
      <c r="O60" s="374"/>
    </row>
    <row r="61" spans="1:15" x14ac:dyDescent="0.3">
      <c r="A61" s="19" t="s">
        <v>121</v>
      </c>
      <c r="B61" s="16" t="s">
        <v>153</v>
      </c>
      <c r="C61" s="66">
        <v>0.20696522108442264</v>
      </c>
      <c r="D61" s="67">
        <v>0.95228968089515131</v>
      </c>
      <c r="E61" s="67">
        <v>0.10686998446284698</v>
      </c>
      <c r="F61" s="67">
        <v>0.32471048037032885</v>
      </c>
      <c r="G61" s="67">
        <v>0.35618531638535805</v>
      </c>
      <c r="H61" s="67">
        <v>0.35249828884325807</v>
      </c>
      <c r="I61" s="67">
        <v>0.65614305270362761</v>
      </c>
      <c r="J61" s="67">
        <v>0.28794490075290896</v>
      </c>
      <c r="K61" s="67">
        <v>0.78306810403832994</v>
      </c>
      <c r="L61" s="67">
        <v>0.88133127994524296</v>
      </c>
      <c r="M61" s="67">
        <v>0.24020931426148662</v>
      </c>
      <c r="N61" s="68">
        <v>1</v>
      </c>
      <c r="O61" s="374"/>
    </row>
    <row r="62" spans="1:15" x14ac:dyDescent="0.3">
      <c r="A62" s="19" t="s">
        <v>121</v>
      </c>
      <c r="B62" s="16" t="s">
        <v>157</v>
      </c>
      <c r="C62" s="66">
        <v>3.396946564885496E-2</v>
      </c>
      <c r="D62" s="67">
        <v>0.94010708872221893</v>
      </c>
      <c r="E62" s="67">
        <v>0.20763163234249771</v>
      </c>
      <c r="F62" s="67">
        <v>0.22364816881404079</v>
      </c>
      <c r="G62" s="67">
        <v>0.41349532870489414</v>
      </c>
      <c r="H62" s="67">
        <v>0.41907083841256942</v>
      </c>
      <c r="I62" s="67">
        <v>0.55204523906271163</v>
      </c>
      <c r="J62" s="67">
        <v>0.13988216172287687</v>
      </c>
      <c r="K62" s="67">
        <v>0.71586753352295818</v>
      </c>
      <c r="L62" s="67">
        <v>0.90403629960720577</v>
      </c>
      <c r="M62" s="67">
        <v>0.17781397371719979</v>
      </c>
      <c r="N62" s="68">
        <v>1</v>
      </c>
      <c r="O62" s="374"/>
    </row>
    <row r="63" spans="1:15" x14ac:dyDescent="0.3">
      <c r="A63" s="19" t="s">
        <v>121</v>
      </c>
      <c r="B63" s="16" t="s">
        <v>158</v>
      </c>
      <c r="C63" s="66">
        <v>3.6323499899658843E-2</v>
      </c>
      <c r="D63" s="67">
        <v>0.94177777777777782</v>
      </c>
      <c r="E63" s="67">
        <v>0.11999340695566178</v>
      </c>
      <c r="F63" s="67">
        <v>0.25645568924784351</v>
      </c>
      <c r="G63" s="67">
        <v>0.4567265404379427</v>
      </c>
      <c r="H63" s="67">
        <v>0.31519693392191084</v>
      </c>
      <c r="I63" s="67">
        <v>0.24576532183554051</v>
      </c>
      <c r="J63" s="67">
        <v>5.8926188276357663E-2</v>
      </c>
      <c r="K63" s="67">
        <v>0.75293433254628206</v>
      </c>
      <c r="L63" s="67">
        <v>0.7874961502925778</v>
      </c>
      <c r="M63" s="67">
        <v>0.26926651480637814</v>
      </c>
      <c r="N63" s="68">
        <v>1</v>
      </c>
      <c r="O63" s="374"/>
    </row>
    <row r="64" spans="1:15" x14ac:dyDescent="0.3">
      <c r="A64" s="19" t="s">
        <v>121</v>
      </c>
      <c r="B64" s="16" t="s">
        <v>160</v>
      </c>
      <c r="C64" s="66">
        <v>4.5588138710101145E-2</v>
      </c>
      <c r="D64" s="67">
        <v>0.93898589156363732</v>
      </c>
      <c r="E64" s="67">
        <v>0.14832804559620405</v>
      </c>
      <c r="F64" s="67">
        <v>0.31734845719740573</v>
      </c>
      <c r="G64" s="67">
        <v>0.37843817999559914</v>
      </c>
      <c r="H64" s="67">
        <v>0.37359730985755846</v>
      </c>
      <c r="I64" s="67">
        <v>0.60539539804284581</v>
      </c>
      <c r="J64" s="67">
        <v>0.45373483961159178</v>
      </c>
      <c r="K64" s="67">
        <v>0.72085993879170285</v>
      </c>
      <c r="L64" s="67">
        <v>0.87161370763592394</v>
      </c>
      <c r="M64" s="67">
        <v>0.24496827720839434</v>
      </c>
      <c r="N64" s="68">
        <v>1</v>
      </c>
      <c r="O64" s="374"/>
    </row>
    <row r="65" spans="1:15" x14ac:dyDescent="0.3">
      <c r="A65" s="19" t="s">
        <v>121</v>
      </c>
      <c r="B65" s="16" t="s">
        <v>162</v>
      </c>
      <c r="C65" s="66">
        <v>2.8436315153535268E-2</v>
      </c>
      <c r="D65" s="67">
        <v>0.88514680483592401</v>
      </c>
      <c r="E65" s="67">
        <v>0.2389816186825702</v>
      </c>
      <c r="F65" s="67">
        <v>0.22645391199990203</v>
      </c>
      <c r="G65" s="67">
        <v>0.43613737321587981</v>
      </c>
      <c r="H65" s="67">
        <v>0.48000741610530867</v>
      </c>
      <c r="I65" s="67">
        <v>0.55892713676534211</v>
      </c>
      <c r="J65" s="67">
        <v>0.19139731784191336</v>
      </c>
      <c r="K65" s="67">
        <v>0.64146220876336446</v>
      </c>
      <c r="L65" s="67">
        <v>0.80529633520795996</v>
      </c>
      <c r="M65" s="67">
        <v>0.21064810890535202</v>
      </c>
      <c r="N65" s="68">
        <v>1</v>
      </c>
      <c r="O65" s="374"/>
    </row>
    <row r="66" spans="1:15" x14ac:dyDescent="0.3">
      <c r="A66" s="19" t="s">
        <v>121</v>
      </c>
      <c r="B66" s="16" t="s">
        <v>166</v>
      </c>
      <c r="C66" s="66">
        <v>0.15937138564632097</v>
      </c>
      <c r="D66" s="67">
        <v>0.97023803965148536</v>
      </c>
      <c r="E66" s="67">
        <v>7.3190036854732993E-2</v>
      </c>
      <c r="F66" s="67">
        <v>0.37214623166538868</v>
      </c>
      <c r="G66" s="67">
        <v>0.52389395634612101</v>
      </c>
      <c r="H66" s="67">
        <v>0.5850254998279153</v>
      </c>
      <c r="I66" s="67">
        <v>4.1300334783016798E-2</v>
      </c>
      <c r="J66" s="67">
        <v>0.20399862332217389</v>
      </c>
      <c r="K66" s="67">
        <v>0.73699195894997027</v>
      </c>
      <c r="L66" s="67">
        <v>0.88423391007790741</v>
      </c>
      <c r="M66" s="67">
        <v>0.31175489063549949</v>
      </c>
      <c r="N66" s="68">
        <v>1</v>
      </c>
      <c r="O66" s="374"/>
    </row>
    <row r="67" spans="1:15" x14ac:dyDescent="0.3">
      <c r="A67" s="19" t="s">
        <v>121</v>
      </c>
      <c r="B67" s="16" t="s">
        <v>167</v>
      </c>
      <c r="C67" s="66">
        <v>7.0917798879151214E-2</v>
      </c>
      <c r="D67" s="67">
        <v>0.96350374287831175</v>
      </c>
      <c r="E67" s="67">
        <v>8.9161184210526309E-2</v>
      </c>
      <c r="F67" s="67">
        <v>0.31850328947368423</v>
      </c>
      <c r="G67" s="67">
        <v>0.5251681899809697</v>
      </c>
      <c r="H67" s="67">
        <v>0.45333620318553597</v>
      </c>
      <c r="I67" s="67">
        <v>0.10710288420146362</v>
      </c>
      <c r="J67" s="67">
        <v>0.40551011622901423</v>
      </c>
      <c r="K67" s="67">
        <v>0.31898407232027548</v>
      </c>
      <c r="L67" s="67">
        <v>0.84773999139044343</v>
      </c>
      <c r="M67" s="67">
        <v>0.15131447342099999</v>
      </c>
      <c r="N67" s="68">
        <v>1</v>
      </c>
      <c r="O67" s="374"/>
    </row>
    <row r="68" spans="1:15" x14ac:dyDescent="0.3">
      <c r="A68" s="19" t="s">
        <v>121</v>
      </c>
      <c r="B68" s="16" t="s">
        <v>169</v>
      </c>
      <c r="C68" s="66">
        <v>0.10415143703589705</v>
      </c>
      <c r="D68" s="67">
        <v>0.97320864991233202</v>
      </c>
      <c r="E68" s="67">
        <v>6.3315131549257636E-2</v>
      </c>
      <c r="F68" s="67">
        <v>0.32752681378521897</v>
      </c>
      <c r="G68" s="67">
        <v>0.46265330188679243</v>
      </c>
      <c r="H68" s="67">
        <v>0.60794270339914358</v>
      </c>
      <c r="I68" s="67">
        <v>8.5338588048050321E-2</v>
      </c>
      <c r="J68" s="67">
        <v>0.18651710940164462</v>
      </c>
      <c r="K68" s="67">
        <v>0.77888514153624622</v>
      </c>
      <c r="L68" s="67">
        <v>0.86933949751790518</v>
      </c>
      <c r="M68" s="67">
        <v>0.25666752668444037</v>
      </c>
      <c r="N68" s="68">
        <v>1</v>
      </c>
      <c r="O68" s="374"/>
    </row>
    <row r="69" spans="1:15" x14ac:dyDescent="0.3">
      <c r="A69" s="19" t="s">
        <v>121</v>
      </c>
      <c r="B69" s="16" t="s">
        <v>171</v>
      </c>
      <c r="C69" s="66">
        <v>5.4718287357546067E-2</v>
      </c>
      <c r="D69" s="67">
        <v>0.88849725687314196</v>
      </c>
      <c r="E69" s="67">
        <v>0.21667853225837486</v>
      </c>
      <c r="F69" s="67">
        <v>0.2195070327682746</v>
      </c>
      <c r="G69" s="67">
        <v>0.53816468985869137</v>
      </c>
      <c r="H69" s="67">
        <v>0.45707017171931313</v>
      </c>
      <c r="I69" s="67">
        <v>0.10133559465762138</v>
      </c>
      <c r="J69" s="67">
        <v>8.7926648293406823E-2</v>
      </c>
      <c r="K69" s="67">
        <v>0.69700021199915196</v>
      </c>
      <c r="L69" s="67">
        <v>0.8314606741573034</v>
      </c>
      <c r="M69" s="67">
        <v>0.26110482959134229</v>
      </c>
      <c r="N69" s="68">
        <v>1</v>
      </c>
      <c r="O69" s="374"/>
    </row>
    <row r="70" spans="1:15" x14ac:dyDescent="0.3">
      <c r="A70" s="19" t="s">
        <v>121</v>
      </c>
      <c r="B70" s="16" t="s">
        <v>173</v>
      </c>
      <c r="C70" s="66">
        <v>0.14749788364522323</v>
      </c>
      <c r="D70" s="67">
        <v>0.96611195158850227</v>
      </c>
      <c r="E70" s="67">
        <v>7.6204535304917387E-2</v>
      </c>
      <c r="F70" s="67">
        <v>0.30350320051605217</v>
      </c>
      <c r="G70" s="67">
        <v>0.39303573606537384</v>
      </c>
      <c r="H70" s="67">
        <v>0.33484062032289907</v>
      </c>
      <c r="I70" s="67">
        <v>3.4041333630544852E-2</v>
      </c>
      <c r="J70" s="67">
        <v>0.47151546030634017</v>
      </c>
      <c r="K70" s="67">
        <v>0.78546635671751108</v>
      </c>
      <c r="L70" s="67">
        <v>0.85402668534853354</v>
      </c>
      <c r="M70" s="67">
        <v>0.24851752021563342</v>
      </c>
      <c r="N70" s="68">
        <v>1</v>
      </c>
      <c r="O70" s="374"/>
    </row>
    <row r="71" spans="1:15" x14ac:dyDescent="0.3">
      <c r="A71" s="19" t="s">
        <v>121</v>
      </c>
      <c r="B71" s="16" t="s">
        <v>175</v>
      </c>
      <c r="C71" s="66">
        <v>0.16311737856802236</v>
      </c>
      <c r="D71" s="67">
        <v>0.9650951854709231</v>
      </c>
      <c r="E71" s="67">
        <v>0.15034800355853262</v>
      </c>
      <c r="F71" s="67">
        <v>0.27029148568737243</v>
      </c>
      <c r="G71" s="67">
        <v>0.46590286845541473</v>
      </c>
      <c r="H71" s="67">
        <v>0.31728264695529745</v>
      </c>
      <c r="I71" s="67">
        <v>3.0341429074269625E-2</v>
      </c>
      <c r="J71" s="67">
        <v>0.37641675466385077</v>
      </c>
      <c r="K71" s="67">
        <v>0.8396339317141851</v>
      </c>
      <c r="L71" s="67">
        <v>0.90165434706089409</v>
      </c>
      <c r="M71" s="67">
        <v>0.1929600707735756</v>
      </c>
      <c r="N71" s="68">
        <v>1</v>
      </c>
      <c r="O71" s="374"/>
    </row>
    <row r="72" spans="1:15" x14ac:dyDescent="0.3">
      <c r="A72" s="19" t="s">
        <v>121</v>
      </c>
      <c r="B72" s="16" t="s">
        <v>177</v>
      </c>
      <c r="C72" s="66">
        <v>6.2187410688768222E-2</v>
      </c>
      <c r="D72" s="67">
        <v>0.94168278266554084</v>
      </c>
      <c r="E72" s="67">
        <v>0.17899582485815224</v>
      </c>
      <c r="F72" s="67">
        <v>0.17287585197873176</v>
      </c>
      <c r="G72" s="67">
        <v>0.51689903434089479</v>
      </c>
      <c r="H72" s="67">
        <v>0.37187214611872144</v>
      </c>
      <c r="I72" s="67">
        <v>4.6986301369863016E-2</v>
      </c>
      <c r="J72" s="67">
        <v>9.2100456621004564E-2</v>
      </c>
      <c r="K72" s="67">
        <v>5.3561643835616436E-2</v>
      </c>
      <c r="L72" s="67">
        <v>0.91031963470319632</v>
      </c>
      <c r="M72" s="67">
        <v>0.2794392310495627</v>
      </c>
      <c r="N72" s="68">
        <v>1</v>
      </c>
      <c r="O72" s="374"/>
    </row>
    <row r="73" spans="1:15" x14ac:dyDescent="0.3">
      <c r="A73" s="19" t="s">
        <v>121</v>
      </c>
      <c r="B73" s="16" t="s">
        <v>181</v>
      </c>
      <c r="C73" s="66">
        <v>0.3744007711440645</v>
      </c>
      <c r="D73" s="67">
        <v>0.95158046960569553</v>
      </c>
      <c r="E73" s="67">
        <v>7.7579758965678203E-2</v>
      </c>
      <c r="F73" s="67">
        <v>0.45351119409280327</v>
      </c>
      <c r="G73" s="67">
        <v>0.47924888407289978</v>
      </c>
      <c r="H73" s="67">
        <v>0.21092773021478928</v>
      </c>
      <c r="I73" s="67">
        <v>5.4143934917341173E-2</v>
      </c>
      <c r="J73" s="67">
        <v>5.9242259753466447E-2</v>
      </c>
      <c r="K73" s="67">
        <v>0.81115584933144613</v>
      </c>
      <c r="L73" s="67">
        <v>0.85104921051546678</v>
      </c>
      <c r="M73" s="67">
        <v>0.28755898402370467</v>
      </c>
      <c r="N73" s="68">
        <v>1</v>
      </c>
      <c r="O73" s="374"/>
    </row>
    <row r="74" spans="1:15" x14ac:dyDescent="0.3">
      <c r="A74" s="19" t="s">
        <v>121</v>
      </c>
      <c r="B74" s="16" t="s">
        <v>182</v>
      </c>
      <c r="C74" s="66">
        <v>0.15627658066345335</v>
      </c>
      <c r="D74" s="67">
        <v>0.99185553329343501</v>
      </c>
      <c r="E74" s="67">
        <v>1.2445217624033991E-2</v>
      </c>
      <c r="F74" s="67">
        <v>0.36168077347696631</v>
      </c>
      <c r="G74" s="67">
        <v>0.44259080163335485</v>
      </c>
      <c r="H74" s="67">
        <v>0.28674904132935664</v>
      </c>
      <c r="I74" s="67">
        <v>4.4737963357477629E-2</v>
      </c>
      <c r="J74" s="67">
        <v>0.16812952705581594</v>
      </c>
      <c r="K74" s="67">
        <v>0.86007669365146999</v>
      </c>
      <c r="L74" s="67">
        <v>0.47550063911376222</v>
      </c>
      <c r="M74" s="67">
        <v>0.16842151251692952</v>
      </c>
      <c r="N74" s="68">
        <v>1</v>
      </c>
      <c r="O74" s="374"/>
    </row>
    <row r="75" spans="1:15" x14ac:dyDescent="0.3">
      <c r="A75" s="19" t="s">
        <v>121</v>
      </c>
      <c r="B75" s="16" t="s">
        <v>184</v>
      </c>
      <c r="C75" s="66">
        <v>3.3220585839809129E-2</v>
      </c>
      <c r="D75" s="67">
        <v>0.96604785769746604</v>
      </c>
      <c r="E75" s="67">
        <v>6.2634364894405006E-2</v>
      </c>
      <c r="F75" s="67">
        <v>0.31864578252307912</v>
      </c>
      <c r="G75" s="67">
        <v>0.47084101588056859</v>
      </c>
      <c r="H75" s="67">
        <v>0.45421162390062564</v>
      </c>
      <c r="I75" s="67">
        <v>3.7129386163750111E-2</v>
      </c>
      <c r="J75" s="67">
        <v>4.3204279626439385E-2</v>
      </c>
      <c r="K75" s="67">
        <v>0.72540574848127659</v>
      </c>
      <c r="L75" s="67">
        <v>0.71044518995375827</v>
      </c>
      <c r="M75" s="67">
        <v>0.22365004726180648</v>
      </c>
      <c r="N75" s="68">
        <v>1</v>
      </c>
      <c r="O75" s="374"/>
    </row>
    <row r="76" spans="1:15" x14ac:dyDescent="0.3">
      <c r="A76" s="19" t="s">
        <v>121</v>
      </c>
      <c r="B76" s="16" t="s">
        <v>188</v>
      </c>
      <c r="C76" s="66">
        <v>0.52179439187248078</v>
      </c>
      <c r="D76" s="67">
        <v>0.94388797043664296</v>
      </c>
      <c r="E76" s="67">
        <v>8.6923838509772283E-2</v>
      </c>
      <c r="F76" s="67">
        <v>0.49877158886729495</v>
      </c>
      <c r="G76" s="67">
        <v>0.58021229721610257</v>
      </c>
      <c r="H76" s="67">
        <v>0.42401841441281929</v>
      </c>
      <c r="I76" s="67">
        <v>2.8861050860962328E-2</v>
      </c>
      <c r="J76" s="67">
        <v>0.15718649019521047</v>
      </c>
      <c r="K76" s="67">
        <v>0.94515515028108543</v>
      </c>
      <c r="L76" s="67">
        <v>0.71377982382364658</v>
      </c>
      <c r="M76" s="67">
        <v>0.17153514342269363</v>
      </c>
      <c r="N76" s="68">
        <v>0.13388309483385885</v>
      </c>
      <c r="O76" s="374"/>
    </row>
    <row r="77" spans="1:15" x14ac:dyDescent="0.3">
      <c r="A77" s="19" t="s">
        <v>121</v>
      </c>
      <c r="B77" s="16" t="s">
        <v>191</v>
      </c>
      <c r="C77" s="66">
        <v>0.16673812214990061</v>
      </c>
      <c r="D77" s="67">
        <v>0.98408812729498163</v>
      </c>
      <c r="E77" s="67">
        <v>5.2715352256793115E-2</v>
      </c>
      <c r="F77" s="67">
        <v>0.28066851100920909</v>
      </c>
      <c r="G77" s="67">
        <v>0.50783912747102933</v>
      </c>
      <c r="H77" s="67">
        <v>0.33339777670372162</v>
      </c>
      <c r="I77" s="67">
        <v>3.6829386176897051E-2</v>
      </c>
      <c r="J77" s="67">
        <v>0.12160463992266796</v>
      </c>
      <c r="K77" s="67">
        <v>0.90343160947317547</v>
      </c>
      <c r="L77" s="67">
        <v>0.7762203963267279</v>
      </c>
      <c r="M77" s="67">
        <v>0.1849733683512923</v>
      </c>
      <c r="N77" s="68">
        <v>1</v>
      </c>
      <c r="O77" s="374"/>
    </row>
    <row r="78" spans="1:15" x14ac:dyDescent="0.3">
      <c r="A78" s="19" t="s">
        <v>121</v>
      </c>
      <c r="B78" s="16" t="s">
        <v>192</v>
      </c>
      <c r="C78" s="66">
        <v>8.9170674570074715E-2</v>
      </c>
      <c r="D78" s="67">
        <v>0.97061772964300053</v>
      </c>
      <c r="E78" s="67">
        <v>7.5541357410666463E-2</v>
      </c>
      <c r="F78" s="67">
        <v>0.30771290840921262</v>
      </c>
      <c r="G78" s="67">
        <v>0.61804831618546885</v>
      </c>
      <c r="H78" s="67">
        <v>0.39415193124567816</v>
      </c>
      <c r="I78" s="67">
        <v>4.2477526424972836E-2</v>
      </c>
      <c r="J78" s="67">
        <v>8.6782574335671242E-2</v>
      </c>
      <c r="K78" s="67">
        <v>0.76563271757384177</v>
      </c>
      <c r="L78" s="67">
        <v>0.84436431887780306</v>
      </c>
      <c r="M78" s="67">
        <v>0.2460755048287972</v>
      </c>
      <c r="N78" s="68">
        <v>1</v>
      </c>
      <c r="O78" s="374"/>
    </row>
    <row r="79" spans="1:15" x14ac:dyDescent="0.3">
      <c r="A79" s="19" t="s">
        <v>121</v>
      </c>
      <c r="B79" s="16" t="s">
        <v>196</v>
      </c>
      <c r="C79" s="66">
        <v>0.24237273909941667</v>
      </c>
      <c r="D79" s="67">
        <v>0.79100815172184324</v>
      </c>
      <c r="E79" s="67">
        <v>0.22340472123680638</v>
      </c>
      <c r="F79" s="67">
        <v>0.4455831471992292</v>
      </c>
      <c r="G79" s="67">
        <v>0.43519005350570622</v>
      </c>
      <c r="H79" s="67">
        <v>0.45673142236109227</v>
      </c>
      <c r="I79" s="67">
        <v>0.33568808585789972</v>
      </c>
      <c r="J79" s="67">
        <v>0.21776932481999728</v>
      </c>
      <c r="K79" s="67">
        <v>0.71335416383643524</v>
      </c>
      <c r="L79" s="67">
        <v>0.37141692704795543</v>
      </c>
      <c r="M79" s="67">
        <v>0.28095562068243668</v>
      </c>
      <c r="N79" s="68">
        <v>1</v>
      </c>
      <c r="O79" s="374"/>
    </row>
    <row r="80" spans="1:15" x14ac:dyDescent="0.3">
      <c r="A80" s="19" t="s">
        <v>121</v>
      </c>
      <c r="B80" s="16" t="s">
        <v>197</v>
      </c>
      <c r="C80" s="66">
        <v>8.2182443475364617E-2</v>
      </c>
      <c r="D80" s="67">
        <v>0.92518581193178051</v>
      </c>
      <c r="E80" s="67">
        <v>0.1269753640190463</v>
      </c>
      <c r="F80" s="67">
        <v>0.39556448830308466</v>
      </c>
      <c r="G80" s="67">
        <v>0.55629975124378106</v>
      </c>
      <c r="H80" s="67">
        <v>0.23005903253783958</v>
      </c>
      <c r="I80" s="67">
        <v>5.5339507036342779E-2</v>
      </c>
      <c r="J80" s="67">
        <v>0.1027054248384299</v>
      </c>
      <c r="K80" s="67">
        <v>0.75340626136586186</v>
      </c>
      <c r="L80" s="67">
        <v>0.68970148001007192</v>
      </c>
      <c r="M80" s="67">
        <v>0.41672450566653324</v>
      </c>
      <c r="N80" s="68">
        <v>1</v>
      </c>
      <c r="O80" s="374"/>
    </row>
    <row r="81" spans="1:15" x14ac:dyDescent="0.3">
      <c r="A81" s="19" t="s">
        <v>121</v>
      </c>
      <c r="B81" s="16" t="s">
        <v>199</v>
      </c>
      <c r="C81" s="66">
        <v>0.25660089600610048</v>
      </c>
      <c r="D81" s="67">
        <v>0.69558303886925799</v>
      </c>
      <c r="E81" s="67">
        <v>0.37416182387125613</v>
      </c>
      <c r="F81" s="67">
        <v>0.3768439874832365</v>
      </c>
      <c r="G81" s="67">
        <v>0.70424425431974502</v>
      </c>
      <c r="H81" s="67">
        <v>0.66276703967446593</v>
      </c>
      <c r="I81" s="67">
        <v>0.5264496439471007</v>
      </c>
      <c r="J81" s="67">
        <v>0.16073245167853509</v>
      </c>
      <c r="K81" s="67">
        <v>0.59511698880976605</v>
      </c>
      <c r="L81" s="67">
        <v>0.35198372329603256</v>
      </c>
      <c r="M81" s="67">
        <v>0.21484375</v>
      </c>
      <c r="N81" s="68">
        <v>1</v>
      </c>
      <c r="O81" s="374"/>
    </row>
    <row r="82" spans="1:15" x14ac:dyDescent="0.3">
      <c r="A82" s="19" t="s">
        <v>121</v>
      </c>
      <c r="B82" s="16" t="s">
        <v>201</v>
      </c>
      <c r="C82" s="66">
        <v>0.10326176941332303</v>
      </c>
      <c r="D82" s="67">
        <v>0.27918036449522837</v>
      </c>
      <c r="E82" s="67">
        <v>0.79333623693379796</v>
      </c>
      <c r="F82" s="67">
        <v>0.11620209059233449</v>
      </c>
      <c r="G82" s="67">
        <v>0.73824341864412413</v>
      </c>
      <c r="H82" s="67">
        <v>0.85322436184505146</v>
      </c>
      <c r="I82" s="67">
        <v>0.88569189431258399</v>
      </c>
      <c r="J82" s="67">
        <v>3.8737124944021498E-2</v>
      </c>
      <c r="K82" s="67">
        <v>0.23992386923421405</v>
      </c>
      <c r="L82" s="67">
        <v>0.36027765338110168</v>
      </c>
      <c r="M82" s="67">
        <v>0.52448953383844865</v>
      </c>
      <c r="N82" s="68">
        <v>1</v>
      </c>
      <c r="O82" s="374"/>
    </row>
    <row r="83" spans="1:15" x14ac:dyDescent="0.3">
      <c r="A83" s="19" t="s">
        <v>121</v>
      </c>
      <c r="B83" s="16" t="s">
        <v>203</v>
      </c>
      <c r="C83" s="66">
        <v>0.11818006925740669</v>
      </c>
      <c r="D83" s="67">
        <v>0.3883245198998051</v>
      </c>
      <c r="E83" s="67">
        <v>0.69445866095938213</v>
      </c>
      <c r="F83" s="67">
        <v>0.1473968268738659</v>
      </c>
      <c r="G83" s="67">
        <v>0.73129439349010417</v>
      </c>
      <c r="H83" s="67">
        <v>0.95765306122448979</v>
      </c>
      <c r="I83" s="67">
        <v>0.95829081632653057</v>
      </c>
      <c r="J83" s="67">
        <v>4.1836734693877553E-2</v>
      </c>
      <c r="K83" s="67">
        <v>0.22270408163265307</v>
      </c>
      <c r="L83" s="67">
        <v>0.10854591836734694</v>
      </c>
      <c r="M83" s="67">
        <v>0.47122957406911331</v>
      </c>
      <c r="N83" s="68">
        <v>1</v>
      </c>
      <c r="O83" s="374"/>
    </row>
    <row r="84" spans="1:15" x14ac:dyDescent="0.3">
      <c r="A84" s="19" t="s">
        <v>205</v>
      </c>
      <c r="B84" s="16" t="s">
        <v>209</v>
      </c>
      <c r="C84" s="66">
        <v>0.56788737377861243</v>
      </c>
      <c r="D84" s="67">
        <v>0.94138380520360809</v>
      </c>
      <c r="E84" s="67">
        <v>7.5005682248655198E-2</v>
      </c>
      <c r="F84" s="67">
        <v>0.48098340783392679</v>
      </c>
      <c r="G84" s="67">
        <v>0.43790274416119196</v>
      </c>
      <c r="H84" s="67">
        <v>0.48254556688291628</v>
      </c>
      <c r="I84" s="67">
        <v>0.18072289156626506</v>
      </c>
      <c r="J84" s="67">
        <v>4.362750145882676E-2</v>
      </c>
      <c r="K84" s="67">
        <v>0.84268698726530056</v>
      </c>
      <c r="L84" s="67">
        <v>0.62726118147804899</v>
      </c>
      <c r="M84" s="67">
        <v>0.18686889743098001</v>
      </c>
      <c r="N84" s="68">
        <v>0.30967741935483872</v>
      </c>
      <c r="O84" s="374"/>
    </row>
    <row r="85" spans="1:15" x14ac:dyDescent="0.3">
      <c r="A85" s="19" t="s">
        <v>205</v>
      </c>
      <c r="B85" s="16" t="s">
        <v>210</v>
      </c>
      <c r="C85" s="66">
        <v>4.508227896244834E-2</v>
      </c>
      <c r="D85" s="67">
        <v>0.91871029351300448</v>
      </c>
      <c r="E85" s="67">
        <v>0.1170189872370011</v>
      </c>
      <c r="F85" s="67">
        <v>0.24428479200119188</v>
      </c>
      <c r="G85" s="67">
        <v>0.59153011465975491</v>
      </c>
      <c r="H85" s="67">
        <v>0.73363124149990289</v>
      </c>
      <c r="I85" s="67">
        <v>9.4423936273557413E-2</v>
      </c>
      <c r="J85" s="67">
        <v>7.7443170779094614E-2</v>
      </c>
      <c r="K85" s="67">
        <v>0.65984068389353023</v>
      </c>
      <c r="L85" s="67">
        <v>0.61251214299591994</v>
      </c>
      <c r="M85" s="67">
        <v>0.286645618042909</v>
      </c>
      <c r="N85" s="68">
        <v>1</v>
      </c>
      <c r="O85" s="374"/>
    </row>
    <row r="86" spans="1:15" x14ac:dyDescent="0.3">
      <c r="A86" s="19" t="s">
        <v>205</v>
      </c>
      <c r="B86" s="16" t="s">
        <v>212</v>
      </c>
      <c r="C86" s="66">
        <v>0.10699210690692965</v>
      </c>
      <c r="D86" s="67">
        <v>0.94573815660830152</v>
      </c>
      <c r="E86" s="67">
        <v>7.0475341982664211E-2</v>
      </c>
      <c r="F86" s="67">
        <v>0.29762236204688458</v>
      </c>
      <c r="G86" s="67">
        <v>0.59175852072653423</v>
      </c>
      <c r="H86" s="67">
        <v>0.76291859753431845</v>
      </c>
      <c r="I86" s="67">
        <v>0.12940456413395121</v>
      </c>
      <c r="J86" s="67">
        <v>2.4132202500655765E-2</v>
      </c>
      <c r="K86" s="67">
        <v>0.78241671767071785</v>
      </c>
      <c r="L86" s="67">
        <v>0.48316866311095569</v>
      </c>
      <c r="M86" s="67">
        <v>0.19942046483549652</v>
      </c>
      <c r="N86" s="68">
        <v>1</v>
      </c>
      <c r="O86" s="374"/>
    </row>
    <row r="87" spans="1:15" x14ac:dyDescent="0.3">
      <c r="A87" s="19" t="s">
        <v>205</v>
      </c>
      <c r="B87" s="16" t="s">
        <v>214</v>
      </c>
      <c r="C87" s="66">
        <v>6.4077369060530201E-2</v>
      </c>
      <c r="D87" s="67">
        <v>0.83670433069283046</v>
      </c>
      <c r="E87" s="67">
        <v>0.23913961724664523</v>
      </c>
      <c r="F87" s="67">
        <v>0.28094031257107582</v>
      </c>
      <c r="G87" s="67">
        <v>0.5657672508140682</v>
      </c>
      <c r="H87" s="67">
        <v>0.66277039848197339</v>
      </c>
      <c r="I87" s="67">
        <v>0.16857685009487666</v>
      </c>
      <c r="J87" s="67">
        <v>3.1916508538899428E-2</v>
      </c>
      <c r="K87" s="67">
        <v>0.67741935483870963</v>
      </c>
      <c r="L87" s="67">
        <v>0.4360910815939279</v>
      </c>
      <c r="M87" s="67">
        <v>0.2802082248828735</v>
      </c>
      <c r="N87" s="68">
        <v>1</v>
      </c>
      <c r="O87" s="374"/>
    </row>
    <row r="88" spans="1:15" x14ac:dyDescent="0.3">
      <c r="A88" s="19" t="s">
        <v>205</v>
      </c>
      <c r="B88" s="16" t="s">
        <v>218</v>
      </c>
      <c r="C88" s="66">
        <v>0.40472918109311784</v>
      </c>
      <c r="D88" s="67">
        <v>0.96350842300396156</v>
      </c>
      <c r="E88" s="67">
        <v>5.6413407741391509E-2</v>
      </c>
      <c r="F88" s="67">
        <v>0.51480182066324165</v>
      </c>
      <c r="G88" s="67">
        <v>0.49730782639492221</v>
      </c>
      <c r="H88" s="67">
        <v>0.72347237299674327</v>
      </c>
      <c r="I88" s="67">
        <v>6.7912933080645457E-2</v>
      </c>
      <c r="J88" s="67">
        <v>0.10526412629487203</v>
      </c>
      <c r="K88" s="67">
        <v>0.82737492870154006</v>
      </c>
      <c r="L88" s="67">
        <v>0.8494912509889786</v>
      </c>
      <c r="M88" s="67">
        <v>0.27346441790597026</v>
      </c>
      <c r="N88" s="68">
        <v>1</v>
      </c>
      <c r="O88" s="374"/>
    </row>
    <row r="89" spans="1:15" x14ac:dyDescent="0.3">
      <c r="A89" s="19" t="s">
        <v>205</v>
      </c>
      <c r="B89" s="16" t="s">
        <v>219</v>
      </c>
      <c r="C89" s="66">
        <v>3.2302201417151372E-2</v>
      </c>
      <c r="D89" s="67">
        <v>0.90817952655521106</v>
      </c>
      <c r="E89" s="67">
        <v>0.12870084108490501</v>
      </c>
      <c r="F89" s="67">
        <v>0.31515707901877926</v>
      </c>
      <c r="G89" s="67">
        <v>0.6468974940345944</v>
      </c>
      <c r="H89" s="67">
        <v>0.92188068388504907</v>
      </c>
      <c r="I89" s="67">
        <v>8.2545167939856917E-2</v>
      </c>
      <c r="J89" s="67">
        <v>0.11246513883836547</v>
      </c>
      <c r="K89" s="67">
        <v>0.28501273190251003</v>
      </c>
      <c r="L89" s="67">
        <v>0.58851703649812048</v>
      </c>
      <c r="M89" s="67">
        <v>0.40036318756043299</v>
      </c>
      <c r="N89" s="68">
        <v>1</v>
      </c>
      <c r="O89" s="374"/>
    </row>
    <row r="90" spans="1:15" x14ac:dyDescent="0.3">
      <c r="A90" s="19" t="s">
        <v>205</v>
      </c>
      <c r="B90" s="16" t="s">
        <v>221</v>
      </c>
      <c r="C90" s="66">
        <v>0.19318111883808237</v>
      </c>
      <c r="D90" s="67">
        <v>0.93063842482100223</v>
      </c>
      <c r="E90" s="67">
        <v>9.0189585230565444E-2</v>
      </c>
      <c r="F90" s="67">
        <v>0.37153737892209621</v>
      </c>
      <c r="G90" s="67">
        <v>0.63711021344105379</v>
      </c>
      <c r="H90" s="67">
        <v>0.8945152613729388</v>
      </c>
      <c r="I90" s="67">
        <v>0.16454215881183487</v>
      </c>
      <c r="J90" s="67">
        <v>0.18968541691030288</v>
      </c>
      <c r="K90" s="67">
        <v>0.55903792928702301</v>
      </c>
      <c r="L90" s="67">
        <v>0.65103496667056482</v>
      </c>
      <c r="M90" s="67">
        <v>0.26872777738383458</v>
      </c>
      <c r="N90" s="68">
        <v>1</v>
      </c>
      <c r="O90" s="374"/>
    </row>
    <row r="91" spans="1:15" x14ac:dyDescent="0.3">
      <c r="A91" s="19" t="s">
        <v>205</v>
      </c>
      <c r="B91" s="16" t="s">
        <v>223</v>
      </c>
      <c r="C91" s="66">
        <v>5.1603604952598428E-2</v>
      </c>
      <c r="D91" s="67">
        <v>0.91306655841621254</v>
      </c>
      <c r="E91" s="67">
        <v>0.11769721927580541</v>
      </c>
      <c r="F91" s="67">
        <v>0.36993822923816061</v>
      </c>
      <c r="G91" s="67">
        <v>0.61636198014825982</v>
      </c>
      <c r="H91" s="67">
        <v>0.71197752019669824</v>
      </c>
      <c r="I91" s="67">
        <v>0.24396607958251793</v>
      </c>
      <c r="J91" s="67">
        <v>6.0916252697074617E-2</v>
      </c>
      <c r="K91" s="67">
        <v>0.68929700436549757</v>
      </c>
      <c r="L91" s="67">
        <v>0.41281549500727582</v>
      </c>
      <c r="M91" s="67">
        <v>0.324817835375315</v>
      </c>
      <c r="N91" s="68">
        <v>1</v>
      </c>
      <c r="O91" s="374"/>
    </row>
    <row r="92" spans="1:15" x14ac:dyDescent="0.3">
      <c r="A92" s="19" t="s">
        <v>205</v>
      </c>
      <c r="B92" s="16" t="s">
        <v>226</v>
      </c>
      <c r="C92" s="66">
        <v>0.49068704470789887</v>
      </c>
      <c r="D92" s="67">
        <v>0.94484629294755873</v>
      </c>
      <c r="E92" s="67">
        <v>8.9214285714285718E-2</v>
      </c>
      <c r="F92" s="67">
        <v>0.44309999999999999</v>
      </c>
      <c r="G92" s="67">
        <v>0.51094857858596698</v>
      </c>
      <c r="H92" s="67">
        <v>0.21251565280432347</v>
      </c>
      <c r="I92" s="67">
        <v>7.9417386146444335E-2</v>
      </c>
      <c r="J92" s="67">
        <v>5.86238713504251E-2</v>
      </c>
      <c r="K92" s="67">
        <v>0.74939036446319118</v>
      </c>
      <c r="L92" s="67">
        <v>0.77054636525406972</v>
      </c>
      <c r="M92" s="67">
        <v>0.29643836614944469</v>
      </c>
      <c r="N92" s="68">
        <v>1</v>
      </c>
      <c r="O92" s="374"/>
    </row>
    <row r="93" spans="1:15" x14ac:dyDescent="0.3">
      <c r="A93" s="19" t="s">
        <v>205</v>
      </c>
      <c r="B93" s="16" t="s">
        <v>227</v>
      </c>
      <c r="C93" s="66">
        <v>0.12778090506375583</v>
      </c>
      <c r="D93" s="67">
        <v>0.91591688089117396</v>
      </c>
      <c r="E93" s="67">
        <v>0.11906068254142434</v>
      </c>
      <c r="F93" s="67">
        <v>0.38796225172830023</v>
      </c>
      <c r="G93" s="67">
        <v>0.60038943311385895</v>
      </c>
      <c r="H93" s="67">
        <v>0.67818574514038876</v>
      </c>
      <c r="I93" s="67">
        <v>0.14909160208359801</v>
      </c>
      <c r="J93" s="67">
        <v>5.126413416338458E-2</v>
      </c>
      <c r="K93" s="67">
        <v>0.39238978528776519</v>
      </c>
      <c r="L93" s="67">
        <v>0.60214712234785928</v>
      </c>
      <c r="M93" s="67">
        <v>0.35319128139966766</v>
      </c>
      <c r="N93" s="68">
        <v>1</v>
      </c>
      <c r="O93" s="374"/>
    </row>
    <row r="94" spans="1:15" x14ac:dyDescent="0.3">
      <c r="A94" s="19" t="s">
        <v>229</v>
      </c>
      <c r="B94" s="16" t="s">
        <v>232</v>
      </c>
      <c r="C94" s="66">
        <v>0.32511313859780733</v>
      </c>
      <c r="D94" s="67">
        <v>0.9290655724706629</v>
      </c>
      <c r="E94" s="67">
        <v>0.18410008806291944</v>
      </c>
      <c r="F94" s="67">
        <v>0.4095472351279949</v>
      </c>
      <c r="G94" s="67">
        <v>0.38221254801536486</v>
      </c>
      <c r="H94" s="67">
        <v>0.3172823507142129</v>
      </c>
      <c r="I94" s="67">
        <v>0.7018506923715363</v>
      </c>
      <c r="J94" s="67">
        <v>0.3965810970193806</v>
      </c>
      <c r="K94" s="67">
        <v>0.80530599764113164</v>
      </c>
      <c r="L94" s="67">
        <v>0.81905150195844312</v>
      </c>
      <c r="M94" s="67">
        <v>0.1949399072427149</v>
      </c>
      <c r="N94" s="68">
        <v>1</v>
      </c>
      <c r="O94" s="374"/>
    </row>
    <row r="95" spans="1:15" x14ac:dyDescent="0.3">
      <c r="A95" s="19" t="s">
        <v>229</v>
      </c>
      <c r="B95" s="16" t="s">
        <v>233</v>
      </c>
      <c r="C95" s="66">
        <v>0.33614697490072787</v>
      </c>
      <c r="D95" s="67">
        <v>0.91262249805389384</v>
      </c>
      <c r="E95" s="67">
        <v>0.19423081902690387</v>
      </c>
      <c r="F95" s="67">
        <v>0.39550480333514593</v>
      </c>
      <c r="G95" s="67">
        <v>0.42364281503912343</v>
      </c>
      <c r="H95" s="67">
        <v>0.21781538461538461</v>
      </c>
      <c r="I95" s="67">
        <v>0.80289230769230768</v>
      </c>
      <c r="J95" s="67">
        <v>0.35098461538461539</v>
      </c>
      <c r="K95" s="67">
        <v>0.70898461538461544</v>
      </c>
      <c r="L95" s="67">
        <v>0.84104615384615389</v>
      </c>
      <c r="M95" s="67">
        <v>0.21116697300609075</v>
      </c>
      <c r="N95" s="68">
        <v>1</v>
      </c>
      <c r="O95" s="374"/>
    </row>
    <row r="96" spans="1:15" x14ac:dyDescent="0.3">
      <c r="A96" s="19" t="s">
        <v>229</v>
      </c>
      <c r="B96" s="16" t="s">
        <v>235</v>
      </c>
      <c r="C96" s="66">
        <v>0.2434053858490515</v>
      </c>
      <c r="D96" s="67">
        <v>0.92083706980354341</v>
      </c>
      <c r="E96" s="67">
        <v>0.1635353366412072</v>
      </c>
      <c r="F96" s="67">
        <v>0.40335619111334114</v>
      </c>
      <c r="G96" s="67">
        <v>0.40623017017594454</v>
      </c>
      <c r="H96" s="67">
        <v>0.28703662199112467</v>
      </c>
      <c r="I96" s="67">
        <v>0.77603209467031242</v>
      </c>
      <c r="J96" s="67">
        <v>0.32065534089380965</v>
      </c>
      <c r="K96" s="67">
        <v>0.79705500022412479</v>
      </c>
      <c r="L96" s="67">
        <v>0.63503518759245148</v>
      </c>
      <c r="M96" s="67">
        <v>0.22108865625892926</v>
      </c>
      <c r="N96" s="68">
        <v>1</v>
      </c>
      <c r="O96" s="374"/>
    </row>
    <row r="97" spans="1:15" x14ac:dyDescent="0.3">
      <c r="A97" s="19" t="s">
        <v>229</v>
      </c>
      <c r="B97" s="16" t="s">
        <v>237</v>
      </c>
      <c r="C97" s="66">
        <v>0.1771069037173863</v>
      </c>
      <c r="D97" s="67">
        <v>0.93300213071270166</v>
      </c>
      <c r="E97" s="67">
        <v>0.11888657828012408</v>
      </c>
      <c r="F97" s="67">
        <v>0.34685615193826297</v>
      </c>
      <c r="G97" s="67">
        <v>0.420119660824265</v>
      </c>
      <c r="H97" s="67">
        <v>0.4121600318603455</v>
      </c>
      <c r="I97" s="67">
        <v>0.32875893997975542</v>
      </c>
      <c r="J97" s="67">
        <v>0.23329406103247433</v>
      </c>
      <c r="K97" s="67">
        <v>0.79755405472678098</v>
      </c>
      <c r="L97" s="67">
        <v>0.90904866999651524</v>
      </c>
      <c r="M97" s="67">
        <v>0.18903833409559723</v>
      </c>
      <c r="N97" s="68">
        <v>1</v>
      </c>
      <c r="O97" s="374"/>
    </row>
    <row r="98" spans="1:15" x14ac:dyDescent="0.3">
      <c r="A98" s="19" t="s">
        <v>229</v>
      </c>
      <c r="B98" s="16" t="s">
        <v>239</v>
      </c>
      <c r="C98" s="66">
        <v>5.0654813774598614E-2</v>
      </c>
      <c r="D98" s="67">
        <v>0.87778596426597899</v>
      </c>
      <c r="E98" s="67">
        <v>0.23292319252354005</v>
      </c>
      <c r="F98" s="67">
        <v>0.2758353488153662</v>
      </c>
      <c r="G98" s="67">
        <v>0.49753664802780717</v>
      </c>
      <c r="H98" s="67">
        <v>0.37371440944029449</v>
      </c>
      <c r="I98" s="67">
        <v>0.52706506441485335</v>
      </c>
      <c r="J98" s="67">
        <v>5.3345241961675866E-2</v>
      </c>
      <c r="K98" s="67">
        <v>0.72905164014290358</v>
      </c>
      <c r="L98" s="67">
        <v>0.74618382591750565</v>
      </c>
      <c r="M98" s="67">
        <v>0.18115879457732492</v>
      </c>
      <c r="N98" s="68">
        <v>1</v>
      </c>
      <c r="O98" s="374"/>
    </row>
    <row r="99" spans="1:15" x14ac:dyDescent="0.3">
      <c r="A99" s="19" t="s">
        <v>229</v>
      </c>
      <c r="B99" s="16" t="s">
        <v>241</v>
      </c>
      <c r="C99" s="66">
        <v>7.1194612456279352E-2</v>
      </c>
      <c r="D99" s="67">
        <v>0.87593076239164258</v>
      </c>
      <c r="E99" s="67">
        <v>0.30941288512522203</v>
      </c>
      <c r="F99" s="67">
        <v>0.21849287448628521</v>
      </c>
      <c r="G99" s="67">
        <v>0.46770159484954688</v>
      </c>
      <c r="H99" s="67">
        <v>0.19532895551976212</v>
      </c>
      <c r="I99" s="67">
        <v>0.4984099450708297</v>
      </c>
      <c r="J99" s="67">
        <v>7.3534877958121664E-2</v>
      </c>
      <c r="K99" s="67">
        <v>0.80562094742493706</v>
      </c>
      <c r="L99" s="67">
        <v>0.64137033824804857</v>
      </c>
      <c r="M99" s="67">
        <v>0.19677480825115526</v>
      </c>
      <c r="N99" s="68">
        <v>1</v>
      </c>
      <c r="O99" s="374"/>
    </row>
    <row r="100" spans="1:15" x14ac:dyDescent="0.3">
      <c r="A100" s="19" t="s">
        <v>229</v>
      </c>
      <c r="B100" s="16" t="s">
        <v>245</v>
      </c>
      <c r="C100" s="66">
        <v>0.21021670510463275</v>
      </c>
      <c r="D100" s="67">
        <v>0.93694376663271028</v>
      </c>
      <c r="E100" s="67">
        <v>0.12889957365287455</v>
      </c>
      <c r="F100" s="67">
        <v>0.37786187855680559</v>
      </c>
      <c r="G100" s="67">
        <v>0.38921933672020453</v>
      </c>
      <c r="H100" s="67">
        <v>0.43108839035077712</v>
      </c>
      <c r="I100" s="67">
        <v>0.78695483488143869</v>
      </c>
      <c r="J100" s="67">
        <v>0.35324189241618548</v>
      </c>
      <c r="K100" s="67">
        <v>0.86922883812218998</v>
      </c>
      <c r="L100" s="67">
        <v>0.82983773421274842</v>
      </c>
      <c r="M100" s="67">
        <v>0.23295465418152361</v>
      </c>
      <c r="N100" s="68">
        <v>1</v>
      </c>
      <c r="O100" s="374"/>
    </row>
    <row r="101" spans="1:15" x14ac:dyDescent="0.3">
      <c r="A101" s="19" t="s">
        <v>229</v>
      </c>
      <c r="B101" s="16" t="s">
        <v>246</v>
      </c>
      <c r="C101" s="66">
        <v>3.8792366151064191E-2</v>
      </c>
      <c r="D101" s="67">
        <v>0.92496768062464152</v>
      </c>
      <c r="E101" s="67">
        <v>0.25896529873589019</v>
      </c>
      <c r="F101" s="67">
        <v>0.29260329291475584</v>
      </c>
      <c r="G101" s="67">
        <v>0.40267588584843372</v>
      </c>
      <c r="H101" s="67">
        <v>0.58477517352379038</v>
      </c>
      <c r="I101" s="67">
        <v>0.82524393924152495</v>
      </c>
      <c r="J101" s="67">
        <v>0.25482848807967007</v>
      </c>
      <c r="K101" s="67">
        <v>0.83007242732119502</v>
      </c>
      <c r="L101" s="67">
        <v>0.96124635348556486</v>
      </c>
      <c r="M101" s="67">
        <v>0.25949878140024152</v>
      </c>
      <c r="N101" s="68">
        <v>1</v>
      </c>
      <c r="O101" s="374"/>
    </row>
    <row r="102" spans="1:15" x14ac:dyDescent="0.3">
      <c r="A102" s="19" t="s">
        <v>229</v>
      </c>
      <c r="B102" s="16" t="s">
        <v>248</v>
      </c>
      <c r="C102" s="66">
        <v>7.7960185646887351E-2</v>
      </c>
      <c r="D102" s="67">
        <v>0.92199750028405858</v>
      </c>
      <c r="E102" s="67">
        <v>0.22504988273182344</v>
      </c>
      <c r="F102" s="67">
        <v>0.2560646900269542</v>
      </c>
      <c r="G102" s="67">
        <v>0.46469316680677314</v>
      </c>
      <c r="H102" s="67">
        <v>0.63225495705225976</v>
      </c>
      <c r="I102" s="67">
        <v>0.67608573492815283</v>
      </c>
      <c r="J102" s="67">
        <v>0.16769687725776672</v>
      </c>
      <c r="K102" s="67">
        <v>0.84731476278397688</v>
      </c>
      <c r="L102" s="67">
        <v>0.71221000240828447</v>
      </c>
      <c r="M102" s="67">
        <v>0.15030697002527987</v>
      </c>
      <c r="N102" s="68">
        <v>1</v>
      </c>
      <c r="O102" s="374"/>
    </row>
    <row r="103" spans="1:15" x14ac:dyDescent="0.3">
      <c r="A103" s="19" t="s">
        <v>229</v>
      </c>
      <c r="B103" s="16" t="s">
        <v>250</v>
      </c>
      <c r="C103" s="66">
        <v>5.1509746518495297E-2</v>
      </c>
      <c r="D103" s="67">
        <v>0.95494705882352937</v>
      </c>
      <c r="E103" s="67">
        <v>0.22294821553009583</v>
      </c>
      <c r="F103" s="67">
        <v>0.26829615531594447</v>
      </c>
      <c r="G103" s="67">
        <v>0.40433748497480887</v>
      </c>
      <c r="H103" s="67">
        <v>0.58014567035338549</v>
      </c>
      <c r="I103" s="67">
        <v>0.88019063033899825</v>
      </c>
      <c r="J103" s="67">
        <v>0.15732398165632586</v>
      </c>
      <c r="K103" s="67">
        <v>0.76061505260318318</v>
      </c>
      <c r="L103" s="67">
        <v>0.93302760543116625</v>
      </c>
      <c r="M103" s="67">
        <v>0.29170018393937686</v>
      </c>
      <c r="N103" s="68">
        <v>1</v>
      </c>
      <c r="O103" s="374"/>
    </row>
    <row r="104" spans="1:15" x14ac:dyDescent="0.3">
      <c r="A104" s="19" t="s">
        <v>229</v>
      </c>
      <c r="B104" s="16" t="s">
        <v>252</v>
      </c>
      <c r="C104" s="66">
        <v>0.13706181879392332</v>
      </c>
      <c r="D104" s="67">
        <v>0.95581646840723</v>
      </c>
      <c r="E104" s="67">
        <v>0.16113092584336455</v>
      </c>
      <c r="F104" s="67">
        <v>0.30966711249814238</v>
      </c>
      <c r="G104" s="67">
        <v>0.43353763336251899</v>
      </c>
      <c r="H104" s="67">
        <v>0.8702226345083488</v>
      </c>
      <c r="I104" s="67">
        <v>0.58089053803339519</v>
      </c>
      <c r="J104" s="67">
        <v>0.13293135435992579</v>
      </c>
      <c r="K104" s="67">
        <v>0.76122448979591839</v>
      </c>
      <c r="L104" s="67">
        <v>0.53562152133580709</v>
      </c>
      <c r="M104" s="67">
        <v>0.15483870967741936</v>
      </c>
      <c r="N104" s="68">
        <v>1</v>
      </c>
      <c r="O104" s="374"/>
    </row>
    <row r="105" spans="1:15" x14ac:dyDescent="0.3">
      <c r="A105" s="19" t="s">
        <v>229</v>
      </c>
      <c r="B105" s="16" t="s">
        <v>256</v>
      </c>
      <c r="C105" s="66">
        <v>0.1940736197494897</v>
      </c>
      <c r="D105" s="67">
        <v>0.93023619176583938</v>
      </c>
      <c r="E105" s="67">
        <v>0.14886440992635683</v>
      </c>
      <c r="F105" s="67">
        <v>0.29413948882975433</v>
      </c>
      <c r="G105" s="67">
        <v>0.31898013897247907</v>
      </c>
      <c r="H105" s="67">
        <v>0.32950870167873092</v>
      </c>
      <c r="I105" s="67">
        <v>0.39003542276297554</v>
      </c>
      <c r="J105" s="67">
        <v>0.24899892191590944</v>
      </c>
      <c r="K105" s="67">
        <v>0.18627752964731248</v>
      </c>
      <c r="L105" s="67">
        <v>0.49256892037578931</v>
      </c>
      <c r="M105" s="67">
        <v>0.13807653135457587</v>
      </c>
      <c r="N105" s="68">
        <v>1</v>
      </c>
      <c r="O105" s="374"/>
    </row>
    <row r="106" spans="1:15" x14ac:dyDescent="0.3">
      <c r="A106" s="19" t="s">
        <v>229</v>
      </c>
      <c r="B106" s="16" t="s">
        <v>257</v>
      </c>
      <c r="C106" s="66">
        <v>8.5636834106871479E-2</v>
      </c>
      <c r="D106" s="67">
        <v>0.9290932670485248</v>
      </c>
      <c r="E106" s="67">
        <v>0.15614770506087652</v>
      </c>
      <c r="F106" s="67">
        <v>0.29986105550714742</v>
      </c>
      <c r="G106" s="67">
        <v>0.3411296924336335</v>
      </c>
      <c r="H106" s="67">
        <v>0.44380494592372399</v>
      </c>
      <c r="I106" s="67">
        <v>0.57716146986275374</v>
      </c>
      <c r="J106" s="67">
        <v>0.21829738789450381</v>
      </c>
      <c r="K106" s="67">
        <v>0.15188792612737967</v>
      </c>
      <c r="L106" s="67">
        <v>0.57890076528998802</v>
      </c>
      <c r="M106" s="67">
        <v>0.23574595235388687</v>
      </c>
      <c r="N106" s="68">
        <v>1</v>
      </c>
      <c r="O106" s="374"/>
    </row>
    <row r="107" spans="1:15" x14ac:dyDescent="0.3">
      <c r="A107" s="19" t="s">
        <v>229</v>
      </c>
      <c r="B107" s="16" t="s">
        <v>259</v>
      </c>
      <c r="C107" s="66">
        <v>7.7396094816112676E-2</v>
      </c>
      <c r="D107" s="67">
        <v>0.89761595526889293</v>
      </c>
      <c r="E107" s="67">
        <v>0.15605966759574688</v>
      </c>
      <c r="F107" s="67">
        <v>0.27965314338804581</v>
      </c>
      <c r="G107" s="67">
        <v>0.32747819985967724</v>
      </c>
      <c r="H107" s="67">
        <v>0.47873163186388246</v>
      </c>
      <c r="I107" s="67">
        <v>0.54571955500029745</v>
      </c>
      <c r="J107" s="67">
        <v>4.0514010351597358E-2</v>
      </c>
      <c r="K107" s="67">
        <v>0.88363376762448687</v>
      </c>
      <c r="L107" s="67">
        <v>0.4947349634124576</v>
      </c>
      <c r="M107" s="67">
        <v>0.10245562945181221</v>
      </c>
      <c r="N107" s="68">
        <v>1</v>
      </c>
      <c r="O107" s="374"/>
    </row>
    <row r="108" spans="1:15" x14ac:dyDescent="0.3">
      <c r="A108" s="19" t="s">
        <v>229</v>
      </c>
      <c r="B108" s="16" t="s">
        <v>261</v>
      </c>
      <c r="C108" s="66">
        <v>6.9180131657690005E-2</v>
      </c>
      <c r="D108" s="67">
        <v>0.94360392320534237</v>
      </c>
      <c r="E108" s="67">
        <v>0.12978425094691023</v>
      </c>
      <c r="F108" s="67">
        <v>0.26410948584343025</v>
      </c>
      <c r="G108" s="67">
        <v>0.31534389512106559</v>
      </c>
      <c r="H108" s="67">
        <v>0.44538473593480643</v>
      </c>
      <c r="I108" s="67">
        <v>0.57195841822075955</v>
      </c>
      <c r="J108" s="67">
        <v>5.3335422869978583E-2</v>
      </c>
      <c r="K108" s="67">
        <v>0.87212035731076631</v>
      </c>
      <c r="L108" s="67">
        <v>0.52922739382541917</v>
      </c>
      <c r="M108" s="67">
        <v>0.2019320370255327</v>
      </c>
      <c r="N108" s="68">
        <v>1</v>
      </c>
      <c r="O108" s="374"/>
    </row>
    <row r="109" spans="1:15" x14ac:dyDescent="0.3">
      <c r="A109" s="19" t="s">
        <v>229</v>
      </c>
      <c r="B109" s="16" t="s">
        <v>263</v>
      </c>
      <c r="C109" s="66">
        <v>0.22313814184047412</v>
      </c>
      <c r="D109" s="67">
        <v>0.93418978102189787</v>
      </c>
      <c r="E109" s="67">
        <v>9.7707383573491249E-2</v>
      </c>
      <c r="F109" s="67">
        <v>0.30667409372755389</v>
      </c>
      <c r="G109" s="67">
        <v>0.37468618462960424</v>
      </c>
      <c r="H109" s="67">
        <v>0.42399625058584595</v>
      </c>
      <c r="I109" s="67">
        <v>0.32305716120745021</v>
      </c>
      <c r="J109" s="67">
        <v>0.2813102119460501</v>
      </c>
      <c r="K109" s="67">
        <v>0.18457185509208632</v>
      </c>
      <c r="L109" s="67">
        <v>0.76137409085385965</v>
      </c>
      <c r="M109" s="67">
        <v>0.32240189923288481</v>
      </c>
      <c r="N109" s="68">
        <v>1</v>
      </c>
      <c r="O109" s="374"/>
    </row>
    <row r="110" spans="1:15" x14ac:dyDescent="0.3">
      <c r="A110" s="19" t="s">
        <v>229</v>
      </c>
      <c r="B110" s="16" t="s">
        <v>265</v>
      </c>
      <c r="C110" s="66">
        <v>4.3184209633074226E-2</v>
      </c>
      <c r="D110" s="67">
        <v>0.95546890788269279</v>
      </c>
      <c r="E110" s="67">
        <v>7.5422122030963074E-2</v>
      </c>
      <c r="F110" s="67">
        <v>0.2166967738082797</v>
      </c>
      <c r="G110" s="67">
        <v>0.40051234992735341</v>
      </c>
      <c r="H110" s="67">
        <v>0.53974341096081435</v>
      </c>
      <c r="I110" s="67">
        <v>0.43923441639938643</v>
      </c>
      <c r="J110" s="67">
        <v>8.0009761539534235E-2</v>
      </c>
      <c r="K110" s="67">
        <v>0.39638823037233301</v>
      </c>
      <c r="L110" s="67">
        <v>0.61190907823176688</v>
      </c>
      <c r="M110" s="67">
        <v>0.19577910730072576</v>
      </c>
      <c r="N110" s="68">
        <v>1</v>
      </c>
      <c r="O110" s="374"/>
    </row>
    <row r="111" spans="1:15" x14ac:dyDescent="0.3">
      <c r="A111" s="19" t="s">
        <v>229</v>
      </c>
      <c r="B111" s="16" t="s">
        <v>269</v>
      </c>
      <c r="C111" s="66">
        <v>0.31309820465363153</v>
      </c>
      <c r="D111" s="67">
        <v>0.91150274500642459</v>
      </c>
      <c r="E111" s="67">
        <v>0.22144629733974319</v>
      </c>
      <c r="F111" s="67">
        <v>0.38979535564000817</v>
      </c>
      <c r="G111" s="67">
        <v>0.40184281672758837</v>
      </c>
      <c r="H111" s="67">
        <v>0.32770575821525477</v>
      </c>
      <c r="I111" s="67">
        <v>0.71852577630388903</v>
      </c>
      <c r="J111" s="67">
        <v>0.56751582755501961</v>
      </c>
      <c r="K111" s="67">
        <v>0.76489297558034364</v>
      </c>
      <c r="L111" s="67">
        <v>0.84914078987036479</v>
      </c>
      <c r="M111" s="67">
        <v>0.18298585411694263</v>
      </c>
      <c r="N111" s="68">
        <v>1</v>
      </c>
      <c r="O111" s="374"/>
    </row>
    <row r="112" spans="1:15" x14ac:dyDescent="0.3">
      <c r="A112" s="19" t="s">
        <v>229</v>
      </c>
      <c r="B112" s="16" t="s">
        <v>270</v>
      </c>
      <c r="C112" s="66">
        <v>0.10832961848508488</v>
      </c>
      <c r="D112" s="67">
        <v>0.93188453230346269</v>
      </c>
      <c r="E112" s="67">
        <v>0.24124237581134414</v>
      </c>
      <c r="F112" s="67">
        <v>0.27475618904726179</v>
      </c>
      <c r="G112" s="67">
        <v>0.42810304786419423</v>
      </c>
      <c r="H112" s="67">
        <v>0.31680469872390771</v>
      </c>
      <c r="I112" s="67">
        <v>0.7176962731344545</v>
      </c>
      <c r="J112" s="67">
        <v>0.22880926223273895</v>
      </c>
      <c r="K112" s="67">
        <v>0.69092791346235105</v>
      </c>
      <c r="L112" s="67">
        <v>0.87970083664328569</v>
      </c>
      <c r="M112" s="67">
        <v>0.21983809561523102</v>
      </c>
      <c r="N112" s="68">
        <v>1</v>
      </c>
      <c r="O112" s="374"/>
    </row>
    <row r="113" spans="1:15" x14ac:dyDescent="0.3">
      <c r="A113" s="19" t="s">
        <v>229</v>
      </c>
      <c r="B113" s="16" t="s">
        <v>272</v>
      </c>
      <c r="C113" s="66">
        <v>3.4131930141603657E-2</v>
      </c>
      <c r="D113" s="67">
        <v>0.8742567086806261</v>
      </c>
      <c r="E113" s="67">
        <v>0.3735881909411024</v>
      </c>
      <c r="F113" s="67">
        <v>0.1645899243666778</v>
      </c>
      <c r="G113" s="67">
        <v>0.45629223565039395</v>
      </c>
      <c r="H113" s="67">
        <v>0.31091888667250794</v>
      </c>
      <c r="I113" s="67">
        <v>0.60597304300814681</v>
      </c>
      <c r="J113" s="67">
        <v>6.4297831882328821E-2</v>
      </c>
      <c r="K113" s="67">
        <v>0.61285210939393375</v>
      </c>
      <c r="L113" s="67">
        <v>0.73529576256967621</v>
      </c>
      <c r="M113" s="67">
        <v>0.25634267066136224</v>
      </c>
      <c r="N113" s="68">
        <v>1</v>
      </c>
      <c r="O113" s="374"/>
    </row>
    <row r="114" spans="1:15" x14ac:dyDescent="0.3">
      <c r="A114" s="19" t="s">
        <v>229</v>
      </c>
      <c r="B114" s="16" t="s">
        <v>274</v>
      </c>
      <c r="C114" s="66">
        <v>4.2480497218885922E-2</v>
      </c>
      <c r="D114" s="67">
        <v>0.89911228616952354</v>
      </c>
      <c r="E114" s="67">
        <v>0.24257271737439726</v>
      </c>
      <c r="F114" s="67">
        <v>0.18747639046285802</v>
      </c>
      <c r="G114" s="67">
        <v>0.51716616622287692</v>
      </c>
      <c r="H114" s="67">
        <v>0.52377774926215837</v>
      </c>
      <c r="I114" s="67">
        <v>0.59887078147055051</v>
      </c>
      <c r="J114" s="67">
        <v>7.1808032849993583E-2</v>
      </c>
      <c r="K114" s="67">
        <v>0.58426793276016942</v>
      </c>
      <c r="L114" s="67">
        <v>0.69341716925445918</v>
      </c>
      <c r="M114" s="67">
        <v>0.22745590080448741</v>
      </c>
      <c r="N114" s="68">
        <v>1</v>
      </c>
      <c r="O114" s="374"/>
    </row>
    <row r="115" spans="1:15" x14ac:dyDescent="0.3">
      <c r="A115" s="19" t="s">
        <v>229</v>
      </c>
      <c r="B115" s="16" t="s">
        <v>276</v>
      </c>
      <c r="C115" s="66">
        <v>8.8363222372505323E-2</v>
      </c>
      <c r="D115" s="67">
        <v>0.91356137055320152</v>
      </c>
      <c r="E115" s="67">
        <v>0.20271598645647504</v>
      </c>
      <c r="F115" s="67">
        <v>0.31880074270943315</v>
      </c>
      <c r="G115" s="67">
        <v>0.47852798427228604</v>
      </c>
      <c r="H115" s="67">
        <v>0.4645494514875998</v>
      </c>
      <c r="I115" s="67">
        <v>0.82515900456737956</v>
      </c>
      <c r="J115" s="67">
        <v>0.12425833440047808</v>
      </c>
      <c r="K115" s="67">
        <v>0.64050027745763438</v>
      </c>
      <c r="L115" s="67">
        <v>0.90297519955606775</v>
      </c>
      <c r="M115" s="67">
        <v>0.21549433134219187</v>
      </c>
      <c r="N115" s="68">
        <v>1</v>
      </c>
      <c r="O115" s="374"/>
    </row>
    <row r="116" spans="1:15" x14ac:dyDescent="0.3">
      <c r="A116" s="19" t="s">
        <v>229</v>
      </c>
      <c r="B116" s="16" t="s">
        <v>280</v>
      </c>
      <c r="C116" s="66">
        <v>0.10457256461232606</v>
      </c>
      <c r="D116" s="67">
        <v>0.9611417580791749</v>
      </c>
      <c r="E116" s="67">
        <v>9.8864326412485951E-2</v>
      </c>
      <c r="F116" s="67">
        <v>0.36590912027287176</v>
      </c>
      <c r="G116" s="67">
        <v>0.38368436205789208</v>
      </c>
      <c r="H116" s="67">
        <v>0.47783498261567264</v>
      </c>
      <c r="I116" s="67">
        <v>8.6821342604974594E-2</v>
      </c>
      <c r="J116" s="67">
        <v>0.16889542658464829</v>
      </c>
      <c r="K116" s="67">
        <v>0.9383190692698582</v>
      </c>
      <c r="L116" s="67">
        <v>0.86787911206204871</v>
      </c>
      <c r="M116" s="67">
        <v>0.15838646550091534</v>
      </c>
      <c r="N116" s="68">
        <v>1</v>
      </c>
      <c r="O116" s="374"/>
    </row>
    <row r="117" spans="1:15" x14ac:dyDescent="0.3">
      <c r="A117" s="19" t="s">
        <v>229</v>
      </c>
      <c r="B117" s="16" t="s">
        <v>281</v>
      </c>
      <c r="C117" s="66">
        <v>9.2538779519502318E-2</v>
      </c>
      <c r="D117" s="67">
        <v>0.96963236299029665</v>
      </c>
      <c r="E117" s="67">
        <v>8.1918936035465489E-2</v>
      </c>
      <c r="F117" s="67">
        <v>0.27260924635845474</v>
      </c>
      <c r="G117" s="67">
        <v>0.34384384384384392</v>
      </c>
      <c r="H117" s="67">
        <v>0.63216862894037218</v>
      </c>
      <c r="I117" s="67">
        <v>8.5263957462969997E-2</v>
      </c>
      <c r="J117" s="67">
        <v>7.1781238131409034E-2</v>
      </c>
      <c r="K117" s="67">
        <v>0.98490315229775915</v>
      </c>
      <c r="L117" s="67">
        <v>0.75731105203190274</v>
      </c>
      <c r="M117" s="67">
        <v>7.5783448375381798E-2</v>
      </c>
      <c r="N117" s="68">
        <v>1</v>
      </c>
      <c r="O117" s="374"/>
    </row>
    <row r="118" spans="1:15" x14ac:dyDescent="0.3">
      <c r="A118" s="19" t="s">
        <v>229</v>
      </c>
      <c r="B118" s="16" t="s">
        <v>283</v>
      </c>
      <c r="C118" s="66">
        <v>0.13789539572324847</v>
      </c>
      <c r="D118" s="67">
        <v>0.94257508342602891</v>
      </c>
      <c r="E118" s="67">
        <v>0.1352989352989353</v>
      </c>
      <c r="F118" s="67">
        <v>0.33253773253773256</v>
      </c>
      <c r="G118" s="67">
        <v>0.3553884603783341</v>
      </c>
      <c r="H118" s="67">
        <v>0.54223672649679933</v>
      </c>
      <c r="I118" s="67">
        <v>0.35552905736161666</v>
      </c>
      <c r="J118" s="67">
        <v>6.4829923434165937E-2</v>
      </c>
      <c r="K118" s="67">
        <v>0.84988075812727504</v>
      </c>
      <c r="L118" s="67">
        <v>0.49849378687084223</v>
      </c>
      <c r="M118" s="67">
        <v>7.790321744091562E-2</v>
      </c>
      <c r="N118" s="68">
        <v>1</v>
      </c>
      <c r="O118" s="374"/>
    </row>
    <row r="119" spans="1:15" x14ac:dyDescent="0.3">
      <c r="A119" s="19" t="s">
        <v>285</v>
      </c>
      <c r="B119" s="16" t="s">
        <v>288</v>
      </c>
      <c r="C119" s="66">
        <v>1</v>
      </c>
      <c r="D119" s="67">
        <v>0.97120168439953192</v>
      </c>
      <c r="E119" s="67">
        <v>4.8052794846970025E-2</v>
      </c>
      <c r="F119" s="67">
        <v>0.6356457423616737</v>
      </c>
      <c r="G119" s="67">
        <v>0.29609258504419256</v>
      </c>
      <c r="H119" s="67">
        <v>8.1558786270133313E-2</v>
      </c>
      <c r="I119" s="67">
        <v>0.19301843920291167</v>
      </c>
      <c r="J119" s="67">
        <v>0.94446120126279387</v>
      </c>
      <c r="K119" s="67">
        <v>0.94058032213307596</v>
      </c>
      <c r="L119" s="67">
        <v>0.97822283887313743</v>
      </c>
      <c r="M119" s="67">
        <v>0.15138303163995762</v>
      </c>
      <c r="N119" s="68">
        <v>1</v>
      </c>
      <c r="O119" s="374"/>
    </row>
    <row r="120" spans="1:15" x14ac:dyDescent="0.3">
      <c r="A120" s="19" t="s">
        <v>285</v>
      </c>
      <c r="B120" s="16" t="s">
        <v>290</v>
      </c>
      <c r="C120" s="66">
        <v>1</v>
      </c>
      <c r="D120" s="67">
        <v>0.97866623175912337</v>
      </c>
      <c r="E120" s="67">
        <v>3.5348608291366747E-2</v>
      </c>
      <c r="F120" s="67">
        <v>0.72327541505172221</v>
      </c>
      <c r="G120" s="67">
        <v>0.2359670885907558</v>
      </c>
      <c r="H120" s="67">
        <v>3.6296986268441453E-2</v>
      </c>
      <c r="I120" s="67">
        <v>0.12619813106577327</v>
      </c>
      <c r="J120" s="67">
        <v>0.97650310988251554</v>
      </c>
      <c r="K120" s="67">
        <v>0.9584447582704847</v>
      </c>
      <c r="L120" s="67">
        <v>0.97659325140470543</v>
      </c>
      <c r="M120" s="67">
        <v>0.10241553547481766</v>
      </c>
      <c r="N120" s="68">
        <v>1</v>
      </c>
      <c r="O120" s="374"/>
    </row>
    <row r="121" spans="1:15" x14ac:dyDescent="0.3">
      <c r="A121" s="19" t="s">
        <v>285</v>
      </c>
      <c r="B121" s="16" t="s">
        <v>292</v>
      </c>
      <c r="C121" s="66">
        <v>1</v>
      </c>
      <c r="D121" s="67">
        <v>0.96869438125434637</v>
      </c>
      <c r="E121" s="67">
        <v>5.343074164726188E-2</v>
      </c>
      <c r="F121" s="67">
        <v>0.62216088738775599</v>
      </c>
      <c r="G121" s="67">
        <v>0.28113827314980339</v>
      </c>
      <c r="H121" s="67">
        <v>6.5781000310062732E-2</v>
      </c>
      <c r="I121" s="67">
        <v>0.20290027905645527</v>
      </c>
      <c r="J121" s="67">
        <v>0.92229351014859162</v>
      </c>
      <c r="K121" s="67">
        <v>0.92398692966346263</v>
      </c>
      <c r="L121" s="67">
        <v>0.96627471557707445</v>
      </c>
      <c r="M121" s="67">
        <v>0.14404374282107021</v>
      </c>
      <c r="N121" s="68">
        <v>1</v>
      </c>
      <c r="O121" s="374"/>
    </row>
    <row r="122" spans="1:15" x14ac:dyDescent="0.3">
      <c r="A122" s="19" t="s">
        <v>285</v>
      </c>
      <c r="B122" s="16" t="s">
        <v>294</v>
      </c>
      <c r="C122" s="66">
        <v>1</v>
      </c>
      <c r="D122" s="67">
        <v>0.96416081748059224</v>
      </c>
      <c r="E122" s="67">
        <v>5.8930850858078573E-2</v>
      </c>
      <c r="F122" s="67">
        <v>0.56997434145209325</v>
      </c>
      <c r="G122" s="67">
        <v>0.33323474463061276</v>
      </c>
      <c r="H122" s="67">
        <v>9.7064867004731659E-2</v>
      </c>
      <c r="I122" s="67">
        <v>0.31379719871057743</v>
      </c>
      <c r="J122" s="67">
        <v>0.86485569400720119</v>
      </c>
      <c r="K122" s="67">
        <v>0.90005089826003359</v>
      </c>
      <c r="L122" s="67">
        <v>0.95109996795294738</v>
      </c>
      <c r="M122" s="67">
        <v>0.19195861355406105</v>
      </c>
      <c r="N122" s="68">
        <v>1</v>
      </c>
      <c r="O122" s="374"/>
    </row>
    <row r="123" spans="1:15" x14ac:dyDescent="0.3">
      <c r="A123" s="19" t="s">
        <v>285</v>
      </c>
      <c r="B123" s="16" t="s">
        <v>296</v>
      </c>
      <c r="C123" s="66">
        <v>1</v>
      </c>
      <c r="D123" s="67">
        <v>0.96857803998932956</v>
      </c>
      <c r="E123" s="67">
        <v>6.489411112831335E-2</v>
      </c>
      <c r="F123" s="67">
        <v>0.51624389886166411</v>
      </c>
      <c r="G123" s="67">
        <v>0.36845481469047131</v>
      </c>
      <c r="H123" s="67">
        <v>0.16405698005698005</v>
      </c>
      <c r="I123" s="67">
        <v>0.31676353276353275</v>
      </c>
      <c r="J123" s="67">
        <v>0.71473504273504274</v>
      </c>
      <c r="K123" s="67">
        <v>0.9223703703703704</v>
      </c>
      <c r="L123" s="67">
        <v>0.96034188034188039</v>
      </c>
      <c r="M123" s="67">
        <v>0.21989013815958719</v>
      </c>
      <c r="N123" s="68">
        <v>1</v>
      </c>
      <c r="O123" s="374"/>
    </row>
    <row r="124" spans="1:15" x14ac:dyDescent="0.3">
      <c r="A124" s="19" t="s">
        <v>285</v>
      </c>
      <c r="B124" s="16" t="s">
        <v>298</v>
      </c>
      <c r="C124" s="66">
        <v>0.34014258179094176</v>
      </c>
      <c r="D124" s="67">
        <v>0.95598583093179623</v>
      </c>
      <c r="E124" s="67">
        <v>9.3485090542182944E-2</v>
      </c>
      <c r="F124" s="67">
        <v>0.45657109223913228</v>
      </c>
      <c r="G124" s="67">
        <v>0.36373901218979166</v>
      </c>
      <c r="H124" s="67">
        <v>0.20064079313263208</v>
      </c>
      <c r="I124" s="67">
        <v>0.43201144561318666</v>
      </c>
      <c r="J124" s="67">
        <v>0.59386208842139199</v>
      </c>
      <c r="K124" s="67">
        <v>0.82966590093902393</v>
      </c>
      <c r="L124" s="67">
        <v>0.96209648168298878</v>
      </c>
      <c r="M124" s="67">
        <v>0.20083200610941684</v>
      </c>
      <c r="N124" s="68">
        <v>1</v>
      </c>
      <c r="O124" s="374"/>
    </row>
    <row r="125" spans="1:15" x14ac:dyDescent="0.3">
      <c r="A125" s="19" t="s">
        <v>285</v>
      </c>
      <c r="B125" s="16" t="s">
        <v>300</v>
      </c>
      <c r="C125" s="66">
        <v>4.9604701867475592E-2</v>
      </c>
      <c r="D125" s="67">
        <v>0.93455645709623314</v>
      </c>
      <c r="E125" s="67">
        <v>0.12573400150265152</v>
      </c>
      <c r="F125" s="67">
        <v>0.38123582146165685</v>
      </c>
      <c r="G125" s="67">
        <v>0.41341183067003084</v>
      </c>
      <c r="H125" s="67">
        <v>0.26582374032836387</v>
      </c>
      <c r="I125" s="67">
        <v>0.3895074542366484</v>
      </c>
      <c r="J125" s="67">
        <v>0.48450651066238914</v>
      </c>
      <c r="K125" s="67">
        <v>0.7620871862615588</v>
      </c>
      <c r="L125" s="67">
        <v>0.88652575957727875</v>
      </c>
      <c r="M125" s="67">
        <v>0.24559740537325639</v>
      </c>
      <c r="N125" s="68">
        <v>1</v>
      </c>
      <c r="O125" s="374"/>
    </row>
    <row r="126" spans="1:15" x14ac:dyDescent="0.3">
      <c r="A126" s="19" t="s">
        <v>285</v>
      </c>
      <c r="B126" s="16" t="s">
        <v>304</v>
      </c>
      <c r="C126" s="66">
        <v>0.62144042456596271</v>
      </c>
      <c r="D126" s="67">
        <v>0.95350734573372231</v>
      </c>
      <c r="E126" s="67">
        <v>8.7505760326528223E-2</v>
      </c>
      <c r="F126" s="67">
        <v>0.52420800081924646</v>
      </c>
      <c r="G126" s="67">
        <v>0.34923146723914705</v>
      </c>
      <c r="H126" s="67">
        <v>4.9436139522685552E-2</v>
      </c>
      <c r="I126" s="67">
        <v>0.23547263122400811</v>
      </c>
      <c r="J126" s="67">
        <v>0.64338166423138887</v>
      </c>
      <c r="K126" s="67">
        <v>0.95743883706118171</v>
      </c>
      <c r="L126" s="67">
        <v>0.79656063841744407</v>
      </c>
      <c r="M126" s="67">
        <v>0.20824419563063187</v>
      </c>
      <c r="N126" s="68">
        <v>6.4516129032258063E-2</v>
      </c>
      <c r="O126" s="374"/>
    </row>
    <row r="127" spans="1:15" x14ac:dyDescent="0.3">
      <c r="A127" s="19" t="s">
        <v>285</v>
      </c>
      <c r="B127" s="16" t="s">
        <v>305</v>
      </c>
      <c r="C127" s="66">
        <v>9.392986848888181E-2</v>
      </c>
      <c r="D127" s="67">
        <v>0.93812197698337685</v>
      </c>
      <c r="E127" s="67">
        <v>0.16366279283181487</v>
      </c>
      <c r="F127" s="67">
        <v>0.28387892491906058</v>
      </c>
      <c r="G127" s="67">
        <v>0.43378834580948189</v>
      </c>
      <c r="H127" s="67">
        <v>0.4038195924631256</v>
      </c>
      <c r="I127" s="67">
        <v>0.5191576434478643</v>
      </c>
      <c r="J127" s="67">
        <v>0.24293631170602781</v>
      </c>
      <c r="K127" s="67">
        <v>0.66416574303009634</v>
      </c>
      <c r="L127" s="67">
        <v>0.7927018501150993</v>
      </c>
      <c r="M127" s="67">
        <v>0.30270802700889354</v>
      </c>
      <c r="N127" s="68">
        <v>1</v>
      </c>
      <c r="O127" s="374"/>
    </row>
    <row r="128" spans="1:15" x14ac:dyDescent="0.3">
      <c r="A128" s="19" t="s">
        <v>285</v>
      </c>
      <c r="B128" s="16" t="s">
        <v>307</v>
      </c>
      <c r="C128" s="66">
        <v>4.6914363676745882E-2</v>
      </c>
      <c r="D128" s="67">
        <v>0.96784474626564942</v>
      </c>
      <c r="E128" s="67">
        <v>6.2069639107291109E-2</v>
      </c>
      <c r="F128" s="67">
        <v>0.3423108853836011</v>
      </c>
      <c r="G128" s="67">
        <v>0.43735111042803348</v>
      </c>
      <c r="H128" s="67">
        <v>0.40778385891755714</v>
      </c>
      <c r="I128" s="67">
        <v>0.49277502678597285</v>
      </c>
      <c r="J128" s="67">
        <v>0.22534966553731214</v>
      </c>
      <c r="K128" s="67">
        <v>0.70075000723945213</v>
      </c>
      <c r="L128" s="67">
        <v>0.73526771493933341</v>
      </c>
      <c r="M128" s="67">
        <v>0.27812177502579977</v>
      </c>
      <c r="N128" s="68">
        <v>1</v>
      </c>
      <c r="O128" s="374"/>
    </row>
    <row r="129" spans="1:15" x14ac:dyDescent="0.3">
      <c r="A129" s="19" t="s">
        <v>285</v>
      </c>
      <c r="B129" s="16" t="s">
        <v>309</v>
      </c>
      <c r="C129" s="66">
        <v>0.46431028603222274</v>
      </c>
      <c r="D129" s="67">
        <v>0.89139316169010996</v>
      </c>
      <c r="E129" s="67">
        <v>0.14363788919881171</v>
      </c>
      <c r="F129" s="67">
        <v>0.49795904483298181</v>
      </c>
      <c r="G129" s="67">
        <v>0.44448800948299444</v>
      </c>
      <c r="H129" s="67">
        <v>4.5110222146565668E-2</v>
      </c>
      <c r="I129" s="67">
        <v>0.2755979232275087</v>
      </c>
      <c r="J129" s="67">
        <v>0.5087525179447896</v>
      </c>
      <c r="K129" s="67">
        <v>0.89780690555224563</v>
      </c>
      <c r="L129" s="67">
        <v>0.72826056118251203</v>
      </c>
      <c r="M129" s="67">
        <v>0.23077877708345501</v>
      </c>
      <c r="N129" s="68">
        <v>0.30967741935483872</v>
      </c>
      <c r="O129" s="374"/>
    </row>
    <row r="130" spans="1:15" x14ac:dyDescent="0.3">
      <c r="A130" s="19" t="s">
        <v>285</v>
      </c>
      <c r="B130" s="16" t="s">
        <v>311</v>
      </c>
      <c r="C130" s="66">
        <v>8.4085716729178625E-2</v>
      </c>
      <c r="D130" s="67">
        <v>0.93542681109013215</v>
      </c>
      <c r="E130" s="67">
        <v>0.15468854311097416</v>
      </c>
      <c r="F130" s="67">
        <v>0.31206028860473478</v>
      </c>
      <c r="G130" s="67">
        <v>0.50714041226135242</v>
      </c>
      <c r="H130" s="67">
        <v>0.54084065055369479</v>
      </c>
      <c r="I130" s="67">
        <v>0.46585800066383032</v>
      </c>
      <c r="J130" s="67">
        <v>0.12054554781086871</v>
      </c>
      <c r="K130" s="67">
        <v>0.67179626444585261</v>
      </c>
      <c r="L130" s="67">
        <v>0.59189523550888623</v>
      </c>
      <c r="M130" s="67">
        <v>0.35162497077390692</v>
      </c>
      <c r="N130" s="68">
        <v>1</v>
      </c>
      <c r="O130" s="374"/>
    </row>
    <row r="131" spans="1:15" x14ac:dyDescent="0.3">
      <c r="A131" s="19" t="s">
        <v>285</v>
      </c>
      <c r="B131" s="16" t="s">
        <v>315</v>
      </c>
      <c r="C131" s="66">
        <v>0.16084092327854616</v>
      </c>
      <c r="D131" s="67">
        <v>0.97127398205659077</v>
      </c>
      <c r="E131" s="67">
        <v>6.6728864951973027E-2</v>
      </c>
      <c r="F131" s="67">
        <v>0.36311076242375406</v>
      </c>
      <c r="G131" s="67">
        <v>0.39152308243279349</v>
      </c>
      <c r="H131" s="67">
        <v>0.40708041201419543</v>
      </c>
      <c r="I131" s="67">
        <v>0.57898381372803598</v>
      </c>
      <c r="J131" s="67">
        <v>0.32213277936466717</v>
      </c>
      <c r="K131" s="67">
        <v>0.8370120315069679</v>
      </c>
      <c r="L131" s="67">
        <v>0.90845667791915519</v>
      </c>
      <c r="M131" s="67">
        <v>0.25341610826435423</v>
      </c>
      <c r="N131" s="68">
        <v>1</v>
      </c>
      <c r="O131" s="374"/>
    </row>
    <row r="132" spans="1:15" x14ac:dyDescent="0.3">
      <c r="A132" s="19" t="s">
        <v>285</v>
      </c>
      <c r="B132" s="16" t="s">
        <v>316</v>
      </c>
      <c r="C132" s="66">
        <v>5.5668220094280067E-2</v>
      </c>
      <c r="D132" s="67">
        <v>0.9653852712150206</v>
      </c>
      <c r="E132" s="67">
        <v>8.9808939691807838E-2</v>
      </c>
      <c r="F132" s="67">
        <v>0.41266907601210168</v>
      </c>
      <c r="G132" s="67">
        <v>0.3642527773994591</v>
      </c>
      <c r="H132" s="67">
        <v>0.34211858602102507</v>
      </c>
      <c r="I132" s="67">
        <v>0.54525149647100868</v>
      </c>
      <c r="J132" s="67">
        <v>0.37654486434974238</v>
      </c>
      <c r="K132" s="67">
        <v>0.84055510884779172</v>
      </c>
      <c r="L132" s="67">
        <v>0.92834807468953806</v>
      </c>
      <c r="M132" s="67">
        <v>0.22035781574582522</v>
      </c>
      <c r="N132" s="68">
        <v>1</v>
      </c>
      <c r="O132" s="374"/>
    </row>
    <row r="133" spans="1:15" x14ac:dyDescent="0.3">
      <c r="A133" s="19" t="s">
        <v>285</v>
      </c>
      <c r="B133" s="16" t="s">
        <v>318</v>
      </c>
      <c r="C133" s="66">
        <v>9.8870821810672235E-2</v>
      </c>
      <c r="D133" s="67">
        <v>0.93210461344127693</v>
      </c>
      <c r="E133" s="67">
        <v>0.12177823273498337</v>
      </c>
      <c r="F133" s="67">
        <v>0.30478375315321904</v>
      </c>
      <c r="G133" s="67">
        <v>0.40838444089725279</v>
      </c>
      <c r="H133" s="67">
        <v>0.31005932590129737</v>
      </c>
      <c r="I133" s="67">
        <v>0.62161809765956055</v>
      </c>
      <c r="J133" s="67">
        <v>0.19447160831866483</v>
      </c>
      <c r="K133" s="67">
        <v>0.74811482712910449</v>
      </c>
      <c r="L133" s="67">
        <v>0.87143881608970597</v>
      </c>
      <c r="M133" s="67">
        <v>0.25971631995348293</v>
      </c>
      <c r="N133" s="68">
        <v>1</v>
      </c>
      <c r="O133" s="374"/>
    </row>
    <row r="134" spans="1:15" x14ac:dyDescent="0.3">
      <c r="A134" s="19" t="s">
        <v>285</v>
      </c>
      <c r="B134" s="16" t="s">
        <v>320</v>
      </c>
      <c r="C134" s="66">
        <v>8.9375761991674907E-2</v>
      </c>
      <c r="D134" s="67">
        <v>0.9478346358950932</v>
      </c>
      <c r="E134" s="67">
        <v>0.17026689886002938</v>
      </c>
      <c r="F134" s="67">
        <v>0.24291377968802105</v>
      </c>
      <c r="G134" s="67">
        <v>0.38300831150350895</v>
      </c>
      <c r="H134" s="67">
        <v>0.25175468170533605</v>
      </c>
      <c r="I134" s="67">
        <v>0.69893033377264224</v>
      </c>
      <c r="J134" s="67">
        <v>0.23299721089894873</v>
      </c>
      <c r="K134" s="67">
        <v>0.76666564501792989</v>
      </c>
      <c r="L134" s="67">
        <v>0.87712630643332212</v>
      </c>
      <c r="M134" s="67">
        <v>0.20659521846661172</v>
      </c>
      <c r="N134" s="68">
        <v>1</v>
      </c>
      <c r="O134" s="374"/>
    </row>
    <row r="135" spans="1:15" x14ac:dyDescent="0.3">
      <c r="A135" s="19" t="s">
        <v>285</v>
      </c>
      <c r="B135" s="16" t="s">
        <v>324</v>
      </c>
      <c r="C135" s="66">
        <v>0.3176721140472879</v>
      </c>
      <c r="D135" s="67">
        <v>0.93045421809422091</v>
      </c>
      <c r="E135" s="67">
        <v>0.13854220377836726</v>
      </c>
      <c r="F135" s="67">
        <v>0.34296665817641908</v>
      </c>
      <c r="G135" s="67">
        <v>0.36631129377551952</v>
      </c>
      <c r="H135" s="67">
        <v>0.24786653833814565</v>
      </c>
      <c r="I135" s="67">
        <v>0.73543471286493423</v>
      </c>
      <c r="J135" s="67">
        <v>0.36316971446904073</v>
      </c>
      <c r="K135" s="67">
        <v>0.70445941610522944</v>
      </c>
      <c r="L135" s="67">
        <v>0.82258581969842792</v>
      </c>
      <c r="M135" s="67">
        <v>0.19870567626487809</v>
      </c>
      <c r="N135" s="68">
        <v>1</v>
      </c>
      <c r="O135" s="374"/>
    </row>
    <row r="136" spans="1:15" x14ac:dyDescent="0.3">
      <c r="A136" s="19" t="s">
        <v>285</v>
      </c>
      <c r="B136" s="16" t="s">
        <v>325</v>
      </c>
      <c r="C136" s="66">
        <v>8.0907672565799796E-2</v>
      </c>
      <c r="D136" s="67">
        <v>0.932133642509553</v>
      </c>
      <c r="E136" s="67">
        <v>0.15834947117533144</v>
      </c>
      <c r="F136" s="67">
        <v>0.29203700945098232</v>
      </c>
      <c r="G136" s="67">
        <v>0.44351104164857746</v>
      </c>
      <c r="H136" s="67">
        <v>0.33643585011634436</v>
      </c>
      <c r="I136" s="67">
        <v>0.80175318944074458</v>
      </c>
      <c r="J136" s="67">
        <v>0.20713311401749177</v>
      </c>
      <c r="K136" s="67">
        <v>0.53075102302816335</v>
      </c>
      <c r="L136" s="67">
        <v>0.75088261253309796</v>
      </c>
      <c r="M136" s="67">
        <v>0.20218297258944748</v>
      </c>
      <c r="N136" s="68">
        <v>1</v>
      </c>
      <c r="O136" s="374"/>
    </row>
    <row r="137" spans="1:15" x14ac:dyDescent="0.3">
      <c r="A137" s="19" t="s">
        <v>285</v>
      </c>
      <c r="B137" s="16" t="s">
        <v>327</v>
      </c>
      <c r="C137" s="66">
        <v>7.2386180101424225E-2</v>
      </c>
      <c r="D137" s="67">
        <v>0.95360586905366129</v>
      </c>
      <c r="E137" s="67">
        <v>0.19546905097317654</v>
      </c>
      <c r="F137" s="67">
        <v>0.24009813222934576</v>
      </c>
      <c r="G137" s="67">
        <v>0.384563592510206</v>
      </c>
      <c r="H137" s="67">
        <v>0.20781154644208472</v>
      </c>
      <c r="I137" s="67">
        <v>0.78051995606005131</v>
      </c>
      <c r="J137" s="67">
        <v>0.14451360917856707</v>
      </c>
      <c r="K137" s="67">
        <v>0.73928963749542287</v>
      </c>
      <c r="L137" s="67">
        <v>0.87462467960454049</v>
      </c>
      <c r="M137" s="67">
        <v>0.17320922703358965</v>
      </c>
      <c r="N137" s="68">
        <v>1</v>
      </c>
      <c r="O137" s="374"/>
    </row>
    <row r="138" spans="1:15" x14ac:dyDescent="0.3">
      <c r="A138" s="19" t="s">
        <v>285</v>
      </c>
      <c r="B138" s="16" t="s">
        <v>329</v>
      </c>
      <c r="C138" s="66">
        <v>0.16348106968859294</v>
      </c>
      <c r="D138" s="67">
        <v>0.90602446005163673</v>
      </c>
      <c r="E138" s="67">
        <v>0.16661994954550916</v>
      </c>
      <c r="F138" s="67">
        <v>0.31978536819765346</v>
      </c>
      <c r="G138" s="67">
        <v>0.4273962528246158</v>
      </c>
      <c r="H138" s="67">
        <v>0.12846790723196849</v>
      </c>
      <c r="I138" s="67">
        <v>0.68075079485482803</v>
      </c>
      <c r="J138" s="67">
        <v>0.23405045109020189</v>
      </c>
      <c r="K138" s="67">
        <v>0.83308855570439466</v>
      </c>
      <c r="L138" s="67">
        <v>0.70035990381046143</v>
      </c>
      <c r="M138" s="67">
        <v>0.19191801992880581</v>
      </c>
      <c r="N138" s="68">
        <v>1</v>
      </c>
      <c r="O138" s="374"/>
    </row>
    <row r="139" spans="1:15" x14ac:dyDescent="0.3">
      <c r="A139" s="19" t="s">
        <v>285</v>
      </c>
      <c r="B139" s="16" t="s">
        <v>331</v>
      </c>
      <c r="C139" s="66">
        <v>5.6989688730047575E-2</v>
      </c>
      <c r="D139" s="67">
        <v>0.94026145953996343</v>
      </c>
      <c r="E139" s="67">
        <v>0.19967105263157894</v>
      </c>
      <c r="F139" s="67">
        <v>0.20253563596491228</v>
      </c>
      <c r="G139" s="67">
        <v>0.39389089297366509</v>
      </c>
      <c r="H139" s="67">
        <v>0.24642574897621955</v>
      </c>
      <c r="I139" s="67">
        <v>0.78640706947338168</v>
      </c>
      <c r="J139" s="67">
        <v>0.10237804439974137</v>
      </c>
      <c r="K139" s="67">
        <v>0.5897334578633523</v>
      </c>
      <c r="L139" s="67">
        <v>0.73417630576909265</v>
      </c>
      <c r="M139" s="67">
        <v>0.20007900644576979</v>
      </c>
      <c r="N139" s="68">
        <v>1</v>
      </c>
      <c r="O139" s="374"/>
    </row>
    <row r="140" spans="1:15" x14ac:dyDescent="0.3">
      <c r="A140" s="19" t="s">
        <v>285</v>
      </c>
      <c r="B140" s="16" t="s">
        <v>335</v>
      </c>
      <c r="C140" s="66">
        <v>0.22647918081909754</v>
      </c>
      <c r="D140" s="67">
        <v>0.90133663251855789</v>
      </c>
      <c r="E140" s="67">
        <v>0.18910867324607847</v>
      </c>
      <c r="F140" s="67">
        <v>0.31341861154644413</v>
      </c>
      <c r="G140" s="67">
        <v>0.37244916877819667</v>
      </c>
      <c r="H140" s="67">
        <v>0.33658876874782001</v>
      </c>
      <c r="I140" s="67">
        <v>0.74227598993997024</v>
      </c>
      <c r="J140" s="67">
        <v>0.28314945018633086</v>
      </c>
      <c r="K140" s="67">
        <v>0.64444770803884488</v>
      </c>
      <c r="L140" s="67">
        <v>0.77574211077047339</v>
      </c>
      <c r="M140" s="67">
        <v>0.11805748541029815</v>
      </c>
      <c r="N140" s="68">
        <v>1</v>
      </c>
      <c r="O140" s="374"/>
    </row>
    <row r="141" spans="1:15" x14ac:dyDescent="0.3">
      <c r="A141" s="19" t="s">
        <v>285</v>
      </c>
      <c r="B141" s="16" t="s">
        <v>338</v>
      </c>
      <c r="C141" s="66">
        <v>0.10731873641467544</v>
      </c>
      <c r="D141" s="67">
        <v>0.88868407518909942</v>
      </c>
      <c r="E141" s="67">
        <v>0.15110637384846451</v>
      </c>
      <c r="F141" s="67">
        <v>0.26762688519597733</v>
      </c>
      <c r="G141" s="67">
        <v>0.38881892571060545</v>
      </c>
      <c r="H141" s="67">
        <v>0.16896907036448419</v>
      </c>
      <c r="I141" s="67">
        <v>0.2563614453623011</v>
      </c>
      <c r="J141" s="67">
        <v>0.12782270036151522</v>
      </c>
      <c r="K141" s="67">
        <v>0.79280113169982014</v>
      </c>
      <c r="L141" s="67">
        <v>0.86368955098761768</v>
      </c>
      <c r="M141" s="67">
        <v>0.26229759910664435</v>
      </c>
      <c r="N141" s="68">
        <v>1</v>
      </c>
      <c r="O141" s="374"/>
    </row>
    <row r="142" spans="1:15" x14ac:dyDescent="0.3">
      <c r="A142" s="19" t="s">
        <v>285</v>
      </c>
      <c r="B142" s="16" t="s">
        <v>339</v>
      </c>
      <c r="C142" s="66">
        <v>0.12376053140115179</v>
      </c>
      <c r="D142" s="67">
        <v>0.89397222282408506</v>
      </c>
      <c r="E142" s="67">
        <v>0.18070377248662584</v>
      </c>
      <c r="F142" s="67">
        <v>0.26598663968733544</v>
      </c>
      <c r="G142" s="67">
        <v>0.42373360670225174</v>
      </c>
      <c r="H142" s="67">
        <v>0.13837215228581623</v>
      </c>
      <c r="I142" s="67">
        <v>0.31014389344749671</v>
      </c>
      <c r="J142" s="67">
        <v>0.14151504340587465</v>
      </c>
      <c r="K142" s="67">
        <v>0.81890151708203796</v>
      </c>
      <c r="L142" s="67">
        <v>0.91162529942408643</v>
      </c>
      <c r="M142" s="67">
        <v>0.28849973594305717</v>
      </c>
      <c r="N142" s="68">
        <v>1</v>
      </c>
      <c r="O142" s="374"/>
    </row>
    <row r="143" spans="1:15" x14ac:dyDescent="0.3">
      <c r="A143" s="19" t="s">
        <v>285</v>
      </c>
      <c r="B143" s="16" t="s">
        <v>343</v>
      </c>
      <c r="C143" s="66">
        <v>0.36013989401381502</v>
      </c>
      <c r="D143" s="67">
        <v>0.91372526819326894</v>
      </c>
      <c r="E143" s="67">
        <v>0.13653265898445358</v>
      </c>
      <c r="F143" s="67">
        <v>0.46892726802494322</v>
      </c>
      <c r="G143" s="67">
        <v>0.40490839619868718</v>
      </c>
      <c r="H143" s="67">
        <v>8.8662896886278292E-2</v>
      </c>
      <c r="I143" s="67">
        <v>0.42024284399246042</v>
      </c>
      <c r="J143" s="67">
        <v>0.42887827116118005</v>
      </c>
      <c r="K143" s="67">
        <v>0.87606481684419701</v>
      </c>
      <c r="L143" s="67">
        <v>0.91668493110653282</v>
      </c>
      <c r="M143" s="67">
        <v>0.19117052225454659</v>
      </c>
      <c r="N143" s="68">
        <v>1</v>
      </c>
      <c r="O143" s="374"/>
    </row>
    <row r="144" spans="1:15" x14ac:dyDescent="0.3">
      <c r="A144" s="19" t="s">
        <v>285</v>
      </c>
      <c r="B144" s="16" t="s">
        <v>344</v>
      </c>
      <c r="C144" s="66">
        <v>9.9335135949278119E-2</v>
      </c>
      <c r="D144" s="67">
        <v>0.94753546862641047</v>
      </c>
      <c r="E144" s="67">
        <v>0.13061534932573554</v>
      </c>
      <c r="F144" s="67">
        <v>0.26733952264248895</v>
      </c>
      <c r="G144" s="67">
        <v>0.41955257270693513</v>
      </c>
      <c r="H144" s="67">
        <v>0.15518948600234045</v>
      </c>
      <c r="I144" s="67">
        <v>0.71080505296006247</v>
      </c>
      <c r="J144" s="67">
        <v>0.12575389323971556</v>
      </c>
      <c r="K144" s="67">
        <v>0.84787109550814654</v>
      </c>
      <c r="L144" s="67">
        <v>0.91160320460887567</v>
      </c>
      <c r="M144" s="67">
        <v>0.1976416525772749</v>
      </c>
      <c r="N144" s="68">
        <v>1</v>
      </c>
      <c r="O144" s="374"/>
    </row>
    <row r="145" spans="1:15" x14ac:dyDescent="0.3">
      <c r="A145" s="19" t="s">
        <v>285</v>
      </c>
      <c r="B145" s="16" t="s">
        <v>346</v>
      </c>
      <c r="C145" s="66">
        <v>0.10144562857706729</v>
      </c>
      <c r="D145" s="67">
        <v>0.92354863903271533</v>
      </c>
      <c r="E145" s="67">
        <v>0.13380607368583319</v>
      </c>
      <c r="F145" s="67">
        <v>0.3541290726248878</v>
      </c>
      <c r="G145" s="67">
        <v>0.44387848193650403</v>
      </c>
      <c r="H145" s="67">
        <v>0.10687873117704713</v>
      </c>
      <c r="I145" s="67">
        <v>0.39648489708634055</v>
      </c>
      <c r="J145" s="67">
        <v>0.2338724048828299</v>
      </c>
      <c r="K145" s="67">
        <v>0.78994030116724578</v>
      </c>
      <c r="L145" s="67">
        <v>0.79067539873474113</v>
      </c>
      <c r="M145" s="67">
        <v>0.24415886428110503</v>
      </c>
      <c r="N145" s="68">
        <v>1</v>
      </c>
      <c r="O145" s="374"/>
    </row>
    <row r="146" spans="1:15" x14ac:dyDescent="0.3">
      <c r="A146" s="19" t="s">
        <v>285</v>
      </c>
      <c r="B146" s="16" t="s">
        <v>348</v>
      </c>
      <c r="C146" s="66">
        <v>0.14170438718662953</v>
      </c>
      <c r="D146" s="67">
        <v>0.90641649973859362</v>
      </c>
      <c r="E146" s="67">
        <v>0.20929321596712563</v>
      </c>
      <c r="F146" s="67">
        <v>0.23859042297657848</v>
      </c>
      <c r="G146" s="67">
        <v>0.36123823032932612</v>
      </c>
      <c r="H146" s="67">
        <v>0.11148238720155314</v>
      </c>
      <c r="I146" s="67">
        <v>0.44863633818066417</v>
      </c>
      <c r="J146" s="67">
        <v>0.24010155127032426</v>
      </c>
      <c r="K146" s="67">
        <v>0.80488715488435481</v>
      </c>
      <c r="L146" s="67">
        <v>0.91946834923183185</v>
      </c>
      <c r="M146" s="67">
        <v>0.23599987615076581</v>
      </c>
      <c r="N146" s="68">
        <v>1</v>
      </c>
      <c r="O146" s="374"/>
    </row>
    <row r="147" spans="1:15" x14ac:dyDescent="0.3">
      <c r="A147" s="19" t="s">
        <v>350</v>
      </c>
      <c r="B147" s="16" t="s">
        <v>354</v>
      </c>
      <c r="C147" s="66">
        <v>0.87679516773328525</v>
      </c>
      <c r="D147" s="67">
        <v>0.95622849625581863</v>
      </c>
      <c r="E147" s="67">
        <v>5.7182050969393973E-2</v>
      </c>
      <c r="F147" s="67">
        <v>0.60994390927935616</v>
      </c>
      <c r="G147" s="67">
        <v>0.38494853739204676</v>
      </c>
      <c r="H147" s="67">
        <v>0.1945802948291766</v>
      </c>
      <c r="I147" s="67">
        <v>5.7660511338914318E-2</v>
      </c>
      <c r="J147" s="67">
        <v>0.76020328245470525</v>
      </c>
      <c r="K147" s="67">
        <v>0.94070348260438241</v>
      </c>
      <c r="L147" s="67">
        <v>0.88650643089614845</v>
      </c>
      <c r="M147" s="67">
        <v>0.2206300658222429</v>
      </c>
      <c r="N147" s="68">
        <v>0.30967741935483872</v>
      </c>
      <c r="O147" s="374"/>
    </row>
    <row r="148" spans="1:15" x14ac:dyDescent="0.3">
      <c r="A148" s="19" t="s">
        <v>350</v>
      </c>
      <c r="B148" s="16" t="s">
        <v>355</v>
      </c>
      <c r="C148" s="66">
        <v>5.628415300546448E-2</v>
      </c>
      <c r="D148" s="67">
        <v>0.74610805668050295</v>
      </c>
      <c r="E148" s="67">
        <v>0.32293055014455907</v>
      </c>
      <c r="F148" s="67">
        <v>0.21627468268777297</v>
      </c>
      <c r="G148" s="67">
        <v>0.60179379246502362</v>
      </c>
      <c r="H148" s="67">
        <v>0.28906089282040731</v>
      </c>
      <c r="I148" s="67">
        <v>8.2107591030652127E-2</v>
      </c>
      <c r="J148" s="67">
        <v>0.28612939724336556</v>
      </c>
      <c r="K148" s="67">
        <v>0.70746759925941161</v>
      </c>
      <c r="L148" s="67">
        <v>0.58629911540835222</v>
      </c>
      <c r="M148" s="67">
        <v>0.34525769363532566</v>
      </c>
      <c r="N148" s="68">
        <v>1</v>
      </c>
      <c r="O148" s="374"/>
    </row>
    <row r="149" spans="1:15" x14ac:dyDescent="0.3">
      <c r="A149" s="19" t="s">
        <v>350</v>
      </c>
      <c r="B149" s="16" t="s">
        <v>357</v>
      </c>
      <c r="C149" s="66">
        <v>6.327072040351768E-2</v>
      </c>
      <c r="D149" s="67">
        <v>0.89835296370774687</v>
      </c>
      <c r="E149" s="67">
        <v>0.12435317666246572</v>
      </c>
      <c r="F149" s="67">
        <v>0.33768255615686854</v>
      </c>
      <c r="G149" s="67">
        <v>0.4914976193334134</v>
      </c>
      <c r="H149" s="67">
        <v>0.50730031491554539</v>
      </c>
      <c r="I149" s="67">
        <v>0.16933867735470942</v>
      </c>
      <c r="J149" s="67">
        <v>2.7054108216432865E-2</v>
      </c>
      <c r="K149" s="67">
        <v>0.78288720297738335</v>
      </c>
      <c r="L149" s="67">
        <v>0.78274405954766679</v>
      </c>
      <c r="M149" s="67">
        <v>0.22848946443362492</v>
      </c>
      <c r="N149" s="68">
        <v>1</v>
      </c>
      <c r="O149" s="374"/>
    </row>
    <row r="150" spans="1:15" x14ac:dyDescent="0.3">
      <c r="A150" s="19" t="s">
        <v>350</v>
      </c>
      <c r="B150" s="16" t="s">
        <v>359</v>
      </c>
      <c r="C150" s="66">
        <v>0.33545996153304874</v>
      </c>
      <c r="D150" s="67">
        <v>0.86148570616349518</v>
      </c>
      <c r="E150" s="67">
        <v>0.1916159074858757</v>
      </c>
      <c r="F150" s="67">
        <v>0.3467183086158192</v>
      </c>
      <c r="G150" s="67">
        <v>0.48223284060319854</v>
      </c>
      <c r="H150" s="67">
        <v>0.32452944748026713</v>
      </c>
      <c r="I150" s="67">
        <v>0.11453331125462272</v>
      </c>
      <c r="J150" s="67">
        <v>0.40944968813821275</v>
      </c>
      <c r="K150" s="67">
        <v>0.79869735607440528</v>
      </c>
      <c r="L150" s="67">
        <v>0.68631671910360437</v>
      </c>
      <c r="M150" s="67">
        <v>0.27367669764325459</v>
      </c>
      <c r="N150" s="68">
        <v>1</v>
      </c>
      <c r="O150" s="374"/>
    </row>
    <row r="151" spans="1:15" x14ac:dyDescent="0.3">
      <c r="A151" s="19" t="s">
        <v>350</v>
      </c>
      <c r="B151" s="16" t="s">
        <v>361</v>
      </c>
      <c r="C151" s="66">
        <v>0.27532151601419758</v>
      </c>
      <c r="D151" s="67">
        <v>0.91752192573241276</v>
      </c>
      <c r="E151" s="67">
        <v>0.1007084212995543</v>
      </c>
      <c r="F151" s="67">
        <v>0.36499178981937602</v>
      </c>
      <c r="G151" s="67">
        <v>0.43811227252588564</v>
      </c>
      <c r="H151" s="67">
        <v>0.22886141636141635</v>
      </c>
      <c r="I151" s="67">
        <v>6.3034188034188032E-2</v>
      </c>
      <c r="J151" s="67">
        <v>0.47008547008547008</v>
      </c>
      <c r="K151" s="67">
        <v>0.91030728530728533</v>
      </c>
      <c r="L151" s="67">
        <v>0.73219373219373218</v>
      </c>
      <c r="M151" s="67">
        <v>0.21785035545857676</v>
      </c>
      <c r="N151" s="68">
        <v>1</v>
      </c>
      <c r="O151" s="374"/>
    </row>
    <row r="152" spans="1:15" x14ac:dyDescent="0.3">
      <c r="A152" s="19" t="s">
        <v>350</v>
      </c>
      <c r="B152" s="16" t="s">
        <v>363</v>
      </c>
      <c r="C152" s="66">
        <v>0.19682578217461233</v>
      </c>
      <c r="D152" s="67">
        <v>0.79407613056644</v>
      </c>
      <c r="E152" s="67">
        <v>0.26532076245132197</v>
      </c>
      <c r="F152" s="67">
        <v>0.31590197054431529</v>
      </c>
      <c r="G152" s="67">
        <v>0.51270024490493904</v>
      </c>
      <c r="H152" s="67">
        <v>0.53790600209549466</v>
      </c>
      <c r="I152" s="67">
        <v>0.17968866936087413</v>
      </c>
      <c r="J152" s="67">
        <v>3.9440203562340966E-2</v>
      </c>
      <c r="K152" s="67">
        <v>0.73078506211644967</v>
      </c>
      <c r="L152" s="67">
        <v>0.75768971710821731</v>
      </c>
      <c r="M152" s="67">
        <v>0.29501111503344052</v>
      </c>
      <c r="N152" s="68">
        <v>1</v>
      </c>
      <c r="O152" s="374"/>
    </row>
    <row r="153" spans="1:15" x14ac:dyDescent="0.3">
      <c r="A153" s="19" t="s">
        <v>350</v>
      </c>
      <c r="B153" s="16" t="s">
        <v>367</v>
      </c>
      <c r="C153" s="66">
        <v>0.23118695034984418</v>
      </c>
      <c r="D153" s="67">
        <v>0.85796206733679692</v>
      </c>
      <c r="E153" s="67">
        <v>0.17768625920605793</v>
      </c>
      <c r="F153" s="67">
        <v>0.32335577937012711</v>
      </c>
      <c r="G153" s="67">
        <v>0.54962460074941577</v>
      </c>
      <c r="H153" s="67">
        <v>0.40278353077624057</v>
      </c>
      <c r="I153" s="67">
        <v>0.223469472288957</v>
      </c>
      <c r="J153" s="67">
        <v>0.41367740866539643</v>
      </c>
      <c r="K153" s="67">
        <v>0.74910943583795875</v>
      </c>
      <c r="L153" s="67">
        <v>0.68382901168088805</v>
      </c>
      <c r="M153" s="67">
        <v>0.36077262810620975</v>
      </c>
      <c r="N153" s="68">
        <v>1</v>
      </c>
      <c r="O153" s="374"/>
    </row>
    <row r="154" spans="1:15" x14ac:dyDescent="0.3">
      <c r="A154" s="19" t="s">
        <v>350</v>
      </c>
      <c r="B154" s="16" t="s">
        <v>368</v>
      </c>
      <c r="C154" s="66">
        <v>0.13473466417039354</v>
      </c>
      <c r="D154" s="67">
        <v>0.82294030201079726</v>
      </c>
      <c r="E154" s="67">
        <v>0.21107192666092225</v>
      </c>
      <c r="F154" s="67">
        <v>0.2860366162401286</v>
      </c>
      <c r="G154" s="67">
        <v>0.55155179485621397</v>
      </c>
      <c r="H154" s="67">
        <v>0.33732790559392584</v>
      </c>
      <c r="I154" s="67">
        <v>0.13204958148470017</v>
      </c>
      <c r="J154" s="67">
        <v>0.38887618350638065</v>
      </c>
      <c r="K154" s="67">
        <v>0.74315052828980466</v>
      </c>
      <c r="L154" s="67">
        <v>0.65496500937657232</v>
      </c>
      <c r="M154" s="67">
        <v>0.31195259430553546</v>
      </c>
      <c r="N154" s="68">
        <v>1</v>
      </c>
      <c r="O154" s="374"/>
    </row>
    <row r="155" spans="1:15" x14ac:dyDescent="0.3">
      <c r="A155" s="19" t="s">
        <v>350</v>
      </c>
      <c r="B155" s="16" t="s">
        <v>370</v>
      </c>
      <c r="C155" s="66">
        <v>0.19088288210174928</v>
      </c>
      <c r="D155" s="67">
        <v>0.93015901617189967</v>
      </c>
      <c r="E155" s="67">
        <v>0.11821423136291498</v>
      </c>
      <c r="F155" s="67">
        <v>0.37719851294649653</v>
      </c>
      <c r="G155" s="67">
        <v>0.50853212980872553</v>
      </c>
      <c r="H155" s="67">
        <v>0.4943289224952741</v>
      </c>
      <c r="I155" s="67">
        <v>0.23787019533711407</v>
      </c>
      <c r="J155" s="67">
        <v>0.37405482041587901</v>
      </c>
      <c r="K155" s="67">
        <v>0.7843152699012812</v>
      </c>
      <c r="L155" s="67">
        <v>0.61617832388153748</v>
      </c>
      <c r="M155" s="67">
        <v>0.28050932067781775</v>
      </c>
      <c r="N155" s="68">
        <v>1</v>
      </c>
      <c r="O155" s="374"/>
    </row>
    <row r="156" spans="1:15" x14ac:dyDescent="0.3">
      <c r="A156" s="19" t="s">
        <v>350</v>
      </c>
      <c r="B156" s="16" t="s">
        <v>372</v>
      </c>
      <c r="C156" s="66">
        <v>0.10157117216622946</v>
      </c>
      <c r="D156" s="67">
        <v>0.86338888549031256</v>
      </c>
      <c r="E156" s="67">
        <v>0.179705016046072</v>
      </c>
      <c r="F156" s="67">
        <v>0.31261265221787488</v>
      </c>
      <c r="G156" s="67">
        <v>0.55685346874657504</v>
      </c>
      <c r="H156" s="67">
        <v>0.65160204939970945</v>
      </c>
      <c r="I156" s="67">
        <v>0.24562208457597309</v>
      </c>
      <c r="J156" s="67">
        <v>0.2208712497769621</v>
      </c>
      <c r="K156" s="67">
        <v>0.68659988274578776</v>
      </c>
      <c r="L156" s="67">
        <v>0.42468965868828223</v>
      </c>
      <c r="M156" s="67">
        <v>0.31772215145778648</v>
      </c>
      <c r="N156" s="68">
        <v>1</v>
      </c>
      <c r="O156" s="374"/>
    </row>
    <row r="157" spans="1:15" x14ac:dyDescent="0.3">
      <c r="A157" s="19" t="s">
        <v>374</v>
      </c>
      <c r="B157" s="16" t="s">
        <v>378</v>
      </c>
      <c r="C157" s="66">
        <v>0.68119459901689661</v>
      </c>
      <c r="D157" s="67">
        <v>0.88985817925586286</v>
      </c>
      <c r="E157" s="67">
        <v>0.12891020449483701</v>
      </c>
      <c r="F157" s="67">
        <v>0.51335037456975097</v>
      </c>
      <c r="G157" s="67">
        <v>0.39824971527902653</v>
      </c>
      <c r="H157" s="67">
        <v>0.43153326904532302</v>
      </c>
      <c r="I157" s="67">
        <v>0.38999862239977956</v>
      </c>
      <c r="J157" s="67">
        <v>0.47489323598291777</v>
      </c>
      <c r="K157" s="67">
        <v>0.69944207191073149</v>
      </c>
      <c r="L157" s="67">
        <v>0.76591128254580521</v>
      </c>
      <c r="M157" s="67">
        <v>0.31526432160804019</v>
      </c>
      <c r="N157" s="68">
        <v>5.2565170812998458E-3</v>
      </c>
      <c r="O157" s="374"/>
    </row>
    <row r="158" spans="1:15" x14ac:dyDescent="0.3">
      <c r="A158" s="19" t="s">
        <v>374</v>
      </c>
      <c r="B158" s="16" t="s">
        <v>379</v>
      </c>
      <c r="C158" s="66">
        <v>9.7808913859409805E-2</v>
      </c>
      <c r="D158" s="67">
        <v>0.85084370286576172</v>
      </c>
      <c r="E158" s="67">
        <v>0.18823003765877322</v>
      </c>
      <c r="F158" s="67">
        <v>0.19306504116933682</v>
      </c>
      <c r="G158" s="67">
        <v>0.55043531233342635</v>
      </c>
      <c r="H158" s="67">
        <v>0.67144266824551013</v>
      </c>
      <c r="I158" s="67">
        <v>0.50183540556542328</v>
      </c>
      <c r="J158" s="67">
        <v>5.0167752121570951E-2</v>
      </c>
      <c r="K158" s="67">
        <v>0.1361357805407539</v>
      </c>
      <c r="L158" s="67">
        <v>7.3810933491217687E-2</v>
      </c>
      <c r="M158" s="67">
        <v>0.40618712273641849</v>
      </c>
      <c r="N158" s="68">
        <v>0.15154426904598492</v>
      </c>
      <c r="O158" s="374"/>
    </row>
    <row r="159" spans="1:15" x14ac:dyDescent="0.3">
      <c r="A159" s="19" t="s">
        <v>374</v>
      </c>
      <c r="B159" s="16" t="s">
        <v>383</v>
      </c>
      <c r="C159" s="66">
        <v>0.19057638559299689</v>
      </c>
      <c r="D159" s="67">
        <v>0.86243301862720079</v>
      </c>
      <c r="E159" s="67">
        <v>0.18901443547001204</v>
      </c>
      <c r="F159" s="67">
        <v>0.23420046399725039</v>
      </c>
      <c r="G159" s="67">
        <v>0.52829076117145368</v>
      </c>
      <c r="H159" s="67">
        <v>0.77692956050571949</v>
      </c>
      <c r="I159" s="67">
        <v>0.71506321493076463</v>
      </c>
      <c r="J159" s="67">
        <v>7.8386514148103548E-2</v>
      </c>
      <c r="K159" s="67">
        <v>0.20231186032510537</v>
      </c>
      <c r="L159" s="67">
        <v>0.13336544250451535</v>
      </c>
      <c r="M159" s="67">
        <v>0.3993241062194085</v>
      </c>
      <c r="N159" s="68">
        <v>1</v>
      </c>
      <c r="O159" s="374"/>
    </row>
    <row r="160" spans="1:15" x14ac:dyDescent="0.3">
      <c r="A160" s="19" t="s">
        <v>374</v>
      </c>
      <c r="B160" s="16" t="s">
        <v>384</v>
      </c>
      <c r="C160" s="66">
        <v>0.1126054303870595</v>
      </c>
      <c r="D160" s="67">
        <v>0.84745261950486184</v>
      </c>
      <c r="E160" s="67">
        <v>0.19589802348897162</v>
      </c>
      <c r="F160" s="67">
        <v>0.26934402749928388</v>
      </c>
      <c r="G160" s="67">
        <v>0.53019279223169036</v>
      </c>
      <c r="H160" s="67">
        <v>0.53925195232223588</v>
      </c>
      <c r="I160" s="67">
        <v>0.63279901356350188</v>
      </c>
      <c r="J160" s="67">
        <v>0.10341142622277025</v>
      </c>
      <c r="K160" s="67">
        <v>0.2167146184408823</v>
      </c>
      <c r="L160" s="67">
        <v>7.06398136731059E-2</v>
      </c>
      <c r="M160" s="67">
        <v>0.40395402631198496</v>
      </c>
      <c r="N160" s="68">
        <v>7.253889451680564E-3</v>
      </c>
      <c r="O160" s="374"/>
    </row>
    <row r="161" spans="1:15" x14ac:dyDescent="0.3">
      <c r="A161" s="19" t="s">
        <v>374</v>
      </c>
      <c r="B161" s="16" t="s">
        <v>386</v>
      </c>
      <c r="C161" s="66">
        <v>0.13559642570091249</v>
      </c>
      <c r="D161" s="67">
        <v>0.81634253450439143</v>
      </c>
      <c r="E161" s="67">
        <v>0.2452704206543512</v>
      </c>
      <c r="F161" s="67">
        <v>0.20454039617182285</v>
      </c>
      <c r="G161" s="67">
        <v>0.57012087437698677</v>
      </c>
      <c r="H161" s="67">
        <v>0.81819919187506829</v>
      </c>
      <c r="I161" s="67">
        <v>0.46393469476902915</v>
      </c>
      <c r="J161" s="67">
        <v>4.4719886425685265E-2</v>
      </c>
      <c r="K161" s="67">
        <v>0.16225292126242219</v>
      </c>
      <c r="L161" s="67">
        <v>7.4314731899093586E-2</v>
      </c>
      <c r="M161" s="67">
        <v>0.44596395101649744</v>
      </c>
      <c r="N161" s="68">
        <v>1</v>
      </c>
      <c r="O161" s="374"/>
    </row>
    <row r="162" spans="1:15" x14ac:dyDescent="0.3">
      <c r="A162" s="19" t="s">
        <v>374</v>
      </c>
      <c r="B162" s="16" t="s">
        <v>388</v>
      </c>
      <c r="C162" s="66">
        <v>8.4304592799924194E-2</v>
      </c>
      <c r="D162" s="67">
        <v>0.77432142204350218</v>
      </c>
      <c r="E162" s="67">
        <v>0.32766876633283487</v>
      </c>
      <c r="F162" s="67">
        <v>0.19807857887343092</v>
      </c>
      <c r="G162" s="67">
        <v>0.58971716056199763</v>
      </c>
      <c r="H162" s="67">
        <v>0.83834838380292931</v>
      </c>
      <c r="I162" s="67">
        <v>0.29464884010338555</v>
      </c>
      <c r="J162" s="67">
        <v>7.5018347745620467E-2</v>
      </c>
      <c r="K162" s="67">
        <v>0.16318325409234499</v>
      </c>
      <c r="L162" s="67">
        <v>0.40537349628258718</v>
      </c>
      <c r="M162" s="67">
        <v>0.46646335724101579</v>
      </c>
      <c r="N162" s="68">
        <v>0.23249091529171026</v>
      </c>
      <c r="O162" s="374"/>
    </row>
    <row r="163" spans="1:15" x14ac:dyDescent="0.3">
      <c r="A163" s="19" t="s">
        <v>374</v>
      </c>
      <c r="B163" s="16" t="s">
        <v>390</v>
      </c>
      <c r="C163" s="66">
        <v>8.7107846831601082E-2</v>
      </c>
      <c r="D163" s="67">
        <v>0.84792820358120191</v>
      </c>
      <c r="E163" s="67">
        <v>0.22128575271227471</v>
      </c>
      <c r="F163" s="67">
        <v>0.14553632804327685</v>
      </c>
      <c r="G163" s="67">
        <v>0.5921612721869729</v>
      </c>
      <c r="H163" s="67">
        <v>0.7491160293347302</v>
      </c>
      <c r="I163" s="67">
        <v>0.47757333682556313</v>
      </c>
      <c r="J163" s="67">
        <v>6.060110005238345E-2</v>
      </c>
      <c r="K163" s="67">
        <v>0.1123297537977999</v>
      </c>
      <c r="L163" s="67">
        <v>6.5446568884232587E-2</v>
      </c>
      <c r="M163" s="67">
        <v>0.51216388136429336</v>
      </c>
      <c r="N163" s="68">
        <v>4.0482611607005725E-2</v>
      </c>
      <c r="O163" s="374"/>
    </row>
    <row r="164" spans="1:15" x14ac:dyDescent="0.3">
      <c r="A164" s="19" t="s">
        <v>374</v>
      </c>
      <c r="B164" s="16" t="s">
        <v>392</v>
      </c>
      <c r="C164" s="66">
        <v>6.7078071695214958E-2</v>
      </c>
      <c r="D164" s="67">
        <v>0.8339468473744388</v>
      </c>
      <c r="E164" s="67">
        <v>0.2215791801828369</v>
      </c>
      <c r="F164" s="67">
        <v>0.19717634915953997</v>
      </c>
      <c r="G164" s="67">
        <v>0.58946455206843018</v>
      </c>
      <c r="H164" s="67">
        <v>0.71028306150117082</v>
      </c>
      <c r="I164" s="67">
        <v>0.57269627377675525</v>
      </c>
      <c r="J164" s="67">
        <v>9.0834394642783783E-2</v>
      </c>
      <c r="K164" s="67">
        <v>0.15492379113430016</v>
      </c>
      <c r="L164" s="67">
        <v>0.17041206195308328</v>
      </c>
      <c r="M164" s="67">
        <v>0.41326680363956558</v>
      </c>
      <c r="N164" s="68">
        <v>5.0008340269214205E-2</v>
      </c>
      <c r="O164" s="374"/>
    </row>
    <row r="165" spans="1:15" x14ac:dyDescent="0.3">
      <c r="A165" s="19" t="s">
        <v>374</v>
      </c>
      <c r="B165" s="16" t="s">
        <v>396</v>
      </c>
      <c r="C165" s="66">
        <v>0.3057251440480569</v>
      </c>
      <c r="D165" s="67">
        <v>0.649911924951866</v>
      </c>
      <c r="E165" s="67">
        <v>0.35671588412609206</v>
      </c>
      <c r="F165" s="67">
        <v>0.41710519593317325</v>
      </c>
      <c r="G165" s="67">
        <v>0.50882251182101257</v>
      </c>
      <c r="H165" s="67">
        <v>0.55699088145896658</v>
      </c>
      <c r="I165" s="67">
        <v>0.39665653495440728</v>
      </c>
      <c r="J165" s="67">
        <v>0.38867781155015196</v>
      </c>
      <c r="K165" s="67">
        <v>0.63335866261398177</v>
      </c>
      <c r="L165" s="67">
        <v>0.62006079027355621</v>
      </c>
      <c r="M165" s="67">
        <v>0.26639587564443057</v>
      </c>
      <c r="N165" s="68">
        <v>3.8927973484018806E-3</v>
      </c>
      <c r="O165" s="374"/>
    </row>
    <row r="166" spans="1:15" x14ac:dyDescent="0.3">
      <c r="A166" s="19" t="s">
        <v>374</v>
      </c>
      <c r="B166" s="16" t="s">
        <v>397</v>
      </c>
      <c r="C166" s="66">
        <v>0.17484922135205688</v>
      </c>
      <c r="D166" s="67">
        <v>0.6951341518872215</v>
      </c>
      <c r="E166" s="67">
        <v>0.34074328711661128</v>
      </c>
      <c r="F166" s="67">
        <v>0.30323517054352395</v>
      </c>
      <c r="G166" s="67">
        <v>0.55866736682420215</v>
      </c>
      <c r="H166" s="67">
        <v>0.69211647727272729</v>
      </c>
      <c r="I166" s="67">
        <v>0.49698153409090912</v>
      </c>
      <c r="J166" s="67">
        <v>0.25337357954545453</v>
      </c>
      <c r="K166" s="67">
        <v>0.38805042613636365</v>
      </c>
      <c r="L166" s="67">
        <v>0.3505859375</v>
      </c>
      <c r="M166" s="67">
        <v>0.34335804541427706</v>
      </c>
      <c r="N166" s="68">
        <v>9.8924731182795697E-2</v>
      </c>
      <c r="O166" s="374"/>
    </row>
    <row r="167" spans="1:15" x14ac:dyDescent="0.3">
      <c r="A167" s="19" t="s">
        <v>374</v>
      </c>
      <c r="B167" s="16" t="s">
        <v>401</v>
      </c>
      <c r="C167" s="66">
        <v>0.12619139774541585</v>
      </c>
      <c r="D167" s="67">
        <v>0.76842655514898051</v>
      </c>
      <c r="E167" s="67">
        <v>0.3104192286193404</v>
      </c>
      <c r="F167" s="67">
        <v>0.25405254332029065</v>
      </c>
      <c r="G167" s="67">
        <v>0.48921531259467754</v>
      </c>
      <c r="H167" s="67">
        <v>0.75703091455560323</v>
      </c>
      <c r="I167" s="67">
        <v>0.12521468441391154</v>
      </c>
      <c r="J167" s="67">
        <v>0.20547981966509232</v>
      </c>
      <c r="K167" s="67">
        <v>0.27941176470588236</v>
      </c>
      <c r="L167" s="67">
        <v>0.36166273078574496</v>
      </c>
      <c r="M167" s="67">
        <v>0.3818953006478254</v>
      </c>
      <c r="N167" s="68">
        <v>0.39832765811690274</v>
      </c>
      <c r="O167" s="374"/>
    </row>
    <row r="168" spans="1:15" x14ac:dyDescent="0.3">
      <c r="A168" s="19" t="s">
        <v>374</v>
      </c>
      <c r="B168" s="16" t="s">
        <v>402</v>
      </c>
      <c r="C168" s="66">
        <v>9.2090018607590488E-2</v>
      </c>
      <c r="D168" s="67">
        <v>0.93817341040462443</v>
      </c>
      <c r="E168" s="67">
        <v>8.7947882736156349E-2</v>
      </c>
      <c r="F168" s="67">
        <v>0.300672480823789</v>
      </c>
      <c r="G168" s="67">
        <v>0.35797113539667974</v>
      </c>
      <c r="H168" s="67">
        <v>0.65184933831014591</v>
      </c>
      <c r="I168" s="67">
        <v>9.9626739056667801E-2</v>
      </c>
      <c r="J168" s="67">
        <v>6.766202918221921E-2</v>
      </c>
      <c r="K168" s="67">
        <v>0.28788598574821855</v>
      </c>
      <c r="L168" s="67">
        <v>0.70797421106209701</v>
      </c>
      <c r="M168" s="67">
        <v>0.16597408446091175</v>
      </c>
      <c r="N168" s="68">
        <v>1</v>
      </c>
      <c r="O168" s="374"/>
    </row>
    <row r="169" spans="1:15" x14ac:dyDescent="0.3">
      <c r="A169" s="19" t="s">
        <v>374</v>
      </c>
      <c r="B169" s="16" t="s">
        <v>404</v>
      </c>
      <c r="C169" s="66">
        <v>0.100867291170792</v>
      </c>
      <c r="D169" s="67">
        <v>0.88243757065049844</v>
      </c>
      <c r="E169" s="67">
        <v>0.15614109198437004</v>
      </c>
      <c r="F169" s="67">
        <v>0.28489456824022247</v>
      </c>
      <c r="G169" s="67">
        <v>0.46038124335812969</v>
      </c>
      <c r="H169" s="67">
        <v>0.77794629315728436</v>
      </c>
      <c r="I169" s="67">
        <v>5.7409224730127578E-2</v>
      </c>
      <c r="J169" s="67">
        <v>2.3061825318940136E-2</v>
      </c>
      <c r="K169" s="67">
        <v>0.21099116781157998</v>
      </c>
      <c r="L169" s="67">
        <v>0.46578642162547951</v>
      </c>
      <c r="M169" s="67">
        <v>0.31758494145842175</v>
      </c>
      <c r="N169" s="68">
        <v>0.42721544211263457</v>
      </c>
      <c r="O169" s="374"/>
    </row>
    <row r="170" spans="1:15" x14ac:dyDescent="0.3">
      <c r="A170" s="19" t="s">
        <v>374</v>
      </c>
      <c r="B170" s="16" t="s">
        <v>406</v>
      </c>
      <c r="C170" s="66">
        <v>7.1119501478523819E-2</v>
      </c>
      <c r="D170" s="67">
        <v>0.78956195867237966</v>
      </c>
      <c r="E170" s="67">
        <v>0.27116057655625403</v>
      </c>
      <c r="F170" s="67">
        <v>0.23438769924861916</v>
      </c>
      <c r="G170" s="67">
        <v>0.54080603847621123</v>
      </c>
      <c r="H170" s="67">
        <v>0.8011623231843269</v>
      </c>
      <c r="I170" s="67">
        <v>0.286194670857853</v>
      </c>
      <c r="J170" s="67">
        <v>4.5250191892978547E-2</v>
      </c>
      <c r="K170" s="67">
        <v>0.37947293395226434</v>
      </c>
      <c r="L170" s="67">
        <v>0.41203991373953724</v>
      </c>
      <c r="M170" s="67">
        <v>0.40352327378907593</v>
      </c>
      <c r="N170" s="68">
        <v>1</v>
      </c>
      <c r="O170" s="374"/>
    </row>
    <row r="171" spans="1:15" x14ac:dyDescent="0.3">
      <c r="A171" s="19" t="s">
        <v>374</v>
      </c>
      <c r="B171" s="16" t="s">
        <v>410</v>
      </c>
      <c r="C171" s="66">
        <v>0.10733121572622936</v>
      </c>
      <c r="D171" s="67">
        <v>0.93574004935771693</v>
      </c>
      <c r="E171" s="67">
        <v>9.3437234553310933E-2</v>
      </c>
      <c r="F171" s="67">
        <v>0.43006980093806552</v>
      </c>
      <c r="G171" s="67">
        <v>0.34501722767028897</v>
      </c>
      <c r="H171" s="67">
        <v>0.80540627514078844</v>
      </c>
      <c r="I171" s="67">
        <v>7.4368463395012074E-2</v>
      </c>
      <c r="J171" s="67">
        <v>0.20141592920353982</v>
      </c>
      <c r="K171" s="67">
        <v>0.69975864843121482</v>
      </c>
      <c r="L171" s="67">
        <v>0.87842316975060342</v>
      </c>
      <c r="M171" s="67">
        <v>0.26647463509597175</v>
      </c>
      <c r="N171" s="68">
        <v>1</v>
      </c>
      <c r="O171" s="374"/>
    </row>
    <row r="172" spans="1:15" x14ac:dyDescent="0.3">
      <c r="A172" s="19" t="s">
        <v>374</v>
      </c>
      <c r="B172" s="16" t="s">
        <v>411</v>
      </c>
      <c r="C172" s="66">
        <v>0.21527589190418148</v>
      </c>
      <c r="D172" s="67">
        <v>0.9038836918090748</v>
      </c>
      <c r="E172" s="67">
        <v>0.14230857668429525</v>
      </c>
      <c r="F172" s="67">
        <v>0.33578983674407908</v>
      </c>
      <c r="G172" s="67">
        <v>0.45469504277232042</v>
      </c>
      <c r="H172" s="67">
        <v>0.74488520118208679</v>
      </c>
      <c r="I172" s="67">
        <v>7.8625824050920667E-2</v>
      </c>
      <c r="J172" s="67">
        <v>0.11965787679017958</v>
      </c>
      <c r="K172" s="67">
        <v>0.47147078881563992</v>
      </c>
      <c r="L172" s="67">
        <v>0.71013298476926578</v>
      </c>
      <c r="M172" s="67">
        <v>0.34823598847548709</v>
      </c>
      <c r="N172" s="68">
        <v>1</v>
      </c>
      <c r="O172" s="374"/>
    </row>
    <row r="173" spans="1:15" x14ac:dyDescent="0.3">
      <c r="A173" s="19" t="s">
        <v>374</v>
      </c>
      <c r="B173" s="16" t="s">
        <v>413</v>
      </c>
      <c r="C173" s="66">
        <v>0.23309853821101265</v>
      </c>
      <c r="D173" s="67">
        <v>0.9575772387527749</v>
      </c>
      <c r="E173" s="67">
        <v>6.3236555188043608E-2</v>
      </c>
      <c r="F173" s="67">
        <v>0.45319122871493323</v>
      </c>
      <c r="G173" s="67">
        <v>0.35952669209859051</v>
      </c>
      <c r="H173" s="67">
        <v>0.8763130555234907</v>
      </c>
      <c r="I173" s="67">
        <v>0.12103197506637424</v>
      </c>
      <c r="J173" s="67">
        <v>0.12103197506637424</v>
      </c>
      <c r="K173" s="67">
        <v>0.61104698141521407</v>
      </c>
      <c r="L173" s="67">
        <v>0.74754703913194043</v>
      </c>
      <c r="M173" s="67">
        <v>0.24689664998486172</v>
      </c>
      <c r="N173" s="68">
        <v>1</v>
      </c>
      <c r="O173" s="374"/>
    </row>
    <row r="174" spans="1:15" x14ac:dyDescent="0.3">
      <c r="A174" s="19" t="s">
        <v>415</v>
      </c>
      <c r="B174" s="16" t="s">
        <v>419</v>
      </c>
      <c r="C174" s="66">
        <v>1</v>
      </c>
      <c r="D174" s="67">
        <v>0.97727357124289815</v>
      </c>
      <c r="E174" s="67">
        <v>3.6336181788362239E-2</v>
      </c>
      <c r="F174" s="67">
        <v>0.73785919093320362</v>
      </c>
      <c r="G174" s="67">
        <v>0.29275311489709938</v>
      </c>
      <c r="H174" s="67">
        <v>7.6788377975225378E-2</v>
      </c>
      <c r="I174" s="67">
        <v>8.030676438160711E-2</v>
      </c>
      <c r="J174" s="67">
        <v>0.89838835203320577</v>
      </c>
      <c r="K174" s="67">
        <v>0.93942538426616518</v>
      </c>
      <c r="L174" s="67">
        <v>0.98959076464102735</v>
      </c>
      <c r="M174" s="67">
        <v>0.18144177504930484</v>
      </c>
      <c r="N174" s="68">
        <v>1</v>
      </c>
      <c r="O174" s="374"/>
    </row>
    <row r="175" spans="1:15" x14ac:dyDescent="0.3">
      <c r="A175" s="19" t="s">
        <v>415</v>
      </c>
      <c r="B175" s="16" t="s">
        <v>421</v>
      </c>
      <c r="C175" s="66">
        <v>0.59832441659177404</v>
      </c>
      <c r="D175" s="67">
        <v>0.97924285766013686</v>
      </c>
      <c r="E175" s="67">
        <v>3.7510045869302559E-2</v>
      </c>
      <c r="F175" s="67">
        <v>0.70516808721181334</v>
      </c>
      <c r="G175" s="67">
        <v>0.32164058736043905</v>
      </c>
      <c r="H175" s="67">
        <v>8.750735260847925E-2</v>
      </c>
      <c r="I175" s="67">
        <v>0.11587710963304827</v>
      </c>
      <c r="J175" s="67">
        <v>0.89406210880352321</v>
      </c>
      <c r="K175" s="67">
        <v>0.97924679124624825</v>
      </c>
      <c r="L175" s="67">
        <v>0.91721339909204713</v>
      </c>
      <c r="M175" s="67">
        <v>0.20376282581530825</v>
      </c>
      <c r="N175" s="68">
        <v>1</v>
      </c>
      <c r="O175" s="374"/>
    </row>
    <row r="176" spans="1:15" x14ac:dyDescent="0.3">
      <c r="A176" s="19" t="s">
        <v>415</v>
      </c>
      <c r="B176" s="16" t="s">
        <v>423</v>
      </c>
      <c r="C176" s="66">
        <v>0.1061294239330845</v>
      </c>
      <c r="D176" s="67">
        <v>0.95185591548704662</v>
      </c>
      <c r="E176" s="67">
        <v>6.8565199826204945E-2</v>
      </c>
      <c r="F176" s="67">
        <v>0.5279710951375497</v>
      </c>
      <c r="G176" s="67">
        <v>0.40023506720511121</v>
      </c>
      <c r="H176" s="67">
        <v>0.21997910357895484</v>
      </c>
      <c r="I176" s="67">
        <v>0.29614478740547912</v>
      </c>
      <c r="J176" s="67">
        <v>0.56533673342896107</v>
      </c>
      <c r="K176" s="67">
        <v>0.9199383732667481</v>
      </c>
      <c r="L176" s="67">
        <v>0.89842214312277535</v>
      </c>
      <c r="M176" s="67">
        <v>0.28837718757246683</v>
      </c>
      <c r="N176" s="68">
        <v>1</v>
      </c>
      <c r="O176" s="374"/>
    </row>
    <row r="177" spans="1:15" x14ac:dyDescent="0.3">
      <c r="A177" s="19" t="s">
        <v>415</v>
      </c>
      <c r="B177" s="16" t="s">
        <v>425</v>
      </c>
      <c r="C177" s="66">
        <v>0.14803077479953167</v>
      </c>
      <c r="D177" s="67">
        <v>0.93894054647182201</v>
      </c>
      <c r="E177" s="67">
        <v>8.5832134428529924E-2</v>
      </c>
      <c r="F177" s="67">
        <v>0.47572306362109412</v>
      </c>
      <c r="G177" s="67">
        <v>0.43496292502616396</v>
      </c>
      <c r="H177" s="67">
        <v>0.27142684797407923</v>
      </c>
      <c r="I177" s="67">
        <v>0.2554504248315323</v>
      </c>
      <c r="J177" s="67">
        <v>0.55319442290126331</v>
      </c>
      <c r="K177" s="67">
        <v>0.88480430174241254</v>
      </c>
      <c r="L177" s="67">
        <v>0.60453613222342861</v>
      </c>
      <c r="M177" s="67">
        <v>0.31100331239705326</v>
      </c>
      <c r="N177" s="68">
        <v>1</v>
      </c>
      <c r="O177" s="374"/>
    </row>
    <row r="178" spans="1:15" x14ac:dyDescent="0.3">
      <c r="A178" s="19" t="s">
        <v>415</v>
      </c>
      <c r="B178" s="16" t="s">
        <v>427</v>
      </c>
      <c r="C178" s="66">
        <v>0.31738246029112627</v>
      </c>
      <c r="D178" s="67">
        <v>0.94082076122414049</v>
      </c>
      <c r="E178" s="67">
        <v>0.12083012658899711</v>
      </c>
      <c r="F178" s="67">
        <v>0.37656909317693266</v>
      </c>
      <c r="G178" s="67">
        <v>0.43612962891603407</v>
      </c>
      <c r="H178" s="67">
        <v>0.42173763787519214</v>
      </c>
      <c r="I178" s="67">
        <v>0.31170614486783382</v>
      </c>
      <c r="J178" s="67">
        <v>0.33046761891968535</v>
      </c>
      <c r="K178" s="67">
        <v>0.83743040940909563</v>
      </c>
      <c r="L178" s="67">
        <v>0.83651994805892627</v>
      </c>
      <c r="M178" s="67">
        <v>0.34951893569766468</v>
      </c>
      <c r="N178" s="68">
        <v>1</v>
      </c>
      <c r="O178" s="374"/>
    </row>
    <row r="179" spans="1:15" x14ac:dyDescent="0.3">
      <c r="A179" s="19" t="s">
        <v>415</v>
      </c>
      <c r="B179" s="16" t="s">
        <v>429</v>
      </c>
      <c r="C179" s="66">
        <v>6.1862104916593504E-2</v>
      </c>
      <c r="D179" s="67">
        <v>0.95612208472156113</v>
      </c>
      <c r="E179" s="67">
        <v>8.9232969973112225E-2</v>
      </c>
      <c r="F179" s="67">
        <v>0.3266003523225473</v>
      </c>
      <c r="G179" s="67">
        <v>0.45196842160296957</v>
      </c>
      <c r="H179" s="67">
        <v>0.29060828388530002</v>
      </c>
      <c r="I179" s="67">
        <v>0.29885124667504603</v>
      </c>
      <c r="J179" s="67">
        <v>0.20063722194615766</v>
      </c>
      <c r="K179" s="67">
        <v>0.77852152816345621</v>
      </c>
      <c r="L179" s="67">
        <v>0.34883516997456959</v>
      </c>
      <c r="M179" s="67">
        <v>0.33565162747645616</v>
      </c>
      <c r="N179" s="68">
        <v>1</v>
      </c>
      <c r="O179" s="374"/>
    </row>
    <row r="180" spans="1:15" x14ac:dyDescent="0.3">
      <c r="A180" s="19" t="s">
        <v>415</v>
      </c>
      <c r="B180" s="16" t="s">
        <v>431</v>
      </c>
      <c r="C180" s="66">
        <v>0.81447983558740811</v>
      </c>
      <c r="D180" s="67">
        <v>0.96905232688505205</v>
      </c>
      <c r="E180" s="67">
        <v>5.0772436278055472E-2</v>
      </c>
      <c r="F180" s="67">
        <v>0.64215310539895709</v>
      </c>
      <c r="G180" s="67">
        <v>0.35451962189433917</v>
      </c>
      <c r="H180" s="67">
        <v>0.14247373771602848</v>
      </c>
      <c r="I180" s="67">
        <v>0.19207048458149781</v>
      </c>
      <c r="J180" s="67">
        <v>0.73417824466282611</v>
      </c>
      <c r="K180" s="67">
        <v>0.9358048119281599</v>
      </c>
      <c r="L180" s="67">
        <v>0.94651304642494072</v>
      </c>
      <c r="M180" s="67">
        <v>0.25310536971983316</v>
      </c>
      <c r="N180" s="68">
        <v>1</v>
      </c>
      <c r="O180" s="374"/>
    </row>
    <row r="181" spans="1:15" x14ac:dyDescent="0.3">
      <c r="A181" s="19" t="s">
        <v>415</v>
      </c>
      <c r="B181" s="16" t="s">
        <v>433</v>
      </c>
      <c r="C181" s="66">
        <v>0.70090293617806931</v>
      </c>
      <c r="D181" s="67">
        <v>0.96777355251469688</v>
      </c>
      <c r="E181" s="67">
        <v>5.5515212924653098E-2</v>
      </c>
      <c r="F181" s="67">
        <v>0.58299980297784904</v>
      </c>
      <c r="G181" s="67">
        <v>0.32899028002315228</v>
      </c>
      <c r="H181" s="67">
        <v>0.16090941490542057</v>
      </c>
      <c r="I181" s="67">
        <v>0.17542078259173835</v>
      </c>
      <c r="J181" s="67">
        <v>0.76324548957373695</v>
      </c>
      <c r="K181" s="67">
        <v>0.94263369891938054</v>
      </c>
      <c r="L181" s="67">
        <v>0.91275695812683666</v>
      </c>
      <c r="M181" s="67">
        <v>0.26099458728010827</v>
      </c>
      <c r="N181" s="68">
        <v>1</v>
      </c>
      <c r="O181" s="374"/>
    </row>
    <row r="182" spans="1:15" x14ac:dyDescent="0.3">
      <c r="A182" s="19" t="s">
        <v>415</v>
      </c>
      <c r="B182" s="16" t="s">
        <v>437</v>
      </c>
      <c r="C182" s="66">
        <v>1</v>
      </c>
      <c r="D182" s="67">
        <v>0.96934629525768057</v>
      </c>
      <c r="E182" s="67">
        <v>4.169133057097605E-2</v>
      </c>
      <c r="F182" s="67">
        <v>0.76331450877501716</v>
      </c>
      <c r="G182" s="67">
        <v>0.27470175966704402</v>
      </c>
      <c r="H182" s="67">
        <v>2.4907663896583564E-2</v>
      </c>
      <c r="I182" s="67">
        <v>1.4750692520775623E-2</v>
      </c>
      <c r="J182" s="67">
        <v>0.9726915974145891</v>
      </c>
      <c r="K182" s="67">
        <v>0.97689289012003688</v>
      </c>
      <c r="L182" s="67">
        <v>0.99323638042474605</v>
      </c>
      <c r="M182" s="67">
        <v>0.16568397185894759</v>
      </c>
      <c r="N182" s="68">
        <v>1</v>
      </c>
      <c r="O182" s="374"/>
    </row>
    <row r="183" spans="1:15" x14ac:dyDescent="0.3">
      <c r="A183" s="19" t="s">
        <v>415</v>
      </c>
      <c r="B183" s="16" t="s">
        <v>439</v>
      </c>
      <c r="C183" s="66">
        <v>1</v>
      </c>
      <c r="D183" s="67">
        <v>0.97610277273810164</v>
      </c>
      <c r="E183" s="67">
        <v>3.3942558746736295E-2</v>
      </c>
      <c r="F183" s="67">
        <v>0.81982063798388016</v>
      </c>
      <c r="G183" s="67">
        <v>0.241799919952734</v>
      </c>
      <c r="H183" s="67">
        <v>2.2067363530778164E-2</v>
      </c>
      <c r="I183" s="67">
        <v>1.0657921705267474E-2</v>
      </c>
      <c r="J183" s="67">
        <v>0.98968367834938853</v>
      </c>
      <c r="K183" s="67">
        <v>0.99043519846963179</v>
      </c>
      <c r="L183" s="67">
        <v>0.99180159868825579</v>
      </c>
      <c r="M183" s="67">
        <v>0.11657157267597643</v>
      </c>
      <c r="N183" s="68">
        <v>1</v>
      </c>
      <c r="O183" s="374"/>
    </row>
    <row r="184" spans="1:15" x14ac:dyDescent="0.3">
      <c r="A184" s="19" t="s">
        <v>415</v>
      </c>
      <c r="B184" s="16" t="s">
        <v>441</v>
      </c>
      <c r="C184" s="66">
        <v>1</v>
      </c>
      <c r="D184" s="67">
        <v>0.98330942132950738</v>
      </c>
      <c r="E184" s="67">
        <v>2.3737712802733495E-2</v>
      </c>
      <c r="F184" s="67">
        <v>0.79598993977895571</v>
      </c>
      <c r="G184" s="67">
        <v>0.24252652686105777</v>
      </c>
      <c r="H184" s="67">
        <v>2.478227654698243E-2</v>
      </c>
      <c r="I184" s="67">
        <v>2.9365928189457602E-2</v>
      </c>
      <c r="J184" s="67">
        <v>0.98181818181818181</v>
      </c>
      <c r="K184" s="67">
        <v>0.97607333842627964</v>
      </c>
      <c r="L184" s="67">
        <v>0.99706646294881585</v>
      </c>
      <c r="M184" s="67">
        <v>0.14078979301736991</v>
      </c>
      <c r="N184" s="68">
        <v>1</v>
      </c>
      <c r="O184" s="374"/>
    </row>
    <row r="185" spans="1:15" x14ac:dyDescent="0.3">
      <c r="A185" s="19" t="s">
        <v>415</v>
      </c>
      <c r="B185" s="16" t="s">
        <v>443</v>
      </c>
      <c r="C185" s="66">
        <v>1</v>
      </c>
      <c r="D185" s="67">
        <v>0.9778759980446472</v>
      </c>
      <c r="E185" s="67">
        <v>4.0311093679038852E-2</v>
      </c>
      <c r="F185" s="67">
        <v>0.73801659716774703</v>
      </c>
      <c r="G185" s="67">
        <v>0.28782932700234115</v>
      </c>
      <c r="H185" s="67">
        <v>4.5818148125270249E-2</v>
      </c>
      <c r="I185" s="67">
        <v>5.8434739638025819E-2</v>
      </c>
      <c r="J185" s="67">
        <v>0.91674902711717832</v>
      </c>
      <c r="K185" s="67">
        <v>0.95733213910680093</v>
      </c>
      <c r="L185" s="67">
        <v>0.99147569337204278</v>
      </c>
      <c r="M185" s="67">
        <v>0.19311072249459735</v>
      </c>
      <c r="N185" s="68">
        <v>1</v>
      </c>
      <c r="O185" s="374"/>
    </row>
    <row r="186" spans="1:15" x14ac:dyDescent="0.3">
      <c r="A186" s="19" t="s">
        <v>415</v>
      </c>
      <c r="B186" s="16" t="s">
        <v>445</v>
      </c>
      <c r="C186" s="66">
        <v>1</v>
      </c>
      <c r="D186" s="67">
        <v>0.97387533618473265</v>
      </c>
      <c r="E186" s="67">
        <v>4.4565059956242999E-2</v>
      </c>
      <c r="F186" s="67">
        <v>0.73586473444682454</v>
      </c>
      <c r="G186" s="67">
        <v>0.27526521841153007</v>
      </c>
      <c r="H186" s="67">
        <v>3.9466737064413941E-2</v>
      </c>
      <c r="I186" s="67">
        <v>3.5396867300246389E-2</v>
      </c>
      <c r="J186" s="67">
        <v>0.95558342133051744</v>
      </c>
      <c r="K186" s="67">
        <v>0.94935762055614226</v>
      </c>
      <c r="L186" s="67">
        <v>0.92260647659274908</v>
      </c>
      <c r="M186" s="67">
        <v>0.16864638743996282</v>
      </c>
      <c r="N186" s="68">
        <v>6.4516129032258063E-2</v>
      </c>
      <c r="O186" s="374"/>
    </row>
    <row r="187" spans="1:15" x14ac:dyDescent="0.3">
      <c r="A187" s="19" t="s">
        <v>415</v>
      </c>
      <c r="B187" s="16" t="s">
        <v>447</v>
      </c>
      <c r="C187" s="66">
        <v>1</v>
      </c>
      <c r="D187" s="67">
        <v>0.95718831356667633</v>
      </c>
      <c r="E187" s="67">
        <v>6.2370697761895806E-2</v>
      </c>
      <c r="F187" s="67">
        <v>0.59206319353018622</v>
      </c>
      <c r="G187" s="67">
        <v>0.32714500752634218</v>
      </c>
      <c r="H187" s="67">
        <v>3.4492331181900204E-2</v>
      </c>
      <c r="I187" s="67">
        <v>2.5678395447289889E-2</v>
      </c>
      <c r="J187" s="67">
        <v>0.96800610729405234</v>
      </c>
      <c r="K187" s="67">
        <v>0.9689777222569228</v>
      </c>
      <c r="L187" s="67">
        <v>0.98820181830800191</v>
      </c>
      <c r="M187" s="67">
        <v>0.20592996108949416</v>
      </c>
      <c r="N187" s="68">
        <v>1</v>
      </c>
      <c r="O187" s="374"/>
    </row>
    <row r="188" spans="1:15" x14ac:dyDescent="0.3">
      <c r="A188" s="19" t="s">
        <v>415</v>
      </c>
      <c r="B188" s="16" t="s">
        <v>449</v>
      </c>
      <c r="C188" s="66">
        <v>1</v>
      </c>
      <c r="D188" s="67">
        <v>0.98413713501372602</v>
      </c>
      <c r="E188" s="67">
        <v>2.3987947328259211E-2</v>
      </c>
      <c r="F188" s="67">
        <v>0.82927664403529711</v>
      </c>
      <c r="G188" s="67">
        <v>0.23296558060070757</v>
      </c>
      <c r="H188" s="67">
        <v>1.1255656108597285E-2</v>
      </c>
      <c r="I188" s="67">
        <v>5.2319004524886874E-3</v>
      </c>
      <c r="J188" s="67">
        <v>0.99700226244343892</v>
      </c>
      <c r="K188" s="67">
        <v>0.99736990950226245</v>
      </c>
      <c r="L188" s="67">
        <v>0.99691742081447965</v>
      </c>
      <c r="M188" s="67">
        <v>0.11196853798956673</v>
      </c>
      <c r="N188" s="68">
        <v>1</v>
      </c>
      <c r="O188" s="374"/>
    </row>
    <row r="189" spans="1:15" x14ac:dyDescent="0.3">
      <c r="A189" s="19" t="s">
        <v>415</v>
      </c>
      <c r="B189" s="16" t="s">
        <v>451</v>
      </c>
      <c r="C189" s="66">
        <v>1</v>
      </c>
      <c r="D189" s="67">
        <v>0.97820790833400262</v>
      </c>
      <c r="E189" s="67">
        <v>2.9715931404634115E-2</v>
      </c>
      <c r="F189" s="67">
        <v>0.83937688179081027</v>
      </c>
      <c r="G189" s="67">
        <v>0.22526170798898071</v>
      </c>
      <c r="H189" s="67">
        <v>1.5136813506695129E-2</v>
      </c>
      <c r="I189" s="67">
        <v>1.1643702697457792E-3</v>
      </c>
      <c r="J189" s="67">
        <v>0.99359596351639823</v>
      </c>
      <c r="K189" s="67">
        <v>0.99660392004657483</v>
      </c>
      <c r="L189" s="67">
        <v>0.99417814865127108</v>
      </c>
      <c r="M189" s="67">
        <v>9.9931350114416478E-2</v>
      </c>
      <c r="N189" s="68">
        <v>1</v>
      </c>
      <c r="O189" s="374"/>
    </row>
    <row r="190" spans="1:15" x14ac:dyDescent="0.3">
      <c r="A190" s="19" t="s">
        <v>415</v>
      </c>
      <c r="B190" s="16" t="s">
        <v>453</v>
      </c>
      <c r="C190" s="66">
        <v>1</v>
      </c>
      <c r="D190" s="67">
        <v>0.98299741775378113</v>
      </c>
      <c r="E190" s="67">
        <v>2.5579093248861613E-2</v>
      </c>
      <c r="F190" s="67">
        <v>0.85749356563056822</v>
      </c>
      <c r="G190" s="67">
        <v>0.22974196468990493</v>
      </c>
      <c r="H190" s="67">
        <v>1.941169465285221E-2</v>
      </c>
      <c r="I190" s="67">
        <v>1.8458973442896272E-2</v>
      </c>
      <c r="J190" s="67">
        <v>0.992497320471597</v>
      </c>
      <c r="K190" s="67">
        <v>0.99547457425270935</v>
      </c>
      <c r="L190" s="67">
        <v>0.99642729546266529</v>
      </c>
      <c r="M190" s="67">
        <v>0.10258433079434168</v>
      </c>
      <c r="N190" s="68">
        <v>1</v>
      </c>
      <c r="O190" s="374"/>
    </row>
    <row r="191" spans="1:15" x14ac:dyDescent="0.3">
      <c r="A191" s="19" t="s">
        <v>415</v>
      </c>
      <c r="B191" s="16" t="s">
        <v>455</v>
      </c>
      <c r="C191" s="66">
        <v>1</v>
      </c>
      <c r="D191" s="67">
        <v>0.95571926696903764</v>
      </c>
      <c r="E191" s="67">
        <v>6.5549696939831467E-2</v>
      </c>
      <c r="F191" s="67">
        <v>0.6382742817720396</v>
      </c>
      <c r="G191" s="67">
        <v>0.3540526053830545</v>
      </c>
      <c r="H191" s="67">
        <v>8.540735737296061E-2</v>
      </c>
      <c r="I191" s="67">
        <v>0.10967213966538501</v>
      </c>
      <c r="J191" s="67">
        <v>0.84183726488621013</v>
      </c>
      <c r="K191" s="67">
        <v>0.95838096227787595</v>
      </c>
      <c r="L191" s="67">
        <v>0.87984516263119605</v>
      </c>
      <c r="M191" s="67">
        <v>0.24276826476719054</v>
      </c>
      <c r="N191" s="68">
        <v>1</v>
      </c>
      <c r="O191" s="374"/>
    </row>
    <row r="192" spans="1:15" x14ac:dyDescent="0.3">
      <c r="A192" s="19" t="s">
        <v>415</v>
      </c>
      <c r="B192" s="16" t="s">
        <v>457</v>
      </c>
      <c r="C192" s="66">
        <v>1</v>
      </c>
      <c r="D192" s="67">
        <v>0.9825709017473</v>
      </c>
      <c r="E192" s="67">
        <v>2.8223018922525361E-2</v>
      </c>
      <c r="F192" s="67">
        <v>0.79899840838571723</v>
      </c>
      <c r="G192" s="67">
        <v>0.29111030831862833</v>
      </c>
      <c r="H192" s="67">
        <v>4.7232109404271264E-2</v>
      </c>
      <c r="I192" s="67">
        <v>6.3787935556388162E-2</v>
      </c>
      <c r="J192" s="67">
        <v>0.93590764331210186</v>
      </c>
      <c r="K192" s="67">
        <v>0.96925346571749715</v>
      </c>
      <c r="L192" s="67">
        <v>0.98180498313975273</v>
      </c>
      <c r="M192" s="67">
        <v>0.16140115270550054</v>
      </c>
      <c r="N192" s="68">
        <v>1</v>
      </c>
      <c r="O192" s="374"/>
    </row>
    <row r="193" spans="1:15" x14ac:dyDescent="0.3">
      <c r="A193" s="19" t="s">
        <v>415</v>
      </c>
      <c r="B193" s="16" t="s">
        <v>459</v>
      </c>
      <c r="C193" s="66">
        <v>0.94334291303402806</v>
      </c>
      <c r="D193" s="67">
        <v>0.96224034839111061</v>
      </c>
      <c r="E193" s="67">
        <v>7.8277137168238406E-2</v>
      </c>
      <c r="F193" s="67">
        <v>0.64349167450714395</v>
      </c>
      <c r="G193" s="67">
        <v>0.35143753447324877</v>
      </c>
      <c r="H193" s="67">
        <v>0.13814761300976028</v>
      </c>
      <c r="I193" s="67">
        <v>0.17733612478990357</v>
      </c>
      <c r="J193" s="67">
        <v>0.7042432105682187</v>
      </c>
      <c r="K193" s="67">
        <v>0.94394479992923064</v>
      </c>
      <c r="L193" s="67">
        <v>0.87202547695573973</v>
      </c>
      <c r="M193" s="67">
        <v>0.27983791573330291</v>
      </c>
      <c r="N193" s="68">
        <v>1</v>
      </c>
      <c r="O193" s="374"/>
    </row>
    <row r="194" spans="1:15" x14ac:dyDescent="0.3">
      <c r="A194" s="19" t="s">
        <v>415</v>
      </c>
      <c r="B194" s="16" t="s">
        <v>461</v>
      </c>
      <c r="C194" s="66">
        <v>0.89625435956237165</v>
      </c>
      <c r="D194" s="67">
        <v>0.94922710751755024</v>
      </c>
      <c r="E194" s="67">
        <v>8.0697692892565731E-2</v>
      </c>
      <c r="F194" s="67">
        <v>0.59546749282220635</v>
      </c>
      <c r="G194" s="67">
        <v>0.37087626671208374</v>
      </c>
      <c r="H194" s="67">
        <v>0.22978498878775888</v>
      </c>
      <c r="I194" s="67">
        <v>0.27059754649782353</v>
      </c>
      <c r="J194" s="67">
        <v>0.56934441366574329</v>
      </c>
      <c r="K194" s="67">
        <v>0.92681704260651632</v>
      </c>
      <c r="L194" s="67">
        <v>0.85355493998153276</v>
      </c>
      <c r="M194" s="67">
        <v>0.27720790953131635</v>
      </c>
      <c r="N194" s="68">
        <v>1</v>
      </c>
      <c r="O194" s="374"/>
    </row>
    <row r="195" spans="1:15" x14ac:dyDescent="0.3">
      <c r="A195" s="19" t="s">
        <v>415</v>
      </c>
      <c r="B195" s="16" t="s">
        <v>463</v>
      </c>
      <c r="C195" s="66">
        <v>1</v>
      </c>
      <c r="D195" s="67">
        <v>0.97646423103479341</v>
      </c>
      <c r="E195" s="67">
        <v>3.1723947757639565E-2</v>
      </c>
      <c r="F195" s="67">
        <v>0.8053696322478755</v>
      </c>
      <c r="G195" s="67">
        <v>0.27466765368125595</v>
      </c>
      <c r="H195" s="67">
        <v>1.7593950150474574E-2</v>
      </c>
      <c r="I195" s="67">
        <v>1.2771047148699746E-2</v>
      </c>
      <c r="J195" s="67">
        <v>0.98726753607531448</v>
      </c>
      <c r="K195" s="67">
        <v>0.97951230804846057</v>
      </c>
      <c r="L195" s="67">
        <v>0.99509993055019674</v>
      </c>
      <c r="M195" s="67">
        <v>0.13803731298184424</v>
      </c>
      <c r="N195" s="68">
        <v>1</v>
      </c>
      <c r="O195" s="374"/>
    </row>
    <row r="196" spans="1:15" x14ac:dyDescent="0.3">
      <c r="A196" s="19" t="s">
        <v>415</v>
      </c>
      <c r="B196" s="16" t="s">
        <v>467</v>
      </c>
      <c r="C196" s="66">
        <v>0.32106258603388016</v>
      </c>
      <c r="D196" s="67">
        <v>0.974024172247272</v>
      </c>
      <c r="E196" s="67">
        <v>5.3344975819451905E-2</v>
      </c>
      <c r="F196" s="67">
        <v>0.50724073078989795</v>
      </c>
      <c r="G196" s="67">
        <v>0.37434957106848843</v>
      </c>
      <c r="H196" s="67">
        <v>0.27856876146565579</v>
      </c>
      <c r="I196" s="67">
        <v>0.25343766741886781</v>
      </c>
      <c r="J196" s="67">
        <v>0.47403282627400684</v>
      </c>
      <c r="K196" s="67">
        <v>0.92936344302482266</v>
      </c>
      <c r="L196" s="67">
        <v>0.68673799048654971</v>
      </c>
      <c r="M196" s="67">
        <v>0.27983351846151788</v>
      </c>
      <c r="N196" s="68">
        <v>1</v>
      </c>
      <c r="O196" s="374"/>
    </row>
    <row r="197" spans="1:15" x14ac:dyDescent="0.3">
      <c r="A197" s="19" t="s">
        <v>415</v>
      </c>
      <c r="B197" s="16" t="s">
        <v>469</v>
      </c>
      <c r="C197" s="66">
        <v>0.30822703167550525</v>
      </c>
      <c r="D197" s="67">
        <v>0.95060844667143884</v>
      </c>
      <c r="E197" s="67">
        <v>0.10159228290402073</v>
      </c>
      <c r="F197" s="67">
        <v>0.30624065376271614</v>
      </c>
      <c r="G197" s="67">
        <v>0.37164628067650862</v>
      </c>
      <c r="H197" s="67">
        <v>0.49414867314982691</v>
      </c>
      <c r="I197" s="67">
        <v>0.28976429866490855</v>
      </c>
      <c r="J197" s="67">
        <v>0.29108290753255317</v>
      </c>
      <c r="K197" s="67">
        <v>0.64661282347123783</v>
      </c>
      <c r="L197" s="67">
        <v>0.2078692693494078</v>
      </c>
      <c r="M197" s="67">
        <v>0.30079223284385254</v>
      </c>
      <c r="N197" s="68">
        <v>1</v>
      </c>
      <c r="O197" s="374"/>
    </row>
    <row r="198" spans="1:15" x14ac:dyDescent="0.3">
      <c r="A198" s="19" t="s">
        <v>415</v>
      </c>
      <c r="B198" s="16" t="s">
        <v>471</v>
      </c>
      <c r="C198" s="66">
        <v>0.17746839291595937</v>
      </c>
      <c r="D198" s="67">
        <v>0.93283847453106938</v>
      </c>
      <c r="E198" s="67">
        <v>0.16788910571293991</v>
      </c>
      <c r="F198" s="67">
        <v>0.31536684386425318</v>
      </c>
      <c r="G198" s="67">
        <v>0.41475436405411331</v>
      </c>
      <c r="H198" s="67">
        <v>0.43782273555017837</v>
      </c>
      <c r="I198" s="67">
        <v>0.2364606979818894</v>
      </c>
      <c r="J198" s="67">
        <v>0.17599221692818121</v>
      </c>
      <c r="K198" s="67">
        <v>0.6867563050365455</v>
      </c>
      <c r="L198" s="67">
        <v>3.4275450894304886E-2</v>
      </c>
      <c r="M198" s="67">
        <v>0.28070674748469276</v>
      </c>
      <c r="N198" s="68">
        <v>1</v>
      </c>
      <c r="O198" s="374"/>
    </row>
    <row r="199" spans="1:15" x14ac:dyDescent="0.3">
      <c r="A199" s="19" t="s">
        <v>415</v>
      </c>
      <c r="B199" s="16" t="s">
        <v>473</v>
      </c>
      <c r="C199" s="66">
        <v>0.20869009422917498</v>
      </c>
      <c r="D199" s="67">
        <v>0.96718432159723278</v>
      </c>
      <c r="E199" s="67">
        <v>0.12803856306668196</v>
      </c>
      <c r="F199" s="67">
        <v>0.31730747159416961</v>
      </c>
      <c r="G199" s="67">
        <v>0.43366108806837411</v>
      </c>
      <c r="H199" s="67">
        <v>0.3439487205575622</v>
      </c>
      <c r="I199" s="67">
        <v>0.22124434043852062</v>
      </c>
      <c r="J199" s="67">
        <v>0.16388563870376965</v>
      </c>
      <c r="K199" s="67">
        <v>0.95116243577351578</v>
      </c>
      <c r="L199" s="67">
        <v>5.9266419087348017E-3</v>
      </c>
      <c r="M199" s="67">
        <v>0.34038257748625089</v>
      </c>
      <c r="N199" s="68">
        <v>1</v>
      </c>
      <c r="O199" s="374"/>
    </row>
    <row r="200" spans="1:15" x14ac:dyDescent="0.3">
      <c r="A200" s="19" t="s">
        <v>415</v>
      </c>
      <c r="B200" s="16" t="s">
        <v>475</v>
      </c>
      <c r="C200" s="66">
        <v>0.18996984605618156</v>
      </c>
      <c r="D200" s="67">
        <v>0.94538940124949877</v>
      </c>
      <c r="E200" s="67">
        <v>0.10138912417414873</v>
      </c>
      <c r="F200" s="67">
        <v>0.30629341013044215</v>
      </c>
      <c r="G200" s="67">
        <v>0.45727322356493433</v>
      </c>
      <c r="H200" s="67">
        <v>0.47829541490639899</v>
      </c>
      <c r="I200" s="67">
        <v>0.39614743614588582</v>
      </c>
      <c r="J200" s="67">
        <v>0.163675826518352</v>
      </c>
      <c r="K200" s="67">
        <v>0.73030115111817373</v>
      </c>
      <c r="L200" s="67">
        <v>0.39713576993139799</v>
      </c>
      <c r="M200" s="67">
        <v>0.30180687800443146</v>
      </c>
      <c r="N200" s="68">
        <v>1</v>
      </c>
      <c r="O200" s="374"/>
    </row>
    <row r="201" spans="1:15" x14ac:dyDescent="0.3">
      <c r="A201" s="19" t="s">
        <v>415</v>
      </c>
      <c r="B201" s="16" t="s">
        <v>477</v>
      </c>
      <c r="C201" s="66">
        <v>7.2238555228895426E-2</v>
      </c>
      <c r="D201" s="67">
        <v>0.94733762434172031</v>
      </c>
      <c r="E201" s="67">
        <v>0.12176968240025889</v>
      </c>
      <c r="F201" s="67">
        <v>0.26494383061347143</v>
      </c>
      <c r="G201" s="67">
        <v>0.44999357243861676</v>
      </c>
      <c r="H201" s="67">
        <v>0.57847744360902253</v>
      </c>
      <c r="I201" s="67">
        <v>0.39144736842105265</v>
      </c>
      <c r="J201" s="67">
        <v>0.19676423200859292</v>
      </c>
      <c r="K201" s="67">
        <v>0.6969656283566058</v>
      </c>
      <c r="L201" s="67">
        <v>0.4137687969924812</v>
      </c>
      <c r="M201" s="67">
        <v>0.27054953440648427</v>
      </c>
      <c r="N201" s="68">
        <v>1</v>
      </c>
      <c r="O201" s="374"/>
    </row>
    <row r="202" spans="1:15" x14ac:dyDescent="0.3">
      <c r="A202" s="19" t="s">
        <v>415</v>
      </c>
      <c r="B202" s="16" t="s">
        <v>479</v>
      </c>
      <c r="C202" s="66">
        <v>0.14894474702594238</v>
      </c>
      <c r="D202" s="67">
        <v>0.98800422169022051</v>
      </c>
      <c r="E202" s="67">
        <v>2.6963506704657039E-2</v>
      </c>
      <c r="F202" s="67">
        <v>0.31704254599893755</v>
      </c>
      <c r="G202" s="67">
        <v>0.44385099972610242</v>
      </c>
      <c r="H202" s="67">
        <v>0.56719102708803615</v>
      </c>
      <c r="I202" s="67">
        <v>0.23292889390519186</v>
      </c>
      <c r="J202" s="67">
        <v>0.23973617381489842</v>
      </c>
      <c r="K202" s="67">
        <v>0.84219808126410833</v>
      </c>
      <c r="L202" s="67">
        <v>0.33196952595936796</v>
      </c>
      <c r="M202" s="67">
        <v>0.32298913639855154</v>
      </c>
      <c r="N202" s="68">
        <v>1</v>
      </c>
      <c r="O202" s="374"/>
    </row>
    <row r="203" spans="1:15" x14ac:dyDescent="0.3">
      <c r="A203" s="19" t="s">
        <v>415</v>
      </c>
      <c r="B203" s="16" t="s">
        <v>481</v>
      </c>
      <c r="C203" s="66">
        <v>0.69054767813857698</v>
      </c>
      <c r="D203" s="67">
        <v>0.93105904373824966</v>
      </c>
      <c r="E203" s="67">
        <v>0.11101781058028019</v>
      </c>
      <c r="F203" s="67">
        <v>0.41608476598753702</v>
      </c>
      <c r="G203" s="67">
        <v>0.43327701970976823</v>
      </c>
      <c r="H203" s="67">
        <v>0.32398712808609409</v>
      </c>
      <c r="I203" s="67">
        <v>0.32942076387423508</v>
      </c>
      <c r="J203" s="67">
        <v>0.48190546528803546</v>
      </c>
      <c r="K203" s="67">
        <v>0.84864950411479212</v>
      </c>
      <c r="L203" s="67">
        <v>7.8233804600126605E-2</v>
      </c>
      <c r="M203" s="67">
        <v>0.33940466796055763</v>
      </c>
      <c r="N203" s="68">
        <v>1</v>
      </c>
      <c r="O203" s="374"/>
    </row>
    <row r="204" spans="1:15" x14ac:dyDescent="0.3">
      <c r="A204" s="19" t="s">
        <v>415</v>
      </c>
      <c r="B204" s="16" t="s">
        <v>483</v>
      </c>
      <c r="C204" s="66">
        <v>1</v>
      </c>
      <c r="D204" s="67">
        <v>0.97011245674740498</v>
      </c>
      <c r="E204" s="67">
        <v>4.5293422607325717E-2</v>
      </c>
      <c r="F204" s="67">
        <v>0.49879029989309626</v>
      </c>
      <c r="G204" s="67">
        <v>0.45427359964293684</v>
      </c>
      <c r="H204" s="67">
        <v>0.19303920300168198</v>
      </c>
      <c r="I204" s="67">
        <v>0.23754690128089015</v>
      </c>
      <c r="J204" s="67">
        <v>0.76400569284512876</v>
      </c>
      <c r="K204" s="67">
        <v>0.86324233406650275</v>
      </c>
      <c r="L204" s="67">
        <v>3.2733859490231595E-2</v>
      </c>
      <c r="M204" s="67">
        <v>0.27196438995913602</v>
      </c>
      <c r="N204" s="68">
        <v>1</v>
      </c>
      <c r="O204" s="374"/>
    </row>
    <row r="205" spans="1:15" x14ac:dyDescent="0.3">
      <c r="A205" s="19" t="s">
        <v>415</v>
      </c>
      <c r="B205" s="16" t="s">
        <v>485</v>
      </c>
      <c r="C205" s="66">
        <v>1</v>
      </c>
      <c r="D205" s="67">
        <v>0.93382352941176483</v>
      </c>
      <c r="E205" s="67">
        <v>8.1034482758620685E-2</v>
      </c>
      <c r="F205" s="67">
        <v>0.57586206896551728</v>
      </c>
      <c r="G205" s="67">
        <v>0.23380829015544041</v>
      </c>
      <c r="H205" s="67">
        <v>9.1168091168091173E-2</v>
      </c>
      <c r="I205" s="67">
        <v>0.21367521367521367</v>
      </c>
      <c r="J205" s="67">
        <v>0.92877492877492873</v>
      </c>
      <c r="K205" s="67">
        <v>0.92592592592592593</v>
      </c>
      <c r="L205" s="67">
        <v>0.37606837606837606</v>
      </c>
      <c r="M205" s="67">
        <v>0.15593620791494389</v>
      </c>
      <c r="N205" s="68">
        <v>1</v>
      </c>
      <c r="O205" s="374"/>
    </row>
    <row r="206" spans="1:15" x14ac:dyDescent="0.3">
      <c r="A206" s="19" t="s">
        <v>415</v>
      </c>
      <c r="B206" s="16" t="s">
        <v>489</v>
      </c>
      <c r="C206" s="66">
        <v>1</v>
      </c>
      <c r="D206" s="67">
        <v>0.97944416278748203</v>
      </c>
      <c r="E206" s="67">
        <v>2.6299245599329422E-2</v>
      </c>
      <c r="F206" s="67">
        <v>0.865046102263202</v>
      </c>
      <c r="G206" s="67">
        <v>0.18848927189588463</v>
      </c>
      <c r="H206" s="67">
        <v>3.2679738562091504E-3</v>
      </c>
      <c r="I206" s="67">
        <v>1.1437908496732027E-3</v>
      </c>
      <c r="J206" s="67">
        <v>0.99934640522875817</v>
      </c>
      <c r="K206" s="67">
        <v>0.99820261437908497</v>
      </c>
      <c r="L206" s="67">
        <v>0.98431372549019602</v>
      </c>
      <c r="M206" s="67">
        <v>8.1566786473996913E-2</v>
      </c>
      <c r="N206" s="68">
        <v>1</v>
      </c>
      <c r="O206" s="374"/>
    </row>
    <row r="207" spans="1:15" x14ac:dyDescent="0.3">
      <c r="A207" s="19" t="s">
        <v>415</v>
      </c>
      <c r="B207" s="16" t="s">
        <v>491</v>
      </c>
      <c r="C207" s="66">
        <v>1</v>
      </c>
      <c r="D207" s="67">
        <v>0.97593204341670603</v>
      </c>
      <c r="E207" s="67">
        <v>3.5826926867731125E-2</v>
      </c>
      <c r="F207" s="67">
        <v>0.80539128720678099</v>
      </c>
      <c r="G207" s="67">
        <v>0.24189282662652073</v>
      </c>
      <c r="H207" s="67">
        <v>1.5236934328813044E-3</v>
      </c>
      <c r="I207" s="67">
        <v>1.5236934328813042E-4</v>
      </c>
      <c r="J207" s="67">
        <v>0.99969526131342379</v>
      </c>
      <c r="K207" s="67">
        <v>0.99832393722383062</v>
      </c>
      <c r="L207" s="67">
        <v>0.99619076641779669</v>
      </c>
      <c r="M207" s="67">
        <v>0.10114965711980638</v>
      </c>
      <c r="N207" s="68">
        <v>1</v>
      </c>
      <c r="O207" s="374"/>
    </row>
    <row r="208" spans="1:15" x14ac:dyDescent="0.3">
      <c r="A208" s="19" t="s">
        <v>415</v>
      </c>
      <c r="B208" s="16" t="s">
        <v>493</v>
      </c>
      <c r="C208" s="66">
        <v>1</v>
      </c>
      <c r="D208" s="67">
        <v>0.98657054451497639</v>
      </c>
      <c r="E208" s="67">
        <v>2.3266097486309058E-2</v>
      </c>
      <c r="F208" s="67">
        <v>0.85577740739480934</v>
      </c>
      <c r="G208" s="67">
        <v>0.14691517727500725</v>
      </c>
      <c r="H208" s="67">
        <v>6.163507384579602E-3</v>
      </c>
      <c r="I208" s="67">
        <v>3.3724851726944995E-3</v>
      </c>
      <c r="J208" s="67">
        <v>0.9986044888940574</v>
      </c>
      <c r="K208" s="67">
        <v>0.99546458890568668</v>
      </c>
      <c r="L208" s="67">
        <v>0.99639492964298171</v>
      </c>
      <c r="M208" s="67">
        <v>6.7906407846157327E-2</v>
      </c>
      <c r="N208" s="68">
        <v>1</v>
      </c>
      <c r="O208" s="374"/>
    </row>
    <row r="209" spans="1:15" x14ac:dyDescent="0.3">
      <c r="A209" s="19" t="s">
        <v>415</v>
      </c>
      <c r="B209" s="16" t="s">
        <v>495</v>
      </c>
      <c r="C209" s="66">
        <v>1</v>
      </c>
      <c r="D209" s="67">
        <v>0.97685834502103785</v>
      </c>
      <c r="E209" s="67">
        <v>3.6182158452900813E-2</v>
      </c>
      <c r="F209" s="67">
        <v>0.82270742358078608</v>
      </c>
      <c r="G209" s="67">
        <v>0.13684579205443811</v>
      </c>
      <c r="H209" s="67">
        <v>5.8126536999776436E-3</v>
      </c>
      <c r="I209" s="67">
        <v>0</v>
      </c>
      <c r="J209" s="67">
        <v>0.99955287279230942</v>
      </c>
      <c r="K209" s="67">
        <v>0.99977643639615466</v>
      </c>
      <c r="L209" s="67">
        <v>0.99508160071540352</v>
      </c>
      <c r="M209" s="67">
        <v>7.0447609359104782E-2</v>
      </c>
      <c r="N209" s="68">
        <v>1</v>
      </c>
      <c r="O209" s="374"/>
    </row>
    <row r="210" spans="1:15" x14ac:dyDescent="0.3">
      <c r="A210" s="19" t="s">
        <v>415</v>
      </c>
      <c r="B210" s="16" t="s">
        <v>497</v>
      </c>
      <c r="C210" s="66">
        <v>1</v>
      </c>
      <c r="D210" s="67">
        <v>0.98485453365936426</v>
      </c>
      <c r="E210" s="67">
        <v>2.1074877454577475E-2</v>
      </c>
      <c r="F210" s="67">
        <v>0.83231089847075057</v>
      </c>
      <c r="G210" s="67">
        <v>0.21201928731036104</v>
      </c>
      <c r="H210" s="67">
        <v>2.348533308964635E-2</v>
      </c>
      <c r="I210" s="67">
        <v>2.7414785707758384E-2</v>
      </c>
      <c r="J210" s="67">
        <v>0.99003929452618111</v>
      </c>
      <c r="K210" s="67">
        <v>0.97614913643425016</v>
      </c>
      <c r="L210" s="67">
        <v>0.9961619300009138</v>
      </c>
      <c r="M210" s="67">
        <v>9.4902883579946556E-2</v>
      </c>
      <c r="N210" s="68">
        <v>1</v>
      </c>
      <c r="O210" s="374"/>
    </row>
    <row r="211" spans="1:15" x14ac:dyDescent="0.3">
      <c r="A211" s="19" t="s">
        <v>415</v>
      </c>
      <c r="B211" s="16" t="s">
        <v>499</v>
      </c>
      <c r="C211" s="66">
        <v>1</v>
      </c>
      <c r="D211" s="67">
        <v>0.96183428363459911</v>
      </c>
      <c r="E211" s="67">
        <v>4.8119995629711719E-2</v>
      </c>
      <c r="F211" s="67">
        <v>0.69629618068020416</v>
      </c>
      <c r="G211" s="67">
        <v>0.30782183528120438</v>
      </c>
      <c r="H211" s="67">
        <v>9.374728991414448E-2</v>
      </c>
      <c r="I211" s="67">
        <v>0.10567166767843206</v>
      </c>
      <c r="J211" s="67">
        <v>0.85287485907553551</v>
      </c>
      <c r="K211" s="67">
        <v>0.751495967392247</v>
      </c>
      <c r="L211" s="67">
        <v>0.68259474460150893</v>
      </c>
      <c r="M211" s="67">
        <v>0.17632465000886052</v>
      </c>
      <c r="N211" s="68">
        <v>1</v>
      </c>
      <c r="O211" s="374"/>
    </row>
    <row r="212" spans="1:15" x14ac:dyDescent="0.3">
      <c r="A212" s="19" t="s">
        <v>415</v>
      </c>
      <c r="B212" s="16" t="s">
        <v>501</v>
      </c>
      <c r="C212" s="66">
        <v>1</v>
      </c>
      <c r="D212" s="67">
        <v>0.9878719851069071</v>
      </c>
      <c r="E212" s="67">
        <v>1.6518057604721279E-2</v>
      </c>
      <c r="F212" s="67">
        <v>0.86427929950606197</v>
      </c>
      <c r="G212" s="67">
        <v>0.19480383837065085</v>
      </c>
      <c r="H212" s="67">
        <v>5.282287375817785E-3</v>
      </c>
      <c r="I212" s="67">
        <v>3.0046038284468135E-3</v>
      </c>
      <c r="J212" s="67">
        <v>0.9977707778047008</v>
      </c>
      <c r="K212" s="67">
        <v>0.9984976980857766</v>
      </c>
      <c r="L212" s="67">
        <v>0.9941361763993215</v>
      </c>
      <c r="M212" s="67">
        <v>7.6446825327127432E-2</v>
      </c>
      <c r="N212" s="68">
        <v>1</v>
      </c>
      <c r="O212" s="374"/>
    </row>
    <row r="213" spans="1:15" x14ac:dyDescent="0.3">
      <c r="A213" s="19" t="s">
        <v>415</v>
      </c>
      <c r="B213" s="16" t="s">
        <v>503</v>
      </c>
      <c r="C213" s="66">
        <v>1</v>
      </c>
      <c r="D213" s="67">
        <v>0.98193121078317458</v>
      </c>
      <c r="E213" s="67">
        <v>2.6973516354544064E-2</v>
      </c>
      <c r="F213" s="67">
        <v>0.80849109557585341</v>
      </c>
      <c r="G213" s="67">
        <v>0.22875354107648727</v>
      </c>
      <c r="H213" s="67">
        <v>1.9490209215214545E-2</v>
      </c>
      <c r="I213" s="67">
        <v>1.3094984316472272E-2</v>
      </c>
      <c r="J213" s="67">
        <v>0.98900630386454302</v>
      </c>
      <c r="K213" s="67">
        <v>0.99317842677467494</v>
      </c>
      <c r="L213" s="67">
        <v>0.99421384413923319</v>
      </c>
      <c r="M213" s="67">
        <v>0.11452436452436453</v>
      </c>
      <c r="N213" s="68">
        <v>1</v>
      </c>
      <c r="O213" s="374"/>
    </row>
    <row r="214" spans="1:15" x14ac:dyDescent="0.3">
      <c r="A214" s="19" t="s">
        <v>415</v>
      </c>
      <c r="B214" s="16" t="s">
        <v>505</v>
      </c>
      <c r="C214" s="66">
        <v>1</v>
      </c>
      <c r="D214" s="67">
        <v>0.99057540489948726</v>
      </c>
      <c r="E214" s="67">
        <v>1.6492018411516991E-2</v>
      </c>
      <c r="F214" s="67">
        <v>0.8813240622857702</v>
      </c>
      <c r="G214" s="67">
        <v>0.17969299887682516</v>
      </c>
      <c r="H214" s="67">
        <v>6.8715872139395052E-3</v>
      </c>
      <c r="I214" s="67">
        <v>8.0986563592858451E-3</v>
      </c>
      <c r="J214" s="67">
        <v>0.99748450825204005</v>
      </c>
      <c r="K214" s="67">
        <v>0.99785262899564386</v>
      </c>
      <c r="L214" s="67">
        <v>0.99687097367936683</v>
      </c>
      <c r="M214" s="67">
        <v>7.6814113708067733E-2</v>
      </c>
      <c r="N214" s="68">
        <v>1</v>
      </c>
      <c r="O214" s="374"/>
    </row>
    <row r="215" spans="1:15" x14ac:dyDescent="0.3">
      <c r="A215" s="19" t="s">
        <v>415</v>
      </c>
      <c r="B215" s="16" t="s">
        <v>507</v>
      </c>
      <c r="C215" s="66">
        <v>1</v>
      </c>
      <c r="D215" s="67">
        <v>0.98162183962395344</v>
      </c>
      <c r="E215" s="67">
        <v>3.0549880758019985E-2</v>
      </c>
      <c r="F215" s="67">
        <v>0.77682517159732967</v>
      </c>
      <c r="G215" s="67">
        <v>0.2578417032341947</v>
      </c>
      <c r="H215" s="67">
        <v>2.2057876156363544E-2</v>
      </c>
      <c r="I215" s="67">
        <v>1.8295668307264153E-2</v>
      </c>
      <c r="J215" s="67">
        <v>0.98041590434715387</v>
      </c>
      <c r="K215" s="67">
        <v>0.9839977323678718</v>
      </c>
      <c r="L215" s="67">
        <v>0.99415053985105784</v>
      </c>
      <c r="M215" s="67">
        <v>0.1497811417107423</v>
      </c>
      <c r="N215" s="68">
        <v>1</v>
      </c>
      <c r="O215" s="374"/>
    </row>
    <row r="216" spans="1:15" x14ac:dyDescent="0.3">
      <c r="A216" s="19" t="s">
        <v>415</v>
      </c>
      <c r="B216" s="16" t="s">
        <v>509</v>
      </c>
      <c r="C216" s="66">
        <v>1</v>
      </c>
      <c r="D216" s="67">
        <v>0.98792430159206968</v>
      </c>
      <c r="E216" s="67">
        <v>2.1503242027259496E-2</v>
      </c>
      <c r="F216" s="67">
        <v>0.86171761280931591</v>
      </c>
      <c r="G216" s="67">
        <v>0.21826455358543856</v>
      </c>
      <c r="H216" s="67">
        <v>2.170138888888889E-3</v>
      </c>
      <c r="I216" s="67">
        <v>1.1067708333333334E-2</v>
      </c>
      <c r="J216" s="67">
        <v>0.99565972222222221</v>
      </c>
      <c r="K216" s="67">
        <v>0.99457465277777779</v>
      </c>
      <c r="L216" s="67">
        <v>0.99934895833333337</v>
      </c>
      <c r="M216" s="67">
        <v>7.7847486082884151E-2</v>
      </c>
      <c r="N216" s="68">
        <v>1</v>
      </c>
      <c r="O216" s="374"/>
    </row>
    <row r="217" spans="1:15" x14ac:dyDescent="0.3">
      <c r="A217" s="19" t="s">
        <v>415</v>
      </c>
      <c r="B217" s="16" t="s">
        <v>511</v>
      </c>
      <c r="C217" s="66">
        <v>1</v>
      </c>
      <c r="D217" s="67">
        <v>0.98666361835086103</v>
      </c>
      <c r="E217" s="67">
        <v>2.3261231281198003E-2</v>
      </c>
      <c r="F217" s="67">
        <v>0.84364392678868549</v>
      </c>
      <c r="G217" s="67">
        <v>0.19994076626908272</v>
      </c>
      <c r="H217" s="67">
        <v>7.3453460346608514E-3</v>
      </c>
      <c r="I217" s="67">
        <v>4.3039136921840925E-3</v>
      </c>
      <c r="J217" s="67">
        <v>0.99517961666475385</v>
      </c>
      <c r="K217" s="67">
        <v>0.98398944106507513</v>
      </c>
      <c r="L217" s="67">
        <v>0.99512223114885801</v>
      </c>
      <c r="M217" s="67">
        <v>9.1933624217213392E-2</v>
      </c>
      <c r="N217" s="68">
        <v>1</v>
      </c>
      <c r="O217" s="374"/>
    </row>
    <row r="218" spans="1:15" x14ac:dyDescent="0.3">
      <c r="A218" s="19" t="s">
        <v>415</v>
      </c>
      <c r="B218" s="16" t="s">
        <v>513</v>
      </c>
      <c r="C218" s="66">
        <v>1</v>
      </c>
      <c r="D218" s="67">
        <v>0.99227799227799229</v>
      </c>
      <c r="E218" s="67">
        <v>1.5037593984962405E-2</v>
      </c>
      <c r="F218" s="67">
        <v>0.74185463659147866</v>
      </c>
      <c r="G218" s="67">
        <v>0.24144226380648107</v>
      </c>
      <c r="H218" s="67">
        <v>1.7073170731707318E-2</v>
      </c>
      <c r="I218" s="67">
        <v>2.4390243902439024E-3</v>
      </c>
      <c r="J218" s="67">
        <v>0.98292682926829267</v>
      </c>
      <c r="K218" s="67">
        <v>0.9975609756097561</v>
      </c>
      <c r="L218" s="67">
        <v>0.9975609756097561</v>
      </c>
      <c r="M218" s="67">
        <v>0.17630744849445326</v>
      </c>
      <c r="N218" s="68">
        <v>1</v>
      </c>
      <c r="O218" s="374"/>
    </row>
    <row r="219" spans="1:15" x14ac:dyDescent="0.3">
      <c r="A219" s="19" t="s">
        <v>515</v>
      </c>
      <c r="B219" s="16" t="s">
        <v>519</v>
      </c>
      <c r="C219" s="66">
        <v>0.49199312308883558</v>
      </c>
      <c r="D219" s="67">
        <v>0.95023316142182135</v>
      </c>
      <c r="E219" s="67">
        <v>8.1004323028638317E-2</v>
      </c>
      <c r="F219" s="67">
        <v>0.47128940041877881</v>
      </c>
      <c r="G219" s="67">
        <v>0.37239876908077141</v>
      </c>
      <c r="H219" s="67">
        <v>0.54317457724042151</v>
      </c>
      <c r="I219" s="67">
        <v>0.12272573435877088</v>
      </c>
      <c r="J219" s="67">
        <v>0.37419912005321693</v>
      </c>
      <c r="K219" s="67">
        <v>0.83710481169839068</v>
      </c>
      <c r="L219" s="67">
        <v>0.66308774960028938</v>
      </c>
      <c r="M219" s="67">
        <v>0.20688756199528224</v>
      </c>
      <c r="N219" s="68">
        <v>1</v>
      </c>
      <c r="O219" s="374"/>
    </row>
    <row r="220" spans="1:15" x14ac:dyDescent="0.3">
      <c r="A220" s="19" t="s">
        <v>515</v>
      </c>
      <c r="B220" s="16" t="s">
        <v>520</v>
      </c>
      <c r="C220" s="66">
        <v>6.2318107758862859E-2</v>
      </c>
      <c r="D220" s="67">
        <v>0.93182633656261216</v>
      </c>
      <c r="E220" s="67">
        <v>8.5817438256813316E-2</v>
      </c>
      <c r="F220" s="67">
        <v>0.2843115328498248</v>
      </c>
      <c r="G220" s="67">
        <v>0.46024564783595956</v>
      </c>
      <c r="H220" s="67">
        <v>0.71537960247637666</v>
      </c>
      <c r="I220" s="67">
        <v>0.25294418842805938</v>
      </c>
      <c r="J220" s="67">
        <v>6.5121258669645771E-2</v>
      </c>
      <c r="K220" s="67">
        <v>0.82272029046222594</v>
      </c>
      <c r="L220" s="67">
        <v>0.48191593352883677</v>
      </c>
      <c r="M220" s="67">
        <v>0.27652324493415448</v>
      </c>
      <c r="N220" s="68">
        <v>1</v>
      </c>
      <c r="O220" s="374"/>
    </row>
    <row r="221" spans="1:15" x14ac:dyDescent="0.3">
      <c r="A221" s="19" t="s">
        <v>515</v>
      </c>
      <c r="B221" s="16" t="s">
        <v>522</v>
      </c>
      <c r="C221" s="66">
        <v>4.7279792746113991E-2</v>
      </c>
      <c r="D221" s="67">
        <v>0.93537110416825409</v>
      </c>
      <c r="E221" s="67">
        <v>7.2043023985625856E-2</v>
      </c>
      <c r="F221" s="67">
        <v>0.28104655598902251</v>
      </c>
      <c r="G221" s="67">
        <v>0.48446034271353722</v>
      </c>
      <c r="H221" s="67">
        <v>0.57802723097993935</v>
      </c>
      <c r="I221" s="67">
        <v>0.24413889411069636</v>
      </c>
      <c r="J221" s="67">
        <v>5.9000456535166633E-2</v>
      </c>
      <c r="K221" s="67">
        <v>0.57418696457824203</v>
      </c>
      <c r="L221" s="67">
        <v>0.67381905094395356</v>
      </c>
      <c r="M221" s="67">
        <v>0.32175200774619811</v>
      </c>
      <c r="N221" s="68">
        <v>1</v>
      </c>
      <c r="O221" s="374"/>
    </row>
    <row r="222" spans="1:15" x14ac:dyDescent="0.3">
      <c r="A222" s="19" t="s">
        <v>515</v>
      </c>
      <c r="B222" s="16" t="s">
        <v>524</v>
      </c>
      <c r="C222" s="66">
        <v>8.8548103267083539E-2</v>
      </c>
      <c r="D222" s="67">
        <v>0.93650344117633832</v>
      </c>
      <c r="E222" s="67">
        <v>0.10057533466248932</v>
      </c>
      <c r="F222" s="67">
        <v>0.37280546852748503</v>
      </c>
      <c r="G222" s="67">
        <v>0.47354117551028246</v>
      </c>
      <c r="H222" s="67">
        <v>0.81053331941762774</v>
      </c>
      <c r="I222" s="67">
        <v>0.19983822992224601</v>
      </c>
      <c r="J222" s="67">
        <v>6.4055732400981058E-2</v>
      </c>
      <c r="K222" s="67">
        <v>0.49302040390335544</v>
      </c>
      <c r="L222" s="67">
        <v>0.47188592600323542</v>
      </c>
      <c r="M222" s="67">
        <v>0.31644733538566128</v>
      </c>
      <c r="N222" s="68">
        <v>1</v>
      </c>
      <c r="O222" s="374"/>
    </row>
    <row r="223" spans="1:15" x14ac:dyDescent="0.3">
      <c r="A223" s="19" t="s">
        <v>515</v>
      </c>
      <c r="B223" s="16" t="s">
        <v>526</v>
      </c>
      <c r="C223" s="66">
        <v>0.10166845545906918</v>
      </c>
      <c r="D223" s="67">
        <v>0.9221330873696858</v>
      </c>
      <c r="E223" s="67">
        <v>0.10456021308115659</v>
      </c>
      <c r="F223" s="67">
        <v>0.3164055603742737</v>
      </c>
      <c r="G223" s="67">
        <v>0.45429330030372306</v>
      </c>
      <c r="H223" s="67">
        <v>0.46333714362560519</v>
      </c>
      <c r="I223" s="67">
        <v>0.37775685852608931</v>
      </c>
      <c r="J223" s="67">
        <v>9.5985745024206565E-2</v>
      </c>
      <c r="K223" s="67">
        <v>0.95864712210866054</v>
      </c>
      <c r="L223" s="67">
        <v>0.97296933835395372</v>
      </c>
      <c r="M223" s="67">
        <v>0.32304616141577724</v>
      </c>
      <c r="N223" s="68">
        <v>1</v>
      </c>
      <c r="O223" s="374"/>
    </row>
    <row r="224" spans="1:15" x14ac:dyDescent="0.3">
      <c r="A224" s="19" t="s">
        <v>515</v>
      </c>
      <c r="B224" s="16" t="s">
        <v>528</v>
      </c>
      <c r="C224" s="66">
        <v>0.15131375579598144</v>
      </c>
      <c r="D224" s="67">
        <v>0.94737562099503203</v>
      </c>
      <c r="E224" s="67">
        <v>7.7585586881472962E-2</v>
      </c>
      <c r="F224" s="67">
        <v>0.35232666858457995</v>
      </c>
      <c r="G224" s="67">
        <v>0.41785299016372834</v>
      </c>
      <c r="H224" s="67">
        <v>0.44479936902297151</v>
      </c>
      <c r="I224" s="67">
        <v>0.38970718722271519</v>
      </c>
      <c r="J224" s="67">
        <v>0.13743468401853495</v>
      </c>
      <c r="K224" s="67">
        <v>0.78199743665582178</v>
      </c>
      <c r="L224" s="67">
        <v>0.85381050971113082</v>
      </c>
      <c r="M224" s="67">
        <v>0.25324034147012137</v>
      </c>
      <c r="N224" s="68">
        <v>1</v>
      </c>
      <c r="O224" s="374"/>
    </row>
    <row r="225" spans="1:15" x14ac:dyDescent="0.3">
      <c r="A225" s="19" t="s">
        <v>515</v>
      </c>
      <c r="B225" s="16" t="s">
        <v>530</v>
      </c>
      <c r="C225" s="66">
        <v>9.8457386450762102E-2</v>
      </c>
      <c r="D225" s="67">
        <v>0.93007656168435704</v>
      </c>
      <c r="E225" s="67">
        <v>8.559403398307544E-2</v>
      </c>
      <c r="F225" s="67">
        <v>0.30438520106280842</v>
      </c>
      <c r="G225" s="67">
        <v>0.43279110787580144</v>
      </c>
      <c r="H225" s="67">
        <v>0.43587266315636924</v>
      </c>
      <c r="I225" s="67">
        <v>0.36411284479010675</v>
      </c>
      <c r="J225" s="67">
        <v>7.3064103183421089E-2</v>
      </c>
      <c r="K225" s="67">
        <v>0.88251775276556688</v>
      </c>
      <c r="L225" s="67">
        <v>0.9158011690256509</v>
      </c>
      <c r="M225" s="67">
        <v>0.29007513029352705</v>
      </c>
      <c r="N225" s="68">
        <v>1</v>
      </c>
      <c r="O225" s="374"/>
    </row>
    <row r="226" spans="1:15" x14ac:dyDescent="0.3">
      <c r="A226" s="19" t="s">
        <v>515</v>
      </c>
      <c r="B226" s="16" t="s">
        <v>534</v>
      </c>
      <c r="C226" s="66">
        <v>0.24749804246014745</v>
      </c>
      <c r="D226" s="67">
        <v>0.95748066370846696</v>
      </c>
      <c r="E226" s="67">
        <v>8.1768131394943502E-2</v>
      </c>
      <c r="F226" s="67">
        <v>0.37255736225881197</v>
      </c>
      <c r="G226" s="67">
        <v>0.39765117956114149</v>
      </c>
      <c r="H226" s="67">
        <v>0.34234694469923022</v>
      </c>
      <c r="I226" s="67">
        <v>0.37543684473290068</v>
      </c>
      <c r="J226" s="67">
        <v>0.22525514054499646</v>
      </c>
      <c r="K226" s="67">
        <v>0.84710144086196282</v>
      </c>
      <c r="L226" s="67">
        <v>0.96559811445622268</v>
      </c>
      <c r="M226" s="67">
        <v>0.2682814999111427</v>
      </c>
      <c r="N226" s="68">
        <v>1</v>
      </c>
      <c r="O226" s="374"/>
    </row>
    <row r="227" spans="1:15" x14ac:dyDescent="0.3">
      <c r="A227" s="19" t="s">
        <v>515</v>
      </c>
      <c r="B227" s="16" t="s">
        <v>535</v>
      </c>
      <c r="C227" s="66">
        <v>0.12635922070355463</v>
      </c>
      <c r="D227" s="67">
        <v>0.95276744731463803</v>
      </c>
      <c r="E227" s="67">
        <v>9.5370419472874793E-2</v>
      </c>
      <c r="F227" s="67">
        <v>0.30013257676194516</v>
      </c>
      <c r="G227" s="67">
        <v>0.43921615839823674</v>
      </c>
      <c r="H227" s="67">
        <v>0.47020654576569298</v>
      </c>
      <c r="I227" s="67">
        <v>0.33460889406507738</v>
      </c>
      <c r="J227" s="67">
        <v>0.13022603569985503</v>
      </c>
      <c r="K227" s="67">
        <v>0.91569415064293014</v>
      </c>
      <c r="L227" s="67">
        <v>0.93273595892852901</v>
      </c>
      <c r="M227" s="67">
        <v>0.28762914370171899</v>
      </c>
      <c r="N227" s="68">
        <v>1</v>
      </c>
      <c r="O227" s="374"/>
    </row>
    <row r="228" spans="1:15" x14ac:dyDescent="0.3">
      <c r="A228" s="19" t="s">
        <v>515</v>
      </c>
      <c r="B228" s="16" t="s">
        <v>537</v>
      </c>
      <c r="C228" s="66">
        <v>2.7731402391675725E-2</v>
      </c>
      <c r="D228" s="67">
        <v>0.94717946601741432</v>
      </c>
      <c r="E228" s="67">
        <v>0.14446968132700116</v>
      </c>
      <c r="F228" s="67">
        <v>0.3532762062082731</v>
      </c>
      <c r="G228" s="67">
        <v>0.43364382412842933</v>
      </c>
      <c r="H228" s="67">
        <v>0.5380658436213992</v>
      </c>
      <c r="I228" s="67">
        <v>0.40893156531016611</v>
      </c>
      <c r="J228" s="67">
        <v>5.0297210791037952E-2</v>
      </c>
      <c r="K228" s="67">
        <v>0.78337905807041608</v>
      </c>
      <c r="L228" s="67">
        <v>0.89696692577351012</v>
      </c>
      <c r="M228" s="67">
        <v>0.31017991075666951</v>
      </c>
      <c r="N228" s="68">
        <v>1</v>
      </c>
      <c r="O228" s="374"/>
    </row>
    <row r="229" spans="1:15" x14ac:dyDescent="0.3">
      <c r="A229" s="19" t="s">
        <v>515</v>
      </c>
      <c r="B229" s="16" t="s">
        <v>539</v>
      </c>
      <c r="C229" s="66">
        <v>0.10316541693925821</v>
      </c>
      <c r="D229" s="67">
        <v>0.95642773266397851</v>
      </c>
      <c r="E229" s="67">
        <v>0.13868326690161437</v>
      </c>
      <c r="F229" s="67">
        <v>0.3441958171101433</v>
      </c>
      <c r="G229" s="67">
        <v>0.38217246353803569</v>
      </c>
      <c r="H229" s="67">
        <v>0.4346128170894526</v>
      </c>
      <c r="I229" s="67">
        <v>0.50388851802403201</v>
      </c>
      <c r="J229" s="67">
        <v>0.14838117489986649</v>
      </c>
      <c r="K229" s="67">
        <v>0.8386515353805073</v>
      </c>
      <c r="L229" s="67">
        <v>0.91718958611481971</v>
      </c>
      <c r="M229" s="67">
        <v>0.25790393967542757</v>
      </c>
      <c r="N229" s="68">
        <v>1</v>
      </c>
      <c r="O229" s="374"/>
    </row>
    <row r="230" spans="1:15" x14ac:dyDescent="0.3">
      <c r="A230" s="19" t="s">
        <v>515</v>
      </c>
      <c r="B230" s="16" t="s">
        <v>541</v>
      </c>
      <c r="C230" s="66">
        <v>0.20289749487422332</v>
      </c>
      <c r="D230" s="67">
        <v>0.97146260897817727</v>
      </c>
      <c r="E230" s="67">
        <v>0.11043284335270466</v>
      </c>
      <c r="F230" s="67">
        <v>0.36719245983298332</v>
      </c>
      <c r="G230" s="67">
        <v>0.31119931026281367</v>
      </c>
      <c r="H230" s="67">
        <v>0.4690024946941207</v>
      </c>
      <c r="I230" s="67">
        <v>0.4302788844621514</v>
      </c>
      <c r="J230" s="67">
        <v>0.19879361060431172</v>
      </c>
      <c r="K230" s="67">
        <v>0.89306326097479238</v>
      </c>
      <c r="L230" s="67">
        <v>0.77942435864020554</v>
      </c>
      <c r="M230" s="67">
        <v>0.19091052433684672</v>
      </c>
      <c r="N230" s="68">
        <v>1</v>
      </c>
      <c r="O230" s="374"/>
    </row>
    <row r="231" spans="1:15" x14ac:dyDescent="0.3">
      <c r="A231" s="19" t="s">
        <v>515</v>
      </c>
      <c r="B231" s="16" t="s">
        <v>543</v>
      </c>
      <c r="C231" s="66">
        <v>6.2131502350921713E-2</v>
      </c>
      <c r="D231" s="67">
        <v>0.95958387751671348</v>
      </c>
      <c r="E231" s="67">
        <v>4.9674175832973087E-2</v>
      </c>
      <c r="F231" s="67">
        <v>0.42442000096066096</v>
      </c>
      <c r="G231" s="67">
        <v>0.40871728859388595</v>
      </c>
      <c r="H231" s="67">
        <v>0.52709290744203119</v>
      </c>
      <c r="I231" s="67">
        <v>0.3819217529574167</v>
      </c>
      <c r="J231" s="67">
        <v>0.10734068391899212</v>
      </c>
      <c r="K231" s="67">
        <v>0.75342920547274983</v>
      </c>
      <c r="L231" s="67">
        <v>0.90656834821506582</v>
      </c>
      <c r="M231" s="67">
        <v>0.35676196160798246</v>
      </c>
      <c r="N231" s="68">
        <v>1</v>
      </c>
      <c r="O231" s="374"/>
    </row>
    <row r="232" spans="1:15" x14ac:dyDescent="0.3">
      <c r="A232" s="19" t="s">
        <v>515</v>
      </c>
      <c r="B232" s="16" t="s">
        <v>547</v>
      </c>
      <c r="C232" s="66">
        <v>0.19655300582312304</v>
      </c>
      <c r="D232" s="67">
        <v>0.91340186767650733</v>
      </c>
      <c r="E232" s="67">
        <v>0.1428299697563388</v>
      </c>
      <c r="F232" s="67">
        <v>0.33384056454834232</v>
      </c>
      <c r="G232" s="67">
        <v>0.47313901391906366</v>
      </c>
      <c r="H232" s="67">
        <v>0.76033669830139639</v>
      </c>
      <c r="I232" s="67">
        <v>0.2762799975820589</v>
      </c>
      <c r="J232" s="67">
        <v>0.15592697817808138</v>
      </c>
      <c r="K232" s="67">
        <v>0.68303814302121746</v>
      </c>
      <c r="L232" s="67">
        <v>0.45853230973825787</v>
      </c>
      <c r="M232" s="67">
        <v>0.33522836127978944</v>
      </c>
      <c r="N232" s="68">
        <v>1</v>
      </c>
      <c r="O232" s="374"/>
    </row>
    <row r="233" spans="1:15" x14ac:dyDescent="0.3">
      <c r="A233" s="19" t="s">
        <v>515</v>
      </c>
      <c r="B233" s="16" t="s">
        <v>548</v>
      </c>
      <c r="C233" s="66">
        <v>6.9829624782973818E-2</v>
      </c>
      <c r="D233" s="67">
        <v>0.89861355086285533</v>
      </c>
      <c r="E233" s="67">
        <v>0.15963983872218346</v>
      </c>
      <c r="F233" s="67">
        <v>0.26086492982864234</v>
      </c>
      <c r="G233" s="67">
        <v>0.48012813289763856</v>
      </c>
      <c r="H233" s="67">
        <v>0.59253040576902383</v>
      </c>
      <c r="I233" s="67">
        <v>0.38536217845226561</v>
      </c>
      <c r="J233" s="67">
        <v>7.0369174469917126E-2</v>
      </c>
      <c r="K233" s="67">
        <v>0.76056398665375091</v>
      </c>
      <c r="L233" s="67">
        <v>0.43254762673555053</v>
      </c>
      <c r="M233" s="67">
        <v>0.29412256446530771</v>
      </c>
      <c r="N233" s="68">
        <v>1</v>
      </c>
      <c r="O233" s="374"/>
    </row>
    <row r="234" spans="1:15" x14ac:dyDescent="0.3">
      <c r="A234" s="19" t="s">
        <v>515</v>
      </c>
      <c r="B234" s="16" t="s">
        <v>552</v>
      </c>
      <c r="C234" s="66">
        <v>0.1059679333033012</v>
      </c>
      <c r="D234" s="67">
        <v>0.91068363706489253</v>
      </c>
      <c r="E234" s="67">
        <v>0.19816840819051579</v>
      </c>
      <c r="F234" s="67">
        <v>0.28192531287593925</v>
      </c>
      <c r="G234" s="67">
        <v>0.51812900641025639</v>
      </c>
      <c r="H234" s="67">
        <v>0.80867390815395002</v>
      </c>
      <c r="I234" s="67">
        <v>0.33784051969358186</v>
      </c>
      <c r="J234" s="67">
        <v>8.533664977574322E-2</v>
      </c>
      <c r="K234" s="67">
        <v>0.58034214042840326</v>
      </c>
      <c r="L234" s="67">
        <v>0.12262016591032375</v>
      </c>
      <c r="M234" s="67">
        <v>0.40590909649939122</v>
      </c>
      <c r="N234" s="68">
        <v>1</v>
      </c>
      <c r="O234" s="374"/>
    </row>
    <row r="235" spans="1:15" x14ac:dyDescent="0.3">
      <c r="A235" s="19" t="s">
        <v>515</v>
      </c>
      <c r="B235" s="16" t="s">
        <v>553</v>
      </c>
      <c r="C235" s="66">
        <v>7.6722724537021017E-2</v>
      </c>
      <c r="D235" s="67">
        <v>0.90829466474843468</v>
      </c>
      <c r="E235" s="67">
        <v>0.14994188547907555</v>
      </c>
      <c r="F235" s="67">
        <v>0.27501974609412627</v>
      </c>
      <c r="G235" s="67">
        <v>0.47255176876617777</v>
      </c>
      <c r="H235" s="67">
        <v>0.63146423911754246</v>
      </c>
      <c r="I235" s="67">
        <v>0.23506997983631836</v>
      </c>
      <c r="J235" s="67">
        <v>9.0069386786858024E-2</v>
      </c>
      <c r="K235" s="67">
        <v>0.79351500415134624</v>
      </c>
      <c r="L235" s="67">
        <v>0.16028644288933697</v>
      </c>
      <c r="M235" s="67">
        <v>0.32389051563908283</v>
      </c>
      <c r="N235" s="68">
        <v>1</v>
      </c>
      <c r="O235" s="374"/>
    </row>
    <row r="236" spans="1:15" x14ac:dyDescent="0.3">
      <c r="A236" s="19" t="s">
        <v>515</v>
      </c>
      <c r="B236" s="16" t="s">
        <v>555</v>
      </c>
      <c r="C236" s="66">
        <v>0.10572043425194322</v>
      </c>
      <c r="D236" s="67">
        <v>0.94092288640063049</v>
      </c>
      <c r="E236" s="67">
        <v>0.11911672538532216</v>
      </c>
      <c r="F236" s="67">
        <v>0.38810293106490695</v>
      </c>
      <c r="G236" s="67">
        <v>0.4769746050789842</v>
      </c>
      <c r="H236" s="67">
        <v>0.73491707395240768</v>
      </c>
      <c r="I236" s="67">
        <v>0.1860294314023983</v>
      </c>
      <c r="J236" s="67">
        <v>5.0223005635232222E-2</v>
      </c>
      <c r="K236" s="67">
        <v>0.76011537537056328</v>
      </c>
      <c r="L236" s="67">
        <v>0.10039259674705553</v>
      </c>
      <c r="M236" s="67">
        <v>0.313750161833247</v>
      </c>
      <c r="N236" s="68">
        <v>1</v>
      </c>
      <c r="O236" s="374"/>
    </row>
    <row r="237" spans="1:15" x14ac:dyDescent="0.3">
      <c r="A237" s="19" t="s">
        <v>515</v>
      </c>
      <c r="B237" s="16" t="s">
        <v>559</v>
      </c>
      <c r="C237" s="66">
        <v>0.13725552622949255</v>
      </c>
      <c r="D237" s="67">
        <v>0.94880303726040627</v>
      </c>
      <c r="E237" s="67">
        <v>0.12278532174290729</v>
      </c>
      <c r="F237" s="67">
        <v>0.30465889279660252</v>
      </c>
      <c r="G237" s="67">
        <v>0.48592216700847929</v>
      </c>
      <c r="H237" s="67">
        <v>0.46656175143446049</v>
      </c>
      <c r="I237" s="67">
        <v>0.21146454236532783</v>
      </c>
      <c r="J237" s="67">
        <v>0.1247423541863963</v>
      </c>
      <c r="K237" s="67">
        <v>0.68847139435128957</v>
      </c>
      <c r="L237" s="67">
        <v>0.30136204111191578</v>
      </c>
      <c r="M237" s="67">
        <v>0.33077862450141549</v>
      </c>
      <c r="N237" s="68">
        <v>1</v>
      </c>
      <c r="O237" s="374"/>
    </row>
    <row r="238" spans="1:15" x14ac:dyDescent="0.3">
      <c r="A238" s="19" t="s">
        <v>515</v>
      </c>
      <c r="B238" s="16" t="s">
        <v>560</v>
      </c>
      <c r="C238" s="66">
        <v>7.4906650138324093E-2</v>
      </c>
      <c r="D238" s="67">
        <v>0.93280484022786514</v>
      </c>
      <c r="E238" s="67">
        <v>9.3005082860481814E-2</v>
      </c>
      <c r="F238" s="67">
        <v>0.29492558748574405</v>
      </c>
      <c r="G238" s="67">
        <v>0.45517076554494001</v>
      </c>
      <c r="H238" s="67">
        <v>0.3563382384657498</v>
      </c>
      <c r="I238" s="67">
        <v>0.24827048459611462</v>
      </c>
      <c r="J238" s="67">
        <v>5.7119631036713837E-2</v>
      </c>
      <c r="K238" s="67">
        <v>0.81832207973190441</v>
      </c>
      <c r="L238" s="67">
        <v>0.64084144864542036</v>
      </c>
      <c r="M238" s="67">
        <v>0.36558938212357528</v>
      </c>
      <c r="N238" s="68">
        <v>1</v>
      </c>
      <c r="O238" s="374"/>
    </row>
    <row r="239" spans="1:15" x14ac:dyDescent="0.3">
      <c r="A239" s="19" t="s">
        <v>515</v>
      </c>
      <c r="B239" s="16" t="s">
        <v>562</v>
      </c>
      <c r="C239" s="66">
        <v>0.11326688466276991</v>
      </c>
      <c r="D239" s="67">
        <v>0.93826844089538752</v>
      </c>
      <c r="E239" s="67">
        <v>0.13472182013249093</v>
      </c>
      <c r="F239" s="67">
        <v>0.30192776008582961</v>
      </c>
      <c r="G239" s="67">
        <v>0.4485551444855515</v>
      </c>
      <c r="H239" s="67">
        <v>0.28268979121501531</v>
      </c>
      <c r="I239" s="67">
        <v>0.19759379699615243</v>
      </c>
      <c r="J239" s="67">
        <v>8.3904611238061755E-2</v>
      </c>
      <c r="K239" s="67">
        <v>0.83332356789906448</v>
      </c>
      <c r="L239" s="67">
        <v>0.32653659108220545</v>
      </c>
      <c r="M239" s="67">
        <v>0.25763143179924913</v>
      </c>
      <c r="N239" s="68">
        <v>1</v>
      </c>
      <c r="O239" s="374"/>
    </row>
    <row r="240" spans="1:15" x14ac:dyDescent="0.3">
      <c r="A240" s="19" t="s">
        <v>515</v>
      </c>
      <c r="B240" s="16" t="s">
        <v>564</v>
      </c>
      <c r="C240" s="66">
        <v>0.12133613599995539</v>
      </c>
      <c r="D240" s="67">
        <v>0.95966822349614955</v>
      </c>
      <c r="E240" s="67">
        <v>5.2648725492131815E-2</v>
      </c>
      <c r="F240" s="67">
        <v>0.36224258100183626</v>
      </c>
      <c r="G240" s="67">
        <v>0.42208469389499598</v>
      </c>
      <c r="H240" s="67">
        <v>0.34167466571422195</v>
      </c>
      <c r="I240" s="67">
        <v>0.3404915507734893</v>
      </c>
      <c r="J240" s="67">
        <v>9.3019621849677436E-2</v>
      </c>
      <c r="K240" s="67">
        <v>0.89847534433109355</v>
      </c>
      <c r="L240" s="67">
        <v>0.73339732571377547</v>
      </c>
      <c r="M240" s="67">
        <v>0.25616816784204061</v>
      </c>
      <c r="N240" s="68">
        <v>1</v>
      </c>
      <c r="O240" s="374"/>
    </row>
    <row r="241" spans="1:15" x14ac:dyDescent="0.3">
      <c r="A241" s="19" t="s">
        <v>515</v>
      </c>
      <c r="B241" s="16" t="s">
        <v>568</v>
      </c>
      <c r="C241" s="66">
        <v>0.16708794672133756</v>
      </c>
      <c r="D241" s="67">
        <v>0.93662030360067472</v>
      </c>
      <c r="E241" s="67">
        <v>0.14484637313905607</v>
      </c>
      <c r="F241" s="67">
        <v>0.34575863161229015</v>
      </c>
      <c r="G241" s="67">
        <v>0.52158022444646646</v>
      </c>
      <c r="H241" s="67">
        <v>0.77234355191886594</v>
      </c>
      <c r="I241" s="67">
        <v>0.44587703123199263</v>
      </c>
      <c r="J241" s="67">
        <v>0.1513627982021436</v>
      </c>
      <c r="K241" s="67">
        <v>0.47146191079866312</v>
      </c>
      <c r="L241" s="67">
        <v>6.8586493027544077E-2</v>
      </c>
      <c r="M241" s="67">
        <v>0.34775008618417053</v>
      </c>
      <c r="N241" s="68">
        <v>1</v>
      </c>
      <c r="O241" s="374"/>
    </row>
    <row r="242" spans="1:15" x14ac:dyDescent="0.3">
      <c r="A242" s="19" t="s">
        <v>515</v>
      </c>
      <c r="B242" s="16" t="s">
        <v>569</v>
      </c>
      <c r="C242" s="66">
        <v>0.13395936962484312</v>
      </c>
      <c r="D242" s="67">
        <v>0.92994573956873761</v>
      </c>
      <c r="E242" s="67">
        <v>0.26073340061779371</v>
      </c>
      <c r="F242" s="67">
        <v>0.32747958528305349</v>
      </c>
      <c r="G242" s="67">
        <v>0.52030205557389086</v>
      </c>
      <c r="H242" s="67">
        <v>0.78398936660218199</v>
      </c>
      <c r="I242" s="67">
        <v>0.21680024214668298</v>
      </c>
      <c r="J242" s="67">
        <v>8.3672207088054534E-2</v>
      </c>
      <c r="K242" s="67">
        <v>0.59879979470172529</v>
      </c>
      <c r="L242" s="67">
        <v>5.5048889941700554E-2</v>
      </c>
      <c r="M242" s="67">
        <v>0.40433864663806574</v>
      </c>
      <c r="N242" s="68">
        <v>1</v>
      </c>
      <c r="O242" s="374"/>
    </row>
    <row r="243" spans="1:15" x14ac:dyDescent="0.3">
      <c r="A243" s="19" t="s">
        <v>515</v>
      </c>
      <c r="B243" s="16" t="s">
        <v>571</v>
      </c>
      <c r="C243" s="66">
        <v>0.12661115133960898</v>
      </c>
      <c r="D243" s="67">
        <v>0.95898423735582228</v>
      </c>
      <c r="E243" s="67">
        <v>0.1545447405109274</v>
      </c>
      <c r="F243" s="67">
        <v>0.25372592141693012</v>
      </c>
      <c r="G243" s="67">
        <v>0.49279745648718054</v>
      </c>
      <c r="H243" s="67">
        <v>0.64613239462375427</v>
      </c>
      <c r="I243" s="67">
        <v>0.15374417116211025</v>
      </c>
      <c r="J243" s="67">
        <v>8.8164030355673398E-2</v>
      </c>
      <c r="K243" s="67">
        <v>0.82120325500594316</v>
      </c>
      <c r="L243" s="67">
        <v>1.2572003291579044E-2</v>
      </c>
      <c r="M243" s="67">
        <v>0.2311488699374169</v>
      </c>
      <c r="N243" s="68">
        <v>1</v>
      </c>
      <c r="O243" s="374"/>
    </row>
    <row r="244" spans="1:15" x14ac:dyDescent="0.3">
      <c r="A244" s="19" t="s">
        <v>515</v>
      </c>
      <c r="B244" s="16" t="s">
        <v>573</v>
      </c>
      <c r="C244" s="66">
        <v>7.5495500822960096E-2</v>
      </c>
      <c r="D244" s="67">
        <v>0.95234455949030361</v>
      </c>
      <c r="E244" s="67">
        <v>0.17856654418803963</v>
      </c>
      <c r="F244" s="67">
        <v>0.28490412932284209</v>
      </c>
      <c r="G244" s="67">
        <v>0.48518290335001923</v>
      </c>
      <c r="H244" s="67">
        <v>0.75070973050812595</v>
      </c>
      <c r="I244" s="67">
        <v>0.23511623122814235</v>
      </c>
      <c r="J244" s="67">
        <v>6.3875745731331007E-2</v>
      </c>
      <c r="K244" s="67">
        <v>0.72472742234108212</v>
      </c>
      <c r="L244" s="67">
        <v>8.4344785023657688E-4</v>
      </c>
      <c r="M244" s="67">
        <v>0.29523011107960501</v>
      </c>
      <c r="N244" s="68">
        <v>1</v>
      </c>
      <c r="O244" s="374"/>
    </row>
    <row r="245" spans="1:15" x14ac:dyDescent="0.3">
      <c r="A245" s="19" t="s">
        <v>575</v>
      </c>
      <c r="B245" s="16" t="s">
        <v>579</v>
      </c>
      <c r="C245" s="66">
        <v>0.315</v>
      </c>
      <c r="D245" s="67">
        <v>0.96499999999999997</v>
      </c>
      <c r="E245" s="67">
        <v>5.5802933812780398E-2</v>
      </c>
      <c r="F245" s="67">
        <v>0.50392351250987177</v>
      </c>
      <c r="G245" s="67">
        <v>0.42700000000000005</v>
      </c>
      <c r="H245" s="67">
        <v>0.1338830297219559</v>
      </c>
      <c r="I245" s="67">
        <v>0.23401725790987535</v>
      </c>
      <c r="J245" s="67">
        <v>0.60977948226270373</v>
      </c>
      <c r="K245" s="67">
        <v>0.93917545541706615</v>
      </c>
      <c r="L245" s="67">
        <v>0.88993288590604025</v>
      </c>
      <c r="M245" s="67">
        <v>0.19094967079567013</v>
      </c>
      <c r="N245" s="68">
        <v>1</v>
      </c>
      <c r="O245" s="374"/>
    </row>
    <row r="246" spans="1:15" x14ac:dyDescent="0.3">
      <c r="A246" s="19" t="s">
        <v>575</v>
      </c>
      <c r="B246" s="16" t="s">
        <v>583</v>
      </c>
      <c r="C246" s="66">
        <v>0.94700000000000006</v>
      </c>
      <c r="D246" s="67">
        <v>0.98299999999999998</v>
      </c>
      <c r="E246" s="67">
        <v>2.4548941187004732E-2</v>
      </c>
      <c r="F246" s="67">
        <v>0.80366816397797314</v>
      </c>
      <c r="G246" s="67">
        <v>0.26500000000000001</v>
      </c>
      <c r="H246" s="67">
        <v>4.6048632218844983E-2</v>
      </c>
      <c r="I246" s="67">
        <v>0.10212765957446808</v>
      </c>
      <c r="J246" s="67">
        <v>0.90927051671732528</v>
      </c>
      <c r="K246" s="67">
        <v>0.9561170212765957</v>
      </c>
      <c r="L246" s="67">
        <v>0.98901975683890575</v>
      </c>
      <c r="M246" s="67">
        <v>0.11556710466792211</v>
      </c>
      <c r="N246" s="68">
        <v>1</v>
      </c>
      <c r="O246" s="374"/>
    </row>
    <row r="247" spans="1:15" x14ac:dyDescent="0.3">
      <c r="A247" s="19" t="s">
        <v>575</v>
      </c>
      <c r="B247" s="16" t="s">
        <v>585</v>
      </c>
      <c r="C247" s="66">
        <v>0.192</v>
      </c>
      <c r="D247" s="67">
        <v>0.92299999999999993</v>
      </c>
      <c r="E247" s="67">
        <v>0.1333305623675132</v>
      </c>
      <c r="F247" s="67">
        <v>0.36895964088282973</v>
      </c>
      <c r="G247" s="67">
        <v>0.41799999999999998</v>
      </c>
      <c r="H247" s="67">
        <v>0.13148588323960808</v>
      </c>
      <c r="I247" s="67">
        <v>0.30566023151100546</v>
      </c>
      <c r="J247" s="67">
        <v>0.18153709393781281</v>
      </c>
      <c r="K247" s="67">
        <v>0.87444682783543004</v>
      </c>
      <c r="L247" s="67">
        <v>0.84683170038842837</v>
      </c>
      <c r="M247" s="67">
        <v>0.20635152605249846</v>
      </c>
      <c r="N247" s="68">
        <v>1</v>
      </c>
      <c r="O247" s="374"/>
    </row>
    <row r="248" spans="1:15" x14ac:dyDescent="0.3">
      <c r="A248" s="19" t="s">
        <v>575</v>
      </c>
      <c r="B248" s="16" t="s">
        <v>587</v>
      </c>
      <c r="C248" s="66">
        <v>0.45200000000000001</v>
      </c>
      <c r="D248" s="67">
        <v>0.93900000000000006</v>
      </c>
      <c r="E248" s="67">
        <v>8.2836802600015483E-2</v>
      </c>
      <c r="F248" s="67">
        <v>0.46103845856225334</v>
      </c>
      <c r="G248" s="67">
        <v>0.376</v>
      </c>
      <c r="H248" s="67">
        <v>0.40674574817779047</v>
      </c>
      <c r="I248" s="67">
        <v>0.43733028440760324</v>
      </c>
      <c r="J248" s="67">
        <v>0.25167929112476778</v>
      </c>
      <c r="K248" s="67">
        <v>0.94311847934829207</v>
      </c>
      <c r="L248" s="67">
        <v>0.93325711019008151</v>
      </c>
      <c r="M248" s="67">
        <v>0.17564171813719734</v>
      </c>
      <c r="N248" s="68">
        <v>1</v>
      </c>
      <c r="O248" s="374"/>
    </row>
    <row r="249" spans="1:15" x14ac:dyDescent="0.3">
      <c r="A249" s="19" t="s">
        <v>575</v>
      </c>
      <c r="B249" s="16" t="s">
        <v>589</v>
      </c>
      <c r="C249" s="66">
        <v>0.38100000000000001</v>
      </c>
      <c r="D249" s="67">
        <v>0.94</v>
      </c>
      <c r="E249" s="67">
        <v>7.3579751168455013E-2</v>
      </c>
      <c r="F249" s="67">
        <v>0.48313145941675995</v>
      </c>
      <c r="G249" s="67">
        <v>0.44</v>
      </c>
      <c r="H249" s="67">
        <v>0.18145278099652376</v>
      </c>
      <c r="I249" s="67">
        <v>0.21100086906141366</v>
      </c>
      <c r="J249" s="67">
        <v>0.47975811123986095</v>
      </c>
      <c r="K249" s="67">
        <v>0.8562065469293163</v>
      </c>
      <c r="L249" s="67">
        <v>0.95241888760139048</v>
      </c>
      <c r="M249" s="67">
        <v>0.19117394846289071</v>
      </c>
      <c r="N249" s="68">
        <v>1</v>
      </c>
      <c r="O249" s="374"/>
    </row>
    <row r="250" spans="1:15" x14ac:dyDescent="0.3">
      <c r="A250" s="19" t="s">
        <v>575</v>
      </c>
      <c r="B250" s="16" t="s">
        <v>591</v>
      </c>
      <c r="C250" s="66">
        <v>0.38400000000000001</v>
      </c>
      <c r="D250" s="67">
        <v>0.95400000000000007</v>
      </c>
      <c r="E250" s="67">
        <v>6.7602245388933446E-2</v>
      </c>
      <c r="F250" s="67">
        <v>0.53761026463512429</v>
      </c>
      <c r="G250" s="67">
        <v>0.41600000000000004</v>
      </c>
      <c r="H250" s="67">
        <v>0.16004840783601845</v>
      </c>
      <c r="I250" s="67">
        <v>0.25913319718629452</v>
      </c>
      <c r="J250" s="67">
        <v>0.65532108009984114</v>
      </c>
      <c r="K250" s="67">
        <v>0.84975922144063742</v>
      </c>
      <c r="L250" s="67">
        <v>0.84396036608425984</v>
      </c>
      <c r="M250" s="67">
        <v>0.20943250086241125</v>
      </c>
      <c r="N250" s="68">
        <v>1</v>
      </c>
      <c r="O250" s="374"/>
    </row>
    <row r="251" spans="1:15" x14ac:dyDescent="0.3">
      <c r="A251" s="19" t="s">
        <v>575</v>
      </c>
      <c r="B251" s="16" t="s">
        <v>593</v>
      </c>
      <c r="C251" s="66">
        <v>0.106</v>
      </c>
      <c r="D251" s="67">
        <v>0.94400000000000006</v>
      </c>
      <c r="E251" s="67">
        <v>7.7691043549712402E-2</v>
      </c>
      <c r="F251" s="67">
        <v>0.40458093672966311</v>
      </c>
      <c r="G251" s="67">
        <v>0.48299999999999998</v>
      </c>
      <c r="H251" s="67">
        <v>0.52329149660907726</v>
      </c>
      <c r="I251" s="67">
        <v>0.42552244760180441</v>
      </c>
      <c r="J251" s="67">
        <v>0.24368613250682788</v>
      </c>
      <c r="K251" s="67">
        <v>0.81834780740786206</v>
      </c>
      <c r="L251" s="67">
        <v>0.86304354497192137</v>
      </c>
      <c r="M251" s="67">
        <v>0.27770695017314778</v>
      </c>
      <c r="N251" s="68">
        <v>1</v>
      </c>
      <c r="O251" s="374"/>
    </row>
    <row r="252" spans="1:15" x14ac:dyDescent="0.3">
      <c r="A252" s="19" t="s">
        <v>575</v>
      </c>
      <c r="B252" s="16" t="s">
        <v>595</v>
      </c>
      <c r="C252" s="66">
        <v>0.29299999999999998</v>
      </c>
      <c r="D252" s="67">
        <v>0.91299999999999992</v>
      </c>
      <c r="E252" s="67">
        <v>0.10585665788286684</v>
      </c>
      <c r="F252" s="67">
        <v>0.39076039218479214</v>
      </c>
      <c r="G252" s="67">
        <v>0.44700000000000001</v>
      </c>
      <c r="H252" s="67">
        <v>0.41316113820266864</v>
      </c>
      <c r="I252" s="67">
        <v>0.29655431113016451</v>
      </c>
      <c r="J252" s="67">
        <v>0.2983762928031724</v>
      </c>
      <c r="K252" s="67">
        <v>0.88103531429183857</v>
      </c>
      <c r="L252" s="67">
        <v>0.76748298590643593</v>
      </c>
      <c r="M252" s="67">
        <v>0.23334410140446413</v>
      </c>
      <c r="N252" s="68">
        <v>1</v>
      </c>
      <c r="O252" s="374"/>
    </row>
    <row r="253" spans="1:15" x14ac:dyDescent="0.3">
      <c r="A253" s="19" t="s">
        <v>597</v>
      </c>
      <c r="B253" s="16" t="s">
        <v>600</v>
      </c>
      <c r="C253" s="66">
        <v>0.51800000000000002</v>
      </c>
      <c r="D253" s="67">
        <v>0.92700000000000005</v>
      </c>
      <c r="E253" s="67">
        <v>0.14095924167691828</v>
      </c>
      <c r="F253" s="67">
        <v>0.43848844428847439</v>
      </c>
      <c r="G253" s="67">
        <v>0.43700000000000006</v>
      </c>
      <c r="H253" s="67">
        <v>0.27070343128103647</v>
      </c>
      <c r="I253" s="67">
        <v>0.19389164768696562</v>
      </c>
      <c r="J253" s="67">
        <v>0.52936564238509498</v>
      </c>
      <c r="K253" s="67">
        <v>0.83347645894784006</v>
      </c>
      <c r="L253" s="67">
        <v>0.71776873389836837</v>
      </c>
      <c r="M253" s="67">
        <v>0.31023604835724949</v>
      </c>
      <c r="N253" s="68">
        <v>1</v>
      </c>
      <c r="O253" s="374"/>
    </row>
    <row r="254" spans="1:15" x14ac:dyDescent="0.3">
      <c r="A254" s="19" t="s">
        <v>597</v>
      </c>
      <c r="B254" s="16" t="s">
        <v>601</v>
      </c>
      <c r="C254" s="66">
        <v>0.109</v>
      </c>
      <c r="D254" s="67">
        <v>0.91900000000000004</v>
      </c>
      <c r="E254" s="67">
        <v>0.12910339790142011</v>
      </c>
      <c r="F254" s="67">
        <v>0.33009790563413915</v>
      </c>
      <c r="G254" s="67">
        <v>0.59699999999999998</v>
      </c>
      <c r="H254" s="67">
        <v>0.40329572355274079</v>
      </c>
      <c r="I254" s="67">
        <v>0.44000368924278294</v>
      </c>
      <c r="J254" s="67">
        <v>0.1364404955882805</v>
      </c>
      <c r="K254" s="67">
        <v>0.29959725766286471</v>
      </c>
      <c r="L254" s="67">
        <v>3.6677222000184459E-2</v>
      </c>
      <c r="M254" s="67">
        <v>0.43062478265909354</v>
      </c>
      <c r="N254" s="68">
        <v>1</v>
      </c>
      <c r="O254" s="374"/>
    </row>
    <row r="255" spans="1:15" x14ac:dyDescent="0.3">
      <c r="A255" s="19" t="s">
        <v>597</v>
      </c>
      <c r="B255" s="16" t="s">
        <v>603</v>
      </c>
      <c r="C255" s="66">
        <v>8.8000000000000009E-2</v>
      </c>
      <c r="D255" s="67">
        <v>0.94499999999999995</v>
      </c>
      <c r="E255" s="67">
        <v>0.14837969374431212</v>
      </c>
      <c r="F255" s="67">
        <v>0.28993392157638587</v>
      </c>
      <c r="G255" s="67">
        <v>0.55299999999999994</v>
      </c>
      <c r="H255" s="67">
        <v>0.4329896907216495</v>
      </c>
      <c r="I255" s="67">
        <v>0.33276180141074335</v>
      </c>
      <c r="J255" s="67">
        <v>9.5604991861096042E-2</v>
      </c>
      <c r="K255" s="67">
        <v>0.54096581660336407</v>
      </c>
      <c r="L255" s="67">
        <v>4.14758545849159E-2</v>
      </c>
      <c r="M255" s="67">
        <v>0.34365126638006943</v>
      </c>
      <c r="N255" s="68">
        <v>1</v>
      </c>
      <c r="O255" s="374"/>
    </row>
    <row r="256" spans="1:15" x14ac:dyDescent="0.3">
      <c r="A256" s="19" t="s">
        <v>597</v>
      </c>
      <c r="B256" s="16" t="s">
        <v>605</v>
      </c>
      <c r="C256" s="66">
        <v>0.13100000000000001</v>
      </c>
      <c r="D256" s="67">
        <v>0.93200000000000005</v>
      </c>
      <c r="E256" s="67">
        <v>8.3832265984180837E-2</v>
      </c>
      <c r="F256" s="67">
        <v>0.36067908883510325</v>
      </c>
      <c r="G256" s="67">
        <v>0.58099999999999996</v>
      </c>
      <c r="H256" s="67">
        <v>0.3944395005797805</v>
      </c>
      <c r="I256" s="67">
        <v>0.26014615861715612</v>
      </c>
      <c r="J256" s="67">
        <v>0.1426529676671251</v>
      </c>
      <c r="K256" s="67">
        <v>0.58196478170590293</v>
      </c>
      <c r="L256" s="67">
        <v>3.8885742793193644E-2</v>
      </c>
      <c r="M256" s="67">
        <v>0.33899668682849765</v>
      </c>
      <c r="N256" s="68">
        <v>1</v>
      </c>
      <c r="O256" s="374"/>
    </row>
    <row r="257" spans="1:15" x14ac:dyDescent="0.3">
      <c r="A257" s="19" t="s">
        <v>597</v>
      </c>
      <c r="B257" s="16" t="s">
        <v>607</v>
      </c>
      <c r="C257" s="66">
        <v>0.29699999999999999</v>
      </c>
      <c r="D257" s="67">
        <v>0.95900000000000007</v>
      </c>
      <c r="E257" s="67">
        <v>8.6517568247160517E-2</v>
      </c>
      <c r="F257" s="67">
        <v>0.38457524030022111</v>
      </c>
      <c r="G257" s="67">
        <v>0.47100000000000003</v>
      </c>
      <c r="H257" s="67">
        <v>0.43510120191233637</v>
      </c>
      <c r="I257" s="67">
        <v>0.22731334614181672</v>
      </c>
      <c r="J257" s="67">
        <v>0.27219516554220097</v>
      </c>
      <c r="K257" s="67">
        <v>0.83124078459407535</v>
      </c>
      <c r="L257" s="67">
        <v>0.93742460122425275</v>
      </c>
      <c r="M257" s="67">
        <v>0.31217549728583599</v>
      </c>
      <c r="N257" s="68">
        <v>1</v>
      </c>
      <c r="O257" s="374"/>
    </row>
    <row r="258" spans="1:15" x14ac:dyDescent="0.3">
      <c r="A258" s="19" t="s">
        <v>597</v>
      </c>
      <c r="B258" s="16" t="s">
        <v>609</v>
      </c>
      <c r="C258" s="66">
        <v>0.126</v>
      </c>
      <c r="D258" s="67">
        <v>0.91099999999999992</v>
      </c>
      <c r="E258" s="67">
        <v>0.19328410631728554</v>
      </c>
      <c r="F258" s="67">
        <v>0.33829415320275102</v>
      </c>
      <c r="G258" s="67">
        <v>0.53100000000000003</v>
      </c>
      <c r="H258" s="67">
        <v>0.52271143122676578</v>
      </c>
      <c r="I258" s="67">
        <v>0.2610943308550186</v>
      </c>
      <c r="J258" s="67">
        <v>0.25890644361833953</v>
      </c>
      <c r="K258" s="67">
        <v>0.76895523543990085</v>
      </c>
      <c r="L258" s="67">
        <v>0.88905669144981414</v>
      </c>
      <c r="M258" s="67">
        <v>0.36701369696293556</v>
      </c>
      <c r="N258" s="68">
        <v>1</v>
      </c>
      <c r="O258" s="374"/>
    </row>
    <row r="259" spans="1:15" x14ac:dyDescent="0.3">
      <c r="A259" s="19" t="s">
        <v>597</v>
      </c>
      <c r="B259" s="16" t="s">
        <v>611</v>
      </c>
      <c r="C259" s="66">
        <v>0.19</v>
      </c>
      <c r="D259" s="67">
        <v>0.93700000000000006</v>
      </c>
      <c r="E259" s="67">
        <v>0.13576599060978992</v>
      </c>
      <c r="F259" s="67">
        <v>0.37352381498799925</v>
      </c>
      <c r="G259" s="67">
        <v>0.49299999999999999</v>
      </c>
      <c r="H259" s="67">
        <v>0.44222236793215747</v>
      </c>
      <c r="I259" s="67">
        <v>0.2231766222979914</v>
      </c>
      <c r="J259" s="67">
        <v>0.25707603872970081</v>
      </c>
      <c r="K259" s="67">
        <v>0.76733766091840971</v>
      </c>
      <c r="L259" s="67">
        <v>0.84807553603042418</v>
      </c>
      <c r="M259" s="67">
        <v>0.33434279627427665</v>
      </c>
      <c r="N259" s="68">
        <v>1</v>
      </c>
      <c r="O259" s="374"/>
    </row>
    <row r="260" spans="1:15" x14ac:dyDescent="0.3">
      <c r="A260" s="19" t="s">
        <v>597</v>
      </c>
      <c r="B260" s="16" t="s">
        <v>613</v>
      </c>
      <c r="C260" s="66">
        <v>0.22899999999999998</v>
      </c>
      <c r="D260" s="67">
        <v>0.93700000000000006</v>
      </c>
      <c r="E260" s="67">
        <v>0.11437258800140335</v>
      </c>
      <c r="F260" s="67">
        <v>0.35689782871399056</v>
      </c>
      <c r="G260" s="67">
        <v>0.56100000000000005</v>
      </c>
      <c r="H260" s="67">
        <v>0.47952437792672847</v>
      </c>
      <c r="I260" s="67">
        <v>0.21191809751170693</v>
      </c>
      <c r="J260" s="67">
        <v>0.22853732439629051</v>
      </c>
      <c r="K260" s="67">
        <v>0.6966761546230833</v>
      </c>
      <c r="L260" s="67">
        <v>0.71141309337985492</v>
      </c>
      <c r="M260" s="67">
        <v>0.42775091788142061</v>
      </c>
      <c r="N260" s="68">
        <v>1</v>
      </c>
      <c r="O260" s="374"/>
    </row>
    <row r="261" spans="1:15" x14ac:dyDescent="0.3">
      <c r="A261" s="19" t="s">
        <v>597</v>
      </c>
      <c r="B261" s="16" t="s">
        <v>617</v>
      </c>
      <c r="C261" s="66">
        <v>0.41399999999999998</v>
      </c>
      <c r="D261" s="67">
        <v>0.93700000000000006</v>
      </c>
      <c r="E261" s="67">
        <v>0.11321909424724602</v>
      </c>
      <c r="F261" s="67">
        <v>0.47060288633969999</v>
      </c>
      <c r="G261" s="67">
        <v>0.42</v>
      </c>
      <c r="H261" s="67">
        <v>0.34058475461190391</v>
      </c>
      <c r="I261" s="67">
        <v>0.19166376609815525</v>
      </c>
      <c r="J261" s="67">
        <v>0.51536721197354685</v>
      </c>
      <c r="K261" s="67">
        <v>0.77800208840932827</v>
      </c>
      <c r="L261" s="67">
        <v>0.83548555516881307</v>
      </c>
      <c r="M261" s="67">
        <v>0.24141681773811183</v>
      </c>
      <c r="N261" s="68">
        <v>1</v>
      </c>
      <c r="O261" s="374"/>
    </row>
    <row r="262" spans="1:15" x14ac:dyDescent="0.3">
      <c r="A262" s="19" t="s">
        <v>597</v>
      </c>
      <c r="B262" s="16" t="s">
        <v>618</v>
      </c>
      <c r="C262" s="66">
        <v>0.114</v>
      </c>
      <c r="D262" s="67">
        <v>0.93</v>
      </c>
      <c r="E262" s="67">
        <v>0.15897719962833251</v>
      </c>
      <c r="F262" s="67">
        <v>0.3620720463154885</v>
      </c>
      <c r="G262" s="67">
        <v>0.47299999999999998</v>
      </c>
      <c r="H262" s="67">
        <v>0.63284976349278599</v>
      </c>
      <c r="I262" s="67">
        <v>0.27068695944742416</v>
      </c>
      <c r="J262" s="67">
        <v>0.30708334157974942</v>
      </c>
      <c r="K262" s="67">
        <v>0.66095354958734931</v>
      </c>
      <c r="L262" s="67">
        <v>0.73493379777148848</v>
      </c>
      <c r="M262" s="67">
        <v>0.33796128003377152</v>
      </c>
      <c r="N262" s="68">
        <v>1</v>
      </c>
      <c r="O262" s="374"/>
    </row>
    <row r="263" spans="1:15" x14ac:dyDescent="0.3">
      <c r="A263" s="19" t="s">
        <v>597</v>
      </c>
      <c r="B263" s="16" t="s">
        <v>620</v>
      </c>
      <c r="C263" s="66">
        <v>9.5000000000000001E-2</v>
      </c>
      <c r="D263" s="67">
        <v>0.90400000000000003</v>
      </c>
      <c r="E263" s="67">
        <v>0.17816685765813153</v>
      </c>
      <c r="F263" s="67">
        <v>0.28393229509120627</v>
      </c>
      <c r="G263" s="67">
        <v>0.61799999999999999</v>
      </c>
      <c r="H263" s="67">
        <v>0.67014814491106933</v>
      </c>
      <c r="I263" s="67">
        <v>0.11703010968841498</v>
      </c>
      <c r="J263" s="67">
        <v>0.13132019403050299</v>
      </c>
      <c r="K263" s="67">
        <v>0.724511646200236</v>
      </c>
      <c r="L263" s="67">
        <v>0.7707031420705327</v>
      </c>
      <c r="M263" s="67">
        <v>0.43142622818264775</v>
      </c>
      <c r="N263" s="68">
        <v>1</v>
      </c>
      <c r="O263" s="374"/>
    </row>
    <row r="264" spans="1:15" x14ac:dyDescent="0.3">
      <c r="A264" s="19" t="s">
        <v>597</v>
      </c>
      <c r="B264" s="16" t="s">
        <v>622</v>
      </c>
      <c r="C264" s="66">
        <v>0.248</v>
      </c>
      <c r="D264" s="67">
        <v>0.91</v>
      </c>
      <c r="E264" s="67">
        <v>0.17598190168498945</v>
      </c>
      <c r="F264" s="67">
        <v>0.39792837849084872</v>
      </c>
      <c r="G264" s="67">
        <v>0.50600000000000001</v>
      </c>
      <c r="H264" s="67">
        <v>0.48014782181281973</v>
      </c>
      <c r="I264" s="67">
        <v>0.17785949645919427</v>
      </c>
      <c r="J264" s="67">
        <v>0.28071580710345706</v>
      </c>
      <c r="K264" s="67">
        <v>0.84664397152791682</v>
      </c>
      <c r="L264" s="67">
        <v>0.90617319910433092</v>
      </c>
      <c r="M264" s="67">
        <v>0.31414068307186732</v>
      </c>
      <c r="N264" s="68">
        <v>1</v>
      </c>
      <c r="O264" s="374"/>
    </row>
    <row r="265" spans="1:15" x14ac:dyDescent="0.3">
      <c r="A265" s="19" t="s">
        <v>597</v>
      </c>
      <c r="B265" s="16" t="s">
        <v>624</v>
      </c>
      <c r="C265" s="66">
        <v>8.8000000000000009E-2</v>
      </c>
      <c r="D265" s="67">
        <v>0.90799999999999992</v>
      </c>
      <c r="E265" s="67">
        <v>0.1464965833646879</v>
      </c>
      <c r="F265" s="67">
        <v>0.31074996055394399</v>
      </c>
      <c r="G265" s="67">
        <v>0.496</v>
      </c>
      <c r="H265" s="67">
        <v>0.45324111743965284</v>
      </c>
      <c r="I265" s="67">
        <v>0.21885001356116082</v>
      </c>
      <c r="J265" s="67">
        <v>0.19541632763764577</v>
      </c>
      <c r="K265" s="67">
        <v>0.77621372389476539</v>
      </c>
      <c r="L265" s="67">
        <v>0.86010306482234877</v>
      </c>
      <c r="M265" s="67">
        <v>0.29723769912893355</v>
      </c>
      <c r="N265" s="68">
        <v>1</v>
      </c>
      <c r="O265" s="374"/>
    </row>
    <row r="266" spans="1:15" x14ac:dyDescent="0.3">
      <c r="A266" s="19" t="s">
        <v>597</v>
      </c>
      <c r="B266" s="16" t="s">
        <v>626</v>
      </c>
      <c r="C266" s="66">
        <v>8.4000000000000005E-2</v>
      </c>
      <c r="D266" s="67">
        <v>0.92</v>
      </c>
      <c r="E266" s="67">
        <v>0.15362973196084709</v>
      </c>
      <c r="F266" s="67">
        <v>0.29285509712418079</v>
      </c>
      <c r="G266" s="67">
        <v>0.53500000000000003</v>
      </c>
      <c r="H266" s="67">
        <v>0.58332399835704418</v>
      </c>
      <c r="I266" s="67">
        <v>0.13711213173518538</v>
      </c>
      <c r="J266" s="67">
        <v>0.21145588290205744</v>
      </c>
      <c r="K266" s="67">
        <v>0.83951308763675736</v>
      </c>
      <c r="L266" s="67">
        <v>0.87644225383667529</v>
      </c>
      <c r="M266" s="67">
        <v>0.34755340623279612</v>
      </c>
      <c r="N266" s="68">
        <v>1</v>
      </c>
      <c r="O266" s="374"/>
    </row>
    <row r="267" spans="1:15" x14ac:dyDescent="0.3">
      <c r="A267" s="19" t="s">
        <v>597</v>
      </c>
      <c r="B267" s="16" t="s">
        <v>630</v>
      </c>
      <c r="C267" s="66">
        <v>0.53600000000000003</v>
      </c>
      <c r="D267" s="67">
        <v>0.96900000000000008</v>
      </c>
      <c r="E267" s="67">
        <v>6.0252049113940456E-2</v>
      </c>
      <c r="F267" s="67">
        <v>0.4560728285871643</v>
      </c>
      <c r="G267" s="67">
        <v>0.29399999999999998</v>
      </c>
      <c r="H267" s="67">
        <v>0.20805369127516779</v>
      </c>
      <c r="I267" s="67">
        <v>0.2571682292467169</v>
      </c>
      <c r="J267" s="67">
        <v>0.59926225728777094</v>
      </c>
      <c r="K267" s="67">
        <v>0.87740150622470414</v>
      </c>
      <c r="L267" s="67">
        <v>0.91015591645746874</v>
      </c>
      <c r="M267" s="67">
        <v>0.2144808868012465</v>
      </c>
      <c r="N267" s="68">
        <v>1</v>
      </c>
      <c r="O267" s="374"/>
    </row>
    <row r="268" spans="1:15" x14ac:dyDescent="0.3">
      <c r="A268" s="19" t="s">
        <v>597</v>
      </c>
      <c r="B268" s="16" t="s">
        <v>631</v>
      </c>
      <c r="C268" s="66">
        <v>0.11199999999999999</v>
      </c>
      <c r="D268" s="67">
        <v>0.93500000000000005</v>
      </c>
      <c r="E268" s="67">
        <v>7.371413102328099E-2</v>
      </c>
      <c r="F268" s="67">
        <v>0.22111532214401733</v>
      </c>
      <c r="G268" s="67">
        <v>0.34399999999999997</v>
      </c>
      <c r="H268" s="67">
        <v>0.50381797384610627</v>
      </c>
      <c r="I268" s="67">
        <v>0.45571459486196558</v>
      </c>
      <c r="J268" s="67">
        <v>0.1294401335517977</v>
      </c>
      <c r="K268" s="67">
        <v>0.74857019198070918</v>
      </c>
      <c r="L268" s="67">
        <v>0.80285652456178314</v>
      </c>
      <c r="M268" s="67">
        <v>0.27771429650685125</v>
      </c>
      <c r="N268" s="68">
        <v>1</v>
      </c>
      <c r="O268" s="374"/>
    </row>
    <row r="269" spans="1:15" x14ac:dyDescent="0.3">
      <c r="A269" s="19" t="s">
        <v>597</v>
      </c>
      <c r="B269" s="16" t="s">
        <v>633</v>
      </c>
      <c r="C269" s="66">
        <v>0.12300000000000001</v>
      </c>
      <c r="D269" s="67">
        <v>0.95299999999999996</v>
      </c>
      <c r="E269" s="67">
        <v>7.7439139146896346E-2</v>
      </c>
      <c r="F269" s="67">
        <v>0.38035403912364801</v>
      </c>
      <c r="G269" s="67">
        <v>0.32600000000000001</v>
      </c>
      <c r="H269" s="67">
        <v>0.34732078576571018</v>
      </c>
      <c r="I269" s="67">
        <v>0.31844595289519695</v>
      </c>
      <c r="J269" s="67">
        <v>0.39316568960197468</v>
      </c>
      <c r="K269" s="67">
        <v>0.87529569063046386</v>
      </c>
      <c r="L269" s="67">
        <v>0.57060578010901986</v>
      </c>
      <c r="M269" s="67">
        <v>0.19502445524122131</v>
      </c>
      <c r="N269" s="68">
        <v>1</v>
      </c>
      <c r="O269" s="374"/>
    </row>
    <row r="270" spans="1:15" x14ac:dyDescent="0.3">
      <c r="A270" s="19" t="s">
        <v>597</v>
      </c>
      <c r="B270" s="16" t="s">
        <v>635</v>
      </c>
      <c r="C270" s="66">
        <v>0.185</v>
      </c>
      <c r="D270" s="67">
        <v>0.94799999999999995</v>
      </c>
      <c r="E270" s="67">
        <v>0.128422221451126</v>
      </c>
      <c r="F270" s="67">
        <v>0.25931966179719396</v>
      </c>
      <c r="G270" s="67">
        <v>0.307</v>
      </c>
      <c r="H270" s="67">
        <v>0.21430517711171662</v>
      </c>
      <c r="I270" s="67">
        <v>0.34493188010899184</v>
      </c>
      <c r="J270" s="67">
        <v>0.25487738419618527</v>
      </c>
      <c r="K270" s="67">
        <v>0.75820163487738423</v>
      </c>
      <c r="L270" s="67">
        <v>0.7550408719346049</v>
      </c>
      <c r="M270" s="67">
        <v>0.25889106810663387</v>
      </c>
      <c r="N270" s="68">
        <v>1</v>
      </c>
      <c r="O270" s="374"/>
    </row>
    <row r="271" spans="1:15" x14ac:dyDescent="0.3">
      <c r="A271" s="19" t="s">
        <v>597</v>
      </c>
      <c r="B271" s="16" t="s">
        <v>637</v>
      </c>
      <c r="C271" s="66">
        <v>0.12</v>
      </c>
      <c r="D271" s="67">
        <v>0.97799999999999998</v>
      </c>
      <c r="E271" s="67">
        <v>3.6673215455140802E-2</v>
      </c>
      <c r="F271" s="67">
        <v>0.30301010384507437</v>
      </c>
      <c r="G271" s="67">
        <v>0.28399999999999997</v>
      </c>
      <c r="H271" s="67">
        <v>0.21443671766342143</v>
      </c>
      <c r="I271" s="67">
        <v>0.23154381084840056</v>
      </c>
      <c r="J271" s="67">
        <v>0.28542420027816412</v>
      </c>
      <c r="K271" s="67">
        <v>0.81585535465924897</v>
      </c>
      <c r="L271" s="67">
        <v>0.88178025034770513</v>
      </c>
      <c r="M271" s="67">
        <v>0.21270170967770088</v>
      </c>
      <c r="N271" s="68">
        <v>1</v>
      </c>
      <c r="O271" s="374"/>
    </row>
    <row r="272" spans="1:15" x14ac:dyDescent="0.3">
      <c r="A272" s="19" t="s">
        <v>597</v>
      </c>
      <c r="B272" s="16" t="s">
        <v>639</v>
      </c>
      <c r="C272" s="66">
        <v>0.14499999999999999</v>
      </c>
      <c r="D272" s="67">
        <v>0.97199999999999998</v>
      </c>
      <c r="E272" s="67">
        <v>5.7509324807794776E-2</v>
      </c>
      <c r="F272" s="67">
        <v>0.33073253660145646</v>
      </c>
      <c r="G272" s="67">
        <v>0.308</v>
      </c>
      <c r="H272" s="67">
        <v>0.2948695030389703</v>
      </c>
      <c r="I272" s="67">
        <v>0.47151710165653676</v>
      </c>
      <c r="J272" s="67">
        <v>0.28339887975211536</v>
      </c>
      <c r="K272" s="67">
        <v>0.80568466213800505</v>
      </c>
      <c r="L272" s="67">
        <v>0.87897747586700037</v>
      </c>
      <c r="M272" s="67">
        <v>0.2420373081823195</v>
      </c>
      <c r="N272" s="68">
        <v>1</v>
      </c>
      <c r="O272" s="374"/>
    </row>
    <row r="273" spans="1:15" x14ac:dyDescent="0.3">
      <c r="A273" s="19" t="s">
        <v>597</v>
      </c>
      <c r="B273" s="16" t="s">
        <v>643</v>
      </c>
      <c r="C273" s="66">
        <v>0.23699999999999999</v>
      </c>
      <c r="D273" s="67">
        <v>0.95200000000000007</v>
      </c>
      <c r="E273" s="67">
        <v>8.2963175240005738E-2</v>
      </c>
      <c r="F273" s="67">
        <v>0.30926111668338346</v>
      </c>
      <c r="G273" s="67">
        <v>0.44299999999999995</v>
      </c>
      <c r="H273" s="67">
        <v>0.43682083765630975</v>
      </c>
      <c r="I273" s="67">
        <v>0.27641566100584286</v>
      </c>
      <c r="J273" s="67">
        <v>0.23092884835908917</v>
      </c>
      <c r="K273" s="67">
        <v>0.79014907442800197</v>
      </c>
      <c r="L273" s="67">
        <v>0.83301479823076507</v>
      </c>
      <c r="M273" s="67">
        <v>0.34001800968629076</v>
      </c>
      <c r="N273" s="68">
        <v>1</v>
      </c>
      <c r="O273" s="374"/>
    </row>
    <row r="274" spans="1:15" x14ac:dyDescent="0.3">
      <c r="A274" s="19" t="s">
        <v>597</v>
      </c>
      <c r="B274" s="16" t="s">
        <v>644</v>
      </c>
      <c r="C274" s="66">
        <v>0.14000000000000001</v>
      </c>
      <c r="D274" s="67">
        <v>0.95</v>
      </c>
      <c r="E274" s="67">
        <v>7.877926872264969E-2</v>
      </c>
      <c r="F274" s="67">
        <v>0.33144948876952113</v>
      </c>
      <c r="G274" s="67">
        <v>0.46299999999999997</v>
      </c>
      <c r="H274" s="67">
        <v>0.44533621561953823</v>
      </c>
      <c r="I274" s="67">
        <v>0.28622021893110111</v>
      </c>
      <c r="J274" s="67">
        <v>0.11383497378346058</v>
      </c>
      <c r="K274" s="67">
        <v>0.70522491031183887</v>
      </c>
      <c r="L274" s="67">
        <v>0.87834605832030177</v>
      </c>
      <c r="M274" s="67">
        <v>0.37343098418975085</v>
      </c>
      <c r="N274" s="68">
        <v>1</v>
      </c>
      <c r="O274" s="374"/>
    </row>
    <row r="275" spans="1:15" x14ac:dyDescent="0.3">
      <c r="A275" s="19" t="s">
        <v>597</v>
      </c>
      <c r="B275" s="16" t="s">
        <v>646</v>
      </c>
      <c r="C275" s="66">
        <v>9.5000000000000001E-2</v>
      </c>
      <c r="D275" s="67">
        <v>0.97199999999999998</v>
      </c>
      <c r="E275" s="67">
        <v>4.2002179358362937E-2</v>
      </c>
      <c r="F275" s="67">
        <v>0.32309695314379522</v>
      </c>
      <c r="G275" s="67">
        <v>0.39600000000000002</v>
      </c>
      <c r="H275" s="67">
        <v>0.4074901275328543</v>
      </c>
      <c r="I275" s="67">
        <v>0.3253382533825338</v>
      </c>
      <c r="J275" s="67">
        <v>0.1641419045769405</v>
      </c>
      <c r="K275" s="67">
        <v>0.65443128115491678</v>
      </c>
      <c r="L275" s="67">
        <v>0.82012688547938106</v>
      </c>
      <c r="M275" s="67">
        <v>0.27436304007406165</v>
      </c>
      <c r="N275" s="68">
        <v>1</v>
      </c>
      <c r="O275" s="374"/>
    </row>
    <row r="276" spans="1:15" x14ac:dyDescent="0.3">
      <c r="A276" s="19" t="s">
        <v>597</v>
      </c>
      <c r="B276" s="16" t="s">
        <v>648</v>
      </c>
      <c r="C276" s="66">
        <v>9.0999999999999998E-2</v>
      </c>
      <c r="D276" s="67">
        <v>0.95700000000000007</v>
      </c>
      <c r="E276" s="67">
        <v>8.2926167209554827E-2</v>
      </c>
      <c r="F276" s="67">
        <v>0.30624321389793702</v>
      </c>
      <c r="G276" s="67">
        <v>0.38299999999999995</v>
      </c>
      <c r="H276" s="67">
        <v>0.43042578541418447</v>
      </c>
      <c r="I276" s="67">
        <v>0.29312723396250079</v>
      </c>
      <c r="J276" s="67">
        <v>0.17915595409794946</v>
      </c>
      <c r="K276" s="67">
        <v>0.66432557847871077</v>
      </c>
      <c r="L276" s="67">
        <v>0.83868439204866119</v>
      </c>
      <c r="M276" s="67">
        <v>0.31816120621244759</v>
      </c>
      <c r="N276" s="68">
        <v>1</v>
      </c>
      <c r="O276" s="374"/>
    </row>
    <row r="277" spans="1:15" x14ac:dyDescent="0.3">
      <c r="A277" s="19" t="s">
        <v>597</v>
      </c>
      <c r="B277" s="16" t="s">
        <v>650</v>
      </c>
      <c r="C277" s="66">
        <v>0.22600000000000001</v>
      </c>
      <c r="D277" s="67">
        <v>0.96700000000000008</v>
      </c>
      <c r="E277" s="67">
        <v>4.3663248936318615E-2</v>
      </c>
      <c r="F277" s="67">
        <v>0.39627072144335168</v>
      </c>
      <c r="G277" s="67">
        <v>0.32400000000000001</v>
      </c>
      <c r="H277" s="67">
        <v>0.23333333333333334</v>
      </c>
      <c r="I277" s="67">
        <v>0.25804503020318509</v>
      </c>
      <c r="J277" s="67">
        <v>0.26414058209774849</v>
      </c>
      <c r="K277" s="67">
        <v>0.87040087863811089</v>
      </c>
      <c r="L277" s="67">
        <v>0.50186710598572215</v>
      </c>
      <c r="M277" s="67">
        <v>0.28530853293153913</v>
      </c>
      <c r="N277" s="68">
        <v>1</v>
      </c>
      <c r="O277" s="374"/>
    </row>
    <row r="278" spans="1:15" x14ac:dyDescent="0.3">
      <c r="A278" s="19" t="s">
        <v>597</v>
      </c>
      <c r="B278" s="16" t="s">
        <v>652</v>
      </c>
      <c r="C278" s="66">
        <v>0.11</v>
      </c>
      <c r="D278" s="67">
        <v>0.97199999999999998</v>
      </c>
      <c r="E278" s="67">
        <v>6.3037913637038132E-2</v>
      </c>
      <c r="F278" s="67">
        <v>0.30606358510164711</v>
      </c>
      <c r="G278" s="67">
        <v>0.318</v>
      </c>
      <c r="H278" s="67">
        <v>0.29159474753654219</v>
      </c>
      <c r="I278" s="67">
        <v>0.35132950250169326</v>
      </c>
      <c r="J278" s="67">
        <v>0.13474185584128995</v>
      </c>
      <c r="K278" s="67">
        <v>0.76822740282724111</v>
      </c>
      <c r="L278" s="67">
        <v>0.76119207323734406</v>
      </c>
      <c r="M278" s="67">
        <v>0.3253326835343649</v>
      </c>
      <c r="N278" s="68">
        <v>1</v>
      </c>
      <c r="O278" s="374"/>
    </row>
    <row r="279" spans="1:15" x14ac:dyDescent="0.3">
      <c r="A279" s="19" t="s">
        <v>597</v>
      </c>
      <c r="B279" s="16" t="s">
        <v>654</v>
      </c>
      <c r="C279" s="66">
        <v>7.400000000000001E-2</v>
      </c>
      <c r="D279" s="67">
        <v>0.96700000000000008</v>
      </c>
      <c r="E279" s="67">
        <v>7.7582736130123203E-2</v>
      </c>
      <c r="F279" s="67">
        <v>0.28618783047481011</v>
      </c>
      <c r="G279" s="67">
        <v>0.40100000000000002</v>
      </c>
      <c r="H279" s="67">
        <v>0.60897647730345184</v>
      </c>
      <c r="I279" s="67">
        <v>0.45600384534502958</v>
      </c>
      <c r="J279" s="67">
        <v>5.8281010604740592E-2</v>
      </c>
      <c r="K279" s="67">
        <v>0.57394778742452013</v>
      </c>
      <c r="L279" s="67">
        <v>0.96809565295761113</v>
      </c>
      <c r="M279" s="67">
        <v>0.35176306251887646</v>
      </c>
      <c r="N279" s="68">
        <v>1</v>
      </c>
      <c r="O279" s="374"/>
    </row>
    <row r="280" spans="1:15" x14ac:dyDescent="0.3">
      <c r="A280" s="19" t="s">
        <v>597</v>
      </c>
      <c r="B280" s="16" t="s">
        <v>656</v>
      </c>
      <c r="C280" s="66">
        <v>0.19500000000000001</v>
      </c>
      <c r="D280" s="67">
        <v>0.97599999999999998</v>
      </c>
      <c r="E280" s="67">
        <v>4.1697518168106407E-2</v>
      </c>
      <c r="F280" s="67">
        <v>0.34986973810503225</v>
      </c>
      <c r="G280" s="67">
        <v>0.32</v>
      </c>
      <c r="H280" s="67">
        <v>0.28424769502386715</v>
      </c>
      <c r="I280" s="67">
        <v>0.28228601320865754</v>
      </c>
      <c r="J280" s="67">
        <v>0.18707905577715295</v>
      </c>
      <c r="K280" s="67">
        <v>0.76548093899169556</v>
      </c>
      <c r="L280" s="67">
        <v>0.75400510037271951</v>
      </c>
      <c r="M280" s="67">
        <v>0.2853941719464192</v>
      </c>
      <c r="N280" s="68">
        <v>1</v>
      </c>
      <c r="O280" s="374"/>
    </row>
    <row r="281" spans="1:15" x14ac:dyDescent="0.3">
      <c r="A281" s="19" t="s">
        <v>658</v>
      </c>
      <c r="B281" s="16" t="s">
        <v>662</v>
      </c>
      <c r="C281" s="66">
        <v>0.61172544149606445</v>
      </c>
      <c r="D281" s="67">
        <v>0.88928058890070749</v>
      </c>
      <c r="E281" s="67">
        <v>0.16006817971609402</v>
      </c>
      <c r="F281" s="67">
        <v>0.49873374235290491</v>
      </c>
      <c r="G281" s="67">
        <v>0.4149760710490154</v>
      </c>
      <c r="H281" s="67">
        <v>6.0999905132340382E-2</v>
      </c>
      <c r="I281" s="67">
        <v>0.29441651118911338</v>
      </c>
      <c r="J281" s="67">
        <v>0.5975292245095869</v>
      </c>
      <c r="K281" s="67">
        <v>0.90883217911014136</v>
      </c>
      <c r="L281" s="67">
        <v>0.68083357050248239</v>
      </c>
      <c r="M281" s="67">
        <v>0.18241130670090255</v>
      </c>
      <c r="N281" s="68">
        <v>4.3536556510765836E-2</v>
      </c>
      <c r="O281" s="374"/>
    </row>
    <row r="282" spans="1:15" x14ac:dyDescent="0.3">
      <c r="A282" s="19" t="s">
        <v>658</v>
      </c>
      <c r="B282" s="16" t="s">
        <v>663</v>
      </c>
      <c r="C282" s="66">
        <v>8.5572338931507286E-2</v>
      </c>
      <c r="D282" s="67">
        <v>0.89392117672777227</v>
      </c>
      <c r="E282" s="67">
        <v>0.1411966084152701</v>
      </c>
      <c r="F282" s="67">
        <v>0.3442836670514709</v>
      </c>
      <c r="G282" s="67">
        <v>0.41264534314685042</v>
      </c>
      <c r="H282" s="67">
        <v>0.19397663836374723</v>
      </c>
      <c r="I282" s="67">
        <v>0.34913449359665993</v>
      </c>
      <c r="J282" s="67">
        <v>0.37505277478069149</v>
      </c>
      <c r="K282" s="67">
        <v>0.60252380728995636</v>
      </c>
      <c r="L282" s="67">
        <v>0.636487310597176</v>
      </c>
      <c r="M282" s="67">
        <v>0.25116547500721409</v>
      </c>
      <c r="N282" s="68">
        <v>0.99193548387096775</v>
      </c>
      <c r="O282" s="374"/>
    </row>
    <row r="283" spans="1:15" x14ac:dyDescent="0.3">
      <c r="A283" s="19" t="s">
        <v>658</v>
      </c>
      <c r="B283" s="16" t="s">
        <v>665</v>
      </c>
      <c r="C283" s="66">
        <v>0.20329689892120911</v>
      </c>
      <c r="D283" s="67">
        <v>0.74064071787837227</v>
      </c>
      <c r="E283" s="67">
        <v>0.37851778806038078</v>
      </c>
      <c r="F283" s="67">
        <v>0.23003110065994084</v>
      </c>
      <c r="G283" s="67">
        <v>0.51896554138254525</v>
      </c>
      <c r="H283" s="67">
        <v>0.12637495956001293</v>
      </c>
      <c r="I283" s="67">
        <v>0.59135393076674214</v>
      </c>
      <c r="J283" s="67">
        <v>0.15310579100614688</v>
      </c>
      <c r="K283" s="67">
        <v>0.66527822711096729</v>
      </c>
      <c r="L283" s="67">
        <v>0.43565998058880623</v>
      </c>
      <c r="M283" s="67">
        <v>0.2587520581388747</v>
      </c>
      <c r="N283" s="68">
        <v>1</v>
      </c>
      <c r="O283" s="374"/>
    </row>
    <row r="284" spans="1:15" x14ac:dyDescent="0.3">
      <c r="A284" s="19" t="s">
        <v>658</v>
      </c>
      <c r="B284" s="16" t="s">
        <v>667</v>
      </c>
      <c r="C284" s="66">
        <v>7.8891996445187934E-2</v>
      </c>
      <c r="D284" s="67">
        <v>0.779285653937141</v>
      </c>
      <c r="E284" s="67">
        <v>0.30251602183717069</v>
      </c>
      <c r="F284" s="67">
        <v>0.30978518870163779</v>
      </c>
      <c r="G284" s="67">
        <v>0.60217830554625118</v>
      </c>
      <c r="H284" s="67">
        <v>0.17558206951267891</v>
      </c>
      <c r="I284" s="67">
        <v>0.53535137774251629</v>
      </c>
      <c r="J284" s="67">
        <v>3.921149797076684E-2</v>
      </c>
      <c r="K284" s="67">
        <v>0.77840163559244457</v>
      </c>
      <c r="L284" s="67">
        <v>0.47371151322815902</v>
      </c>
      <c r="M284" s="67">
        <v>0.2961570122611672</v>
      </c>
      <c r="N284" s="68">
        <v>1</v>
      </c>
      <c r="O284" s="374"/>
    </row>
    <row r="285" spans="1:15" x14ac:dyDescent="0.3">
      <c r="A285" s="19" t="s">
        <v>658</v>
      </c>
      <c r="B285" s="16" t="s">
        <v>669</v>
      </c>
      <c r="C285" s="66">
        <v>0.31059795897529596</v>
      </c>
      <c r="D285" s="67">
        <v>0.86742433305419309</v>
      </c>
      <c r="E285" s="67">
        <v>0.2223364606091762</v>
      </c>
      <c r="F285" s="67">
        <v>0.36346013794285226</v>
      </c>
      <c r="G285" s="67">
        <v>0.44134874914393907</v>
      </c>
      <c r="H285" s="67">
        <v>3.2074695822549043E-2</v>
      </c>
      <c r="I285" s="67">
        <v>0.41019810841537457</v>
      </c>
      <c r="J285" s="67">
        <v>0.44786047749207808</v>
      </c>
      <c r="K285" s="67">
        <v>0.82000919184344834</v>
      </c>
      <c r="L285" s="67">
        <v>0.58087612781500209</v>
      </c>
      <c r="M285" s="67">
        <v>0.25442784232529309</v>
      </c>
      <c r="N285" s="68">
        <v>1</v>
      </c>
      <c r="O285" s="374"/>
    </row>
    <row r="286" spans="1:15" x14ac:dyDescent="0.3">
      <c r="A286" s="19" t="s">
        <v>658</v>
      </c>
      <c r="B286" s="16" t="s">
        <v>671</v>
      </c>
      <c r="C286" s="66">
        <v>0.13570735028939637</v>
      </c>
      <c r="D286" s="67">
        <v>0.9342177268695866</v>
      </c>
      <c r="E286" s="67">
        <v>0.15840729783037474</v>
      </c>
      <c r="F286" s="67">
        <v>0.27958579881656803</v>
      </c>
      <c r="G286" s="67">
        <v>0.48109696376101868</v>
      </c>
      <c r="H286" s="67">
        <v>3.9158686730506154E-2</v>
      </c>
      <c r="I286" s="67">
        <v>0.45856133150934791</v>
      </c>
      <c r="J286" s="67">
        <v>0.30027359781121749</v>
      </c>
      <c r="K286" s="67">
        <v>0.75592795257637935</v>
      </c>
      <c r="L286" s="67">
        <v>0.43633150934792519</v>
      </c>
      <c r="M286" s="67">
        <v>0.22672660912608281</v>
      </c>
      <c r="N286" s="68">
        <v>1</v>
      </c>
      <c r="O286" s="374"/>
    </row>
    <row r="287" spans="1:15" x14ac:dyDescent="0.3">
      <c r="A287" s="19" t="s">
        <v>658</v>
      </c>
      <c r="B287" s="16" t="s">
        <v>673</v>
      </c>
      <c r="C287" s="66">
        <v>5.4730286434352744E-2</v>
      </c>
      <c r="D287" s="67">
        <v>0.93196802828833469</v>
      </c>
      <c r="E287" s="67">
        <v>0.16542502387774594</v>
      </c>
      <c r="F287" s="67">
        <v>0.23985195797516715</v>
      </c>
      <c r="G287" s="67">
        <v>0.49370272278642607</v>
      </c>
      <c r="H287" s="67">
        <v>0.16492260736865053</v>
      </c>
      <c r="I287" s="67">
        <v>0.44844124700239807</v>
      </c>
      <c r="J287" s="67">
        <v>7.0634401569653366E-2</v>
      </c>
      <c r="K287" s="67">
        <v>0.78695225637671684</v>
      </c>
      <c r="L287" s="67">
        <v>0.23686505341181599</v>
      </c>
      <c r="M287" s="67">
        <v>0.21603880845903131</v>
      </c>
      <c r="N287" s="68">
        <v>1</v>
      </c>
      <c r="O287" s="374"/>
    </row>
    <row r="288" spans="1:15" x14ac:dyDescent="0.3">
      <c r="A288" s="19" t="s">
        <v>658</v>
      </c>
      <c r="B288" s="16" t="s">
        <v>675</v>
      </c>
      <c r="C288" s="66">
        <v>0.22937534146785649</v>
      </c>
      <c r="D288" s="67">
        <v>0.82773117218341941</v>
      </c>
      <c r="E288" s="67">
        <v>0.26435220622731426</v>
      </c>
      <c r="F288" s="67">
        <v>0.29052569199239486</v>
      </c>
      <c r="G288" s="67">
        <v>0.48388359650267515</v>
      </c>
      <c r="H288" s="67">
        <v>0.20453279385463394</v>
      </c>
      <c r="I288" s="67">
        <v>0.32119506259712083</v>
      </c>
      <c r="J288" s="67">
        <v>0.25619374321986688</v>
      </c>
      <c r="K288" s="67">
        <v>0.62875656023690152</v>
      </c>
      <c r="L288" s="67">
        <v>0.40589908229982113</v>
      </c>
      <c r="M288" s="67">
        <v>0.26652327993325631</v>
      </c>
      <c r="N288" s="68">
        <v>1</v>
      </c>
      <c r="O288" s="374"/>
    </row>
    <row r="289" spans="1:15" x14ac:dyDescent="0.3">
      <c r="A289" s="19" t="s">
        <v>658</v>
      </c>
      <c r="B289" s="16" t="s">
        <v>677</v>
      </c>
      <c r="C289" s="66">
        <v>9.0971980213984407E-2</v>
      </c>
      <c r="D289" s="67">
        <v>0.79543222582748674</v>
      </c>
      <c r="E289" s="67">
        <v>0.31325742873161683</v>
      </c>
      <c r="F289" s="67">
        <v>0.24665760986759822</v>
      </c>
      <c r="G289" s="67">
        <v>0.48078840710241894</v>
      </c>
      <c r="H289" s="67">
        <v>5.4440035168595392E-2</v>
      </c>
      <c r="I289" s="67">
        <v>0.5747689090606658</v>
      </c>
      <c r="J289" s="67">
        <v>0.31283416106266188</v>
      </c>
      <c r="K289" s="67">
        <v>0.87355939452985765</v>
      </c>
      <c r="L289" s="67">
        <v>0.24601382981251338</v>
      </c>
      <c r="M289" s="67">
        <v>0.21298196984950904</v>
      </c>
      <c r="N289" s="68">
        <v>0.25620793687630544</v>
      </c>
      <c r="O289" s="374"/>
    </row>
    <row r="290" spans="1:15" x14ac:dyDescent="0.3">
      <c r="A290" s="19" t="s">
        <v>658</v>
      </c>
      <c r="B290" s="16" t="s">
        <v>679</v>
      </c>
      <c r="C290" s="66">
        <v>0.15972584226276668</v>
      </c>
      <c r="D290" s="67">
        <v>0.80784476695863427</v>
      </c>
      <c r="E290" s="67">
        <v>0.26839717741935482</v>
      </c>
      <c r="F290" s="67">
        <v>0.31946480938416422</v>
      </c>
      <c r="G290" s="67">
        <v>0.63894050529747348</v>
      </c>
      <c r="H290" s="67">
        <v>6.8462457677753441E-2</v>
      </c>
      <c r="I290" s="67">
        <v>8.1507667795259905E-2</v>
      </c>
      <c r="J290" s="67">
        <v>0.33479386576379205</v>
      </c>
      <c r="K290" s="67">
        <v>0.86860187213702444</v>
      </c>
      <c r="L290" s="67">
        <v>0.47510456084445329</v>
      </c>
      <c r="M290" s="67">
        <v>0.23012623012623012</v>
      </c>
      <c r="N290" s="68">
        <v>0.25620793687630544</v>
      </c>
      <c r="O290" s="374"/>
    </row>
    <row r="291" spans="1:15" x14ac:dyDescent="0.3">
      <c r="A291" s="19" t="s">
        <v>658</v>
      </c>
      <c r="B291" s="16" t="s">
        <v>683</v>
      </c>
      <c r="C291" s="66">
        <v>0.32575447385534334</v>
      </c>
      <c r="D291" s="67">
        <v>0.67896258764522233</v>
      </c>
      <c r="E291" s="67">
        <v>0.50256077574433211</v>
      </c>
      <c r="F291" s="67">
        <v>0.24125921879267959</v>
      </c>
      <c r="G291" s="67">
        <v>0.56331780300544654</v>
      </c>
      <c r="H291" s="67">
        <v>6.7592556163197856E-2</v>
      </c>
      <c r="I291" s="67">
        <v>0.39697840028327497</v>
      </c>
      <c r="J291" s="67">
        <v>0.36042805995986937</v>
      </c>
      <c r="K291" s="67">
        <v>0.48148876736042806</v>
      </c>
      <c r="L291" s="67">
        <v>0.45713498839359484</v>
      </c>
      <c r="M291" s="67">
        <v>0.2572608097341928</v>
      </c>
      <c r="N291" s="68">
        <v>7.7419354838709681E-2</v>
      </c>
      <c r="O291" s="374"/>
    </row>
    <row r="292" spans="1:15" x14ac:dyDescent="0.3">
      <c r="A292" s="19" t="s">
        <v>658</v>
      </c>
      <c r="B292" s="16" t="s">
        <v>684</v>
      </c>
      <c r="C292" s="66">
        <v>0.16385083246298457</v>
      </c>
      <c r="D292" s="67">
        <v>0.62646865867477786</v>
      </c>
      <c r="E292" s="67">
        <v>0.63319632773787116</v>
      </c>
      <c r="F292" s="67">
        <v>0.16248607536588178</v>
      </c>
      <c r="G292" s="67">
        <v>0.45024064586244372</v>
      </c>
      <c r="H292" s="67">
        <v>0.13833902161547212</v>
      </c>
      <c r="I292" s="67">
        <v>0.39192263936291238</v>
      </c>
      <c r="J292" s="67">
        <v>0.29908987485779293</v>
      </c>
      <c r="K292" s="67">
        <v>0.55199089874857787</v>
      </c>
      <c r="L292" s="67">
        <v>0.45506257110352671</v>
      </c>
      <c r="M292" s="67">
        <v>0.2233484707830494</v>
      </c>
      <c r="N292" s="68">
        <v>0.11341688925416069</v>
      </c>
      <c r="O292" s="374"/>
    </row>
    <row r="293" spans="1:15" x14ac:dyDescent="0.3">
      <c r="A293" s="19" t="s">
        <v>658</v>
      </c>
      <c r="B293" s="16" t="s">
        <v>686</v>
      </c>
      <c r="C293" s="66">
        <v>0.28438539342173885</v>
      </c>
      <c r="D293" s="67">
        <v>0.64309127755940321</v>
      </c>
      <c r="E293" s="67">
        <v>0.5192621870882741</v>
      </c>
      <c r="F293" s="67">
        <v>0.24676328502415459</v>
      </c>
      <c r="G293" s="67">
        <v>0.50865601516304271</v>
      </c>
      <c r="H293" s="67">
        <v>0.15744607568777716</v>
      </c>
      <c r="I293" s="67">
        <v>0.40805958582683943</v>
      </c>
      <c r="J293" s="67">
        <v>0.34817238558574071</v>
      </c>
      <c r="K293" s="67">
        <v>0.6338313170017652</v>
      </c>
      <c r="L293" s="67">
        <v>0.48417789641365649</v>
      </c>
      <c r="M293" s="67">
        <v>0.2993673500445681</v>
      </c>
      <c r="N293" s="68">
        <v>0.25620793687630544</v>
      </c>
      <c r="O293" s="374"/>
    </row>
    <row r="294" spans="1:15" x14ac:dyDescent="0.3">
      <c r="A294" s="19" t="s">
        <v>658</v>
      </c>
      <c r="B294" s="16" t="s">
        <v>688</v>
      </c>
      <c r="C294" s="66">
        <v>0.28762429077018142</v>
      </c>
      <c r="D294" s="67">
        <v>0.55996737999493829</v>
      </c>
      <c r="E294" s="67">
        <v>0.71732533398444309</v>
      </c>
      <c r="F294" s="67">
        <v>0.12909414349994769</v>
      </c>
      <c r="G294" s="67">
        <v>0.43649988731124639</v>
      </c>
      <c r="H294" s="67">
        <v>0.28742031067612461</v>
      </c>
      <c r="I294" s="67">
        <v>0.48702523121127772</v>
      </c>
      <c r="J294" s="67">
        <v>8.2248361318128765E-2</v>
      </c>
      <c r="K294" s="67">
        <v>0.76591541707820776</v>
      </c>
      <c r="L294" s="67">
        <v>0.3359073359073359</v>
      </c>
      <c r="M294" s="67">
        <v>0.41285122063565177</v>
      </c>
      <c r="N294" s="68">
        <v>0.30967741935483872</v>
      </c>
      <c r="O294" s="374"/>
    </row>
    <row r="295" spans="1:15" x14ac:dyDescent="0.3">
      <c r="A295" s="19" t="s">
        <v>658</v>
      </c>
      <c r="B295" s="16" t="s">
        <v>690</v>
      </c>
      <c r="C295" s="66">
        <v>0.11201656715615084</v>
      </c>
      <c r="D295" s="67">
        <v>0.50891000891000893</v>
      </c>
      <c r="E295" s="67">
        <v>0.76278310221127588</v>
      </c>
      <c r="F295" s="67">
        <v>9.3430422444718109E-2</v>
      </c>
      <c r="G295" s="67">
        <v>0.55096628334166653</v>
      </c>
      <c r="H295" s="67">
        <v>0.29071506253398588</v>
      </c>
      <c r="I295" s="67">
        <v>0.56076672104404568</v>
      </c>
      <c r="J295" s="67">
        <v>8.109026644915715E-2</v>
      </c>
      <c r="K295" s="67">
        <v>0.31266992930940729</v>
      </c>
      <c r="L295" s="67">
        <v>0.27181892332789559</v>
      </c>
      <c r="M295" s="67">
        <v>0.52486101730139767</v>
      </c>
      <c r="N295" s="68">
        <v>3.7685611879160266E-2</v>
      </c>
      <c r="O295" s="374"/>
    </row>
    <row r="296" spans="1:15" x14ac:dyDescent="0.3">
      <c r="A296" s="19" t="s">
        <v>658</v>
      </c>
      <c r="B296" s="16" t="s">
        <v>692</v>
      </c>
      <c r="C296" s="66">
        <v>0.1429455945298409</v>
      </c>
      <c r="D296" s="67">
        <v>0.38290990234814826</v>
      </c>
      <c r="E296" s="67">
        <v>0.783740755957272</v>
      </c>
      <c r="F296" s="67">
        <v>7.6083607230895647E-2</v>
      </c>
      <c r="G296" s="67">
        <v>0.5248154801844116</v>
      </c>
      <c r="H296" s="67">
        <v>0.29702424687729612</v>
      </c>
      <c r="I296" s="67">
        <v>0.44140337986774431</v>
      </c>
      <c r="J296" s="67">
        <v>0.12472446730345334</v>
      </c>
      <c r="K296" s="67">
        <v>0.33388439872642667</v>
      </c>
      <c r="L296" s="67">
        <v>0.29028900318393336</v>
      </c>
      <c r="M296" s="67">
        <v>0.47501297802387954</v>
      </c>
      <c r="N296" s="68">
        <v>0.30967741935483872</v>
      </c>
      <c r="O296" s="374"/>
    </row>
    <row r="297" spans="1:15" x14ac:dyDescent="0.3">
      <c r="A297" s="19" t="s">
        <v>658</v>
      </c>
      <c r="B297" s="16" t="s">
        <v>694</v>
      </c>
      <c r="C297" s="66">
        <v>0.16884759181878162</v>
      </c>
      <c r="D297" s="67">
        <v>0.54667675348535605</v>
      </c>
      <c r="E297" s="67">
        <v>0.60637290703021451</v>
      </c>
      <c r="F297" s="67">
        <v>0.18328870134436961</v>
      </c>
      <c r="G297" s="67">
        <v>0.51012215280908524</v>
      </c>
      <c r="H297" s="67">
        <v>0.19152958971450179</v>
      </c>
      <c r="I297" s="67">
        <v>0.45320476460578557</v>
      </c>
      <c r="J297" s="67">
        <v>2.9621226444822589E-2</v>
      </c>
      <c r="K297" s="67">
        <v>0.47330938425663327</v>
      </c>
      <c r="L297" s="67">
        <v>0.43694460200415958</v>
      </c>
      <c r="M297" s="67">
        <v>0.40587252410624153</v>
      </c>
      <c r="N297" s="68">
        <v>1.7986314760508309E-2</v>
      </c>
      <c r="O297" s="374"/>
    </row>
    <row r="298" spans="1:15" x14ac:dyDescent="0.3">
      <c r="A298" s="19" t="s">
        <v>658</v>
      </c>
      <c r="B298" s="16" t="s">
        <v>698</v>
      </c>
      <c r="C298" s="66">
        <v>0.24633474733943589</v>
      </c>
      <c r="D298" s="67">
        <v>0.61829039413069442</v>
      </c>
      <c r="E298" s="67">
        <v>0.55874620829120325</v>
      </c>
      <c r="F298" s="67">
        <v>0.18503538928210314</v>
      </c>
      <c r="G298" s="67">
        <v>0.33790737564322471</v>
      </c>
      <c r="H298" s="67">
        <v>0.1679932970255551</v>
      </c>
      <c r="I298" s="67">
        <v>0.25890238793464598</v>
      </c>
      <c r="J298" s="67">
        <v>0.477377461248429</v>
      </c>
      <c r="K298" s="67">
        <v>0.7740888144113951</v>
      </c>
      <c r="L298" s="67">
        <v>0.37840385421030581</v>
      </c>
      <c r="M298" s="67">
        <v>0.16538573508005822</v>
      </c>
      <c r="N298" s="68">
        <v>1</v>
      </c>
      <c r="O298" s="374"/>
    </row>
    <row r="299" spans="1:15" x14ac:dyDescent="0.3">
      <c r="A299" s="19" t="s">
        <v>658</v>
      </c>
      <c r="B299" s="16" t="s">
        <v>699</v>
      </c>
      <c r="C299" s="66">
        <v>0.50101430165331173</v>
      </c>
      <c r="D299" s="67">
        <v>0.60179911222846372</v>
      </c>
      <c r="E299" s="67">
        <v>0.50014459224985541</v>
      </c>
      <c r="F299" s="67">
        <v>0.25910931174089069</v>
      </c>
      <c r="G299" s="67">
        <v>0.46377885215221459</v>
      </c>
      <c r="H299" s="67">
        <v>0.2470241602828521</v>
      </c>
      <c r="I299" s="67">
        <v>0.37348261638185032</v>
      </c>
      <c r="J299" s="67">
        <v>0.5323512080141426</v>
      </c>
      <c r="K299" s="67">
        <v>0.62298173246906308</v>
      </c>
      <c r="L299" s="67">
        <v>0.56558632881555682</v>
      </c>
      <c r="M299" s="67">
        <v>0.19531101689552616</v>
      </c>
      <c r="N299" s="68">
        <v>1</v>
      </c>
      <c r="O299" s="374"/>
    </row>
    <row r="300" spans="1:15" x14ac:dyDescent="0.3">
      <c r="A300" s="19" t="s">
        <v>658</v>
      </c>
      <c r="B300" s="16" t="s">
        <v>701</v>
      </c>
      <c r="C300" s="66">
        <v>0.15445134575569358</v>
      </c>
      <c r="D300" s="67">
        <v>0.52561888313183647</v>
      </c>
      <c r="E300" s="67">
        <v>0.6002761704366123</v>
      </c>
      <c r="F300" s="67">
        <v>0.14005786428195688</v>
      </c>
      <c r="G300" s="67">
        <v>0.60099248268068595</v>
      </c>
      <c r="H300" s="67">
        <v>0.39227133722546564</v>
      </c>
      <c r="I300" s="67">
        <v>0.5214067278287462</v>
      </c>
      <c r="J300" s="67">
        <v>0.17041979427300527</v>
      </c>
      <c r="K300" s="67">
        <v>0.56797331109257709</v>
      </c>
      <c r="L300" s="67">
        <v>0.46677787044759522</v>
      </c>
      <c r="M300" s="67">
        <v>0.30969841954586452</v>
      </c>
      <c r="N300" s="68">
        <v>0.30967741935483872</v>
      </c>
      <c r="O300" s="374"/>
    </row>
    <row r="301" spans="1:15" x14ac:dyDescent="0.3">
      <c r="A301" s="19" t="s">
        <v>658</v>
      </c>
      <c r="B301" s="16" t="s">
        <v>703</v>
      </c>
      <c r="C301" s="66">
        <v>0.34606186839466174</v>
      </c>
      <c r="D301" s="67">
        <v>0.56275471029472568</v>
      </c>
      <c r="E301" s="67">
        <v>0.55640041855598188</v>
      </c>
      <c r="F301" s="67">
        <v>0.21960237181723055</v>
      </c>
      <c r="G301" s="67">
        <v>0.38257808571268925</v>
      </c>
      <c r="H301" s="67">
        <v>0.39863493820328355</v>
      </c>
      <c r="I301" s="67">
        <v>0.35712968087068808</v>
      </c>
      <c r="J301" s="67">
        <v>0.45452868474451208</v>
      </c>
      <c r="K301" s="67">
        <v>0.69525917727356579</v>
      </c>
      <c r="L301" s="67">
        <v>0.62460800590296994</v>
      </c>
      <c r="M301" s="67">
        <v>0.34485972597632586</v>
      </c>
      <c r="N301" s="68">
        <v>4.8986111727381633E-2</v>
      </c>
      <c r="O301" s="374"/>
    </row>
    <row r="302" spans="1:15" x14ac:dyDescent="0.3">
      <c r="A302" s="19" t="s">
        <v>658</v>
      </c>
      <c r="B302" s="16" t="s">
        <v>707</v>
      </c>
      <c r="C302" s="66">
        <v>0.53906092979391163</v>
      </c>
      <c r="D302" s="67">
        <v>0.71682647915334896</v>
      </c>
      <c r="E302" s="67">
        <v>0.35387862342249216</v>
      </c>
      <c r="F302" s="67">
        <v>0.35869652163747007</v>
      </c>
      <c r="G302" s="67">
        <v>0.47182468907940733</v>
      </c>
      <c r="H302" s="67">
        <v>0.10116737510010472</v>
      </c>
      <c r="I302" s="67">
        <v>0.34916528060124435</v>
      </c>
      <c r="J302" s="67">
        <v>0.53083225528244937</v>
      </c>
      <c r="K302" s="67">
        <v>0.75806998090309863</v>
      </c>
      <c r="L302" s="67">
        <v>0.69916220045586153</v>
      </c>
      <c r="M302" s="67">
        <v>0.33559267636630397</v>
      </c>
      <c r="N302" s="68">
        <v>2.6224523730343483E-2</v>
      </c>
      <c r="O302" s="374"/>
    </row>
    <row r="303" spans="1:15" x14ac:dyDescent="0.3">
      <c r="A303" s="19" t="s">
        <v>658</v>
      </c>
      <c r="B303" s="16" t="s">
        <v>708</v>
      </c>
      <c r="C303" s="66">
        <v>0.16151918393279444</v>
      </c>
      <c r="D303" s="67">
        <v>0.65019741171309486</v>
      </c>
      <c r="E303" s="67">
        <v>0.44269892656329868</v>
      </c>
      <c r="F303" s="67">
        <v>0.27384562957914466</v>
      </c>
      <c r="G303" s="67">
        <v>0.51438616228378564</v>
      </c>
      <c r="H303" s="67">
        <v>9.5763647168690041E-2</v>
      </c>
      <c r="I303" s="67">
        <v>0.43679429493165806</v>
      </c>
      <c r="J303" s="67">
        <v>0.22633500297138975</v>
      </c>
      <c r="K303" s="67">
        <v>0.78003226080312416</v>
      </c>
      <c r="L303" s="67">
        <v>0.65056456405467356</v>
      </c>
      <c r="M303" s="67">
        <v>0.24978173759262162</v>
      </c>
      <c r="N303" s="68">
        <v>2.6745909688981308E-2</v>
      </c>
      <c r="O303" s="374"/>
    </row>
    <row r="304" spans="1:15" x14ac:dyDescent="0.3">
      <c r="A304" s="19" t="s">
        <v>658</v>
      </c>
      <c r="B304" s="16" t="s">
        <v>710</v>
      </c>
      <c r="C304" s="66">
        <v>0.118667475074104</v>
      </c>
      <c r="D304" s="67">
        <v>0.52286105754592505</v>
      </c>
      <c r="E304" s="67">
        <v>0.7013585079438176</v>
      </c>
      <c r="F304" s="67">
        <v>9.522713068649058E-2</v>
      </c>
      <c r="G304" s="67">
        <v>0.48777120829317844</v>
      </c>
      <c r="H304" s="67">
        <v>0.3907563025210084</v>
      </c>
      <c r="I304" s="67">
        <v>0.63175270108043213</v>
      </c>
      <c r="J304" s="67">
        <v>6.7226890756302518E-2</v>
      </c>
      <c r="K304" s="67">
        <v>0.28001200480192079</v>
      </c>
      <c r="L304" s="67">
        <v>0.28608943577430973</v>
      </c>
      <c r="M304" s="67">
        <v>0.53681138426142905</v>
      </c>
      <c r="N304" s="68">
        <v>2.9977191267513845E-2</v>
      </c>
      <c r="O304" s="374"/>
    </row>
    <row r="305" spans="1:15" x14ac:dyDescent="0.3">
      <c r="A305" s="19" t="s">
        <v>658</v>
      </c>
      <c r="B305" s="16" t="s">
        <v>712</v>
      </c>
      <c r="C305" s="66">
        <v>0.1944561789300078</v>
      </c>
      <c r="D305" s="67">
        <v>0.40562016572047987</v>
      </c>
      <c r="E305" s="67">
        <v>0.81615014199283864</v>
      </c>
      <c r="F305" s="67">
        <v>8.2763304111618724E-2</v>
      </c>
      <c r="G305" s="67">
        <v>0.57087128600374948</v>
      </c>
      <c r="H305" s="67">
        <v>0.22056229013715781</v>
      </c>
      <c r="I305" s="67">
        <v>0.64256445279153152</v>
      </c>
      <c r="J305" s="67">
        <v>2.2622502987877754E-2</v>
      </c>
      <c r="K305" s="67">
        <v>0.39115588185077682</v>
      </c>
      <c r="L305" s="67">
        <v>0.38313129588526551</v>
      </c>
      <c r="M305" s="67">
        <v>0.57489209983111278</v>
      </c>
      <c r="N305" s="68">
        <v>0.30967741935483872</v>
      </c>
      <c r="O305" s="374"/>
    </row>
    <row r="306" spans="1:15" x14ac:dyDescent="0.3">
      <c r="A306" s="19" t="s">
        <v>658</v>
      </c>
      <c r="B306" s="16" t="s">
        <v>716</v>
      </c>
      <c r="C306" s="66">
        <v>0.15433322009587438</v>
      </c>
      <c r="D306" s="67">
        <v>0.35245709335691472</v>
      </c>
      <c r="E306" s="67">
        <v>0.69341376924407538</v>
      </c>
      <c r="F306" s="67">
        <v>0.19172720982528973</v>
      </c>
      <c r="G306" s="67">
        <v>0.54545181266157639</v>
      </c>
      <c r="H306" s="67">
        <v>0.27003706629397822</v>
      </c>
      <c r="I306" s="67">
        <v>0.51042109740535946</v>
      </c>
      <c r="J306" s="67">
        <v>0.48174029288448683</v>
      </c>
      <c r="K306" s="67">
        <v>0.44285106641550709</v>
      </c>
      <c r="L306" s="67">
        <v>0.78647384091875794</v>
      </c>
      <c r="M306" s="67">
        <v>0.84977348755107329</v>
      </c>
      <c r="N306" s="68">
        <v>0.15483870967741936</v>
      </c>
      <c r="O306" s="374"/>
    </row>
    <row r="307" spans="1:15" x14ac:dyDescent="0.3">
      <c r="A307" s="19" t="s">
        <v>658</v>
      </c>
      <c r="B307" s="16" t="s">
        <v>718</v>
      </c>
      <c r="C307" s="66">
        <v>8.349113444654846E-3</v>
      </c>
      <c r="D307" s="67">
        <v>0.170135231316726</v>
      </c>
      <c r="E307" s="67">
        <v>0.90546183045128636</v>
      </c>
      <c r="F307" s="67">
        <v>2.5643188528047239E-2</v>
      </c>
      <c r="G307" s="67">
        <v>0.6833159430809479</v>
      </c>
      <c r="H307" s="67">
        <v>0.24754158067257498</v>
      </c>
      <c r="I307" s="67">
        <v>0.58789607866941851</v>
      </c>
      <c r="J307" s="67">
        <v>0.21282020152968315</v>
      </c>
      <c r="K307" s="67">
        <v>0.23188053903120068</v>
      </c>
      <c r="L307" s="67">
        <v>0.72781352434138646</v>
      </c>
      <c r="M307" s="67">
        <v>0.97793664632374311</v>
      </c>
      <c r="N307" s="68">
        <v>1</v>
      </c>
      <c r="O307" s="374"/>
    </row>
    <row r="308" spans="1:15" x14ac:dyDescent="0.3">
      <c r="A308" s="19" t="s">
        <v>658</v>
      </c>
      <c r="B308" s="16" t="s">
        <v>722</v>
      </c>
      <c r="C308" s="66">
        <v>3.5387293119251879E-2</v>
      </c>
      <c r="D308" s="67">
        <v>0.18530438484461473</v>
      </c>
      <c r="E308" s="67">
        <v>0.9048519545113074</v>
      </c>
      <c r="F308" s="67">
        <v>3.2044141647022253E-2</v>
      </c>
      <c r="G308" s="67">
        <v>0.70146248604323391</v>
      </c>
      <c r="H308" s="67">
        <v>0.11253489870427374</v>
      </c>
      <c r="I308" s="67">
        <v>0.70627818741499038</v>
      </c>
      <c r="J308" s="67">
        <v>0.29937719235449922</v>
      </c>
      <c r="K308" s="67">
        <v>0.10029350705132795</v>
      </c>
      <c r="L308" s="67">
        <v>0.65666833703199945</v>
      </c>
      <c r="M308" s="67">
        <v>0.98047065037599213</v>
      </c>
      <c r="N308" s="68">
        <v>1</v>
      </c>
      <c r="O308" s="374"/>
    </row>
    <row r="309" spans="1:15" x14ac:dyDescent="0.3">
      <c r="A309" s="19" t="s">
        <v>658</v>
      </c>
      <c r="B309" s="16" t="s">
        <v>724</v>
      </c>
      <c r="C309" s="66">
        <v>8.0005093162429444E-2</v>
      </c>
      <c r="D309" s="67">
        <v>0.2207102943583269</v>
      </c>
      <c r="E309" s="67">
        <v>0.85407081757148218</v>
      </c>
      <c r="F309" s="67">
        <v>4.7677469924683913E-2</v>
      </c>
      <c r="G309" s="67">
        <v>0.67573943924305258</v>
      </c>
      <c r="H309" s="67">
        <v>0.12618477740545717</v>
      </c>
      <c r="I309" s="67">
        <v>0.54284346577309717</v>
      </c>
      <c r="J309" s="67">
        <v>0.54332216371469599</v>
      </c>
      <c r="K309" s="67">
        <v>0.26615605552896121</v>
      </c>
      <c r="L309" s="67">
        <v>0.80430828147438971</v>
      </c>
      <c r="M309" s="67">
        <v>0.97515313935681469</v>
      </c>
      <c r="N309" s="68">
        <v>1</v>
      </c>
      <c r="O309" s="374"/>
    </row>
    <row r="310" spans="1:15" x14ac:dyDescent="0.3">
      <c r="A310" s="19" t="s">
        <v>658</v>
      </c>
      <c r="B310" s="16" t="s">
        <v>728</v>
      </c>
      <c r="C310" s="66">
        <v>0.54786419803386321</v>
      </c>
      <c r="D310" s="67">
        <v>0.75510185438933031</v>
      </c>
      <c r="E310" s="67">
        <v>0.3413675749501825</v>
      </c>
      <c r="F310" s="67">
        <v>0.39399502944271547</v>
      </c>
      <c r="G310" s="67">
        <v>0.40793326901568383</v>
      </c>
      <c r="H310" s="67">
        <v>4.6980890164234693E-2</v>
      </c>
      <c r="I310" s="67">
        <v>0.23350021368825935</v>
      </c>
      <c r="J310" s="67">
        <v>0.75062580133097256</v>
      </c>
      <c r="K310" s="67">
        <v>0.81854814091214356</v>
      </c>
      <c r="L310" s="67">
        <v>0.86613956896025401</v>
      </c>
      <c r="M310" s="67">
        <v>0.21146841428865584</v>
      </c>
      <c r="N310" s="68">
        <v>6.0945860653939341E-3</v>
      </c>
      <c r="O310" s="374"/>
    </row>
    <row r="311" spans="1:15" x14ac:dyDescent="0.3">
      <c r="A311" s="19" t="s">
        <v>658</v>
      </c>
      <c r="B311" s="16" t="s">
        <v>729</v>
      </c>
      <c r="C311" s="66">
        <v>0.28279798942392137</v>
      </c>
      <c r="D311" s="67">
        <v>0.72830528429946673</v>
      </c>
      <c r="E311" s="67">
        <v>0.35020603630693842</v>
      </c>
      <c r="F311" s="67">
        <v>0.33080892452760147</v>
      </c>
      <c r="G311" s="67">
        <v>0.48697550398499767</v>
      </c>
      <c r="H311" s="67">
        <v>0.12779567633188588</v>
      </c>
      <c r="I311" s="67">
        <v>0.51216323481346593</v>
      </c>
      <c r="J311" s="67">
        <v>0.49213241817247982</v>
      </c>
      <c r="K311" s="67">
        <v>0.63099407013120423</v>
      </c>
      <c r="L311" s="67">
        <v>0.79647009385067935</v>
      </c>
      <c r="M311" s="67">
        <v>0.28078065735858804</v>
      </c>
      <c r="N311" s="68">
        <v>8.0685371781167685E-3</v>
      </c>
      <c r="O311" s="374"/>
    </row>
    <row r="312" spans="1:15" x14ac:dyDescent="0.3">
      <c r="A312" s="19" t="s">
        <v>658</v>
      </c>
      <c r="B312" s="16" t="s">
        <v>731</v>
      </c>
      <c r="C312" s="66">
        <v>0.22695417172434326</v>
      </c>
      <c r="D312" s="67">
        <v>0.63931512585492956</v>
      </c>
      <c r="E312" s="67">
        <v>0.43673031149746455</v>
      </c>
      <c r="F312" s="67">
        <v>0.23710286660457414</v>
      </c>
      <c r="G312" s="67">
        <v>0.63248264857615533</v>
      </c>
      <c r="H312" s="67">
        <v>0.15891521197007483</v>
      </c>
      <c r="I312" s="67">
        <v>0.61767456359102246</v>
      </c>
      <c r="J312" s="67">
        <v>0.26465087281795513</v>
      </c>
      <c r="K312" s="67">
        <v>0.54510598503740648</v>
      </c>
      <c r="L312" s="67">
        <v>0.60832294264339148</v>
      </c>
      <c r="M312" s="67">
        <v>0.46796082888606205</v>
      </c>
      <c r="N312" s="68">
        <v>7.7374421484327962E-3</v>
      </c>
      <c r="O312" s="374"/>
    </row>
    <row r="313" spans="1:15" x14ac:dyDescent="0.3">
      <c r="A313" s="19" t="s">
        <v>658</v>
      </c>
      <c r="B313" s="16" t="s">
        <v>735</v>
      </c>
      <c r="C313" s="66">
        <v>0.25978304446600703</v>
      </c>
      <c r="D313" s="67">
        <v>0.75543694734326461</v>
      </c>
      <c r="E313" s="67">
        <v>0.31169074047590234</v>
      </c>
      <c r="F313" s="67">
        <v>0.277015654393241</v>
      </c>
      <c r="G313" s="67">
        <v>0.47425961929737304</v>
      </c>
      <c r="H313" s="67">
        <v>0.15179318276871601</v>
      </c>
      <c r="I313" s="67">
        <v>0.38689355918025931</v>
      </c>
      <c r="J313" s="67">
        <v>0.32624947720618985</v>
      </c>
      <c r="K313" s="67">
        <v>0.67299247176913424</v>
      </c>
      <c r="L313" s="67">
        <v>0.51191969887076538</v>
      </c>
      <c r="M313" s="67">
        <v>0.26012814764460002</v>
      </c>
      <c r="N313" s="68">
        <v>1.0710647586708708E-2</v>
      </c>
      <c r="O313" s="374"/>
    </row>
    <row r="314" spans="1:15" x14ac:dyDescent="0.3">
      <c r="A314" s="19" t="s">
        <v>658</v>
      </c>
      <c r="B314" s="16" t="s">
        <v>736</v>
      </c>
      <c r="C314" s="66">
        <v>0.12561231163492212</v>
      </c>
      <c r="D314" s="67">
        <v>0.91373873188736454</v>
      </c>
      <c r="E314" s="67">
        <v>0.17600436238206352</v>
      </c>
      <c r="F314" s="67">
        <v>0.25545297757938523</v>
      </c>
      <c r="G314" s="67">
        <v>0.42980707908163263</v>
      </c>
      <c r="H314" s="67">
        <v>0.10129096325719961</v>
      </c>
      <c r="I314" s="67">
        <v>0.32786122144985103</v>
      </c>
      <c r="J314" s="67">
        <v>0.23476290963257199</v>
      </c>
      <c r="K314" s="67">
        <v>0.70103028798411127</v>
      </c>
      <c r="L314" s="67">
        <v>0.54959036742800393</v>
      </c>
      <c r="M314" s="67">
        <v>0.23569683354377449</v>
      </c>
      <c r="N314" s="68">
        <v>0.30967741935483872</v>
      </c>
      <c r="O314" s="374"/>
    </row>
    <row r="315" spans="1:15" x14ac:dyDescent="0.3">
      <c r="A315" s="19" t="s">
        <v>658</v>
      </c>
      <c r="B315" s="16" t="s">
        <v>738</v>
      </c>
      <c r="C315" s="66">
        <v>0.11862646033674315</v>
      </c>
      <c r="D315" s="67">
        <v>0.67474446337308347</v>
      </c>
      <c r="E315" s="67">
        <v>0.47589508239918316</v>
      </c>
      <c r="F315" s="67">
        <v>0.20337940953656636</v>
      </c>
      <c r="G315" s="67">
        <v>0.45170137996057258</v>
      </c>
      <c r="H315" s="67">
        <v>0.25141138606025432</v>
      </c>
      <c r="I315" s="67">
        <v>0.47509629082467153</v>
      </c>
      <c r="J315" s="67">
        <v>0.2399883923389437</v>
      </c>
      <c r="K315" s="67">
        <v>0.54983379939851207</v>
      </c>
      <c r="L315" s="67">
        <v>0.41059462881865666</v>
      </c>
      <c r="M315" s="67">
        <v>0.44428801856358596</v>
      </c>
      <c r="N315" s="68">
        <v>4.7821730499521369E-2</v>
      </c>
      <c r="O315" s="374"/>
    </row>
    <row r="316" spans="1:15" x14ac:dyDescent="0.3">
      <c r="A316" s="19" t="s">
        <v>658</v>
      </c>
      <c r="B316" s="16" t="s">
        <v>740</v>
      </c>
      <c r="C316" s="66">
        <v>0.26372885389603951</v>
      </c>
      <c r="D316" s="67">
        <v>0.6746152442362674</v>
      </c>
      <c r="E316" s="67">
        <v>0.40533035059976086</v>
      </c>
      <c r="F316" s="67">
        <v>0.32244378447178618</v>
      </c>
      <c r="G316" s="67">
        <v>0.5231200076377176</v>
      </c>
      <c r="H316" s="67">
        <v>0.17747616184176618</v>
      </c>
      <c r="I316" s="67">
        <v>0.46267502791856369</v>
      </c>
      <c r="J316" s="67">
        <v>0.43741946568164247</v>
      </c>
      <c r="K316" s="67">
        <v>0.621338372992011</v>
      </c>
      <c r="L316" s="67">
        <v>0.51593505712567644</v>
      </c>
      <c r="M316" s="67">
        <v>0.23779870392871608</v>
      </c>
      <c r="N316" s="68">
        <v>1.7591316892103689E-2</v>
      </c>
      <c r="O316" s="374"/>
    </row>
    <row r="317" spans="1:15" x14ac:dyDescent="0.3">
      <c r="A317" s="19" t="s">
        <v>658</v>
      </c>
      <c r="B317" s="16" t="s">
        <v>742</v>
      </c>
      <c r="C317" s="66">
        <v>5.7309844329954028E-2</v>
      </c>
      <c r="D317" s="67">
        <v>0.73698630136986298</v>
      </c>
      <c r="E317" s="67">
        <v>0.31469742243570054</v>
      </c>
      <c r="F317" s="67">
        <v>0.30657097377754194</v>
      </c>
      <c r="G317" s="67">
        <v>0.53172461473271038</v>
      </c>
      <c r="H317" s="67">
        <v>0.11728169528681037</v>
      </c>
      <c r="I317" s="67">
        <v>0.38648154914139571</v>
      </c>
      <c r="J317" s="67">
        <v>0.18947753014249177</v>
      </c>
      <c r="K317" s="67">
        <v>0.52626963829009865</v>
      </c>
      <c r="L317" s="67">
        <v>0.14073803434417245</v>
      </c>
      <c r="M317" s="67">
        <v>0.29150568839354069</v>
      </c>
      <c r="N317" s="68">
        <v>1.8932962905798219E-2</v>
      </c>
      <c r="O317" s="374"/>
    </row>
    <row r="318" spans="1:15" x14ac:dyDescent="0.3">
      <c r="A318" s="19" t="s">
        <v>658</v>
      </c>
      <c r="B318" s="16" t="s">
        <v>744</v>
      </c>
      <c r="C318" s="66">
        <v>0.16200852676456656</v>
      </c>
      <c r="D318" s="67">
        <v>0.91471919735715157</v>
      </c>
      <c r="E318" s="67">
        <v>0.12995008816760811</v>
      </c>
      <c r="F318" s="67">
        <v>0.34128336172629187</v>
      </c>
      <c r="G318" s="67">
        <v>0.46102919778834028</v>
      </c>
      <c r="H318" s="67">
        <v>0.51340462935833575</v>
      </c>
      <c r="I318" s="67">
        <v>0.46249633753296221</v>
      </c>
      <c r="J318" s="67">
        <v>5.4497509522414299E-2</v>
      </c>
      <c r="K318" s="67">
        <v>0.75732493407559331</v>
      </c>
      <c r="L318" s="67">
        <v>0.65719308526223263</v>
      </c>
      <c r="M318" s="67">
        <v>0.26989748735808589</v>
      </c>
      <c r="N318" s="68">
        <v>4.2701322812717574E-2</v>
      </c>
      <c r="O318" s="374"/>
    </row>
    <row r="319" spans="1:15" x14ac:dyDescent="0.3">
      <c r="A319" s="19" t="s">
        <v>658</v>
      </c>
      <c r="B319" s="16" t="s">
        <v>746</v>
      </c>
      <c r="C319" s="66">
        <v>6.8378412591248577E-2</v>
      </c>
      <c r="D319" s="67">
        <v>0.97790782229301565</v>
      </c>
      <c r="E319" s="67">
        <v>5.2504429054598165E-2</v>
      </c>
      <c r="F319" s="67">
        <v>0.31011435013689803</v>
      </c>
      <c r="G319" s="67">
        <v>0.43160080543669771</v>
      </c>
      <c r="H319" s="67">
        <v>0.50440222428174231</v>
      </c>
      <c r="I319" s="67">
        <v>9.4531974050046333E-2</v>
      </c>
      <c r="J319" s="67">
        <v>3.4986098239110287E-2</v>
      </c>
      <c r="K319" s="67">
        <v>0.92388785912882299</v>
      </c>
      <c r="L319" s="67">
        <v>0.89735866543095455</v>
      </c>
      <c r="M319" s="67">
        <v>0.20321410057024364</v>
      </c>
      <c r="N319" s="68">
        <v>1</v>
      </c>
      <c r="O319" s="374"/>
    </row>
    <row r="320" spans="1:15" x14ac:dyDescent="0.3">
      <c r="A320" s="19" t="s">
        <v>658</v>
      </c>
      <c r="B320" s="16" t="s">
        <v>748</v>
      </c>
      <c r="C320" s="66">
        <v>0.1062666770290925</v>
      </c>
      <c r="D320" s="67">
        <v>0.56027938050409964</v>
      </c>
      <c r="E320" s="67">
        <v>0.52853914353595643</v>
      </c>
      <c r="F320" s="67">
        <v>0.18259257113055571</v>
      </c>
      <c r="G320" s="67">
        <v>0.64640589619500066</v>
      </c>
      <c r="H320" s="67">
        <v>0.54067421580111941</v>
      </c>
      <c r="I320" s="67">
        <v>0.76389431211766234</v>
      </c>
      <c r="J320" s="67">
        <v>0.10881166211115449</v>
      </c>
      <c r="K320" s="67">
        <v>0.25250553169334894</v>
      </c>
      <c r="L320" s="67">
        <v>0.33437459325784197</v>
      </c>
      <c r="M320" s="67">
        <v>0.49690320297292517</v>
      </c>
      <c r="N320" s="68">
        <v>3.3657412561343733E-2</v>
      </c>
      <c r="O320" s="374"/>
    </row>
    <row r="321" spans="1:15" x14ac:dyDescent="0.3">
      <c r="A321" s="19" t="s">
        <v>658</v>
      </c>
      <c r="B321" s="16" t="s">
        <v>752</v>
      </c>
      <c r="C321" s="66">
        <v>9.441249532106033E-2</v>
      </c>
      <c r="D321" s="67">
        <v>0.41889276035617501</v>
      </c>
      <c r="E321" s="67">
        <v>0.68391624571009912</v>
      </c>
      <c r="F321" s="67">
        <v>0.13955192226121158</v>
      </c>
      <c r="G321" s="67">
        <v>0.66300029647198344</v>
      </c>
      <c r="H321" s="67">
        <v>0.10113548883756736</v>
      </c>
      <c r="I321" s="67">
        <v>0.59247498075442651</v>
      </c>
      <c r="J321" s="67">
        <v>4.3206312548113933E-2</v>
      </c>
      <c r="K321" s="67">
        <v>0.3827944572748268</v>
      </c>
      <c r="L321" s="67">
        <v>0.32159353348729791</v>
      </c>
      <c r="M321" s="67">
        <v>0.31894489874945903</v>
      </c>
      <c r="N321" s="68">
        <v>0.989247311827957</v>
      </c>
      <c r="O321" s="374"/>
    </row>
    <row r="322" spans="1:15" x14ac:dyDescent="0.3">
      <c r="A322" s="19" t="s">
        <v>658</v>
      </c>
      <c r="B322" s="16" t="s">
        <v>753</v>
      </c>
      <c r="C322" s="66">
        <v>0.33489361702127662</v>
      </c>
      <c r="D322" s="67">
        <v>0.3878333942272561</v>
      </c>
      <c r="E322" s="67">
        <v>0.69402582455130746</v>
      </c>
      <c r="F322" s="67">
        <v>0.15965902960112219</v>
      </c>
      <c r="G322" s="67">
        <v>0.59035620016871204</v>
      </c>
      <c r="H322" s="67">
        <v>0.13730385164051356</v>
      </c>
      <c r="I322" s="67">
        <v>0.52389443651925816</v>
      </c>
      <c r="J322" s="67">
        <v>0.5382489300998573</v>
      </c>
      <c r="K322" s="67">
        <v>0.47200427960057062</v>
      </c>
      <c r="L322" s="67">
        <v>0.61430099857346643</v>
      </c>
      <c r="M322" s="67">
        <v>0.64382559290664143</v>
      </c>
      <c r="N322" s="68">
        <v>1</v>
      </c>
      <c r="O322" s="374"/>
    </row>
    <row r="323" spans="1:15" x14ac:dyDescent="0.3">
      <c r="A323" s="19" t="s">
        <v>658</v>
      </c>
      <c r="B323" s="16" t="s">
        <v>756</v>
      </c>
      <c r="C323" s="66">
        <v>0.28015814443858722</v>
      </c>
      <c r="D323" s="67">
        <v>0.49743389490126072</v>
      </c>
      <c r="E323" s="67">
        <v>0.54876357753639937</v>
      </c>
      <c r="F323" s="67">
        <v>0.25569678761266468</v>
      </c>
      <c r="G323" s="67">
        <v>0.52272386130522519</v>
      </c>
      <c r="H323" s="67">
        <v>1.9168697714248072E-2</v>
      </c>
      <c r="I323" s="67">
        <v>0.2536723535998946</v>
      </c>
      <c r="J323" s="67">
        <v>0.89526381661287135</v>
      </c>
      <c r="K323" s="67">
        <v>0.53448389434161125</v>
      </c>
      <c r="L323" s="67">
        <v>0.50629075818457281</v>
      </c>
      <c r="M323" s="67">
        <v>0.39938843687698689</v>
      </c>
      <c r="N323" s="68">
        <v>2.1505376344086021E-3</v>
      </c>
      <c r="O323" s="374"/>
    </row>
    <row r="324" spans="1:15" x14ac:dyDescent="0.3">
      <c r="A324" s="19" t="s">
        <v>658</v>
      </c>
      <c r="B324" s="16" t="s">
        <v>757</v>
      </c>
      <c r="C324" s="66">
        <v>2.6805634178016052E-2</v>
      </c>
      <c r="D324" s="67">
        <v>0.26842091288069886</v>
      </c>
      <c r="E324" s="67">
        <v>0.84446072006784367</v>
      </c>
      <c r="F324" s="67">
        <v>5.9517384935625625E-2</v>
      </c>
      <c r="G324" s="67">
        <v>0.62082425819590981</v>
      </c>
      <c r="H324" s="67">
        <v>0.11091567511639938</v>
      </c>
      <c r="I324" s="67">
        <v>0.71764097258147952</v>
      </c>
      <c r="J324" s="67">
        <v>0.1569580962234868</v>
      </c>
      <c r="K324" s="67">
        <v>0.13367822038282462</v>
      </c>
      <c r="L324" s="67">
        <v>0.61386445938954992</v>
      </c>
      <c r="M324" s="67">
        <v>0.53343408458724839</v>
      </c>
      <c r="N324" s="68">
        <v>5.4453980467593956E-3</v>
      </c>
      <c r="O324" s="374"/>
    </row>
    <row r="325" spans="1:15" x14ac:dyDescent="0.3">
      <c r="A325" s="19" t="s">
        <v>658</v>
      </c>
      <c r="B325" s="16" t="s">
        <v>759</v>
      </c>
      <c r="C325" s="66">
        <v>1.4798297182242041E-2</v>
      </c>
      <c r="D325" s="67">
        <v>0.23303755489827011</v>
      </c>
      <c r="E325" s="67">
        <v>0.88305548643941278</v>
      </c>
      <c r="F325" s="67">
        <v>5.7974620552376212E-2</v>
      </c>
      <c r="G325" s="67">
        <v>0.73710919800634345</v>
      </c>
      <c r="H325" s="67">
        <v>0.66455696202531644</v>
      </c>
      <c r="I325" s="67">
        <v>0.7631103074141049</v>
      </c>
      <c r="J325" s="67">
        <v>0.11543098251959011</v>
      </c>
      <c r="K325" s="67">
        <v>0.13140446051838456</v>
      </c>
      <c r="L325" s="67">
        <v>3.0138637733574441E-4</v>
      </c>
      <c r="M325" s="67">
        <v>0.51518225958402786</v>
      </c>
      <c r="N325" s="68">
        <v>1</v>
      </c>
      <c r="O325" s="374"/>
    </row>
    <row r="326" spans="1:15" x14ac:dyDescent="0.3">
      <c r="A326" s="19" t="s">
        <v>658</v>
      </c>
      <c r="B326" s="16" t="s">
        <v>762</v>
      </c>
      <c r="C326" s="66">
        <v>0.2580643281668803</v>
      </c>
      <c r="D326" s="67">
        <v>0.53297429308255195</v>
      </c>
      <c r="E326" s="67">
        <v>0.55761352489758231</v>
      </c>
      <c r="F326" s="67">
        <v>0.29904794876233337</v>
      </c>
      <c r="G326" s="67">
        <v>0.50484888341376211</v>
      </c>
      <c r="H326" s="67">
        <v>0.15946152041295167</v>
      </c>
      <c r="I326" s="67">
        <v>0.2675387142186767</v>
      </c>
      <c r="J326" s="67">
        <v>0.30889253871421868</v>
      </c>
      <c r="K326" s="67">
        <v>0.72096433599249177</v>
      </c>
      <c r="L326" s="67">
        <v>0.55601830126701079</v>
      </c>
      <c r="M326" s="67">
        <v>0.15352075631602788</v>
      </c>
      <c r="N326" s="68">
        <v>0.25620793687630544</v>
      </c>
      <c r="O326" s="374"/>
    </row>
    <row r="327" spans="1:15" x14ac:dyDescent="0.3">
      <c r="A327" s="19" t="s">
        <v>658</v>
      </c>
      <c r="B327" s="16" t="s">
        <v>763</v>
      </c>
      <c r="C327" s="66">
        <v>6.3488142292490113E-2</v>
      </c>
      <c r="D327" s="67">
        <v>0.11455709865438583</v>
      </c>
      <c r="E327" s="67">
        <v>0.88478073946689595</v>
      </c>
      <c r="F327" s="67">
        <v>6.3389700964937429E-2</v>
      </c>
      <c r="G327" s="67">
        <v>0.56901913437968754</v>
      </c>
      <c r="H327" s="67">
        <v>0.46728971962616822</v>
      </c>
      <c r="I327" s="67">
        <v>0.51912772585669786</v>
      </c>
      <c r="J327" s="67">
        <v>0.10093457943925234</v>
      </c>
      <c r="K327" s="67">
        <v>0.2107165109034268</v>
      </c>
      <c r="L327" s="67">
        <v>0.43700934579439255</v>
      </c>
      <c r="M327" s="67">
        <v>0.47586551754566581</v>
      </c>
      <c r="N327" s="68">
        <v>1</v>
      </c>
      <c r="O327" s="374"/>
    </row>
    <row r="328" spans="1:15" x14ac:dyDescent="0.3">
      <c r="A328" s="19" t="s">
        <v>658</v>
      </c>
      <c r="B328" s="16" t="s">
        <v>765</v>
      </c>
      <c r="C328" s="66">
        <v>4.6133122764643042E-2</v>
      </c>
      <c r="D328" s="67">
        <v>0.2338829090494903</v>
      </c>
      <c r="E328" s="67">
        <v>0.8140100260073122</v>
      </c>
      <c r="F328" s="67">
        <v>9.4455542572839321E-2</v>
      </c>
      <c r="G328" s="67">
        <v>0.49982510348044074</v>
      </c>
      <c r="H328" s="67">
        <v>0.1896516182230468</v>
      </c>
      <c r="I328" s="67">
        <v>0.32611832611832614</v>
      </c>
      <c r="J328" s="67">
        <v>0.2974644403215832</v>
      </c>
      <c r="K328" s="67">
        <v>0.42877757163471447</v>
      </c>
      <c r="L328" s="67">
        <v>0.54772211915069058</v>
      </c>
      <c r="M328" s="67">
        <v>0.75316163683469584</v>
      </c>
      <c r="N328" s="68">
        <v>1</v>
      </c>
      <c r="O328" s="374"/>
    </row>
    <row r="329" spans="1:15" x14ac:dyDescent="0.3">
      <c r="A329" s="19" t="s">
        <v>658</v>
      </c>
      <c r="B329" s="16" t="s">
        <v>767</v>
      </c>
      <c r="C329" s="66">
        <v>0.47490015788984863</v>
      </c>
      <c r="D329" s="67">
        <v>0.41129966262148143</v>
      </c>
      <c r="E329" s="67">
        <v>0.49315184308420695</v>
      </c>
      <c r="F329" s="67">
        <v>0.3711531958065607</v>
      </c>
      <c r="G329" s="67">
        <v>0.27342034642595753</v>
      </c>
      <c r="H329" s="67">
        <v>7.5268817204301078E-2</v>
      </c>
      <c r="I329" s="67">
        <v>9.8310291858678955E-2</v>
      </c>
      <c r="J329" s="67">
        <v>0.59984639016897079</v>
      </c>
      <c r="K329" s="67">
        <v>0.68241167434715821</v>
      </c>
      <c r="L329" s="67">
        <v>0.73252688172043012</v>
      </c>
      <c r="M329" s="67">
        <v>0.35533488045766098</v>
      </c>
      <c r="N329" s="68">
        <v>1</v>
      </c>
      <c r="O329" s="374"/>
    </row>
    <row r="330" spans="1:15" x14ac:dyDescent="0.3">
      <c r="A330" s="19" t="s">
        <v>658</v>
      </c>
      <c r="B330" s="16" t="s">
        <v>771</v>
      </c>
      <c r="C330" s="66">
        <v>9.0254087473363331E-2</v>
      </c>
      <c r="D330" s="67">
        <v>0.31671334875872026</v>
      </c>
      <c r="E330" s="67">
        <v>0.71388198055618357</v>
      </c>
      <c r="F330" s="67">
        <v>0.15394528600497401</v>
      </c>
      <c r="G330" s="67">
        <v>0.69015886732252052</v>
      </c>
      <c r="H330" s="67">
        <v>0.45445031657160795</v>
      </c>
      <c r="I330" s="67">
        <v>0.57500915702998279</v>
      </c>
      <c r="J330" s="67">
        <v>0.36654282873737637</v>
      </c>
      <c r="K330" s="67">
        <v>0.42687457485217939</v>
      </c>
      <c r="L330" s="67">
        <v>0.76741143843859561</v>
      </c>
      <c r="M330" s="67">
        <v>0.42504504981980074</v>
      </c>
      <c r="N330" s="68">
        <v>1</v>
      </c>
      <c r="O330" s="374"/>
    </row>
    <row r="331" spans="1:15" x14ac:dyDescent="0.3">
      <c r="A331" s="19" t="s">
        <v>658</v>
      </c>
      <c r="B331" s="16" t="s">
        <v>772</v>
      </c>
      <c r="C331" s="66">
        <v>0.12938561445818139</v>
      </c>
      <c r="D331" s="67">
        <v>0.29556123069439377</v>
      </c>
      <c r="E331" s="67">
        <v>0.79251066519197344</v>
      </c>
      <c r="F331" s="67">
        <v>0.11379364828566914</v>
      </c>
      <c r="G331" s="67">
        <v>0.63336949018834432</v>
      </c>
      <c r="H331" s="67">
        <v>0.53507782540040605</v>
      </c>
      <c r="I331" s="67">
        <v>0.61410632378374319</v>
      </c>
      <c r="J331" s="67">
        <v>8.7600571471539213E-2</v>
      </c>
      <c r="K331" s="67">
        <v>0.32949845853071658</v>
      </c>
      <c r="L331" s="67">
        <v>0.36807278742762611</v>
      </c>
      <c r="M331" s="67">
        <v>0.34773869346733666</v>
      </c>
      <c r="N331" s="68">
        <v>1</v>
      </c>
      <c r="O331" s="374"/>
    </row>
    <row r="332" spans="1:15" x14ac:dyDescent="0.3">
      <c r="A332" s="19" t="s">
        <v>658</v>
      </c>
      <c r="B332" s="16" t="s">
        <v>774</v>
      </c>
      <c r="C332" s="66">
        <v>0.13445761817118235</v>
      </c>
      <c r="D332" s="67">
        <v>0.40176335292614362</v>
      </c>
      <c r="E332" s="67">
        <v>0.67412130440299456</v>
      </c>
      <c r="F332" s="67">
        <v>0.15435858393604873</v>
      </c>
      <c r="G332" s="67">
        <v>0.53279848985370459</v>
      </c>
      <c r="H332" s="67">
        <v>0.4950083859116684</v>
      </c>
      <c r="I332" s="67">
        <v>0.63613129941697943</v>
      </c>
      <c r="J332" s="67">
        <v>9.2883954955674461E-2</v>
      </c>
      <c r="K332" s="67">
        <v>0.44652982988579187</v>
      </c>
      <c r="L332" s="67">
        <v>0.65282325692836041</v>
      </c>
      <c r="M332" s="67">
        <v>0.48596833495910557</v>
      </c>
      <c r="N332" s="68">
        <v>0.14716075713143162</v>
      </c>
      <c r="O332" s="374"/>
    </row>
    <row r="333" spans="1:15" x14ac:dyDescent="0.3">
      <c r="A333" s="19" t="s">
        <v>658</v>
      </c>
      <c r="B333" s="16" t="s">
        <v>778</v>
      </c>
      <c r="C333" s="66">
        <v>0.33143085955344503</v>
      </c>
      <c r="D333" s="67">
        <v>0.63230154767848223</v>
      </c>
      <c r="E333" s="67">
        <v>0.46607697572789974</v>
      </c>
      <c r="F333" s="67">
        <v>0.34211551624282632</v>
      </c>
      <c r="G333" s="67">
        <v>0.41145439591935068</v>
      </c>
      <c r="H333" s="67">
        <v>0.13749900459214823</v>
      </c>
      <c r="I333" s="67">
        <v>0.17150213680885515</v>
      </c>
      <c r="J333" s="67">
        <v>0.59902317309478936</v>
      </c>
      <c r="K333" s="67">
        <v>0.90404268308868418</v>
      </c>
      <c r="L333" s="67">
        <v>0.73644254505879547</v>
      </c>
      <c r="M333" s="67">
        <v>0.12736904630345894</v>
      </c>
      <c r="N333" s="68">
        <v>1</v>
      </c>
      <c r="O333" s="374"/>
    </row>
    <row r="334" spans="1:15" x14ac:dyDescent="0.3">
      <c r="A334" s="19" t="s">
        <v>658</v>
      </c>
      <c r="B334" s="16" t="s">
        <v>781</v>
      </c>
      <c r="C334" s="66">
        <v>0.19878256316271764</v>
      </c>
      <c r="D334" s="67">
        <v>0.4360844105623688</v>
      </c>
      <c r="E334" s="67">
        <v>0.63791064388961893</v>
      </c>
      <c r="F334" s="67">
        <v>0.23725361366622866</v>
      </c>
      <c r="G334" s="67">
        <v>0.56077804423128164</v>
      </c>
      <c r="H334" s="67">
        <v>0.29002433090024332</v>
      </c>
      <c r="I334" s="67">
        <v>0.33819951338199511</v>
      </c>
      <c r="J334" s="67">
        <v>0.13771289537712894</v>
      </c>
      <c r="K334" s="67">
        <v>0.65125709651257091</v>
      </c>
      <c r="L334" s="67">
        <v>0.83617193836171944</v>
      </c>
      <c r="M334" s="67">
        <v>0.14163925913103687</v>
      </c>
      <c r="N334" s="68">
        <v>1</v>
      </c>
      <c r="O334" s="374"/>
    </row>
    <row r="335" spans="1:15" ht="15" thickBot="1" x14ac:dyDescent="0.35">
      <c r="A335" s="20" t="s">
        <v>658</v>
      </c>
      <c r="B335" s="22" t="s">
        <v>782</v>
      </c>
      <c r="C335" s="69">
        <v>7.3250719739642006E-2</v>
      </c>
      <c r="D335" s="70">
        <v>0.34385445777850843</v>
      </c>
      <c r="E335" s="70">
        <v>0.79824244341029227</v>
      </c>
      <c r="F335" s="70">
        <v>0.12241901233452311</v>
      </c>
      <c r="G335" s="70">
        <v>0.40834447912022592</v>
      </c>
      <c r="H335" s="70">
        <v>8.0309374273086764E-2</v>
      </c>
      <c r="I335" s="70">
        <v>0.21836473598511283</v>
      </c>
      <c r="J335" s="70">
        <v>0.25936264247499419</v>
      </c>
      <c r="K335" s="70">
        <v>0.60479181204931376</v>
      </c>
      <c r="L335" s="70">
        <v>0.66474761572458707</v>
      </c>
      <c r="M335" s="70">
        <v>0.43152295890916359</v>
      </c>
      <c r="N335" s="71">
        <v>0.1032258064516129</v>
      </c>
      <c r="O335" s="374"/>
    </row>
  </sheetData>
  <mergeCells count="1">
    <mergeCell ref="C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335"/>
  <sheetViews>
    <sheetView workbookViewId="0">
      <selection activeCell="G2" sqref="G2"/>
    </sheetView>
  </sheetViews>
  <sheetFormatPr defaultRowHeight="14.4" x14ac:dyDescent="0.3"/>
  <cols>
    <col min="1" max="1" width="6.6640625" style="2" customWidth="1"/>
    <col min="2" max="2" width="10.6640625" style="2" customWidth="1"/>
    <col min="3" max="7" width="8.88671875" style="2" customWidth="1"/>
    <col min="8" max="8" width="9.33203125" style="2" customWidth="1"/>
    <col min="9" max="28" width="8.88671875" style="2" customWidth="1"/>
    <col min="29" max="29" width="10.33203125" style="2" customWidth="1"/>
    <col min="30" max="30" width="7.6640625" style="2" customWidth="1"/>
    <col min="31" max="32" width="10.6640625" style="2" customWidth="1"/>
    <col min="33" max="33" width="9.33203125" style="2" customWidth="1"/>
    <col min="34" max="39" width="8.88671875" style="2" customWidth="1"/>
    <col min="40" max="46" width="9" style="2" bestFit="1" customWidth="1"/>
    <col min="47" max="55" width="8.88671875" style="2" customWidth="1"/>
    <col min="56" max="56" width="9" style="2" bestFit="1" customWidth="1"/>
  </cols>
  <sheetData>
    <row r="1" spans="1:56" ht="15" thickBot="1" x14ac:dyDescent="0.35"/>
    <row r="2" spans="1:56" ht="61.8" thickBot="1" x14ac:dyDescent="0.35">
      <c r="A2" s="4" t="s">
        <v>2</v>
      </c>
      <c r="B2" s="5" t="s">
        <v>6</v>
      </c>
      <c r="C2" s="4" t="s">
        <v>834</v>
      </c>
      <c r="D2" s="5" t="s">
        <v>835</v>
      </c>
      <c r="E2" s="5" t="s">
        <v>836</v>
      </c>
      <c r="F2" s="5" t="s">
        <v>837</v>
      </c>
      <c r="G2" s="5" t="s">
        <v>838</v>
      </c>
      <c r="H2" s="5" t="s">
        <v>839</v>
      </c>
      <c r="I2" s="5" t="s">
        <v>840</v>
      </c>
      <c r="J2" s="5" t="s">
        <v>841</v>
      </c>
      <c r="K2" s="5" t="s">
        <v>842</v>
      </c>
      <c r="L2" s="5" t="s">
        <v>843</v>
      </c>
      <c r="M2" s="5" t="s">
        <v>844</v>
      </c>
      <c r="N2" s="5" t="s">
        <v>845</v>
      </c>
      <c r="O2" s="5" t="s">
        <v>846</v>
      </c>
      <c r="P2" s="5" t="s">
        <v>847</v>
      </c>
      <c r="Q2" s="5" t="s">
        <v>848</v>
      </c>
      <c r="R2" s="5" t="s">
        <v>849</v>
      </c>
      <c r="S2" s="5" t="s">
        <v>850</v>
      </c>
      <c r="T2" s="5" t="s">
        <v>851</v>
      </c>
      <c r="U2" s="5" t="s">
        <v>852</v>
      </c>
      <c r="V2" s="5" t="s">
        <v>853</v>
      </c>
      <c r="W2" s="5" t="s">
        <v>854</v>
      </c>
      <c r="X2" s="5" t="s">
        <v>855</v>
      </c>
      <c r="Y2" s="5" t="s">
        <v>820</v>
      </c>
      <c r="Z2" s="5" t="s">
        <v>856</v>
      </c>
      <c r="AA2" s="5" t="s">
        <v>857</v>
      </c>
      <c r="AB2" s="5" t="s">
        <v>858</v>
      </c>
      <c r="AC2" s="5" t="s">
        <v>859</v>
      </c>
      <c r="AD2" s="5" t="s">
        <v>860</v>
      </c>
      <c r="AE2" s="5" t="s">
        <v>823</v>
      </c>
      <c r="AF2" s="5" t="s">
        <v>861</v>
      </c>
      <c r="AG2" s="5" t="s">
        <v>862</v>
      </c>
      <c r="AH2" s="5" t="s">
        <v>863</v>
      </c>
      <c r="AI2" s="5" t="s">
        <v>864</v>
      </c>
      <c r="AJ2" s="5" t="s">
        <v>865</v>
      </c>
      <c r="AK2" s="5" t="s">
        <v>866</v>
      </c>
      <c r="AL2" s="5" t="s">
        <v>867</v>
      </c>
      <c r="AM2" s="5" t="s">
        <v>868</v>
      </c>
      <c r="AN2" s="5" t="s">
        <v>869</v>
      </c>
      <c r="AO2" s="5" t="s">
        <v>870</v>
      </c>
      <c r="AP2" s="5" t="s">
        <v>871</v>
      </c>
      <c r="AQ2" s="5" t="s">
        <v>872</v>
      </c>
      <c r="AR2" s="5" t="s">
        <v>873</v>
      </c>
      <c r="AS2" s="5" t="s">
        <v>874</v>
      </c>
      <c r="AT2" s="5" t="s">
        <v>875</v>
      </c>
      <c r="AU2" s="5" t="s">
        <v>876</v>
      </c>
      <c r="AV2" s="5" t="s">
        <v>877</v>
      </c>
      <c r="AW2" s="5" t="s">
        <v>878</v>
      </c>
      <c r="AX2" s="5" t="s">
        <v>879</v>
      </c>
      <c r="AY2" s="5" t="s">
        <v>880</v>
      </c>
      <c r="AZ2" s="5" t="s">
        <v>881</v>
      </c>
      <c r="BA2" s="5" t="s">
        <v>882</v>
      </c>
      <c r="BB2" s="5" t="s">
        <v>883</v>
      </c>
      <c r="BC2" s="5" t="s">
        <v>884</v>
      </c>
      <c r="BD2" s="6" t="s">
        <v>885</v>
      </c>
    </row>
    <row r="3" spans="1:56" ht="20.399999999999999" x14ac:dyDescent="0.3">
      <c r="A3" s="8"/>
      <c r="B3" s="8"/>
      <c r="C3" s="31" t="s">
        <v>886</v>
      </c>
      <c r="D3" s="8" t="s">
        <v>886</v>
      </c>
      <c r="E3" s="8" t="s">
        <v>886</v>
      </c>
      <c r="F3" s="8" t="s">
        <v>886</v>
      </c>
      <c r="G3" s="8" t="s">
        <v>886</v>
      </c>
      <c r="H3" s="8"/>
      <c r="I3" s="8" t="s">
        <v>886</v>
      </c>
      <c r="J3" s="8" t="s">
        <v>886</v>
      </c>
      <c r="K3" s="8" t="s">
        <v>886</v>
      </c>
      <c r="L3" s="8" t="s">
        <v>886</v>
      </c>
      <c r="M3" s="8" t="s">
        <v>886</v>
      </c>
      <c r="N3" s="8" t="s">
        <v>886</v>
      </c>
      <c r="O3" s="8" t="s">
        <v>886</v>
      </c>
      <c r="P3" s="8" t="s">
        <v>886</v>
      </c>
      <c r="Q3" s="8" t="s">
        <v>886</v>
      </c>
      <c r="R3" s="8" t="s">
        <v>886</v>
      </c>
      <c r="S3" s="8" t="s">
        <v>886</v>
      </c>
      <c r="T3" s="8" t="s">
        <v>886</v>
      </c>
      <c r="U3" s="8" t="s">
        <v>886</v>
      </c>
      <c r="V3" s="8" t="s">
        <v>886</v>
      </c>
      <c r="W3" s="8" t="s">
        <v>886</v>
      </c>
      <c r="X3" s="8" t="s">
        <v>886</v>
      </c>
      <c r="Y3" s="8" t="s">
        <v>886</v>
      </c>
      <c r="Z3" s="8" t="s">
        <v>887</v>
      </c>
      <c r="AA3" s="8" t="s">
        <v>888</v>
      </c>
      <c r="AB3" s="8" t="s">
        <v>889</v>
      </c>
      <c r="AC3" s="8" t="s">
        <v>890</v>
      </c>
      <c r="AD3" s="8"/>
      <c r="AE3" s="8" t="s">
        <v>829</v>
      </c>
      <c r="AF3" s="8"/>
      <c r="AG3" s="8" t="s">
        <v>891</v>
      </c>
      <c r="AH3" s="8" t="s">
        <v>807</v>
      </c>
      <c r="AI3" s="8" t="s">
        <v>807</v>
      </c>
      <c r="AJ3" s="8" t="s">
        <v>807</v>
      </c>
      <c r="AK3" s="8" t="s">
        <v>807</v>
      </c>
      <c r="AL3" s="8" t="s">
        <v>807</v>
      </c>
      <c r="AM3" s="8" t="s">
        <v>807</v>
      </c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</row>
    <row r="4" spans="1:56" ht="19.2" x14ac:dyDescent="0.3">
      <c r="A4" s="11" t="s">
        <v>12</v>
      </c>
      <c r="B4" s="11" t="s">
        <v>12</v>
      </c>
      <c r="C4" s="37" t="s">
        <v>12</v>
      </c>
      <c r="D4" s="11" t="s">
        <v>12</v>
      </c>
      <c r="E4" s="11" t="s">
        <v>12</v>
      </c>
      <c r="F4" s="11" t="s">
        <v>12</v>
      </c>
      <c r="G4" s="11" t="s">
        <v>12</v>
      </c>
      <c r="H4" s="11" t="s">
        <v>12</v>
      </c>
      <c r="I4" s="11" t="s">
        <v>12</v>
      </c>
      <c r="J4" s="11" t="s">
        <v>12</v>
      </c>
      <c r="K4" s="11" t="s">
        <v>12</v>
      </c>
      <c r="L4" s="11" t="s">
        <v>12</v>
      </c>
      <c r="M4" s="11" t="s">
        <v>12</v>
      </c>
      <c r="N4" s="11" t="s">
        <v>12</v>
      </c>
      <c r="O4" s="11" t="s">
        <v>12</v>
      </c>
      <c r="P4" s="11" t="s">
        <v>12</v>
      </c>
      <c r="Q4" s="11" t="s">
        <v>12</v>
      </c>
      <c r="R4" s="11" t="s">
        <v>12</v>
      </c>
      <c r="S4" s="11" t="s">
        <v>12</v>
      </c>
      <c r="T4" s="11" t="s">
        <v>12</v>
      </c>
      <c r="U4" s="11" t="s">
        <v>12</v>
      </c>
      <c r="V4" s="11" t="s">
        <v>12</v>
      </c>
      <c r="W4" s="11" t="s">
        <v>12</v>
      </c>
      <c r="X4" s="11" t="s">
        <v>12</v>
      </c>
      <c r="Y4" s="11" t="s">
        <v>12</v>
      </c>
      <c r="Z4" s="11" t="s">
        <v>12</v>
      </c>
      <c r="AA4" s="11" t="s">
        <v>12</v>
      </c>
      <c r="AB4" s="11" t="s">
        <v>12</v>
      </c>
      <c r="AC4" s="11" t="s">
        <v>12</v>
      </c>
      <c r="AD4" s="11" t="s">
        <v>12</v>
      </c>
      <c r="AE4" s="11" t="s">
        <v>12</v>
      </c>
      <c r="AF4" s="11" t="s">
        <v>12</v>
      </c>
      <c r="AG4" s="11" t="s">
        <v>12</v>
      </c>
      <c r="AH4" s="11" t="s">
        <v>12</v>
      </c>
      <c r="AI4" s="11" t="s">
        <v>12</v>
      </c>
      <c r="AJ4" s="11" t="s">
        <v>12</v>
      </c>
      <c r="AK4" s="11" t="s">
        <v>12</v>
      </c>
      <c r="AL4" s="11" t="s">
        <v>12</v>
      </c>
      <c r="AM4" s="11" t="s">
        <v>12</v>
      </c>
      <c r="AN4" s="11" t="s">
        <v>12</v>
      </c>
      <c r="AO4" s="11" t="s">
        <v>12</v>
      </c>
      <c r="AP4" s="11" t="s">
        <v>12</v>
      </c>
      <c r="AQ4" s="11" t="s">
        <v>12</v>
      </c>
      <c r="AR4" s="11" t="s">
        <v>12</v>
      </c>
      <c r="AS4" s="11" t="s">
        <v>12</v>
      </c>
      <c r="AT4" s="11" t="s">
        <v>12</v>
      </c>
      <c r="AU4" s="11" t="s">
        <v>12</v>
      </c>
      <c r="AV4" s="11" t="s">
        <v>12</v>
      </c>
      <c r="AW4" s="11" t="s">
        <v>12</v>
      </c>
      <c r="AX4" s="11" t="s">
        <v>12</v>
      </c>
      <c r="AY4" s="11" t="s">
        <v>12</v>
      </c>
      <c r="AZ4" s="11" t="s">
        <v>12</v>
      </c>
      <c r="BA4" s="11" t="s">
        <v>12</v>
      </c>
      <c r="BB4" s="11" t="s">
        <v>12</v>
      </c>
      <c r="BC4" s="11" t="s">
        <v>12</v>
      </c>
      <c r="BD4" s="12" t="s">
        <v>12</v>
      </c>
    </row>
    <row r="5" spans="1:56" ht="39" thickBot="1" x14ac:dyDescent="0.35">
      <c r="A5" s="14" t="s">
        <v>14</v>
      </c>
      <c r="B5" s="14" t="s">
        <v>14</v>
      </c>
      <c r="C5" s="43" t="s">
        <v>892</v>
      </c>
      <c r="D5" s="14" t="s">
        <v>892</v>
      </c>
      <c r="E5" s="14" t="s">
        <v>892</v>
      </c>
      <c r="F5" s="14" t="s">
        <v>815</v>
      </c>
      <c r="G5" s="14" t="s">
        <v>892</v>
      </c>
      <c r="H5" s="14" t="s">
        <v>14</v>
      </c>
      <c r="I5" s="14" t="s">
        <v>815</v>
      </c>
      <c r="J5" s="14" t="s">
        <v>815</v>
      </c>
      <c r="K5" s="14" t="s">
        <v>892</v>
      </c>
      <c r="L5" s="14" t="s">
        <v>892</v>
      </c>
      <c r="M5" s="14" t="s">
        <v>892</v>
      </c>
      <c r="N5" s="14" t="s">
        <v>892</v>
      </c>
      <c r="O5" s="14" t="s">
        <v>892</v>
      </c>
      <c r="P5" s="14" t="s">
        <v>892</v>
      </c>
      <c r="Q5" s="14" t="s">
        <v>832</v>
      </c>
      <c r="R5" s="14" t="s">
        <v>832</v>
      </c>
      <c r="S5" s="14" t="s">
        <v>832</v>
      </c>
      <c r="T5" s="14" t="s">
        <v>832</v>
      </c>
      <c r="U5" s="14" t="s">
        <v>832</v>
      </c>
      <c r="V5" s="14" t="s">
        <v>832</v>
      </c>
      <c r="W5" s="14" t="s">
        <v>832</v>
      </c>
      <c r="X5" s="14" t="s">
        <v>832</v>
      </c>
      <c r="Y5" s="14" t="s">
        <v>832</v>
      </c>
      <c r="Z5" s="14" t="s">
        <v>816</v>
      </c>
      <c r="AA5" s="14" t="s">
        <v>816</v>
      </c>
      <c r="AB5" s="14" t="s">
        <v>816</v>
      </c>
      <c r="AC5" s="14" t="s">
        <v>816</v>
      </c>
      <c r="AD5" s="14" t="s">
        <v>815</v>
      </c>
      <c r="AE5" s="14" t="s">
        <v>816</v>
      </c>
      <c r="AF5" s="14" t="s">
        <v>815</v>
      </c>
      <c r="AG5" s="14" t="s">
        <v>816</v>
      </c>
      <c r="AH5" s="14" t="s">
        <v>893</v>
      </c>
      <c r="AI5" s="14" t="s">
        <v>893</v>
      </c>
      <c r="AJ5" s="14" t="s">
        <v>893</v>
      </c>
      <c r="AK5" s="14" t="s">
        <v>893</v>
      </c>
      <c r="AL5" s="14" t="s">
        <v>893</v>
      </c>
      <c r="AM5" s="14" t="s">
        <v>893</v>
      </c>
      <c r="AN5" s="14" t="s">
        <v>894</v>
      </c>
      <c r="AO5" s="14" t="s">
        <v>894</v>
      </c>
      <c r="AP5" s="14" t="s">
        <v>894</v>
      </c>
      <c r="AQ5" s="14" t="s">
        <v>894</v>
      </c>
      <c r="AR5" s="14" t="s">
        <v>894</v>
      </c>
      <c r="AS5" s="14" t="s">
        <v>894</v>
      </c>
      <c r="AT5" s="14" t="s">
        <v>815</v>
      </c>
      <c r="AU5" s="14" t="s">
        <v>895</v>
      </c>
      <c r="AV5" s="14" t="s">
        <v>895</v>
      </c>
      <c r="AW5" s="14" t="s">
        <v>895</v>
      </c>
      <c r="AX5" s="14" t="s">
        <v>895</v>
      </c>
      <c r="AY5" s="14" t="s">
        <v>895</v>
      </c>
      <c r="AZ5" s="14" t="s">
        <v>895</v>
      </c>
      <c r="BA5" s="14" t="s">
        <v>895</v>
      </c>
      <c r="BB5" s="14" t="s">
        <v>895</v>
      </c>
      <c r="BC5" s="14" t="s">
        <v>895</v>
      </c>
      <c r="BD5" s="15"/>
    </row>
    <row r="6" spans="1:56" x14ac:dyDescent="0.3">
      <c r="A6" s="16" t="s">
        <v>17</v>
      </c>
      <c r="B6" s="16" t="s">
        <v>21</v>
      </c>
      <c r="C6" s="19">
        <v>317604</v>
      </c>
      <c r="D6" s="16">
        <v>154047</v>
      </c>
      <c r="E6" s="16">
        <v>163557</v>
      </c>
      <c r="F6" s="47">
        <f t="shared" ref="F6:F69" si="0">C6/(SUM($AM$6:$AM$335))</f>
        <v>0.88280225033910742</v>
      </c>
      <c r="G6" s="72">
        <v>94.185513307287366</v>
      </c>
      <c r="H6" s="73">
        <v>6228.8098124099997</v>
      </c>
      <c r="I6" s="74">
        <f t="shared" ref="I6:I69" si="1">C6/H6</f>
        <v>50.989516386777474</v>
      </c>
      <c r="J6" s="47">
        <f t="shared" ref="J6:J69" si="2">I6/1157.93</f>
        <v>4.4035059448133712E-2</v>
      </c>
      <c r="K6" s="16">
        <v>283865</v>
      </c>
      <c r="L6" s="16">
        <v>134207</v>
      </c>
      <c r="M6" s="16">
        <v>149658</v>
      </c>
      <c r="N6" s="16">
        <v>33739</v>
      </c>
      <c r="O6" s="16">
        <v>19840</v>
      </c>
      <c r="P6" s="16">
        <v>13899</v>
      </c>
      <c r="Q6" s="16">
        <v>246506</v>
      </c>
      <c r="R6" s="16">
        <v>117911</v>
      </c>
      <c r="S6" s="16">
        <v>128595</v>
      </c>
      <c r="T6" s="72">
        <v>91.691745402231817</v>
      </c>
      <c r="U6" s="16">
        <v>71098</v>
      </c>
      <c r="V6" s="16">
        <v>36136</v>
      </c>
      <c r="W6" s="16">
        <v>34962</v>
      </c>
      <c r="X6" s="72">
        <v>103.35793146845147</v>
      </c>
      <c r="Y6" s="47">
        <v>0.77614261785116057</v>
      </c>
      <c r="Z6" s="16">
        <v>94642</v>
      </c>
      <c r="AA6" s="16">
        <v>208273</v>
      </c>
      <c r="AB6" s="16">
        <v>14689</v>
      </c>
      <c r="AC6" s="47">
        <v>0.52494082286230104</v>
      </c>
      <c r="AD6" s="50">
        <f t="shared" ref="AD6:AD69" si="3">(1-AC6)*C6</f>
        <v>150880.69489564173</v>
      </c>
      <c r="AE6" s="75">
        <v>0.4544131980621588</v>
      </c>
      <c r="AF6" s="76">
        <f t="shared" ref="AF6:AF69" si="4">1-AE6</f>
        <v>0.54558680193784115</v>
      </c>
      <c r="AG6" s="77">
        <v>7.0527624800142119</v>
      </c>
      <c r="AH6" s="16">
        <v>222962</v>
      </c>
      <c r="AI6" s="16">
        <v>83184</v>
      </c>
      <c r="AJ6" s="16">
        <v>122173</v>
      </c>
      <c r="AK6" s="16">
        <v>14184</v>
      </c>
      <c r="AL6" s="16">
        <v>2430</v>
      </c>
      <c r="AM6" s="78">
        <v>991</v>
      </c>
      <c r="AN6" s="16">
        <v>52591</v>
      </c>
      <c r="AO6" s="16">
        <v>36101</v>
      </c>
      <c r="AP6" s="16">
        <v>16490</v>
      </c>
      <c r="AQ6" s="67">
        <v>0.31355174839801486</v>
      </c>
      <c r="AR6" s="16">
        <v>283865</v>
      </c>
      <c r="AS6" s="16">
        <v>33739</v>
      </c>
      <c r="AT6" s="47">
        <f t="shared" ref="AT6:AT69" si="5">AS6/(AR6)</f>
        <v>0.11885579412749019</v>
      </c>
      <c r="AU6" s="16">
        <v>1771</v>
      </c>
      <c r="AV6" s="16">
        <v>4523</v>
      </c>
      <c r="AW6" s="16">
        <v>7356</v>
      </c>
      <c r="AX6" s="16">
        <v>9091</v>
      </c>
      <c r="AY6" s="16">
        <v>8578</v>
      </c>
      <c r="AZ6" s="16">
        <v>6739</v>
      </c>
      <c r="BA6" s="16">
        <v>4869</v>
      </c>
      <c r="BB6" s="16">
        <v>4107</v>
      </c>
      <c r="BC6" s="16">
        <v>5557</v>
      </c>
      <c r="BD6" s="79">
        <v>5.397596546937689</v>
      </c>
    </row>
    <row r="7" spans="1:56" x14ac:dyDescent="0.3">
      <c r="A7" s="16" t="s">
        <v>17</v>
      </c>
      <c r="B7" s="16" t="s">
        <v>22</v>
      </c>
      <c r="C7" s="19">
        <v>125544</v>
      </c>
      <c r="D7" s="16">
        <v>62465</v>
      </c>
      <c r="E7" s="16">
        <v>63079</v>
      </c>
      <c r="F7" s="47">
        <f t="shared" si="0"/>
        <v>0.34895821751795603</v>
      </c>
      <c r="G7" s="72">
        <v>99.026617416255803</v>
      </c>
      <c r="H7" s="73">
        <v>5007.4777125099999</v>
      </c>
      <c r="I7" s="74">
        <f t="shared" si="1"/>
        <v>25.071304798093855</v>
      </c>
      <c r="J7" s="47">
        <f t="shared" si="2"/>
        <v>2.1651831110769956E-2</v>
      </c>
      <c r="K7" s="16">
        <v>118747</v>
      </c>
      <c r="L7" s="16">
        <v>57924</v>
      </c>
      <c r="M7" s="16">
        <v>60823</v>
      </c>
      <c r="N7" s="16">
        <v>6797</v>
      </c>
      <c r="O7" s="16">
        <v>4541</v>
      </c>
      <c r="P7" s="16">
        <v>2256</v>
      </c>
      <c r="Q7" s="16">
        <v>26656</v>
      </c>
      <c r="R7" s="16">
        <v>13224</v>
      </c>
      <c r="S7" s="16">
        <v>13432</v>
      </c>
      <c r="T7" s="72">
        <v>98.451459201905905</v>
      </c>
      <c r="U7" s="16">
        <v>98888</v>
      </c>
      <c r="V7" s="16">
        <v>49241</v>
      </c>
      <c r="W7" s="16">
        <v>49647</v>
      </c>
      <c r="X7" s="72">
        <v>99.182226519225736</v>
      </c>
      <c r="Y7" s="47">
        <v>0.21232396609953483</v>
      </c>
      <c r="Z7" s="16">
        <v>43700</v>
      </c>
      <c r="AA7" s="16">
        <v>76180</v>
      </c>
      <c r="AB7" s="16">
        <v>5664</v>
      </c>
      <c r="AC7" s="47">
        <v>0.64799159884484125</v>
      </c>
      <c r="AD7" s="50">
        <f t="shared" si="3"/>
        <v>44192.542714623247</v>
      </c>
      <c r="AE7" s="75">
        <v>0.5736413756891573</v>
      </c>
      <c r="AF7" s="76">
        <f t="shared" si="4"/>
        <v>0.4263586243108427</v>
      </c>
      <c r="AG7" s="77">
        <v>7.4350223155683901</v>
      </c>
      <c r="AH7" s="16">
        <v>81844</v>
      </c>
      <c r="AI7" s="16">
        <v>25084</v>
      </c>
      <c r="AJ7" s="16">
        <v>49787</v>
      </c>
      <c r="AK7" s="16">
        <v>5964</v>
      </c>
      <c r="AL7" s="78">
        <v>854</v>
      </c>
      <c r="AM7" s="78">
        <v>155</v>
      </c>
      <c r="AN7" s="16">
        <v>22860</v>
      </c>
      <c r="AO7" s="16">
        <v>16034</v>
      </c>
      <c r="AP7" s="16">
        <v>6826</v>
      </c>
      <c r="AQ7" s="67">
        <v>0.29860017497812774</v>
      </c>
      <c r="AR7" s="16">
        <v>118747</v>
      </c>
      <c r="AS7" s="16">
        <v>6797</v>
      </c>
      <c r="AT7" s="47">
        <f t="shared" si="5"/>
        <v>5.7239340783346103E-2</v>
      </c>
      <c r="AU7" s="78">
        <v>933</v>
      </c>
      <c r="AV7" s="16">
        <v>2088</v>
      </c>
      <c r="AW7" s="16">
        <v>3043</v>
      </c>
      <c r="AX7" s="16">
        <v>3767</v>
      </c>
      <c r="AY7" s="16">
        <v>3886</v>
      </c>
      <c r="AZ7" s="16">
        <v>3215</v>
      </c>
      <c r="BA7" s="16">
        <v>2320</v>
      </c>
      <c r="BB7" s="16">
        <v>1653</v>
      </c>
      <c r="BC7" s="16">
        <v>1955</v>
      </c>
      <c r="BD7" s="79">
        <v>5.1945319335083111</v>
      </c>
    </row>
    <row r="8" spans="1:56" x14ac:dyDescent="0.3">
      <c r="A8" s="19" t="s">
        <v>17</v>
      </c>
      <c r="B8" s="16" t="s">
        <v>24</v>
      </c>
      <c r="C8" s="19">
        <v>1732</v>
      </c>
      <c r="D8" s="78">
        <v>946</v>
      </c>
      <c r="E8" s="78">
        <v>786</v>
      </c>
      <c r="F8" s="47">
        <f t="shared" si="0"/>
        <v>4.8142136043227857E-3</v>
      </c>
      <c r="G8" s="72">
        <v>120.35623409669212</v>
      </c>
      <c r="H8" s="73">
        <v>4715.5920905000003</v>
      </c>
      <c r="I8" s="74">
        <f t="shared" si="1"/>
        <v>0.36729215902479678</v>
      </c>
      <c r="J8" s="47">
        <f t="shared" si="2"/>
        <v>3.1719720451564147E-4</v>
      </c>
      <c r="K8" s="16">
        <v>1420</v>
      </c>
      <c r="L8" s="78">
        <v>708</v>
      </c>
      <c r="M8" s="78">
        <v>712</v>
      </c>
      <c r="N8" s="78">
        <v>312</v>
      </c>
      <c r="O8" s="78">
        <v>238</v>
      </c>
      <c r="P8" s="78">
        <v>74</v>
      </c>
      <c r="Q8" s="78">
        <v>445</v>
      </c>
      <c r="R8" s="78">
        <v>244</v>
      </c>
      <c r="S8" s="78">
        <v>201</v>
      </c>
      <c r="T8" s="72">
        <v>121.39303482587064</v>
      </c>
      <c r="U8" s="16">
        <v>1287</v>
      </c>
      <c r="V8" s="78">
        <v>702</v>
      </c>
      <c r="W8" s="78">
        <v>585</v>
      </c>
      <c r="X8" s="72">
        <v>120</v>
      </c>
      <c r="Y8" s="47">
        <v>0.25692840646651272</v>
      </c>
      <c r="Z8" s="78">
        <v>609</v>
      </c>
      <c r="AA8" s="16">
        <v>1083</v>
      </c>
      <c r="AB8" s="78">
        <v>40</v>
      </c>
      <c r="AC8" s="47">
        <v>0.59926131117266845</v>
      </c>
      <c r="AD8" s="50">
        <f t="shared" si="3"/>
        <v>694.07940904893826</v>
      </c>
      <c r="AE8" s="75">
        <v>0.56232686980609414</v>
      </c>
      <c r="AF8" s="76">
        <f t="shared" si="4"/>
        <v>0.43767313019390586</v>
      </c>
      <c r="AG8" s="77">
        <v>3.6934441366574333</v>
      </c>
      <c r="AH8" s="78">
        <v>1123</v>
      </c>
      <c r="AI8" s="78">
        <v>372</v>
      </c>
      <c r="AJ8" s="78">
        <v>663</v>
      </c>
      <c r="AK8" s="78">
        <v>77</v>
      </c>
      <c r="AL8" s="78">
        <v>9</v>
      </c>
      <c r="AM8" s="78">
        <v>2</v>
      </c>
      <c r="AN8" s="78">
        <v>285</v>
      </c>
      <c r="AO8" s="78">
        <v>232</v>
      </c>
      <c r="AP8" s="78">
        <v>53</v>
      </c>
      <c r="AQ8" s="67">
        <v>0.18596491228070175</v>
      </c>
      <c r="AR8" s="16">
        <v>1420</v>
      </c>
      <c r="AS8" s="78">
        <v>312</v>
      </c>
      <c r="AT8" s="47">
        <f t="shared" si="5"/>
        <v>0.21971830985915494</v>
      </c>
      <c r="AU8" s="78">
        <v>25</v>
      </c>
      <c r="AV8" s="78">
        <v>29</v>
      </c>
      <c r="AW8" s="78">
        <v>36</v>
      </c>
      <c r="AX8" s="78">
        <v>43</v>
      </c>
      <c r="AY8" s="78">
        <v>29</v>
      </c>
      <c r="AZ8" s="78">
        <v>45</v>
      </c>
      <c r="BA8" s="78">
        <v>34</v>
      </c>
      <c r="BB8" s="78">
        <v>23</v>
      </c>
      <c r="BC8" s="78">
        <v>21</v>
      </c>
      <c r="BD8" s="79">
        <v>4.9824561403508776</v>
      </c>
    </row>
    <row r="9" spans="1:56" x14ac:dyDescent="0.3">
      <c r="A9" s="19" t="s">
        <v>17</v>
      </c>
      <c r="B9" s="16" t="s">
        <v>26</v>
      </c>
      <c r="C9" s="19">
        <v>60019</v>
      </c>
      <c r="D9" s="16">
        <v>31979</v>
      </c>
      <c r="E9" s="16">
        <v>28040</v>
      </c>
      <c r="F9" s="47">
        <f t="shared" si="0"/>
        <v>0.16682695514887372</v>
      </c>
      <c r="G9" s="72">
        <v>114.04778887303853</v>
      </c>
      <c r="H9" s="73">
        <v>12346.5013162</v>
      </c>
      <c r="I9" s="74">
        <f t="shared" si="1"/>
        <v>4.8612152109236257</v>
      </c>
      <c r="J9" s="47">
        <f t="shared" si="2"/>
        <v>4.1981943735144829E-3</v>
      </c>
      <c r="K9" s="16">
        <v>48781</v>
      </c>
      <c r="L9" s="16">
        <v>25166</v>
      </c>
      <c r="M9" s="16">
        <v>23615</v>
      </c>
      <c r="N9" s="16">
        <v>11238</v>
      </c>
      <c r="O9" s="16">
        <v>6813</v>
      </c>
      <c r="P9" s="16">
        <v>4425</v>
      </c>
      <c r="Q9" s="16">
        <v>37415</v>
      </c>
      <c r="R9" s="16">
        <v>20080</v>
      </c>
      <c r="S9" s="16">
        <v>17335</v>
      </c>
      <c r="T9" s="72">
        <v>115.83501586385924</v>
      </c>
      <c r="U9" s="16">
        <v>22604</v>
      </c>
      <c r="V9" s="16">
        <v>11899</v>
      </c>
      <c r="W9" s="16">
        <v>10705</v>
      </c>
      <c r="X9" s="72">
        <v>111.15366651097618</v>
      </c>
      <c r="Y9" s="47">
        <v>0.62338592778953328</v>
      </c>
      <c r="Z9" s="16">
        <v>19303</v>
      </c>
      <c r="AA9" s="16">
        <v>39164</v>
      </c>
      <c r="AB9" s="16">
        <v>1552</v>
      </c>
      <c r="AC9" s="47">
        <v>0.53250434072107034</v>
      </c>
      <c r="AD9" s="50">
        <f t="shared" si="3"/>
        <v>28058.621974262078</v>
      </c>
      <c r="AE9" s="75">
        <v>0.4928761107139209</v>
      </c>
      <c r="AF9" s="76">
        <f t="shared" si="4"/>
        <v>0.5071238892860791</v>
      </c>
      <c r="AG9" s="77">
        <v>3.9628230007149421</v>
      </c>
      <c r="AH9" s="16">
        <v>40716</v>
      </c>
      <c r="AI9" s="16">
        <v>13309</v>
      </c>
      <c r="AJ9" s="16">
        <v>24698</v>
      </c>
      <c r="AK9" s="16">
        <v>2111</v>
      </c>
      <c r="AL9" s="78">
        <v>508</v>
      </c>
      <c r="AM9" s="78">
        <v>90</v>
      </c>
      <c r="AN9" s="16">
        <v>8528</v>
      </c>
      <c r="AO9" s="16">
        <v>7050</v>
      </c>
      <c r="AP9" s="16">
        <v>1478</v>
      </c>
      <c r="AQ9" s="67">
        <v>0.1733114446529081</v>
      </c>
      <c r="AR9" s="16">
        <v>48781</v>
      </c>
      <c r="AS9" s="16">
        <v>11238</v>
      </c>
      <c r="AT9" s="47">
        <f t="shared" si="5"/>
        <v>0.23037658104589903</v>
      </c>
      <c r="AU9" s="78">
        <v>214</v>
      </c>
      <c r="AV9" s="78">
        <v>638</v>
      </c>
      <c r="AW9" s="78">
        <v>1109</v>
      </c>
      <c r="AX9" s="16">
        <v>1421</v>
      </c>
      <c r="AY9" s="78">
        <v>1263</v>
      </c>
      <c r="AZ9" s="78">
        <v>1127</v>
      </c>
      <c r="BA9" s="78">
        <v>924</v>
      </c>
      <c r="BB9" s="78">
        <v>750</v>
      </c>
      <c r="BC9" s="78">
        <v>1082</v>
      </c>
      <c r="BD9" s="79">
        <v>5.7200984990619137</v>
      </c>
    </row>
    <row r="10" spans="1:56" x14ac:dyDescent="0.3">
      <c r="A10" s="19" t="s">
        <v>17</v>
      </c>
      <c r="B10" s="16" t="s">
        <v>28</v>
      </c>
      <c r="C10" s="19">
        <v>20039</v>
      </c>
      <c r="D10" s="16">
        <v>10300</v>
      </c>
      <c r="E10" s="16">
        <v>9739</v>
      </c>
      <c r="F10" s="47">
        <f t="shared" si="0"/>
        <v>5.5699784305441286E-2</v>
      </c>
      <c r="G10" s="72">
        <v>105.76034500462059</v>
      </c>
      <c r="H10" s="73">
        <v>3402.9895444399999</v>
      </c>
      <c r="I10" s="74">
        <f t="shared" si="1"/>
        <v>5.8886457740491363</v>
      </c>
      <c r="J10" s="47">
        <f t="shared" si="2"/>
        <v>5.0854937466419696E-3</v>
      </c>
      <c r="K10" s="16">
        <v>19170</v>
      </c>
      <c r="L10" s="16">
        <v>9571</v>
      </c>
      <c r="M10" s="16">
        <v>9599</v>
      </c>
      <c r="N10" s="78">
        <v>869</v>
      </c>
      <c r="O10" s="78">
        <v>729</v>
      </c>
      <c r="P10" s="78">
        <v>140</v>
      </c>
      <c r="Q10" s="16">
        <v>2790</v>
      </c>
      <c r="R10" s="78">
        <v>1391</v>
      </c>
      <c r="S10" s="78">
        <v>1399</v>
      </c>
      <c r="T10" s="72">
        <v>99.428162973552531</v>
      </c>
      <c r="U10" s="16">
        <v>17249</v>
      </c>
      <c r="V10" s="16">
        <v>8909</v>
      </c>
      <c r="W10" s="16">
        <v>8340</v>
      </c>
      <c r="X10" s="72">
        <v>106.82254196642687</v>
      </c>
      <c r="Y10" s="47">
        <v>0.13922850441638804</v>
      </c>
      <c r="Z10" s="16">
        <v>8289</v>
      </c>
      <c r="AA10" s="16">
        <v>11100</v>
      </c>
      <c r="AB10" s="78">
        <v>650</v>
      </c>
      <c r="AC10" s="47">
        <v>0.80531531531531531</v>
      </c>
      <c r="AD10" s="50">
        <f t="shared" si="3"/>
        <v>3901.2863963963964</v>
      </c>
      <c r="AE10" s="75">
        <v>0.74675675675675679</v>
      </c>
      <c r="AF10" s="76">
        <f t="shared" si="4"/>
        <v>0.25324324324324321</v>
      </c>
      <c r="AG10" s="77">
        <v>5.8558558558558556</v>
      </c>
      <c r="AH10" s="16">
        <v>11750</v>
      </c>
      <c r="AI10" s="78">
        <v>3693</v>
      </c>
      <c r="AJ10" s="16">
        <v>7149</v>
      </c>
      <c r="AK10" s="78">
        <v>806</v>
      </c>
      <c r="AL10" s="78">
        <v>98</v>
      </c>
      <c r="AM10" s="78">
        <v>4</v>
      </c>
      <c r="AN10" s="16">
        <v>3306</v>
      </c>
      <c r="AO10" s="16">
        <v>2672</v>
      </c>
      <c r="AP10" s="78">
        <v>634</v>
      </c>
      <c r="AQ10" s="67">
        <v>0.19177253478523895</v>
      </c>
      <c r="AR10" s="16">
        <v>19170</v>
      </c>
      <c r="AS10" s="78">
        <v>869</v>
      </c>
      <c r="AT10" s="47">
        <f t="shared" si="5"/>
        <v>4.5331246739697441E-2</v>
      </c>
      <c r="AU10" s="78">
        <v>118</v>
      </c>
      <c r="AV10" s="78">
        <v>236</v>
      </c>
      <c r="AW10" s="78">
        <v>357</v>
      </c>
      <c r="AX10" s="78">
        <v>442</v>
      </c>
      <c r="AY10" s="78">
        <v>486</v>
      </c>
      <c r="AZ10" s="78">
        <v>462</v>
      </c>
      <c r="BA10" s="78">
        <v>374</v>
      </c>
      <c r="BB10" s="78">
        <v>351</v>
      </c>
      <c r="BC10" s="78">
        <v>480</v>
      </c>
      <c r="BD10" s="79">
        <v>5.7985480943738654</v>
      </c>
    </row>
    <row r="11" spans="1:56" x14ac:dyDescent="0.3">
      <c r="A11" s="19" t="s">
        <v>17</v>
      </c>
      <c r="B11" s="16" t="s">
        <v>30</v>
      </c>
      <c r="C11" s="19">
        <v>6518</v>
      </c>
      <c r="D11" s="16">
        <v>3351</v>
      </c>
      <c r="E11" s="16">
        <v>3167</v>
      </c>
      <c r="F11" s="47">
        <f t="shared" si="0"/>
        <v>1.811723110448956E-2</v>
      </c>
      <c r="G11" s="72">
        <v>105.80991474581623</v>
      </c>
      <c r="H11" s="73">
        <v>3315.7718044500002</v>
      </c>
      <c r="I11" s="74">
        <f t="shared" si="1"/>
        <v>1.9657565069020682</v>
      </c>
      <c r="J11" s="47">
        <f t="shared" si="2"/>
        <v>1.6976471003446391E-3</v>
      </c>
      <c r="K11" s="16">
        <v>6499</v>
      </c>
      <c r="L11" s="16">
        <v>3339</v>
      </c>
      <c r="M11" s="16">
        <v>3160</v>
      </c>
      <c r="N11" s="78">
        <v>19</v>
      </c>
      <c r="O11" s="78">
        <v>12</v>
      </c>
      <c r="P11" s="78">
        <v>7</v>
      </c>
      <c r="Q11" s="78">
        <v>368</v>
      </c>
      <c r="R11" s="78">
        <v>193</v>
      </c>
      <c r="S11" s="78">
        <v>175</v>
      </c>
      <c r="T11" s="72">
        <v>110.28571428571428</v>
      </c>
      <c r="U11" s="16">
        <v>6150</v>
      </c>
      <c r="V11" s="16">
        <v>3158</v>
      </c>
      <c r="W11" s="16">
        <v>2992</v>
      </c>
      <c r="X11" s="72">
        <v>105.54812834224599</v>
      </c>
      <c r="Y11" s="47">
        <v>5.6459036514268181E-2</v>
      </c>
      <c r="Z11" s="16">
        <v>2835</v>
      </c>
      <c r="AA11" s="16">
        <v>3392</v>
      </c>
      <c r="AB11" s="78">
        <v>291</v>
      </c>
      <c r="AC11" s="47">
        <v>0.92158018867924529</v>
      </c>
      <c r="AD11" s="50">
        <f t="shared" si="3"/>
        <v>511.14033018867917</v>
      </c>
      <c r="AE11" s="75">
        <v>0.83579009433962259</v>
      </c>
      <c r="AF11" s="76">
        <f t="shared" si="4"/>
        <v>0.16420990566037741</v>
      </c>
      <c r="AG11" s="77">
        <v>8.5790094339622645</v>
      </c>
      <c r="AH11" s="16">
        <v>3683</v>
      </c>
      <c r="AI11" s="78">
        <v>1276</v>
      </c>
      <c r="AJ11" s="16">
        <v>2176</v>
      </c>
      <c r="AK11" s="78">
        <v>219</v>
      </c>
      <c r="AL11" s="78">
        <v>11</v>
      </c>
      <c r="AM11" s="78">
        <v>1</v>
      </c>
      <c r="AN11" s="16">
        <v>1073</v>
      </c>
      <c r="AO11" s="78">
        <v>895</v>
      </c>
      <c r="AP11" s="78">
        <v>178</v>
      </c>
      <c r="AQ11" s="67">
        <v>0.16589002795899346</v>
      </c>
      <c r="AR11" s="16">
        <v>6499</v>
      </c>
      <c r="AS11" s="78">
        <v>19</v>
      </c>
      <c r="AT11" s="47">
        <f t="shared" si="5"/>
        <v>2.923526696414833E-3</v>
      </c>
      <c r="AU11" s="78">
        <v>44</v>
      </c>
      <c r="AV11" s="78">
        <v>73</v>
      </c>
      <c r="AW11" s="78">
        <v>88</v>
      </c>
      <c r="AX11" s="78">
        <v>132</v>
      </c>
      <c r="AY11" s="78">
        <v>144</v>
      </c>
      <c r="AZ11" s="78">
        <v>131</v>
      </c>
      <c r="BA11" s="78">
        <v>132</v>
      </c>
      <c r="BB11" s="78">
        <v>142</v>
      </c>
      <c r="BC11" s="78">
        <v>187</v>
      </c>
      <c r="BD11" s="79">
        <v>6.0568499534016773</v>
      </c>
    </row>
    <row r="12" spans="1:56" x14ac:dyDescent="0.3">
      <c r="A12" s="19" t="s">
        <v>17</v>
      </c>
      <c r="B12" s="16" t="s">
        <v>34</v>
      </c>
      <c r="C12" s="19">
        <v>209292</v>
      </c>
      <c r="D12" s="16">
        <v>101598</v>
      </c>
      <c r="E12" s="16">
        <v>107694</v>
      </c>
      <c r="F12" s="47">
        <f t="shared" si="0"/>
        <v>0.58174156678748523</v>
      </c>
      <c r="G12" s="72">
        <v>94.339517521867506</v>
      </c>
      <c r="H12" s="73">
        <v>6335.2768312999997</v>
      </c>
      <c r="I12" s="74">
        <f t="shared" si="1"/>
        <v>33.0359675785554</v>
      </c>
      <c r="J12" s="47">
        <f t="shared" si="2"/>
        <v>2.8530194034661335E-2</v>
      </c>
      <c r="K12" s="16">
        <v>195143</v>
      </c>
      <c r="L12" s="16">
        <v>90885</v>
      </c>
      <c r="M12" s="16">
        <v>104258</v>
      </c>
      <c r="N12" s="16">
        <v>14149</v>
      </c>
      <c r="O12" s="16">
        <v>10713</v>
      </c>
      <c r="P12" s="16">
        <v>3436</v>
      </c>
      <c r="Q12" s="16">
        <v>56642</v>
      </c>
      <c r="R12" s="16">
        <v>26652</v>
      </c>
      <c r="S12" s="16">
        <v>29990</v>
      </c>
      <c r="T12" s="72">
        <v>88.869623207735913</v>
      </c>
      <c r="U12" s="16">
        <v>152650</v>
      </c>
      <c r="V12" s="16">
        <v>74946</v>
      </c>
      <c r="W12" s="16">
        <v>77704</v>
      </c>
      <c r="X12" s="72">
        <v>96.450633172037485</v>
      </c>
      <c r="Y12" s="47">
        <v>0.27063624027674255</v>
      </c>
      <c r="Z12" s="16">
        <v>65589</v>
      </c>
      <c r="AA12" s="16">
        <v>133381</v>
      </c>
      <c r="AB12" s="16">
        <v>10322</v>
      </c>
      <c r="AC12" s="47">
        <v>0.56912903636949796</v>
      </c>
      <c r="AD12" s="50">
        <f t="shared" si="3"/>
        <v>90177.845720155034</v>
      </c>
      <c r="AE12" s="75">
        <v>0.49174170234141296</v>
      </c>
      <c r="AF12" s="76">
        <f t="shared" si="4"/>
        <v>0.50825829765858699</v>
      </c>
      <c r="AG12" s="77">
        <v>7.7387334028084958</v>
      </c>
      <c r="AH12" s="16">
        <v>143703</v>
      </c>
      <c r="AI12" s="16">
        <v>49491</v>
      </c>
      <c r="AJ12" s="16">
        <v>79235</v>
      </c>
      <c r="AK12" s="16">
        <v>11467</v>
      </c>
      <c r="AL12" s="78">
        <v>1712</v>
      </c>
      <c r="AM12" s="78">
        <v>1798</v>
      </c>
      <c r="AN12" s="16">
        <v>39622</v>
      </c>
      <c r="AO12" s="16">
        <v>27431</v>
      </c>
      <c r="AP12" s="16">
        <v>12191</v>
      </c>
      <c r="AQ12" s="67">
        <v>0.30768260057543789</v>
      </c>
      <c r="AR12" s="16">
        <v>195143</v>
      </c>
      <c r="AS12" s="16">
        <v>14149</v>
      </c>
      <c r="AT12" s="47">
        <f t="shared" si="5"/>
        <v>7.2505803436454297E-2</v>
      </c>
      <c r="AU12" s="16">
        <v>1777</v>
      </c>
      <c r="AV12" s="16">
        <v>3726</v>
      </c>
      <c r="AW12" s="16">
        <v>5793</v>
      </c>
      <c r="AX12" s="16">
        <v>7541</v>
      </c>
      <c r="AY12" s="16">
        <v>7058</v>
      </c>
      <c r="AZ12" s="16">
        <v>5287</v>
      </c>
      <c r="BA12" s="16">
        <v>3419</v>
      </c>
      <c r="BB12" s="16">
        <v>2310</v>
      </c>
      <c r="BC12" s="16">
        <v>2711</v>
      </c>
      <c r="BD12" s="79">
        <v>4.9251173590429556</v>
      </c>
    </row>
    <row r="13" spans="1:56" x14ac:dyDescent="0.3">
      <c r="A13" s="19" t="s">
        <v>17</v>
      </c>
      <c r="B13" s="16" t="s">
        <v>35</v>
      </c>
      <c r="C13" s="19">
        <v>132608</v>
      </c>
      <c r="D13" s="16">
        <v>63501</v>
      </c>
      <c r="E13" s="16">
        <v>69107</v>
      </c>
      <c r="F13" s="47">
        <f t="shared" si="0"/>
        <v>0.36859309332681062</v>
      </c>
      <c r="G13" s="72">
        <v>91.887941887218375</v>
      </c>
      <c r="H13" s="73">
        <v>3316.6786757099999</v>
      </c>
      <c r="I13" s="74">
        <f t="shared" si="1"/>
        <v>39.98216678967632</v>
      </c>
      <c r="J13" s="47">
        <f t="shared" si="2"/>
        <v>3.4529001571490782E-2</v>
      </c>
      <c r="K13" s="16">
        <v>126795</v>
      </c>
      <c r="L13" s="16">
        <v>59133</v>
      </c>
      <c r="M13" s="16">
        <v>67662</v>
      </c>
      <c r="N13" s="16">
        <v>5813</v>
      </c>
      <c r="O13" s="16">
        <v>4368</v>
      </c>
      <c r="P13" s="16">
        <v>1445</v>
      </c>
      <c r="Q13" s="16">
        <v>25012</v>
      </c>
      <c r="R13" s="16">
        <v>11604</v>
      </c>
      <c r="S13" s="16">
        <v>13408</v>
      </c>
      <c r="T13" s="72">
        <v>86.545346062052502</v>
      </c>
      <c r="U13" s="16">
        <v>107596</v>
      </c>
      <c r="V13" s="16">
        <v>51897</v>
      </c>
      <c r="W13" s="16">
        <v>55699</v>
      </c>
      <c r="X13" s="72">
        <v>93.17402466830643</v>
      </c>
      <c r="Y13" s="47">
        <v>0.18861607142857142</v>
      </c>
      <c r="Z13" s="16">
        <v>43488</v>
      </c>
      <c r="AA13" s="16">
        <v>82369</v>
      </c>
      <c r="AB13" s="16">
        <v>6751</v>
      </c>
      <c r="AC13" s="47">
        <v>0.60992606441743857</v>
      </c>
      <c r="AD13" s="50">
        <f t="shared" si="3"/>
        <v>51726.924449732309</v>
      </c>
      <c r="AE13" s="75">
        <v>0.52796561813303544</v>
      </c>
      <c r="AF13" s="76">
        <f t="shared" si="4"/>
        <v>0.47203438186696456</v>
      </c>
      <c r="AG13" s="77">
        <v>8.1960446284403119</v>
      </c>
      <c r="AH13" s="16">
        <v>89120</v>
      </c>
      <c r="AI13" s="16">
        <v>29147</v>
      </c>
      <c r="AJ13" s="16">
        <v>50260</v>
      </c>
      <c r="AK13" s="16">
        <v>7782</v>
      </c>
      <c r="AL13" s="78">
        <v>1179</v>
      </c>
      <c r="AM13" s="78">
        <v>752</v>
      </c>
      <c r="AN13" s="16">
        <v>24898</v>
      </c>
      <c r="AO13" s="16">
        <v>17611</v>
      </c>
      <c r="AP13" s="16">
        <v>7287</v>
      </c>
      <c r="AQ13" s="67">
        <v>0.29267411037031088</v>
      </c>
      <c r="AR13" s="16">
        <v>126795</v>
      </c>
      <c r="AS13" s="16">
        <v>5813</v>
      </c>
      <c r="AT13" s="47">
        <f t="shared" si="5"/>
        <v>4.5845656374462716E-2</v>
      </c>
      <c r="AU13" s="16">
        <v>1026</v>
      </c>
      <c r="AV13" s="16">
        <v>2265</v>
      </c>
      <c r="AW13" s="16">
        <v>3503</v>
      </c>
      <c r="AX13" s="16">
        <v>4532</v>
      </c>
      <c r="AY13" s="16">
        <v>4342</v>
      </c>
      <c r="AZ13" s="16">
        <v>3374</v>
      </c>
      <c r="BA13" s="16">
        <v>2320</v>
      </c>
      <c r="BB13" s="16">
        <v>1614</v>
      </c>
      <c r="BC13" s="16">
        <v>1922</v>
      </c>
      <c r="BD13" s="79">
        <v>5.0925777170857094</v>
      </c>
    </row>
    <row r="14" spans="1:56" x14ac:dyDescent="0.3">
      <c r="A14" s="19" t="s">
        <v>17</v>
      </c>
      <c r="B14" s="16" t="s">
        <v>37</v>
      </c>
      <c r="C14" s="19">
        <v>331708</v>
      </c>
      <c r="D14" s="16">
        <v>210723</v>
      </c>
      <c r="E14" s="16">
        <v>120985</v>
      </c>
      <c r="F14" s="47">
        <f t="shared" si="0"/>
        <v>0.92200529229948192</v>
      </c>
      <c r="G14" s="72">
        <v>174.17283134272844</v>
      </c>
      <c r="H14" s="73">
        <v>5761.2972145499998</v>
      </c>
      <c r="I14" s="74">
        <f t="shared" si="1"/>
        <v>57.575227877895351</v>
      </c>
      <c r="J14" s="47">
        <f t="shared" si="2"/>
        <v>4.972254616245831E-2</v>
      </c>
      <c r="K14" s="16">
        <v>169498</v>
      </c>
      <c r="L14" s="16">
        <v>89769</v>
      </c>
      <c r="M14" s="16">
        <v>79729</v>
      </c>
      <c r="N14" s="16">
        <v>162210</v>
      </c>
      <c r="O14" s="16">
        <v>120954</v>
      </c>
      <c r="P14" s="16">
        <v>41256</v>
      </c>
      <c r="Q14" s="16">
        <v>65857</v>
      </c>
      <c r="R14" s="16">
        <v>42818</v>
      </c>
      <c r="S14" s="16">
        <v>23039</v>
      </c>
      <c r="T14" s="72">
        <v>185.85008029862408</v>
      </c>
      <c r="U14" s="16">
        <v>265851</v>
      </c>
      <c r="V14" s="16">
        <v>167905</v>
      </c>
      <c r="W14" s="16">
        <v>97946</v>
      </c>
      <c r="X14" s="72">
        <v>171.42609192820535</v>
      </c>
      <c r="Y14" s="47">
        <v>0.19853907653719535</v>
      </c>
      <c r="Z14" s="16">
        <v>70468</v>
      </c>
      <c r="AA14" s="16">
        <v>255710</v>
      </c>
      <c r="AB14" s="16">
        <v>5530</v>
      </c>
      <c r="AC14" s="47">
        <v>0.29720386375190644</v>
      </c>
      <c r="AD14" s="50">
        <f t="shared" si="3"/>
        <v>233123.10076258262</v>
      </c>
      <c r="AE14" s="75">
        <v>0.27557780297993822</v>
      </c>
      <c r="AF14" s="76">
        <f t="shared" si="4"/>
        <v>0.72442219702006172</v>
      </c>
      <c r="AG14" s="77">
        <v>2.1626060771968247</v>
      </c>
      <c r="AH14" s="16">
        <v>261240</v>
      </c>
      <c r="AI14" s="16">
        <v>117782</v>
      </c>
      <c r="AJ14" s="16">
        <v>132554</v>
      </c>
      <c r="AK14" s="16">
        <v>7291</v>
      </c>
      <c r="AL14" s="16">
        <v>2848</v>
      </c>
      <c r="AM14" s="78">
        <v>765</v>
      </c>
      <c r="AN14" s="16">
        <v>36632</v>
      </c>
      <c r="AO14" s="16">
        <v>31072</v>
      </c>
      <c r="AP14" s="16">
        <v>5560</v>
      </c>
      <c r="AQ14" s="67">
        <v>0.15177986459925749</v>
      </c>
      <c r="AR14" s="16">
        <v>169498</v>
      </c>
      <c r="AS14" s="16">
        <v>162210</v>
      </c>
      <c r="AT14" s="47">
        <f t="shared" si="5"/>
        <v>0.95700244250669619</v>
      </c>
      <c r="AU14" s="16">
        <v>1926</v>
      </c>
      <c r="AV14" s="16">
        <v>4045</v>
      </c>
      <c r="AW14" s="16">
        <v>6477</v>
      </c>
      <c r="AX14" s="16">
        <v>7113</v>
      </c>
      <c r="AY14" s="16">
        <v>6100</v>
      </c>
      <c r="AZ14" s="16">
        <v>4263</v>
      </c>
      <c r="BA14" s="16">
        <v>2866</v>
      </c>
      <c r="BB14" s="16">
        <v>2411</v>
      </c>
      <c r="BC14" s="16">
        <v>1431</v>
      </c>
      <c r="BD14" s="79">
        <v>4.6270473902598823</v>
      </c>
    </row>
    <row r="15" spans="1:56" x14ac:dyDescent="0.3">
      <c r="A15" s="19" t="s">
        <v>17</v>
      </c>
      <c r="B15" s="16" t="s">
        <v>41</v>
      </c>
      <c r="C15" s="19">
        <v>135877</v>
      </c>
      <c r="D15" s="16">
        <v>66718</v>
      </c>
      <c r="E15" s="16">
        <v>69159</v>
      </c>
      <c r="F15" s="47">
        <f t="shared" si="0"/>
        <v>0.37767950456961152</v>
      </c>
      <c r="G15" s="72">
        <v>96.470452146502979</v>
      </c>
      <c r="H15" s="73">
        <v>2156.6173482700001</v>
      </c>
      <c r="I15" s="74">
        <f t="shared" si="1"/>
        <v>63.004686533287</v>
      </c>
      <c r="J15" s="47">
        <f t="shared" si="2"/>
        <v>5.4411481292726674E-2</v>
      </c>
      <c r="K15" s="16">
        <v>118313</v>
      </c>
      <c r="L15" s="16">
        <v>56248</v>
      </c>
      <c r="M15" s="16">
        <v>62065</v>
      </c>
      <c r="N15" s="16">
        <v>17564</v>
      </c>
      <c r="O15" s="16">
        <v>10470</v>
      </c>
      <c r="P15" s="16">
        <v>7094</v>
      </c>
      <c r="Q15" s="16">
        <v>58696</v>
      </c>
      <c r="R15" s="16">
        <v>28492</v>
      </c>
      <c r="S15" s="16">
        <v>30204</v>
      </c>
      <c r="T15" s="72">
        <v>94.331876572639388</v>
      </c>
      <c r="U15" s="16">
        <v>77181</v>
      </c>
      <c r="V15" s="16">
        <v>38226</v>
      </c>
      <c r="W15" s="16">
        <v>38955</v>
      </c>
      <c r="X15" s="72">
        <v>98.128609934539853</v>
      </c>
      <c r="Y15" s="47">
        <v>0.4319789221133819</v>
      </c>
      <c r="Z15" s="16">
        <v>41357</v>
      </c>
      <c r="AA15" s="16">
        <v>88098</v>
      </c>
      <c r="AB15" s="16">
        <v>6422</v>
      </c>
      <c r="AC15" s="47">
        <v>0.54233921314899325</v>
      </c>
      <c r="AD15" s="50">
        <f t="shared" si="3"/>
        <v>62185.574734954243</v>
      </c>
      <c r="AE15" s="75">
        <v>0.46944312016163819</v>
      </c>
      <c r="AF15" s="76">
        <f t="shared" si="4"/>
        <v>0.53055687983836175</v>
      </c>
      <c r="AG15" s="77">
        <v>7.2896092987354981</v>
      </c>
      <c r="AH15" s="16">
        <v>94520</v>
      </c>
      <c r="AI15" s="16">
        <v>31126</v>
      </c>
      <c r="AJ15" s="16">
        <v>54063</v>
      </c>
      <c r="AK15" s="16">
        <v>6946</v>
      </c>
      <c r="AL15" s="78">
        <v>1474</v>
      </c>
      <c r="AM15" s="78">
        <v>911</v>
      </c>
      <c r="AN15" s="16">
        <v>24161</v>
      </c>
      <c r="AO15" s="16">
        <v>16995</v>
      </c>
      <c r="AP15" s="16">
        <v>7166</v>
      </c>
      <c r="AQ15" s="67">
        <v>0.2965936840362568</v>
      </c>
      <c r="AR15" s="16">
        <v>118313</v>
      </c>
      <c r="AS15" s="16">
        <v>17564</v>
      </c>
      <c r="AT15" s="47">
        <f t="shared" si="5"/>
        <v>0.14845367795593045</v>
      </c>
      <c r="AU15" s="78">
        <v>916</v>
      </c>
      <c r="AV15" s="16">
        <v>2187</v>
      </c>
      <c r="AW15" s="16">
        <v>3689</v>
      </c>
      <c r="AX15" s="16">
        <v>4847</v>
      </c>
      <c r="AY15" s="16">
        <v>4473</v>
      </c>
      <c r="AZ15" s="16">
        <v>3208</v>
      </c>
      <c r="BA15" s="16">
        <v>2000</v>
      </c>
      <c r="BB15" s="16">
        <v>1329</v>
      </c>
      <c r="BC15" s="16">
        <v>1512</v>
      </c>
      <c r="BD15" s="79">
        <v>4.8968585737345309</v>
      </c>
    </row>
    <row r="16" spans="1:56" x14ac:dyDescent="0.3">
      <c r="A16" s="19" t="s">
        <v>17</v>
      </c>
      <c r="B16" s="16" t="s">
        <v>42</v>
      </c>
      <c r="C16" s="19">
        <v>94784</v>
      </c>
      <c r="D16" s="16">
        <v>47174</v>
      </c>
      <c r="E16" s="16">
        <v>47610</v>
      </c>
      <c r="F16" s="47">
        <f t="shared" si="0"/>
        <v>0.26345867336728113</v>
      </c>
      <c r="G16" s="72">
        <v>99.084226002940554</v>
      </c>
      <c r="H16" s="73">
        <v>3088.8375598600001</v>
      </c>
      <c r="I16" s="74">
        <f t="shared" si="1"/>
        <v>30.685977544347146</v>
      </c>
      <c r="J16" s="47">
        <f t="shared" si="2"/>
        <v>2.6500718993675908E-2</v>
      </c>
      <c r="K16" s="16">
        <v>84607</v>
      </c>
      <c r="L16" s="16">
        <v>40809</v>
      </c>
      <c r="M16" s="16">
        <v>43798</v>
      </c>
      <c r="N16" s="16">
        <v>10177</v>
      </c>
      <c r="O16" s="16">
        <v>6365</v>
      </c>
      <c r="P16" s="16">
        <v>3812</v>
      </c>
      <c r="Q16" s="16">
        <v>20722</v>
      </c>
      <c r="R16" s="16">
        <v>9979</v>
      </c>
      <c r="S16" s="16">
        <v>10743</v>
      </c>
      <c r="T16" s="72">
        <v>92.888392441589872</v>
      </c>
      <c r="U16" s="16">
        <v>74062</v>
      </c>
      <c r="V16" s="16">
        <v>37195</v>
      </c>
      <c r="W16" s="16">
        <v>36867</v>
      </c>
      <c r="X16" s="72">
        <v>100.88968454173109</v>
      </c>
      <c r="Y16" s="47">
        <v>0.218623396353815</v>
      </c>
      <c r="Z16" s="16">
        <v>30831</v>
      </c>
      <c r="AA16" s="16">
        <v>60170</v>
      </c>
      <c r="AB16" s="16">
        <v>3783</v>
      </c>
      <c r="AC16" s="47">
        <v>0.57527006814026926</v>
      </c>
      <c r="AD16" s="50">
        <f t="shared" si="3"/>
        <v>40257.601861392715</v>
      </c>
      <c r="AE16" s="75">
        <v>0.51239820508559086</v>
      </c>
      <c r="AF16" s="76">
        <f t="shared" si="4"/>
        <v>0.48760179491440914</v>
      </c>
      <c r="AG16" s="77">
        <v>6.2871863054678414</v>
      </c>
      <c r="AH16" s="16">
        <v>63953</v>
      </c>
      <c r="AI16" s="16">
        <v>18761</v>
      </c>
      <c r="AJ16" s="16">
        <v>39637</v>
      </c>
      <c r="AK16" s="16">
        <v>3922</v>
      </c>
      <c r="AL16" s="78">
        <v>1003</v>
      </c>
      <c r="AM16" s="78">
        <v>630</v>
      </c>
      <c r="AN16" s="16">
        <v>16621</v>
      </c>
      <c r="AO16" s="16">
        <v>11562</v>
      </c>
      <c r="AP16" s="16">
        <v>5059</v>
      </c>
      <c r="AQ16" s="67">
        <v>0.30437398471812765</v>
      </c>
      <c r="AR16" s="16">
        <v>84607</v>
      </c>
      <c r="AS16" s="16">
        <v>10177</v>
      </c>
      <c r="AT16" s="47">
        <f t="shared" si="5"/>
        <v>0.12028555556868817</v>
      </c>
      <c r="AU16" s="78">
        <v>496</v>
      </c>
      <c r="AV16" s="16">
        <v>1151</v>
      </c>
      <c r="AW16" s="16">
        <v>2396</v>
      </c>
      <c r="AX16" s="16">
        <v>3255</v>
      </c>
      <c r="AY16" s="16">
        <v>3181</v>
      </c>
      <c r="AZ16" s="16">
        <v>2400</v>
      </c>
      <c r="BA16" s="16">
        <v>1536</v>
      </c>
      <c r="BB16" s="16">
        <v>1060</v>
      </c>
      <c r="BC16" s="16">
        <v>1146</v>
      </c>
      <c r="BD16" s="79">
        <v>5.0903676072438477</v>
      </c>
    </row>
    <row r="17" spans="1:56" x14ac:dyDescent="0.3">
      <c r="A17" s="19" t="s">
        <v>17</v>
      </c>
      <c r="B17" s="16" t="s">
        <v>44</v>
      </c>
      <c r="C17" s="19">
        <v>90373</v>
      </c>
      <c r="D17" s="16">
        <f>C17/197.3*97.3</f>
        <v>44568.134313228584</v>
      </c>
      <c r="E17" s="16">
        <f>C17-D17</f>
        <v>45804.865686771416</v>
      </c>
      <c r="F17" s="47">
        <f t="shared" si="0"/>
        <v>0.25119799426296946</v>
      </c>
      <c r="G17" s="72">
        <v>97.31535204641682</v>
      </c>
      <c r="H17" s="73">
        <v>2681.91385309</v>
      </c>
      <c r="I17" s="74">
        <f t="shared" si="1"/>
        <v>33.697204664450965</v>
      </c>
      <c r="J17" s="47">
        <f t="shared" si="2"/>
        <v>2.9101245035927009E-2</v>
      </c>
      <c r="K17" s="16">
        <v>58651</v>
      </c>
      <c r="L17" s="16">
        <v>28145</v>
      </c>
      <c r="M17" s="16">
        <v>30506</v>
      </c>
      <c r="N17" s="16">
        <v>4263</v>
      </c>
      <c r="O17" s="16">
        <v>2884</v>
      </c>
      <c r="P17" s="78">
        <v>1379</v>
      </c>
      <c r="Q17" s="16">
        <f>C17*Y17</f>
        <v>30161.202292017675</v>
      </c>
      <c r="R17" s="16">
        <v>10132</v>
      </c>
      <c r="S17" s="16">
        <v>10865</v>
      </c>
      <c r="T17" s="72">
        <v>93.253566497929128</v>
      </c>
      <c r="U17" s="16">
        <v>41917</v>
      </c>
      <c r="V17" s="16">
        <v>20897</v>
      </c>
      <c r="W17" s="16">
        <v>21020</v>
      </c>
      <c r="X17" s="72">
        <v>99.41484300666032</v>
      </c>
      <c r="Y17" s="47">
        <v>0.33374129764440347</v>
      </c>
      <c r="Z17" s="16">
        <v>20161</v>
      </c>
      <c r="AA17" s="16">
        <v>39326</v>
      </c>
      <c r="AB17" s="16">
        <v>3427</v>
      </c>
      <c r="AC17" s="47">
        <v>0.59980674363016828</v>
      </c>
      <c r="AD17" s="50">
        <f t="shared" si="3"/>
        <v>36166.6651579108</v>
      </c>
      <c r="AE17" s="75">
        <v>0.51266337791791694</v>
      </c>
      <c r="AF17" s="76">
        <f t="shared" si="4"/>
        <v>0.48733662208208306</v>
      </c>
      <c r="AG17" s="77">
        <v>8.714336571225143</v>
      </c>
      <c r="AH17" s="16">
        <v>42753</v>
      </c>
      <c r="AI17" s="16">
        <v>11975</v>
      </c>
      <c r="AJ17" s="16">
        <v>26662</v>
      </c>
      <c r="AK17" s="16">
        <v>3343</v>
      </c>
      <c r="AL17" s="78">
        <v>539</v>
      </c>
      <c r="AM17" s="78">
        <v>234</v>
      </c>
      <c r="AN17" s="16">
        <v>12370</v>
      </c>
      <c r="AO17" s="16">
        <v>8439</v>
      </c>
      <c r="AP17" s="16">
        <v>3931</v>
      </c>
      <c r="AQ17" s="67">
        <v>0.31778496362166531</v>
      </c>
      <c r="AR17" s="16">
        <v>58651</v>
      </c>
      <c r="AS17" s="16">
        <v>4263</v>
      </c>
      <c r="AT17" s="47">
        <f t="shared" si="5"/>
        <v>7.2684182707882225E-2</v>
      </c>
      <c r="AU17" s="78">
        <v>652</v>
      </c>
      <c r="AV17" s="78">
        <v>1123</v>
      </c>
      <c r="AW17" s="16">
        <v>1908</v>
      </c>
      <c r="AX17" s="16">
        <v>2521</v>
      </c>
      <c r="AY17" s="16">
        <v>2258</v>
      </c>
      <c r="AZ17" s="16">
        <v>1656</v>
      </c>
      <c r="BA17" s="78">
        <v>976</v>
      </c>
      <c r="BB17" s="78">
        <v>634</v>
      </c>
      <c r="BC17" s="78">
        <v>642</v>
      </c>
      <c r="BD17" s="79">
        <v>4.741390460792239</v>
      </c>
    </row>
    <row r="18" spans="1:56" x14ac:dyDescent="0.3">
      <c r="A18" s="19" t="s">
        <v>17</v>
      </c>
      <c r="B18" s="16" t="s">
        <v>46</v>
      </c>
      <c r="C18" s="19">
        <v>72086</v>
      </c>
      <c r="D18" s="16">
        <f>C18/197.6*97.6</f>
        <v>35605.230769230766</v>
      </c>
      <c r="E18" s="16">
        <f>C18-D18</f>
        <v>36480.769230769234</v>
      </c>
      <c r="F18" s="47">
        <f t="shared" si="0"/>
        <v>0.20036801494296325</v>
      </c>
      <c r="G18" s="72">
        <v>97.637089850311696</v>
      </c>
      <c r="H18" s="73">
        <v>2898.5873827099999</v>
      </c>
      <c r="I18" s="74">
        <f t="shared" si="1"/>
        <v>24.869355476392105</v>
      </c>
      <c r="J18" s="47">
        <f t="shared" si="2"/>
        <v>2.1477425644375828E-2</v>
      </c>
      <c r="K18" s="16">
        <v>51198</v>
      </c>
      <c r="L18" s="16">
        <v>25092</v>
      </c>
      <c r="M18" s="16">
        <v>26106</v>
      </c>
      <c r="N18" s="16">
        <v>1747</v>
      </c>
      <c r="O18" s="16">
        <v>1064</v>
      </c>
      <c r="P18" s="78">
        <v>683</v>
      </c>
      <c r="Q18" s="16">
        <f>C18*Y18</f>
        <v>11090.991708376616</v>
      </c>
      <c r="R18" s="16">
        <v>4087</v>
      </c>
      <c r="S18" s="16">
        <v>4059</v>
      </c>
      <c r="T18" s="72">
        <v>100.68982508006899</v>
      </c>
      <c r="U18" s="16">
        <v>44799</v>
      </c>
      <c r="V18" s="16">
        <v>22069</v>
      </c>
      <c r="W18" s="16">
        <v>22730</v>
      </c>
      <c r="X18" s="72">
        <v>97.091948966124065</v>
      </c>
      <c r="Y18" s="47">
        <v>0.15385777693833222</v>
      </c>
      <c r="Z18" s="16">
        <v>17068</v>
      </c>
      <c r="AA18" s="16">
        <v>33530</v>
      </c>
      <c r="AB18" s="16">
        <v>2347</v>
      </c>
      <c r="AC18" s="47">
        <v>0.57903370116313757</v>
      </c>
      <c r="AD18" s="50">
        <f t="shared" si="3"/>
        <v>30345.776617954067</v>
      </c>
      <c r="AE18" s="75">
        <v>0.50903668356695497</v>
      </c>
      <c r="AF18" s="76">
        <f t="shared" si="4"/>
        <v>0.49096331643304503</v>
      </c>
      <c r="AG18" s="77">
        <v>6.9997017596182527</v>
      </c>
      <c r="AH18" s="16">
        <v>35877</v>
      </c>
      <c r="AI18" s="16">
        <v>9896</v>
      </c>
      <c r="AJ18" s="16">
        <v>22656</v>
      </c>
      <c r="AK18" s="16">
        <v>2484</v>
      </c>
      <c r="AL18" s="78">
        <v>697</v>
      </c>
      <c r="AM18" s="78">
        <v>144</v>
      </c>
      <c r="AN18" s="16">
        <v>10554</v>
      </c>
      <c r="AO18" s="16">
        <v>7156</v>
      </c>
      <c r="AP18" s="16">
        <v>3398</v>
      </c>
      <c r="AQ18" s="67">
        <v>0.32196323668751181</v>
      </c>
      <c r="AR18" s="16">
        <v>51198</v>
      </c>
      <c r="AS18" s="16">
        <v>1747</v>
      </c>
      <c r="AT18" s="47">
        <f t="shared" si="5"/>
        <v>3.4122426657291302E-2</v>
      </c>
      <c r="AU18" s="78">
        <v>317</v>
      </c>
      <c r="AV18" s="78">
        <v>786</v>
      </c>
      <c r="AW18" s="16">
        <v>1529</v>
      </c>
      <c r="AX18" s="16">
        <v>2333</v>
      </c>
      <c r="AY18" s="16">
        <v>2185</v>
      </c>
      <c r="AZ18" s="16">
        <v>1496</v>
      </c>
      <c r="BA18" s="78">
        <v>906</v>
      </c>
      <c r="BB18" s="78">
        <v>563</v>
      </c>
      <c r="BC18" s="78">
        <v>439</v>
      </c>
      <c r="BD18" s="79">
        <v>4.8510517339397383</v>
      </c>
    </row>
    <row r="19" spans="1:56" x14ac:dyDescent="0.3">
      <c r="A19" s="19" t="s">
        <v>17</v>
      </c>
      <c r="B19" s="16" t="s">
        <v>50</v>
      </c>
      <c r="C19" s="19">
        <v>61075</v>
      </c>
      <c r="D19" s="16">
        <v>30162</v>
      </c>
      <c r="E19" s="16">
        <v>30913</v>
      </c>
      <c r="F19" s="47">
        <f t="shared" si="0"/>
        <v>0.16976218007160171</v>
      </c>
      <c r="G19" s="72">
        <v>97.570601365121462</v>
      </c>
      <c r="H19" s="73">
        <v>6140.9602837399998</v>
      </c>
      <c r="I19" s="74">
        <f t="shared" si="1"/>
        <v>9.9455129455427418</v>
      </c>
      <c r="J19" s="47">
        <f t="shared" si="2"/>
        <v>8.5890450593237421E-3</v>
      </c>
      <c r="K19" s="16">
        <v>58643</v>
      </c>
      <c r="L19" s="16">
        <v>28490</v>
      </c>
      <c r="M19" s="16">
        <v>30153</v>
      </c>
      <c r="N19" s="16">
        <v>2432</v>
      </c>
      <c r="O19" s="16">
        <v>1672</v>
      </c>
      <c r="P19" s="78">
        <v>760</v>
      </c>
      <c r="Q19" s="16">
        <v>15978</v>
      </c>
      <c r="R19" s="16">
        <v>7706</v>
      </c>
      <c r="S19" s="16">
        <v>8272</v>
      </c>
      <c r="T19" s="72">
        <v>93.157640232108321</v>
      </c>
      <c r="U19" s="16">
        <v>45097</v>
      </c>
      <c r="V19" s="16">
        <v>22456</v>
      </c>
      <c r="W19" s="16">
        <v>22641</v>
      </c>
      <c r="X19" s="72">
        <v>99.18289828187801</v>
      </c>
      <c r="Y19" s="47">
        <v>0.26161277118297177</v>
      </c>
      <c r="Z19" s="16">
        <v>23497</v>
      </c>
      <c r="AA19" s="16">
        <v>34636</v>
      </c>
      <c r="AB19" s="16">
        <v>2942</v>
      </c>
      <c r="AC19" s="47">
        <v>0.76333872271624903</v>
      </c>
      <c r="AD19" s="50">
        <f t="shared" si="3"/>
        <v>14454.08751010509</v>
      </c>
      <c r="AE19" s="75">
        <v>0.67839819840628257</v>
      </c>
      <c r="AF19" s="76">
        <f t="shared" si="4"/>
        <v>0.32160180159371743</v>
      </c>
      <c r="AG19" s="77">
        <v>8.4940524309966516</v>
      </c>
      <c r="AH19" s="16">
        <v>37578</v>
      </c>
      <c r="AI19" s="16">
        <v>12505</v>
      </c>
      <c r="AJ19" s="16">
        <v>21719</v>
      </c>
      <c r="AK19" s="16">
        <v>2898</v>
      </c>
      <c r="AL19" s="78">
        <v>402</v>
      </c>
      <c r="AM19" s="78">
        <v>54</v>
      </c>
      <c r="AN19" s="16">
        <v>10743</v>
      </c>
      <c r="AO19" s="16">
        <v>8469</v>
      </c>
      <c r="AP19" s="16">
        <v>2274</v>
      </c>
      <c r="AQ19" s="67">
        <v>0.21167271711812344</v>
      </c>
      <c r="AR19" s="16">
        <v>58643</v>
      </c>
      <c r="AS19" s="16">
        <v>2432</v>
      </c>
      <c r="AT19" s="47">
        <f t="shared" si="5"/>
        <v>4.1471275344030833E-2</v>
      </c>
      <c r="AU19" s="78">
        <v>382</v>
      </c>
      <c r="AV19" s="78">
        <v>845</v>
      </c>
      <c r="AW19" s="16">
        <v>1247</v>
      </c>
      <c r="AX19" s="16">
        <v>1555</v>
      </c>
      <c r="AY19" s="16">
        <v>1714</v>
      </c>
      <c r="AZ19" s="16">
        <v>1589</v>
      </c>
      <c r="BA19" s="16">
        <v>1317</v>
      </c>
      <c r="BB19" s="16">
        <v>1045</v>
      </c>
      <c r="BC19" s="16">
        <v>1049</v>
      </c>
      <c r="BD19" s="79">
        <v>5.4587173042911665</v>
      </c>
    </row>
    <row r="20" spans="1:56" x14ac:dyDescent="0.3">
      <c r="A20" s="19" t="s">
        <v>17</v>
      </c>
      <c r="B20" s="16" t="s">
        <v>51</v>
      </c>
      <c r="C20" s="19">
        <v>2546</v>
      </c>
      <c r="D20" s="16">
        <v>1291</v>
      </c>
      <c r="E20" s="16">
        <v>1255</v>
      </c>
      <c r="F20" s="47">
        <f t="shared" si="0"/>
        <v>7.0767828155922701E-3</v>
      </c>
      <c r="G20" s="72">
        <v>102.86852589641435</v>
      </c>
      <c r="H20" s="73">
        <v>4948.58587661</v>
      </c>
      <c r="I20" s="74">
        <f t="shared" si="1"/>
        <v>0.51449041473321311</v>
      </c>
      <c r="J20" s="47">
        <f t="shared" si="2"/>
        <v>4.4431909936974869E-4</v>
      </c>
      <c r="K20" s="16">
        <v>2405</v>
      </c>
      <c r="L20" s="16">
        <v>1187</v>
      </c>
      <c r="M20" s="16">
        <v>1218</v>
      </c>
      <c r="N20" s="78">
        <v>141</v>
      </c>
      <c r="O20" s="78">
        <v>104</v>
      </c>
      <c r="P20" s="78">
        <v>37</v>
      </c>
      <c r="Q20" s="16">
        <v>1137</v>
      </c>
      <c r="R20" s="78">
        <v>606</v>
      </c>
      <c r="S20" s="78">
        <v>531</v>
      </c>
      <c r="T20" s="72">
        <v>114.12429378531073</v>
      </c>
      <c r="U20" s="16">
        <v>1409</v>
      </c>
      <c r="V20" s="78">
        <v>685</v>
      </c>
      <c r="W20" s="78">
        <v>724</v>
      </c>
      <c r="X20" s="72">
        <v>94.613259668508292</v>
      </c>
      <c r="Y20" s="47">
        <v>0.44658287509819322</v>
      </c>
      <c r="Z20" s="78">
        <v>950</v>
      </c>
      <c r="AA20" s="16">
        <v>1491</v>
      </c>
      <c r="AB20" s="78">
        <v>105</v>
      </c>
      <c r="AC20" s="47">
        <v>0.70757880617035551</v>
      </c>
      <c r="AD20" s="50">
        <f t="shared" si="3"/>
        <v>744.50435949027485</v>
      </c>
      <c r="AE20" s="75">
        <v>0.63715627095908789</v>
      </c>
      <c r="AF20" s="76">
        <f t="shared" si="4"/>
        <v>0.36284372904091211</v>
      </c>
      <c r="AG20" s="77">
        <v>7.042253521126761</v>
      </c>
      <c r="AH20" s="78">
        <v>1596</v>
      </c>
      <c r="AI20" s="78">
        <v>537</v>
      </c>
      <c r="AJ20" s="78">
        <v>940</v>
      </c>
      <c r="AK20" s="78">
        <v>106</v>
      </c>
      <c r="AL20" s="78">
        <v>8</v>
      </c>
      <c r="AM20" s="78">
        <v>5</v>
      </c>
      <c r="AN20" s="78">
        <v>479</v>
      </c>
      <c r="AO20" s="78">
        <v>383</v>
      </c>
      <c r="AP20" s="78">
        <v>96</v>
      </c>
      <c r="AQ20" s="67">
        <v>0.20041753653444677</v>
      </c>
      <c r="AR20" s="16">
        <v>2405</v>
      </c>
      <c r="AS20" s="78">
        <v>141</v>
      </c>
      <c r="AT20" s="47">
        <f t="shared" si="5"/>
        <v>5.8627858627858631E-2</v>
      </c>
      <c r="AU20" s="78">
        <v>30</v>
      </c>
      <c r="AV20" s="78">
        <v>53</v>
      </c>
      <c r="AW20" s="78">
        <v>65</v>
      </c>
      <c r="AX20" s="78">
        <v>72</v>
      </c>
      <c r="AY20" s="78">
        <v>60</v>
      </c>
      <c r="AZ20" s="78">
        <v>78</v>
      </c>
      <c r="BA20" s="78">
        <v>41</v>
      </c>
      <c r="BB20" s="78">
        <v>38</v>
      </c>
      <c r="BC20" s="78">
        <v>42</v>
      </c>
      <c r="BD20" s="79">
        <v>5.020876826722338</v>
      </c>
    </row>
    <row r="21" spans="1:56" x14ac:dyDescent="0.3">
      <c r="A21" s="19" t="s">
        <v>17</v>
      </c>
      <c r="B21" s="16" t="s">
        <v>53</v>
      </c>
      <c r="C21" s="19">
        <v>8858</v>
      </c>
      <c r="D21" s="16">
        <v>4455</v>
      </c>
      <c r="E21" s="16">
        <v>4403</v>
      </c>
      <c r="F21" s="47">
        <f t="shared" si="0"/>
        <v>2.4621422694625424E-2</v>
      </c>
      <c r="G21" s="72">
        <v>101.18101294571882</v>
      </c>
      <c r="H21" s="73">
        <v>3204.8167686900001</v>
      </c>
      <c r="I21" s="74">
        <f t="shared" si="1"/>
        <v>2.763964569375613</v>
      </c>
      <c r="J21" s="47">
        <f t="shared" si="2"/>
        <v>2.3869876152924725E-3</v>
      </c>
      <c r="K21" s="16">
        <v>8353</v>
      </c>
      <c r="L21" s="16">
        <v>4083</v>
      </c>
      <c r="M21" s="16">
        <v>4270</v>
      </c>
      <c r="N21" s="78">
        <v>505</v>
      </c>
      <c r="O21" s="78">
        <v>372</v>
      </c>
      <c r="P21" s="78">
        <v>133</v>
      </c>
      <c r="Q21" s="16">
        <v>2315</v>
      </c>
      <c r="R21" s="16">
        <v>1181</v>
      </c>
      <c r="S21" s="16">
        <v>1134</v>
      </c>
      <c r="T21" s="72">
        <v>104.14462081128748</v>
      </c>
      <c r="U21" s="16">
        <v>6543</v>
      </c>
      <c r="V21" s="16">
        <v>3274</v>
      </c>
      <c r="W21" s="16">
        <v>3269</v>
      </c>
      <c r="X21" s="72">
        <v>100.15295197308045</v>
      </c>
      <c r="Y21" s="47">
        <v>0.26134567622488147</v>
      </c>
      <c r="Z21" s="16">
        <v>3479</v>
      </c>
      <c r="AA21" s="16">
        <v>4941</v>
      </c>
      <c r="AB21" s="78">
        <v>438</v>
      </c>
      <c r="AC21" s="47">
        <v>0.79275450313701679</v>
      </c>
      <c r="AD21" s="50">
        <f t="shared" si="3"/>
        <v>1835.7806112123053</v>
      </c>
      <c r="AE21" s="75">
        <v>0.70410848006476423</v>
      </c>
      <c r="AF21" s="76">
        <f t="shared" si="4"/>
        <v>0.29589151993523577</v>
      </c>
      <c r="AG21" s="77">
        <v>8.8646023072252582</v>
      </c>
      <c r="AH21" s="16">
        <v>5379</v>
      </c>
      <c r="AI21" s="78">
        <v>1643</v>
      </c>
      <c r="AJ21" s="16">
        <v>3170</v>
      </c>
      <c r="AK21" s="78">
        <v>495</v>
      </c>
      <c r="AL21" s="78">
        <v>61</v>
      </c>
      <c r="AM21" s="78">
        <v>10</v>
      </c>
      <c r="AN21" s="16">
        <v>1719</v>
      </c>
      <c r="AO21" s="16">
        <v>1208</v>
      </c>
      <c r="AP21" s="78">
        <v>511</v>
      </c>
      <c r="AQ21" s="67">
        <v>0.29726585223967422</v>
      </c>
      <c r="AR21" s="16">
        <v>8353</v>
      </c>
      <c r="AS21" s="78">
        <v>505</v>
      </c>
      <c r="AT21" s="47">
        <f t="shared" si="5"/>
        <v>6.0457320723093497E-2</v>
      </c>
      <c r="AU21" s="78">
        <v>76</v>
      </c>
      <c r="AV21" s="78">
        <v>195</v>
      </c>
      <c r="AW21" s="78">
        <v>263</v>
      </c>
      <c r="AX21" s="78">
        <v>290</v>
      </c>
      <c r="AY21" s="78">
        <v>265</v>
      </c>
      <c r="AZ21" s="78">
        <v>231</v>
      </c>
      <c r="BA21" s="78">
        <v>176</v>
      </c>
      <c r="BB21" s="78">
        <v>122</v>
      </c>
      <c r="BC21" s="78">
        <v>101</v>
      </c>
      <c r="BD21" s="79">
        <v>4.8592204770215242</v>
      </c>
    </row>
    <row r="22" spans="1:56" x14ac:dyDescent="0.3">
      <c r="A22" s="19" t="s">
        <v>17</v>
      </c>
      <c r="B22" s="16" t="s">
        <v>55</v>
      </c>
      <c r="C22" s="19">
        <v>7123</v>
      </c>
      <c r="D22" s="16">
        <v>3603</v>
      </c>
      <c r="E22" s="16">
        <v>3520</v>
      </c>
      <c r="F22" s="47">
        <f t="shared" si="0"/>
        <v>1.9798870383135797E-2</v>
      </c>
      <c r="G22" s="72">
        <v>102.35795454545456</v>
      </c>
      <c r="H22" s="73">
        <v>8103.5397500700001</v>
      </c>
      <c r="I22" s="74">
        <f t="shared" si="1"/>
        <v>0.87899858823281152</v>
      </c>
      <c r="J22" s="47">
        <f t="shared" si="2"/>
        <v>7.5911202597118261E-4</v>
      </c>
      <c r="K22" s="16">
        <v>7025</v>
      </c>
      <c r="L22" s="16">
        <v>3555</v>
      </c>
      <c r="M22" s="16">
        <v>3470</v>
      </c>
      <c r="N22" s="78">
        <v>98</v>
      </c>
      <c r="O22" s="78">
        <v>48</v>
      </c>
      <c r="P22" s="78">
        <v>50</v>
      </c>
      <c r="Q22" s="16">
        <v>2236</v>
      </c>
      <c r="R22" s="16">
        <v>1106</v>
      </c>
      <c r="S22" s="16">
        <v>1130</v>
      </c>
      <c r="T22" s="72">
        <v>97.876106194690266</v>
      </c>
      <c r="U22" s="16">
        <v>4887</v>
      </c>
      <c r="V22" s="16">
        <v>2497</v>
      </c>
      <c r="W22" s="16">
        <v>2390</v>
      </c>
      <c r="X22" s="72">
        <v>104.47698744769876</v>
      </c>
      <c r="Y22" s="47">
        <v>0.31391267724273481</v>
      </c>
      <c r="Z22" s="16">
        <v>2820</v>
      </c>
      <c r="AA22" s="16">
        <v>3889</v>
      </c>
      <c r="AB22" s="78">
        <v>414</v>
      </c>
      <c r="AC22" s="47">
        <v>0.83157624067883773</v>
      </c>
      <c r="AD22" s="50">
        <f t="shared" si="3"/>
        <v>1199.6824376446389</v>
      </c>
      <c r="AE22" s="75">
        <v>0.72512213936744663</v>
      </c>
      <c r="AF22" s="76">
        <f t="shared" si="4"/>
        <v>0.27487786063255337</v>
      </c>
      <c r="AG22" s="77">
        <v>10.64541013113911</v>
      </c>
      <c r="AH22" s="16">
        <v>4303</v>
      </c>
      <c r="AI22" s="78">
        <v>1621</v>
      </c>
      <c r="AJ22" s="78">
        <v>2264</v>
      </c>
      <c r="AK22" s="78">
        <v>381</v>
      </c>
      <c r="AL22" s="78">
        <v>37</v>
      </c>
      <c r="AM22" s="78">
        <v>0</v>
      </c>
      <c r="AN22" s="78">
        <v>1212</v>
      </c>
      <c r="AO22" s="78">
        <v>996</v>
      </c>
      <c r="AP22" s="78">
        <v>216</v>
      </c>
      <c r="AQ22" s="67">
        <v>0.17821782178217821</v>
      </c>
      <c r="AR22" s="16">
        <v>7025</v>
      </c>
      <c r="AS22" s="78">
        <v>98</v>
      </c>
      <c r="AT22" s="47">
        <f t="shared" si="5"/>
        <v>1.395017793594306E-2</v>
      </c>
      <c r="AU22" s="78">
        <v>34</v>
      </c>
      <c r="AV22" s="78">
        <v>83</v>
      </c>
      <c r="AW22" s="78">
        <v>118</v>
      </c>
      <c r="AX22" s="78">
        <v>156</v>
      </c>
      <c r="AY22" s="78">
        <v>189</v>
      </c>
      <c r="AZ22" s="78">
        <v>191</v>
      </c>
      <c r="BA22" s="78">
        <v>160</v>
      </c>
      <c r="BB22" s="78">
        <v>126</v>
      </c>
      <c r="BC22" s="78">
        <v>155</v>
      </c>
      <c r="BD22" s="79">
        <v>5.7962046204620465</v>
      </c>
    </row>
    <row r="23" spans="1:56" x14ac:dyDescent="0.3">
      <c r="A23" s="19" t="s">
        <v>17</v>
      </c>
      <c r="B23" s="16" t="s">
        <v>57</v>
      </c>
      <c r="C23" s="19">
        <v>11655</v>
      </c>
      <c r="D23" s="16">
        <v>5855</v>
      </c>
      <c r="E23" s="16">
        <v>5800</v>
      </c>
      <c r="F23" s="47">
        <f t="shared" si="0"/>
        <v>3.2395877343176713E-2</v>
      </c>
      <c r="G23" s="72">
        <v>100.94827586206895</v>
      </c>
      <c r="H23" s="73">
        <v>5323.0580793299996</v>
      </c>
      <c r="I23" s="74">
        <f t="shared" si="1"/>
        <v>2.1895308723490365</v>
      </c>
      <c r="J23" s="47">
        <f t="shared" si="2"/>
        <v>1.8909008941378463E-3</v>
      </c>
      <c r="K23" s="16">
        <v>11635</v>
      </c>
      <c r="L23" s="16">
        <v>5843</v>
      </c>
      <c r="M23" s="16">
        <v>5792</v>
      </c>
      <c r="N23" s="78">
        <v>20</v>
      </c>
      <c r="O23" s="78">
        <v>12</v>
      </c>
      <c r="P23" s="78">
        <v>8</v>
      </c>
      <c r="Q23" s="78">
        <v>450</v>
      </c>
      <c r="R23" s="78">
        <v>237</v>
      </c>
      <c r="S23" s="78">
        <v>213</v>
      </c>
      <c r="T23" s="72">
        <v>111.26760563380283</v>
      </c>
      <c r="U23" s="16">
        <v>11205</v>
      </c>
      <c r="V23" s="16">
        <v>5618</v>
      </c>
      <c r="W23" s="16">
        <v>5587</v>
      </c>
      <c r="X23" s="72">
        <v>100.55485949525685</v>
      </c>
      <c r="Y23" s="47">
        <v>3.8610038610038609E-2</v>
      </c>
      <c r="Z23" s="16">
        <v>3793</v>
      </c>
      <c r="AA23" s="16">
        <v>7363</v>
      </c>
      <c r="AB23" s="78">
        <v>499</v>
      </c>
      <c r="AC23" s="47">
        <v>0.58291457286432158</v>
      </c>
      <c r="AD23" s="50">
        <f t="shared" si="3"/>
        <v>4861.130653266332</v>
      </c>
      <c r="AE23" s="75">
        <v>0.51514328398750509</v>
      </c>
      <c r="AF23" s="76">
        <f t="shared" si="4"/>
        <v>0.48485671601249491</v>
      </c>
      <c r="AG23" s="77">
        <v>6.777128887681652</v>
      </c>
      <c r="AH23" s="16">
        <v>7862</v>
      </c>
      <c r="AI23" s="16">
        <v>3601</v>
      </c>
      <c r="AJ23" s="16">
        <v>3813</v>
      </c>
      <c r="AK23" s="78">
        <v>399</v>
      </c>
      <c r="AL23" s="78">
        <v>48</v>
      </c>
      <c r="AM23" s="78">
        <v>1</v>
      </c>
      <c r="AN23" s="16">
        <v>1711</v>
      </c>
      <c r="AO23" s="16">
        <v>1502</v>
      </c>
      <c r="AP23" s="78">
        <v>209</v>
      </c>
      <c r="AQ23" s="67">
        <v>0.12215078901227353</v>
      </c>
      <c r="AR23" s="16">
        <v>11635</v>
      </c>
      <c r="AS23" s="78">
        <v>20</v>
      </c>
      <c r="AT23" s="47">
        <f t="shared" si="5"/>
        <v>1.7189514396218307E-3</v>
      </c>
      <c r="AU23" s="78">
        <v>14</v>
      </c>
      <c r="AV23" s="78">
        <v>43</v>
      </c>
      <c r="AW23" s="78">
        <v>67</v>
      </c>
      <c r="AX23" s="78">
        <v>157</v>
      </c>
      <c r="AY23" s="78">
        <v>221</v>
      </c>
      <c r="AZ23" s="78">
        <v>289</v>
      </c>
      <c r="BA23" s="78">
        <v>290</v>
      </c>
      <c r="BB23" s="78">
        <v>351</v>
      </c>
      <c r="BC23" s="78">
        <v>279</v>
      </c>
      <c r="BD23" s="79">
        <v>6.8001168907071889</v>
      </c>
    </row>
    <row r="24" spans="1:56" x14ac:dyDescent="0.3">
      <c r="A24" s="19" t="s">
        <v>59</v>
      </c>
      <c r="B24" s="16" t="s">
        <v>63</v>
      </c>
      <c r="C24" s="19">
        <v>128401</v>
      </c>
      <c r="D24" s="16">
        <v>63109</v>
      </c>
      <c r="E24" s="16">
        <v>65292</v>
      </c>
      <c r="F24" s="47">
        <f t="shared" si="0"/>
        <v>0.3568994463098441</v>
      </c>
      <c r="G24" s="72">
        <v>96.656558230717394</v>
      </c>
      <c r="H24" s="73">
        <v>1536.92121954</v>
      </c>
      <c r="I24" s="74">
        <f t="shared" si="1"/>
        <v>83.544295158102102</v>
      </c>
      <c r="J24" s="47">
        <f t="shared" si="2"/>
        <v>7.2149693986771304E-2</v>
      </c>
      <c r="K24" s="16">
        <v>122223</v>
      </c>
      <c r="L24" s="16">
        <v>58479</v>
      </c>
      <c r="M24" s="16">
        <v>63744</v>
      </c>
      <c r="N24" s="16">
        <v>6178</v>
      </c>
      <c r="O24" s="16">
        <v>4630</v>
      </c>
      <c r="P24" s="16">
        <v>1548</v>
      </c>
      <c r="Q24" s="16">
        <v>51349</v>
      </c>
      <c r="R24" s="16">
        <v>24732</v>
      </c>
      <c r="S24" s="16">
        <v>26617</v>
      </c>
      <c r="T24" s="72">
        <v>92.918059886538671</v>
      </c>
      <c r="U24" s="16">
        <v>77052</v>
      </c>
      <c r="V24" s="16">
        <v>38377</v>
      </c>
      <c r="W24" s="16">
        <v>38675</v>
      </c>
      <c r="X24" s="72">
        <v>99.229476405946997</v>
      </c>
      <c r="Y24" s="47">
        <v>0.39991121564473803</v>
      </c>
      <c r="Z24" s="16">
        <v>40582</v>
      </c>
      <c r="AA24" s="16">
        <v>82494</v>
      </c>
      <c r="AB24" s="16">
        <v>5325</v>
      </c>
      <c r="AC24" s="47">
        <v>0.55648895677261379</v>
      </c>
      <c r="AD24" s="50">
        <f t="shared" si="3"/>
        <v>56947.261461439615</v>
      </c>
      <c r="AE24" s="75">
        <v>0.4919388076708609</v>
      </c>
      <c r="AF24" s="76">
        <f t="shared" si="4"/>
        <v>0.50806119232913916</v>
      </c>
      <c r="AG24" s="77">
        <v>6.4550149101752856</v>
      </c>
      <c r="AH24" s="16">
        <v>87819</v>
      </c>
      <c r="AI24" s="16">
        <v>28957</v>
      </c>
      <c r="AJ24" s="16">
        <v>50662</v>
      </c>
      <c r="AK24" s="16">
        <v>5659</v>
      </c>
      <c r="AL24" s="78">
        <v>1504</v>
      </c>
      <c r="AM24" s="78">
        <v>1037</v>
      </c>
      <c r="AN24" s="16">
        <v>26495</v>
      </c>
      <c r="AO24" s="16">
        <v>20119</v>
      </c>
      <c r="AP24" s="16">
        <v>6376</v>
      </c>
      <c r="AQ24" s="67">
        <v>0.24064917909039441</v>
      </c>
      <c r="AR24" s="16">
        <v>122223</v>
      </c>
      <c r="AS24" s="16">
        <v>6178</v>
      </c>
      <c r="AT24" s="47">
        <f t="shared" si="5"/>
        <v>5.0546951064856863E-2</v>
      </c>
      <c r="AU24" s="16">
        <v>1325</v>
      </c>
      <c r="AV24" s="16">
        <v>2737</v>
      </c>
      <c r="AW24" s="16">
        <v>4585</v>
      </c>
      <c r="AX24" s="16">
        <v>5393</v>
      </c>
      <c r="AY24" s="16">
        <v>4650</v>
      </c>
      <c r="AZ24" s="16">
        <v>3318</v>
      </c>
      <c r="BA24" s="16">
        <v>1965</v>
      </c>
      <c r="BB24" s="16">
        <v>1293</v>
      </c>
      <c r="BC24" s="16">
        <v>1229</v>
      </c>
      <c r="BD24" s="79">
        <v>4.6130590677486314</v>
      </c>
    </row>
    <row r="25" spans="1:56" x14ac:dyDescent="0.3">
      <c r="A25" s="19" t="s">
        <v>59</v>
      </c>
      <c r="B25" s="16" t="s">
        <v>64</v>
      </c>
      <c r="C25" s="19">
        <v>79201</v>
      </c>
      <c r="D25" s="16">
        <v>38936</v>
      </c>
      <c r="E25" s="16">
        <v>40265</v>
      </c>
      <c r="F25" s="47">
        <f t="shared" si="0"/>
        <v>0.22014464877365414</v>
      </c>
      <c r="G25" s="72">
        <v>96.699366695641373</v>
      </c>
      <c r="H25" s="73">
        <v>1209.5141185800001</v>
      </c>
      <c r="I25" s="74">
        <f t="shared" si="1"/>
        <v>65.481666384336179</v>
      </c>
      <c r="J25" s="47">
        <f t="shared" si="2"/>
        <v>5.6550626017407075E-2</v>
      </c>
      <c r="K25" s="16">
        <v>78068</v>
      </c>
      <c r="L25" s="16">
        <v>38113</v>
      </c>
      <c r="M25" s="16">
        <v>39955</v>
      </c>
      <c r="N25" s="16">
        <v>1133</v>
      </c>
      <c r="O25" s="78">
        <v>823</v>
      </c>
      <c r="P25" s="78">
        <v>310</v>
      </c>
      <c r="Q25" s="16">
        <v>5621</v>
      </c>
      <c r="R25" s="16">
        <v>2716</v>
      </c>
      <c r="S25" s="16">
        <v>2905</v>
      </c>
      <c r="T25" s="72">
        <v>93.493975903614455</v>
      </c>
      <c r="U25" s="16">
        <v>73580</v>
      </c>
      <c r="V25" s="16">
        <v>36220</v>
      </c>
      <c r="W25" s="16">
        <v>37360</v>
      </c>
      <c r="X25" s="72">
        <v>96.948608137044971</v>
      </c>
      <c r="Y25" s="47">
        <v>7.0971326119619704E-2</v>
      </c>
      <c r="Z25" s="16">
        <v>30530</v>
      </c>
      <c r="AA25" s="16">
        <v>45838</v>
      </c>
      <c r="AB25" s="16">
        <v>2833</v>
      </c>
      <c r="AC25" s="47">
        <v>0.72784589205462724</v>
      </c>
      <c r="AD25" s="50">
        <f t="shared" si="3"/>
        <v>21554.877503381467</v>
      </c>
      <c r="AE25" s="75">
        <v>0.66604127579737338</v>
      </c>
      <c r="AF25" s="76">
        <f t="shared" si="4"/>
        <v>0.33395872420262662</v>
      </c>
      <c r="AG25" s="77">
        <v>6.180461625725381</v>
      </c>
      <c r="AH25" s="16">
        <v>48671</v>
      </c>
      <c r="AI25" s="16">
        <v>16357</v>
      </c>
      <c r="AJ25" s="16">
        <v>28477</v>
      </c>
      <c r="AK25" s="16">
        <v>3134</v>
      </c>
      <c r="AL25" s="78">
        <v>519</v>
      </c>
      <c r="AM25" s="78">
        <v>184</v>
      </c>
      <c r="AN25" s="16">
        <v>15347</v>
      </c>
      <c r="AO25" s="16">
        <v>11927</v>
      </c>
      <c r="AP25" s="16">
        <v>3420</v>
      </c>
      <c r="AQ25" s="67">
        <v>0.22284485567211834</v>
      </c>
      <c r="AR25" s="16">
        <v>78068</v>
      </c>
      <c r="AS25" s="16">
        <v>1133</v>
      </c>
      <c r="AT25" s="47">
        <f t="shared" si="5"/>
        <v>1.4512988676538403E-2</v>
      </c>
      <c r="AU25" s="78">
        <v>576</v>
      </c>
      <c r="AV25" s="16">
        <v>1167</v>
      </c>
      <c r="AW25" s="16">
        <v>2094</v>
      </c>
      <c r="AX25" s="16">
        <v>2703</v>
      </c>
      <c r="AY25" s="16">
        <v>2753</v>
      </c>
      <c r="AZ25" s="16">
        <v>2304</v>
      </c>
      <c r="BA25" s="16">
        <v>1641</v>
      </c>
      <c r="BB25" s="16">
        <v>1097</v>
      </c>
      <c r="BC25" s="16">
        <v>1012</v>
      </c>
      <c r="BD25" s="79">
        <v>5.0868573662605066</v>
      </c>
    </row>
    <row r="26" spans="1:56" x14ac:dyDescent="0.3">
      <c r="A26" s="19" t="s">
        <v>59</v>
      </c>
      <c r="B26" s="16" t="s">
        <v>66</v>
      </c>
      <c r="C26" s="19">
        <v>29374</v>
      </c>
      <c r="D26" s="16">
        <v>14437</v>
      </c>
      <c r="E26" s="16">
        <v>14937</v>
      </c>
      <c r="F26" s="47">
        <f t="shared" si="0"/>
        <v>8.1647061439594409E-2</v>
      </c>
      <c r="G26" s="72">
        <v>96.652607618665058</v>
      </c>
      <c r="H26" s="73">
        <v>1651.2774995100001</v>
      </c>
      <c r="I26" s="74">
        <f t="shared" si="1"/>
        <v>17.788651519030832</v>
      </c>
      <c r="J26" s="47">
        <f t="shared" si="2"/>
        <v>1.5362458455200945E-2</v>
      </c>
      <c r="K26" s="16">
        <v>28318</v>
      </c>
      <c r="L26" s="16">
        <v>13598</v>
      </c>
      <c r="M26" s="16">
        <v>14720</v>
      </c>
      <c r="N26" s="16">
        <v>1056</v>
      </c>
      <c r="O26" s="78">
        <v>839</v>
      </c>
      <c r="P26" s="78">
        <v>217</v>
      </c>
      <c r="Q26" s="16">
        <v>4240</v>
      </c>
      <c r="R26" s="16">
        <v>2144</v>
      </c>
      <c r="S26" s="16">
        <v>2096</v>
      </c>
      <c r="T26" s="72">
        <v>102.29007633587786</v>
      </c>
      <c r="U26" s="16">
        <v>25134</v>
      </c>
      <c r="V26" s="16">
        <v>12293</v>
      </c>
      <c r="W26" s="16">
        <v>12841</v>
      </c>
      <c r="X26" s="72">
        <v>95.73241959348961</v>
      </c>
      <c r="Y26" s="47">
        <v>0.1443453394158099</v>
      </c>
      <c r="Z26" s="16">
        <v>11618</v>
      </c>
      <c r="AA26" s="16">
        <v>16626</v>
      </c>
      <c r="AB26" s="16">
        <v>1130</v>
      </c>
      <c r="AC26" s="47">
        <v>0.76675087212799231</v>
      </c>
      <c r="AD26" s="50">
        <f t="shared" si="3"/>
        <v>6851.4598821123536</v>
      </c>
      <c r="AE26" s="75">
        <v>0.69878503548658732</v>
      </c>
      <c r="AF26" s="76">
        <f t="shared" si="4"/>
        <v>0.30121496451341268</v>
      </c>
      <c r="AG26" s="77">
        <v>6.7965836641405026</v>
      </c>
      <c r="AH26" s="16">
        <v>17756</v>
      </c>
      <c r="AI26" s="16">
        <v>6160</v>
      </c>
      <c r="AJ26" s="16">
        <v>10023</v>
      </c>
      <c r="AK26" s="16">
        <v>1397</v>
      </c>
      <c r="AL26" s="78">
        <v>134</v>
      </c>
      <c r="AM26" s="78">
        <v>42</v>
      </c>
      <c r="AN26" s="16">
        <v>5910</v>
      </c>
      <c r="AO26" s="16">
        <v>4525</v>
      </c>
      <c r="AP26" s="16">
        <v>1385</v>
      </c>
      <c r="AQ26" s="67">
        <v>0.23434856175972926</v>
      </c>
      <c r="AR26" s="16">
        <v>28318</v>
      </c>
      <c r="AS26" s="16">
        <v>1056</v>
      </c>
      <c r="AT26" s="47">
        <f t="shared" si="5"/>
        <v>3.729076912211314E-2</v>
      </c>
      <c r="AU26" s="78">
        <v>409</v>
      </c>
      <c r="AV26" s="78">
        <v>639</v>
      </c>
      <c r="AW26" s="78">
        <v>847</v>
      </c>
      <c r="AX26" s="78">
        <v>956</v>
      </c>
      <c r="AY26" s="78">
        <v>929</v>
      </c>
      <c r="AZ26" s="78">
        <v>746</v>
      </c>
      <c r="BA26" s="78">
        <v>558</v>
      </c>
      <c r="BB26" s="78">
        <v>503</v>
      </c>
      <c r="BC26" s="78">
        <v>323</v>
      </c>
      <c r="BD26" s="79">
        <v>4.7915397631133674</v>
      </c>
    </row>
    <row r="27" spans="1:56" x14ac:dyDescent="0.3">
      <c r="A27" s="19" t="s">
        <v>59</v>
      </c>
      <c r="B27" s="16" t="s">
        <v>68</v>
      </c>
      <c r="C27" s="19">
        <v>6742</v>
      </c>
      <c r="D27" s="16">
        <v>3351</v>
      </c>
      <c r="E27" s="16">
        <v>3391</v>
      </c>
      <c r="F27" s="47">
        <f t="shared" si="0"/>
        <v>1.873985457294701E-2</v>
      </c>
      <c r="G27" s="72">
        <v>98.820406959598941</v>
      </c>
      <c r="H27" s="73">
        <v>2176.5407370600001</v>
      </c>
      <c r="I27" s="74">
        <f t="shared" si="1"/>
        <v>3.0975758391303407</v>
      </c>
      <c r="J27" s="47">
        <f t="shared" si="2"/>
        <v>2.6750976649109535E-3</v>
      </c>
      <c r="K27" s="16">
        <v>6550</v>
      </c>
      <c r="L27" s="16">
        <v>3192</v>
      </c>
      <c r="M27" s="16">
        <v>3358</v>
      </c>
      <c r="N27" s="78">
        <v>192</v>
      </c>
      <c r="O27" s="78">
        <v>159</v>
      </c>
      <c r="P27" s="78">
        <v>33</v>
      </c>
      <c r="Q27" s="16">
        <v>1573</v>
      </c>
      <c r="R27" s="78">
        <v>786</v>
      </c>
      <c r="S27" s="78">
        <v>787</v>
      </c>
      <c r="T27" s="72">
        <v>99.872935196950436</v>
      </c>
      <c r="U27" s="16">
        <v>5169</v>
      </c>
      <c r="V27" s="16">
        <v>2565</v>
      </c>
      <c r="W27" s="16">
        <v>2604</v>
      </c>
      <c r="X27" s="72">
        <v>98.502304147465438</v>
      </c>
      <c r="Y27" s="47">
        <v>0.23331355680806878</v>
      </c>
      <c r="Z27" s="16">
        <v>2561</v>
      </c>
      <c r="AA27" s="16">
        <v>3916</v>
      </c>
      <c r="AB27" s="78">
        <v>265</v>
      </c>
      <c r="AC27" s="47">
        <v>0.72165474974463739</v>
      </c>
      <c r="AD27" s="50">
        <f t="shared" si="3"/>
        <v>1876.6036772216546</v>
      </c>
      <c r="AE27" s="75">
        <v>0.65398365679264558</v>
      </c>
      <c r="AF27" s="76">
        <f t="shared" si="4"/>
        <v>0.34601634320735442</v>
      </c>
      <c r="AG27" s="77">
        <v>6.7671092951991838</v>
      </c>
      <c r="AH27" s="16">
        <v>4181</v>
      </c>
      <c r="AI27" s="78">
        <v>1144</v>
      </c>
      <c r="AJ27" s="16">
        <v>2607</v>
      </c>
      <c r="AK27" s="78">
        <v>312</v>
      </c>
      <c r="AL27" s="78">
        <v>91</v>
      </c>
      <c r="AM27" s="78">
        <v>27</v>
      </c>
      <c r="AN27" s="16">
        <v>1406</v>
      </c>
      <c r="AO27" s="16">
        <v>1159</v>
      </c>
      <c r="AP27" s="78">
        <v>247</v>
      </c>
      <c r="AQ27" s="67">
        <v>0.17567567567567569</v>
      </c>
      <c r="AR27" s="16">
        <v>6550</v>
      </c>
      <c r="AS27" s="78">
        <v>192</v>
      </c>
      <c r="AT27" s="47">
        <f t="shared" si="5"/>
        <v>2.931297709923664E-2</v>
      </c>
      <c r="AU27" s="78">
        <v>91</v>
      </c>
      <c r="AV27" s="78">
        <v>149</v>
      </c>
      <c r="AW27" s="78">
        <v>212</v>
      </c>
      <c r="AX27" s="78">
        <v>253</v>
      </c>
      <c r="AY27" s="78">
        <v>232</v>
      </c>
      <c r="AZ27" s="78">
        <v>188</v>
      </c>
      <c r="BA27" s="78">
        <v>131</v>
      </c>
      <c r="BB27" s="78">
        <v>97</v>
      </c>
      <c r="BC27" s="78">
        <v>53</v>
      </c>
      <c r="BD27" s="79">
        <v>4.6586059743954484</v>
      </c>
    </row>
    <row r="28" spans="1:56" x14ac:dyDescent="0.3">
      <c r="A28" s="19" t="s">
        <v>59</v>
      </c>
      <c r="B28" s="16" t="s">
        <v>72</v>
      </c>
      <c r="C28" s="19">
        <v>10996</v>
      </c>
      <c r="D28" s="16">
        <v>6072</v>
      </c>
      <c r="E28" s="16">
        <v>4924</v>
      </c>
      <c r="F28" s="47">
        <f t="shared" si="0"/>
        <v>3.0564141335527342E-2</v>
      </c>
      <c r="G28" s="72">
        <v>123.31437855402112</v>
      </c>
      <c r="H28" s="73">
        <v>1948.39076391</v>
      </c>
      <c r="I28" s="74">
        <f t="shared" si="1"/>
        <v>5.6436317620051737</v>
      </c>
      <c r="J28" s="47">
        <f t="shared" si="2"/>
        <v>4.8738971803176127E-3</v>
      </c>
      <c r="K28" s="16">
        <v>9140</v>
      </c>
      <c r="L28" s="16">
        <v>4548</v>
      </c>
      <c r="M28" s="16">
        <v>4592</v>
      </c>
      <c r="N28" s="16">
        <v>1856</v>
      </c>
      <c r="O28" s="16">
        <v>1524</v>
      </c>
      <c r="P28" s="78">
        <v>332</v>
      </c>
      <c r="Q28" s="16">
        <v>5474</v>
      </c>
      <c r="R28" s="16">
        <v>3051</v>
      </c>
      <c r="S28" s="16">
        <v>2423</v>
      </c>
      <c r="T28" s="72">
        <v>125.91828312009905</v>
      </c>
      <c r="U28" s="16">
        <v>5522</v>
      </c>
      <c r="V28" s="16">
        <v>3021</v>
      </c>
      <c r="W28" s="16">
        <v>2501</v>
      </c>
      <c r="X28" s="72">
        <v>120.79168332666934</v>
      </c>
      <c r="Y28" s="47">
        <v>0.49781738814114218</v>
      </c>
      <c r="Z28" s="16">
        <v>3206</v>
      </c>
      <c r="AA28" s="16">
        <v>7459</v>
      </c>
      <c r="AB28" s="78">
        <v>331</v>
      </c>
      <c r="AC28" s="47">
        <v>0.47419225097198014</v>
      </c>
      <c r="AD28" s="50">
        <f t="shared" si="3"/>
        <v>5781.782008312106</v>
      </c>
      <c r="AE28" s="75">
        <v>0.42981632926665775</v>
      </c>
      <c r="AF28" s="76">
        <f t="shared" si="4"/>
        <v>0.57018367073334231</v>
      </c>
      <c r="AG28" s="77">
        <v>4.437592170532243</v>
      </c>
      <c r="AH28" s="16">
        <v>7790</v>
      </c>
      <c r="AI28" s="78">
        <v>2711</v>
      </c>
      <c r="AJ28" s="16">
        <v>4441</v>
      </c>
      <c r="AK28" s="78">
        <v>403</v>
      </c>
      <c r="AL28" s="78">
        <v>192</v>
      </c>
      <c r="AM28" s="78">
        <v>43</v>
      </c>
      <c r="AN28" s="16">
        <v>2081</v>
      </c>
      <c r="AO28" s="16">
        <v>1605</v>
      </c>
      <c r="AP28" s="78">
        <v>476</v>
      </c>
      <c r="AQ28" s="67">
        <v>0.22873618452666988</v>
      </c>
      <c r="AR28" s="16">
        <v>9140</v>
      </c>
      <c r="AS28" s="16">
        <v>1856</v>
      </c>
      <c r="AT28" s="47">
        <f t="shared" si="5"/>
        <v>0.20306345733041575</v>
      </c>
      <c r="AU28" s="78">
        <v>99</v>
      </c>
      <c r="AV28" s="78">
        <v>256</v>
      </c>
      <c r="AW28" s="78">
        <v>396</v>
      </c>
      <c r="AX28" s="78">
        <v>428</v>
      </c>
      <c r="AY28" s="78">
        <v>394</v>
      </c>
      <c r="AZ28" s="78">
        <v>231</v>
      </c>
      <c r="BA28" s="78">
        <v>122</v>
      </c>
      <c r="BB28" s="78">
        <v>72</v>
      </c>
      <c r="BC28" s="78">
        <v>83</v>
      </c>
      <c r="BD28" s="79">
        <v>4.392119173474291</v>
      </c>
    </row>
    <row r="29" spans="1:56" x14ac:dyDescent="0.3">
      <c r="A29" s="19" t="s">
        <v>59</v>
      </c>
      <c r="B29" s="16" t="s">
        <v>74</v>
      </c>
      <c r="C29" s="19">
        <v>25594</v>
      </c>
      <c r="D29" s="16">
        <v>13906</v>
      </c>
      <c r="E29" s="16">
        <v>11688</v>
      </c>
      <c r="F29" s="47">
        <f t="shared" si="0"/>
        <v>7.1140290409374932E-2</v>
      </c>
      <c r="G29" s="72">
        <v>118.97672826830939</v>
      </c>
      <c r="H29" s="73">
        <v>1427.89497499</v>
      </c>
      <c r="I29" s="74">
        <f t="shared" si="1"/>
        <v>17.924287463914663</v>
      </c>
      <c r="J29" s="47">
        <f t="shared" si="2"/>
        <v>1.5479595022077899E-2</v>
      </c>
      <c r="K29" s="16">
        <v>22823</v>
      </c>
      <c r="L29" s="16">
        <v>11544</v>
      </c>
      <c r="M29" s="16">
        <v>11279</v>
      </c>
      <c r="N29" s="16">
        <v>2771</v>
      </c>
      <c r="O29" s="16">
        <v>2362</v>
      </c>
      <c r="P29" s="78">
        <v>409</v>
      </c>
      <c r="Q29" s="16">
        <v>3148</v>
      </c>
      <c r="R29" s="16">
        <v>1676</v>
      </c>
      <c r="S29" s="16">
        <v>1472</v>
      </c>
      <c r="T29" s="72">
        <v>113.85869565217391</v>
      </c>
      <c r="U29" s="16">
        <v>22446</v>
      </c>
      <c r="V29" s="16">
        <v>12230</v>
      </c>
      <c r="W29" s="16">
        <v>10216</v>
      </c>
      <c r="X29" s="72">
        <v>119.71417384494909</v>
      </c>
      <c r="Y29" s="47">
        <v>0.12299757755723997</v>
      </c>
      <c r="Z29" s="16">
        <v>8324</v>
      </c>
      <c r="AA29" s="16">
        <v>16609</v>
      </c>
      <c r="AB29" s="78">
        <v>661</v>
      </c>
      <c r="AC29" s="47">
        <v>0.54097176229754951</v>
      </c>
      <c r="AD29" s="50">
        <f t="shared" si="3"/>
        <v>11748.368715756518</v>
      </c>
      <c r="AE29" s="75">
        <v>0.50117406225540373</v>
      </c>
      <c r="AF29" s="76">
        <f t="shared" si="4"/>
        <v>0.49882593774459627</v>
      </c>
      <c r="AG29" s="77">
        <v>3.9797700042145827</v>
      </c>
      <c r="AH29" s="16">
        <v>17270</v>
      </c>
      <c r="AI29" s="16">
        <v>6421</v>
      </c>
      <c r="AJ29" s="16">
        <v>9854</v>
      </c>
      <c r="AK29" s="78">
        <v>796</v>
      </c>
      <c r="AL29" s="78">
        <v>183</v>
      </c>
      <c r="AM29" s="78">
        <v>16</v>
      </c>
      <c r="AN29" s="16">
        <v>4733</v>
      </c>
      <c r="AO29" s="16">
        <v>3851</v>
      </c>
      <c r="AP29" s="78">
        <v>882</v>
      </c>
      <c r="AQ29" s="67">
        <v>0.18635115148954148</v>
      </c>
      <c r="AR29" s="16">
        <v>22823</v>
      </c>
      <c r="AS29" s="16">
        <v>2771</v>
      </c>
      <c r="AT29" s="47">
        <f t="shared" si="5"/>
        <v>0.12141261008631643</v>
      </c>
      <c r="AU29" s="78">
        <v>226</v>
      </c>
      <c r="AV29" s="78">
        <v>563</v>
      </c>
      <c r="AW29" s="78">
        <v>783</v>
      </c>
      <c r="AX29" s="78">
        <v>784</v>
      </c>
      <c r="AY29" s="78">
        <v>692</v>
      </c>
      <c r="AZ29" s="78">
        <v>568</v>
      </c>
      <c r="BA29" s="78">
        <v>473</v>
      </c>
      <c r="BB29" s="78">
        <v>348</v>
      </c>
      <c r="BC29" s="78">
        <v>296</v>
      </c>
      <c r="BD29" s="79">
        <v>4.8221001478977392</v>
      </c>
    </row>
    <row r="30" spans="1:56" x14ac:dyDescent="0.3">
      <c r="A30" s="19" t="s">
        <v>59</v>
      </c>
      <c r="B30" s="16" t="s">
        <v>76</v>
      </c>
      <c r="C30" s="19">
        <v>6319</v>
      </c>
      <c r="D30" s="16">
        <v>3402</v>
      </c>
      <c r="E30" s="16">
        <v>2917</v>
      </c>
      <c r="F30" s="47">
        <f t="shared" si="0"/>
        <v>1.7564096862422451E-2</v>
      </c>
      <c r="G30" s="72">
        <v>116.62667123757285</v>
      </c>
      <c r="H30" s="73">
        <v>1809.6177726400001</v>
      </c>
      <c r="I30" s="74">
        <f t="shared" si="1"/>
        <v>3.491897623651977</v>
      </c>
      <c r="J30" s="47">
        <f t="shared" si="2"/>
        <v>3.0156379259989609E-3</v>
      </c>
      <c r="K30" s="16">
        <v>5608</v>
      </c>
      <c r="L30" s="16">
        <v>2869</v>
      </c>
      <c r="M30" s="16">
        <v>2739</v>
      </c>
      <c r="N30" s="78">
        <v>711</v>
      </c>
      <c r="O30" s="78">
        <v>533</v>
      </c>
      <c r="P30" s="78">
        <v>178</v>
      </c>
      <c r="Q30" s="16">
        <v>1013</v>
      </c>
      <c r="R30" s="78">
        <v>574</v>
      </c>
      <c r="S30" s="78">
        <v>439</v>
      </c>
      <c r="T30" s="72">
        <v>130.75170842824602</v>
      </c>
      <c r="U30" s="16">
        <v>5306</v>
      </c>
      <c r="V30" s="16">
        <v>2828</v>
      </c>
      <c r="W30" s="16">
        <v>2478</v>
      </c>
      <c r="X30" s="72">
        <v>114.12429378531073</v>
      </c>
      <c r="Y30" s="47">
        <v>0.16031017566070582</v>
      </c>
      <c r="Z30" s="16">
        <v>2182</v>
      </c>
      <c r="AA30" s="16">
        <v>3992</v>
      </c>
      <c r="AB30" s="78">
        <v>145</v>
      </c>
      <c r="AC30" s="47">
        <v>0.58291583166332661</v>
      </c>
      <c r="AD30" s="50">
        <f t="shared" si="3"/>
        <v>2635.5548597194393</v>
      </c>
      <c r="AE30" s="75">
        <v>0.54659318637274545</v>
      </c>
      <c r="AF30" s="76">
        <f t="shared" si="4"/>
        <v>0.45340681362725455</v>
      </c>
      <c r="AG30" s="77">
        <v>3.6322645290581166</v>
      </c>
      <c r="AH30" s="16">
        <v>4137</v>
      </c>
      <c r="AI30" s="78">
        <v>1090</v>
      </c>
      <c r="AJ30" s="16">
        <v>2737</v>
      </c>
      <c r="AK30" s="78">
        <v>206</v>
      </c>
      <c r="AL30" s="78">
        <v>75</v>
      </c>
      <c r="AM30" s="78">
        <v>29</v>
      </c>
      <c r="AN30" s="16">
        <v>1302</v>
      </c>
      <c r="AO30" s="16">
        <v>1108</v>
      </c>
      <c r="AP30" s="78">
        <v>194</v>
      </c>
      <c r="AQ30" s="67">
        <v>0.14900153609831029</v>
      </c>
      <c r="AR30" s="16">
        <v>5608</v>
      </c>
      <c r="AS30" s="78">
        <v>711</v>
      </c>
      <c r="AT30" s="47">
        <f t="shared" si="5"/>
        <v>0.12678316690442226</v>
      </c>
      <c r="AU30" s="78">
        <v>63</v>
      </c>
      <c r="AV30" s="78">
        <v>136</v>
      </c>
      <c r="AW30" s="78">
        <v>274</v>
      </c>
      <c r="AX30" s="78">
        <v>281</v>
      </c>
      <c r="AY30" s="78">
        <v>251</v>
      </c>
      <c r="AZ30" s="78">
        <v>133</v>
      </c>
      <c r="BA30" s="78">
        <v>93</v>
      </c>
      <c r="BB30" s="78">
        <v>41</v>
      </c>
      <c r="BC30" s="78">
        <v>30</v>
      </c>
      <c r="BD30" s="79">
        <v>4.3072196620583716</v>
      </c>
    </row>
    <row r="31" spans="1:56" x14ac:dyDescent="0.3">
      <c r="A31" s="19" t="s">
        <v>78</v>
      </c>
      <c r="B31" s="16" t="s">
        <v>82</v>
      </c>
      <c r="C31" s="19">
        <v>421575</v>
      </c>
      <c r="D31" s="16">
        <v>203910</v>
      </c>
      <c r="E31" s="16">
        <v>217665</v>
      </c>
      <c r="F31" s="47">
        <f t="shared" si="0"/>
        <v>1.1717968246203108</v>
      </c>
      <c r="G31" s="72">
        <v>93.680656054027978</v>
      </c>
      <c r="H31" s="73">
        <v>2898.1708385799998</v>
      </c>
      <c r="I31" s="74">
        <f t="shared" si="1"/>
        <v>145.46243940766331</v>
      </c>
      <c r="J31" s="47">
        <f t="shared" si="2"/>
        <v>0.12562282642963157</v>
      </c>
      <c r="K31" s="16">
        <v>405848</v>
      </c>
      <c r="L31" s="16">
        <v>191808</v>
      </c>
      <c r="M31" s="16">
        <v>214040</v>
      </c>
      <c r="N31" s="16">
        <v>15727</v>
      </c>
      <c r="O31" s="16">
        <v>12102</v>
      </c>
      <c r="P31" s="16">
        <v>3625</v>
      </c>
      <c r="Q31" s="16">
        <v>75141</v>
      </c>
      <c r="R31" s="16">
        <v>36921</v>
      </c>
      <c r="S31" s="16">
        <v>38220</v>
      </c>
      <c r="T31" s="72">
        <v>96.601255886970165</v>
      </c>
      <c r="U31" s="16">
        <v>346434</v>
      </c>
      <c r="V31" s="16">
        <v>166989</v>
      </c>
      <c r="W31" s="16">
        <v>179445</v>
      </c>
      <c r="X31" s="72">
        <v>93.058597341803889</v>
      </c>
      <c r="Y31" s="47">
        <v>0.17823874755381605</v>
      </c>
      <c r="Z31" s="16">
        <v>146757</v>
      </c>
      <c r="AA31" s="16">
        <v>248150</v>
      </c>
      <c r="AB31" s="16">
        <v>26668</v>
      </c>
      <c r="AC31" s="47">
        <v>0.69887165021156561</v>
      </c>
      <c r="AD31" s="50">
        <f t="shared" si="3"/>
        <v>126948.18406205923</v>
      </c>
      <c r="AE31" s="75">
        <v>0.59140439250453358</v>
      </c>
      <c r="AF31" s="76">
        <f t="shared" si="4"/>
        <v>0.40859560749546642</v>
      </c>
      <c r="AG31" s="77">
        <v>10.746725770703204</v>
      </c>
      <c r="AH31" s="16">
        <v>274818</v>
      </c>
      <c r="AI31" s="16">
        <v>74879</v>
      </c>
      <c r="AJ31" s="16">
        <v>167551</v>
      </c>
      <c r="AK31" s="16">
        <v>23689</v>
      </c>
      <c r="AL31" s="16">
        <v>4727</v>
      </c>
      <c r="AM31" s="78">
        <v>3972</v>
      </c>
      <c r="AN31" s="16">
        <v>89197</v>
      </c>
      <c r="AO31" s="16">
        <v>64264</v>
      </c>
      <c r="AP31" s="16">
        <v>24933</v>
      </c>
      <c r="AQ31" s="67">
        <v>0.27952733836339788</v>
      </c>
      <c r="AR31" s="16">
        <v>405848</v>
      </c>
      <c r="AS31" s="16">
        <v>15727</v>
      </c>
      <c r="AT31" s="47">
        <f t="shared" si="5"/>
        <v>3.8750960950897875E-2</v>
      </c>
      <c r="AU31" s="16">
        <v>5047</v>
      </c>
      <c r="AV31" s="16">
        <v>10398</v>
      </c>
      <c r="AW31" s="16">
        <v>15542</v>
      </c>
      <c r="AX31" s="16">
        <v>17524</v>
      </c>
      <c r="AY31" s="16">
        <v>14961</v>
      </c>
      <c r="AZ31" s="16">
        <v>10575</v>
      </c>
      <c r="BA31" s="16">
        <v>6716</v>
      </c>
      <c r="BB31" s="16">
        <v>4293</v>
      </c>
      <c r="BC31" s="16">
        <v>4141</v>
      </c>
      <c r="BD31" s="79">
        <v>4.5500184983799903</v>
      </c>
    </row>
    <row r="32" spans="1:56" x14ac:dyDescent="0.3">
      <c r="A32" s="19" t="s">
        <v>78</v>
      </c>
      <c r="B32" s="16" t="s">
        <v>83</v>
      </c>
      <c r="C32" s="19">
        <v>265883</v>
      </c>
      <c r="D32" s="16">
        <v>129900</v>
      </c>
      <c r="E32" s="16">
        <v>135983</v>
      </c>
      <c r="F32" s="47">
        <f t="shared" si="0"/>
        <v>0.73904015921371546</v>
      </c>
      <c r="G32" s="72">
        <v>95.526646713192093</v>
      </c>
      <c r="H32" s="73">
        <v>4320.0495259500003</v>
      </c>
      <c r="I32" s="74">
        <f t="shared" si="1"/>
        <v>61.546285153184904</v>
      </c>
      <c r="J32" s="47">
        <f t="shared" si="2"/>
        <v>5.3151991185291771E-2</v>
      </c>
      <c r="K32" s="16">
        <v>259345</v>
      </c>
      <c r="L32" s="16">
        <v>124301</v>
      </c>
      <c r="M32" s="16">
        <v>135044</v>
      </c>
      <c r="N32" s="16">
        <v>6538</v>
      </c>
      <c r="O32" s="16">
        <v>5599</v>
      </c>
      <c r="P32" s="78">
        <v>939</v>
      </c>
      <c r="Q32" s="16">
        <v>16116</v>
      </c>
      <c r="R32" s="16">
        <v>7847</v>
      </c>
      <c r="S32" s="16">
        <v>8269</v>
      </c>
      <c r="T32" s="72">
        <v>94.896601765630678</v>
      </c>
      <c r="U32" s="16">
        <v>249767</v>
      </c>
      <c r="V32" s="16">
        <v>122053</v>
      </c>
      <c r="W32" s="16">
        <v>127714</v>
      </c>
      <c r="X32" s="72">
        <v>95.567439748187354</v>
      </c>
      <c r="Y32" s="47">
        <v>6.0613126826461264E-2</v>
      </c>
      <c r="Z32" s="16">
        <v>102541</v>
      </c>
      <c r="AA32" s="16">
        <v>148038</v>
      </c>
      <c r="AB32" s="16">
        <v>15304</v>
      </c>
      <c r="AC32" s="47">
        <v>0.79604560991096873</v>
      </c>
      <c r="AD32" s="50">
        <f t="shared" si="3"/>
        <v>54228.005100041897</v>
      </c>
      <c r="AE32" s="75">
        <v>0.69266674772693493</v>
      </c>
      <c r="AF32" s="76">
        <f t="shared" si="4"/>
        <v>0.30733325227306507</v>
      </c>
      <c r="AG32" s="77">
        <v>10.337886218403384</v>
      </c>
      <c r="AH32" s="16">
        <v>163342</v>
      </c>
      <c r="AI32" s="16">
        <v>41249</v>
      </c>
      <c r="AJ32" s="16">
        <v>104114</v>
      </c>
      <c r="AK32" s="16">
        <v>14066</v>
      </c>
      <c r="AL32" s="78">
        <v>2249</v>
      </c>
      <c r="AM32" s="78">
        <v>1664</v>
      </c>
      <c r="AN32" s="16">
        <v>53120</v>
      </c>
      <c r="AO32" s="16">
        <v>37047</v>
      </c>
      <c r="AP32" s="16">
        <v>16073</v>
      </c>
      <c r="AQ32" s="67">
        <v>0.30257906626506026</v>
      </c>
      <c r="AR32" s="16">
        <v>259345</v>
      </c>
      <c r="AS32" s="16">
        <v>6538</v>
      </c>
      <c r="AT32" s="47">
        <f t="shared" si="5"/>
        <v>2.5209662804372555E-2</v>
      </c>
      <c r="AU32" s="16">
        <v>2712</v>
      </c>
      <c r="AV32" s="16">
        <v>5136</v>
      </c>
      <c r="AW32" s="16">
        <v>7829</v>
      </c>
      <c r="AX32" s="16">
        <v>9599</v>
      </c>
      <c r="AY32" s="16">
        <v>9045</v>
      </c>
      <c r="AZ32" s="16">
        <v>7270</v>
      </c>
      <c r="BA32" s="16">
        <v>4787</v>
      </c>
      <c r="BB32" s="16">
        <v>3350</v>
      </c>
      <c r="BC32" s="16">
        <v>3392</v>
      </c>
      <c r="BD32" s="79">
        <v>4.8822477409638552</v>
      </c>
    </row>
    <row r="33" spans="1:56" x14ac:dyDescent="0.3">
      <c r="A33" s="19" t="s">
        <v>78</v>
      </c>
      <c r="B33" s="16" t="s">
        <v>87</v>
      </c>
      <c r="C33" s="19">
        <f>35085+69753</f>
        <v>104838</v>
      </c>
      <c r="D33" s="16">
        <f>C33/205.2*105.2</f>
        <v>53747.356725146208</v>
      </c>
      <c r="E33" s="16">
        <f>C33-D33</f>
        <v>51090.643274853792</v>
      </c>
      <c r="F33" s="47">
        <f t="shared" si="0"/>
        <v>0.29140446065242043</v>
      </c>
      <c r="G33" s="72">
        <v>105.15144427552332</v>
      </c>
      <c r="H33" s="73">
        <v>6730.3937278499998</v>
      </c>
      <c r="I33" s="74">
        <f t="shared" si="1"/>
        <v>15.576800442771439</v>
      </c>
      <c r="J33" s="47">
        <f t="shared" si="2"/>
        <v>1.3452281608362714E-2</v>
      </c>
      <c r="K33" s="16">
        <v>32719</v>
      </c>
      <c r="L33" s="16">
        <v>15875</v>
      </c>
      <c r="M33" s="16">
        <v>16844</v>
      </c>
      <c r="N33" s="16">
        <v>2366</v>
      </c>
      <c r="O33" s="16">
        <v>2108</v>
      </c>
      <c r="P33" s="78">
        <v>258</v>
      </c>
      <c r="Q33" s="16">
        <f>C33*Y33</f>
        <v>51754.144506199234</v>
      </c>
      <c r="R33" s="16">
        <v>8472</v>
      </c>
      <c r="S33" s="16">
        <v>8848</v>
      </c>
      <c r="T33" s="72">
        <v>95.750452079566003</v>
      </c>
      <c r="U33" s="16">
        <v>17765</v>
      </c>
      <c r="V33" s="16">
        <v>9511</v>
      </c>
      <c r="W33" s="16">
        <v>8254</v>
      </c>
      <c r="X33" s="72">
        <v>115.22897988853889</v>
      </c>
      <c r="Y33" s="47">
        <v>0.49365825851503492</v>
      </c>
      <c r="Z33" s="16">
        <v>12768</v>
      </c>
      <c r="AA33" s="16">
        <v>21028</v>
      </c>
      <c r="AB33" s="78">
        <v>1289</v>
      </c>
      <c r="AC33" s="47">
        <v>0.66848963287045848</v>
      </c>
      <c r="AD33" s="50">
        <f t="shared" si="3"/>
        <v>34754.883869126876</v>
      </c>
      <c r="AE33" s="75">
        <v>0.60719041278295605</v>
      </c>
      <c r="AF33" s="76">
        <f t="shared" si="4"/>
        <v>0.39280958721704395</v>
      </c>
      <c r="AG33" s="77">
        <v>6.1299220087502375</v>
      </c>
      <c r="AH33" s="16">
        <v>22317</v>
      </c>
      <c r="AI33" s="16">
        <v>7217</v>
      </c>
      <c r="AJ33" s="16">
        <v>13110</v>
      </c>
      <c r="AK33" s="78">
        <v>1422</v>
      </c>
      <c r="AL33" s="78">
        <v>328</v>
      </c>
      <c r="AM33" s="78">
        <v>240</v>
      </c>
      <c r="AN33" s="16">
        <v>6502</v>
      </c>
      <c r="AO33" s="16">
        <v>3982</v>
      </c>
      <c r="AP33" s="78">
        <v>2520</v>
      </c>
      <c r="AQ33" s="67">
        <v>0.38757305444478624</v>
      </c>
      <c r="AR33" s="16">
        <v>32719</v>
      </c>
      <c r="AS33" s="16">
        <v>2366</v>
      </c>
      <c r="AT33" s="47">
        <f t="shared" si="5"/>
        <v>7.2312723493994313E-2</v>
      </c>
      <c r="AU33" s="78">
        <v>252</v>
      </c>
      <c r="AV33" s="78">
        <v>603</v>
      </c>
      <c r="AW33" s="78">
        <v>945</v>
      </c>
      <c r="AX33" s="78">
        <v>1095</v>
      </c>
      <c r="AY33" s="78">
        <v>1093</v>
      </c>
      <c r="AZ33" s="78">
        <v>968</v>
      </c>
      <c r="BA33" s="78">
        <v>638</v>
      </c>
      <c r="BB33" s="78">
        <v>448</v>
      </c>
      <c r="BC33" s="78">
        <v>460</v>
      </c>
      <c r="BD33" s="79">
        <v>5.0321439557059362</v>
      </c>
    </row>
    <row r="34" spans="1:56" x14ac:dyDescent="0.3">
      <c r="A34" s="19" t="s">
        <v>78</v>
      </c>
      <c r="B34" s="16" t="s">
        <v>88</v>
      </c>
      <c r="C34" s="19">
        <v>96052</v>
      </c>
      <c r="D34" s="16">
        <v>48517</v>
      </c>
      <c r="E34" s="16">
        <v>47535</v>
      </c>
      <c r="F34" s="47">
        <f t="shared" si="0"/>
        <v>0.26698316692979923</v>
      </c>
      <c r="G34" s="72">
        <v>102.0658462185758</v>
      </c>
      <c r="H34" s="73">
        <v>3635.2799424</v>
      </c>
      <c r="I34" s="74">
        <f t="shared" si="1"/>
        <v>26.422174226446721</v>
      </c>
      <c r="J34" s="47">
        <f t="shared" si="2"/>
        <v>2.281845554260337E-2</v>
      </c>
      <c r="K34" s="16">
        <v>94357</v>
      </c>
      <c r="L34" s="16">
        <v>47249</v>
      </c>
      <c r="M34" s="16">
        <v>47108</v>
      </c>
      <c r="N34" s="78">
        <v>1695</v>
      </c>
      <c r="O34" s="78">
        <v>1268</v>
      </c>
      <c r="P34" s="78">
        <v>427</v>
      </c>
      <c r="Q34" s="16">
        <v>21148</v>
      </c>
      <c r="R34" s="16">
        <v>10765</v>
      </c>
      <c r="S34" s="16">
        <v>10383</v>
      </c>
      <c r="T34" s="72">
        <v>103.6790908215352</v>
      </c>
      <c r="U34" s="16">
        <v>74904</v>
      </c>
      <c r="V34" s="16">
        <v>37752</v>
      </c>
      <c r="W34" s="16">
        <v>37152</v>
      </c>
      <c r="X34" s="72">
        <v>101.61498708010338</v>
      </c>
      <c r="Y34" s="47">
        <v>0.22017240661308457</v>
      </c>
      <c r="Z34" s="16">
        <v>36006</v>
      </c>
      <c r="AA34" s="16">
        <v>56579</v>
      </c>
      <c r="AB34" s="16">
        <v>3467</v>
      </c>
      <c r="AC34" s="47">
        <v>0.69766167659378919</v>
      </c>
      <c r="AD34" s="50">
        <f t="shared" si="3"/>
        <v>29040.20063981336</v>
      </c>
      <c r="AE34" s="75">
        <v>0.63638452429346581</v>
      </c>
      <c r="AF34" s="76">
        <f t="shared" si="4"/>
        <v>0.36361547570653419</v>
      </c>
      <c r="AG34" s="77">
        <v>6.1277152300323445</v>
      </c>
      <c r="AH34" s="16">
        <v>60046</v>
      </c>
      <c r="AI34" s="16">
        <v>20144</v>
      </c>
      <c r="AJ34" s="16">
        <v>35294</v>
      </c>
      <c r="AK34" s="16">
        <v>3906</v>
      </c>
      <c r="AL34" s="78">
        <v>521</v>
      </c>
      <c r="AM34" s="78">
        <v>181</v>
      </c>
      <c r="AN34" s="16">
        <v>19140</v>
      </c>
      <c r="AO34" s="16">
        <v>16295</v>
      </c>
      <c r="AP34" s="78">
        <v>2845</v>
      </c>
      <c r="AQ34" s="67">
        <v>0.14864158829676072</v>
      </c>
      <c r="AR34" s="16">
        <v>94357</v>
      </c>
      <c r="AS34" s="78">
        <v>1695</v>
      </c>
      <c r="AT34" s="47">
        <f t="shared" si="5"/>
        <v>1.7963691088101572E-2</v>
      </c>
      <c r="AU34" s="78">
        <v>763</v>
      </c>
      <c r="AV34" s="78">
        <v>1652</v>
      </c>
      <c r="AW34" s="78">
        <v>2798</v>
      </c>
      <c r="AX34" s="16">
        <v>3474</v>
      </c>
      <c r="AY34" s="16">
        <v>3296</v>
      </c>
      <c r="AZ34" s="78">
        <v>2765</v>
      </c>
      <c r="BA34" s="78">
        <v>2013</v>
      </c>
      <c r="BB34" s="78">
        <v>1385</v>
      </c>
      <c r="BC34" s="78">
        <v>994</v>
      </c>
      <c r="BD34" s="79">
        <v>4.9298328108672935</v>
      </c>
    </row>
    <row r="35" spans="1:56" x14ac:dyDescent="0.3">
      <c r="A35" s="19" t="s">
        <v>78</v>
      </c>
      <c r="B35" s="16" t="s">
        <v>92</v>
      </c>
      <c r="C35" s="19">
        <v>210540</v>
      </c>
      <c r="D35" s="16">
        <v>107607</v>
      </c>
      <c r="E35" s="16">
        <v>102933</v>
      </c>
      <c r="F35" s="47">
        <f t="shared" si="0"/>
        <v>0.58521046896889106</v>
      </c>
      <c r="G35" s="72">
        <v>104.5408178135292</v>
      </c>
      <c r="H35" s="73">
        <v>3138.1882200099999</v>
      </c>
      <c r="I35" s="74">
        <f t="shared" si="1"/>
        <v>67.089666151168302</v>
      </c>
      <c r="J35" s="47">
        <f t="shared" si="2"/>
        <v>5.793931079699835E-2</v>
      </c>
      <c r="K35" s="16">
        <v>201246</v>
      </c>
      <c r="L35" s="16">
        <v>100235</v>
      </c>
      <c r="M35" s="16">
        <v>101011</v>
      </c>
      <c r="N35" s="16">
        <v>9294</v>
      </c>
      <c r="O35" s="16">
        <v>7372</v>
      </c>
      <c r="P35" s="16">
        <v>1922</v>
      </c>
      <c r="Q35" s="16">
        <v>116580</v>
      </c>
      <c r="R35" s="16">
        <v>59175</v>
      </c>
      <c r="S35" s="16">
        <v>57405</v>
      </c>
      <c r="T35" s="72">
        <v>103.08335510844002</v>
      </c>
      <c r="U35" s="16">
        <v>93960</v>
      </c>
      <c r="V35" s="16">
        <v>48432</v>
      </c>
      <c r="W35" s="16">
        <v>45528</v>
      </c>
      <c r="X35" s="72">
        <v>106.37849235635213</v>
      </c>
      <c r="Y35" s="47">
        <v>0.55371900826446285</v>
      </c>
      <c r="Z35" s="16">
        <v>69753</v>
      </c>
      <c r="AA35" s="16">
        <v>134863</v>
      </c>
      <c r="AB35" s="16">
        <v>5924</v>
      </c>
      <c r="AC35" s="47">
        <v>0.56113982337631518</v>
      </c>
      <c r="AD35" s="50">
        <f t="shared" si="3"/>
        <v>92397.621586350608</v>
      </c>
      <c r="AE35" s="75">
        <v>0.51721376508011829</v>
      </c>
      <c r="AF35" s="76">
        <f t="shared" si="4"/>
        <v>0.48278623491988171</v>
      </c>
      <c r="AG35" s="77">
        <v>4.3926058296196882</v>
      </c>
      <c r="AH35" s="16">
        <v>140787</v>
      </c>
      <c r="AI35" s="16">
        <v>36716</v>
      </c>
      <c r="AJ35" s="16">
        <v>93164</v>
      </c>
      <c r="AK35" s="16">
        <v>6770</v>
      </c>
      <c r="AL35" s="16">
        <v>2891</v>
      </c>
      <c r="AM35" s="78">
        <v>1246</v>
      </c>
      <c r="AN35" s="16">
        <v>44016</v>
      </c>
      <c r="AO35" s="16">
        <v>36127</v>
      </c>
      <c r="AP35" s="16">
        <v>7889</v>
      </c>
      <c r="AQ35" s="67">
        <v>0.17923027989821882</v>
      </c>
      <c r="AR35" s="16">
        <v>201246</v>
      </c>
      <c r="AS35" s="16">
        <v>9294</v>
      </c>
      <c r="AT35" s="47">
        <f t="shared" si="5"/>
        <v>4.6182284368384958E-2</v>
      </c>
      <c r="AU35" s="16">
        <v>1870</v>
      </c>
      <c r="AV35" s="16">
        <v>5476</v>
      </c>
      <c r="AW35" s="16">
        <v>8215</v>
      </c>
      <c r="AX35" s="16">
        <v>8782</v>
      </c>
      <c r="AY35" s="16">
        <v>7198</v>
      </c>
      <c r="AZ35" s="16">
        <v>5083</v>
      </c>
      <c r="BA35" s="16">
        <v>3095</v>
      </c>
      <c r="BB35" s="16">
        <v>2155</v>
      </c>
      <c r="BC35" s="16">
        <v>2142</v>
      </c>
      <c r="BD35" s="79">
        <v>4.5721101417666299</v>
      </c>
    </row>
    <row r="36" spans="1:56" x14ac:dyDescent="0.3">
      <c r="A36" s="19" t="s">
        <v>78</v>
      </c>
      <c r="B36" s="16" t="s">
        <v>95</v>
      </c>
      <c r="C36" s="19">
        <v>220342</v>
      </c>
      <c r="D36" s="16">
        <v>105524</v>
      </c>
      <c r="E36" s="16">
        <v>114818</v>
      </c>
      <c r="F36" s="47">
        <f t="shared" si="0"/>
        <v>0.61245580485201578</v>
      </c>
      <c r="G36" s="72">
        <v>91.905450364925358</v>
      </c>
      <c r="H36" s="73">
        <v>2412.0353256100002</v>
      </c>
      <c r="I36" s="74">
        <f t="shared" si="1"/>
        <v>91.351066736253472</v>
      </c>
      <c r="J36" s="47">
        <f t="shared" si="2"/>
        <v>7.8891700479522486E-2</v>
      </c>
      <c r="K36" s="16">
        <v>213940</v>
      </c>
      <c r="L36" s="16">
        <v>100283</v>
      </c>
      <c r="M36" s="16">
        <v>113657</v>
      </c>
      <c r="N36" s="16">
        <v>6402</v>
      </c>
      <c r="O36" s="16">
        <v>5241</v>
      </c>
      <c r="P36" s="16">
        <v>1161</v>
      </c>
      <c r="Q36" s="16">
        <v>42950</v>
      </c>
      <c r="R36" s="16">
        <v>20764</v>
      </c>
      <c r="S36" s="16">
        <v>22186</v>
      </c>
      <c r="T36" s="72">
        <v>93.590552600739201</v>
      </c>
      <c r="U36" s="16">
        <v>177392</v>
      </c>
      <c r="V36" s="16">
        <v>84760</v>
      </c>
      <c r="W36" s="16">
        <v>92632</v>
      </c>
      <c r="X36" s="72">
        <v>91.501856809741781</v>
      </c>
      <c r="Y36" s="47">
        <v>0.19492425411405909</v>
      </c>
      <c r="Z36" s="16">
        <v>77766</v>
      </c>
      <c r="AA36" s="16">
        <v>128873</v>
      </c>
      <c r="AB36" s="16">
        <v>13703</v>
      </c>
      <c r="AC36" s="47">
        <v>0.70976077223312883</v>
      </c>
      <c r="AD36" s="50">
        <f t="shared" si="3"/>
        <v>63951.891924607924</v>
      </c>
      <c r="AE36" s="75">
        <v>0.60343128506358978</v>
      </c>
      <c r="AF36" s="76">
        <f t="shared" si="4"/>
        <v>0.39656871493641022</v>
      </c>
      <c r="AG36" s="77">
        <v>10.632948716953901</v>
      </c>
      <c r="AH36" s="16">
        <v>142576</v>
      </c>
      <c r="AI36" s="16">
        <v>37616</v>
      </c>
      <c r="AJ36" s="16">
        <v>88539</v>
      </c>
      <c r="AK36" s="16">
        <v>12702</v>
      </c>
      <c r="AL36" s="16">
        <v>2133</v>
      </c>
      <c r="AM36" s="78">
        <v>1586</v>
      </c>
      <c r="AN36" s="16">
        <v>45498</v>
      </c>
      <c r="AO36" s="16">
        <v>29874</v>
      </c>
      <c r="AP36" s="16">
        <v>15624</v>
      </c>
      <c r="AQ36" s="67">
        <v>0.34339970987735724</v>
      </c>
      <c r="AR36" s="16">
        <v>213940</v>
      </c>
      <c r="AS36" s="16">
        <v>6402</v>
      </c>
      <c r="AT36" s="47">
        <f t="shared" si="5"/>
        <v>2.9924277834906983E-2</v>
      </c>
      <c r="AU36" s="16">
        <v>2218</v>
      </c>
      <c r="AV36" s="16">
        <v>4822</v>
      </c>
      <c r="AW36" s="16">
        <v>7493</v>
      </c>
      <c r="AX36" s="16">
        <v>8907</v>
      </c>
      <c r="AY36" s="16">
        <v>7908</v>
      </c>
      <c r="AZ36" s="16">
        <v>5654</v>
      </c>
      <c r="BA36" s="16">
        <v>3629</v>
      </c>
      <c r="BB36" s="16">
        <v>2502</v>
      </c>
      <c r="BC36" s="16">
        <v>2365</v>
      </c>
      <c r="BD36" s="79">
        <v>4.7021847114158861</v>
      </c>
    </row>
    <row r="37" spans="1:56" x14ac:dyDescent="0.3">
      <c r="A37" s="19" t="s">
        <v>78</v>
      </c>
      <c r="B37" s="16" t="s">
        <v>96</v>
      </c>
      <c r="C37" s="19">
        <v>254849</v>
      </c>
      <c r="D37" s="16">
        <v>125686</v>
      </c>
      <c r="E37" s="16">
        <v>129163</v>
      </c>
      <c r="F37" s="47">
        <f t="shared" si="0"/>
        <v>0.70837039425407489</v>
      </c>
      <c r="G37" s="72">
        <v>97.30805261568716</v>
      </c>
      <c r="H37" s="73">
        <v>7192.8817558399996</v>
      </c>
      <c r="I37" s="74">
        <f t="shared" si="1"/>
        <v>35.430722852226033</v>
      </c>
      <c r="J37" s="47">
        <f t="shared" si="2"/>
        <v>3.0598328786909424E-2</v>
      </c>
      <c r="K37" s="16">
        <v>246809</v>
      </c>
      <c r="L37" s="16">
        <v>119426</v>
      </c>
      <c r="M37" s="16">
        <v>127383</v>
      </c>
      <c r="N37" s="16">
        <v>8040</v>
      </c>
      <c r="O37" s="16">
        <v>6260</v>
      </c>
      <c r="P37" s="78">
        <v>1780</v>
      </c>
      <c r="Q37" s="16">
        <v>39911</v>
      </c>
      <c r="R37" s="16">
        <v>19336</v>
      </c>
      <c r="S37" s="16">
        <v>20575</v>
      </c>
      <c r="T37" s="72">
        <v>93.978128797083841</v>
      </c>
      <c r="U37" s="16">
        <v>214938</v>
      </c>
      <c r="V37" s="16">
        <v>106350</v>
      </c>
      <c r="W37" s="16">
        <v>108588</v>
      </c>
      <c r="X37" s="72">
        <v>97.938998784396063</v>
      </c>
      <c r="Y37" s="47">
        <v>0.15660646108087534</v>
      </c>
      <c r="Z37" s="16">
        <v>93005</v>
      </c>
      <c r="AA37" s="16">
        <v>151111</v>
      </c>
      <c r="AB37" s="16">
        <v>10733</v>
      </c>
      <c r="AC37" s="47">
        <v>0.68650197536909952</v>
      </c>
      <c r="AD37" s="50">
        <f t="shared" si="3"/>
        <v>79894.658079160363</v>
      </c>
      <c r="AE37" s="75">
        <v>0.61547471726082148</v>
      </c>
      <c r="AF37" s="76">
        <f t="shared" si="4"/>
        <v>0.38452528273917852</v>
      </c>
      <c r="AG37" s="77">
        <v>7.1027258108278017</v>
      </c>
      <c r="AH37" s="16">
        <v>161844</v>
      </c>
      <c r="AI37" s="16">
        <v>41476</v>
      </c>
      <c r="AJ37" s="16">
        <v>106114</v>
      </c>
      <c r="AK37" s="16">
        <v>10100</v>
      </c>
      <c r="AL37" s="78">
        <v>2283</v>
      </c>
      <c r="AM37" s="78">
        <v>1871</v>
      </c>
      <c r="AN37" s="16">
        <v>50568</v>
      </c>
      <c r="AO37" s="16">
        <v>41279</v>
      </c>
      <c r="AP37" s="16">
        <v>9289</v>
      </c>
      <c r="AQ37" s="67">
        <v>0.18369324473975637</v>
      </c>
      <c r="AR37" s="16">
        <v>246809</v>
      </c>
      <c r="AS37" s="16">
        <v>8040</v>
      </c>
      <c r="AT37" s="47">
        <f t="shared" si="5"/>
        <v>3.2575797479022242E-2</v>
      </c>
      <c r="AU37" s="78">
        <v>1804</v>
      </c>
      <c r="AV37" s="16">
        <v>4778</v>
      </c>
      <c r="AW37" s="16">
        <v>7692</v>
      </c>
      <c r="AX37" s="16">
        <v>9982</v>
      </c>
      <c r="AY37" s="16">
        <v>9003</v>
      </c>
      <c r="AZ37" s="16">
        <v>6852</v>
      </c>
      <c r="BA37" s="16">
        <v>4541</v>
      </c>
      <c r="BB37" s="16">
        <v>3071</v>
      </c>
      <c r="BC37" s="78">
        <v>2845</v>
      </c>
      <c r="BD37" s="79">
        <v>4.8807348520803666</v>
      </c>
    </row>
    <row r="38" spans="1:56" x14ac:dyDescent="0.3">
      <c r="A38" s="19" t="s">
        <v>98</v>
      </c>
      <c r="B38" s="16" t="s">
        <v>102</v>
      </c>
      <c r="C38" s="19">
        <v>48077</v>
      </c>
      <c r="D38" s="16">
        <v>23623</v>
      </c>
      <c r="E38" s="16">
        <v>24454</v>
      </c>
      <c r="F38" s="47">
        <f t="shared" si="0"/>
        <v>0.13363334148673589</v>
      </c>
      <c r="G38" s="72">
        <v>96.601782939396415</v>
      </c>
      <c r="H38" s="73">
        <v>2684.59376845</v>
      </c>
      <c r="I38" s="74">
        <f t="shared" si="1"/>
        <v>17.90848230559596</v>
      </c>
      <c r="J38" s="47">
        <f t="shared" si="2"/>
        <v>1.5465945528309967E-2</v>
      </c>
      <c r="K38" s="16">
        <v>46387</v>
      </c>
      <c r="L38" s="16">
        <v>22580</v>
      </c>
      <c r="M38" s="16">
        <v>23807</v>
      </c>
      <c r="N38" s="16">
        <v>1690</v>
      </c>
      <c r="O38" s="78">
        <v>1043</v>
      </c>
      <c r="P38" s="78">
        <v>647</v>
      </c>
      <c r="Q38" s="16">
        <v>12696</v>
      </c>
      <c r="R38" s="16">
        <v>6007</v>
      </c>
      <c r="S38" s="16">
        <v>6689</v>
      </c>
      <c r="T38" s="72">
        <v>89.80415607714157</v>
      </c>
      <c r="U38" s="16">
        <v>35381</v>
      </c>
      <c r="V38" s="16">
        <v>17616</v>
      </c>
      <c r="W38" s="16">
        <v>17765</v>
      </c>
      <c r="X38" s="72">
        <v>99.161272164368143</v>
      </c>
      <c r="Y38" s="47">
        <v>0.26407637747779605</v>
      </c>
      <c r="Z38" s="16">
        <v>17849</v>
      </c>
      <c r="AA38" s="16">
        <v>27761</v>
      </c>
      <c r="AB38" s="16">
        <v>2467</v>
      </c>
      <c r="AC38" s="47">
        <v>0.73181801808292202</v>
      </c>
      <c r="AD38" s="50">
        <f t="shared" si="3"/>
        <v>12893.385144627358</v>
      </c>
      <c r="AE38" s="75">
        <v>0.64295234321530204</v>
      </c>
      <c r="AF38" s="76">
        <f t="shared" si="4"/>
        <v>0.35704765678469796</v>
      </c>
      <c r="AG38" s="77">
        <v>8.8865674867620044</v>
      </c>
      <c r="AH38" s="16">
        <v>30228</v>
      </c>
      <c r="AI38" s="16">
        <v>9411</v>
      </c>
      <c r="AJ38" s="16">
        <v>18064</v>
      </c>
      <c r="AK38" s="16">
        <v>1923</v>
      </c>
      <c r="AL38" s="78">
        <v>793</v>
      </c>
      <c r="AM38" s="78">
        <v>37</v>
      </c>
      <c r="AN38" s="16">
        <v>9626</v>
      </c>
      <c r="AO38" s="16">
        <v>6978</v>
      </c>
      <c r="AP38" s="16">
        <v>2648</v>
      </c>
      <c r="AQ38" s="67">
        <v>0.2750883025140245</v>
      </c>
      <c r="AR38" s="16">
        <v>46387</v>
      </c>
      <c r="AS38" s="78">
        <v>1690</v>
      </c>
      <c r="AT38" s="47">
        <f t="shared" si="5"/>
        <v>3.6432621208528249E-2</v>
      </c>
      <c r="AU38" s="78">
        <v>819</v>
      </c>
      <c r="AV38" s="78">
        <v>1094</v>
      </c>
      <c r="AW38" s="16">
        <v>1211</v>
      </c>
      <c r="AX38" s="16">
        <v>1430</v>
      </c>
      <c r="AY38" s="16">
        <v>1526</v>
      </c>
      <c r="AZ38" s="16">
        <v>1303</v>
      </c>
      <c r="BA38" s="78">
        <v>948</v>
      </c>
      <c r="BB38" s="78">
        <v>705</v>
      </c>
      <c r="BC38" s="78">
        <v>590</v>
      </c>
      <c r="BD38" s="79">
        <v>4.8189279035944317</v>
      </c>
    </row>
    <row r="39" spans="1:56" x14ac:dyDescent="0.3">
      <c r="A39" s="19" t="s">
        <v>98</v>
      </c>
      <c r="B39" s="16" t="s">
        <v>105</v>
      </c>
      <c r="C39" s="19">
        <v>48352</v>
      </c>
      <c r="D39" s="16">
        <v>23022</v>
      </c>
      <c r="E39" s="16">
        <v>25330</v>
      </c>
      <c r="F39" s="47">
        <f t="shared" si="0"/>
        <v>0.13439772297702965</v>
      </c>
      <c r="G39" s="72">
        <v>90.888274772996454</v>
      </c>
      <c r="H39" s="73">
        <v>4307.9997273099998</v>
      </c>
      <c r="I39" s="74">
        <f t="shared" si="1"/>
        <v>11.223770441181514</v>
      </c>
      <c r="J39" s="47">
        <f t="shared" si="2"/>
        <v>9.6929610953870385E-3</v>
      </c>
      <c r="K39" s="16">
        <v>46519</v>
      </c>
      <c r="L39" s="16">
        <v>21539</v>
      </c>
      <c r="M39" s="16">
        <v>24980</v>
      </c>
      <c r="N39" s="16">
        <v>1833</v>
      </c>
      <c r="O39" s="16">
        <v>1483</v>
      </c>
      <c r="P39" s="78">
        <v>350</v>
      </c>
      <c r="Q39" s="16">
        <v>24926</v>
      </c>
      <c r="R39" s="16">
        <v>11759</v>
      </c>
      <c r="S39" s="16">
        <v>13167</v>
      </c>
      <c r="T39" s="72">
        <v>89.306599832915623</v>
      </c>
      <c r="U39" s="16">
        <v>23426</v>
      </c>
      <c r="V39" s="16">
        <v>11263</v>
      </c>
      <c r="W39" s="16">
        <v>12163</v>
      </c>
      <c r="X39" s="72">
        <v>92.600509742662169</v>
      </c>
      <c r="Y39" s="47">
        <v>0.51551125082726668</v>
      </c>
      <c r="Z39" s="16">
        <v>16788</v>
      </c>
      <c r="AA39" s="16">
        <v>28686</v>
      </c>
      <c r="AB39" s="16">
        <v>2878</v>
      </c>
      <c r="AC39" s="47">
        <v>0.68556090078784082</v>
      </c>
      <c r="AD39" s="50">
        <f t="shared" si="3"/>
        <v>15203.759325106321</v>
      </c>
      <c r="AE39" s="75">
        <v>0.58523321480861745</v>
      </c>
      <c r="AF39" s="76">
        <f t="shared" si="4"/>
        <v>0.41476678519138255</v>
      </c>
      <c r="AG39" s="77">
        <v>10.032768597922331</v>
      </c>
      <c r="AH39" s="16">
        <v>31564</v>
      </c>
      <c r="AI39" s="16">
        <v>9714</v>
      </c>
      <c r="AJ39" s="16">
        <v>18679</v>
      </c>
      <c r="AK39" s="16">
        <v>2396</v>
      </c>
      <c r="AL39" s="78">
        <v>743</v>
      </c>
      <c r="AM39" s="78">
        <v>32</v>
      </c>
      <c r="AN39" s="16">
        <v>9917</v>
      </c>
      <c r="AO39" s="16">
        <v>7554</v>
      </c>
      <c r="AP39" s="16">
        <v>2363</v>
      </c>
      <c r="AQ39" s="67">
        <v>0.23800000000000002</v>
      </c>
      <c r="AR39" s="16">
        <v>46519</v>
      </c>
      <c r="AS39" s="78">
        <v>1833</v>
      </c>
      <c r="AT39" s="47">
        <f t="shared" si="5"/>
        <v>3.9403254584148416E-2</v>
      </c>
      <c r="AU39" s="78">
        <v>696</v>
      </c>
      <c r="AV39" s="16">
        <v>1073</v>
      </c>
      <c r="AW39" s="16">
        <v>1477</v>
      </c>
      <c r="AX39" s="16">
        <v>1667</v>
      </c>
      <c r="AY39" s="16">
        <v>1605</v>
      </c>
      <c r="AZ39" s="16">
        <v>1392</v>
      </c>
      <c r="BA39" s="78">
        <v>950</v>
      </c>
      <c r="BB39" s="78">
        <v>582</v>
      </c>
      <c r="BC39" s="78">
        <v>475</v>
      </c>
      <c r="BD39" s="51">
        <v>4.7</v>
      </c>
    </row>
    <row r="40" spans="1:56" x14ac:dyDescent="0.3">
      <c r="A40" s="19" t="s">
        <v>98</v>
      </c>
      <c r="B40" s="16" t="s">
        <v>106</v>
      </c>
      <c r="C40" s="19">
        <v>50374</v>
      </c>
      <c r="D40" s="16">
        <v>24379</v>
      </c>
      <c r="E40" s="16">
        <v>25995</v>
      </c>
      <c r="F40" s="47">
        <f t="shared" si="0"/>
        <v>0.14001801160748037</v>
      </c>
      <c r="G40" s="72">
        <v>93.783419888440093</v>
      </c>
      <c r="H40" s="73">
        <v>3478.2177157299998</v>
      </c>
      <c r="I40" s="74">
        <f t="shared" si="1"/>
        <v>14.482704682972276</v>
      </c>
      <c r="J40" s="47">
        <f t="shared" si="2"/>
        <v>1.2507409500550357E-2</v>
      </c>
      <c r="K40" s="16">
        <v>49949</v>
      </c>
      <c r="L40" s="16">
        <v>24110</v>
      </c>
      <c r="M40" s="16">
        <v>25839</v>
      </c>
      <c r="N40" s="78">
        <v>425</v>
      </c>
      <c r="O40" s="78">
        <v>269</v>
      </c>
      <c r="P40" s="78">
        <v>156</v>
      </c>
      <c r="Q40" s="16">
        <v>7587</v>
      </c>
      <c r="R40" s="16">
        <v>3583</v>
      </c>
      <c r="S40" s="16">
        <v>4004</v>
      </c>
      <c r="T40" s="72">
        <v>89.485514485514486</v>
      </c>
      <c r="U40" s="16">
        <v>42787</v>
      </c>
      <c r="V40" s="16">
        <v>20796</v>
      </c>
      <c r="W40" s="16">
        <v>21991</v>
      </c>
      <c r="X40" s="72">
        <v>94.565958801327824</v>
      </c>
      <c r="Y40" s="47">
        <v>0.15061341168062889</v>
      </c>
      <c r="Z40" s="16">
        <v>20114</v>
      </c>
      <c r="AA40" s="16">
        <v>27428</v>
      </c>
      <c r="AB40" s="16">
        <v>2832</v>
      </c>
      <c r="AC40" s="47">
        <v>0.83659034563220058</v>
      </c>
      <c r="AD40" s="50">
        <f t="shared" si="3"/>
        <v>8231.5979291235271</v>
      </c>
      <c r="AE40" s="75">
        <v>0.73333819454571969</v>
      </c>
      <c r="AF40" s="76">
        <f t="shared" si="4"/>
        <v>0.26666180545428031</v>
      </c>
      <c r="AG40" s="77">
        <v>10.325215108648097</v>
      </c>
      <c r="AH40" s="16">
        <v>30260</v>
      </c>
      <c r="AI40" s="16">
        <v>7981</v>
      </c>
      <c r="AJ40" s="16">
        <v>19339</v>
      </c>
      <c r="AK40" s="16">
        <v>2086</v>
      </c>
      <c r="AL40" s="78">
        <v>836</v>
      </c>
      <c r="AM40" s="78">
        <v>18</v>
      </c>
      <c r="AN40" s="16">
        <v>9782</v>
      </c>
      <c r="AO40" s="16">
        <v>8060</v>
      </c>
      <c r="AP40" s="16">
        <v>1722</v>
      </c>
      <c r="AQ40" s="67">
        <v>0.17600000000000002</v>
      </c>
      <c r="AR40" s="78">
        <v>49949</v>
      </c>
      <c r="AS40" s="78">
        <v>425</v>
      </c>
      <c r="AT40" s="47">
        <f t="shared" si="5"/>
        <v>8.5086788524294781E-3</v>
      </c>
      <c r="AU40" s="78">
        <v>489</v>
      </c>
      <c r="AV40" s="78">
        <v>852</v>
      </c>
      <c r="AW40" s="16">
        <v>1127</v>
      </c>
      <c r="AX40" s="16">
        <v>1522</v>
      </c>
      <c r="AY40" s="16">
        <v>1653</v>
      </c>
      <c r="AZ40" s="16">
        <v>1552</v>
      </c>
      <c r="BA40" s="16">
        <v>1157</v>
      </c>
      <c r="BB40" s="78">
        <v>850</v>
      </c>
      <c r="BC40" s="78">
        <v>580</v>
      </c>
      <c r="BD40" s="51">
        <v>5.0999999999999996</v>
      </c>
    </row>
    <row r="41" spans="1:56" x14ac:dyDescent="0.3">
      <c r="A41" s="19" t="s">
        <v>98</v>
      </c>
      <c r="B41" s="16" t="s">
        <v>108</v>
      </c>
      <c r="C41" s="19">
        <v>87623</v>
      </c>
      <c r="D41" s="16">
        <v>41927</v>
      </c>
      <c r="E41" s="16">
        <v>45696</v>
      </c>
      <c r="F41" s="47">
        <f t="shared" si="0"/>
        <v>0.24355417936003201</v>
      </c>
      <c r="G41" s="72">
        <v>91.752013305322137</v>
      </c>
      <c r="H41" s="73">
        <v>2425.1068556599998</v>
      </c>
      <c r="I41" s="74">
        <f t="shared" si="1"/>
        <v>36.131603766446467</v>
      </c>
      <c r="J41" s="47">
        <f t="shared" si="2"/>
        <v>3.1203616597243758E-2</v>
      </c>
      <c r="K41" s="16">
        <v>86855</v>
      </c>
      <c r="L41" s="16">
        <v>41453</v>
      </c>
      <c r="M41" s="16">
        <v>45402</v>
      </c>
      <c r="N41" s="78">
        <v>768</v>
      </c>
      <c r="O41" s="78">
        <v>474</v>
      </c>
      <c r="P41" s="78">
        <v>294</v>
      </c>
      <c r="Q41" s="16">
        <v>13452</v>
      </c>
      <c r="R41" s="16">
        <v>6289</v>
      </c>
      <c r="S41" s="16">
        <v>7163</v>
      </c>
      <c r="T41" s="72">
        <v>87.798408488063657</v>
      </c>
      <c r="U41" s="16">
        <v>74171</v>
      </c>
      <c r="V41" s="16">
        <v>35638</v>
      </c>
      <c r="W41" s="16">
        <v>38533</v>
      </c>
      <c r="X41" s="72">
        <v>92.486959229751122</v>
      </c>
      <c r="Y41" s="47">
        <v>0.15352133572235599</v>
      </c>
      <c r="Z41" s="16">
        <v>35689</v>
      </c>
      <c r="AA41" s="16">
        <v>48400</v>
      </c>
      <c r="AB41" s="16">
        <v>3534</v>
      </c>
      <c r="AC41" s="47">
        <v>0.8103925619834712</v>
      </c>
      <c r="AD41" s="50">
        <f t="shared" si="3"/>
        <v>16613.972541322302</v>
      </c>
      <c r="AE41" s="75">
        <v>0.73737603305785127</v>
      </c>
      <c r="AF41" s="76">
        <f t="shared" si="4"/>
        <v>0.26262396694214873</v>
      </c>
      <c r="AG41" s="77">
        <v>7.3016528925619824</v>
      </c>
      <c r="AH41" s="16">
        <v>51934</v>
      </c>
      <c r="AI41" s="16">
        <v>18164</v>
      </c>
      <c r="AJ41" s="16">
        <v>28908</v>
      </c>
      <c r="AK41" s="16">
        <v>3715</v>
      </c>
      <c r="AL41" s="78">
        <v>1090</v>
      </c>
      <c r="AM41" s="78">
        <v>57</v>
      </c>
      <c r="AN41" s="16">
        <v>14683</v>
      </c>
      <c r="AO41" s="16">
        <v>10740</v>
      </c>
      <c r="AP41" s="16">
        <v>3943</v>
      </c>
      <c r="AQ41" s="67">
        <v>0.26899999999999996</v>
      </c>
      <c r="AR41" s="16">
        <v>86855</v>
      </c>
      <c r="AS41" s="78">
        <v>768</v>
      </c>
      <c r="AT41" s="47">
        <f t="shared" si="5"/>
        <v>8.8423234125841917E-3</v>
      </c>
      <c r="AU41" s="78">
        <v>743</v>
      </c>
      <c r="AV41" s="16">
        <v>1298</v>
      </c>
      <c r="AW41" s="16">
        <v>1464</v>
      </c>
      <c r="AX41" s="16">
        <v>1669</v>
      </c>
      <c r="AY41" s="16">
        <v>1838</v>
      </c>
      <c r="AZ41" s="16">
        <v>1845</v>
      </c>
      <c r="BA41" s="16">
        <v>1652</v>
      </c>
      <c r="BB41" s="16">
        <v>1662</v>
      </c>
      <c r="BC41" s="16">
        <v>2512</v>
      </c>
      <c r="BD41" s="51">
        <v>5.9</v>
      </c>
    </row>
    <row r="42" spans="1:56" x14ac:dyDescent="0.3">
      <c r="A42" s="19" t="s">
        <v>98</v>
      </c>
      <c r="B42" s="16" t="s">
        <v>110</v>
      </c>
      <c r="C42" s="19">
        <v>31878</v>
      </c>
      <c r="D42" s="16">
        <v>15692</v>
      </c>
      <c r="E42" s="16">
        <v>16186</v>
      </c>
      <c r="F42" s="47">
        <f t="shared" si="0"/>
        <v>8.8607102354850906E-2</v>
      </c>
      <c r="G42" s="72">
        <v>96.947979735573952</v>
      </c>
      <c r="H42" s="73">
        <v>3495.4280922100002</v>
      </c>
      <c r="I42" s="74">
        <f t="shared" si="1"/>
        <v>9.1199129717599163</v>
      </c>
      <c r="J42" s="47">
        <f t="shared" si="2"/>
        <v>7.8760486141303144E-3</v>
      </c>
      <c r="K42" s="16">
        <v>31327</v>
      </c>
      <c r="L42" s="16">
        <v>15353</v>
      </c>
      <c r="M42" s="16">
        <v>15974</v>
      </c>
      <c r="N42" s="78">
        <v>551</v>
      </c>
      <c r="O42" s="78">
        <v>339</v>
      </c>
      <c r="P42" s="78">
        <v>212</v>
      </c>
      <c r="Q42" s="16">
        <v>5227</v>
      </c>
      <c r="R42" s="16">
        <v>2518</v>
      </c>
      <c r="S42" s="16">
        <v>2709</v>
      </c>
      <c r="T42" s="72">
        <v>92.949427833148775</v>
      </c>
      <c r="U42" s="16">
        <v>26651</v>
      </c>
      <c r="V42" s="16">
        <v>13174</v>
      </c>
      <c r="W42" s="16">
        <v>13477</v>
      </c>
      <c r="X42" s="72">
        <v>97.751725161386062</v>
      </c>
      <c r="Y42" s="47">
        <v>0.16396888136018573</v>
      </c>
      <c r="Z42" s="16">
        <v>13756</v>
      </c>
      <c r="AA42" s="16">
        <v>16974</v>
      </c>
      <c r="AB42" s="78">
        <v>1148</v>
      </c>
      <c r="AC42" s="47">
        <v>0.87804878048780477</v>
      </c>
      <c r="AD42" s="50">
        <f t="shared" si="3"/>
        <v>3887.5609756097597</v>
      </c>
      <c r="AE42" s="75">
        <v>0.81041593024625902</v>
      </c>
      <c r="AF42" s="76">
        <f t="shared" si="4"/>
        <v>0.18958406975374098</v>
      </c>
      <c r="AG42" s="77">
        <v>6.7632850241545892</v>
      </c>
      <c r="AH42" s="16">
        <v>18122</v>
      </c>
      <c r="AI42" s="16">
        <v>5741</v>
      </c>
      <c r="AJ42" s="16">
        <v>10984</v>
      </c>
      <c r="AK42" s="78">
        <v>1188</v>
      </c>
      <c r="AL42" s="78">
        <v>177</v>
      </c>
      <c r="AM42" s="78">
        <v>32</v>
      </c>
      <c r="AN42" s="16">
        <v>4941</v>
      </c>
      <c r="AO42" s="78">
        <v>3948</v>
      </c>
      <c r="AP42" s="78">
        <v>993</v>
      </c>
      <c r="AQ42" s="67">
        <v>0.20097146326654525</v>
      </c>
      <c r="AR42" s="78">
        <v>31327</v>
      </c>
      <c r="AS42" s="78">
        <v>551</v>
      </c>
      <c r="AT42" s="47">
        <f t="shared" si="5"/>
        <v>1.7588661537970441E-2</v>
      </c>
      <c r="AU42" s="78">
        <v>138</v>
      </c>
      <c r="AV42" s="78">
        <v>277</v>
      </c>
      <c r="AW42" s="78">
        <v>402</v>
      </c>
      <c r="AX42" s="78">
        <v>562</v>
      </c>
      <c r="AY42" s="78">
        <v>620</v>
      </c>
      <c r="AZ42" s="78">
        <v>668</v>
      </c>
      <c r="BA42" s="78">
        <v>648</v>
      </c>
      <c r="BB42" s="78">
        <v>1014</v>
      </c>
      <c r="BC42" s="78">
        <v>612</v>
      </c>
      <c r="BD42" s="79">
        <v>6.3402145314713625</v>
      </c>
    </row>
    <row r="43" spans="1:56" x14ac:dyDescent="0.3">
      <c r="A43" s="19" t="s">
        <v>98</v>
      </c>
      <c r="B43" s="16" t="s">
        <v>114</v>
      </c>
      <c r="C43" s="19">
        <v>42600</v>
      </c>
      <c r="D43" s="16">
        <v>19727</v>
      </c>
      <c r="E43" s="16">
        <v>22873</v>
      </c>
      <c r="F43" s="47">
        <f t="shared" si="0"/>
        <v>0.11840964176914011</v>
      </c>
      <c r="G43" s="72">
        <v>86.245791981812616</v>
      </c>
      <c r="H43" s="73">
        <v>3280.4453556200001</v>
      </c>
      <c r="I43" s="74">
        <f t="shared" si="1"/>
        <v>12.986041644320776</v>
      </c>
      <c r="J43" s="47">
        <f t="shared" si="2"/>
        <v>1.1214876239773368E-2</v>
      </c>
      <c r="K43" s="16">
        <v>41561</v>
      </c>
      <c r="L43" s="16">
        <v>19002</v>
      </c>
      <c r="M43" s="16">
        <v>22559</v>
      </c>
      <c r="N43" s="16">
        <v>1039</v>
      </c>
      <c r="O43" s="78">
        <v>725</v>
      </c>
      <c r="P43" s="78">
        <v>314</v>
      </c>
      <c r="Q43" s="16">
        <v>11505</v>
      </c>
      <c r="R43" s="16">
        <v>5267</v>
      </c>
      <c r="S43" s="16">
        <v>6238</v>
      </c>
      <c r="T43" s="72">
        <v>84.434113497916002</v>
      </c>
      <c r="U43" s="16">
        <v>31095</v>
      </c>
      <c r="V43" s="16">
        <v>14460</v>
      </c>
      <c r="W43" s="16">
        <v>16635</v>
      </c>
      <c r="X43" s="72">
        <v>86.925157799819658</v>
      </c>
      <c r="Y43" s="47">
        <v>0.27007042253521124</v>
      </c>
      <c r="Z43" s="16">
        <v>18139</v>
      </c>
      <c r="AA43" s="16">
        <v>22419</v>
      </c>
      <c r="AB43" s="16">
        <v>2042</v>
      </c>
      <c r="AC43" s="47">
        <v>0.90017395958784963</v>
      </c>
      <c r="AD43" s="50">
        <f t="shared" si="3"/>
        <v>4252.5893215576061</v>
      </c>
      <c r="AE43" s="75">
        <v>0.80909050359070434</v>
      </c>
      <c r="AF43" s="76">
        <f t="shared" si="4"/>
        <v>0.19090949640929566</v>
      </c>
      <c r="AG43" s="77">
        <v>9.1083455997145268</v>
      </c>
      <c r="AH43" s="16">
        <v>24461</v>
      </c>
      <c r="AI43" s="16">
        <v>7351</v>
      </c>
      <c r="AJ43" s="16">
        <v>14721</v>
      </c>
      <c r="AK43" s="16">
        <v>1994</v>
      </c>
      <c r="AL43" s="78">
        <v>293</v>
      </c>
      <c r="AM43" s="78">
        <v>102</v>
      </c>
      <c r="AN43" s="16">
        <v>8522</v>
      </c>
      <c r="AO43" s="16">
        <v>6154</v>
      </c>
      <c r="AP43" s="16">
        <v>2368</v>
      </c>
      <c r="AQ43" s="67">
        <v>0.27800000000000002</v>
      </c>
      <c r="AR43" s="16">
        <v>41561</v>
      </c>
      <c r="AS43" s="78">
        <v>1039</v>
      </c>
      <c r="AT43" s="47">
        <f t="shared" si="5"/>
        <v>2.4999398474531413E-2</v>
      </c>
      <c r="AU43" s="78">
        <v>694</v>
      </c>
      <c r="AV43" s="16">
        <v>1039</v>
      </c>
      <c r="AW43" s="16">
        <v>1059</v>
      </c>
      <c r="AX43" s="16">
        <v>1223</v>
      </c>
      <c r="AY43" s="16">
        <v>1215</v>
      </c>
      <c r="AZ43" s="16">
        <v>1102</v>
      </c>
      <c r="BA43" s="78">
        <v>875</v>
      </c>
      <c r="BB43" s="78">
        <v>650</v>
      </c>
      <c r="BC43" s="78">
        <v>665</v>
      </c>
      <c r="BD43" s="51">
        <v>4.9000000000000004</v>
      </c>
    </row>
    <row r="44" spans="1:56" x14ac:dyDescent="0.3">
      <c r="A44" s="19" t="s">
        <v>98</v>
      </c>
      <c r="B44" s="16" t="s">
        <v>115</v>
      </c>
      <c r="C44" s="19">
        <v>51351</v>
      </c>
      <c r="D44" s="16">
        <v>24151</v>
      </c>
      <c r="E44" s="16">
        <v>27200</v>
      </c>
      <c r="F44" s="47">
        <f t="shared" si="0"/>
        <v>0.14273365057481488</v>
      </c>
      <c r="G44" s="72">
        <v>88.790441176470594</v>
      </c>
      <c r="H44" s="73">
        <v>5946.6133645999998</v>
      </c>
      <c r="I44" s="74">
        <f t="shared" si="1"/>
        <v>8.6353352490832638</v>
      </c>
      <c r="J44" s="47">
        <f t="shared" si="2"/>
        <v>7.4575624166255848E-3</v>
      </c>
      <c r="K44" s="16">
        <v>50520</v>
      </c>
      <c r="L44" s="16">
        <v>23480</v>
      </c>
      <c r="M44" s="16">
        <v>27040</v>
      </c>
      <c r="N44" s="78">
        <v>831</v>
      </c>
      <c r="O44" s="78">
        <v>671</v>
      </c>
      <c r="P44" s="78">
        <v>160</v>
      </c>
      <c r="Q44" s="16">
        <v>10851</v>
      </c>
      <c r="R44" s="16">
        <v>5215</v>
      </c>
      <c r="S44" s="16">
        <v>5636</v>
      </c>
      <c r="T44" s="72">
        <v>92.530163236337827</v>
      </c>
      <c r="U44" s="16">
        <v>40500</v>
      </c>
      <c r="V44" s="16">
        <v>18936</v>
      </c>
      <c r="W44" s="16">
        <v>21564</v>
      </c>
      <c r="X44" s="72">
        <v>87.813021702838071</v>
      </c>
      <c r="Y44" s="47">
        <v>0.21131039317637437</v>
      </c>
      <c r="Z44" s="16">
        <v>20178</v>
      </c>
      <c r="AA44" s="16">
        <v>27965</v>
      </c>
      <c r="AB44" s="16">
        <v>3208</v>
      </c>
      <c r="AC44" s="47">
        <v>0.83625961022706941</v>
      </c>
      <c r="AD44" s="50">
        <f t="shared" si="3"/>
        <v>8408.2327552297593</v>
      </c>
      <c r="AE44" s="75">
        <v>0.72154478812801714</v>
      </c>
      <c r="AF44" s="76">
        <f t="shared" si="4"/>
        <v>0.27845521187198286</v>
      </c>
      <c r="AG44" s="77">
        <v>11.471482209905238</v>
      </c>
      <c r="AH44" s="16">
        <v>31173</v>
      </c>
      <c r="AI44" s="16">
        <v>9495</v>
      </c>
      <c r="AJ44" s="16">
        <v>19055</v>
      </c>
      <c r="AK44" s="16">
        <v>2307</v>
      </c>
      <c r="AL44" s="78">
        <v>299</v>
      </c>
      <c r="AM44" s="78">
        <v>17</v>
      </c>
      <c r="AN44" s="16">
        <v>10157</v>
      </c>
      <c r="AO44" s="16">
        <v>7742</v>
      </c>
      <c r="AP44" s="16">
        <v>2415</v>
      </c>
      <c r="AQ44" s="67">
        <v>0.23776705720192973</v>
      </c>
      <c r="AR44" s="78">
        <v>50520</v>
      </c>
      <c r="AS44" s="78">
        <v>831</v>
      </c>
      <c r="AT44" s="47">
        <f t="shared" si="5"/>
        <v>1.6448931116389547E-2</v>
      </c>
      <c r="AU44" s="78">
        <v>678</v>
      </c>
      <c r="AV44" s="78">
        <v>1161</v>
      </c>
      <c r="AW44" s="78">
        <v>1278</v>
      </c>
      <c r="AX44" s="16">
        <v>1411</v>
      </c>
      <c r="AY44" s="16">
        <v>1545</v>
      </c>
      <c r="AZ44" s="16">
        <v>1377</v>
      </c>
      <c r="BA44" s="78">
        <v>1169</v>
      </c>
      <c r="BB44" s="78">
        <v>874</v>
      </c>
      <c r="BC44" s="78">
        <v>664</v>
      </c>
      <c r="BD44" s="79">
        <v>4.9739096189819829</v>
      </c>
    </row>
    <row r="45" spans="1:56" x14ac:dyDescent="0.3">
      <c r="A45" s="19" t="s">
        <v>98</v>
      </c>
      <c r="B45" s="16" t="s">
        <v>117</v>
      </c>
      <c r="C45" s="19">
        <v>21493</v>
      </c>
      <c r="D45" s="16">
        <v>10313</v>
      </c>
      <c r="E45" s="16">
        <v>11180</v>
      </c>
      <c r="F45" s="47">
        <f t="shared" si="0"/>
        <v>5.9741277712303482E-2</v>
      </c>
      <c r="G45" s="72">
        <v>92.245080500894446</v>
      </c>
      <c r="H45" s="73">
        <v>2509.4881386699999</v>
      </c>
      <c r="I45" s="74">
        <f t="shared" si="1"/>
        <v>8.5646947952465897</v>
      </c>
      <c r="J45" s="47">
        <f t="shared" si="2"/>
        <v>7.3965566098525724E-3</v>
      </c>
      <c r="K45" s="16">
        <v>20726</v>
      </c>
      <c r="L45" s="16">
        <v>9706</v>
      </c>
      <c r="M45" s="16">
        <v>11020</v>
      </c>
      <c r="N45" s="78">
        <v>767</v>
      </c>
      <c r="O45" s="78">
        <v>607</v>
      </c>
      <c r="P45" s="78">
        <v>160</v>
      </c>
      <c r="Q45" s="16">
        <v>4159</v>
      </c>
      <c r="R45" s="16">
        <v>2028</v>
      </c>
      <c r="S45" s="16">
        <v>2131</v>
      </c>
      <c r="T45" s="72">
        <v>95.16658845612389</v>
      </c>
      <c r="U45" s="16">
        <v>17334</v>
      </c>
      <c r="V45" s="16">
        <v>8285</v>
      </c>
      <c r="W45" s="16">
        <v>9049</v>
      </c>
      <c r="X45" s="72">
        <v>91.55707813018013</v>
      </c>
      <c r="Y45" s="47">
        <v>0.19350486204810868</v>
      </c>
      <c r="Z45" s="16">
        <v>9374</v>
      </c>
      <c r="AA45" s="16">
        <v>11242</v>
      </c>
      <c r="AB45" s="78">
        <v>877</v>
      </c>
      <c r="AC45" s="47">
        <v>0.91184842554705581</v>
      </c>
      <c r="AD45" s="50">
        <f t="shared" si="3"/>
        <v>1894.6417897171295</v>
      </c>
      <c r="AE45" s="75">
        <v>0.83383739548123115</v>
      </c>
      <c r="AF45" s="76">
        <f t="shared" si="4"/>
        <v>0.16616260451876885</v>
      </c>
      <c r="AG45" s="77">
        <v>7.8011030065824594</v>
      </c>
      <c r="AH45" s="16">
        <v>12119</v>
      </c>
      <c r="AI45" s="16">
        <v>3553</v>
      </c>
      <c r="AJ45" s="16">
        <v>7511</v>
      </c>
      <c r="AK45" s="78">
        <v>858</v>
      </c>
      <c r="AL45" s="78">
        <v>140</v>
      </c>
      <c r="AM45" s="78">
        <v>57</v>
      </c>
      <c r="AN45" s="16">
        <v>3977</v>
      </c>
      <c r="AO45" s="16">
        <v>3130</v>
      </c>
      <c r="AP45" s="78">
        <v>847</v>
      </c>
      <c r="AQ45" s="67">
        <v>0.21299999999999999</v>
      </c>
      <c r="AR45" s="78">
        <v>20726</v>
      </c>
      <c r="AS45" s="78">
        <v>767</v>
      </c>
      <c r="AT45" s="47">
        <f t="shared" si="5"/>
        <v>3.7006658303580048E-2</v>
      </c>
      <c r="AU45" s="78">
        <v>289</v>
      </c>
      <c r="AV45" s="78">
        <v>388</v>
      </c>
      <c r="AW45" s="78">
        <v>486</v>
      </c>
      <c r="AX45" s="78">
        <v>536</v>
      </c>
      <c r="AY45" s="78">
        <v>522</v>
      </c>
      <c r="AZ45" s="78">
        <v>549</v>
      </c>
      <c r="BA45" s="78">
        <v>446</v>
      </c>
      <c r="BB45" s="78">
        <v>354</v>
      </c>
      <c r="BC45" s="78">
        <v>407</v>
      </c>
      <c r="BD45" s="51">
        <v>5.2</v>
      </c>
    </row>
    <row r="46" spans="1:56" x14ac:dyDescent="0.3">
      <c r="A46" s="19" t="s">
        <v>98</v>
      </c>
      <c r="B46" s="16" t="s">
        <v>119</v>
      </c>
      <c r="C46" s="19">
        <v>97053</v>
      </c>
      <c r="D46" s="16">
        <v>46770</v>
      </c>
      <c r="E46" s="16">
        <v>50283</v>
      </c>
      <c r="F46" s="47">
        <f t="shared" si="0"/>
        <v>0.26976551555446843</v>
      </c>
      <c r="G46" s="72">
        <v>93.013543344669174</v>
      </c>
      <c r="H46" s="73">
        <v>8148.8131764899999</v>
      </c>
      <c r="I46" s="74">
        <f t="shared" si="1"/>
        <v>11.910077933803407</v>
      </c>
      <c r="J46" s="47">
        <f t="shared" si="2"/>
        <v>1.028566315217967E-2</v>
      </c>
      <c r="K46" s="16">
        <v>95265</v>
      </c>
      <c r="L46" s="16">
        <v>45399</v>
      </c>
      <c r="M46" s="16">
        <v>49866</v>
      </c>
      <c r="N46" s="78">
        <v>1788</v>
      </c>
      <c r="O46" s="78">
        <v>1371</v>
      </c>
      <c r="P46" s="78">
        <v>417</v>
      </c>
      <c r="Q46" s="16">
        <v>9406</v>
      </c>
      <c r="R46" s="16">
        <v>4532</v>
      </c>
      <c r="S46" s="16">
        <v>4874</v>
      </c>
      <c r="T46" s="72">
        <v>92.983176036109967</v>
      </c>
      <c r="U46" s="16">
        <v>87647</v>
      </c>
      <c r="V46" s="16">
        <v>42238</v>
      </c>
      <c r="W46" s="16">
        <v>45409</v>
      </c>
      <c r="X46" s="72">
        <v>93.01680283644211</v>
      </c>
      <c r="Y46" s="47">
        <v>9.6916117997382867E-2</v>
      </c>
      <c r="Z46" s="16">
        <v>39403</v>
      </c>
      <c r="AA46" s="16">
        <v>53730</v>
      </c>
      <c r="AB46" s="16">
        <v>3920</v>
      </c>
      <c r="AC46" s="47">
        <v>0.80630932439977665</v>
      </c>
      <c r="AD46" s="50">
        <f t="shared" si="3"/>
        <v>18798.261139028476</v>
      </c>
      <c r="AE46" s="75">
        <v>0.73335194490973388</v>
      </c>
      <c r="AF46" s="76">
        <f t="shared" si="4"/>
        <v>0.26664805509026612</v>
      </c>
      <c r="AG46" s="77">
        <v>7.2957379490042804</v>
      </c>
      <c r="AH46" s="16">
        <v>57650</v>
      </c>
      <c r="AI46" s="16">
        <v>14625</v>
      </c>
      <c r="AJ46" s="16">
        <v>37967</v>
      </c>
      <c r="AK46" s="16">
        <v>4215</v>
      </c>
      <c r="AL46" s="78">
        <v>695</v>
      </c>
      <c r="AM46" s="78">
        <v>148</v>
      </c>
      <c r="AN46" s="16">
        <v>19516</v>
      </c>
      <c r="AO46" s="16">
        <v>15985</v>
      </c>
      <c r="AP46" s="16">
        <v>3531</v>
      </c>
      <c r="AQ46" s="67">
        <v>0.18092846894855502</v>
      </c>
      <c r="AR46" s="78">
        <v>95265</v>
      </c>
      <c r="AS46" s="78">
        <v>1788</v>
      </c>
      <c r="AT46" s="47">
        <f t="shared" si="5"/>
        <v>1.8768697842859391E-2</v>
      </c>
      <c r="AU46" s="78">
        <v>722</v>
      </c>
      <c r="AV46" s="16">
        <v>1934</v>
      </c>
      <c r="AW46" s="16">
        <v>2938</v>
      </c>
      <c r="AX46" s="16">
        <v>3422</v>
      </c>
      <c r="AY46" s="16">
        <v>3392</v>
      </c>
      <c r="AZ46" s="16">
        <v>2875</v>
      </c>
      <c r="BA46" s="16">
        <v>1958</v>
      </c>
      <c r="BB46" s="78">
        <v>1303</v>
      </c>
      <c r="BC46" s="78">
        <v>972</v>
      </c>
      <c r="BD46" s="79">
        <v>4.8813793810207011</v>
      </c>
    </row>
    <row r="47" spans="1:56" x14ac:dyDescent="0.3">
      <c r="A47" s="19" t="s">
        <v>121</v>
      </c>
      <c r="B47" s="16" t="s">
        <v>124</v>
      </c>
      <c r="C47" s="19">
        <v>307194</v>
      </c>
      <c r="D47" s="16">
        <v>143420</v>
      </c>
      <c r="E47" s="16">
        <v>163774</v>
      </c>
      <c r="F47" s="47">
        <f t="shared" si="0"/>
        <v>0.85386693647016965</v>
      </c>
      <c r="G47" s="72">
        <v>87.57189785924507</v>
      </c>
      <c r="H47" s="73">
        <v>1267.2762803999999</v>
      </c>
      <c r="I47" s="74">
        <f t="shared" si="1"/>
        <v>242.40491576393907</v>
      </c>
      <c r="J47" s="47">
        <f t="shared" si="2"/>
        <v>0.20934332452215509</v>
      </c>
      <c r="K47" s="16">
        <v>280460</v>
      </c>
      <c r="L47" s="16">
        <v>127088</v>
      </c>
      <c r="M47" s="16">
        <v>153372</v>
      </c>
      <c r="N47" s="16">
        <v>26734</v>
      </c>
      <c r="O47" s="16">
        <v>16332</v>
      </c>
      <c r="P47" s="16">
        <v>10402</v>
      </c>
      <c r="Q47" s="16">
        <v>81432</v>
      </c>
      <c r="R47" s="16">
        <v>38551</v>
      </c>
      <c r="S47" s="16">
        <v>42881</v>
      </c>
      <c r="T47" s="72">
        <v>89.902287726498926</v>
      </c>
      <c r="U47" s="16">
        <v>225762</v>
      </c>
      <c r="V47" s="16">
        <v>104869</v>
      </c>
      <c r="W47" s="16">
        <v>120893</v>
      </c>
      <c r="X47" s="72">
        <v>86.74530369831173</v>
      </c>
      <c r="Y47" s="47">
        <v>0.26508330240825018</v>
      </c>
      <c r="Z47" s="16">
        <v>74183</v>
      </c>
      <c r="AA47" s="16">
        <v>208869</v>
      </c>
      <c r="AB47" s="16">
        <v>24142</v>
      </c>
      <c r="AC47" s="47">
        <v>0.4707496086063514</v>
      </c>
      <c r="AD47" s="50">
        <f t="shared" si="3"/>
        <v>162582.54473378049</v>
      </c>
      <c r="AE47" s="75">
        <v>0.35516519923971485</v>
      </c>
      <c r="AF47" s="76">
        <f t="shared" si="4"/>
        <v>0.6448348007602851</v>
      </c>
      <c r="AG47" s="77">
        <v>11.558440936663651</v>
      </c>
      <c r="AH47" s="16">
        <v>233011</v>
      </c>
      <c r="AI47" s="16">
        <v>79443</v>
      </c>
      <c r="AJ47" s="16">
        <v>125862</v>
      </c>
      <c r="AK47" s="16">
        <v>14880</v>
      </c>
      <c r="AL47" s="16">
        <v>2617</v>
      </c>
      <c r="AM47" s="16">
        <v>10209</v>
      </c>
      <c r="AN47" s="16">
        <v>65143</v>
      </c>
      <c r="AO47" s="16">
        <v>49788</v>
      </c>
      <c r="AP47" s="16">
        <v>15355</v>
      </c>
      <c r="AQ47" s="67">
        <v>0.23571220238552107</v>
      </c>
      <c r="AR47" s="16">
        <v>280460</v>
      </c>
      <c r="AS47" s="16">
        <v>26734</v>
      </c>
      <c r="AT47" s="47">
        <f t="shared" si="5"/>
        <v>9.5321971047564721E-2</v>
      </c>
      <c r="AU47" s="16">
        <v>2982</v>
      </c>
      <c r="AV47" s="16">
        <v>8178</v>
      </c>
      <c r="AW47" s="16">
        <v>13119</v>
      </c>
      <c r="AX47" s="16">
        <v>14919</v>
      </c>
      <c r="AY47" s="16">
        <v>10870</v>
      </c>
      <c r="AZ47" s="16">
        <v>6840</v>
      </c>
      <c r="BA47" s="16">
        <v>3932</v>
      </c>
      <c r="BB47" s="16">
        <v>2380</v>
      </c>
      <c r="BC47" s="16">
        <v>1923</v>
      </c>
      <c r="BD47" s="79">
        <v>4.3052975761018066</v>
      </c>
    </row>
    <row r="48" spans="1:56" x14ac:dyDescent="0.3">
      <c r="A48" s="19" t="s">
        <v>121</v>
      </c>
      <c r="B48" s="16" t="s">
        <v>125</v>
      </c>
      <c r="C48" s="19">
        <v>106986</v>
      </c>
      <c r="D48" s="16">
        <v>48949</v>
      </c>
      <c r="E48" s="16">
        <v>58037</v>
      </c>
      <c r="F48" s="47">
        <f t="shared" si="0"/>
        <v>0.29737497498387849</v>
      </c>
      <c r="G48" s="72">
        <v>84.341023829625925</v>
      </c>
      <c r="H48" s="73">
        <v>773.06609350300005</v>
      </c>
      <c r="I48" s="74">
        <f t="shared" si="1"/>
        <v>138.39178939437579</v>
      </c>
      <c r="J48" s="47">
        <f t="shared" si="2"/>
        <v>0.11951654192772947</v>
      </c>
      <c r="K48" s="16">
        <v>104622</v>
      </c>
      <c r="L48" s="16">
        <v>47075</v>
      </c>
      <c r="M48" s="16">
        <v>57547</v>
      </c>
      <c r="N48" s="16">
        <v>2364</v>
      </c>
      <c r="O48" s="16">
        <v>1874</v>
      </c>
      <c r="P48" s="78">
        <v>490</v>
      </c>
      <c r="Q48" s="16">
        <v>16558</v>
      </c>
      <c r="R48" s="16">
        <v>7719</v>
      </c>
      <c r="S48" s="16">
        <v>8839</v>
      </c>
      <c r="T48" s="72">
        <v>87.32888335784591</v>
      </c>
      <c r="U48" s="16">
        <v>90428</v>
      </c>
      <c r="V48" s="16">
        <v>41230</v>
      </c>
      <c r="W48" s="16">
        <v>49198</v>
      </c>
      <c r="X48" s="72">
        <v>83.804219683726984</v>
      </c>
      <c r="Y48" s="47">
        <v>0.15476791355878339</v>
      </c>
      <c r="Z48" s="16">
        <v>24483</v>
      </c>
      <c r="AA48" s="16">
        <v>73194</v>
      </c>
      <c r="AB48" s="16">
        <v>9309</v>
      </c>
      <c r="AC48" s="47">
        <v>0.46167718665464386</v>
      </c>
      <c r="AD48" s="50">
        <f t="shared" si="3"/>
        <v>57593.004508566271</v>
      </c>
      <c r="AE48" s="75">
        <v>0.33449463070743507</v>
      </c>
      <c r="AF48" s="76">
        <f t="shared" si="4"/>
        <v>0.66550536929256499</v>
      </c>
      <c r="AG48" s="77">
        <v>12.718255594720878</v>
      </c>
      <c r="AH48" s="16">
        <v>82503</v>
      </c>
      <c r="AI48" s="16">
        <v>26143</v>
      </c>
      <c r="AJ48" s="16">
        <v>48383</v>
      </c>
      <c r="AK48" s="16">
        <v>6020</v>
      </c>
      <c r="AL48" s="78">
        <v>1006</v>
      </c>
      <c r="AM48" s="78">
        <v>951</v>
      </c>
      <c r="AN48" s="16">
        <v>25304</v>
      </c>
      <c r="AO48" s="16">
        <v>19620</v>
      </c>
      <c r="AP48" s="16">
        <v>5684</v>
      </c>
      <c r="AQ48" s="67">
        <v>0.22462851723047739</v>
      </c>
      <c r="AR48" s="16">
        <v>104622</v>
      </c>
      <c r="AS48" s="16">
        <v>2364</v>
      </c>
      <c r="AT48" s="47">
        <f t="shared" si="5"/>
        <v>2.2595629982221713E-2</v>
      </c>
      <c r="AU48" s="16">
        <v>1358</v>
      </c>
      <c r="AV48" s="16">
        <v>3162</v>
      </c>
      <c r="AW48" s="16">
        <v>5504</v>
      </c>
      <c r="AX48" s="16">
        <v>5866</v>
      </c>
      <c r="AY48" s="16">
        <v>4263</v>
      </c>
      <c r="AZ48" s="16">
        <v>2576</v>
      </c>
      <c r="BA48" s="16">
        <v>1391</v>
      </c>
      <c r="BB48" s="78">
        <v>739</v>
      </c>
      <c r="BC48" s="78">
        <v>445</v>
      </c>
      <c r="BD48" s="79">
        <v>4.1346032247865949</v>
      </c>
    </row>
    <row r="49" spans="1:56" x14ac:dyDescent="0.3">
      <c r="A49" s="19" t="s">
        <v>121</v>
      </c>
      <c r="B49" s="16" t="s">
        <v>127</v>
      </c>
      <c r="C49" s="19">
        <v>106411</v>
      </c>
      <c r="D49" s="16">
        <v>47677</v>
      </c>
      <c r="E49" s="16">
        <v>58734</v>
      </c>
      <c r="F49" s="47">
        <f t="shared" si="0"/>
        <v>0.29577672277690065</v>
      </c>
      <c r="G49" s="72">
        <v>81.174447509108859</v>
      </c>
      <c r="H49" s="73">
        <v>414.05838827700001</v>
      </c>
      <c r="I49" s="74">
        <f t="shared" si="1"/>
        <v>256.99515578660936</v>
      </c>
      <c r="J49" s="47">
        <f t="shared" si="2"/>
        <v>0.22194360262417362</v>
      </c>
      <c r="K49" s="16">
        <v>102391</v>
      </c>
      <c r="L49" s="16">
        <v>45449</v>
      </c>
      <c r="M49" s="16">
        <v>56942</v>
      </c>
      <c r="N49" s="16">
        <v>4020</v>
      </c>
      <c r="O49" s="16">
        <v>2228</v>
      </c>
      <c r="P49" s="16">
        <v>1792</v>
      </c>
      <c r="Q49" s="16">
        <v>7795</v>
      </c>
      <c r="R49" s="16">
        <v>3523</v>
      </c>
      <c r="S49" s="16">
        <v>4272</v>
      </c>
      <c r="T49" s="72">
        <v>82.467228464419478</v>
      </c>
      <c r="U49" s="16">
        <v>98616</v>
      </c>
      <c r="V49" s="16">
        <v>44154</v>
      </c>
      <c r="W49" s="16">
        <v>54462</v>
      </c>
      <c r="X49" s="72">
        <v>81.073041753883444</v>
      </c>
      <c r="Y49" s="47">
        <v>7.3253704974109823E-2</v>
      </c>
      <c r="Z49" s="16">
        <v>25251</v>
      </c>
      <c r="AA49" s="16">
        <v>71992</v>
      </c>
      <c r="AB49" s="16">
        <v>9168</v>
      </c>
      <c r="AC49" s="47">
        <v>0.47809478830981222</v>
      </c>
      <c r="AD49" s="50">
        <f t="shared" si="3"/>
        <v>55536.455481164572</v>
      </c>
      <c r="AE49" s="75">
        <v>0.35074730525613956</v>
      </c>
      <c r="AF49" s="76">
        <f t="shared" si="4"/>
        <v>0.64925269474386038</v>
      </c>
      <c r="AG49" s="77">
        <v>12.734748305367264</v>
      </c>
      <c r="AH49" s="16">
        <v>81160</v>
      </c>
      <c r="AI49" s="16">
        <v>25922</v>
      </c>
      <c r="AJ49" s="16">
        <v>47191</v>
      </c>
      <c r="AK49" s="16">
        <v>6130</v>
      </c>
      <c r="AL49" s="78">
        <v>1124</v>
      </c>
      <c r="AM49" s="78">
        <v>793</v>
      </c>
      <c r="AN49" s="16">
        <v>24262</v>
      </c>
      <c r="AO49" s="16">
        <v>18072</v>
      </c>
      <c r="AP49" s="16">
        <v>6190</v>
      </c>
      <c r="AQ49" s="67">
        <v>0.25513148132882696</v>
      </c>
      <c r="AR49" s="16">
        <v>102391</v>
      </c>
      <c r="AS49" s="16">
        <v>4020</v>
      </c>
      <c r="AT49" s="47">
        <f t="shared" si="5"/>
        <v>3.9261263196960668E-2</v>
      </c>
      <c r="AU49" s="16">
        <v>1340</v>
      </c>
      <c r="AV49" s="16">
        <v>3084</v>
      </c>
      <c r="AW49" s="16">
        <v>4845</v>
      </c>
      <c r="AX49" s="16">
        <v>5478</v>
      </c>
      <c r="AY49" s="16">
        <v>4107</v>
      </c>
      <c r="AZ49" s="16">
        <v>2600</v>
      </c>
      <c r="BA49" s="16">
        <v>1429</v>
      </c>
      <c r="BB49" s="78">
        <v>838</v>
      </c>
      <c r="BC49" s="78">
        <v>541</v>
      </c>
      <c r="BD49" s="79">
        <v>4.2202209216058035</v>
      </c>
    </row>
    <row r="50" spans="1:56" x14ac:dyDescent="0.3">
      <c r="A50" s="19" t="s">
        <v>121</v>
      </c>
      <c r="B50" s="16" t="s">
        <v>131</v>
      </c>
      <c r="C50" s="19">
        <v>266807</v>
      </c>
      <c r="D50" s="16">
        <v>123636</v>
      </c>
      <c r="E50" s="16">
        <v>143171</v>
      </c>
      <c r="F50" s="47">
        <f t="shared" si="0"/>
        <v>0.74160848102110244</v>
      </c>
      <c r="G50" s="72">
        <v>86.35547701699366</v>
      </c>
      <c r="H50" s="73">
        <v>1059.3179268900001</v>
      </c>
      <c r="I50" s="74">
        <f t="shared" si="1"/>
        <v>251.86678449151302</v>
      </c>
      <c r="J50" s="47">
        <f t="shared" si="2"/>
        <v>0.21751468956803346</v>
      </c>
      <c r="K50" s="16">
        <v>257557</v>
      </c>
      <c r="L50" s="16">
        <v>116527</v>
      </c>
      <c r="M50" s="16">
        <v>141030</v>
      </c>
      <c r="N50" s="16">
        <v>9250</v>
      </c>
      <c r="O50" s="16">
        <v>7109</v>
      </c>
      <c r="P50" s="16">
        <v>2141</v>
      </c>
      <c r="Q50" s="16">
        <v>79739</v>
      </c>
      <c r="R50" s="16">
        <v>37481</v>
      </c>
      <c r="S50" s="16">
        <v>42258</v>
      </c>
      <c r="T50" s="72">
        <v>88.695631596384118</v>
      </c>
      <c r="U50" s="16">
        <v>187068</v>
      </c>
      <c r="V50" s="16">
        <v>86155</v>
      </c>
      <c r="W50" s="16">
        <v>100913</v>
      </c>
      <c r="X50" s="72">
        <v>85.375521488807195</v>
      </c>
      <c r="Y50" s="47">
        <v>0.29886397283429594</v>
      </c>
      <c r="Z50" s="16">
        <v>64504</v>
      </c>
      <c r="AA50" s="16">
        <v>183379</v>
      </c>
      <c r="AB50" s="16">
        <v>18924</v>
      </c>
      <c r="AC50" s="47">
        <v>0.45494849464769688</v>
      </c>
      <c r="AD50" s="50">
        <f t="shared" si="3"/>
        <v>145423.55698853193</v>
      </c>
      <c r="AE50" s="75">
        <v>0.35175238167947254</v>
      </c>
      <c r="AF50" s="76">
        <f t="shared" si="4"/>
        <v>0.64824761832052746</v>
      </c>
      <c r="AG50" s="77">
        <v>10.319611296822428</v>
      </c>
      <c r="AH50" s="16">
        <v>202303</v>
      </c>
      <c r="AI50" s="16">
        <v>67277</v>
      </c>
      <c r="AJ50" s="16">
        <v>116689</v>
      </c>
      <c r="AK50" s="16">
        <v>13191</v>
      </c>
      <c r="AL50" s="16">
        <v>2665</v>
      </c>
      <c r="AM50" s="78">
        <v>2481</v>
      </c>
      <c r="AN50" s="16">
        <v>57297</v>
      </c>
      <c r="AO50" s="16">
        <v>42948</v>
      </c>
      <c r="AP50" s="16">
        <v>14349</v>
      </c>
      <c r="AQ50" s="67">
        <v>0.2504319597884706</v>
      </c>
      <c r="AR50" s="16">
        <v>257557</v>
      </c>
      <c r="AS50" s="16">
        <v>9250</v>
      </c>
      <c r="AT50" s="47">
        <f t="shared" si="5"/>
        <v>3.5914380117799169E-2</v>
      </c>
      <c r="AU50" s="16">
        <v>2302</v>
      </c>
      <c r="AV50" s="16">
        <v>6472</v>
      </c>
      <c r="AW50" s="16">
        <v>11259</v>
      </c>
      <c r="AX50" s="16">
        <v>12688</v>
      </c>
      <c r="AY50" s="16">
        <v>9689</v>
      </c>
      <c r="AZ50" s="16">
        <v>6355</v>
      </c>
      <c r="BA50" s="16">
        <v>3749</v>
      </c>
      <c r="BB50" s="16">
        <v>2449</v>
      </c>
      <c r="BC50" s="16">
        <v>2334</v>
      </c>
      <c r="BD50" s="79">
        <v>4.4951219086514129</v>
      </c>
    </row>
    <row r="51" spans="1:56" x14ac:dyDescent="0.3">
      <c r="A51" s="19" t="s">
        <v>121</v>
      </c>
      <c r="B51" s="16" t="s">
        <v>132</v>
      </c>
      <c r="C51" s="19">
        <v>146457</v>
      </c>
      <c r="D51" s="16">
        <v>67929</v>
      </c>
      <c r="E51" s="16">
        <v>78528</v>
      </c>
      <c r="F51" s="47">
        <f t="shared" si="0"/>
        <v>0.4070873451780036</v>
      </c>
      <c r="G51" s="72">
        <v>86.502903422982882</v>
      </c>
      <c r="H51" s="73">
        <v>1045.93767342</v>
      </c>
      <c r="I51" s="74">
        <f t="shared" si="1"/>
        <v>140.02459584529151</v>
      </c>
      <c r="J51" s="47">
        <f t="shared" si="2"/>
        <v>0.12092665000931965</v>
      </c>
      <c r="K51" s="16">
        <v>143497</v>
      </c>
      <c r="L51" s="16">
        <v>65732</v>
      </c>
      <c r="M51" s="16">
        <v>77765</v>
      </c>
      <c r="N51" s="16">
        <v>2960</v>
      </c>
      <c r="O51" s="16">
        <v>2197</v>
      </c>
      <c r="P51" s="78">
        <v>763</v>
      </c>
      <c r="Q51" s="16">
        <v>11334</v>
      </c>
      <c r="R51" s="16">
        <v>5194</v>
      </c>
      <c r="S51" s="16">
        <v>6140</v>
      </c>
      <c r="T51" s="72">
        <v>84.592833876221491</v>
      </c>
      <c r="U51" s="16">
        <v>135123</v>
      </c>
      <c r="V51" s="16">
        <v>62735</v>
      </c>
      <c r="W51" s="16">
        <v>72388</v>
      </c>
      <c r="X51" s="72">
        <v>86.664916837044814</v>
      </c>
      <c r="Y51" s="47">
        <v>7.7387902251172702E-2</v>
      </c>
      <c r="Z51" s="16">
        <v>38298</v>
      </c>
      <c r="AA51" s="16">
        <v>97764</v>
      </c>
      <c r="AB51" s="16">
        <v>10395</v>
      </c>
      <c r="AC51" s="47">
        <v>0.49806677304529273</v>
      </c>
      <c r="AD51" s="50">
        <f t="shared" si="3"/>
        <v>73511.634620105557</v>
      </c>
      <c r="AE51" s="75">
        <v>0.39173929053639378</v>
      </c>
      <c r="AF51" s="76">
        <f t="shared" si="4"/>
        <v>0.60826070946360622</v>
      </c>
      <c r="AG51" s="77">
        <v>10.632748250889899</v>
      </c>
      <c r="AH51" s="16">
        <v>108159</v>
      </c>
      <c r="AI51" s="16">
        <v>34489</v>
      </c>
      <c r="AJ51" s="16">
        <v>63657</v>
      </c>
      <c r="AK51" s="16">
        <v>7833</v>
      </c>
      <c r="AL51" s="78">
        <v>1341</v>
      </c>
      <c r="AM51" s="78">
        <v>839</v>
      </c>
      <c r="AN51" s="16">
        <v>32624</v>
      </c>
      <c r="AO51" s="16">
        <v>25709</v>
      </c>
      <c r="AP51" s="16">
        <v>6915</v>
      </c>
      <c r="AQ51" s="67">
        <v>0.2119605198626778</v>
      </c>
      <c r="AR51" s="16">
        <v>143497</v>
      </c>
      <c r="AS51" s="16">
        <v>2960</v>
      </c>
      <c r="AT51" s="47">
        <f t="shared" si="5"/>
        <v>2.0627608939559713E-2</v>
      </c>
      <c r="AU51" s="16">
        <v>1233</v>
      </c>
      <c r="AV51" s="16">
        <v>3410</v>
      </c>
      <c r="AW51" s="16">
        <v>6447</v>
      </c>
      <c r="AX51" s="16">
        <v>7562</v>
      </c>
      <c r="AY51" s="16">
        <v>5987</v>
      </c>
      <c r="AZ51" s="16">
        <v>3733</v>
      </c>
      <c r="BA51" s="16">
        <v>2226</v>
      </c>
      <c r="BB51" s="16">
        <v>1173</v>
      </c>
      <c r="BC51" s="78">
        <v>853</v>
      </c>
      <c r="BD51" s="79">
        <v>4.3985102991662579</v>
      </c>
    </row>
    <row r="52" spans="1:56" x14ac:dyDescent="0.3">
      <c r="A52" s="19" t="s">
        <v>121</v>
      </c>
      <c r="B52" s="16" t="s">
        <v>134</v>
      </c>
      <c r="C52" s="19">
        <v>196216</v>
      </c>
      <c r="D52" s="16">
        <v>90089</v>
      </c>
      <c r="E52" s="16">
        <v>106127</v>
      </c>
      <c r="F52" s="47">
        <f t="shared" si="0"/>
        <v>0.5453959218162816</v>
      </c>
      <c r="G52" s="72">
        <v>84.887917306623194</v>
      </c>
      <c r="H52" s="73">
        <v>1318.78039313</v>
      </c>
      <c r="I52" s="74">
        <f t="shared" si="1"/>
        <v>148.7859548277784</v>
      </c>
      <c r="J52" s="47">
        <f t="shared" si="2"/>
        <v>0.12849304779026227</v>
      </c>
      <c r="K52" s="16">
        <v>192658</v>
      </c>
      <c r="L52" s="16">
        <v>87056</v>
      </c>
      <c r="M52" s="16">
        <v>105602</v>
      </c>
      <c r="N52" s="16">
        <v>3558</v>
      </c>
      <c r="O52" s="16">
        <v>3033</v>
      </c>
      <c r="P52" s="78">
        <v>525</v>
      </c>
      <c r="Q52" s="16">
        <v>10814</v>
      </c>
      <c r="R52" s="16">
        <v>4931</v>
      </c>
      <c r="S52" s="16">
        <v>5883</v>
      </c>
      <c r="T52" s="72">
        <v>83.817780044195132</v>
      </c>
      <c r="U52" s="16">
        <v>185402</v>
      </c>
      <c r="V52" s="16">
        <v>85158</v>
      </c>
      <c r="W52" s="16">
        <v>100244</v>
      </c>
      <c r="X52" s="72">
        <v>84.950720242608043</v>
      </c>
      <c r="Y52" s="47">
        <v>5.5112732906592736E-2</v>
      </c>
      <c r="Z52" s="16">
        <v>47777</v>
      </c>
      <c r="AA52" s="16">
        <v>131801</v>
      </c>
      <c r="AB52" s="16">
        <v>16638</v>
      </c>
      <c r="AC52" s="47">
        <v>0.48872922056737045</v>
      </c>
      <c r="AD52" s="50">
        <f t="shared" si="3"/>
        <v>100319.50725715284</v>
      </c>
      <c r="AE52" s="75">
        <v>0.36249345604358085</v>
      </c>
      <c r="AF52" s="76">
        <f t="shared" si="4"/>
        <v>0.63750654395641915</v>
      </c>
      <c r="AG52" s="77">
        <v>12.623576452378964</v>
      </c>
      <c r="AH52" s="16">
        <v>148439</v>
      </c>
      <c r="AI52" s="16">
        <v>43644</v>
      </c>
      <c r="AJ52" s="16">
        <v>91003</v>
      </c>
      <c r="AK52" s="16">
        <v>10300</v>
      </c>
      <c r="AL52" s="16">
        <v>2045</v>
      </c>
      <c r="AM52" s="78">
        <v>1447</v>
      </c>
      <c r="AN52" s="16">
        <v>46712</v>
      </c>
      <c r="AO52" s="16">
        <v>36592</v>
      </c>
      <c r="AP52" s="16">
        <v>10120</v>
      </c>
      <c r="AQ52" s="67">
        <v>0.21664668607638293</v>
      </c>
      <c r="AR52" s="16">
        <v>192658</v>
      </c>
      <c r="AS52" s="16">
        <v>3558</v>
      </c>
      <c r="AT52" s="47">
        <f t="shared" si="5"/>
        <v>1.8467958766311288E-2</v>
      </c>
      <c r="AU52" s="16">
        <v>2090</v>
      </c>
      <c r="AV52" s="16">
        <v>6265</v>
      </c>
      <c r="AW52" s="16">
        <v>10504</v>
      </c>
      <c r="AX52" s="16">
        <v>10816</v>
      </c>
      <c r="AY52" s="16">
        <v>7718</v>
      </c>
      <c r="AZ52" s="16">
        <v>4588</v>
      </c>
      <c r="BA52" s="16">
        <v>2497</v>
      </c>
      <c r="BB52" s="16">
        <v>1453</v>
      </c>
      <c r="BC52" s="78">
        <v>781</v>
      </c>
      <c r="BD52" s="79">
        <v>4.124379174516184</v>
      </c>
    </row>
    <row r="53" spans="1:56" x14ac:dyDescent="0.3">
      <c r="A53" s="19" t="s">
        <v>121</v>
      </c>
      <c r="B53" s="16" t="s">
        <v>136</v>
      </c>
      <c r="C53" s="19">
        <v>295561</v>
      </c>
      <c r="D53" s="16">
        <v>139944</v>
      </c>
      <c r="E53" s="16">
        <v>155617</v>
      </c>
      <c r="F53" s="47">
        <f t="shared" si="0"/>
        <v>0.82153220964621643</v>
      </c>
      <c r="G53" s="72">
        <v>89.928478251090809</v>
      </c>
      <c r="H53" s="73">
        <v>4070.82284063</v>
      </c>
      <c r="I53" s="74">
        <f t="shared" si="1"/>
        <v>72.604731665075121</v>
      </c>
      <c r="J53" s="47">
        <f t="shared" si="2"/>
        <v>6.2702176871723775E-2</v>
      </c>
      <c r="K53" s="16">
        <v>290216</v>
      </c>
      <c r="L53" s="16">
        <v>135755</v>
      </c>
      <c r="M53" s="16">
        <v>154461</v>
      </c>
      <c r="N53" s="16">
        <v>5345</v>
      </c>
      <c r="O53" s="16">
        <v>4189</v>
      </c>
      <c r="P53" s="16">
        <v>1156</v>
      </c>
      <c r="Q53" s="16">
        <v>25022</v>
      </c>
      <c r="R53" s="16">
        <v>11976</v>
      </c>
      <c r="S53" s="16">
        <v>13046</v>
      </c>
      <c r="T53" s="72">
        <v>91.798252337881351</v>
      </c>
      <c r="U53" s="16">
        <v>270539</v>
      </c>
      <c r="V53" s="16">
        <v>127968</v>
      </c>
      <c r="W53" s="16">
        <v>142571</v>
      </c>
      <c r="X53" s="72">
        <v>89.757384040232594</v>
      </c>
      <c r="Y53" s="47">
        <v>8.4659342741430693E-2</v>
      </c>
      <c r="Z53" s="16">
        <v>87765</v>
      </c>
      <c r="AA53" s="16">
        <v>191754</v>
      </c>
      <c r="AB53" s="16">
        <v>16042</v>
      </c>
      <c r="AC53" s="47">
        <v>0.54135506951615087</v>
      </c>
      <c r="AD53" s="50">
        <f t="shared" si="3"/>
        <v>135557.55429873694</v>
      </c>
      <c r="AE53" s="75">
        <v>0.45769579774085545</v>
      </c>
      <c r="AF53" s="76">
        <f t="shared" si="4"/>
        <v>0.54230420225914455</v>
      </c>
      <c r="AG53" s="77">
        <v>8.3659271775295441</v>
      </c>
      <c r="AH53" s="16">
        <v>207796</v>
      </c>
      <c r="AI53" s="16">
        <v>64748</v>
      </c>
      <c r="AJ53" s="16">
        <v>127161</v>
      </c>
      <c r="AK53" s="16">
        <v>12014</v>
      </c>
      <c r="AL53" s="16">
        <v>2467</v>
      </c>
      <c r="AM53" s="78">
        <v>1406</v>
      </c>
      <c r="AN53" s="16">
        <v>61326</v>
      </c>
      <c r="AO53" s="16">
        <v>49396</v>
      </c>
      <c r="AP53" s="16">
        <v>11930</v>
      </c>
      <c r="AQ53" s="67">
        <v>0.19453412908065096</v>
      </c>
      <c r="AR53" s="16">
        <v>290216</v>
      </c>
      <c r="AS53" s="16">
        <v>5345</v>
      </c>
      <c r="AT53" s="47">
        <f t="shared" si="5"/>
        <v>1.8417316757173965E-2</v>
      </c>
      <c r="AU53" s="16">
        <v>1787</v>
      </c>
      <c r="AV53" s="16">
        <v>5285</v>
      </c>
      <c r="AW53" s="16">
        <v>10231</v>
      </c>
      <c r="AX53" s="16">
        <v>13738</v>
      </c>
      <c r="AY53" s="16">
        <v>11643</v>
      </c>
      <c r="AZ53" s="16">
        <v>8127</v>
      </c>
      <c r="BA53" s="16">
        <v>4895</v>
      </c>
      <c r="BB53" s="16">
        <v>3020</v>
      </c>
      <c r="BC53" s="16">
        <v>2600</v>
      </c>
      <c r="BD53" s="79">
        <v>4.7323484329648107</v>
      </c>
    </row>
    <row r="54" spans="1:56" x14ac:dyDescent="0.3">
      <c r="A54" s="19" t="s">
        <v>121</v>
      </c>
      <c r="B54" s="16" t="s">
        <v>138</v>
      </c>
      <c r="C54" s="19">
        <v>104087</v>
      </c>
      <c r="D54" s="16">
        <v>51125</v>
      </c>
      <c r="E54" s="16">
        <v>52962</v>
      </c>
      <c r="F54" s="47">
        <f t="shared" si="0"/>
        <v>0.28931700429165463</v>
      </c>
      <c r="G54" s="72">
        <v>96.531475397454784</v>
      </c>
      <c r="H54" s="73">
        <v>2761.0241615499999</v>
      </c>
      <c r="I54" s="74">
        <f t="shared" si="1"/>
        <v>37.698692191656534</v>
      </c>
      <c r="J54" s="47">
        <f t="shared" si="2"/>
        <v>3.2556969930528208E-2</v>
      </c>
      <c r="K54" s="16">
        <v>100853</v>
      </c>
      <c r="L54" s="16">
        <v>48733</v>
      </c>
      <c r="M54" s="16">
        <v>52120</v>
      </c>
      <c r="N54" s="16">
        <v>3234</v>
      </c>
      <c r="O54" s="16">
        <v>2392</v>
      </c>
      <c r="P54" s="78">
        <v>842</v>
      </c>
      <c r="Q54" s="16">
        <v>12148</v>
      </c>
      <c r="R54" s="16">
        <v>5621</v>
      </c>
      <c r="S54" s="16">
        <v>6527</v>
      </c>
      <c r="T54" s="72">
        <v>86.119197180940716</v>
      </c>
      <c r="U54" s="16">
        <v>91939</v>
      </c>
      <c r="V54" s="16">
        <v>45504</v>
      </c>
      <c r="W54" s="16">
        <v>46435</v>
      </c>
      <c r="X54" s="72">
        <v>97.995046839668348</v>
      </c>
      <c r="Y54" s="47">
        <v>0.11671005985377617</v>
      </c>
      <c r="Z54" s="16">
        <v>30245</v>
      </c>
      <c r="AA54" s="16">
        <v>68513</v>
      </c>
      <c r="AB54" s="16">
        <v>5329</v>
      </c>
      <c r="AC54" s="47">
        <v>0.51922992716710692</v>
      </c>
      <c r="AD54" s="50">
        <f t="shared" si="3"/>
        <v>50041.914570957342</v>
      </c>
      <c r="AE54" s="75">
        <v>0.44144906806007617</v>
      </c>
      <c r="AF54" s="76">
        <f t="shared" si="4"/>
        <v>0.55855093193992378</v>
      </c>
      <c r="AG54" s="77">
        <v>7.7780859107030782</v>
      </c>
      <c r="AH54" s="16">
        <v>73842</v>
      </c>
      <c r="AI54" s="16">
        <v>21067</v>
      </c>
      <c r="AJ54" s="16">
        <v>47367</v>
      </c>
      <c r="AK54" s="16">
        <v>4055</v>
      </c>
      <c r="AL54" s="78">
        <v>922</v>
      </c>
      <c r="AM54" s="78">
        <v>431</v>
      </c>
      <c r="AN54" s="16">
        <v>20863</v>
      </c>
      <c r="AO54" s="16">
        <v>16848</v>
      </c>
      <c r="AP54" s="16">
        <v>4015</v>
      </c>
      <c r="AQ54" s="67">
        <v>0.1924459569572928</v>
      </c>
      <c r="AR54" s="16">
        <v>100853</v>
      </c>
      <c r="AS54" s="16">
        <v>3234</v>
      </c>
      <c r="AT54" s="47">
        <f t="shared" si="5"/>
        <v>3.2066472985434247E-2</v>
      </c>
      <c r="AU54" s="78">
        <v>639</v>
      </c>
      <c r="AV54" s="16">
        <v>1738</v>
      </c>
      <c r="AW54" s="16">
        <v>3313</v>
      </c>
      <c r="AX54" s="16">
        <v>4750</v>
      </c>
      <c r="AY54" s="16">
        <v>3883</v>
      </c>
      <c r="AZ54" s="16">
        <v>2628</v>
      </c>
      <c r="BA54" s="16">
        <v>1746</v>
      </c>
      <c r="BB54" s="16">
        <v>1164</v>
      </c>
      <c r="BC54" s="16">
        <v>1002</v>
      </c>
      <c r="BD54" s="79">
        <v>4.834060298135455</v>
      </c>
    </row>
    <row r="55" spans="1:56" x14ac:dyDescent="0.3">
      <c r="A55" s="19" t="s">
        <v>121</v>
      </c>
      <c r="B55" s="16" t="s">
        <v>140</v>
      </c>
      <c r="C55" s="19">
        <v>118290</v>
      </c>
      <c r="D55" s="16">
        <v>51422</v>
      </c>
      <c r="E55" s="16">
        <v>66868</v>
      </c>
      <c r="F55" s="47">
        <f t="shared" si="0"/>
        <v>0.32879522358853486</v>
      </c>
      <c r="G55" s="72">
        <v>76.900759705688813</v>
      </c>
      <c r="H55" s="73">
        <v>1401.89777718</v>
      </c>
      <c r="I55" s="74">
        <f t="shared" si="1"/>
        <v>84.378477464988421</v>
      </c>
      <c r="J55" s="47">
        <f t="shared" si="2"/>
        <v>7.2870102221195082E-2</v>
      </c>
      <c r="K55" s="16">
        <v>113057</v>
      </c>
      <c r="L55" s="16">
        <v>47894</v>
      </c>
      <c r="M55" s="16">
        <v>65163</v>
      </c>
      <c r="N55" s="16">
        <v>5233</v>
      </c>
      <c r="O55" s="16">
        <v>3528</v>
      </c>
      <c r="P55" s="16">
        <v>1705</v>
      </c>
      <c r="Q55" s="16">
        <v>20458</v>
      </c>
      <c r="R55" s="16">
        <v>9580</v>
      </c>
      <c r="S55" s="16">
        <v>10878</v>
      </c>
      <c r="T55" s="72">
        <v>88.067659496230917</v>
      </c>
      <c r="U55" s="16">
        <v>97832</v>
      </c>
      <c r="V55" s="16">
        <v>41842</v>
      </c>
      <c r="W55" s="16">
        <v>55990</v>
      </c>
      <c r="X55" s="72">
        <v>74.731202000357214</v>
      </c>
      <c r="Y55" s="47">
        <v>0.17294784005410432</v>
      </c>
      <c r="Z55" s="16">
        <v>33312</v>
      </c>
      <c r="AA55" s="16">
        <v>74833</v>
      </c>
      <c r="AB55" s="16">
        <v>10145</v>
      </c>
      <c r="AC55" s="47">
        <v>0.58071973594537174</v>
      </c>
      <c r="AD55" s="50">
        <f t="shared" si="3"/>
        <v>49596.662435021979</v>
      </c>
      <c r="AE55" s="75">
        <v>0.44515120334611735</v>
      </c>
      <c r="AF55" s="76">
        <f t="shared" si="4"/>
        <v>0.55484879665388265</v>
      </c>
      <c r="AG55" s="77">
        <v>13.556853259925433</v>
      </c>
      <c r="AH55" s="16">
        <v>84978</v>
      </c>
      <c r="AI55" s="16">
        <v>26902</v>
      </c>
      <c r="AJ55" s="16">
        <v>49215</v>
      </c>
      <c r="AK55" s="16">
        <v>6811</v>
      </c>
      <c r="AL55" s="78">
        <v>1230</v>
      </c>
      <c r="AM55" s="78">
        <v>820</v>
      </c>
      <c r="AN55" s="16">
        <v>26373</v>
      </c>
      <c r="AO55" s="16">
        <v>17173</v>
      </c>
      <c r="AP55" s="16">
        <v>9200</v>
      </c>
      <c r="AQ55" s="67">
        <v>0.34884161832176841</v>
      </c>
      <c r="AR55" s="16">
        <v>113057</v>
      </c>
      <c r="AS55" s="16">
        <v>5233</v>
      </c>
      <c r="AT55" s="47">
        <f t="shared" si="5"/>
        <v>4.6286386512997865E-2</v>
      </c>
      <c r="AU55" s="16">
        <v>1442</v>
      </c>
      <c r="AV55" s="16">
        <v>3390</v>
      </c>
      <c r="AW55" s="16">
        <v>5275</v>
      </c>
      <c r="AX55" s="16">
        <v>5747</v>
      </c>
      <c r="AY55" s="16">
        <v>4302</v>
      </c>
      <c r="AZ55" s="16">
        <v>2744</v>
      </c>
      <c r="BA55" s="16">
        <v>1644</v>
      </c>
      <c r="BB55" s="16">
        <v>1044</v>
      </c>
      <c r="BC55" s="78">
        <v>785</v>
      </c>
      <c r="BD55" s="79">
        <v>4.2868463959352372</v>
      </c>
    </row>
    <row r="56" spans="1:56" x14ac:dyDescent="0.3">
      <c r="A56" s="19" t="s">
        <v>121</v>
      </c>
      <c r="B56" s="16" t="s">
        <v>142</v>
      </c>
      <c r="C56" s="19">
        <v>140815</v>
      </c>
      <c r="D56" s="16">
        <v>64396</v>
      </c>
      <c r="E56" s="16">
        <v>76419</v>
      </c>
      <c r="F56" s="47">
        <f t="shared" si="0"/>
        <v>0.39140501656623156</v>
      </c>
      <c r="G56" s="72">
        <v>84.267001661890376</v>
      </c>
      <c r="H56" s="73">
        <v>1382.2555195800001</v>
      </c>
      <c r="I56" s="74">
        <f t="shared" si="1"/>
        <v>101.87334975720466</v>
      </c>
      <c r="J56" s="47">
        <f t="shared" si="2"/>
        <v>8.797884997988191E-2</v>
      </c>
      <c r="K56" s="16">
        <v>137613</v>
      </c>
      <c r="L56" s="16">
        <v>61945</v>
      </c>
      <c r="M56" s="16">
        <v>75668</v>
      </c>
      <c r="N56" s="16">
        <v>3202</v>
      </c>
      <c r="O56" s="16">
        <v>2451</v>
      </c>
      <c r="P56" s="78">
        <v>751</v>
      </c>
      <c r="Q56" s="16">
        <v>4308</v>
      </c>
      <c r="R56" s="16">
        <v>2001</v>
      </c>
      <c r="S56" s="16">
        <v>2307</v>
      </c>
      <c r="T56" s="72">
        <v>86.736020806241882</v>
      </c>
      <c r="U56" s="16">
        <v>136507</v>
      </c>
      <c r="V56" s="16">
        <v>62395</v>
      </c>
      <c r="W56" s="16">
        <v>74112</v>
      </c>
      <c r="X56" s="72">
        <v>84.190144645941274</v>
      </c>
      <c r="Y56" s="47">
        <v>3.0593331676312892E-2</v>
      </c>
      <c r="Z56" s="16">
        <v>40958</v>
      </c>
      <c r="AA56" s="16">
        <v>89003</v>
      </c>
      <c r="AB56" s="16">
        <v>10854</v>
      </c>
      <c r="AC56" s="47">
        <v>0.58213768075233419</v>
      </c>
      <c r="AD56" s="50">
        <f t="shared" si="3"/>
        <v>58841.282484860065</v>
      </c>
      <c r="AE56" s="75">
        <v>0.46018673527858611</v>
      </c>
      <c r="AF56" s="76">
        <f t="shared" si="4"/>
        <v>0.53981326472141389</v>
      </c>
      <c r="AG56" s="77">
        <v>12.195094547374808</v>
      </c>
      <c r="AH56" s="16">
        <v>99857</v>
      </c>
      <c r="AI56" s="16">
        <v>28773</v>
      </c>
      <c r="AJ56" s="16">
        <v>61524</v>
      </c>
      <c r="AK56" s="16">
        <v>7452</v>
      </c>
      <c r="AL56" s="78">
        <v>1355</v>
      </c>
      <c r="AM56" s="78">
        <v>753</v>
      </c>
      <c r="AN56" s="16">
        <v>30345</v>
      </c>
      <c r="AO56" s="16">
        <v>22764</v>
      </c>
      <c r="AP56" s="16">
        <v>7581</v>
      </c>
      <c r="AQ56" s="67">
        <v>0.24982698961937713</v>
      </c>
      <c r="AR56" s="16">
        <v>137613</v>
      </c>
      <c r="AS56" s="16">
        <v>3202</v>
      </c>
      <c r="AT56" s="47">
        <f t="shared" si="5"/>
        <v>2.326815053810323E-2</v>
      </c>
      <c r="AU56" s="16">
        <v>1315</v>
      </c>
      <c r="AV56" s="16">
        <v>3253</v>
      </c>
      <c r="AW56" s="16">
        <v>5496</v>
      </c>
      <c r="AX56" s="16">
        <v>6555</v>
      </c>
      <c r="AY56" s="16">
        <v>5307</v>
      </c>
      <c r="AZ56" s="16">
        <v>3614</v>
      </c>
      <c r="BA56" s="16">
        <v>2226</v>
      </c>
      <c r="BB56" s="16">
        <v>1400</v>
      </c>
      <c r="BC56" s="16">
        <v>1179</v>
      </c>
      <c r="BD56" s="79">
        <v>4.5349480968858131</v>
      </c>
    </row>
    <row r="57" spans="1:56" x14ac:dyDescent="0.3">
      <c r="A57" s="19" t="s">
        <v>121</v>
      </c>
      <c r="B57" s="16" t="s">
        <v>144</v>
      </c>
      <c r="C57" s="19">
        <v>165110</v>
      </c>
      <c r="D57" s="16">
        <v>72475</v>
      </c>
      <c r="E57" s="16">
        <v>92635</v>
      </c>
      <c r="F57" s="47">
        <f t="shared" si="0"/>
        <v>0.4589346467723644</v>
      </c>
      <c r="G57" s="72">
        <v>78.23716737734118</v>
      </c>
      <c r="H57" s="73">
        <v>1856.8281842399999</v>
      </c>
      <c r="I57" s="74">
        <f t="shared" si="1"/>
        <v>88.920451230429563</v>
      </c>
      <c r="J57" s="47">
        <f t="shared" si="2"/>
        <v>7.6792596469933028E-2</v>
      </c>
      <c r="K57" s="16">
        <v>162314</v>
      </c>
      <c r="L57" s="16">
        <v>70270</v>
      </c>
      <c r="M57" s="16">
        <v>92044</v>
      </c>
      <c r="N57" s="16">
        <v>2796</v>
      </c>
      <c r="O57" s="16">
        <v>2205</v>
      </c>
      <c r="P57" s="78">
        <v>591</v>
      </c>
      <c r="Q57" s="16">
        <v>14361</v>
      </c>
      <c r="R57" s="16">
        <v>6472</v>
      </c>
      <c r="S57" s="16">
        <v>7889</v>
      </c>
      <c r="T57" s="72">
        <v>82.038281150969709</v>
      </c>
      <c r="U57" s="16">
        <v>150749</v>
      </c>
      <c r="V57" s="16">
        <v>66003</v>
      </c>
      <c r="W57" s="16">
        <v>84746</v>
      </c>
      <c r="X57" s="72">
        <v>77.883321926698599</v>
      </c>
      <c r="Y57" s="47">
        <v>8.6978378050996299E-2</v>
      </c>
      <c r="Z57" s="16">
        <v>49450</v>
      </c>
      <c r="AA57" s="16">
        <v>102566</v>
      </c>
      <c r="AB57" s="16">
        <v>13094</v>
      </c>
      <c r="AC57" s="47">
        <v>0.60979271883470165</v>
      </c>
      <c r="AD57" s="50">
        <f t="shared" si="3"/>
        <v>64427.124193202413</v>
      </c>
      <c r="AE57" s="75">
        <v>0.48212858062125852</v>
      </c>
      <c r="AF57" s="76">
        <f t="shared" si="4"/>
        <v>0.51787141937874148</v>
      </c>
      <c r="AG57" s="77">
        <v>12.766413821344305</v>
      </c>
      <c r="AH57" s="16">
        <v>115660</v>
      </c>
      <c r="AI57" s="16">
        <v>35330</v>
      </c>
      <c r="AJ57" s="16">
        <v>69706</v>
      </c>
      <c r="AK57" s="16">
        <v>8460</v>
      </c>
      <c r="AL57" s="16">
        <v>1439</v>
      </c>
      <c r="AM57" s="78">
        <v>725</v>
      </c>
      <c r="AN57" s="16">
        <v>35937</v>
      </c>
      <c r="AO57" s="16">
        <v>24386</v>
      </c>
      <c r="AP57" s="16">
        <v>11551</v>
      </c>
      <c r="AQ57" s="67">
        <v>0.32142360241533796</v>
      </c>
      <c r="AR57" s="16">
        <v>162314</v>
      </c>
      <c r="AS57" s="16">
        <v>2796</v>
      </c>
      <c r="AT57" s="47">
        <f t="shared" si="5"/>
        <v>1.7225870842934067E-2</v>
      </c>
      <c r="AU57" s="16">
        <v>1769</v>
      </c>
      <c r="AV57" s="16">
        <v>3908</v>
      </c>
      <c r="AW57" s="16">
        <v>6264</v>
      </c>
      <c r="AX57" s="16">
        <v>7715</v>
      </c>
      <c r="AY57" s="16">
        <v>6351</v>
      </c>
      <c r="AZ57" s="16">
        <v>4338</v>
      </c>
      <c r="BA57" s="16">
        <v>2640</v>
      </c>
      <c r="BB57" s="16">
        <v>1584</v>
      </c>
      <c r="BC57" s="16">
        <v>1368</v>
      </c>
      <c r="BD57" s="79">
        <v>4.5166263182792106</v>
      </c>
    </row>
    <row r="58" spans="1:56" x14ac:dyDescent="0.3">
      <c r="A58" s="19" t="s">
        <v>121</v>
      </c>
      <c r="B58" s="16" t="s">
        <v>148</v>
      </c>
      <c r="C58" s="19">
        <v>372095</v>
      </c>
      <c r="D58" s="16">
        <v>171951</v>
      </c>
      <c r="E58" s="16">
        <v>200144</v>
      </c>
      <c r="F58" s="47">
        <f t="shared" si="0"/>
        <v>1.034263747748549</v>
      </c>
      <c r="G58" s="72">
        <v>85.913642177632113</v>
      </c>
      <c r="H58" s="73">
        <v>673.85332090700001</v>
      </c>
      <c r="I58" s="74">
        <f t="shared" si="1"/>
        <v>552.18990313672975</v>
      </c>
      <c r="J58" s="47">
        <f t="shared" si="2"/>
        <v>0.47687675691685139</v>
      </c>
      <c r="K58" s="16">
        <v>349622</v>
      </c>
      <c r="L58" s="16">
        <v>157617</v>
      </c>
      <c r="M58" s="16">
        <v>192005</v>
      </c>
      <c r="N58" s="16">
        <v>22473</v>
      </c>
      <c r="O58" s="16">
        <v>14334</v>
      </c>
      <c r="P58" s="16">
        <v>8139</v>
      </c>
      <c r="Q58" s="16">
        <v>207489</v>
      </c>
      <c r="R58" s="16">
        <v>97076</v>
      </c>
      <c r="S58" s="16">
        <v>110413</v>
      </c>
      <c r="T58" s="72">
        <v>87.92080642677945</v>
      </c>
      <c r="U58" s="16">
        <v>164606</v>
      </c>
      <c r="V58" s="16">
        <v>74875</v>
      </c>
      <c r="W58" s="16">
        <v>89731</v>
      </c>
      <c r="X58" s="72">
        <v>83.443848837079713</v>
      </c>
      <c r="Y58" s="47">
        <v>0.5576237251239603</v>
      </c>
      <c r="Z58" s="16">
        <v>87869</v>
      </c>
      <c r="AA58" s="16">
        <v>259250</v>
      </c>
      <c r="AB58" s="16">
        <v>24976</v>
      </c>
      <c r="AC58" s="47">
        <v>0.43527483124397298</v>
      </c>
      <c r="AD58" s="50">
        <f t="shared" si="3"/>
        <v>210131.41166827388</v>
      </c>
      <c r="AE58" s="75">
        <v>0.33893539054966249</v>
      </c>
      <c r="AF58" s="76">
        <f t="shared" si="4"/>
        <v>0.66106460945033751</v>
      </c>
      <c r="AG58" s="77">
        <v>9.6339440694310507</v>
      </c>
      <c r="AH58" s="16">
        <v>284226</v>
      </c>
      <c r="AI58" s="16">
        <v>104415</v>
      </c>
      <c r="AJ58" s="16">
        <v>151422</v>
      </c>
      <c r="AK58" s="16">
        <v>19343</v>
      </c>
      <c r="AL58" s="16">
        <v>3969</v>
      </c>
      <c r="AM58" s="78">
        <v>5077</v>
      </c>
      <c r="AN58" s="16">
        <v>75962</v>
      </c>
      <c r="AO58" s="16">
        <v>56106</v>
      </c>
      <c r="AP58" s="16">
        <v>19856</v>
      </c>
      <c r="AQ58" s="67">
        <v>0.26139385482214794</v>
      </c>
      <c r="AR58" s="16">
        <v>349622</v>
      </c>
      <c r="AS58" s="16">
        <v>22473</v>
      </c>
      <c r="AT58" s="47">
        <f t="shared" si="5"/>
        <v>6.4277991659563757E-2</v>
      </c>
      <c r="AU58" s="16">
        <v>3249</v>
      </c>
      <c r="AV58" s="16">
        <v>8582</v>
      </c>
      <c r="AW58" s="16">
        <v>14241</v>
      </c>
      <c r="AX58" s="16">
        <v>16092</v>
      </c>
      <c r="AY58" s="16">
        <v>12616</v>
      </c>
      <c r="AZ58" s="16">
        <v>8295</v>
      </c>
      <c r="BA58" s="16">
        <v>5398</v>
      </c>
      <c r="BB58" s="16">
        <v>3594</v>
      </c>
      <c r="BC58" s="16">
        <v>3895</v>
      </c>
      <c r="BD58" s="79">
        <v>4.6025907690687449</v>
      </c>
    </row>
    <row r="59" spans="1:56" x14ac:dyDescent="0.3">
      <c r="A59" s="19" t="s">
        <v>121</v>
      </c>
      <c r="B59" s="16" t="s">
        <v>149</v>
      </c>
      <c r="C59" s="19">
        <v>123539</v>
      </c>
      <c r="D59" s="16">
        <v>55106</v>
      </c>
      <c r="E59" s="16">
        <v>68433</v>
      </c>
      <c r="F59" s="47">
        <f t="shared" si="0"/>
        <v>0.3433851815614507</v>
      </c>
      <c r="G59" s="72">
        <v>80.525477474317938</v>
      </c>
      <c r="H59" s="73">
        <v>1075.8813081799999</v>
      </c>
      <c r="I59" s="74">
        <f t="shared" si="1"/>
        <v>114.82586328131593</v>
      </c>
      <c r="J59" s="47">
        <f t="shared" si="2"/>
        <v>9.9164770997656096E-2</v>
      </c>
      <c r="K59" s="16">
        <v>119492</v>
      </c>
      <c r="L59" s="16">
        <v>52441</v>
      </c>
      <c r="M59" s="16">
        <v>67051</v>
      </c>
      <c r="N59" s="16">
        <v>4047</v>
      </c>
      <c r="O59" s="16">
        <v>2665</v>
      </c>
      <c r="P59" s="16">
        <v>1382</v>
      </c>
      <c r="Q59" s="16">
        <v>5210</v>
      </c>
      <c r="R59" s="16">
        <v>2399</v>
      </c>
      <c r="S59" s="16">
        <v>2811</v>
      </c>
      <c r="T59" s="72">
        <v>85.343294201351824</v>
      </c>
      <c r="U59" s="16">
        <v>118329</v>
      </c>
      <c r="V59" s="16">
        <v>52707</v>
      </c>
      <c r="W59" s="16">
        <v>65622</v>
      </c>
      <c r="X59" s="72">
        <v>80.319100301728071</v>
      </c>
      <c r="Y59" s="47">
        <v>4.2172917054533389E-2</v>
      </c>
      <c r="Z59" s="16">
        <v>33943</v>
      </c>
      <c r="AA59" s="16">
        <v>79117</v>
      </c>
      <c r="AB59" s="16">
        <v>10479</v>
      </c>
      <c r="AC59" s="47">
        <v>0.56147224995892164</v>
      </c>
      <c r="AD59" s="50">
        <f t="shared" si="3"/>
        <v>54175.27971232478</v>
      </c>
      <c r="AE59" s="75">
        <v>0.42902283959199666</v>
      </c>
      <c r="AF59" s="76">
        <f t="shared" si="4"/>
        <v>0.57097716040800339</v>
      </c>
      <c r="AG59" s="77">
        <v>13.244941036692492</v>
      </c>
      <c r="AH59" s="16">
        <v>89596</v>
      </c>
      <c r="AI59" s="16">
        <v>27808</v>
      </c>
      <c r="AJ59" s="16">
        <v>51571</v>
      </c>
      <c r="AK59" s="16">
        <v>7949</v>
      </c>
      <c r="AL59" s="78">
        <v>1283</v>
      </c>
      <c r="AM59" s="78">
        <v>985</v>
      </c>
      <c r="AN59" s="16">
        <v>28616</v>
      </c>
      <c r="AO59" s="16">
        <v>19849</v>
      </c>
      <c r="AP59" s="16">
        <v>8767</v>
      </c>
      <c r="AQ59" s="67">
        <v>0.30636706737489516</v>
      </c>
      <c r="AR59" s="16">
        <v>119492</v>
      </c>
      <c r="AS59" s="16">
        <v>4047</v>
      </c>
      <c r="AT59" s="47">
        <f t="shared" si="5"/>
        <v>3.3868376125598364E-2</v>
      </c>
      <c r="AU59" s="16">
        <v>1798</v>
      </c>
      <c r="AV59" s="16">
        <v>3910</v>
      </c>
      <c r="AW59" s="16">
        <v>5676</v>
      </c>
      <c r="AX59" s="16">
        <v>6058</v>
      </c>
      <c r="AY59" s="16">
        <v>4806</v>
      </c>
      <c r="AZ59" s="16">
        <v>3026</v>
      </c>
      <c r="BA59" s="16">
        <v>1705</v>
      </c>
      <c r="BB59" s="78">
        <v>977</v>
      </c>
      <c r="BC59" s="78">
        <v>660</v>
      </c>
      <c r="BD59" s="79">
        <v>4.175705898797875</v>
      </c>
    </row>
    <row r="60" spans="1:56" x14ac:dyDescent="0.3">
      <c r="A60" s="19" t="s">
        <v>121</v>
      </c>
      <c r="B60" s="16" t="s">
        <v>151</v>
      </c>
      <c r="C60" s="19">
        <v>155769</v>
      </c>
      <c r="D60" s="16">
        <v>70734</v>
      </c>
      <c r="E60" s="16">
        <v>85035</v>
      </c>
      <c r="F60" s="47">
        <f t="shared" si="0"/>
        <v>0.43297069222387763</v>
      </c>
      <c r="G60" s="72">
        <v>83.182219086258598</v>
      </c>
      <c r="H60" s="73">
        <v>1245.1214145900001</v>
      </c>
      <c r="I60" s="74">
        <f t="shared" si="1"/>
        <v>125.1034623408934</v>
      </c>
      <c r="J60" s="47">
        <f t="shared" si="2"/>
        <v>0.10804060896677121</v>
      </c>
      <c r="K60" s="16">
        <v>152641</v>
      </c>
      <c r="L60" s="16">
        <v>67980</v>
      </c>
      <c r="M60" s="16">
        <v>84661</v>
      </c>
      <c r="N60" s="16">
        <v>3128</v>
      </c>
      <c r="O60" s="16">
        <v>2754</v>
      </c>
      <c r="P60" s="78">
        <v>374</v>
      </c>
      <c r="Q60" s="16">
        <v>9516</v>
      </c>
      <c r="R60" s="16">
        <v>4369</v>
      </c>
      <c r="S60" s="16">
        <v>5147</v>
      </c>
      <c r="T60" s="72">
        <v>84.884398678842047</v>
      </c>
      <c r="U60" s="16">
        <v>146253</v>
      </c>
      <c r="V60" s="16">
        <v>66365</v>
      </c>
      <c r="W60" s="16">
        <v>79888</v>
      </c>
      <c r="X60" s="72">
        <v>83.072551572201078</v>
      </c>
      <c r="Y60" s="47">
        <v>6.1090460874756849E-2</v>
      </c>
      <c r="Z60" s="16">
        <v>39538</v>
      </c>
      <c r="AA60" s="16">
        <v>103851</v>
      </c>
      <c r="AB60" s="16">
        <v>12380</v>
      </c>
      <c r="AC60" s="47">
        <v>0.49992778114799097</v>
      </c>
      <c r="AD60" s="50">
        <f t="shared" si="3"/>
        <v>77895.749458358594</v>
      </c>
      <c r="AE60" s="75">
        <v>0.38071852943158951</v>
      </c>
      <c r="AF60" s="76">
        <f t="shared" si="4"/>
        <v>0.61928147056841043</v>
      </c>
      <c r="AG60" s="77">
        <v>11.920925171640139</v>
      </c>
      <c r="AH60" s="16">
        <v>116231</v>
      </c>
      <c r="AI60" s="16">
        <v>33037</v>
      </c>
      <c r="AJ60" s="16">
        <v>72061</v>
      </c>
      <c r="AK60" s="16">
        <v>8347</v>
      </c>
      <c r="AL60" s="16">
        <v>1753</v>
      </c>
      <c r="AM60" s="78">
        <v>1033</v>
      </c>
      <c r="AN60" s="16">
        <v>35591</v>
      </c>
      <c r="AO60" s="16">
        <v>27787</v>
      </c>
      <c r="AP60" s="16">
        <v>7804</v>
      </c>
      <c r="AQ60" s="67">
        <v>0.21926891629906436</v>
      </c>
      <c r="AR60" s="16">
        <v>152641</v>
      </c>
      <c r="AS60" s="16">
        <v>3128</v>
      </c>
      <c r="AT60" s="47">
        <f t="shared" si="5"/>
        <v>2.0492528219809882E-2</v>
      </c>
      <c r="AU60" s="16">
        <v>1500</v>
      </c>
      <c r="AV60" s="16">
        <v>4392</v>
      </c>
      <c r="AW60" s="16">
        <v>7404</v>
      </c>
      <c r="AX60" s="16">
        <v>8024</v>
      </c>
      <c r="AY60" s="16">
        <v>5971</v>
      </c>
      <c r="AZ60" s="16">
        <v>3932</v>
      </c>
      <c r="BA60" s="16">
        <v>2214</v>
      </c>
      <c r="BB60" s="16">
        <v>1385</v>
      </c>
      <c r="BC60" s="78">
        <v>769</v>
      </c>
      <c r="BD60" s="79">
        <v>4.2887527745778424</v>
      </c>
    </row>
    <row r="61" spans="1:56" x14ac:dyDescent="0.3">
      <c r="A61" s="19" t="s">
        <v>121</v>
      </c>
      <c r="B61" s="16" t="s">
        <v>153</v>
      </c>
      <c r="C61" s="19">
        <v>105955</v>
      </c>
      <c r="D61" s="16">
        <v>48456</v>
      </c>
      <c r="E61" s="16">
        <v>57499</v>
      </c>
      <c r="F61" s="47">
        <f t="shared" si="0"/>
        <v>0.29450923928754086</v>
      </c>
      <c r="G61" s="72">
        <v>84.272769961216724</v>
      </c>
      <c r="H61" s="73">
        <v>495.053811123</v>
      </c>
      <c r="I61" s="74">
        <f t="shared" si="1"/>
        <v>214.02723829081813</v>
      </c>
      <c r="J61" s="47">
        <f t="shared" si="2"/>
        <v>0.18483607669791621</v>
      </c>
      <c r="K61" s="16">
        <v>101825</v>
      </c>
      <c r="L61" s="16">
        <v>45889</v>
      </c>
      <c r="M61" s="16">
        <v>55936</v>
      </c>
      <c r="N61" s="16">
        <v>4130</v>
      </c>
      <c r="O61" s="16">
        <v>2567</v>
      </c>
      <c r="P61" s="16">
        <v>1563</v>
      </c>
      <c r="Q61" s="16">
        <v>21929</v>
      </c>
      <c r="R61" s="16">
        <v>10145</v>
      </c>
      <c r="S61" s="16">
        <v>11784</v>
      </c>
      <c r="T61" s="72">
        <v>86.091310251188048</v>
      </c>
      <c r="U61" s="16">
        <v>84026</v>
      </c>
      <c r="V61" s="16">
        <v>38311</v>
      </c>
      <c r="W61" s="16">
        <v>45715</v>
      </c>
      <c r="X61" s="72">
        <v>83.804003062452153</v>
      </c>
      <c r="Y61" s="47">
        <v>0.20696522108442264</v>
      </c>
      <c r="Z61" s="16">
        <v>25640</v>
      </c>
      <c r="AA61" s="16">
        <v>71985</v>
      </c>
      <c r="AB61" s="16">
        <v>8330</v>
      </c>
      <c r="AC61" s="47">
        <v>0.47190386886156838</v>
      </c>
      <c r="AD61" s="50">
        <f t="shared" si="3"/>
        <v>55954.425574772518</v>
      </c>
      <c r="AE61" s="75">
        <v>0.35618531638535805</v>
      </c>
      <c r="AF61" s="76">
        <f t="shared" si="4"/>
        <v>0.64381468361464189</v>
      </c>
      <c r="AG61" s="77">
        <v>11.571855247621032</v>
      </c>
      <c r="AH61" s="16">
        <v>80315</v>
      </c>
      <c r="AI61" s="16">
        <v>27094</v>
      </c>
      <c r="AJ61" s="16">
        <v>45920</v>
      </c>
      <c r="AK61" s="16">
        <v>5475</v>
      </c>
      <c r="AL61" s="78">
        <v>968</v>
      </c>
      <c r="AM61" s="78">
        <v>858</v>
      </c>
      <c r="AN61" s="16">
        <v>23376</v>
      </c>
      <c r="AO61" s="16">
        <v>17851</v>
      </c>
      <c r="AP61" s="16">
        <v>5525</v>
      </c>
      <c r="AQ61" s="67">
        <v>0.23635352498288842</v>
      </c>
      <c r="AR61" s="16">
        <v>101825</v>
      </c>
      <c r="AS61" s="16">
        <v>4130</v>
      </c>
      <c r="AT61" s="47">
        <f t="shared" si="5"/>
        <v>4.055978394303953E-2</v>
      </c>
      <c r="AU61" s="16">
        <v>1091</v>
      </c>
      <c r="AV61" s="16">
        <v>2616</v>
      </c>
      <c r="AW61" s="16">
        <v>4799</v>
      </c>
      <c r="AX61" s="16">
        <v>5385</v>
      </c>
      <c r="AY61" s="16">
        <v>3783</v>
      </c>
      <c r="AZ61" s="16">
        <v>2606</v>
      </c>
      <c r="BA61" s="16">
        <v>1464</v>
      </c>
      <c r="BB61" s="78">
        <v>921</v>
      </c>
      <c r="BC61" s="78">
        <v>711</v>
      </c>
      <c r="BD61" s="79">
        <v>4.3559633812457221</v>
      </c>
    </row>
    <row r="62" spans="1:56" x14ac:dyDescent="0.3">
      <c r="A62" s="19" t="s">
        <v>121</v>
      </c>
      <c r="B62" s="16" t="s">
        <v>157</v>
      </c>
      <c r="C62" s="19">
        <v>141480</v>
      </c>
      <c r="D62" s="16">
        <v>65974</v>
      </c>
      <c r="E62" s="16">
        <v>75506</v>
      </c>
      <c r="F62" s="47">
        <f t="shared" si="0"/>
        <v>0.39325342998821461</v>
      </c>
      <c r="G62" s="72">
        <v>87.375837681773632</v>
      </c>
      <c r="H62" s="73">
        <v>951.67384919300002</v>
      </c>
      <c r="I62" s="74">
        <f t="shared" si="1"/>
        <v>148.66437710773724</v>
      </c>
      <c r="J62" s="47">
        <f t="shared" si="2"/>
        <v>0.12838805204782433</v>
      </c>
      <c r="K62" s="16">
        <v>139808</v>
      </c>
      <c r="L62" s="16">
        <v>64594</v>
      </c>
      <c r="M62" s="16">
        <v>75214</v>
      </c>
      <c r="N62" s="16">
        <v>1672</v>
      </c>
      <c r="O62" s="16">
        <v>1380</v>
      </c>
      <c r="P62" s="78">
        <v>292</v>
      </c>
      <c r="Q62" s="16">
        <v>4806</v>
      </c>
      <c r="R62" s="16">
        <v>2259</v>
      </c>
      <c r="S62" s="16">
        <v>2547</v>
      </c>
      <c r="T62" s="72">
        <v>88.692579505300344</v>
      </c>
      <c r="U62" s="16">
        <v>136674</v>
      </c>
      <c r="V62" s="16">
        <v>63715</v>
      </c>
      <c r="W62" s="16">
        <v>72959</v>
      </c>
      <c r="X62" s="72">
        <v>87.329870201071842</v>
      </c>
      <c r="Y62" s="47">
        <v>3.396946564885496E-2</v>
      </c>
      <c r="Z62" s="16">
        <v>38594</v>
      </c>
      <c r="AA62" s="16">
        <v>93336</v>
      </c>
      <c r="AB62" s="16">
        <v>9550</v>
      </c>
      <c r="AC62" s="47">
        <v>0.5158138338904602</v>
      </c>
      <c r="AD62" s="50">
        <f t="shared" si="3"/>
        <v>68502.658781177684</v>
      </c>
      <c r="AE62" s="75">
        <v>0.41349532870489414</v>
      </c>
      <c r="AF62" s="76">
        <f t="shared" si="4"/>
        <v>0.58650467129510586</v>
      </c>
      <c r="AG62" s="77">
        <v>10.231850518556612</v>
      </c>
      <c r="AH62" s="16">
        <v>102886</v>
      </c>
      <c r="AI62" s="16">
        <v>34755</v>
      </c>
      <c r="AJ62" s="16">
        <v>59752</v>
      </c>
      <c r="AK62" s="16">
        <v>6698</v>
      </c>
      <c r="AL62" s="78">
        <v>1013</v>
      </c>
      <c r="AM62" s="78">
        <v>668</v>
      </c>
      <c r="AN62" s="16">
        <v>29532</v>
      </c>
      <c r="AO62" s="16">
        <v>23154</v>
      </c>
      <c r="AP62" s="16">
        <v>6378</v>
      </c>
      <c r="AQ62" s="67">
        <v>0.21596911824461601</v>
      </c>
      <c r="AR62" s="16">
        <v>139808</v>
      </c>
      <c r="AS62" s="16">
        <v>1672</v>
      </c>
      <c r="AT62" s="47">
        <f t="shared" si="5"/>
        <v>1.195925841153582E-2</v>
      </c>
      <c r="AU62" s="78">
        <v>916</v>
      </c>
      <c r="AV62" s="16">
        <v>2493</v>
      </c>
      <c r="AW62" s="16">
        <v>5043</v>
      </c>
      <c r="AX62" s="16">
        <v>6346</v>
      </c>
      <c r="AY62" s="16">
        <v>5565</v>
      </c>
      <c r="AZ62" s="16">
        <v>3977</v>
      </c>
      <c r="BA62" s="16">
        <v>2398</v>
      </c>
      <c r="BB62" s="16">
        <v>1615</v>
      </c>
      <c r="BC62" s="16">
        <v>1179</v>
      </c>
      <c r="BD62" s="79">
        <v>4.7341189218474877</v>
      </c>
    </row>
    <row r="63" spans="1:56" x14ac:dyDescent="0.3">
      <c r="A63" s="19" t="s">
        <v>121</v>
      </c>
      <c r="B63" s="16" t="s">
        <v>158</v>
      </c>
      <c r="C63" s="19">
        <v>134541</v>
      </c>
      <c r="D63" s="16">
        <v>62465</v>
      </c>
      <c r="E63" s="16">
        <v>72076</v>
      </c>
      <c r="F63" s="47">
        <f t="shared" si="0"/>
        <v>0.37396600031131172</v>
      </c>
      <c r="G63" s="72">
        <v>86.665464232199341</v>
      </c>
      <c r="H63" s="73">
        <v>3366.2866123600002</v>
      </c>
      <c r="I63" s="74">
        <f t="shared" si="1"/>
        <v>39.967185059645722</v>
      </c>
      <c r="J63" s="47">
        <f t="shared" si="2"/>
        <v>3.4516063198678434E-2</v>
      </c>
      <c r="K63" s="16">
        <v>131237</v>
      </c>
      <c r="L63" s="16">
        <v>60095</v>
      </c>
      <c r="M63" s="16">
        <v>71142</v>
      </c>
      <c r="N63" s="16">
        <v>3304</v>
      </c>
      <c r="O63" s="16">
        <v>2370</v>
      </c>
      <c r="P63" s="78">
        <v>934</v>
      </c>
      <c r="Q63" s="16">
        <v>4887</v>
      </c>
      <c r="R63" s="16">
        <v>2216</v>
      </c>
      <c r="S63" s="16">
        <v>2671</v>
      </c>
      <c r="T63" s="72">
        <v>82.965181579932619</v>
      </c>
      <c r="U63" s="16">
        <v>129654</v>
      </c>
      <c r="V63" s="16">
        <v>60249</v>
      </c>
      <c r="W63" s="16">
        <v>69405</v>
      </c>
      <c r="X63" s="72">
        <v>86.80786686838124</v>
      </c>
      <c r="Y63" s="47">
        <v>3.6323499899658843E-2</v>
      </c>
      <c r="Z63" s="16">
        <v>39463</v>
      </c>
      <c r="AA63" s="16">
        <v>86404</v>
      </c>
      <c r="AB63" s="16">
        <v>8674</v>
      </c>
      <c r="AC63" s="47">
        <v>0.5571154113235498</v>
      </c>
      <c r="AD63" s="50">
        <f t="shared" si="3"/>
        <v>59586.135445118285</v>
      </c>
      <c r="AE63" s="75">
        <v>0.4567265404379427</v>
      </c>
      <c r="AF63" s="76">
        <f t="shared" si="4"/>
        <v>0.5432734595620573</v>
      </c>
      <c r="AG63" s="77">
        <v>10.038887088560715</v>
      </c>
      <c r="AH63" s="16">
        <v>95078</v>
      </c>
      <c r="AI63" s="16">
        <v>27314</v>
      </c>
      <c r="AJ63" s="16">
        <v>59192</v>
      </c>
      <c r="AK63" s="16">
        <v>6671</v>
      </c>
      <c r="AL63" s="78">
        <v>1277</v>
      </c>
      <c r="AM63" s="78">
        <v>624</v>
      </c>
      <c r="AN63" s="16">
        <v>29223</v>
      </c>
      <c r="AO63" s="16">
        <v>21790</v>
      </c>
      <c r="AP63" s="16">
        <v>7433</v>
      </c>
      <c r="AQ63" s="67">
        <v>0.25435444683981795</v>
      </c>
      <c r="AR63" s="16">
        <v>131237</v>
      </c>
      <c r="AS63" s="16">
        <v>3304</v>
      </c>
      <c r="AT63" s="47">
        <f t="shared" si="5"/>
        <v>2.5175826939049201E-2</v>
      </c>
      <c r="AU63" s="16">
        <v>1133</v>
      </c>
      <c r="AV63" s="16">
        <v>2996</v>
      </c>
      <c r="AW63" s="16">
        <v>5376</v>
      </c>
      <c r="AX63" s="16">
        <v>6465</v>
      </c>
      <c r="AY63" s="16">
        <v>5345</v>
      </c>
      <c r="AZ63" s="16">
        <v>3776</v>
      </c>
      <c r="BA63" s="16">
        <v>2086</v>
      </c>
      <c r="BB63" s="16">
        <v>1243</v>
      </c>
      <c r="BC63" s="78">
        <v>803</v>
      </c>
      <c r="BD63" s="79">
        <v>4.4908804708619918</v>
      </c>
    </row>
    <row r="64" spans="1:56" x14ac:dyDescent="0.3">
      <c r="A64" s="19" t="s">
        <v>121</v>
      </c>
      <c r="B64" s="16" t="s">
        <v>160</v>
      </c>
      <c r="C64" s="19">
        <v>121808</v>
      </c>
      <c r="D64" s="16">
        <v>55729</v>
      </c>
      <c r="E64" s="16">
        <v>66079</v>
      </c>
      <c r="F64" s="47">
        <f t="shared" si="0"/>
        <v>0.33857374752618352</v>
      </c>
      <c r="G64" s="72">
        <v>84.336930038287505</v>
      </c>
      <c r="H64" s="73">
        <v>695.26450484500003</v>
      </c>
      <c r="I64" s="74">
        <f t="shared" si="1"/>
        <v>175.19663257820918</v>
      </c>
      <c r="J64" s="47">
        <f t="shared" si="2"/>
        <v>0.1513015748604917</v>
      </c>
      <c r="K64" s="16">
        <v>116837</v>
      </c>
      <c r="L64" s="16">
        <v>51813</v>
      </c>
      <c r="M64" s="16">
        <v>65024</v>
      </c>
      <c r="N64" s="16">
        <v>4971</v>
      </c>
      <c r="O64" s="16">
        <v>3916</v>
      </c>
      <c r="P64" s="16">
        <v>1055</v>
      </c>
      <c r="Q64" s="16">
        <v>5553</v>
      </c>
      <c r="R64" s="16">
        <v>2465</v>
      </c>
      <c r="S64" s="16">
        <v>3088</v>
      </c>
      <c r="T64" s="72">
        <v>79.825129533678748</v>
      </c>
      <c r="U64" s="16">
        <v>116255</v>
      </c>
      <c r="V64" s="16">
        <v>53264</v>
      </c>
      <c r="W64" s="16">
        <v>62991</v>
      </c>
      <c r="X64" s="72">
        <v>84.55811147624263</v>
      </c>
      <c r="Y64" s="47">
        <v>4.5588138710101145E-2</v>
      </c>
      <c r="Z64" s="16">
        <v>30957</v>
      </c>
      <c r="AA64" s="16">
        <v>81802</v>
      </c>
      <c r="AB64" s="16">
        <v>9049</v>
      </c>
      <c r="AC64" s="47">
        <v>0.48905894721400456</v>
      </c>
      <c r="AD64" s="50">
        <f t="shared" si="3"/>
        <v>62236.707757756536</v>
      </c>
      <c r="AE64" s="75">
        <v>0.37843817999559914</v>
      </c>
      <c r="AF64" s="76">
        <f t="shared" si="4"/>
        <v>0.62156182000440086</v>
      </c>
      <c r="AG64" s="77">
        <v>11.06207672184054</v>
      </c>
      <c r="AH64" s="16">
        <v>90851</v>
      </c>
      <c r="AI64" s="16">
        <v>31560</v>
      </c>
      <c r="AJ64" s="16">
        <v>51219</v>
      </c>
      <c r="AK64" s="16">
        <v>6204</v>
      </c>
      <c r="AL64" s="78">
        <v>1081</v>
      </c>
      <c r="AM64" s="78">
        <v>787</v>
      </c>
      <c r="AN64" s="16">
        <v>26467</v>
      </c>
      <c r="AO64" s="16">
        <v>19445</v>
      </c>
      <c r="AP64" s="16">
        <v>7022</v>
      </c>
      <c r="AQ64" s="67">
        <v>0.26531152000604524</v>
      </c>
      <c r="AR64" s="16">
        <v>116837</v>
      </c>
      <c r="AS64" s="16">
        <v>4971</v>
      </c>
      <c r="AT64" s="47">
        <f t="shared" si="5"/>
        <v>4.2546453606306218E-2</v>
      </c>
      <c r="AU64" s="16">
        <v>1246</v>
      </c>
      <c r="AV64" s="16">
        <v>3149</v>
      </c>
      <c r="AW64" s="16">
        <v>5031</v>
      </c>
      <c r="AX64" s="16">
        <v>5614</v>
      </c>
      <c r="AY64" s="16">
        <v>4516</v>
      </c>
      <c r="AZ64" s="16">
        <v>3078</v>
      </c>
      <c r="BA64" s="16">
        <v>1867</v>
      </c>
      <c r="BB64" s="16">
        <v>1095</v>
      </c>
      <c r="BC64" s="78">
        <v>871</v>
      </c>
      <c r="BD64" s="79">
        <v>4.4144406241734995</v>
      </c>
    </row>
    <row r="65" spans="1:56" x14ac:dyDescent="0.3">
      <c r="A65" s="19" t="s">
        <v>121</v>
      </c>
      <c r="B65" s="16" t="s">
        <v>162</v>
      </c>
      <c r="C65" s="19">
        <v>144006</v>
      </c>
      <c r="D65" s="16">
        <v>66809</v>
      </c>
      <c r="E65" s="16">
        <v>77197</v>
      </c>
      <c r="F65" s="47">
        <f t="shared" si="0"/>
        <v>0.4002746214226946</v>
      </c>
      <c r="G65" s="72">
        <v>86.543518530512841</v>
      </c>
      <c r="H65" s="73">
        <v>1592.8741493800001</v>
      </c>
      <c r="I65" s="74">
        <f t="shared" si="1"/>
        <v>90.406389014506857</v>
      </c>
      <c r="J65" s="47">
        <f t="shared" si="2"/>
        <v>7.8075867292933809E-2</v>
      </c>
      <c r="K65" s="16">
        <v>140339</v>
      </c>
      <c r="L65" s="16">
        <v>64116</v>
      </c>
      <c r="M65" s="16">
        <v>76223</v>
      </c>
      <c r="N65" s="16">
        <v>3667</v>
      </c>
      <c r="O65" s="16">
        <v>2693</v>
      </c>
      <c r="P65" s="78">
        <v>974</v>
      </c>
      <c r="Q65" s="16">
        <v>4095</v>
      </c>
      <c r="R65" s="16">
        <v>1943</v>
      </c>
      <c r="S65" s="16">
        <v>2152</v>
      </c>
      <c r="T65" s="72">
        <v>90.288104089219331</v>
      </c>
      <c r="U65" s="16">
        <v>139911</v>
      </c>
      <c r="V65" s="16">
        <v>64866</v>
      </c>
      <c r="W65" s="16">
        <v>75045</v>
      </c>
      <c r="X65" s="72">
        <v>86.436138317009792</v>
      </c>
      <c r="Y65" s="47">
        <v>2.8436315153535268E-2</v>
      </c>
      <c r="Z65" s="16">
        <v>40549</v>
      </c>
      <c r="AA65" s="16">
        <v>92973</v>
      </c>
      <c r="AB65" s="16">
        <v>10484</v>
      </c>
      <c r="AC65" s="47">
        <v>0.54890129392404241</v>
      </c>
      <c r="AD65" s="50">
        <f t="shared" si="3"/>
        <v>64960.920267174348</v>
      </c>
      <c r="AE65" s="75">
        <v>0.43613737321587981</v>
      </c>
      <c r="AF65" s="76">
        <f t="shared" si="4"/>
        <v>0.56386262678412025</v>
      </c>
      <c r="AG65" s="77">
        <v>11.276392070816259</v>
      </c>
      <c r="AH65" s="16">
        <v>103457</v>
      </c>
      <c r="AI65" s="16">
        <v>30043</v>
      </c>
      <c r="AJ65" s="16">
        <v>64082</v>
      </c>
      <c r="AK65" s="16">
        <v>7202</v>
      </c>
      <c r="AL65" s="78">
        <v>1424</v>
      </c>
      <c r="AM65" s="78">
        <v>706</v>
      </c>
      <c r="AN65" s="16">
        <v>32362</v>
      </c>
      <c r="AO65" s="16">
        <v>24142</v>
      </c>
      <c r="AP65" s="16">
        <v>8220</v>
      </c>
      <c r="AQ65" s="67">
        <v>0.25400160682281686</v>
      </c>
      <c r="AR65" s="16">
        <v>140339</v>
      </c>
      <c r="AS65" s="16">
        <v>3667</v>
      </c>
      <c r="AT65" s="47">
        <f t="shared" si="5"/>
        <v>2.6129586216233548E-2</v>
      </c>
      <c r="AU65" s="16">
        <v>1207</v>
      </c>
      <c r="AV65" s="16">
        <v>3779</v>
      </c>
      <c r="AW65" s="16">
        <v>6680</v>
      </c>
      <c r="AX65" s="16">
        <v>7404</v>
      </c>
      <c r="AY65" s="16">
        <v>5646</v>
      </c>
      <c r="AZ65" s="16">
        <v>3624</v>
      </c>
      <c r="BA65" s="16">
        <v>2027</v>
      </c>
      <c r="BB65" s="16">
        <v>1128</v>
      </c>
      <c r="BC65" s="78">
        <v>867</v>
      </c>
      <c r="BD65" s="79">
        <v>4.3365366788208393</v>
      </c>
    </row>
    <row r="66" spans="1:56" x14ac:dyDescent="0.3">
      <c r="A66" s="19" t="s">
        <v>121</v>
      </c>
      <c r="B66" s="16" t="s">
        <v>166</v>
      </c>
      <c r="C66" s="19">
        <v>167734</v>
      </c>
      <c r="D66" s="16">
        <v>82325</v>
      </c>
      <c r="E66" s="16">
        <v>85409</v>
      </c>
      <c r="F66" s="47">
        <f t="shared" si="0"/>
        <v>0.46622823597429452</v>
      </c>
      <c r="G66" s="72">
        <v>96.389139317870487</v>
      </c>
      <c r="H66" s="73">
        <v>2255.0732287400001</v>
      </c>
      <c r="I66" s="74">
        <f t="shared" si="1"/>
        <v>74.380733123118901</v>
      </c>
      <c r="J66" s="47">
        <f t="shared" si="2"/>
        <v>6.4235949602410247E-2</v>
      </c>
      <c r="K66" s="16">
        <v>160711</v>
      </c>
      <c r="L66" s="16">
        <v>77082</v>
      </c>
      <c r="M66" s="16">
        <v>83629</v>
      </c>
      <c r="N66" s="16">
        <v>7023</v>
      </c>
      <c r="O66" s="16">
        <v>5243</v>
      </c>
      <c r="P66" s="16">
        <v>1780</v>
      </c>
      <c r="Q66" s="16">
        <v>26732</v>
      </c>
      <c r="R66" s="16">
        <v>12932</v>
      </c>
      <c r="S66" s="16">
        <v>13800</v>
      </c>
      <c r="T66" s="72">
        <v>93.710144927536234</v>
      </c>
      <c r="U66" s="16">
        <v>141002</v>
      </c>
      <c r="V66" s="16">
        <v>69393</v>
      </c>
      <c r="W66" s="16">
        <v>71609</v>
      </c>
      <c r="X66" s="72">
        <v>96.905416916867992</v>
      </c>
      <c r="Y66" s="47">
        <v>0.15937138564632097</v>
      </c>
      <c r="Z66" s="16">
        <v>55253</v>
      </c>
      <c r="AA66" s="16">
        <v>105466</v>
      </c>
      <c r="AB66" s="16">
        <v>7015</v>
      </c>
      <c r="AC66" s="47">
        <v>0.59040828323819994</v>
      </c>
      <c r="AD66" s="50">
        <f t="shared" si="3"/>
        <v>68702.457019323774</v>
      </c>
      <c r="AE66" s="75">
        <v>0.52389395634612101</v>
      </c>
      <c r="AF66" s="76">
        <f t="shared" si="4"/>
        <v>0.47610604365387899</v>
      </c>
      <c r="AG66" s="77">
        <v>6.6514326892078968</v>
      </c>
      <c r="AH66" s="16">
        <v>112481</v>
      </c>
      <c r="AI66" s="16">
        <v>35047</v>
      </c>
      <c r="AJ66" s="16">
        <v>67877</v>
      </c>
      <c r="AK66" s="16">
        <v>7007</v>
      </c>
      <c r="AL66" s="78">
        <v>1495</v>
      </c>
      <c r="AM66" s="78">
        <v>1055</v>
      </c>
      <c r="AN66" s="16">
        <v>31961</v>
      </c>
      <c r="AO66" s="16">
        <v>22812</v>
      </c>
      <c r="AP66" s="16">
        <v>9149</v>
      </c>
      <c r="AQ66" s="67">
        <v>0.28625512343168236</v>
      </c>
      <c r="AR66" s="16">
        <v>160711</v>
      </c>
      <c r="AS66" s="16">
        <v>7023</v>
      </c>
      <c r="AT66" s="47">
        <f t="shared" si="5"/>
        <v>4.3699560079894964E-2</v>
      </c>
      <c r="AU66" s="16">
        <v>1037</v>
      </c>
      <c r="AV66" s="16">
        <v>2398</v>
      </c>
      <c r="AW66" s="16">
        <v>4510</v>
      </c>
      <c r="AX66" s="16">
        <v>6286</v>
      </c>
      <c r="AY66" s="16">
        <v>6114</v>
      </c>
      <c r="AZ66" s="16">
        <v>4609</v>
      </c>
      <c r="BA66" s="16">
        <v>3109</v>
      </c>
      <c r="BB66" s="16">
        <v>1935</v>
      </c>
      <c r="BC66" s="16">
        <v>1963</v>
      </c>
      <c r="BD66" s="79">
        <v>5.028347047964707</v>
      </c>
    </row>
    <row r="67" spans="1:56" x14ac:dyDescent="0.3">
      <c r="A67" s="19" t="s">
        <v>121</v>
      </c>
      <c r="B67" s="16" t="s">
        <v>167</v>
      </c>
      <c r="C67" s="19">
        <v>120266</v>
      </c>
      <c r="D67" s="16">
        <v>56814</v>
      </c>
      <c r="E67" s="16">
        <v>63452</v>
      </c>
      <c r="F67" s="47">
        <f t="shared" si="0"/>
        <v>0.33428765204242733</v>
      </c>
      <c r="G67" s="72">
        <v>89.538548824308137</v>
      </c>
      <c r="H67" s="73">
        <v>1892.4371477300001</v>
      </c>
      <c r="I67" s="74">
        <f t="shared" si="1"/>
        <v>63.550855648897212</v>
      </c>
      <c r="J67" s="47">
        <f t="shared" si="2"/>
        <v>5.4883158436949735E-2</v>
      </c>
      <c r="K67" s="16">
        <v>116826</v>
      </c>
      <c r="L67" s="16">
        <v>54355</v>
      </c>
      <c r="M67" s="16">
        <v>62471</v>
      </c>
      <c r="N67" s="16">
        <v>3440</v>
      </c>
      <c r="O67" s="16">
        <v>2459</v>
      </c>
      <c r="P67" s="78">
        <v>981</v>
      </c>
      <c r="Q67" s="16">
        <v>8529</v>
      </c>
      <c r="R67" s="16">
        <v>3898</v>
      </c>
      <c r="S67" s="16">
        <v>4631</v>
      </c>
      <c r="T67" s="72">
        <v>84.171885122003886</v>
      </c>
      <c r="U67" s="16">
        <v>111737</v>
      </c>
      <c r="V67" s="16">
        <v>52916</v>
      </c>
      <c r="W67" s="16">
        <v>58821</v>
      </c>
      <c r="X67" s="72">
        <v>89.961068325938015</v>
      </c>
      <c r="Y67" s="47">
        <v>7.0917798879151214E-2</v>
      </c>
      <c r="Z67" s="16">
        <v>39187</v>
      </c>
      <c r="AA67" s="16">
        <v>74618</v>
      </c>
      <c r="AB67" s="16">
        <v>6461</v>
      </c>
      <c r="AC67" s="47">
        <v>0.6117558765981399</v>
      </c>
      <c r="AD67" s="50">
        <f t="shared" si="3"/>
        <v>46692.567745048109</v>
      </c>
      <c r="AE67" s="75">
        <v>0.5251681899809697</v>
      </c>
      <c r="AF67" s="76">
        <f t="shared" si="4"/>
        <v>0.4748318100190303</v>
      </c>
      <c r="AG67" s="77">
        <v>8.6587686617170121</v>
      </c>
      <c r="AH67" s="16">
        <v>81079</v>
      </c>
      <c r="AI67" s="16">
        <v>26997</v>
      </c>
      <c r="AJ67" s="16">
        <v>46199</v>
      </c>
      <c r="AK67" s="16">
        <v>6328</v>
      </c>
      <c r="AL67" s="78">
        <v>913</v>
      </c>
      <c r="AM67" s="78">
        <v>642</v>
      </c>
      <c r="AN67" s="16">
        <v>23230</v>
      </c>
      <c r="AO67" s="16">
        <v>15967</v>
      </c>
      <c r="AP67" s="16">
        <v>7263</v>
      </c>
      <c r="AQ67" s="67">
        <v>0.312656048213517</v>
      </c>
      <c r="AR67" s="16">
        <v>116826</v>
      </c>
      <c r="AS67" s="16">
        <v>3440</v>
      </c>
      <c r="AT67" s="47">
        <f t="shared" si="5"/>
        <v>2.9445500145515554E-2</v>
      </c>
      <c r="AU67" s="78">
        <v>864</v>
      </c>
      <c r="AV67" s="16">
        <v>1881</v>
      </c>
      <c r="AW67" s="16">
        <v>3148</v>
      </c>
      <c r="AX67" s="16">
        <v>4315</v>
      </c>
      <c r="AY67" s="16">
        <v>4297</v>
      </c>
      <c r="AZ67" s="16">
        <v>3403</v>
      </c>
      <c r="BA67" s="16">
        <v>2367</v>
      </c>
      <c r="BB67" s="16">
        <v>1469</v>
      </c>
      <c r="BC67" s="16">
        <v>1486</v>
      </c>
      <c r="BD67" s="79">
        <v>5.0291003013344815</v>
      </c>
    </row>
    <row r="68" spans="1:56" x14ac:dyDescent="0.3">
      <c r="A68" s="19" t="s">
        <v>121</v>
      </c>
      <c r="B68" s="16" t="s">
        <v>169</v>
      </c>
      <c r="C68" s="19">
        <v>129955</v>
      </c>
      <c r="D68" s="16">
        <v>63736</v>
      </c>
      <c r="E68" s="16">
        <v>66219</v>
      </c>
      <c r="F68" s="47">
        <f t="shared" si="0"/>
        <v>0.36121889662226769</v>
      </c>
      <c r="G68" s="72">
        <v>96.250320904876247</v>
      </c>
      <c r="H68" s="73">
        <v>1833.75551533</v>
      </c>
      <c r="I68" s="74">
        <f t="shared" si="1"/>
        <v>70.868225842316548</v>
      </c>
      <c r="J68" s="47">
        <f t="shared" si="2"/>
        <v>6.1202512969105685E-2</v>
      </c>
      <c r="K68" s="16">
        <v>123429</v>
      </c>
      <c r="L68" s="16">
        <v>59167</v>
      </c>
      <c r="M68" s="16">
        <v>64262</v>
      </c>
      <c r="N68" s="16">
        <v>6526</v>
      </c>
      <c r="O68" s="16">
        <v>4569</v>
      </c>
      <c r="P68" s="16">
        <v>1957</v>
      </c>
      <c r="Q68" s="16">
        <v>13535</v>
      </c>
      <c r="R68" s="16">
        <v>6395</v>
      </c>
      <c r="S68" s="16">
        <v>7140</v>
      </c>
      <c r="T68" s="72">
        <v>89.565826330532218</v>
      </c>
      <c r="U68" s="16">
        <v>116420</v>
      </c>
      <c r="V68" s="16">
        <v>57341</v>
      </c>
      <c r="W68" s="16">
        <v>59079</v>
      </c>
      <c r="X68" s="72">
        <v>97.058176340154716</v>
      </c>
      <c r="Y68" s="47">
        <v>0.10415143703589705</v>
      </c>
      <c r="Z68" s="16">
        <v>39233</v>
      </c>
      <c r="AA68" s="16">
        <v>84800</v>
      </c>
      <c r="AB68" s="16">
        <v>5922</v>
      </c>
      <c r="AC68" s="47">
        <v>0.53248820754716986</v>
      </c>
      <c r="AD68" s="50">
        <f t="shared" si="3"/>
        <v>60755.494988207538</v>
      </c>
      <c r="AE68" s="75">
        <v>0.46265330188679243</v>
      </c>
      <c r="AF68" s="76">
        <f t="shared" si="4"/>
        <v>0.53734669811320757</v>
      </c>
      <c r="AG68" s="77">
        <v>6.9834905660377355</v>
      </c>
      <c r="AH68" s="16">
        <v>90722</v>
      </c>
      <c r="AI68" s="16">
        <v>27607</v>
      </c>
      <c r="AJ68" s="16">
        <v>55379</v>
      </c>
      <c r="AK68" s="16">
        <v>5698</v>
      </c>
      <c r="AL68" s="78">
        <v>1411</v>
      </c>
      <c r="AM68" s="78">
        <v>627</v>
      </c>
      <c r="AN68" s="16">
        <v>26389</v>
      </c>
      <c r="AO68" s="16">
        <v>19327</v>
      </c>
      <c r="AP68" s="16">
        <v>7062</v>
      </c>
      <c r="AQ68" s="67">
        <v>0.26761150479366402</v>
      </c>
      <c r="AR68" s="16">
        <v>123429</v>
      </c>
      <c r="AS68" s="16">
        <v>6526</v>
      </c>
      <c r="AT68" s="47">
        <f t="shared" si="5"/>
        <v>5.2872501600110186E-2</v>
      </c>
      <c r="AU68" s="78">
        <v>831</v>
      </c>
      <c r="AV68" s="16">
        <v>2194</v>
      </c>
      <c r="AW68" s="16">
        <v>4514</v>
      </c>
      <c r="AX68" s="16">
        <v>5937</v>
      </c>
      <c r="AY68" s="16">
        <v>5201</v>
      </c>
      <c r="AZ68" s="16">
        <v>3432</v>
      </c>
      <c r="BA68" s="16">
        <v>2045</v>
      </c>
      <c r="BB68" s="16">
        <v>1309</v>
      </c>
      <c r="BC68" s="78">
        <v>926</v>
      </c>
      <c r="BD68" s="79">
        <v>4.6772897798325062</v>
      </c>
    </row>
    <row r="69" spans="1:56" x14ac:dyDescent="0.3">
      <c r="A69" s="19" t="s">
        <v>121</v>
      </c>
      <c r="B69" s="16" t="s">
        <v>171</v>
      </c>
      <c r="C69" s="19">
        <v>112668</v>
      </c>
      <c r="D69" s="16">
        <v>57195</v>
      </c>
      <c r="E69" s="16">
        <v>55473</v>
      </c>
      <c r="F69" s="47">
        <f t="shared" si="0"/>
        <v>0.31316848635787509</v>
      </c>
      <c r="G69" s="72">
        <v>103.10421286031041</v>
      </c>
      <c r="H69" s="73">
        <v>3403.7959168799998</v>
      </c>
      <c r="I69" s="74">
        <f t="shared" si="1"/>
        <v>33.100691919060225</v>
      </c>
      <c r="J69" s="47">
        <f t="shared" si="2"/>
        <v>2.8586090626428386E-2</v>
      </c>
      <c r="K69" s="16">
        <v>102383</v>
      </c>
      <c r="L69" s="16">
        <v>48801</v>
      </c>
      <c r="M69" s="16">
        <v>53582</v>
      </c>
      <c r="N69" s="16">
        <v>10285</v>
      </c>
      <c r="O69" s="16">
        <v>8394</v>
      </c>
      <c r="P69" s="16">
        <v>1891</v>
      </c>
      <c r="Q69" s="16">
        <v>6165</v>
      </c>
      <c r="R69" s="16">
        <v>2883</v>
      </c>
      <c r="S69" s="16">
        <v>3282</v>
      </c>
      <c r="T69" s="72">
        <v>87.842778793418645</v>
      </c>
      <c r="U69" s="16">
        <v>106503</v>
      </c>
      <c r="V69" s="16">
        <v>54312</v>
      </c>
      <c r="W69" s="16">
        <v>52191</v>
      </c>
      <c r="X69" s="72">
        <v>104.06391906650572</v>
      </c>
      <c r="Y69" s="47">
        <v>5.4718287357546067E-2</v>
      </c>
      <c r="Z69" s="16">
        <v>37932</v>
      </c>
      <c r="AA69" s="16">
        <v>70484</v>
      </c>
      <c r="AB69" s="16">
        <v>4252</v>
      </c>
      <c r="AC69" s="47">
        <v>0.59849043754610975</v>
      </c>
      <c r="AD69" s="50">
        <f t="shared" si="3"/>
        <v>45237.279382554909</v>
      </c>
      <c r="AE69" s="75">
        <v>0.53816468985869137</v>
      </c>
      <c r="AF69" s="76">
        <f t="shared" si="4"/>
        <v>0.46183531014130863</v>
      </c>
      <c r="AG69" s="77">
        <v>6.0325747687418421</v>
      </c>
      <c r="AH69" s="16">
        <v>74736</v>
      </c>
      <c r="AI69" s="16">
        <v>24245</v>
      </c>
      <c r="AJ69" s="16">
        <v>43925</v>
      </c>
      <c r="AK69" s="16">
        <v>5366</v>
      </c>
      <c r="AL69" s="78">
        <v>674</v>
      </c>
      <c r="AM69" s="78">
        <v>526</v>
      </c>
      <c r="AN69" s="16">
        <v>18868</v>
      </c>
      <c r="AO69" s="16">
        <v>14113</v>
      </c>
      <c r="AP69" s="16">
        <v>4755</v>
      </c>
      <c r="AQ69" s="67">
        <v>0.25201399194403223</v>
      </c>
      <c r="AR69" s="16">
        <v>102383</v>
      </c>
      <c r="AS69" s="16">
        <v>10285</v>
      </c>
      <c r="AT69" s="47">
        <f t="shared" si="5"/>
        <v>0.10045613041227548</v>
      </c>
      <c r="AU69" s="78">
        <v>418</v>
      </c>
      <c r="AV69" s="16">
        <v>1101</v>
      </c>
      <c r="AW69" s="16">
        <v>2214</v>
      </c>
      <c r="AX69" s="16">
        <v>3310</v>
      </c>
      <c r="AY69" s="16">
        <v>3513</v>
      </c>
      <c r="AZ69" s="16">
        <v>2946</v>
      </c>
      <c r="BA69" s="16">
        <v>2186</v>
      </c>
      <c r="BB69" s="16">
        <v>1497</v>
      </c>
      <c r="BC69" s="16">
        <v>1683</v>
      </c>
      <c r="BD69" s="79">
        <v>5.42627729489082</v>
      </c>
    </row>
    <row r="70" spans="1:56" x14ac:dyDescent="0.3">
      <c r="A70" s="19" t="s">
        <v>121</v>
      </c>
      <c r="B70" s="16" t="s">
        <v>173</v>
      </c>
      <c r="C70" s="19">
        <v>145297</v>
      </c>
      <c r="D70" s="16">
        <v>69782</v>
      </c>
      <c r="E70" s="16">
        <v>75515</v>
      </c>
      <c r="F70" s="47">
        <f t="shared" ref="F70:F133" si="6">C70/(SUM($AM$6:$AM$335))</f>
        <v>0.4038630450734918</v>
      </c>
      <c r="G70" s="72">
        <v>92.408130834933459</v>
      </c>
      <c r="H70" s="73">
        <v>1891.6640437200001</v>
      </c>
      <c r="I70" s="74">
        <f t="shared" ref="I70:I133" si="7">C70/H70</f>
        <v>76.809093286073235</v>
      </c>
      <c r="J70" s="47">
        <f t="shared" ref="J70:J118" si="8">I70/1157.93</f>
        <v>6.6333105875202497E-2</v>
      </c>
      <c r="K70" s="16">
        <v>140228</v>
      </c>
      <c r="L70" s="16">
        <v>65898</v>
      </c>
      <c r="M70" s="16">
        <v>74330</v>
      </c>
      <c r="N70" s="16">
        <v>5069</v>
      </c>
      <c r="O70" s="16">
        <v>3884</v>
      </c>
      <c r="P70" s="16">
        <v>1185</v>
      </c>
      <c r="Q70" s="16">
        <v>21431</v>
      </c>
      <c r="R70" s="16">
        <v>9957</v>
      </c>
      <c r="S70" s="16">
        <v>11474</v>
      </c>
      <c r="T70" s="72">
        <v>86.778804253093952</v>
      </c>
      <c r="U70" s="16">
        <v>123866</v>
      </c>
      <c r="V70" s="16">
        <v>59825</v>
      </c>
      <c r="W70" s="16">
        <v>64041</v>
      </c>
      <c r="X70" s="72">
        <v>93.416717415405756</v>
      </c>
      <c r="Y70" s="47">
        <v>0.14749788364522323</v>
      </c>
      <c r="Z70" s="16">
        <v>38670</v>
      </c>
      <c r="AA70" s="16">
        <v>98388</v>
      </c>
      <c r="AB70" s="16">
        <v>8239</v>
      </c>
      <c r="AC70" s="47">
        <v>0.47677562304346061</v>
      </c>
      <c r="AD70" s="50">
        <f t="shared" ref="AD70:AD133" si="9">(1-AC70)*C70</f>
        <v>76022.932298654312</v>
      </c>
      <c r="AE70" s="75">
        <v>0.39303573606537384</v>
      </c>
      <c r="AF70" s="76">
        <f t="shared" ref="AF70:AF133" si="10">1-AE70</f>
        <v>0.60696426393462621</v>
      </c>
      <c r="AG70" s="77">
        <v>8.3739886978086773</v>
      </c>
      <c r="AH70" s="16">
        <v>106627</v>
      </c>
      <c r="AI70" s="16">
        <v>31086</v>
      </c>
      <c r="AJ70" s="16">
        <v>65935</v>
      </c>
      <c r="AK70" s="16">
        <v>6996</v>
      </c>
      <c r="AL70" s="16">
        <v>1825</v>
      </c>
      <c r="AM70" s="78">
        <v>785</v>
      </c>
      <c r="AN70" s="16">
        <v>31403</v>
      </c>
      <c r="AO70" s="16">
        <v>23582</v>
      </c>
      <c r="AP70" s="16">
        <v>7821</v>
      </c>
      <c r="AQ70" s="67">
        <v>0.24905263828296659</v>
      </c>
      <c r="AR70" s="16">
        <v>140228</v>
      </c>
      <c r="AS70" s="16">
        <v>5069</v>
      </c>
      <c r="AT70" s="47">
        <f t="shared" ref="AT70:AT133" si="11">AS70/(AR70)</f>
        <v>3.6148272812847645E-2</v>
      </c>
      <c r="AU70" s="16">
        <v>1148</v>
      </c>
      <c r="AV70" s="16">
        <v>3089</v>
      </c>
      <c r="AW70" s="16">
        <v>5930</v>
      </c>
      <c r="AX70" s="16">
        <v>7628</v>
      </c>
      <c r="AY70" s="16">
        <v>5648</v>
      </c>
      <c r="AZ70" s="16">
        <v>3656</v>
      </c>
      <c r="BA70" s="16">
        <v>2131</v>
      </c>
      <c r="BB70" s="16">
        <v>1209</v>
      </c>
      <c r="BC70" s="78">
        <v>964</v>
      </c>
      <c r="BD70" s="79">
        <v>4.4654332388625289</v>
      </c>
    </row>
    <row r="71" spans="1:56" x14ac:dyDescent="0.3">
      <c r="A71" s="19" t="s">
        <v>121</v>
      </c>
      <c r="B71" s="16" t="s">
        <v>175</v>
      </c>
      <c r="C71" s="19">
        <v>73395</v>
      </c>
      <c r="D71" s="16">
        <v>35465</v>
      </c>
      <c r="E71" s="16">
        <v>37930</v>
      </c>
      <c r="F71" s="47">
        <f t="shared" si="6"/>
        <v>0.20400647083676146</v>
      </c>
      <c r="G71" s="72">
        <v>93.501186395992619</v>
      </c>
      <c r="H71" s="73">
        <v>1325.0159014400001</v>
      </c>
      <c r="I71" s="74">
        <f t="shared" si="7"/>
        <v>55.391788068532477</v>
      </c>
      <c r="J71" s="47">
        <f t="shared" si="8"/>
        <v>4.7836905571608364E-2</v>
      </c>
      <c r="K71" s="16">
        <v>69442</v>
      </c>
      <c r="L71" s="16">
        <v>32623</v>
      </c>
      <c r="M71" s="16">
        <v>36819</v>
      </c>
      <c r="N71" s="16">
        <v>3953</v>
      </c>
      <c r="O71" s="16">
        <v>2842</v>
      </c>
      <c r="P71" s="16">
        <v>1111</v>
      </c>
      <c r="Q71" s="16">
        <v>11972</v>
      </c>
      <c r="R71" s="16">
        <v>5598</v>
      </c>
      <c r="S71" s="16">
        <v>6374</v>
      </c>
      <c r="T71" s="72">
        <v>87.825541261374326</v>
      </c>
      <c r="U71" s="16">
        <v>61423</v>
      </c>
      <c r="V71" s="16">
        <v>29867</v>
      </c>
      <c r="W71" s="16">
        <v>31556</v>
      </c>
      <c r="X71" s="72">
        <v>94.647610597033847</v>
      </c>
      <c r="Y71" s="47">
        <v>0.16311737856802236</v>
      </c>
      <c r="Z71" s="16">
        <v>22122</v>
      </c>
      <c r="AA71" s="16">
        <v>47482</v>
      </c>
      <c r="AB71" s="16">
        <v>3791</v>
      </c>
      <c r="AC71" s="47">
        <v>0.54574365022534854</v>
      </c>
      <c r="AD71" s="50">
        <f t="shared" si="9"/>
        <v>33340.144791710547</v>
      </c>
      <c r="AE71" s="75">
        <v>0.46590286845541473</v>
      </c>
      <c r="AF71" s="76">
        <f t="shared" si="10"/>
        <v>0.53409713154458527</v>
      </c>
      <c r="AG71" s="77">
        <v>7.9840781769933864</v>
      </c>
      <c r="AH71" s="16">
        <v>51273</v>
      </c>
      <c r="AI71" s="16">
        <v>17088</v>
      </c>
      <c r="AJ71" s="16">
        <v>29060</v>
      </c>
      <c r="AK71" s="16">
        <v>3760</v>
      </c>
      <c r="AL71" s="78">
        <v>698</v>
      </c>
      <c r="AM71" s="78">
        <v>667</v>
      </c>
      <c r="AN71" s="16">
        <v>14205</v>
      </c>
      <c r="AO71" s="16">
        <v>10566</v>
      </c>
      <c r="AP71" s="16">
        <v>3639</v>
      </c>
      <c r="AQ71" s="67">
        <v>0.25617740232312564</v>
      </c>
      <c r="AR71" s="16">
        <v>69442</v>
      </c>
      <c r="AS71" s="16">
        <v>3953</v>
      </c>
      <c r="AT71" s="47">
        <f t="shared" si="11"/>
        <v>5.6925203767172604E-2</v>
      </c>
      <c r="AU71" s="78">
        <v>471</v>
      </c>
      <c r="AV71" s="16">
        <v>1266</v>
      </c>
      <c r="AW71" s="16">
        <v>2132</v>
      </c>
      <c r="AX71" s="16">
        <v>2837</v>
      </c>
      <c r="AY71" s="16">
        <v>2586</v>
      </c>
      <c r="AZ71" s="16">
        <v>2006</v>
      </c>
      <c r="BA71" s="16">
        <v>1299</v>
      </c>
      <c r="BB71" s="78">
        <v>797</v>
      </c>
      <c r="BC71" s="78">
        <v>811</v>
      </c>
      <c r="BD71" s="79">
        <v>4.8885603660682859</v>
      </c>
    </row>
    <row r="72" spans="1:56" x14ac:dyDescent="0.3">
      <c r="A72" s="19" t="s">
        <v>121</v>
      </c>
      <c r="B72" s="16" t="s">
        <v>177</v>
      </c>
      <c r="C72" s="19">
        <v>111968</v>
      </c>
      <c r="D72" s="16">
        <v>52393</v>
      </c>
      <c r="E72" s="16">
        <v>59575</v>
      </c>
      <c r="F72" s="47">
        <f t="shared" si="6"/>
        <v>0.31122278801894554</v>
      </c>
      <c r="G72" s="72">
        <v>87.944607637431801</v>
      </c>
      <c r="H72" s="73">
        <v>3288.4321060299999</v>
      </c>
      <c r="I72" s="74">
        <f t="shared" si="7"/>
        <v>34.049053284294423</v>
      </c>
      <c r="J72" s="47">
        <f t="shared" si="8"/>
        <v>2.9405105044600643E-2</v>
      </c>
      <c r="K72" s="16">
        <v>109289</v>
      </c>
      <c r="L72" s="16">
        <v>50272</v>
      </c>
      <c r="M72" s="16">
        <v>59017</v>
      </c>
      <c r="N72" s="16">
        <v>2679</v>
      </c>
      <c r="O72" s="16">
        <v>2121</v>
      </c>
      <c r="P72" s="78">
        <v>558</v>
      </c>
      <c r="Q72" s="16">
        <v>6963</v>
      </c>
      <c r="R72" s="16">
        <v>3259</v>
      </c>
      <c r="S72" s="16">
        <v>3704</v>
      </c>
      <c r="T72" s="72">
        <v>87.985961123110144</v>
      </c>
      <c r="U72" s="16">
        <v>105005</v>
      </c>
      <c r="V72" s="16">
        <v>49134</v>
      </c>
      <c r="W72" s="16">
        <v>55871</v>
      </c>
      <c r="X72" s="72">
        <v>87.941866084372933</v>
      </c>
      <c r="Y72" s="47">
        <v>6.2187410688768222E-2</v>
      </c>
      <c r="Z72" s="16">
        <v>36185</v>
      </c>
      <c r="AA72" s="16">
        <v>70004</v>
      </c>
      <c r="AB72" s="16">
        <v>5779</v>
      </c>
      <c r="AC72" s="47">
        <v>0.59945145991657622</v>
      </c>
      <c r="AD72" s="50">
        <f t="shared" si="9"/>
        <v>44848.618936060797</v>
      </c>
      <c r="AE72" s="75">
        <v>0.51689903434089479</v>
      </c>
      <c r="AF72" s="76">
        <f t="shared" si="10"/>
        <v>0.48310096565910521</v>
      </c>
      <c r="AG72" s="77">
        <v>8.2552425575681383</v>
      </c>
      <c r="AH72" s="16">
        <v>75783</v>
      </c>
      <c r="AI72" s="16">
        <v>22453</v>
      </c>
      <c r="AJ72" s="16">
        <v>44950</v>
      </c>
      <c r="AK72" s="16">
        <v>6770</v>
      </c>
      <c r="AL72" s="78">
        <v>997</v>
      </c>
      <c r="AM72" s="78">
        <v>613</v>
      </c>
      <c r="AN72" s="16">
        <v>21900</v>
      </c>
      <c r="AO72" s="16">
        <v>14545</v>
      </c>
      <c r="AP72" s="16">
        <v>7355</v>
      </c>
      <c r="AQ72" s="67">
        <v>0.33584474885844751</v>
      </c>
      <c r="AR72" s="16">
        <v>109289</v>
      </c>
      <c r="AS72" s="16">
        <v>2679</v>
      </c>
      <c r="AT72" s="47">
        <f t="shared" si="11"/>
        <v>2.4512988498385017E-2</v>
      </c>
      <c r="AU72" s="78">
        <v>598</v>
      </c>
      <c r="AV72" s="16">
        <v>1615</v>
      </c>
      <c r="AW72" s="16">
        <v>3066</v>
      </c>
      <c r="AX72" s="16">
        <v>4534</v>
      </c>
      <c r="AY72" s="16">
        <v>4245</v>
      </c>
      <c r="AZ72" s="16">
        <v>3229</v>
      </c>
      <c r="BA72" s="16">
        <v>2029</v>
      </c>
      <c r="BB72" s="16">
        <v>1334</v>
      </c>
      <c r="BC72" s="16">
        <v>1250</v>
      </c>
      <c r="BD72" s="79">
        <v>4.9903652968036534</v>
      </c>
    </row>
    <row r="73" spans="1:56" x14ac:dyDescent="0.3">
      <c r="A73" s="19" t="s">
        <v>121</v>
      </c>
      <c r="B73" s="16" t="s">
        <v>181</v>
      </c>
      <c r="C73" s="19">
        <v>348573</v>
      </c>
      <c r="D73" s="16">
        <v>167558</v>
      </c>
      <c r="E73" s="16">
        <v>181015</v>
      </c>
      <c r="F73" s="47">
        <f t="shared" si="6"/>
        <v>0.96888272442240553</v>
      </c>
      <c r="G73" s="72">
        <v>92.565809463304149</v>
      </c>
      <c r="H73" s="73">
        <v>2336.9541106800002</v>
      </c>
      <c r="I73" s="74">
        <f t="shared" si="7"/>
        <v>149.15697249124554</v>
      </c>
      <c r="J73" s="47">
        <f t="shared" si="8"/>
        <v>0.12881346237790328</v>
      </c>
      <c r="K73" s="16">
        <v>339302</v>
      </c>
      <c r="L73" s="16">
        <v>161085</v>
      </c>
      <c r="M73" s="16">
        <v>178217</v>
      </c>
      <c r="N73" s="16">
        <v>9271</v>
      </c>
      <c r="O73" s="16">
        <v>6473</v>
      </c>
      <c r="P73" s="16">
        <v>2798</v>
      </c>
      <c r="Q73" s="16">
        <v>130506</v>
      </c>
      <c r="R73" s="16">
        <v>60657</v>
      </c>
      <c r="S73" s="16">
        <v>69849</v>
      </c>
      <c r="T73" s="72">
        <v>86.840183825108454</v>
      </c>
      <c r="U73" s="16">
        <v>218067</v>
      </c>
      <c r="V73" s="16">
        <v>106901</v>
      </c>
      <c r="W73" s="16">
        <v>111166</v>
      </c>
      <c r="X73" s="72">
        <v>96.163395282730335</v>
      </c>
      <c r="Y73" s="47">
        <v>0.3744007711440645</v>
      </c>
      <c r="Z73" s="16">
        <v>107473</v>
      </c>
      <c r="AA73" s="16">
        <v>224253</v>
      </c>
      <c r="AB73" s="16">
        <v>16847</v>
      </c>
      <c r="AC73" s="47">
        <v>0.55437385453037413</v>
      </c>
      <c r="AD73" s="50">
        <f t="shared" si="9"/>
        <v>155333.2424047839</v>
      </c>
      <c r="AE73" s="75">
        <v>0.47924888407289978</v>
      </c>
      <c r="AF73" s="76">
        <f t="shared" si="10"/>
        <v>0.52075111592710022</v>
      </c>
      <c r="AG73" s="77">
        <v>7.5124970457474376</v>
      </c>
      <c r="AH73" s="16">
        <v>241100</v>
      </c>
      <c r="AI73" s="16">
        <v>75238</v>
      </c>
      <c r="AJ73" s="16">
        <v>143598</v>
      </c>
      <c r="AK73" s="16">
        <v>15784</v>
      </c>
      <c r="AL73" s="16">
        <v>5279</v>
      </c>
      <c r="AM73" s="78">
        <v>1201</v>
      </c>
      <c r="AN73" s="16">
        <v>72769</v>
      </c>
      <c r="AO73" s="16">
        <v>54409</v>
      </c>
      <c r="AP73" s="16">
        <v>18360</v>
      </c>
      <c r="AQ73" s="67">
        <v>0.25230523986862535</v>
      </c>
      <c r="AR73" s="16">
        <v>339302</v>
      </c>
      <c r="AS73" s="16">
        <v>9271</v>
      </c>
      <c r="AT73" s="47">
        <f t="shared" si="11"/>
        <v>2.7323741092006529E-2</v>
      </c>
      <c r="AU73" s="16">
        <v>2836</v>
      </c>
      <c r="AV73" s="16">
        <v>7389</v>
      </c>
      <c r="AW73" s="16">
        <v>12842</v>
      </c>
      <c r="AX73" s="16">
        <v>16197</v>
      </c>
      <c r="AY73" s="16">
        <v>12609</v>
      </c>
      <c r="AZ73" s="16">
        <v>8645</v>
      </c>
      <c r="BA73" s="16">
        <v>5268</v>
      </c>
      <c r="BB73" s="16">
        <v>3471</v>
      </c>
      <c r="BC73" s="16">
        <v>3512</v>
      </c>
      <c r="BD73" s="79">
        <v>4.6627272602344405</v>
      </c>
    </row>
    <row r="74" spans="1:56" x14ac:dyDescent="0.3">
      <c r="A74" s="19" t="s">
        <v>121</v>
      </c>
      <c r="B74" s="16" t="s">
        <v>182</v>
      </c>
      <c r="C74" s="19">
        <v>56432</v>
      </c>
      <c r="D74" s="16">
        <v>27715</v>
      </c>
      <c r="E74" s="16">
        <v>28717</v>
      </c>
      <c r="F74" s="47">
        <f t="shared" si="6"/>
        <v>0.15685664094638768</v>
      </c>
      <c r="G74" s="72">
        <v>96.510777588188176</v>
      </c>
      <c r="H74" s="73">
        <v>2365.2497878999998</v>
      </c>
      <c r="I74" s="74">
        <f t="shared" si="7"/>
        <v>23.858790851051495</v>
      </c>
      <c r="J74" s="47">
        <f t="shared" si="8"/>
        <v>2.0604691864837679E-2</v>
      </c>
      <c r="K74" s="16">
        <v>54744</v>
      </c>
      <c r="L74" s="16">
        <v>26411</v>
      </c>
      <c r="M74" s="16">
        <v>28333</v>
      </c>
      <c r="N74" s="16">
        <v>1688</v>
      </c>
      <c r="O74" s="16">
        <v>1304</v>
      </c>
      <c r="P74" s="78">
        <v>384</v>
      </c>
      <c r="Q74" s="16">
        <v>8819</v>
      </c>
      <c r="R74" s="16">
        <v>4168</v>
      </c>
      <c r="S74" s="16">
        <v>4651</v>
      </c>
      <c r="T74" s="72">
        <v>89.615136529778539</v>
      </c>
      <c r="U74" s="16">
        <v>47613</v>
      </c>
      <c r="V74" s="16">
        <v>23547</v>
      </c>
      <c r="W74" s="16">
        <v>24066</v>
      </c>
      <c r="X74" s="72">
        <v>97.843430565943663</v>
      </c>
      <c r="Y74" s="47">
        <v>0.15627658066345335</v>
      </c>
      <c r="Z74" s="16">
        <v>16475</v>
      </c>
      <c r="AA74" s="16">
        <v>37224</v>
      </c>
      <c r="AB74" s="16">
        <v>2733</v>
      </c>
      <c r="AC74" s="47">
        <v>0.51601117558564369</v>
      </c>
      <c r="AD74" s="50">
        <f t="shared" si="9"/>
        <v>27312.457339350956</v>
      </c>
      <c r="AE74" s="75">
        <v>0.44259080163335485</v>
      </c>
      <c r="AF74" s="76">
        <f t="shared" si="10"/>
        <v>0.55740919836664515</v>
      </c>
      <c r="AG74" s="77">
        <v>7.3420373952288838</v>
      </c>
      <c r="AH74" s="16">
        <v>39957</v>
      </c>
      <c r="AI74" s="16">
        <v>12523</v>
      </c>
      <c r="AJ74" s="16">
        <v>23821</v>
      </c>
      <c r="AK74" s="16">
        <v>2712</v>
      </c>
      <c r="AL74" s="78">
        <v>608</v>
      </c>
      <c r="AM74" s="78">
        <v>293</v>
      </c>
      <c r="AN74" s="16">
        <v>11735</v>
      </c>
      <c r="AO74" s="16">
        <v>9101</v>
      </c>
      <c r="AP74" s="16">
        <v>2634</v>
      </c>
      <c r="AQ74" s="67">
        <v>0.22445675330208778</v>
      </c>
      <c r="AR74" s="16">
        <v>54744</v>
      </c>
      <c r="AS74" s="16">
        <v>1688</v>
      </c>
      <c r="AT74" s="47">
        <f t="shared" si="11"/>
        <v>3.0834429343855035E-2</v>
      </c>
      <c r="AU74" s="78">
        <v>417</v>
      </c>
      <c r="AV74" s="78">
        <v>968</v>
      </c>
      <c r="AW74" s="16">
        <v>1949</v>
      </c>
      <c r="AX74" s="16">
        <v>2730</v>
      </c>
      <c r="AY74" s="16">
        <v>2216</v>
      </c>
      <c r="AZ74" s="16">
        <v>1507</v>
      </c>
      <c r="BA74" s="78">
        <v>965</v>
      </c>
      <c r="BB74" s="78">
        <v>546</v>
      </c>
      <c r="BC74" s="78">
        <v>437</v>
      </c>
      <c r="BD74" s="79">
        <v>4.6650191734128672</v>
      </c>
    </row>
    <row r="75" spans="1:56" x14ac:dyDescent="0.3">
      <c r="A75" s="19" t="s">
        <v>121</v>
      </c>
      <c r="B75" s="16" t="s">
        <v>184</v>
      </c>
      <c r="C75" s="19">
        <v>104363</v>
      </c>
      <c r="D75" s="16">
        <v>50171</v>
      </c>
      <c r="E75" s="16">
        <v>54192</v>
      </c>
      <c r="F75" s="47">
        <f t="shared" si="6"/>
        <v>0.29008416535100395</v>
      </c>
      <c r="G75" s="72">
        <v>92.58008562149395</v>
      </c>
      <c r="H75" s="73">
        <v>3965.5381677999999</v>
      </c>
      <c r="I75" s="74">
        <f t="shared" si="7"/>
        <v>26.317487207013436</v>
      </c>
      <c r="J75" s="47">
        <f t="shared" si="8"/>
        <v>2.2728046779177873E-2</v>
      </c>
      <c r="K75" s="16">
        <v>102299</v>
      </c>
      <c r="L75" s="16">
        <v>48490</v>
      </c>
      <c r="M75" s="16">
        <v>53809</v>
      </c>
      <c r="N75" s="16">
        <v>2064</v>
      </c>
      <c r="O75" s="16">
        <v>1681</v>
      </c>
      <c r="P75" s="78">
        <v>383</v>
      </c>
      <c r="Q75" s="16">
        <v>3467</v>
      </c>
      <c r="R75" s="16">
        <v>1579</v>
      </c>
      <c r="S75" s="16">
        <v>1888</v>
      </c>
      <c r="T75" s="72">
        <v>83.633474576271183</v>
      </c>
      <c r="U75" s="16">
        <v>100896</v>
      </c>
      <c r="V75" s="16">
        <v>48592</v>
      </c>
      <c r="W75" s="16">
        <v>52304</v>
      </c>
      <c r="X75" s="72">
        <v>92.903028449066994</v>
      </c>
      <c r="Y75" s="47">
        <v>3.3220585839809129E-2</v>
      </c>
      <c r="Z75" s="16">
        <v>31665</v>
      </c>
      <c r="AA75" s="16">
        <v>67252</v>
      </c>
      <c r="AB75" s="16">
        <v>5446</v>
      </c>
      <c r="AC75" s="47">
        <v>0.55182002022244692</v>
      </c>
      <c r="AD75" s="50">
        <f t="shared" si="9"/>
        <v>46773.407229524775</v>
      </c>
      <c r="AE75" s="75">
        <v>0.47084101588056859</v>
      </c>
      <c r="AF75" s="76">
        <f t="shared" si="10"/>
        <v>0.52915898411943141</v>
      </c>
      <c r="AG75" s="77">
        <v>8.0979004341878316</v>
      </c>
      <c r="AH75" s="16">
        <v>72698</v>
      </c>
      <c r="AI75" s="16">
        <v>20712</v>
      </c>
      <c r="AJ75" s="16">
        <v>45567</v>
      </c>
      <c r="AK75" s="16">
        <v>5004</v>
      </c>
      <c r="AL75" s="78">
        <v>1007</v>
      </c>
      <c r="AM75" s="78">
        <v>408</v>
      </c>
      <c r="AN75" s="16">
        <v>22058</v>
      </c>
      <c r="AO75" s="16">
        <v>17036</v>
      </c>
      <c r="AP75" s="16">
        <v>5022</v>
      </c>
      <c r="AQ75" s="67">
        <v>0.22767249977332488</v>
      </c>
      <c r="AR75" s="16">
        <v>102299</v>
      </c>
      <c r="AS75" s="16">
        <v>2064</v>
      </c>
      <c r="AT75" s="47">
        <f t="shared" si="11"/>
        <v>2.0176150304499554E-2</v>
      </c>
      <c r="AU75" s="78">
        <v>782</v>
      </c>
      <c r="AV75" s="16">
        <v>1986</v>
      </c>
      <c r="AW75" s="16">
        <v>3658</v>
      </c>
      <c r="AX75" s="16">
        <v>4914</v>
      </c>
      <c r="AY75" s="16">
        <v>4284</v>
      </c>
      <c r="AZ75" s="16">
        <v>2919</v>
      </c>
      <c r="BA75" s="16">
        <v>1765</v>
      </c>
      <c r="BB75" s="78">
        <v>994</v>
      </c>
      <c r="BC75" s="78">
        <v>756</v>
      </c>
      <c r="BD75" s="79">
        <v>4.6377278085048506</v>
      </c>
    </row>
    <row r="76" spans="1:56" x14ac:dyDescent="0.3">
      <c r="A76" s="19" t="s">
        <v>121</v>
      </c>
      <c r="B76" s="16" t="s">
        <v>188</v>
      </c>
      <c r="C76" s="19">
        <v>114869</v>
      </c>
      <c r="D76" s="16">
        <v>57007</v>
      </c>
      <c r="E76" s="16">
        <v>57862</v>
      </c>
      <c r="F76" s="47">
        <f t="shared" si="6"/>
        <v>0.31928631784928063</v>
      </c>
      <c r="G76" s="72">
        <v>98.52234627216481</v>
      </c>
      <c r="H76" s="73">
        <v>1960.4467886299999</v>
      </c>
      <c r="I76" s="74">
        <f t="shared" si="7"/>
        <v>58.593276117569502</v>
      </c>
      <c r="J76" s="47">
        <f t="shared" si="8"/>
        <v>5.0601742866640903E-2</v>
      </c>
      <c r="K76" s="16">
        <v>111986</v>
      </c>
      <c r="L76" s="16">
        <v>54942</v>
      </c>
      <c r="M76" s="16">
        <v>57044</v>
      </c>
      <c r="N76" s="16">
        <v>2883</v>
      </c>
      <c r="O76" s="16">
        <v>2065</v>
      </c>
      <c r="P76" s="78">
        <v>818</v>
      </c>
      <c r="Q76" s="16">
        <v>59938</v>
      </c>
      <c r="R76" s="16">
        <v>29216</v>
      </c>
      <c r="S76" s="16">
        <v>30722</v>
      </c>
      <c r="T76" s="72">
        <v>95.097975392227056</v>
      </c>
      <c r="U76" s="16">
        <v>54931</v>
      </c>
      <c r="V76" s="16">
        <v>27791</v>
      </c>
      <c r="W76" s="16">
        <v>27140</v>
      </c>
      <c r="X76" s="72">
        <v>102.39867354458363</v>
      </c>
      <c r="Y76" s="47">
        <v>0.52179439187248078</v>
      </c>
      <c r="Z76" s="16">
        <v>40558</v>
      </c>
      <c r="AA76" s="16">
        <v>69902</v>
      </c>
      <c r="AB76" s="16">
        <v>4409</v>
      </c>
      <c r="AC76" s="47">
        <v>0.64328631512689194</v>
      </c>
      <c r="AD76" s="50">
        <f t="shared" si="9"/>
        <v>40975.344267689048</v>
      </c>
      <c r="AE76" s="75">
        <v>0.58021229721610257</v>
      </c>
      <c r="AF76" s="76">
        <f t="shared" si="10"/>
        <v>0.41978770278389743</v>
      </c>
      <c r="AG76" s="77">
        <v>6.3074017910789388</v>
      </c>
      <c r="AH76" s="16">
        <v>74311</v>
      </c>
      <c r="AI76" s="16">
        <v>22490</v>
      </c>
      <c r="AJ76" s="16">
        <v>45380</v>
      </c>
      <c r="AK76" s="16">
        <v>4783</v>
      </c>
      <c r="AL76" s="78">
        <v>1316</v>
      </c>
      <c r="AM76" s="78">
        <v>342</v>
      </c>
      <c r="AN76" s="16">
        <v>22591</v>
      </c>
      <c r="AO76" s="16">
        <v>17913</v>
      </c>
      <c r="AP76" s="16">
        <v>4678</v>
      </c>
      <c r="AQ76" s="67">
        <v>0.20707361338586164</v>
      </c>
      <c r="AR76" s="16">
        <v>111986</v>
      </c>
      <c r="AS76" s="16">
        <v>2883</v>
      </c>
      <c r="AT76" s="47">
        <f t="shared" si="11"/>
        <v>2.5744289464754523E-2</v>
      </c>
      <c r="AU76" s="78">
        <v>957</v>
      </c>
      <c r="AV76" s="16">
        <v>2152</v>
      </c>
      <c r="AW76" s="16">
        <v>3334</v>
      </c>
      <c r="AX76" s="16">
        <v>4200</v>
      </c>
      <c r="AY76" s="16">
        <v>3958</v>
      </c>
      <c r="AZ76" s="16">
        <v>2915</v>
      </c>
      <c r="BA76" s="16">
        <v>2082</v>
      </c>
      <c r="BB76" s="78">
        <v>1360</v>
      </c>
      <c r="BC76" s="78">
        <v>1633</v>
      </c>
      <c r="BD76" s="79">
        <v>4.9571068124474351</v>
      </c>
    </row>
    <row r="77" spans="1:56" x14ac:dyDescent="0.3">
      <c r="A77" s="19" t="s">
        <v>121</v>
      </c>
      <c r="B77" s="16" t="s">
        <v>191</v>
      </c>
      <c r="C77" s="19">
        <v>51314</v>
      </c>
      <c r="D77" s="16">
        <v>25055</v>
      </c>
      <c r="E77" s="16">
        <v>26259</v>
      </c>
      <c r="F77" s="47">
        <f t="shared" si="6"/>
        <v>0.14263080651975718</v>
      </c>
      <c r="G77" s="72">
        <v>95.414905365779362</v>
      </c>
      <c r="H77" s="73">
        <v>3528.49008125</v>
      </c>
      <c r="I77" s="74">
        <f t="shared" si="7"/>
        <v>14.542764417187065</v>
      </c>
      <c r="J77" s="47">
        <f t="shared" si="8"/>
        <v>1.2559277691386409E-2</v>
      </c>
      <c r="K77" s="16">
        <v>49782</v>
      </c>
      <c r="L77" s="16">
        <v>23757</v>
      </c>
      <c r="M77" s="16">
        <v>26025</v>
      </c>
      <c r="N77" s="16">
        <v>1532</v>
      </c>
      <c r="O77" s="16">
        <v>1298</v>
      </c>
      <c r="P77" s="78">
        <v>234</v>
      </c>
      <c r="Q77" s="16">
        <v>8556</v>
      </c>
      <c r="R77" s="16">
        <v>4401</v>
      </c>
      <c r="S77" s="16">
        <v>4155</v>
      </c>
      <c r="T77" s="72">
        <v>105.92057761732852</v>
      </c>
      <c r="U77" s="16">
        <v>42758</v>
      </c>
      <c r="V77" s="16">
        <v>20654</v>
      </c>
      <c r="W77" s="16">
        <v>22104</v>
      </c>
      <c r="X77" s="72">
        <v>93.440101339124141</v>
      </c>
      <c r="Y77" s="47">
        <v>0.16673812214990061</v>
      </c>
      <c r="Z77" s="16">
        <v>16390</v>
      </c>
      <c r="AA77" s="16">
        <v>32274</v>
      </c>
      <c r="AB77" s="16">
        <v>2650</v>
      </c>
      <c r="AC77" s="47">
        <v>0.58994856540868812</v>
      </c>
      <c r="AD77" s="50">
        <f t="shared" si="9"/>
        <v>21041.379314618578</v>
      </c>
      <c r="AE77" s="75">
        <v>0.50783912747102933</v>
      </c>
      <c r="AF77" s="76">
        <f t="shared" si="10"/>
        <v>0.49216087252897067</v>
      </c>
      <c r="AG77" s="77">
        <v>8.2109437937658782</v>
      </c>
      <c r="AH77" s="16">
        <v>34924</v>
      </c>
      <c r="AI77" s="16">
        <v>10722</v>
      </c>
      <c r="AJ77" s="16">
        <v>21099</v>
      </c>
      <c r="AK77" s="16">
        <v>2302</v>
      </c>
      <c r="AL77" s="78">
        <v>600</v>
      </c>
      <c r="AM77" s="78">
        <v>201</v>
      </c>
      <c r="AN77" s="16">
        <v>10345</v>
      </c>
      <c r="AO77" s="16">
        <v>7911</v>
      </c>
      <c r="AP77" s="16">
        <v>2434</v>
      </c>
      <c r="AQ77" s="67">
        <v>0.23528274528757856</v>
      </c>
      <c r="AR77" s="16">
        <v>49782</v>
      </c>
      <c r="AS77" s="16">
        <v>1532</v>
      </c>
      <c r="AT77" s="47">
        <f t="shared" si="11"/>
        <v>3.0774175404764775E-2</v>
      </c>
      <c r="AU77" s="78">
        <v>418</v>
      </c>
      <c r="AV77" s="78">
        <v>938</v>
      </c>
      <c r="AW77" s="16">
        <v>1540</v>
      </c>
      <c r="AX77" s="16">
        <v>2112</v>
      </c>
      <c r="AY77" s="16">
        <v>1873</v>
      </c>
      <c r="AZ77" s="16">
        <v>1443</v>
      </c>
      <c r="BA77" s="78">
        <v>953</v>
      </c>
      <c r="BB77" s="78">
        <v>554</v>
      </c>
      <c r="BC77" s="78">
        <v>514</v>
      </c>
      <c r="BD77" s="79">
        <v>4.8121797970033837</v>
      </c>
    </row>
    <row r="78" spans="1:56" x14ac:dyDescent="0.3">
      <c r="A78" s="19" t="s">
        <v>121</v>
      </c>
      <c r="B78" s="16" t="s">
        <v>192</v>
      </c>
      <c r="C78" s="19">
        <v>112694</v>
      </c>
      <c r="D78" s="16">
        <v>53869</v>
      </c>
      <c r="E78" s="16">
        <v>58825</v>
      </c>
      <c r="F78" s="47">
        <f t="shared" si="6"/>
        <v>0.313240755153321</v>
      </c>
      <c r="G78" s="72">
        <v>91.575010624734375</v>
      </c>
      <c r="H78" s="73">
        <v>4166.6184750299999</v>
      </c>
      <c r="I78" s="74">
        <f t="shared" si="7"/>
        <v>27.046872823936344</v>
      </c>
      <c r="J78" s="47">
        <f t="shared" si="8"/>
        <v>2.3357951537602742E-2</v>
      </c>
      <c r="K78" s="16">
        <v>110354</v>
      </c>
      <c r="L78" s="16">
        <v>51850</v>
      </c>
      <c r="M78" s="16">
        <v>58504</v>
      </c>
      <c r="N78" s="16">
        <v>2340</v>
      </c>
      <c r="O78" s="16">
        <v>2019</v>
      </c>
      <c r="P78" s="78">
        <v>321</v>
      </c>
      <c r="Q78" s="16">
        <v>10049</v>
      </c>
      <c r="R78" s="16">
        <v>4905</v>
      </c>
      <c r="S78" s="16">
        <v>5144</v>
      </c>
      <c r="T78" s="72">
        <v>95.3538102643857</v>
      </c>
      <c r="U78" s="16">
        <v>102645</v>
      </c>
      <c r="V78" s="16">
        <v>48964</v>
      </c>
      <c r="W78" s="16">
        <v>53681</v>
      </c>
      <c r="X78" s="72">
        <v>91.212905869860847</v>
      </c>
      <c r="Y78" s="47">
        <v>8.9170674570074715E-2</v>
      </c>
      <c r="Z78" s="16">
        <v>40908</v>
      </c>
      <c r="AA78" s="16">
        <v>66189</v>
      </c>
      <c r="AB78" s="16">
        <v>5597</v>
      </c>
      <c r="AC78" s="47">
        <v>0.70260919488132456</v>
      </c>
      <c r="AD78" s="50">
        <f t="shared" si="9"/>
        <v>33514.159392044006</v>
      </c>
      <c r="AE78" s="75">
        <v>0.61804831618546885</v>
      </c>
      <c r="AF78" s="76">
        <f t="shared" si="10"/>
        <v>0.38195168381453115</v>
      </c>
      <c r="AG78" s="77">
        <v>8.4560878695855806</v>
      </c>
      <c r="AH78" s="16">
        <v>71786</v>
      </c>
      <c r="AI78" s="16">
        <v>24049</v>
      </c>
      <c r="AJ78" s="16">
        <v>40752</v>
      </c>
      <c r="AK78" s="16">
        <v>5407</v>
      </c>
      <c r="AL78" s="78">
        <v>941</v>
      </c>
      <c r="AM78" s="78">
        <v>637</v>
      </c>
      <c r="AN78" s="16">
        <v>20246</v>
      </c>
      <c r="AO78" s="16">
        <v>15528</v>
      </c>
      <c r="AP78" s="16">
        <v>4718</v>
      </c>
      <c r="AQ78" s="67">
        <v>0.23303368566630447</v>
      </c>
      <c r="AR78" s="16">
        <v>110354</v>
      </c>
      <c r="AS78" s="16">
        <v>2340</v>
      </c>
      <c r="AT78" s="47">
        <f t="shared" si="11"/>
        <v>2.1204487376986787E-2</v>
      </c>
      <c r="AU78" s="78">
        <v>505</v>
      </c>
      <c r="AV78" s="16">
        <v>1338</v>
      </c>
      <c r="AW78" s="16">
        <v>2428</v>
      </c>
      <c r="AX78" s="16">
        <v>3302</v>
      </c>
      <c r="AY78" s="16">
        <v>3540</v>
      </c>
      <c r="AZ78" s="16">
        <v>3249</v>
      </c>
      <c r="BA78" s="16">
        <v>2274</v>
      </c>
      <c r="BB78" s="16">
        <v>1683</v>
      </c>
      <c r="BC78" s="16">
        <v>1927</v>
      </c>
      <c r="BD78" s="79">
        <v>5.4506569198854091</v>
      </c>
    </row>
    <row r="79" spans="1:56" x14ac:dyDescent="0.3">
      <c r="A79" s="19" t="s">
        <v>121</v>
      </c>
      <c r="B79" s="16" t="s">
        <v>196</v>
      </c>
      <c r="C79" s="19">
        <v>47658</v>
      </c>
      <c r="D79" s="16">
        <v>26916</v>
      </c>
      <c r="E79" s="16">
        <v>20742</v>
      </c>
      <c r="F79" s="47">
        <f t="shared" si="6"/>
        <v>0.1324687020524338</v>
      </c>
      <c r="G79" s="72">
        <v>129.76569279722304</v>
      </c>
      <c r="H79" s="73">
        <v>8189.8852398400004</v>
      </c>
      <c r="I79" s="74">
        <f t="shared" si="7"/>
        <v>5.8191291580211519</v>
      </c>
      <c r="J79" s="47">
        <f t="shared" si="8"/>
        <v>5.0254584975094798E-3</v>
      </c>
      <c r="K79" s="16">
        <v>37049</v>
      </c>
      <c r="L79" s="16">
        <v>18368</v>
      </c>
      <c r="M79" s="16">
        <v>18681</v>
      </c>
      <c r="N79" s="16">
        <v>10609</v>
      </c>
      <c r="O79" s="16">
        <v>8548</v>
      </c>
      <c r="P79" s="16">
        <v>2061</v>
      </c>
      <c r="Q79" s="16">
        <v>11551</v>
      </c>
      <c r="R79" s="16">
        <v>5881</v>
      </c>
      <c r="S79" s="16">
        <v>5670</v>
      </c>
      <c r="T79" s="72">
        <v>103.72134038800705</v>
      </c>
      <c r="U79" s="16">
        <v>36107</v>
      </c>
      <c r="V79" s="16">
        <v>21035</v>
      </c>
      <c r="W79" s="16">
        <v>15072</v>
      </c>
      <c r="X79" s="72">
        <v>139.5634288747346</v>
      </c>
      <c r="Y79" s="47">
        <v>0.24237273909941667</v>
      </c>
      <c r="Z79" s="16">
        <v>14071</v>
      </c>
      <c r="AA79" s="16">
        <v>32333</v>
      </c>
      <c r="AB79" s="16">
        <v>1254</v>
      </c>
      <c r="AC79" s="47">
        <v>0.47397395849441742</v>
      </c>
      <c r="AD79" s="50">
        <f t="shared" si="9"/>
        <v>25069.349086073056</v>
      </c>
      <c r="AE79" s="75">
        <v>0.43519005350570622</v>
      </c>
      <c r="AF79" s="76">
        <f t="shared" si="10"/>
        <v>0.56480994649429372</v>
      </c>
      <c r="AG79" s="77">
        <v>3.8783904988711226</v>
      </c>
      <c r="AH79" s="16">
        <v>33587</v>
      </c>
      <c r="AI79" s="16">
        <v>13538</v>
      </c>
      <c r="AJ79" s="16">
        <v>17411</v>
      </c>
      <c r="AK79" s="16">
        <v>2109</v>
      </c>
      <c r="AL79" s="78">
        <v>377</v>
      </c>
      <c r="AM79" s="78">
        <v>152</v>
      </c>
      <c r="AN79" s="16">
        <v>7361</v>
      </c>
      <c r="AO79" s="16">
        <v>5646</v>
      </c>
      <c r="AP79" s="16">
        <v>1715</v>
      </c>
      <c r="AQ79" s="67">
        <v>0.23298464882488795</v>
      </c>
      <c r="AR79" s="16">
        <v>37049</v>
      </c>
      <c r="AS79" s="16">
        <v>10609</v>
      </c>
      <c r="AT79" s="47">
        <f t="shared" si="11"/>
        <v>0.28635050878566221</v>
      </c>
      <c r="AU79" s="78">
        <v>340</v>
      </c>
      <c r="AV79" s="78">
        <v>746</v>
      </c>
      <c r="AW79" s="16">
        <v>1117</v>
      </c>
      <c r="AX79" s="16">
        <v>1272</v>
      </c>
      <c r="AY79" s="16">
        <v>1203</v>
      </c>
      <c r="AZ79" s="78">
        <v>934</v>
      </c>
      <c r="BA79" s="78">
        <v>650</v>
      </c>
      <c r="BB79" s="78">
        <v>526</v>
      </c>
      <c r="BC79" s="78">
        <v>573</v>
      </c>
      <c r="BD79" s="79">
        <v>5.0331476701535118</v>
      </c>
    </row>
    <row r="80" spans="1:56" x14ac:dyDescent="0.3">
      <c r="A80" s="19" t="s">
        <v>121</v>
      </c>
      <c r="B80" s="16" t="s">
        <v>197</v>
      </c>
      <c r="C80" s="19">
        <v>258206</v>
      </c>
      <c r="D80" s="16">
        <v>133750</v>
      </c>
      <c r="E80" s="16">
        <v>124456</v>
      </c>
      <c r="F80" s="47">
        <f t="shared" si="6"/>
        <v>0.71770140757376977</v>
      </c>
      <c r="G80" s="72">
        <v>107.46769942791026</v>
      </c>
      <c r="H80" s="73">
        <v>10667.517158500001</v>
      </c>
      <c r="I80" s="74">
        <f t="shared" si="7"/>
        <v>24.204882557349205</v>
      </c>
      <c r="J80" s="47">
        <f t="shared" si="8"/>
        <v>2.0903580145042622E-2</v>
      </c>
      <c r="K80" s="16">
        <v>198477</v>
      </c>
      <c r="L80" s="16">
        <v>94143</v>
      </c>
      <c r="M80" s="16">
        <v>104334</v>
      </c>
      <c r="N80" s="16">
        <v>59729</v>
      </c>
      <c r="O80" s="16">
        <v>39607</v>
      </c>
      <c r="P80" s="16">
        <v>20122</v>
      </c>
      <c r="Q80" s="16">
        <v>21220</v>
      </c>
      <c r="R80" s="16">
        <v>10958</v>
      </c>
      <c r="S80" s="16">
        <v>10262</v>
      </c>
      <c r="T80" s="72">
        <v>106.78230364451373</v>
      </c>
      <c r="U80" s="16">
        <v>236986</v>
      </c>
      <c r="V80" s="16">
        <v>122792</v>
      </c>
      <c r="W80" s="16">
        <v>114194</v>
      </c>
      <c r="X80" s="72">
        <v>107.52929225703627</v>
      </c>
      <c r="Y80" s="47">
        <v>8.2182443475364617E-2</v>
      </c>
      <c r="Z80" s="16">
        <v>89453</v>
      </c>
      <c r="AA80" s="16">
        <v>160800</v>
      </c>
      <c r="AB80" s="16">
        <v>7953</v>
      </c>
      <c r="AC80" s="47">
        <v>0.60575870646766161</v>
      </c>
      <c r="AD80" s="50">
        <f t="shared" si="9"/>
        <v>101795.46743781096</v>
      </c>
      <c r="AE80" s="75">
        <v>0.55629975124378106</v>
      </c>
      <c r="AF80" s="76">
        <f t="shared" si="10"/>
        <v>0.44370024875621894</v>
      </c>
      <c r="AG80" s="77">
        <v>4.9458955223880601</v>
      </c>
      <c r="AH80" s="16">
        <v>168753</v>
      </c>
      <c r="AI80" s="16">
        <v>61225</v>
      </c>
      <c r="AJ80" s="16">
        <v>94594</v>
      </c>
      <c r="AK80" s="16">
        <v>10184</v>
      </c>
      <c r="AL80" s="78">
        <v>1515</v>
      </c>
      <c r="AM80" s="78">
        <v>1235</v>
      </c>
      <c r="AN80" s="16">
        <v>35743</v>
      </c>
      <c r="AO80" s="16">
        <v>26614</v>
      </c>
      <c r="AP80" s="16">
        <v>9129</v>
      </c>
      <c r="AQ80" s="67">
        <v>0.25540665305094706</v>
      </c>
      <c r="AR80" s="16">
        <v>198477</v>
      </c>
      <c r="AS80" s="16">
        <v>59729</v>
      </c>
      <c r="AT80" s="47">
        <f t="shared" si="11"/>
        <v>0.3009366324561536</v>
      </c>
      <c r="AU80" s="78">
        <v>987</v>
      </c>
      <c r="AV80" s="16">
        <v>2568</v>
      </c>
      <c r="AW80" s="16">
        <v>4275</v>
      </c>
      <c r="AX80" s="16">
        <v>5420</v>
      </c>
      <c r="AY80" s="16">
        <v>5896</v>
      </c>
      <c r="AZ80" s="16">
        <v>5389</v>
      </c>
      <c r="BA80" s="16">
        <v>4125</v>
      </c>
      <c r="BB80" s="16">
        <v>3270</v>
      </c>
      <c r="BC80" s="16">
        <v>3813</v>
      </c>
      <c r="BD80" s="79">
        <v>5.5528914752538956</v>
      </c>
    </row>
    <row r="81" spans="1:56" x14ac:dyDescent="0.3">
      <c r="A81" s="19" t="s">
        <v>121</v>
      </c>
      <c r="B81" s="16" t="s">
        <v>199</v>
      </c>
      <c r="C81" s="19">
        <v>10491</v>
      </c>
      <c r="D81" s="16">
        <v>5204</v>
      </c>
      <c r="E81" s="16">
        <v>5287</v>
      </c>
      <c r="F81" s="47">
        <f t="shared" si="6"/>
        <v>2.9160458962442463E-2</v>
      </c>
      <c r="G81" s="72">
        <v>98.430111594477026</v>
      </c>
      <c r="H81" s="73">
        <v>2792.8373652099999</v>
      </c>
      <c r="I81" s="74">
        <f t="shared" si="7"/>
        <v>3.7563948873947974</v>
      </c>
      <c r="J81" s="47">
        <f t="shared" si="8"/>
        <v>3.2440604245462137E-3</v>
      </c>
      <c r="K81" s="16">
        <v>9742</v>
      </c>
      <c r="L81" s="16">
        <v>4643</v>
      </c>
      <c r="M81" s="16">
        <v>5099</v>
      </c>
      <c r="N81" s="78">
        <v>749</v>
      </c>
      <c r="O81" s="78">
        <v>561</v>
      </c>
      <c r="P81" s="78">
        <v>188</v>
      </c>
      <c r="Q81" s="16">
        <v>2692</v>
      </c>
      <c r="R81" s="78">
        <v>1382</v>
      </c>
      <c r="S81" s="78">
        <v>1310</v>
      </c>
      <c r="T81" s="72">
        <v>105.49618320610688</v>
      </c>
      <c r="U81" s="16">
        <v>7799</v>
      </c>
      <c r="V81" s="16">
        <v>3822</v>
      </c>
      <c r="W81" s="16">
        <v>3977</v>
      </c>
      <c r="X81" s="72">
        <v>96.102589891878296</v>
      </c>
      <c r="Y81" s="47">
        <v>0.25660089600610048</v>
      </c>
      <c r="Z81" s="16">
        <v>4198</v>
      </c>
      <c r="AA81" s="16">
        <v>5961</v>
      </c>
      <c r="AB81" s="78">
        <v>332</v>
      </c>
      <c r="AC81" s="47">
        <v>0.75993960744841471</v>
      </c>
      <c r="AD81" s="50">
        <f t="shared" si="9"/>
        <v>2518.4735782586813</v>
      </c>
      <c r="AE81" s="75">
        <v>0.70424425431974502</v>
      </c>
      <c r="AF81" s="76">
        <f t="shared" si="10"/>
        <v>0.29575574568025498</v>
      </c>
      <c r="AG81" s="77">
        <v>5.5695353128669689</v>
      </c>
      <c r="AH81" s="16">
        <v>6293</v>
      </c>
      <c r="AI81" s="78">
        <v>1972</v>
      </c>
      <c r="AJ81" s="16">
        <v>3767</v>
      </c>
      <c r="AK81" s="78">
        <v>500</v>
      </c>
      <c r="AL81" s="78">
        <v>45</v>
      </c>
      <c r="AM81" s="78">
        <v>9</v>
      </c>
      <c r="AN81" s="16">
        <v>1966</v>
      </c>
      <c r="AO81" s="16">
        <v>1590</v>
      </c>
      <c r="AP81" s="78">
        <v>376</v>
      </c>
      <c r="AQ81" s="67">
        <v>0.1912512716174975</v>
      </c>
      <c r="AR81" s="16">
        <v>9742</v>
      </c>
      <c r="AS81" s="78">
        <v>749</v>
      </c>
      <c r="AT81" s="47">
        <f t="shared" si="11"/>
        <v>7.6883596797372208E-2</v>
      </c>
      <c r="AU81" s="78">
        <v>115</v>
      </c>
      <c r="AV81" s="78">
        <v>226</v>
      </c>
      <c r="AW81" s="78">
        <v>240</v>
      </c>
      <c r="AX81" s="78">
        <v>328</v>
      </c>
      <c r="AY81" s="78">
        <v>306</v>
      </c>
      <c r="AZ81" s="78">
        <v>267</v>
      </c>
      <c r="BA81" s="78">
        <v>193</v>
      </c>
      <c r="BB81" s="78">
        <v>157</v>
      </c>
      <c r="BC81" s="78">
        <v>134</v>
      </c>
      <c r="BD81" s="79">
        <v>4.9552390640895219</v>
      </c>
    </row>
    <row r="82" spans="1:56" x14ac:dyDescent="0.3">
      <c r="A82" s="19" t="s">
        <v>121</v>
      </c>
      <c r="B82" s="16" t="s">
        <v>201</v>
      </c>
      <c r="C82" s="19">
        <v>54357</v>
      </c>
      <c r="D82" s="16">
        <v>27025</v>
      </c>
      <c r="E82" s="16">
        <v>27332</v>
      </c>
      <c r="F82" s="47">
        <f t="shared" si="6"/>
        <v>0.15108903515598943</v>
      </c>
      <c r="G82" s="72">
        <v>98.876774476803746</v>
      </c>
      <c r="H82" s="73">
        <v>3950.8888961600001</v>
      </c>
      <c r="I82" s="74">
        <f t="shared" si="7"/>
        <v>13.758169725509459</v>
      </c>
      <c r="J82" s="47">
        <f t="shared" si="8"/>
        <v>1.1881693820446364E-2</v>
      </c>
      <c r="K82" s="16">
        <v>53424</v>
      </c>
      <c r="L82" s="16">
        <v>26252</v>
      </c>
      <c r="M82" s="16">
        <v>27172</v>
      </c>
      <c r="N82" s="78">
        <v>933</v>
      </c>
      <c r="O82" s="78">
        <v>773</v>
      </c>
      <c r="P82" s="78">
        <v>160</v>
      </c>
      <c r="Q82" s="16">
        <v>5613</v>
      </c>
      <c r="R82" s="16">
        <v>2999</v>
      </c>
      <c r="S82" s="16">
        <v>2614</v>
      </c>
      <c r="T82" s="72">
        <v>114.72838561591429</v>
      </c>
      <c r="U82" s="16">
        <v>48744</v>
      </c>
      <c r="V82" s="16">
        <v>24026</v>
      </c>
      <c r="W82" s="16">
        <v>24718</v>
      </c>
      <c r="X82" s="72">
        <v>97.200420746015055</v>
      </c>
      <c r="Y82" s="47">
        <v>0.10326176941332303</v>
      </c>
      <c r="Z82" s="16">
        <v>22182</v>
      </c>
      <c r="AA82" s="16">
        <v>30047</v>
      </c>
      <c r="AB82" s="16">
        <v>2128</v>
      </c>
      <c r="AC82" s="47">
        <v>0.8090657969181615</v>
      </c>
      <c r="AD82" s="50">
        <f t="shared" si="9"/>
        <v>10378.610476919495</v>
      </c>
      <c r="AE82" s="75">
        <v>0.73824341864412413</v>
      </c>
      <c r="AF82" s="76">
        <f t="shared" si="10"/>
        <v>0.26175658135587587</v>
      </c>
      <c r="AG82" s="77">
        <v>7.0822378274037341</v>
      </c>
      <c r="AH82" s="16">
        <v>32175</v>
      </c>
      <c r="AI82" s="16">
        <v>10797</v>
      </c>
      <c r="AJ82" s="16">
        <v>17975</v>
      </c>
      <c r="AK82" s="16">
        <v>3118</v>
      </c>
      <c r="AL82" s="78">
        <v>261</v>
      </c>
      <c r="AM82" s="78">
        <v>24</v>
      </c>
      <c r="AN82" s="16">
        <v>8932</v>
      </c>
      <c r="AO82" s="16">
        <v>7830</v>
      </c>
      <c r="AP82" s="78">
        <v>1102</v>
      </c>
      <c r="AQ82" s="67">
        <v>0.12337662337662338</v>
      </c>
      <c r="AR82" s="16">
        <v>53424</v>
      </c>
      <c r="AS82" s="78">
        <v>933</v>
      </c>
      <c r="AT82" s="47">
        <f t="shared" si="11"/>
        <v>1.7464061096136567E-2</v>
      </c>
      <c r="AU82" s="78">
        <v>293</v>
      </c>
      <c r="AV82" s="78">
        <v>597</v>
      </c>
      <c r="AW82" s="78">
        <v>824</v>
      </c>
      <c r="AX82" s="78">
        <v>1099</v>
      </c>
      <c r="AY82" s="78">
        <v>1208</v>
      </c>
      <c r="AZ82" s="78">
        <v>1266</v>
      </c>
      <c r="BA82" s="78">
        <v>1164</v>
      </c>
      <c r="BB82" s="16">
        <v>1290</v>
      </c>
      <c r="BC82" s="78">
        <v>1191</v>
      </c>
      <c r="BD82" s="79">
        <v>5.9811912225705326</v>
      </c>
    </row>
    <row r="83" spans="1:56" x14ac:dyDescent="0.3">
      <c r="A83" s="19" t="s">
        <v>121</v>
      </c>
      <c r="B83" s="16" t="s">
        <v>203</v>
      </c>
      <c r="C83" s="19">
        <v>51980</v>
      </c>
      <c r="D83" s="16">
        <v>26683</v>
      </c>
      <c r="E83" s="16">
        <v>25297</v>
      </c>
      <c r="F83" s="47">
        <f t="shared" si="6"/>
        <v>0.14448199951079585</v>
      </c>
      <c r="G83" s="72">
        <v>105.47891054275212</v>
      </c>
      <c r="H83" s="73">
        <v>6613.1517533699998</v>
      </c>
      <c r="I83" s="74">
        <f t="shared" si="7"/>
        <v>7.8600948441129423</v>
      </c>
      <c r="J83" s="47">
        <f t="shared" si="8"/>
        <v>6.788057001816122E-3</v>
      </c>
      <c r="K83" s="16">
        <v>49820</v>
      </c>
      <c r="L83" s="16">
        <v>24939</v>
      </c>
      <c r="M83" s="16">
        <v>24881</v>
      </c>
      <c r="N83" s="16">
        <v>2160</v>
      </c>
      <c r="O83" s="16">
        <v>1744</v>
      </c>
      <c r="P83" s="78">
        <v>416</v>
      </c>
      <c r="Q83" s="16">
        <v>6143</v>
      </c>
      <c r="R83" s="16">
        <v>3419</v>
      </c>
      <c r="S83" s="16">
        <v>2724</v>
      </c>
      <c r="T83" s="72">
        <v>125.51395007342143</v>
      </c>
      <c r="U83" s="16">
        <v>45837</v>
      </c>
      <c r="V83" s="16">
        <v>23264</v>
      </c>
      <c r="W83" s="16">
        <v>22573</v>
      </c>
      <c r="X83" s="72">
        <v>103.06117928498648</v>
      </c>
      <c r="Y83" s="47">
        <v>0.11818006925740669</v>
      </c>
      <c r="Z83" s="16">
        <v>21209</v>
      </c>
      <c r="AA83" s="16">
        <v>29002</v>
      </c>
      <c r="AB83" s="78">
        <v>1769</v>
      </c>
      <c r="AC83" s="47">
        <v>0.79229018688366326</v>
      </c>
      <c r="AD83" s="50">
        <f t="shared" si="9"/>
        <v>10796.756085787183</v>
      </c>
      <c r="AE83" s="75">
        <v>0.73129439349010417</v>
      </c>
      <c r="AF83" s="76">
        <f t="shared" si="10"/>
        <v>0.26870560650989583</v>
      </c>
      <c r="AG83" s="77">
        <v>6.0995793393559063</v>
      </c>
      <c r="AH83" s="16">
        <v>30771</v>
      </c>
      <c r="AI83" s="78">
        <v>10868</v>
      </c>
      <c r="AJ83" s="16">
        <v>17202</v>
      </c>
      <c r="AK83" s="78">
        <v>2605</v>
      </c>
      <c r="AL83" s="78">
        <v>78</v>
      </c>
      <c r="AM83" s="78">
        <v>18</v>
      </c>
      <c r="AN83" s="16">
        <v>7840</v>
      </c>
      <c r="AO83" s="16">
        <v>6856</v>
      </c>
      <c r="AP83" s="78">
        <v>984</v>
      </c>
      <c r="AQ83" s="67">
        <v>0.12551020408163266</v>
      </c>
      <c r="AR83" s="16">
        <v>49820</v>
      </c>
      <c r="AS83" s="16">
        <v>2160</v>
      </c>
      <c r="AT83" s="47">
        <f t="shared" si="11"/>
        <v>4.3356081894821354E-2</v>
      </c>
      <c r="AU83" s="78">
        <v>149</v>
      </c>
      <c r="AV83" s="78">
        <v>432</v>
      </c>
      <c r="AW83" s="78">
        <v>719</v>
      </c>
      <c r="AX83" s="78">
        <v>828</v>
      </c>
      <c r="AY83" s="78">
        <v>1020</v>
      </c>
      <c r="AZ83" s="78">
        <v>1117</v>
      </c>
      <c r="BA83" s="78">
        <v>1073</v>
      </c>
      <c r="BB83" s="78">
        <v>1036</v>
      </c>
      <c r="BC83" s="78">
        <v>1466</v>
      </c>
      <c r="BD83" s="79">
        <v>6.3545918367346941</v>
      </c>
    </row>
    <row r="84" spans="1:56" x14ac:dyDescent="0.3">
      <c r="A84" s="19" t="s">
        <v>205</v>
      </c>
      <c r="B84" s="16" t="s">
        <v>209</v>
      </c>
      <c r="C84" s="19">
        <v>146964</v>
      </c>
      <c r="D84" s="16">
        <v>70653</v>
      </c>
      <c r="E84" s="16">
        <v>76311</v>
      </c>
      <c r="F84" s="47">
        <f t="shared" si="6"/>
        <v>0.40849658668919969</v>
      </c>
      <c r="G84" s="72">
        <v>92.585603648228954</v>
      </c>
      <c r="H84" s="73">
        <v>6824.06943254</v>
      </c>
      <c r="I84" s="74">
        <f t="shared" si="7"/>
        <v>21.53612319640456</v>
      </c>
      <c r="J84" s="47">
        <f t="shared" si="8"/>
        <v>1.8598812705780624E-2</v>
      </c>
      <c r="K84" s="16">
        <v>135996</v>
      </c>
      <c r="L84" s="16">
        <v>63237</v>
      </c>
      <c r="M84" s="16">
        <v>72759</v>
      </c>
      <c r="N84" s="16">
        <v>10968</v>
      </c>
      <c r="O84" s="16">
        <v>7416</v>
      </c>
      <c r="P84" s="16">
        <v>3552</v>
      </c>
      <c r="Q84" s="16">
        <v>83459</v>
      </c>
      <c r="R84" s="16">
        <v>39768</v>
      </c>
      <c r="S84" s="16">
        <v>43691</v>
      </c>
      <c r="T84" s="72">
        <v>91.021034080245357</v>
      </c>
      <c r="U84" s="16">
        <v>63505</v>
      </c>
      <c r="V84" s="16">
        <v>30885</v>
      </c>
      <c r="W84" s="16">
        <v>32620</v>
      </c>
      <c r="X84" s="72">
        <v>94.681177191906812</v>
      </c>
      <c r="Y84" s="47">
        <v>0.56788737377861243</v>
      </c>
      <c r="Z84" s="16">
        <v>41793</v>
      </c>
      <c r="AA84" s="16">
        <v>95439</v>
      </c>
      <c r="AB84" s="16">
        <v>9732</v>
      </c>
      <c r="AC84" s="47">
        <v>0.53987363656366893</v>
      </c>
      <c r="AD84" s="50">
        <f t="shared" si="9"/>
        <v>67622.010876056956</v>
      </c>
      <c r="AE84" s="75">
        <v>0.43790274416119196</v>
      </c>
      <c r="AF84" s="76">
        <f t="shared" si="10"/>
        <v>0.56209725583880799</v>
      </c>
      <c r="AG84" s="77">
        <v>10.197089240247697</v>
      </c>
      <c r="AH84" s="16">
        <v>105171</v>
      </c>
      <c r="AI84" s="16">
        <v>36470</v>
      </c>
      <c r="AJ84" s="16">
        <v>58259</v>
      </c>
      <c r="AK84" s="16">
        <v>7648</v>
      </c>
      <c r="AL84" s="78">
        <v>1637</v>
      </c>
      <c r="AM84" s="78">
        <v>1157</v>
      </c>
      <c r="AN84" s="16">
        <v>29133</v>
      </c>
      <c r="AO84" s="16">
        <v>17496</v>
      </c>
      <c r="AP84" s="16">
        <v>11637</v>
      </c>
      <c r="AQ84" s="67">
        <v>0.39944392956441149</v>
      </c>
      <c r="AR84" s="16">
        <v>135996</v>
      </c>
      <c r="AS84" s="16">
        <v>10968</v>
      </c>
      <c r="AT84" s="47">
        <f t="shared" si="11"/>
        <v>8.06494308656137E-2</v>
      </c>
      <c r="AU84" s="16">
        <v>1611</v>
      </c>
      <c r="AV84" s="16">
        <v>3234</v>
      </c>
      <c r="AW84" s="16">
        <v>5004</v>
      </c>
      <c r="AX84" s="16">
        <v>5614</v>
      </c>
      <c r="AY84" s="16">
        <v>4885</v>
      </c>
      <c r="AZ84" s="16">
        <v>3268</v>
      </c>
      <c r="BA84" s="16">
        <v>2238</v>
      </c>
      <c r="BB84" s="16">
        <v>1603</v>
      </c>
      <c r="BC84" s="16">
        <v>1676</v>
      </c>
      <c r="BD84" s="79">
        <v>4.6681083307589333</v>
      </c>
    </row>
    <row r="85" spans="1:56" x14ac:dyDescent="0.3">
      <c r="A85" s="19" t="s">
        <v>205</v>
      </c>
      <c r="B85" s="16" t="s">
        <v>210</v>
      </c>
      <c r="C85" s="19">
        <v>118317</v>
      </c>
      <c r="D85" s="16">
        <v>55558</v>
      </c>
      <c r="E85" s="16">
        <v>62759</v>
      </c>
      <c r="F85" s="47">
        <f t="shared" si="6"/>
        <v>0.32887027195303642</v>
      </c>
      <c r="G85" s="72">
        <v>88.525948469542215</v>
      </c>
      <c r="H85" s="73">
        <v>815.20935796100002</v>
      </c>
      <c r="I85" s="74">
        <f t="shared" si="7"/>
        <v>145.13695021354297</v>
      </c>
      <c r="J85" s="47">
        <f t="shared" si="8"/>
        <v>0.12534173068626167</v>
      </c>
      <c r="K85" s="16">
        <v>114977</v>
      </c>
      <c r="L85" s="16">
        <v>53091</v>
      </c>
      <c r="M85" s="16">
        <v>61886</v>
      </c>
      <c r="N85" s="16">
        <v>3340</v>
      </c>
      <c r="O85" s="16">
        <v>2467</v>
      </c>
      <c r="P85" s="78">
        <v>873</v>
      </c>
      <c r="Q85" s="16">
        <v>5334</v>
      </c>
      <c r="R85" s="16">
        <v>2457</v>
      </c>
      <c r="S85" s="16">
        <v>2877</v>
      </c>
      <c r="T85" s="72">
        <v>85.40145985401459</v>
      </c>
      <c r="U85" s="16">
        <v>112983</v>
      </c>
      <c r="V85" s="16">
        <v>53101</v>
      </c>
      <c r="W85" s="16">
        <v>59882</v>
      </c>
      <c r="X85" s="72">
        <v>88.676062923750038</v>
      </c>
      <c r="Y85" s="47">
        <v>4.508227896244834E-2</v>
      </c>
      <c r="Z85" s="16">
        <v>40395</v>
      </c>
      <c r="AA85" s="16">
        <v>68289</v>
      </c>
      <c r="AB85" s="16">
        <v>9633</v>
      </c>
      <c r="AC85" s="47">
        <v>0.73259236480253054</v>
      </c>
      <c r="AD85" s="50">
        <f t="shared" si="9"/>
        <v>31638.869173658994</v>
      </c>
      <c r="AE85" s="75">
        <v>0.59153011465975491</v>
      </c>
      <c r="AF85" s="76">
        <f t="shared" si="10"/>
        <v>0.40846988534024509</v>
      </c>
      <c r="AG85" s="77">
        <v>14.106225014277557</v>
      </c>
      <c r="AH85" s="16">
        <v>77922</v>
      </c>
      <c r="AI85" s="16">
        <v>23269</v>
      </c>
      <c r="AJ85" s="16">
        <v>44865</v>
      </c>
      <c r="AK85" s="16">
        <v>7678</v>
      </c>
      <c r="AL85" s="78">
        <v>1306</v>
      </c>
      <c r="AM85" s="78">
        <v>804</v>
      </c>
      <c r="AN85" s="16">
        <v>25735</v>
      </c>
      <c r="AO85" s="16">
        <v>17231</v>
      </c>
      <c r="AP85" s="16">
        <v>8504</v>
      </c>
      <c r="AQ85" s="67">
        <v>0.33044491937050707</v>
      </c>
      <c r="AR85" s="16">
        <v>114977</v>
      </c>
      <c r="AS85" s="16">
        <v>3340</v>
      </c>
      <c r="AT85" s="47">
        <f t="shared" si="11"/>
        <v>2.9049288118493263E-2</v>
      </c>
      <c r="AU85" s="16">
        <v>1566</v>
      </c>
      <c r="AV85" s="16">
        <v>3122</v>
      </c>
      <c r="AW85" s="16">
        <v>4546</v>
      </c>
      <c r="AX85" s="16">
        <v>4876</v>
      </c>
      <c r="AY85" s="16">
        <v>4380</v>
      </c>
      <c r="AZ85" s="16">
        <v>3083</v>
      </c>
      <c r="BA85" s="16">
        <v>1911</v>
      </c>
      <c r="BB85" s="16">
        <v>1223</v>
      </c>
      <c r="BC85" s="16">
        <v>1028</v>
      </c>
      <c r="BD85" s="79">
        <v>4.467728774043132</v>
      </c>
    </row>
    <row r="86" spans="1:56" x14ac:dyDescent="0.3">
      <c r="A86" s="19" t="s">
        <v>205</v>
      </c>
      <c r="B86" s="16" t="s">
        <v>212</v>
      </c>
      <c r="C86" s="19">
        <v>105662</v>
      </c>
      <c r="D86" s="16">
        <v>50421</v>
      </c>
      <c r="E86" s="16">
        <v>55241</v>
      </c>
      <c r="F86" s="47">
        <f t="shared" si="6"/>
        <v>0.29369482555424609</v>
      </c>
      <c r="G86" s="72">
        <v>91.274596766894149</v>
      </c>
      <c r="H86" s="73">
        <v>2091.9238052300002</v>
      </c>
      <c r="I86" s="74">
        <f t="shared" si="7"/>
        <v>50.509487838818686</v>
      </c>
      <c r="J86" s="47">
        <f t="shared" si="8"/>
        <v>4.3620501963692694E-2</v>
      </c>
      <c r="K86" s="16">
        <v>103182</v>
      </c>
      <c r="L86" s="16">
        <v>48345</v>
      </c>
      <c r="M86" s="16">
        <v>54837</v>
      </c>
      <c r="N86" s="16">
        <v>2480</v>
      </c>
      <c r="O86" s="16">
        <v>2076</v>
      </c>
      <c r="P86" s="78">
        <v>404</v>
      </c>
      <c r="Q86" s="16">
        <v>11305</v>
      </c>
      <c r="R86" s="16">
        <v>5642</v>
      </c>
      <c r="S86" s="16">
        <v>5663</v>
      </c>
      <c r="T86" s="72">
        <v>99.629171817058094</v>
      </c>
      <c r="U86" s="16">
        <v>94357</v>
      </c>
      <c r="V86" s="16">
        <v>44779</v>
      </c>
      <c r="W86" s="16">
        <v>49578</v>
      </c>
      <c r="X86" s="72">
        <v>90.32030336036145</v>
      </c>
      <c r="Y86" s="47">
        <v>0.10699210690692965</v>
      </c>
      <c r="Z86" s="16">
        <v>36131</v>
      </c>
      <c r="AA86" s="16">
        <v>61057</v>
      </c>
      <c r="AB86" s="16">
        <v>8474</v>
      </c>
      <c r="AC86" s="47">
        <v>0.73054686604320551</v>
      </c>
      <c r="AD86" s="50">
        <f t="shared" si="9"/>
        <v>28470.957040142821</v>
      </c>
      <c r="AE86" s="75">
        <v>0.59175852072653423</v>
      </c>
      <c r="AF86" s="76">
        <f t="shared" si="10"/>
        <v>0.40824147927346577</v>
      </c>
      <c r="AG86" s="77">
        <v>13.878834531667131</v>
      </c>
      <c r="AH86" s="16">
        <v>69531</v>
      </c>
      <c r="AI86" s="16">
        <v>20936</v>
      </c>
      <c r="AJ86" s="16">
        <v>40332</v>
      </c>
      <c r="AK86" s="16">
        <v>6488</v>
      </c>
      <c r="AL86" s="78">
        <v>1262</v>
      </c>
      <c r="AM86" s="78">
        <v>513</v>
      </c>
      <c r="AN86" s="16">
        <v>22874</v>
      </c>
      <c r="AO86" s="16">
        <v>10281</v>
      </c>
      <c r="AP86" s="16">
        <v>12593</v>
      </c>
      <c r="AQ86" s="67">
        <v>0.55053772842528637</v>
      </c>
      <c r="AR86" s="16">
        <v>103182</v>
      </c>
      <c r="AS86" s="16">
        <v>2480</v>
      </c>
      <c r="AT86" s="47">
        <f t="shared" si="11"/>
        <v>2.4035199937973678E-2</v>
      </c>
      <c r="AU86" s="16">
        <v>1250</v>
      </c>
      <c r="AV86" s="16">
        <v>2606</v>
      </c>
      <c r="AW86" s="16">
        <v>3992</v>
      </c>
      <c r="AX86" s="16">
        <v>4560</v>
      </c>
      <c r="AY86" s="16">
        <v>3943</v>
      </c>
      <c r="AZ86" s="16">
        <v>2842</v>
      </c>
      <c r="BA86" s="16">
        <v>1711</v>
      </c>
      <c r="BB86" s="16">
        <v>1087</v>
      </c>
      <c r="BC86" s="78">
        <v>883</v>
      </c>
      <c r="BD86" s="79">
        <v>4.5108857217801868</v>
      </c>
    </row>
    <row r="87" spans="1:56" x14ac:dyDescent="0.3">
      <c r="A87" s="19" t="s">
        <v>205</v>
      </c>
      <c r="B87" s="16" t="s">
        <v>214</v>
      </c>
      <c r="C87" s="19">
        <v>122633</v>
      </c>
      <c r="D87" s="16">
        <v>62441</v>
      </c>
      <c r="E87" s="16">
        <v>60192</v>
      </c>
      <c r="F87" s="47">
        <f t="shared" si="6"/>
        <v>0.34086689199706477</v>
      </c>
      <c r="G87" s="72">
        <v>103.73637692716639</v>
      </c>
      <c r="H87" s="73">
        <v>4050.9831389199999</v>
      </c>
      <c r="I87" s="74">
        <f t="shared" si="7"/>
        <v>30.272404449625579</v>
      </c>
      <c r="J87" s="47">
        <f t="shared" si="8"/>
        <v>2.6143553107377458E-2</v>
      </c>
      <c r="K87" s="16">
        <v>115860</v>
      </c>
      <c r="L87" s="16">
        <v>56387</v>
      </c>
      <c r="M87" s="16">
        <v>59473</v>
      </c>
      <c r="N87" s="16">
        <v>6773</v>
      </c>
      <c r="O87" s="16">
        <v>6054</v>
      </c>
      <c r="P87" s="78">
        <v>719</v>
      </c>
      <c r="Q87" s="16">
        <v>7858</v>
      </c>
      <c r="R87" s="16">
        <v>3948</v>
      </c>
      <c r="S87" s="16">
        <v>3910</v>
      </c>
      <c r="T87" s="72">
        <v>100.97186700767264</v>
      </c>
      <c r="U87" s="16">
        <v>114775</v>
      </c>
      <c r="V87" s="16">
        <v>58493</v>
      </c>
      <c r="W87" s="16">
        <v>56282</v>
      </c>
      <c r="X87" s="72">
        <v>103.92843182545042</v>
      </c>
      <c r="Y87" s="47">
        <v>6.4077369060530201E-2</v>
      </c>
      <c r="Z87" s="16">
        <v>41873</v>
      </c>
      <c r="AA87" s="16">
        <v>74011</v>
      </c>
      <c r="AB87" s="16">
        <v>6749</v>
      </c>
      <c r="AC87" s="47">
        <v>0.65695639837321484</v>
      </c>
      <c r="AD87" s="50">
        <f t="shared" si="9"/>
        <v>42068.465998297543</v>
      </c>
      <c r="AE87" s="75">
        <v>0.5657672508140682</v>
      </c>
      <c r="AF87" s="76">
        <f t="shared" si="10"/>
        <v>0.4342327491859318</v>
      </c>
      <c r="AG87" s="77">
        <v>9.1189147559146608</v>
      </c>
      <c r="AH87" s="16">
        <v>80760</v>
      </c>
      <c r="AI87" s="16">
        <v>21143</v>
      </c>
      <c r="AJ87" s="16">
        <v>52140</v>
      </c>
      <c r="AK87" s="16">
        <v>5233</v>
      </c>
      <c r="AL87" s="78">
        <v>1691</v>
      </c>
      <c r="AM87" s="78">
        <v>553</v>
      </c>
      <c r="AN87" s="16">
        <v>26350</v>
      </c>
      <c r="AO87" s="16">
        <v>19510</v>
      </c>
      <c r="AP87" s="16">
        <v>6840</v>
      </c>
      <c r="AQ87" s="67">
        <v>0.25958254269449715</v>
      </c>
      <c r="AR87" s="16">
        <v>115860</v>
      </c>
      <c r="AS87" s="16">
        <v>6773</v>
      </c>
      <c r="AT87" s="47">
        <f t="shared" si="11"/>
        <v>5.8458484377697219E-2</v>
      </c>
      <c r="AU87" s="16">
        <v>1175</v>
      </c>
      <c r="AV87" s="16">
        <v>3103</v>
      </c>
      <c r="AW87" s="16">
        <v>5107</v>
      </c>
      <c r="AX87" s="16">
        <v>5684</v>
      </c>
      <c r="AY87" s="16">
        <v>4655</v>
      </c>
      <c r="AZ87" s="16">
        <v>3060</v>
      </c>
      <c r="BA87" s="16">
        <v>1725</v>
      </c>
      <c r="BB87" s="78">
        <v>1003</v>
      </c>
      <c r="BC87" s="78">
        <v>838</v>
      </c>
      <c r="BD87" s="79">
        <v>4.3969639468690698</v>
      </c>
    </row>
    <row r="88" spans="1:56" x14ac:dyDescent="0.3">
      <c r="A88" s="19" t="s">
        <v>205</v>
      </c>
      <c r="B88" s="16" t="s">
        <v>218</v>
      </c>
      <c r="C88" s="19">
        <v>284489</v>
      </c>
      <c r="D88" s="16">
        <v>139592</v>
      </c>
      <c r="E88" s="16">
        <v>144897</v>
      </c>
      <c r="F88" s="47">
        <f t="shared" si="6"/>
        <v>0.79075682106246248</v>
      </c>
      <c r="G88" s="72">
        <v>96.338778580646945</v>
      </c>
      <c r="H88" s="73">
        <v>1215.8434477599999</v>
      </c>
      <c r="I88" s="74">
        <f t="shared" si="7"/>
        <v>233.98489379872564</v>
      </c>
      <c r="J88" s="47">
        <f t="shared" si="8"/>
        <v>0.20207170882413067</v>
      </c>
      <c r="K88" s="16">
        <v>273637</v>
      </c>
      <c r="L88" s="16">
        <v>131172</v>
      </c>
      <c r="M88" s="16">
        <v>142465</v>
      </c>
      <c r="N88" s="16">
        <v>10852</v>
      </c>
      <c r="O88" s="16">
        <v>8420</v>
      </c>
      <c r="P88" s="16">
        <v>2432</v>
      </c>
      <c r="Q88" s="16">
        <v>115141</v>
      </c>
      <c r="R88" s="16">
        <v>55056</v>
      </c>
      <c r="S88" s="16">
        <v>60085</v>
      </c>
      <c r="T88" s="72">
        <v>91.630190563368558</v>
      </c>
      <c r="U88" s="16">
        <v>169348</v>
      </c>
      <c r="V88" s="16">
        <v>84536</v>
      </c>
      <c r="W88" s="16">
        <v>84812</v>
      </c>
      <c r="X88" s="72">
        <v>99.674574352685937</v>
      </c>
      <c r="Y88" s="47">
        <v>0.40472918109311784</v>
      </c>
      <c r="Z88" s="16">
        <v>89868</v>
      </c>
      <c r="AA88" s="16">
        <v>180709</v>
      </c>
      <c r="AB88" s="16">
        <v>13912</v>
      </c>
      <c r="AC88" s="47">
        <v>0.57429347735862624</v>
      </c>
      <c r="AD88" s="50">
        <f t="shared" si="9"/>
        <v>121108.82291972177</v>
      </c>
      <c r="AE88" s="75">
        <v>0.49730782639492221</v>
      </c>
      <c r="AF88" s="76">
        <f t="shared" si="10"/>
        <v>0.50269217360507779</v>
      </c>
      <c r="AG88" s="77">
        <v>7.698565096370408</v>
      </c>
      <c r="AH88" s="16">
        <v>194621</v>
      </c>
      <c r="AI88" s="16">
        <v>71351</v>
      </c>
      <c r="AJ88" s="16">
        <v>106820</v>
      </c>
      <c r="AK88" s="16">
        <v>11703</v>
      </c>
      <c r="AL88" s="16">
        <v>2986</v>
      </c>
      <c r="AM88" s="78">
        <v>1761</v>
      </c>
      <c r="AN88" s="16">
        <v>54349</v>
      </c>
      <c r="AO88" s="16">
        <v>43414</v>
      </c>
      <c r="AP88" s="16">
        <v>10935</v>
      </c>
      <c r="AQ88" s="67">
        <v>0.2011996540874717</v>
      </c>
      <c r="AR88" s="16">
        <v>273637</v>
      </c>
      <c r="AS88" s="16">
        <v>10852</v>
      </c>
      <c r="AT88" s="47">
        <f t="shared" si="11"/>
        <v>3.965837953200773E-2</v>
      </c>
      <c r="AU88" s="16">
        <v>1761</v>
      </c>
      <c r="AV88" s="16">
        <v>4740</v>
      </c>
      <c r="AW88" s="16">
        <v>8235</v>
      </c>
      <c r="AX88" s="16">
        <v>10043</v>
      </c>
      <c r="AY88" s="16">
        <v>9544</v>
      </c>
      <c r="AZ88" s="16">
        <v>7468</v>
      </c>
      <c r="BA88" s="16">
        <v>5127</v>
      </c>
      <c r="BB88" s="16">
        <v>3564</v>
      </c>
      <c r="BC88" s="16">
        <v>3867</v>
      </c>
      <c r="BD88" s="79">
        <v>5.034812048059762</v>
      </c>
    </row>
    <row r="89" spans="1:56" x14ac:dyDescent="0.3">
      <c r="A89" s="19" t="s">
        <v>205</v>
      </c>
      <c r="B89" s="16" t="s">
        <v>219</v>
      </c>
      <c r="C89" s="19">
        <v>171753</v>
      </c>
      <c r="D89" s="16">
        <v>87777</v>
      </c>
      <c r="E89" s="16">
        <v>83976</v>
      </c>
      <c r="F89" s="47">
        <f t="shared" si="6"/>
        <v>0.47739932400880569</v>
      </c>
      <c r="G89" s="72">
        <v>104.52629322663618</v>
      </c>
      <c r="H89" s="73">
        <v>3135.0784304499998</v>
      </c>
      <c r="I89" s="74">
        <f t="shared" si="7"/>
        <v>54.784275357139016</v>
      </c>
      <c r="J89" s="47">
        <f t="shared" si="8"/>
        <v>4.7312251480779506E-2</v>
      </c>
      <c r="K89" s="16">
        <v>168531</v>
      </c>
      <c r="L89" s="16">
        <v>85060</v>
      </c>
      <c r="M89" s="16">
        <v>83471</v>
      </c>
      <c r="N89" s="16">
        <v>3222</v>
      </c>
      <c r="O89" s="16">
        <v>2717</v>
      </c>
      <c r="P89" s="78">
        <v>505</v>
      </c>
      <c r="Q89" s="16">
        <v>5548</v>
      </c>
      <c r="R89" s="16">
        <v>3054</v>
      </c>
      <c r="S89" s="16">
        <v>2494</v>
      </c>
      <c r="T89" s="72">
        <v>122.45388933440258</v>
      </c>
      <c r="U89" s="16">
        <v>166205</v>
      </c>
      <c r="V89" s="16">
        <v>84723</v>
      </c>
      <c r="W89" s="16">
        <v>81482</v>
      </c>
      <c r="X89" s="72">
        <v>103.97756559730983</v>
      </c>
      <c r="Y89" s="47">
        <v>3.2302201417151372E-2</v>
      </c>
      <c r="Z89" s="16">
        <v>65336</v>
      </c>
      <c r="AA89" s="16">
        <v>100999</v>
      </c>
      <c r="AB89" s="16">
        <v>5418</v>
      </c>
      <c r="AC89" s="47">
        <v>0.70054158952068835</v>
      </c>
      <c r="AD89" s="50">
        <f t="shared" si="9"/>
        <v>51432.880375053217</v>
      </c>
      <c r="AE89" s="75">
        <v>0.6468974940345944</v>
      </c>
      <c r="AF89" s="76">
        <f t="shared" si="10"/>
        <v>0.3531025059654056</v>
      </c>
      <c r="AG89" s="77">
        <v>5.3644095486093928</v>
      </c>
      <c r="AH89" s="16">
        <v>106417</v>
      </c>
      <c r="AI89" s="16">
        <v>32487</v>
      </c>
      <c r="AJ89" s="16">
        <v>66098</v>
      </c>
      <c r="AK89" s="16">
        <v>5410</v>
      </c>
      <c r="AL89" s="78">
        <v>1917</v>
      </c>
      <c r="AM89" s="78">
        <v>505</v>
      </c>
      <c r="AN89" s="16">
        <v>32988</v>
      </c>
      <c r="AO89" s="16">
        <v>27672</v>
      </c>
      <c r="AP89" s="16">
        <v>5316</v>
      </c>
      <c r="AQ89" s="67">
        <v>0.16114950891233173</v>
      </c>
      <c r="AR89" s="16">
        <v>168531</v>
      </c>
      <c r="AS89" s="16">
        <v>3222</v>
      </c>
      <c r="AT89" s="47">
        <f t="shared" si="11"/>
        <v>1.9118144436335156E-2</v>
      </c>
      <c r="AU89" s="78">
        <v>855</v>
      </c>
      <c r="AV89" s="16">
        <v>2702</v>
      </c>
      <c r="AW89" s="16">
        <v>4872</v>
      </c>
      <c r="AX89" s="16">
        <v>5836</v>
      </c>
      <c r="AY89" s="16">
        <v>5862</v>
      </c>
      <c r="AZ89" s="16">
        <v>4905</v>
      </c>
      <c r="BA89" s="16">
        <v>3347</v>
      </c>
      <c r="BB89" s="16">
        <v>2353</v>
      </c>
      <c r="BC89" s="16">
        <v>2256</v>
      </c>
      <c r="BD89" s="79">
        <v>5.108857766460531</v>
      </c>
    </row>
    <row r="90" spans="1:56" x14ac:dyDescent="0.3">
      <c r="A90" s="19" t="s">
        <v>205</v>
      </c>
      <c r="B90" s="16" t="s">
        <v>221</v>
      </c>
      <c r="C90" s="19">
        <v>129992</v>
      </c>
      <c r="D90" s="16">
        <v>63485</v>
      </c>
      <c r="E90" s="16">
        <v>66507</v>
      </c>
      <c r="F90" s="47">
        <f t="shared" si="6"/>
        <v>0.36132174067732536</v>
      </c>
      <c r="G90" s="72">
        <v>95.456117401175817</v>
      </c>
      <c r="H90" s="73">
        <v>2402.2890512499998</v>
      </c>
      <c r="I90" s="74">
        <f t="shared" si="7"/>
        <v>54.111723121895075</v>
      </c>
      <c r="J90" s="47">
        <f t="shared" si="8"/>
        <v>4.6731428602674666E-2</v>
      </c>
      <c r="K90" s="16">
        <v>127925</v>
      </c>
      <c r="L90" s="16">
        <v>61703</v>
      </c>
      <c r="M90" s="16">
        <v>66222</v>
      </c>
      <c r="N90" s="16">
        <v>2067</v>
      </c>
      <c r="O90" s="16">
        <v>1782</v>
      </c>
      <c r="P90" s="78">
        <v>285</v>
      </c>
      <c r="Q90" s="16">
        <v>25112</v>
      </c>
      <c r="R90" s="16">
        <v>12270</v>
      </c>
      <c r="S90" s="16">
        <v>12842</v>
      </c>
      <c r="T90" s="72">
        <v>95.545865130042046</v>
      </c>
      <c r="U90" s="16">
        <v>104880</v>
      </c>
      <c r="V90" s="16">
        <v>51215</v>
      </c>
      <c r="W90" s="16">
        <v>53665</v>
      </c>
      <c r="X90" s="72">
        <v>95.434640827354883</v>
      </c>
      <c r="Y90" s="47">
        <v>0.19318111883808237</v>
      </c>
      <c r="Z90" s="16">
        <v>47789</v>
      </c>
      <c r="AA90" s="16">
        <v>75009</v>
      </c>
      <c r="AB90" s="16">
        <v>7194</v>
      </c>
      <c r="AC90" s="47">
        <v>0.73301870442213601</v>
      </c>
      <c r="AD90" s="50">
        <f t="shared" si="9"/>
        <v>34705.432574757695</v>
      </c>
      <c r="AE90" s="75">
        <v>0.63711021344105379</v>
      </c>
      <c r="AF90" s="76">
        <f t="shared" si="10"/>
        <v>0.36288978655894621</v>
      </c>
      <c r="AG90" s="77">
        <v>9.5908490981082277</v>
      </c>
      <c r="AH90" s="16">
        <v>82203</v>
      </c>
      <c r="AI90" s="16">
        <v>25633</v>
      </c>
      <c r="AJ90" s="16">
        <v>49186</v>
      </c>
      <c r="AK90" s="16">
        <v>5469</v>
      </c>
      <c r="AL90" s="78">
        <v>1331</v>
      </c>
      <c r="AM90" s="78">
        <v>584</v>
      </c>
      <c r="AN90" s="16">
        <v>25653</v>
      </c>
      <c r="AO90" s="16">
        <v>19741</v>
      </c>
      <c r="AP90" s="16">
        <v>5912</v>
      </c>
      <c r="AQ90" s="67">
        <v>0.23046037500487274</v>
      </c>
      <c r="AR90" s="16">
        <v>127925</v>
      </c>
      <c r="AS90" s="16">
        <v>2067</v>
      </c>
      <c r="AT90" s="47">
        <f t="shared" si="11"/>
        <v>1.6157905022474106E-2</v>
      </c>
      <c r="AU90" s="78">
        <v>840</v>
      </c>
      <c r="AV90" s="16">
        <v>2187</v>
      </c>
      <c r="AW90" s="16">
        <v>3725</v>
      </c>
      <c r="AX90" s="16">
        <v>4833</v>
      </c>
      <c r="AY90" s="16">
        <v>4609</v>
      </c>
      <c r="AZ90" s="16">
        <v>3709</v>
      </c>
      <c r="BA90" s="16">
        <v>2499</v>
      </c>
      <c r="BB90" s="16">
        <v>1748</v>
      </c>
      <c r="BC90" s="16">
        <v>1503</v>
      </c>
      <c r="BD90" s="79">
        <v>4.98674618952949</v>
      </c>
    </row>
    <row r="91" spans="1:56" x14ac:dyDescent="0.3">
      <c r="A91" s="19" t="s">
        <v>205</v>
      </c>
      <c r="B91" s="16" t="s">
        <v>223</v>
      </c>
      <c r="C91" s="19">
        <v>106853</v>
      </c>
      <c r="D91" s="16">
        <v>54817</v>
      </c>
      <c r="E91" s="16">
        <v>52036</v>
      </c>
      <c r="F91" s="47">
        <f t="shared" si="6"/>
        <v>0.29700529229948192</v>
      </c>
      <c r="G91" s="72">
        <v>105.34437696979015</v>
      </c>
      <c r="H91" s="73">
        <v>11354.2705563</v>
      </c>
      <c r="I91" s="74">
        <f t="shared" si="7"/>
        <v>9.4108203138344138</v>
      </c>
      <c r="J91" s="47">
        <f t="shared" si="8"/>
        <v>8.1272791220837297E-3</v>
      </c>
      <c r="K91" s="16">
        <v>102805</v>
      </c>
      <c r="L91" s="16">
        <v>51570</v>
      </c>
      <c r="M91" s="16">
        <v>51235</v>
      </c>
      <c r="N91" s="16">
        <v>4048</v>
      </c>
      <c r="O91" s="16">
        <v>3247</v>
      </c>
      <c r="P91" s="78">
        <v>801</v>
      </c>
      <c r="Q91" s="16">
        <v>5514</v>
      </c>
      <c r="R91" s="16">
        <v>2746</v>
      </c>
      <c r="S91" s="16">
        <v>2768</v>
      </c>
      <c r="T91" s="72">
        <v>99.205202312138724</v>
      </c>
      <c r="U91" s="16">
        <v>101339</v>
      </c>
      <c r="V91" s="16">
        <v>52071</v>
      </c>
      <c r="W91" s="16">
        <v>49268</v>
      </c>
      <c r="X91" s="72">
        <v>105.68929122351223</v>
      </c>
      <c r="Y91" s="47">
        <v>5.1603604952598428E-2</v>
      </c>
      <c r="Z91" s="16">
        <v>39245</v>
      </c>
      <c r="AA91" s="16">
        <v>63672</v>
      </c>
      <c r="AB91" s="16">
        <v>3936</v>
      </c>
      <c r="AC91" s="47">
        <v>0.67817879130544023</v>
      </c>
      <c r="AD91" s="50">
        <f t="shared" si="9"/>
        <v>34387.561612639794</v>
      </c>
      <c r="AE91" s="75">
        <v>0.61636198014825982</v>
      </c>
      <c r="AF91" s="76">
        <f t="shared" si="10"/>
        <v>0.38363801985174018</v>
      </c>
      <c r="AG91" s="77">
        <v>6.1816811157180549</v>
      </c>
      <c r="AH91" s="16">
        <v>67608</v>
      </c>
      <c r="AI91" s="16">
        <v>21608</v>
      </c>
      <c r="AJ91" s="16">
        <v>40922</v>
      </c>
      <c r="AK91" s="16">
        <v>3821</v>
      </c>
      <c r="AL91" s="78">
        <v>929</v>
      </c>
      <c r="AM91" s="78">
        <v>328</v>
      </c>
      <c r="AN91" s="16">
        <v>19929</v>
      </c>
      <c r="AO91" s="16">
        <v>11956</v>
      </c>
      <c r="AP91" s="16">
        <v>7973</v>
      </c>
      <c r="AQ91" s="67">
        <v>0.40007024938531788</v>
      </c>
      <c r="AR91" s="16">
        <v>102805</v>
      </c>
      <c r="AS91" s="16">
        <v>4048</v>
      </c>
      <c r="AT91" s="47">
        <f t="shared" si="11"/>
        <v>3.9375516755021642E-2</v>
      </c>
      <c r="AU91" s="78">
        <v>507</v>
      </c>
      <c r="AV91" s="16">
        <v>1487</v>
      </c>
      <c r="AW91" s="16">
        <v>2825</v>
      </c>
      <c r="AX91" s="16">
        <v>3680</v>
      </c>
      <c r="AY91" s="16">
        <v>3533</v>
      </c>
      <c r="AZ91" s="16">
        <v>3017</v>
      </c>
      <c r="BA91" s="16">
        <v>2001</v>
      </c>
      <c r="BB91" s="16">
        <v>1486</v>
      </c>
      <c r="BC91" s="16">
        <v>1393</v>
      </c>
      <c r="BD91" s="79">
        <v>5.1585628982889258</v>
      </c>
    </row>
    <row r="92" spans="1:56" x14ac:dyDescent="0.3">
      <c r="A92" s="19" t="s">
        <v>205</v>
      </c>
      <c r="B92" s="16" t="s">
        <v>226</v>
      </c>
      <c r="C92" s="19">
        <v>140020</v>
      </c>
      <c r="D92" s="16">
        <v>72163</v>
      </c>
      <c r="E92" s="16">
        <v>67857</v>
      </c>
      <c r="F92" s="47">
        <f t="shared" si="6"/>
        <v>0.38919525916701875</v>
      </c>
      <c r="G92" s="72">
        <v>106.34569756988964</v>
      </c>
      <c r="H92" s="73">
        <v>2525.12342377</v>
      </c>
      <c r="I92" s="74">
        <f t="shared" si="7"/>
        <v>55.450754874765941</v>
      </c>
      <c r="J92" s="47">
        <f t="shared" si="8"/>
        <v>4.7887829898841848E-2</v>
      </c>
      <c r="K92" s="16">
        <v>133526</v>
      </c>
      <c r="L92" s="16">
        <v>66516</v>
      </c>
      <c r="M92" s="16">
        <v>67010</v>
      </c>
      <c r="N92" s="16">
        <v>6494</v>
      </c>
      <c r="O92" s="16">
        <v>5647</v>
      </c>
      <c r="P92" s="78">
        <v>847</v>
      </c>
      <c r="Q92" s="16">
        <v>68706</v>
      </c>
      <c r="R92" s="16">
        <v>34581</v>
      </c>
      <c r="S92" s="16">
        <v>34125</v>
      </c>
      <c r="T92" s="72">
        <v>101.33626373626375</v>
      </c>
      <c r="U92" s="16">
        <v>71314</v>
      </c>
      <c r="V92" s="16">
        <v>37582</v>
      </c>
      <c r="W92" s="16">
        <v>33732</v>
      </c>
      <c r="X92" s="72">
        <v>111.41349460452983</v>
      </c>
      <c r="Y92" s="47">
        <v>0.49068704470789887</v>
      </c>
      <c r="Z92" s="16">
        <v>45688</v>
      </c>
      <c r="AA92" s="16">
        <v>89418</v>
      </c>
      <c r="AB92" s="16">
        <v>4914</v>
      </c>
      <c r="AC92" s="47">
        <v>0.56590395669775651</v>
      </c>
      <c r="AD92" s="50">
        <f t="shared" si="9"/>
        <v>60782.127983180137</v>
      </c>
      <c r="AE92" s="75">
        <v>0.51094857858596698</v>
      </c>
      <c r="AF92" s="76">
        <f t="shared" si="10"/>
        <v>0.48905142141403302</v>
      </c>
      <c r="AG92" s="77">
        <v>5.4955378111789566</v>
      </c>
      <c r="AH92" s="16">
        <v>94332</v>
      </c>
      <c r="AI92" s="16">
        <v>26254</v>
      </c>
      <c r="AJ92" s="16">
        <v>60477</v>
      </c>
      <c r="AK92" s="16">
        <v>4850</v>
      </c>
      <c r="AL92" s="78">
        <v>1889</v>
      </c>
      <c r="AM92" s="78">
        <v>862</v>
      </c>
      <c r="AN92" s="16">
        <v>30346</v>
      </c>
      <c r="AO92" s="16">
        <v>20967</v>
      </c>
      <c r="AP92" s="16">
        <v>9379</v>
      </c>
      <c r="AQ92" s="67">
        <v>0.30906874052593425</v>
      </c>
      <c r="AR92" s="16">
        <v>133526</v>
      </c>
      <c r="AS92" s="16">
        <v>6494</v>
      </c>
      <c r="AT92" s="47">
        <f t="shared" si="11"/>
        <v>4.8634722825517125E-2</v>
      </c>
      <c r="AU92" s="16">
        <v>1670</v>
      </c>
      <c r="AV92" s="16">
        <v>4051</v>
      </c>
      <c r="AW92" s="16">
        <v>5880</v>
      </c>
      <c r="AX92" s="16">
        <v>6056</v>
      </c>
      <c r="AY92" s="16">
        <v>4817</v>
      </c>
      <c r="AZ92" s="16">
        <v>3338</v>
      </c>
      <c r="BA92" s="16">
        <v>1975</v>
      </c>
      <c r="BB92" s="16">
        <v>1315</v>
      </c>
      <c r="BC92" s="16">
        <v>1244</v>
      </c>
      <c r="BD92" s="79">
        <v>4.4001186317801357</v>
      </c>
    </row>
    <row r="93" spans="1:56" x14ac:dyDescent="0.3">
      <c r="A93" s="19" t="s">
        <v>205</v>
      </c>
      <c r="B93" s="16" t="s">
        <v>227</v>
      </c>
      <c r="C93" s="19">
        <v>81718</v>
      </c>
      <c r="D93" s="16">
        <v>43712</v>
      </c>
      <c r="E93" s="16">
        <v>38006</v>
      </c>
      <c r="F93" s="47">
        <f t="shared" si="6"/>
        <v>0.22714082408663361</v>
      </c>
      <c r="G93" s="72">
        <v>115.01341893385255</v>
      </c>
      <c r="H93" s="73">
        <v>6646.3208161599996</v>
      </c>
      <c r="I93" s="74">
        <f t="shared" si="7"/>
        <v>12.295223516943269</v>
      </c>
      <c r="J93" s="47">
        <f t="shared" si="8"/>
        <v>1.0618278753416241E-2</v>
      </c>
      <c r="K93" s="16">
        <v>75844</v>
      </c>
      <c r="L93" s="16">
        <v>38774</v>
      </c>
      <c r="M93" s="16">
        <v>37070</v>
      </c>
      <c r="N93" s="16">
        <v>5874</v>
      </c>
      <c r="O93" s="16">
        <v>4938</v>
      </c>
      <c r="P93" s="78">
        <v>936</v>
      </c>
      <c r="Q93" s="16">
        <v>10442</v>
      </c>
      <c r="R93" s="16">
        <v>5460</v>
      </c>
      <c r="S93" s="16">
        <v>4982</v>
      </c>
      <c r="T93" s="72">
        <v>109.59454034524288</v>
      </c>
      <c r="U93" s="16">
        <v>71276</v>
      </c>
      <c r="V93" s="16">
        <v>38252</v>
      </c>
      <c r="W93" s="16">
        <v>33024</v>
      </c>
      <c r="X93" s="72">
        <v>115.83091085271317</v>
      </c>
      <c r="Y93" s="47">
        <v>0.12778090506375583</v>
      </c>
      <c r="Z93" s="16">
        <v>29909</v>
      </c>
      <c r="AA93" s="16">
        <v>49816</v>
      </c>
      <c r="AB93" s="16">
        <v>1993</v>
      </c>
      <c r="AC93" s="47">
        <v>0.6403966597077243</v>
      </c>
      <c r="AD93" s="50">
        <f t="shared" si="9"/>
        <v>29386.065762004186</v>
      </c>
      <c r="AE93" s="75">
        <v>0.60038943311385895</v>
      </c>
      <c r="AF93" s="76">
        <f t="shared" si="10"/>
        <v>0.39961056688614105</v>
      </c>
      <c r="AG93" s="77">
        <v>4.0007226593865424</v>
      </c>
      <c r="AH93" s="16">
        <v>51809</v>
      </c>
      <c r="AI93" s="16">
        <v>15106</v>
      </c>
      <c r="AJ93" s="16">
        <v>33244</v>
      </c>
      <c r="AK93" s="78">
        <v>2206</v>
      </c>
      <c r="AL93" s="78">
        <v>996</v>
      </c>
      <c r="AM93" s="78">
        <v>257</v>
      </c>
      <c r="AN93" s="16">
        <v>15742</v>
      </c>
      <c r="AO93" s="16">
        <v>12991</v>
      </c>
      <c r="AP93" s="16">
        <v>2751</v>
      </c>
      <c r="AQ93" s="67">
        <v>0.17475543133019947</v>
      </c>
      <c r="AR93" s="16">
        <v>75844</v>
      </c>
      <c r="AS93" s="16">
        <v>5874</v>
      </c>
      <c r="AT93" s="47">
        <f t="shared" si="11"/>
        <v>7.7448446811877014E-2</v>
      </c>
      <c r="AU93" s="78">
        <v>378</v>
      </c>
      <c r="AV93" s="78">
        <v>1647</v>
      </c>
      <c r="AW93" s="16">
        <v>2838</v>
      </c>
      <c r="AX93" s="16">
        <v>3063</v>
      </c>
      <c r="AY93" s="16">
        <v>2589</v>
      </c>
      <c r="AZ93" s="16">
        <v>2090</v>
      </c>
      <c r="BA93" s="78">
        <v>1305</v>
      </c>
      <c r="BB93" s="78">
        <v>978</v>
      </c>
      <c r="BC93" s="78">
        <v>854</v>
      </c>
      <c r="BD93" s="79">
        <v>4.8179392707406938</v>
      </c>
    </row>
    <row r="94" spans="1:56" x14ac:dyDescent="0.3">
      <c r="A94" s="19" t="s">
        <v>229</v>
      </c>
      <c r="B94" s="16" t="s">
        <v>232</v>
      </c>
      <c r="C94" s="19">
        <v>289247</v>
      </c>
      <c r="D94" s="16">
        <v>135103</v>
      </c>
      <c r="E94" s="16">
        <v>154144</v>
      </c>
      <c r="F94" s="47">
        <f t="shared" si="6"/>
        <v>0.80398201062907204</v>
      </c>
      <c r="G94" s="72">
        <v>87.647264895162962</v>
      </c>
      <c r="H94" s="73">
        <v>1769.95454092</v>
      </c>
      <c r="I94" s="74">
        <f t="shared" si="7"/>
        <v>163.42058132727695</v>
      </c>
      <c r="J94" s="47">
        <f t="shared" si="8"/>
        <v>0.14113165850032122</v>
      </c>
      <c r="K94" s="16">
        <v>273929</v>
      </c>
      <c r="L94" s="16">
        <v>125140</v>
      </c>
      <c r="M94" s="16">
        <v>148789</v>
      </c>
      <c r="N94" s="16">
        <v>15318</v>
      </c>
      <c r="O94" s="16">
        <v>9963</v>
      </c>
      <c r="P94" s="16">
        <v>5355</v>
      </c>
      <c r="Q94" s="16">
        <v>94038</v>
      </c>
      <c r="R94" s="16">
        <v>43890</v>
      </c>
      <c r="S94" s="16">
        <v>50148</v>
      </c>
      <c r="T94" s="72">
        <v>87.520938023450583</v>
      </c>
      <c r="U94" s="16">
        <v>195209</v>
      </c>
      <c r="V94" s="16">
        <v>91213</v>
      </c>
      <c r="W94" s="16">
        <v>103996</v>
      </c>
      <c r="X94" s="72">
        <v>87.708181083887837</v>
      </c>
      <c r="Y94" s="47">
        <v>0.32511313859780733</v>
      </c>
      <c r="Z94" s="16">
        <v>74627</v>
      </c>
      <c r="AA94" s="16">
        <v>195250</v>
      </c>
      <c r="AB94" s="16">
        <v>19370</v>
      </c>
      <c r="AC94" s="47">
        <v>0.48141869398207426</v>
      </c>
      <c r="AD94" s="50">
        <f t="shared" si="9"/>
        <v>149998.08702176696</v>
      </c>
      <c r="AE94" s="75">
        <v>0.38221254801536486</v>
      </c>
      <c r="AF94" s="76">
        <f t="shared" si="10"/>
        <v>0.61778745198463514</v>
      </c>
      <c r="AG94" s="77">
        <v>9.9206145966709354</v>
      </c>
      <c r="AH94" s="16">
        <v>214620</v>
      </c>
      <c r="AI94" s="16">
        <v>66685</v>
      </c>
      <c r="AJ94" s="16">
        <v>126183</v>
      </c>
      <c r="AK94" s="16">
        <v>15880</v>
      </c>
      <c r="AL94" s="16">
        <v>3172</v>
      </c>
      <c r="AM94" s="78">
        <v>2700</v>
      </c>
      <c r="AN94" s="16">
        <v>68677</v>
      </c>
      <c r="AO94" s="16">
        <v>52895</v>
      </c>
      <c r="AP94" s="16">
        <v>15782</v>
      </c>
      <c r="AQ94" s="67">
        <v>0.22980036984725602</v>
      </c>
      <c r="AR94" s="16">
        <v>273929</v>
      </c>
      <c r="AS94" s="16">
        <v>15318</v>
      </c>
      <c r="AT94" s="47">
        <f t="shared" si="11"/>
        <v>5.5919599604277018E-2</v>
      </c>
      <c r="AU94" s="16">
        <v>3986</v>
      </c>
      <c r="AV94" s="16">
        <v>10252</v>
      </c>
      <c r="AW94" s="16">
        <v>16008</v>
      </c>
      <c r="AX94" s="16">
        <v>15654</v>
      </c>
      <c r="AY94" s="16">
        <v>10431</v>
      </c>
      <c r="AZ94" s="16">
        <v>5943</v>
      </c>
      <c r="BA94" s="16">
        <v>3346</v>
      </c>
      <c r="BB94" s="16">
        <v>1774</v>
      </c>
      <c r="BC94" s="16">
        <v>1283</v>
      </c>
      <c r="BD94" s="79">
        <v>3.9886570467551001</v>
      </c>
    </row>
    <row r="95" spans="1:56" x14ac:dyDescent="0.3">
      <c r="A95" s="19" t="s">
        <v>229</v>
      </c>
      <c r="B95" s="16" t="s">
        <v>233</v>
      </c>
      <c r="C95" s="19">
        <v>134227</v>
      </c>
      <c r="D95" s="16">
        <v>60228</v>
      </c>
      <c r="E95" s="16">
        <v>73999</v>
      </c>
      <c r="F95" s="47">
        <f t="shared" si="6"/>
        <v>0.37309321562784908</v>
      </c>
      <c r="G95" s="72">
        <v>81.390289057960246</v>
      </c>
      <c r="H95" s="73">
        <v>1027.60993758</v>
      </c>
      <c r="I95" s="74">
        <f t="shared" si="7"/>
        <v>130.6205741023698</v>
      </c>
      <c r="J95" s="47">
        <f t="shared" si="8"/>
        <v>0.11280524220148869</v>
      </c>
      <c r="K95" s="16">
        <v>129995</v>
      </c>
      <c r="L95" s="16">
        <v>57231</v>
      </c>
      <c r="M95" s="16">
        <v>72764</v>
      </c>
      <c r="N95" s="16">
        <v>4232</v>
      </c>
      <c r="O95" s="16">
        <v>2997</v>
      </c>
      <c r="P95" s="16">
        <v>1235</v>
      </c>
      <c r="Q95" s="16">
        <v>45120</v>
      </c>
      <c r="R95" s="16">
        <v>20271</v>
      </c>
      <c r="S95" s="16">
        <v>24849</v>
      </c>
      <c r="T95" s="72">
        <v>81.576723409392741</v>
      </c>
      <c r="U95" s="16">
        <v>89107</v>
      </c>
      <c r="V95" s="16">
        <v>39957</v>
      </c>
      <c r="W95" s="16">
        <v>49150</v>
      </c>
      <c r="X95" s="72">
        <v>81.29603255340794</v>
      </c>
      <c r="Y95" s="47">
        <v>0.33614697490072787</v>
      </c>
      <c r="Z95" s="16">
        <v>36654</v>
      </c>
      <c r="AA95" s="16">
        <v>86521</v>
      </c>
      <c r="AB95" s="16">
        <v>11052</v>
      </c>
      <c r="AC95" s="47">
        <v>0.55138058968342951</v>
      </c>
      <c r="AD95" s="50">
        <f t="shared" si="9"/>
        <v>60216.83758856231</v>
      </c>
      <c r="AE95" s="75">
        <v>0.42364281503912343</v>
      </c>
      <c r="AF95" s="76">
        <f t="shared" si="10"/>
        <v>0.57635718496087662</v>
      </c>
      <c r="AG95" s="77">
        <v>12.7737774644306</v>
      </c>
      <c r="AH95" s="16">
        <v>97573</v>
      </c>
      <c r="AI95" s="16">
        <v>31390</v>
      </c>
      <c r="AJ95" s="16">
        <v>55368</v>
      </c>
      <c r="AK95" s="16">
        <v>8281</v>
      </c>
      <c r="AL95" s="78">
        <v>1389</v>
      </c>
      <c r="AM95" s="78">
        <v>1145</v>
      </c>
      <c r="AN95" s="16">
        <v>32500</v>
      </c>
      <c r="AO95" s="16">
        <v>22295</v>
      </c>
      <c r="AP95" s="16">
        <v>10205</v>
      </c>
      <c r="AQ95" s="67">
        <v>0.314</v>
      </c>
      <c r="AR95" s="16">
        <v>129995</v>
      </c>
      <c r="AS95" s="16">
        <v>4232</v>
      </c>
      <c r="AT95" s="47">
        <f t="shared" si="11"/>
        <v>3.2555098273010501E-2</v>
      </c>
      <c r="AU95" s="16">
        <v>2535</v>
      </c>
      <c r="AV95" s="16">
        <v>5038</v>
      </c>
      <c r="AW95" s="16">
        <v>6778</v>
      </c>
      <c r="AX95" s="16">
        <v>6729</v>
      </c>
      <c r="AY95" s="16">
        <v>4954</v>
      </c>
      <c r="AZ95" s="16">
        <v>3133</v>
      </c>
      <c r="BA95" s="16">
        <v>1662</v>
      </c>
      <c r="BB95" s="78">
        <v>970</v>
      </c>
      <c r="BC95" s="78">
        <v>701</v>
      </c>
      <c r="BD95" s="79">
        <v>3.9998461538461538</v>
      </c>
    </row>
    <row r="96" spans="1:56" x14ac:dyDescent="0.3">
      <c r="A96" s="19" t="s">
        <v>229</v>
      </c>
      <c r="B96" s="16" t="s">
        <v>235</v>
      </c>
      <c r="C96" s="19">
        <v>185189</v>
      </c>
      <c r="D96" s="16">
        <v>82385</v>
      </c>
      <c r="E96" s="16">
        <v>102804</v>
      </c>
      <c r="F96" s="47">
        <f t="shared" si="6"/>
        <v>0.51474561384003026</v>
      </c>
      <c r="G96" s="72">
        <v>80.137932376172145</v>
      </c>
      <c r="H96" s="73">
        <v>1003.03185526</v>
      </c>
      <c r="I96" s="74">
        <f t="shared" si="7"/>
        <v>184.62923089516073</v>
      </c>
      <c r="J96" s="47">
        <f t="shared" si="8"/>
        <v>0.15944766168521476</v>
      </c>
      <c r="K96" s="16">
        <v>181519</v>
      </c>
      <c r="L96" s="16">
        <v>79746</v>
      </c>
      <c r="M96" s="16">
        <v>101773</v>
      </c>
      <c r="N96" s="16">
        <v>3670</v>
      </c>
      <c r="O96" s="16">
        <v>2639</v>
      </c>
      <c r="P96" s="16">
        <v>1031</v>
      </c>
      <c r="Q96" s="16">
        <v>45076</v>
      </c>
      <c r="R96" s="16">
        <v>20281</v>
      </c>
      <c r="S96" s="16">
        <v>24795</v>
      </c>
      <c r="T96" s="72">
        <v>81.794716676749346</v>
      </c>
      <c r="U96" s="16">
        <v>140113</v>
      </c>
      <c r="V96" s="16">
        <v>62104</v>
      </c>
      <c r="W96" s="16">
        <v>78009</v>
      </c>
      <c r="X96" s="72">
        <v>79.611326898178419</v>
      </c>
      <c r="Y96" s="47">
        <v>0.2434053858490515</v>
      </c>
      <c r="Z96" s="16">
        <v>49294</v>
      </c>
      <c r="AA96" s="16">
        <v>121345</v>
      </c>
      <c r="AB96" s="16">
        <v>14550</v>
      </c>
      <c r="AC96" s="47">
        <v>0.52613622316535491</v>
      </c>
      <c r="AD96" s="50">
        <f t="shared" si="9"/>
        <v>87754.358968231085</v>
      </c>
      <c r="AE96" s="75">
        <v>0.40623017017594454</v>
      </c>
      <c r="AF96" s="76">
        <f t="shared" si="10"/>
        <v>0.59376982982405546</v>
      </c>
      <c r="AG96" s="77">
        <v>11.990605298941036</v>
      </c>
      <c r="AH96" s="16">
        <v>135895</v>
      </c>
      <c r="AI96" s="16">
        <v>43378</v>
      </c>
      <c r="AJ96" s="16">
        <v>77717</v>
      </c>
      <c r="AK96" s="16">
        <v>11855</v>
      </c>
      <c r="AL96" s="16">
        <v>1814</v>
      </c>
      <c r="AM96" s="78">
        <v>1131</v>
      </c>
      <c r="AN96" s="16">
        <v>44618</v>
      </c>
      <c r="AO96" s="16">
        <v>30933</v>
      </c>
      <c r="AP96" s="16">
        <v>13685</v>
      </c>
      <c r="AQ96" s="67">
        <v>0.30671477878882963</v>
      </c>
      <c r="AR96" s="16">
        <v>181519</v>
      </c>
      <c r="AS96" s="16">
        <v>3670</v>
      </c>
      <c r="AT96" s="47">
        <f t="shared" si="11"/>
        <v>2.0218269161905916E-2</v>
      </c>
      <c r="AU96" s="16">
        <v>3133</v>
      </c>
      <c r="AV96" s="16">
        <v>6604</v>
      </c>
      <c r="AW96" s="16">
        <v>9243</v>
      </c>
      <c r="AX96" s="16">
        <v>9366</v>
      </c>
      <c r="AY96" s="16">
        <v>7083</v>
      </c>
      <c r="AZ96" s="16">
        <v>4282</v>
      </c>
      <c r="BA96" s="16">
        <v>2550</v>
      </c>
      <c r="BB96" s="16">
        <v>1327</v>
      </c>
      <c r="BC96" s="16">
        <v>1030</v>
      </c>
      <c r="BD96" s="79">
        <v>4.0682908243309877</v>
      </c>
    </row>
    <row r="97" spans="1:56" x14ac:dyDescent="0.3">
      <c r="A97" s="19" t="s">
        <v>229</v>
      </c>
      <c r="B97" s="16" t="s">
        <v>237</v>
      </c>
      <c r="C97" s="19">
        <v>259860</v>
      </c>
      <c r="D97" s="16">
        <v>122706</v>
      </c>
      <c r="E97" s="16">
        <v>137154</v>
      </c>
      <c r="F97" s="47">
        <f t="shared" si="6"/>
        <v>0.72229881479175473</v>
      </c>
      <c r="G97" s="72">
        <v>89.465855899208194</v>
      </c>
      <c r="H97" s="73">
        <v>1973.3848871600001</v>
      </c>
      <c r="I97" s="74">
        <f t="shared" si="7"/>
        <v>131.68237057595891</v>
      </c>
      <c r="J97" s="47">
        <f t="shared" si="8"/>
        <v>0.11372222032070929</v>
      </c>
      <c r="K97" s="16">
        <v>254188</v>
      </c>
      <c r="L97" s="16">
        <v>118197</v>
      </c>
      <c r="M97" s="16">
        <v>135991</v>
      </c>
      <c r="N97" s="16">
        <v>5672</v>
      </c>
      <c r="O97" s="16">
        <v>4509</v>
      </c>
      <c r="P97" s="16">
        <v>1163</v>
      </c>
      <c r="Q97" s="16">
        <v>46023</v>
      </c>
      <c r="R97" s="16">
        <v>21742</v>
      </c>
      <c r="S97" s="16">
        <v>24281</v>
      </c>
      <c r="T97" s="72">
        <v>89.543264280713316</v>
      </c>
      <c r="U97" s="16">
        <v>213837</v>
      </c>
      <c r="V97" s="16">
        <v>100964</v>
      </c>
      <c r="W97" s="16">
        <v>112873</v>
      </c>
      <c r="X97" s="72">
        <v>89.449203972606384</v>
      </c>
      <c r="Y97" s="47">
        <v>0.1771069037173863</v>
      </c>
      <c r="Z97" s="16">
        <v>71693</v>
      </c>
      <c r="AA97" s="16">
        <v>170649</v>
      </c>
      <c r="AB97" s="16">
        <v>17518</v>
      </c>
      <c r="AC97" s="47">
        <v>0.52277481848706986</v>
      </c>
      <c r="AD97" s="50">
        <f t="shared" si="9"/>
        <v>124011.73566795002</v>
      </c>
      <c r="AE97" s="75">
        <v>0.420119660824265</v>
      </c>
      <c r="AF97" s="76">
        <f t="shared" si="10"/>
        <v>0.579880339175735</v>
      </c>
      <c r="AG97" s="77">
        <v>10.265515766280494</v>
      </c>
      <c r="AH97" s="16">
        <v>188167</v>
      </c>
      <c r="AI97" s="16">
        <v>57274</v>
      </c>
      <c r="AJ97" s="16">
        <v>114215</v>
      </c>
      <c r="AK97" s="16">
        <v>13098</v>
      </c>
      <c r="AL97" s="16">
        <v>2233</v>
      </c>
      <c r="AM97" s="78">
        <v>1347</v>
      </c>
      <c r="AN97" s="16">
        <v>60263</v>
      </c>
      <c r="AO97" s="16">
        <v>46469</v>
      </c>
      <c r="AP97" s="16">
        <v>13794</v>
      </c>
      <c r="AQ97" s="67">
        <v>0.22889666959826097</v>
      </c>
      <c r="AR97" s="16">
        <v>254188</v>
      </c>
      <c r="AS97" s="16">
        <v>5672</v>
      </c>
      <c r="AT97" s="47">
        <f t="shared" si="11"/>
        <v>2.2314192644814074E-2</v>
      </c>
      <c r="AU97" s="16">
        <v>2720</v>
      </c>
      <c r="AV97" s="16">
        <v>7495</v>
      </c>
      <c r="AW97" s="16">
        <v>13224</v>
      </c>
      <c r="AX97" s="16">
        <v>13570</v>
      </c>
      <c r="AY97" s="16">
        <v>10100</v>
      </c>
      <c r="AZ97" s="16">
        <v>6271</v>
      </c>
      <c r="BA97" s="16">
        <v>3519</v>
      </c>
      <c r="BB97" s="16">
        <v>2014</v>
      </c>
      <c r="BC97" s="16">
        <v>1350</v>
      </c>
      <c r="BD97" s="79">
        <v>4.2179778636974596</v>
      </c>
    </row>
    <row r="98" spans="1:56" x14ac:dyDescent="0.3">
      <c r="A98" s="19" t="s">
        <v>229</v>
      </c>
      <c r="B98" s="16" t="s">
        <v>239</v>
      </c>
      <c r="C98" s="19">
        <v>159511</v>
      </c>
      <c r="D98" s="16">
        <v>74039</v>
      </c>
      <c r="E98" s="16">
        <v>85472</v>
      </c>
      <c r="F98" s="47">
        <f t="shared" si="6"/>
        <v>0.44337183962998378</v>
      </c>
      <c r="G98" s="72">
        <v>86.623689629352313</v>
      </c>
      <c r="H98" s="73">
        <v>1596.3693548599999</v>
      </c>
      <c r="I98" s="74">
        <f t="shared" si="7"/>
        <v>99.921111310727312</v>
      </c>
      <c r="J98" s="47">
        <f t="shared" si="8"/>
        <v>8.6292877212549385E-2</v>
      </c>
      <c r="K98" s="16">
        <v>156984</v>
      </c>
      <c r="L98" s="16">
        <v>71871</v>
      </c>
      <c r="M98" s="16">
        <v>85113</v>
      </c>
      <c r="N98" s="16">
        <v>2527</v>
      </c>
      <c r="O98" s="16">
        <v>2168</v>
      </c>
      <c r="P98" s="78">
        <v>359</v>
      </c>
      <c r="Q98" s="16">
        <v>8080</v>
      </c>
      <c r="R98" s="16">
        <v>3706</v>
      </c>
      <c r="S98" s="16">
        <v>4374</v>
      </c>
      <c r="T98" s="72">
        <v>84.727937814357574</v>
      </c>
      <c r="U98" s="16">
        <v>151431</v>
      </c>
      <c r="V98" s="16">
        <v>70333</v>
      </c>
      <c r="W98" s="16">
        <v>81098</v>
      </c>
      <c r="X98" s="72">
        <v>86.725936521245899</v>
      </c>
      <c r="Y98" s="47">
        <v>5.0654813774598614E-2</v>
      </c>
      <c r="Z98" s="16">
        <v>49383</v>
      </c>
      <c r="AA98" s="16">
        <v>99255</v>
      </c>
      <c r="AB98" s="16">
        <v>10873</v>
      </c>
      <c r="AC98" s="47">
        <v>0.60708276661125393</v>
      </c>
      <c r="AD98" s="50">
        <f t="shared" si="9"/>
        <v>62674.620815072274</v>
      </c>
      <c r="AE98" s="75">
        <v>0.49753664802780717</v>
      </c>
      <c r="AF98" s="76">
        <f t="shared" si="10"/>
        <v>0.50246335197219283</v>
      </c>
      <c r="AG98" s="77">
        <v>10.954611858344668</v>
      </c>
      <c r="AH98" s="16">
        <v>110128</v>
      </c>
      <c r="AI98" s="16">
        <v>30881</v>
      </c>
      <c r="AJ98" s="16">
        <v>69243</v>
      </c>
      <c r="AK98" s="16">
        <v>8152</v>
      </c>
      <c r="AL98" s="78">
        <v>1228</v>
      </c>
      <c r="AM98" s="78">
        <v>624</v>
      </c>
      <c r="AN98" s="16">
        <v>36948</v>
      </c>
      <c r="AO98" s="16">
        <v>28420</v>
      </c>
      <c r="AP98" s="16">
        <v>8528</v>
      </c>
      <c r="AQ98" s="67">
        <v>0.230810869329869</v>
      </c>
      <c r="AR98" s="16">
        <v>156984</v>
      </c>
      <c r="AS98" s="16">
        <v>2527</v>
      </c>
      <c r="AT98" s="47">
        <f t="shared" si="11"/>
        <v>1.6097181878407991E-2</v>
      </c>
      <c r="AU98" s="16">
        <v>1731</v>
      </c>
      <c r="AV98" s="16">
        <v>4671</v>
      </c>
      <c r="AW98" s="16">
        <v>7726</v>
      </c>
      <c r="AX98" s="16">
        <v>8030</v>
      </c>
      <c r="AY98" s="16">
        <v>6319</v>
      </c>
      <c r="AZ98" s="16">
        <v>4084</v>
      </c>
      <c r="BA98" s="16">
        <v>2288</v>
      </c>
      <c r="BB98" s="16">
        <v>1261</v>
      </c>
      <c r="BC98" s="78">
        <v>838</v>
      </c>
      <c r="BD98" s="79">
        <v>4.2487820721013314</v>
      </c>
    </row>
    <row r="99" spans="1:56" x14ac:dyDescent="0.3">
      <c r="A99" s="19" t="s">
        <v>229</v>
      </c>
      <c r="B99" s="16" t="s">
        <v>241</v>
      </c>
      <c r="C99" s="19">
        <v>206996</v>
      </c>
      <c r="D99" s="16">
        <v>92774</v>
      </c>
      <c r="E99" s="16">
        <v>114222</v>
      </c>
      <c r="F99" s="47">
        <f t="shared" si="6"/>
        <v>0.57535967623579642</v>
      </c>
      <c r="G99" s="72">
        <v>81.222531561345448</v>
      </c>
      <c r="H99" s="73">
        <v>2314.2765359199998</v>
      </c>
      <c r="I99" s="74">
        <f t="shared" si="7"/>
        <v>89.443070777067874</v>
      </c>
      <c r="J99" s="47">
        <f t="shared" si="8"/>
        <v>7.7243935969417726E-2</v>
      </c>
      <c r="K99" s="16">
        <v>202962</v>
      </c>
      <c r="L99" s="16">
        <v>89280</v>
      </c>
      <c r="M99" s="16">
        <v>113682</v>
      </c>
      <c r="N99" s="16">
        <v>4034</v>
      </c>
      <c r="O99" s="16">
        <v>3494</v>
      </c>
      <c r="P99" s="78">
        <v>540</v>
      </c>
      <c r="Q99" s="16">
        <v>14737</v>
      </c>
      <c r="R99" s="16">
        <v>6774</v>
      </c>
      <c r="S99" s="16">
        <v>7963</v>
      </c>
      <c r="T99" s="72">
        <v>85.068441542132362</v>
      </c>
      <c r="U99" s="16">
        <v>192259</v>
      </c>
      <c r="V99" s="16">
        <v>86000</v>
      </c>
      <c r="W99" s="16">
        <v>106259</v>
      </c>
      <c r="X99" s="72">
        <v>80.934320857527368</v>
      </c>
      <c r="Y99" s="47">
        <v>7.1194612456279352E-2</v>
      </c>
      <c r="Z99" s="16">
        <v>60587</v>
      </c>
      <c r="AA99" s="16">
        <v>129542</v>
      </c>
      <c r="AB99" s="16">
        <v>16867</v>
      </c>
      <c r="AC99" s="47">
        <v>0.59790647048833589</v>
      </c>
      <c r="AD99" s="50">
        <f t="shared" si="9"/>
        <v>83231.752234796426</v>
      </c>
      <c r="AE99" s="75">
        <v>0.46770159484954688</v>
      </c>
      <c r="AF99" s="76">
        <f t="shared" si="10"/>
        <v>0.53229840515045312</v>
      </c>
      <c r="AG99" s="77">
        <v>13.020487563878897</v>
      </c>
      <c r="AH99" s="16">
        <v>146409</v>
      </c>
      <c r="AI99" s="16">
        <v>40803</v>
      </c>
      <c r="AJ99" s="16">
        <v>91340</v>
      </c>
      <c r="AK99" s="16">
        <v>11404</v>
      </c>
      <c r="AL99" s="16">
        <v>1863</v>
      </c>
      <c r="AM99" s="78">
        <v>999</v>
      </c>
      <c r="AN99" s="16">
        <v>48426</v>
      </c>
      <c r="AO99" s="16">
        <v>35033</v>
      </c>
      <c r="AP99" s="16">
        <v>13393</v>
      </c>
      <c r="AQ99" s="67">
        <v>0.27656630735555282</v>
      </c>
      <c r="AR99" s="16">
        <v>202962</v>
      </c>
      <c r="AS99" s="16">
        <v>4034</v>
      </c>
      <c r="AT99" s="47">
        <f t="shared" si="11"/>
        <v>1.987564174574551E-2</v>
      </c>
      <c r="AU99" s="16">
        <v>2513</v>
      </c>
      <c r="AV99" s="16">
        <v>6319</v>
      </c>
      <c r="AW99" s="16">
        <v>10083</v>
      </c>
      <c r="AX99" s="16">
        <v>10773</v>
      </c>
      <c r="AY99" s="16">
        <v>8031</v>
      </c>
      <c r="AZ99" s="16">
        <v>5170</v>
      </c>
      <c r="BA99" s="16">
        <v>2962</v>
      </c>
      <c r="BB99" s="16">
        <v>1588</v>
      </c>
      <c r="BC99" s="78">
        <v>987</v>
      </c>
      <c r="BD99" s="79">
        <v>4.1911782926527072</v>
      </c>
    </row>
    <row r="100" spans="1:56" x14ac:dyDescent="0.3">
      <c r="A100" s="19" t="s">
        <v>229</v>
      </c>
      <c r="B100" s="16" t="s">
        <v>245</v>
      </c>
      <c r="C100" s="19">
        <v>188182</v>
      </c>
      <c r="D100" s="16">
        <v>88262</v>
      </c>
      <c r="E100" s="16">
        <v>99920</v>
      </c>
      <c r="F100" s="47">
        <f t="shared" si="6"/>
        <v>0.52306486402348185</v>
      </c>
      <c r="G100" s="72">
        <v>88.332666132906326</v>
      </c>
      <c r="H100" s="73">
        <v>1667.802109</v>
      </c>
      <c r="I100" s="74">
        <f t="shared" si="7"/>
        <v>112.83233123672709</v>
      </c>
      <c r="J100" s="47">
        <f t="shared" si="8"/>
        <v>9.7443136663465907E-2</v>
      </c>
      <c r="K100" s="16">
        <v>172845</v>
      </c>
      <c r="L100" s="16">
        <v>79763</v>
      </c>
      <c r="M100" s="16">
        <v>93082</v>
      </c>
      <c r="N100" s="16">
        <v>15337</v>
      </c>
      <c r="O100" s="16">
        <v>8499</v>
      </c>
      <c r="P100" s="16">
        <v>6838</v>
      </c>
      <c r="Q100" s="16">
        <v>39559</v>
      </c>
      <c r="R100" s="16">
        <v>18140</v>
      </c>
      <c r="S100" s="16">
        <v>21419</v>
      </c>
      <c r="T100" s="72">
        <v>84.69116205238339</v>
      </c>
      <c r="U100" s="16">
        <v>148623</v>
      </c>
      <c r="V100" s="16">
        <v>70122</v>
      </c>
      <c r="W100" s="16">
        <v>78501</v>
      </c>
      <c r="X100" s="72">
        <v>89.326250621011198</v>
      </c>
      <c r="Y100" s="47">
        <v>0.21021670510463275</v>
      </c>
      <c r="Z100" s="16">
        <v>49339</v>
      </c>
      <c r="AA100" s="16">
        <v>126764</v>
      </c>
      <c r="AB100" s="16">
        <v>12079</v>
      </c>
      <c r="AC100" s="47">
        <v>0.48450664226436529</v>
      </c>
      <c r="AD100" s="50">
        <f t="shared" si="9"/>
        <v>97006.571045407196</v>
      </c>
      <c r="AE100" s="75">
        <v>0.38921933672020453</v>
      </c>
      <c r="AF100" s="76">
        <f t="shared" si="10"/>
        <v>0.61078066327979541</v>
      </c>
      <c r="AG100" s="77">
        <v>9.5287305544160805</v>
      </c>
      <c r="AH100" s="16">
        <v>138843</v>
      </c>
      <c r="AI100" s="16">
        <v>40906</v>
      </c>
      <c r="AJ100" s="16">
        <v>84177</v>
      </c>
      <c r="AK100" s="16">
        <v>10065</v>
      </c>
      <c r="AL100" s="16">
        <v>2171</v>
      </c>
      <c r="AM100" s="78">
        <v>1524</v>
      </c>
      <c r="AN100" s="16">
        <v>43817</v>
      </c>
      <c r="AO100" s="16">
        <v>33703</v>
      </c>
      <c r="AP100" s="16">
        <v>10114</v>
      </c>
      <c r="AQ100" s="67">
        <v>0.23082365292009949</v>
      </c>
      <c r="AR100" s="16">
        <v>172845</v>
      </c>
      <c r="AS100" s="16">
        <v>15337</v>
      </c>
      <c r="AT100" s="47">
        <f t="shared" si="11"/>
        <v>8.8732679568399433E-2</v>
      </c>
      <c r="AU100" s="16">
        <v>2683</v>
      </c>
      <c r="AV100" s="16">
        <v>6790</v>
      </c>
      <c r="AW100" s="16">
        <v>10261</v>
      </c>
      <c r="AX100" s="16">
        <v>9771</v>
      </c>
      <c r="AY100" s="16">
        <v>6606</v>
      </c>
      <c r="AZ100" s="16">
        <v>3818</v>
      </c>
      <c r="BA100" s="16">
        <v>2056</v>
      </c>
      <c r="BB100" s="16">
        <v>1101</v>
      </c>
      <c r="BC100" s="78">
        <v>731</v>
      </c>
      <c r="BD100" s="79">
        <v>3.9447018280576032</v>
      </c>
    </row>
    <row r="101" spans="1:56" x14ac:dyDescent="0.3">
      <c r="A101" s="19" t="s">
        <v>229</v>
      </c>
      <c r="B101" s="16" t="s">
        <v>246</v>
      </c>
      <c r="C101" s="19">
        <v>163692</v>
      </c>
      <c r="D101" s="16">
        <v>76740</v>
      </c>
      <c r="E101" s="16">
        <v>86952</v>
      </c>
      <c r="F101" s="47">
        <f t="shared" si="6"/>
        <v>0.45499321785150432</v>
      </c>
      <c r="G101" s="72">
        <v>88.255589290643115</v>
      </c>
      <c r="H101" s="73">
        <v>1205.1377686999999</v>
      </c>
      <c r="I101" s="74">
        <f t="shared" si="7"/>
        <v>135.82845401698512</v>
      </c>
      <c r="J101" s="47">
        <f t="shared" si="8"/>
        <v>0.11730281970152351</v>
      </c>
      <c r="K101" s="16">
        <v>159885</v>
      </c>
      <c r="L101" s="16">
        <v>73953</v>
      </c>
      <c r="M101" s="16">
        <v>85932</v>
      </c>
      <c r="N101" s="16">
        <v>3807</v>
      </c>
      <c r="O101" s="16">
        <v>2787</v>
      </c>
      <c r="P101" s="16">
        <v>1020</v>
      </c>
      <c r="Q101" s="16">
        <v>6350</v>
      </c>
      <c r="R101" s="16">
        <v>2910</v>
      </c>
      <c r="S101" s="16">
        <v>3440</v>
      </c>
      <c r="T101" s="72">
        <v>84.593023255813947</v>
      </c>
      <c r="U101" s="16">
        <v>157342</v>
      </c>
      <c r="V101" s="16">
        <v>73830</v>
      </c>
      <c r="W101" s="16">
        <v>83512</v>
      </c>
      <c r="X101" s="72">
        <v>88.406456557141482</v>
      </c>
      <c r="Y101" s="47">
        <v>3.8792366151064191E-2</v>
      </c>
      <c r="Z101" s="16">
        <v>43911</v>
      </c>
      <c r="AA101" s="16">
        <v>109048</v>
      </c>
      <c r="AB101" s="16">
        <v>10733</v>
      </c>
      <c r="AC101" s="47">
        <v>0.50110043283691585</v>
      </c>
      <c r="AD101" s="50">
        <f t="shared" si="9"/>
        <v>81665.867948059575</v>
      </c>
      <c r="AE101" s="75">
        <v>0.40267588584843372</v>
      </c>
      <c r="AF101" s="76">
        <f t="shared" si="10"/>
        <v>0.59732411415156628</v>
      </c>
      <c r="AG101" s="77">
        <v>9.8424546988482131</v>
      </c>
      <c r="AH101" s="16">
        <v>119781</v>
      </c>
      <c r="AI101" s="16">
        <v>34930</v>
      </c>
      <c r="AJ101" s="16">
        <v>72979</v>
      </c>
      <c r="AK101" s="16">
        <v>9055</v>
      </c>
      <c r="AL101" s="16">
        <v>1844</v>
      </c>
      <c r="AM101" s="78">
        <v>973</v>
      </c>
      <c r="AN101" s="16">
        <v>39764</v>
      </c>
      <c r="AO101" s="16">
        <v>31040</v>
      </c>
      <c r="AP101" s="16">
        <v>8724</v>
      </c>
      <c r="AQ101" s="67">
        <v>0.21939442712000803</v>
      </c>
      <c r="AR101" s="16">
        <v>159885</v>
      </c>
      <c r="AS101" s="16">
        <v>3807</v>
      </c>
      <c r="AT101" s="47">
        <f t="shared" si="11"/>
        <v>2.3810864058542078E-2</v>
      </c>
      <c r="AU101" s="16">
        <v>2288</v>
      </c>
      <c r="AV101" s="16">
        <v>5727</v>
      </c>
      <c r="AW101" s="16">
        <v>9156</v>
      </c>
      <c r="AX101" s="16">
        <v>8879</v>
      </c>
      <c r="AY101" s="16">
        <v>6135</v>
      </c>
      <c r="AZ101" s="16">
        <v>3843</v>
      </c>
      <c r="BA101" s="16">
        <v>1944</v>
      </c>
      <c r="BB101" s="16">
        <v>1058</v>
      </c>
      <c r="BC101" s="78">
        <v>734</v>
      </c>
      <c r="BD101" s="79">
        <v>4.0208480032189922</v>
      </c>
    </row>
    <row r="102" spans="1:56" x14ac:dyDescent="0.3">
      <c r="A102" s="19" t="s">
        <v>229</v>
      </c>
      <c r="B102" s="16" t="s">
        <v>248</v>
      </c>
      <c r="C102" s="19">
        <v>52142</v>
      </c>
      <c r="D102" s="16">
        <v>25075</v>
      </c>
      <c r="E102" s="16">
        <v>27067</v>
      </c>
      <c r="F102" s="47">
        <f t="shared" si="6"/>
        <v>0.14493228969780525</v>
      </c>
      <c r="G102" s="72">
        <v>92.640484723094545</v>
      </c>
      <c r="H102" s="73">
        <v>1322.7800879500001</v>
      </c>
      <c r="I102" s="74">
        <f t="shared" si="7"/>
        <v>39.418494786089433</v>
      </c>
      <c r="J102" s="47">
        <f t="shared" si="8"/>
        <v>3.4042208757083268E-2</v>
      </c>
      <c r="K102" s="16">
        <v>50336</v>
      </c>
      <c r="L102" s="16">
        <v>23689</v>
      </c>
      <c r="M102" s="16">
        <v>26647</v>
      </c>
      <c r="N102" s="16">
        <v>1806</v>
      </c>
      <c r="O102" s="16">
        <v>1386</v>
      </c>
      <c r="P102" s="78">
        <v>420</v>
      </c>
      <c r="Q102" s="16">
        <v>4065</v>
      </c>
      <c r="R102" s="16">
        <v>1884</v>
      </c>
      <c r="S102" s="16">
        <v>2181</v>
      </c>
      <c r="T102" s="72">
        <v>86.382393397524069</v>
      </c>
      <c r="U102" s="16">
        <v>48077</v>
      </c>
      <c r="V102" s="16">
        <v>23191</v>
      </c>
      <c r="W102" s="16">
        <v>24886</v>
      </c>
      <c r="X102" s="72">
        <v>93.188941573575505</v>
      </c>
      <c r="Y102" s="47">
        <v>7.7960185646887351E-2</v>
      </c>
      <c r="Z102" s="16">
        <v>15478</v>
      </c>
      <c r="AA102" s="16">
        <v>33308</v>
      </c>
      <c r="AB102" s="16">
        <v>3356</v>
      </c>
      <c r="AC102" s="47">
        <v>0.56544974180377094</v>
      </c>
      <c r="AD102" s="50">
        <f t="shared" si="9"/>
        <v>22658.319562867775</v>
      </c>
      <c r="AE102" s="75">
        <v>0.46469316680677314</v>
      </c>
      <c r="AF102" s="76">
        <f t="shared" si="10"/>
        <v>0.53530683319322692</v>
      </c>
      <c r="AG102" s="77">
        <v>10.075657499699773</v>
      </c>
      <c r="AH102" s="16">
        <v>36664</v>
      </c>
      <c r="AI102" s="16">
        <v>9079</v>
      </c>
      <c r="AJ102" s="16">
        <v>23362</v>
      </c>
      <c r="AK102" s="16">
        <v>3045</v>
      </c>
      <c r="AL102" s="78">
        <v>892</v>
      </c>
      <c r="AM102" s="78">
        <v>286</v>
      </c>
      <c r="AN102" s="16">
        <v>12457</v>
      </c>
      <c r="AO102" s="16">
        <v>9978</v>
      </c>
      <c r="AP102" s="16">
        <v>2479</v>
      </c>
      <c r="AQ102" s="67">
        <v>0.19900457574054747</v>
      </c>
      <c r="AR102" s="16">
        <v>50336</v>
      </c>
      <c r="AS102" s="16">
        <v>1806</v>
      </c>
      <c r="AT102" s="47">
        <f t="shared" si="11"/>
        <v>3.5878893833439285E-2</v>
      </c>
      <c r="AU102" s="78">
        <v>695</v>
      </c>
      <c r="AV102" s="16">
        <v>1800</v>
      </c>
      <c r="AW102" s="16">
        <v>2866</v>
      </c>
      <c r="AX102" s="16">
        <v>2820</v>
      </c>
      <c r="AY102" s="16">
        <v>1953</v>
      </c>
      <c r="AZ102" s="16">
        <v>1106</v>
      </c>
      <c r="BA102" s="78">
        <v>585</v>
      </c>
      <c r="BB102" s="78">
        <v>357</v>
      </c>
      <c r="BC102" s="78">
        <v>275</v>
      </c>
      <c r="BD102" s="79">
        <v>4.0407802841775711</v>
      </c>
    </row>
    <row r="103" spans="1:56" x14ac:dyDescent="0.3">
      <c r="A103" s="19" t="s">
        <v>229</v>
      </c>
      <c r="B103" s="16" t="s">
        <v>250</v>
      </c>
      <c r="C103" s="19">
        <v>236033</v>
      </c>
      <c r="D103" s="16">
        <v>108725</v>
      </c>
      <c r="E103" s="16">
        <v>127308</v>
      </c>
      <c r="F103" s="47">
        <f t="shared" si="6"/>
        <v>0.65607002290364902</v>
      </c>
      <c r="G103" s="72">
        <v>85.40311685047287</v>
      </c>
      <c r="H103" s="73">
        <v>2322.74338782</v>
      </c>
      <c r="I103" s="74">
        <f t="shared" si="7"/>
        <v>101.61819908204654</v>
      </c>
      <c r="J103" s="47">
        <f t="shared" si="8"/>
        <v>8.775849928928911E-2</v>
      </c>
      <c r="K103" s="16">
        <v>232255</v>
      </c>
      <c r="L103" s="16">
        <v>105431</v>
      </c>
      <c r="M103" s="16">
        <v>126824</v>
      </c>
      <c r="N103" s="16">
        <v>3778</v>
      </c>
      <c r="O103" s="16">
        <v>3294</v>
      </c>
      <c r="P103" s="78">
        <v>484</v>
      </c>
      <c r="Q103" s="16">
        <v>12158</v>
      </c>
      <c r="R103" s="16">
        <v>5571</v>
      </c>
      <c r="S103" s="16">
        <v>6587</v>
      </c>
      <c r="T103" s="72">
        <v>84.575679368453009</v>
      </c>
      <c r="U103" s="16">
        <v>223875</v>
      </c>
      <c r="V103" s="16">
        <v>103154</v>
      </c>
      <c r="W103" s="16">
        <v>120721</v>
      </c>
      <c r="X103" s="72">
        <v>85.448265007745121</v>
      </c>
      <c r="Y103" s="47">
        <v>5.1509746518495297E-2</v>
      </c>
      <c r="Z103" s="16">
        <v>63240</v>
      </c>
      <c r="AA103" s="16">
        <v>156404</v>
      </c>
      <c r="AB103" s="16">
        <v>16389</v>
      </c>
      <c r="AC103" s="47">
        <v>0.50912380757525388</v>
      </c>
      <c r="AD103" s="50">
        <f t="shared" si="9"/>
        <v>115862.9803265901</v>
      </c>
      <c r="AE103" s="75">
        <v>0.40433748497480887</v>
      </c>
      <c r="AF103" s="76">
        <f t="shared" si="10"/>
        <v>0.59566251502519107</v>
      </c>
      <c r="AG103" s="77">
        <v>10.478632260044501</v>
      </c>
      <c r="AH103" s="16">
        <v>172793</v>
      </c>
      <c r="AI103" s="16">
        <v>55276</v>
      </c>
      <c r="AJ103" s="16">
        <v>99996</v>
      </c>
      <c r="AK103" s="16">
        <v>13422</v>
      </c>
      <c r="AL103" s="16">
        <v>2575</v>
      </c>
      <c r="AM103" s="78">
        <v>1524</v>
      </c>
      <c r="AN103" s="16">
        <v>55605</v>
      </c>
      <c r="AO103" s="16">
        <v>42523</v>
      </c>
      <c r="AP103" s="16">
        <v>13082</v>
      </c>
      <c r="AQ103" s="67">
        <v>0.23526661271468396</v>
      </c>
      <c r="AR103" s="16">
        <v>232255</v>
      </c>
      <c r="AS103" s="16">
        <v>3778</v>
      </c>
      <c r="AT103" s="47">
        <f t="shared" si="11"/>
        <v>1.6266603517685302E-2</v>
      </c>
      <c r="AU103" s="16">
        <v>3067</v>
      </c>
      <c r="AV103" s="16">
        <v>7503</v>
      </c>
      <c r="AW103" s="16">
        <v>11741</v>
      </c>
      <c r="AX103" s="16">
        <v>11911</v>
      </c>
      <c r="AY103" s="16">
        <v>9123</v>
      </c>
      <c r="AZ103" s="16">
        <v>5817</v>
      </c>
      <c r="BA103" s="16">
        <v>3346</v>
      </c>
      <c r="BB103" s="16">
        <v>1870</v>
      </c>
      <c r="BC103" s="16">
        <v>1227</v>
      </c>
      <c r="BD103" s="79">
        <v>4.1768725834007734</v>
      </c>
    </row>
    <row r="104" spans="1:56" x14ac:dyDescent="0.3">
      <c r="A104" s="19" t="s">
        <v>229</v>
      </c>
      <c r="B104" s="16" t="s">
        <v>252</v>
      </c>
      <c r="C104" s="19">
        <v>47526</v>
      </c>
      <c r="D104" s="16">
        <v>23338</v>
      </c>
      <c r="E104" s="16">
        <v>24188</v>
      </c>
      <c r="F104" s="47">
        <f t="shared" si="6"/>
        <v>0.13210179893709278</v>
      </c>
      <c r="G104" s="72">
        <v>96.48586075740036</v>
      </c>
      <c r="H104" s="73">
        <v>2830.4543539400001</v>
      </c>
      <c r="I104" s="74">
        <f t="shared" si="7"/>
        <v>16.790943805132798</v>
      </c>
      <c r="J104" s="47">
        <f t="shared" si="8"/>
        <v>1.4500828033760934E-2</v>
      </c>
      <c r="K104" s="16">
        <v>45547</v>
      </c>
      <c r="L104" s="16">
        <v>21706</v>
      </c>
      <c r="M104" s="16">
        <v>23841</v>
      </c>
      <c r="N104" s="16">
        <v>1979</v>
      </c>
      <c r="O104" s="16">
        <v>1632</v>
      </c>
      <c r="P104" s="78">
        <v>347</v>
      </c>
      <c r="Q104" s="16">
        <v>6514</v>
      </c>
      <c r="R104" s="16">
        <v>3222</v>
      </c>
      <c r="S104" s="16">
        <v>3292</v>
      </c>
      <c r="T104" s="72">
        <v>97.873633049817741</v>
      </c>
      <c r="U104" s="16">
        <v>41012</v>
      </c>
      <c r="V104" s="16">
        <v>20116</v>
      </c>
      <c r="W104" s="16">
        <v>20896</v>
      </c>
      <c r="X104" s="72">
        <v>96.267228177641655</v>
      </c>
      <c r="Y104" s="47">
        <v>0.13706181879392332</v>
      </c>
      <c r="Z104" s="16">
        <v>13369</v>
      </c>
      <c r="AA104" s="16">
        <v>30837</v>
      </c>
      <c r="AB104" s="16">
        <v>3320</v>
      </c>
      <c r="AC104" s="47">
        <v>0.5412005058857865</v>
      </c>
      <c r="AD104" s="50">
        <f t="shared" si="9"/>
        <v>21804.90475727211</v>
      </c>
      <c r="AE104" s="75">
        <v>0.43353763336251899</v>
      </c>
      <c r="AF104" s="76">
        <f t="shared" si="10"/>
        <v>0.56646236663748106</v>
      </c>
      <c r="AG104" s="77">
        <v>10.76628725232675</v>
      </c>
      <c r="AH104" s="16">
        <v>34157</v>
      </c>
      <c r="AI104" s="16">
        <v>9830</v>
      </c>
      <c r="AJ104" s="16">
        <v>20580</v>
      </c>
      <c r="AK104" s="16">
        <v>2789</v>
      </c>
      <c r="AL104" s="78">
        <v>605</v>
      </c>
      <c r="AM104" s="78">
        <v>353</v>
      </c>
      <c r="AN104" s="16">
        <v>10780</v>
      </c>
      <c r="AO104" s="16">
        <v>8532</v>
      </c>
      <c r="AP104" s="16">
        <v>2248</v>
      </c>
      <c r="AQ104" s="67">
        <v>0.20853432282003712</v>
      </c>
      <c r="AR104" s="16">
        <v>45547</v>
      </c>
      <c r="AS104" s="16">
        <v>1979</v>
      </c>
      <c r="AT104" s="47">
        <f t="shared" si="11"/>
        <v>4.3449623465870418E-2</v>
      </c>
      <c r="AU104" s="78">
        <v>515</v>
      </c>
      <c r="AV104" s="16">
        <v>1450</v>
      </c>
      <c r="AW104" s="16">
        <v>2149</v>
      </c>
      <c r="AX104" s="16">
        <v>2312</v>
      </c>
      <c r="AY104" s="16">
        <v>1875</v>
      </c>
      <c r="AZ104" s="16">
        <v>1232</v>
      </c>
      <c r="BA104" s="78">
        <v>676</v>
      </c>
      <c r="BB104" s="78">
        <v>375</v>
      </c>
      <c r="BC104" s="78">
        <v>196</v>
      </c>
      <c r="BD104" s="79">
        <v>4.2251391465677184</v>
      </c>
    </row>
    <row r="105" spans="1:56" x14ac:dyDescent="0.3">
      <c r="A105" s="19" t="s">
        <v>229</v>
      </c>
      <c r="B105" s="16" t="s">
        <v>256</v>
      </c>
      <c r="C105" s="19">
        <v>104347</v>
      </c>
      <c r="D105" s="16">
        <v>49385</v>
      </c>
      <c r="E105" s="16">
        <v>54962</v>
      </c>
      <c r="F105" s="47">
        <f t="shared" si="6"/>
        <v>0.29003969224611414</v>
      </c>
      <c r="G105" s="72">
        <v>89.852989338088136</v>
      </c>
      <c r="H105" s="73">
        <v>1206.1111442900001</v>
      </c>
      <c r="I105" s="74">
        <f t="shared" si="7"/>
        <v>86.515244050270184</v>
      </c>
      <c r="J105" s="47">
        <f t="shared" si="8"/>
        <v>7.4715435346065978E-2</v>
      </c>
      <c r="K105" s="16">
        <v>99610</v>
      </c>
      <c r="L105" s="16">
        <v>45869</v>
      </c>
      <c r="M105" s="16">
        <v>53741</v>
      </c>
      <c r="N105" s="16">
        <v>4737</v>
      </c>
      <c r="O105" s="16">
        <v>3516</v>
      </c>
      <c r="P105" s="16">
        <v>1221</v>
      </c>
      <c r="Q105" s="16">
        <v>20251</v>
      </c>
      <c r="R105" s="16">
        <v>9403</v>
      </c>
      <c r="S105" s="16">
        <v>10848</v>
      </c>
      <c r="T105" s="72">
        <v>86.679572271386434</v>
      </c>
      <c r="U105" s="16">
        <v>84096</v>
      </c>
      <c r="V105" s="16">
        <v>39982</v>
      </c>
      <c r="W105" s="16">
        <v>44114</v>
      </c>
      <c r="X105" s="72">
        <v>90.633359024346021</v>
      </c>
      <c r="Y105" s="47">
        <v>0.1940736197494897</v>
      </c>
      <c r="Z105" s="16">
        <v>23320</v>
      </c>
      <c r="AA105" s="16">
        <v>73108</v>
      </c>
      <c r="AB105" s="16">
        <v>7919</v>
      </c>
      <c r="AC105" s="47">
        <v>0.42729933796574926</v>
      </c>
      <c r="AD105" s="50">
        <f t="shared" si="9"/>
        <v>59759.595981287959</v>
      </c>
      <c r="AE105" s="75">
        <v>0.31898013897247907</v>
      </c>
      <c r="AF105" s="76">
        <f t="shared" si="10"/>
        <v>0.68101986102752088</v>
      </c>
      <c r="AG105" s="77">
        <v>10.831919899327023</v>
      </c>
      <c r="AH105" s="16">
        <v>81027</v>
      </c>
      <c r="AI105" s="16">
        <v>21108</v>
      </c>
      <c r="AJ105" s="16">
        <v>51279</v>
      </c>
      <c r="AK105" s="16">
        <v>6613</v>
      </c>
      <c r="AL105" s="78">
        <v>1388</v>
      </c>
      <c r="AM105" s="78">
        <v>639</v>
      </c>
      <c r="AN105" s="16">
        <v>25972</v>
      </c>
      <c r="AO105" s="16">
        <v>20084</v>
      </c>
      <c r="AP105" s="16">
        <v>5888</v>
      </c>
      <c r="AQ105" s="67">
        <v>0.22670568304327737</v>
      </c>
      <c r="AR105" s="16">
        <v>99610</v>
      </c>
      <c r="AS105" s="16">
        <v>4737</v>
      </c>
      <c r="AT105" s="47">
        <f t="shared" si="11"/>
        <v>4.7555466318642707E-2</v>
      </c>
      <c r="AU105" s="16">
        <v>1290</v>
      </c>
      <c r="AV105" s="16">
        <v>4086</v>
      </c>
      <c r="AW105" s="16">
        <v>6814</v>
      </c>
      <c r="AX105" s="16">
        <v>6124</v>
      </c>
      <c r="AY105" s="16">
        <v>3888</v>
      </c>
      <c r="AZ105" s="16">
        <v>2066</v>
      </c>
      <c r="BA105" s="78">
        <v>950</v>
      </c>
      <c r="BB105" s="78">
        <v>472</v>
      </c>
      <c r="BC105" s="78">
        <v>282</v>
      </c>
      <c r="BD105" s="79">
        <v>3.8352841521638688</v>
      </c>
    </row>
    <row r="106" spans="1:56" x14ac:dyDescent="0.3">
      <c r="A106" s="19" t="s">
        <v>229</v>
      </c>
      <c r="B106" s="16" t="s">
        <v>257</v>
      </c>
      <c r="C106" s="19">
        <v>146082</v>
      </c>
      <c r="D106" s="16">
        <v>73133</v>
      </c>
      <c r="E106" s="16">
        <v>72949</v>
      </c>
      <c r="F106" s="47">
        <f t="shared" si="6"/>
        <v>0.4060450067821485</v>
      </c>
      <c r="G106" s="72">
        <v>100.25223101070611</v>
      </c>
      <c r="H106" s="73">
        <v>2383.1757070100002</v>
      </c>
      <c r="I106" s="74">
        <f t="shared" si="7"/>
        <v>61.297200861147843</v>
      </c>
      <c r="J106" s="47">
        <f t="shared" si="8"/>
        <v>5.2936879484207021E-2</v>
      </c>
      <c r="K106" s="16">
        <v>123467</v>
      </c>
      <c r="L106" s="16">
        <v>58660</v>
      </c>
      <c r="M106" s="16">
        <v>64807</v>
      </c>
      <c r="N106" s="16">
        <v>22615</v>
      </c>
      <c r="O106" s="16">
        <v>14473</v>
      </c>
      <c r="P106" s="16">
        <v>8142</v>
      </c>
      <c r="Q106" s="16">
        <v>12510</v>
      </c>
      <c r="R106" s="16">
        <v>5892</v>
      </c>
      <c r="S106" s="16">
        <v>6618</v>
      </c>
      <c r="T106" s="72">
        <v>89.029918404351776</v>
      </c>
      <c r="U106" s="16">
        <v>133572</v>
      </c>
      <c r="V106" s="16">
        <v>67241</v>
      </c>
      <c r="W106" s="16">
        <v>66331</v>
      </c>
      <c r="X106" s="72">
        <v>101.37190755453709</v>
      </c>
      <c r="Y106" s="47">
        <v>8.5636834106871479E-2</v>
      </c>
      <c r="Z106" s="16">
        <v>35004</v>
      </c>
      <c r="AA106" s="16">
        <v>102612</v>
      </c>
      <c r="AB106" s="16">
        <v>8466</v>
      </c>
      <c r="AC106" s="47">
        <v>0.42363466261255994</v>
      </c>
      <c r="AD106" s="50">
        <f t="shared" si="9"/>
        <v>84196.601216232011</v>
      </c>
      <c r="AE106" s="75">
        <v>0.3411296924336335</v>
      </c>
      <c r="AF106" s="76">
        <f t="shared" si="10"/>
        <v>0.65887030756636644</v>
      </c>
      <c r="AG106" s="77">
        <v>8.2504970178926449</v>
      </c>
      <c r="AH106" s="16">
        <v>111078</v>
      </c>
      <c r="AI106" s="16">
        <v>29043</v>
      </c>
      <c r="AJ106" s="16">
        <v>72588</v>
      </c>
      <c r="AK106" s="16">
        <v>7150</v>
      </c>
      <c r="AL106" s="16">
        <v>1681</v>
      </c>
      <c r="AM106" s="78">
        <v>616</v>
      </c>
      <c r="AN106" s="16">
        <v>31622</v>
      </c>
      <c r="AO106" s="16">
        <v>26495</v>
      </c>
      <c r="AP106" s="16">
        <v>5127</v>
      </c>
      <c r="AQ106" s="67">
        <v>0.16213395737145025</v>
      </c>
      <c r="AR106" s="16">
        <v>123467</v>
      </c>
      <c r="AS106" s="16">
        <v>22615</v>
      </c>
      <c r="AT106" s="47">
        <f t="shared" si="11"/>
        <v>0.18316635214267779</v>
      </c>
      <c r="AU106" s="16">
        <v>1483</v>
      </c>
      <c r="AV106" s="16">
        <v>4797</v>
      </c>
      <c r="AW106" s="16">
        <v>8098</v>
      </c>
      <c r="AX106" s="16">
        <v>7548</v>
      </c>
      <c r="AY106" s="16">
        <v>4700</v>
      </c>
      <c r="AZ106" s="16">
        <v>2604</v>
      </c>
      <c r="BA106" s="16">
        <v>1288</v>
      </c>
      <c r="BB106" s="78">
        <v>678</v>
      </c>
      <c r="BC106" s="78">
        <v>426</v>
      </c>
      <c r="BD106" s="79">
        <v>3.9044652457150084</v>
      </c>
    </row>
    <row r="107" spans="1:56" x14ac:dyDescent="0.3">
      <c r="A107" s="19" t="s">
        <v>229</v>
      </c>
      <c r="B107" s="16" t="s">
        <v>259</v>
      </c>
      <c r="C107" s="19">
        <v>59357</v>
      </c>
      <c r="D107" s="16">
        <v>27961</v>
      </c>
      <c r="E107" s="16">
        <v>31396</v>
      </c>
      <c r="F107" s="47">
        <f t="shared" si="6"/>
        <v>0.16498688043405751</v>
      </c>
      <c r="G107" s="72">
        <v>89.059115810931331</v>
      </c>
      <c r="H107" s="73">
        <v>2558.54793169</v>
      </c>
      <c r="I107" s="74">
        <f t="shared" si="7"/>
        <v>23.199487203193751</v>
      </c>
      <c r="J107" s="47">
        <f t="shared" si="8"/>
        <v>2.0035310600117234E-2</v>
      </c>
      <c r="K107" s="16">
        <v>58393</v>
      </c>
      <c r="L107" s="16">
        <v>27187</v>
      </c>
      <c r="M107" s="16">
        <v>31206</v>
      </c>
      <c r="N107" s="78">
        <v>964</v>
      </c>
      <c r="O107" s="78">
        <v>774</v>
      </c>
      <c r="P107" s="78">
        <v>190</v>
      </c>
      <c r="Q107" s="16">
        <v>4594</v>
      </c>
      <c r="R107" s="16">
        <v>2112</v>
      </c>
      <c r="S107" s="16">
        <v>2482</v>
      </c>
      <c r="T107" s="72">
        <v>85.092667203867848</v>
      </c>
      <c r="U107" s="16">
        <v>54763</v>
      </c>
      <c r="V107" s="16">
        <v>25849</v>
      </c>
      <c r="W107" s="16">
        <v>28914</v>
      </c>
      <c r="X107" s="72">
        <v>89.399598810264919</v>
      </c>
      <c r="Y107" s="47">
        <v>7.7396094816112676E-2</v>
      </c>
      <c r="Z107" s="16">
        <v>13069</v>
      </c>
      <c r="AA107" s="16">
        <v>39908</v>
      </c>
      <c r="AB107" s="16">
        <v>6380</v>
      </c>
      <c r="AC107" s="47">
        <v>0.48734589555978752</v>
      </c>
      <c r="AD107" s="50">
        <f t="shared" si="9"/>
        <v>30429.609677257689</v>
      </c>
      <c r="AE107" s="75">
        <v>0.32747819985967724</v>
      </c>
      <c r="AF107" s="76">
        <f t="shared" si="10"/>
        <v>0.67252180014032281</v>
      </c>
      <c r="AG107" s="77">
        <v>15.986769570011026</v>
      </c>
      <c r="AH107" s="16">
        <v>46288</v>
      </c>
      <c r="AI107" s="16">
        <v>8896</v>
      </c>
      <c r="AJ107" s="16">
        <v>31019</v>
      </c>
      <c r="AK107" s="16">
        <v>4728</v>
      </c>
      <c r="AL107" s="78">
        <v>1276</v>
      </c>
      <c r="AM107" s="78">
        <v>369</v>
      </c>
      <c r="AN107" s="16">
        <v>16809</v>
      </c>
      <c r="AO107" s="16">
        <v>13394</v>
      </c>
      <c r="AP107" s="16">
        <v>3415</v>
      </c>
      <c r="AQ107" s="67">
        <v>0.20316497114640966</v>
      </c>
      <c r="AR107" s="16">
        <v>58393</v>
      </c>
      <c r="AS107" s="78">
        <v>964</v>
      </c>
      <c r="AT107" s="47">
        <f t="shared" si="11"/>
        <v>1.6508828112958746E-2</v>
      </c>
      <c r="AU107" s="16">
        <v>1381</v>
      </c>
      <c r="AV107" s="16">
        <v>3419</v>
      </c>
      <c r="AW107" s="16">
        <v>4675</v>
      </c>
      <c r="AX107" s="16">
        <v>3580</v>
      </c>
      <c r="AY107" s="16">
        <v>2074</v>
      </c>
      <c r="AZ107" s="78">
        <v>924</v>
      </c>
      <c r="BA107" s="78">
        <v>417</v>
      </c>
      <c r="BB107" s="78">
        <v>215</v>
      </c>
      <c r="BC107" s="78">
        <v>124</v>
      </c>
      <c r="BD107" s="79">
        <v>3.4739127848176574</v>
      </c>
    </row>
    <row r="108" spans="1:56" x14ac:dyDescent="0.3">
      <c r="A108" s="19" t="s">
        <v>229</v>
      </c>
      <c r="B108" s="16" t="s">
        <v>261</v>
      </c>
      <c r="C108" s="19">
        <v>75195</v>
      </c>
      <c r="D108" s="16">
        <v>35854</v>
      </c>
      <c r="E108" s="16">
        <v>39341</v>
      </c>
      <c r="F108" s="47">
        <f t="shared" si="6"/>
        <v>0.20900969513686599</v>
      </c>
      <c r="G108" s="72">
        <v>91.136473399252694</v>
      </c>
      <c r="H108" s="73">
        <v>1148.8092996400001</v>
      </c>
      <c r="I108" s="74">
        <f t="shared" si="7"/>
        <v>65.454727798220034</v>
      </c>
      <c r="J108" s="47">
        <f t="shared" si="8"/>
        <v>5.652736158335999E-2</v>
      </c>
      <c r="K108" s="16">
        <v>73772</v>
      </c>
      <c r="L108" s="16">
        <v>34762</v>
      </c>
      <c r="M108" s="16">
        <v>39010</v>
      </c>
      <c r="N108" s="16">
        <v>1423</v>
      </c>
      <c r="O108" s="16">
        <v>1092</v>
      </c>
      <c r="P108" s="78">
        <v>331</v>
      </c>
      <c r="Q108" s="16">
        <v>5202</v>
      </c>
      <c r="R108" s="16">
        <v>2417</v>
      </c>
      <c r="S108" s="16">
        <v>2785</v>
      </c>
      <c r="T108" s="72">
        <v>86.786355475763017</v>
      </c>
      <c r="U108" s="16">
        <v>69993</v>
      </c>
      <c r="V108" s="16">
        <v>33437</v>
      </c>
      <c r="W108" s="16">
        <v>36556</v>
      </c>
      <c r="X108" s="72">
        <v>91.467884888937519</v>
      </c>
      <c r="Y108" s="47">
        <v>6.9180131657690005E-2</v>
      </c>
      <c r="Z108" s="16">
        <v>16501</v>
      </c>
      <c r="AA108" s="16">
        <v>52327</v>
      </c>
      <c r="AB108" s="16">
        <v>6367</v>
      </c>
      <c r="AC108" s="47">
        <v>0.43702104076289489</v>
      </c>
      <c r="AD108" s="50">
        <f t="shared" si="9"/>
        <v>42333.202839834114</v>
      </c>
      <c r="AE108" s="75">
        <v>0.31534389512106559</v>
      </c>
      <c r="AF108" s="76">
        <f t="shared" si="10"/>
        <v>0.68465610487893436</v>
      </c>
      <c r="AG108" s="77">
        <v>12.167714564182926</v>
      </c>
      <c r="AH108" s="16">
        <v>58694</v>
      </c>
      <c r="AI108" s="16">
        <v>14040</v>
      </c>
      <c r="AJ108" s="16">
        <v>38521</v>
      </c>
      <c r="AK108" s="16">
        <v>4646</v>
      </c>
      <c r="AL108" s="78">
        <v>1141</v>
      </c>
      <c r="AM108" s="78">
        <v>346</v>
      </c>
      <c r="AN108" s="16">
        <v>19143</v>
      </c>
      <c r="AO108" s="16">
        <v>15777</v>
      </c>
      <c r="AP108" s="16">
        <v>3366</v>
      </c>
      <c r="AQ108" s="67">
        <v>0.17583450869769629</v>
      </c>
      <c r="AR108" s="16">
        <v>73772</v>
      </c>
      <c r="AS108" s="16">
        <v>1423</v>
      </c>
      <c r="AT108" s="47">
        <f t="shared" si="11"/>
        <v>1.9289161199371036E-2</v>
      </c>
      <c r="AU108" s="78">
        <v>834</v>
      </c>
      <c r="AV108" s="16">
        <v>2922</v>
      </c>
      <c r="AW108" s="16">
        <v>5203</v>
      </c>
      <c r="AX108" s="16">
        <v>4518</v>
      </c>
      <c r="AY108" s="16">
        <v>2838</v>
      </c>
      <c r="AZ108" s="16">
        <v>1573</v>
      </c>
      <c r="BA108" s="78">
        <v>715</v>
      </c>
      <c r="BB108" s="78">
        <v>337</v>
      </c>
      <c r="BC108" s="78">
        <v>203</v>
      </c>
      <c r="BD108" s="79">
        <v>3.8537324348325757</v>
      </c>
    </row>
    <row r="109" spans="1:56" x14ac:dyDescent="0.3">
      <c r="A109" s="19" t="s">
        <v>229</v>
      </c>
      <c r="B109" s="16" t="s">
        <v>263</v>
      </c>
      <c r="C109" s="19">
        <v>235222</v>
      </c>
      <c r="D109" s="16">
        <v>111765</v>
      </c>
      <c r="E109" s="16">
        <v>123457</v>
      </c>
      <c r="F109" s="47">
        <f t="shared" si="6"/>
        <v>0.65381579239954635</v>
      </c>
      <c r="G109" s="72">
        <v>90.52949609985663</v>
      </c>
      <c r="H109" s="73">
        <v>2682.7030919200001</v>
      </c>
      <c r="I109" s="74">
        <f t="shared" si="7"/>
        <v>87.680966525316279</v>
      </c>
      <c r="J109" s="47">
        <f t="shared" si="8"/>
        <v>7.5722165005929779E-2</v>
      </c>
      <c r="K109" s="16">
        <v>230326</v>
      </c>
      <c r="L109" s="16">
        <v>107772</v>
      </c>
      <c r="M109" s="16">
        <v>122554</v>
      </c>
      <c r="N109" s="16">
        <v>4896</v>
      </c>
      <c r="O109" s="16">
        <v>3993</v>
      </c>
      <c r="P109" s="78">
        <v>903</v>
      </c>
      <c r="Q109" s="16">
        <v>52487</v>
      </c>
      <c r="R109" s="16">
        <v>24632</v>
      </c>
      <c r="S109" s="16">
        <v>27855</v>
      </c>
      <c r="T109" s="72">
        <v>88.429366361514994</v>
      </c>
      <c r="U109" s="16">
        <v>182735</v>
      </c>
      <c r="V109" s="16">
        <v>87133</v>
      </c>
      <c r="W109" s="16">
        <v>95602</v>
      </c>
      <c r="X109" s="72">
        <v>91.141398715508046</v>
      </c>
      <c r="Y109" s="47">
        <v>0.22313814184047412</v>
      </c>
      <c r="Z109" s="16">
        <v>59997</v>
      </c>
      <c r="AA109" s="16">
        <v>160126</v>
      </c>
      <c r="AB109" s="16">
        <v>15099</v>
      </c>
      <c r="AC109" s="47">
        <v>0.46898067771629842</v>
      </c>
      <c r="AD109" s="50">
        <f t="shared" si="9"/>
        <v>124907.42702621687</v>
      </c>
      <c r="AE109" s="75">
        <v>0.37468618462960424</v>
      </c>
      <c r="AF109" s="76">
        <f t="shared" si="10"/>
        <v>0.62531381537039576</v>
      </c>
      <c r="AG109" s="77">
        <v>9.4294493086694224</v>
      </c>
      <c r="AH109" s="16">
        <v>175225</v>
      </c>
      <c r="AI109" s="16">
        <v>48763</v>
      </c>
      <c r="AJ109" s="16">
        <v>109824</v>
      </c>
      <c r="AK109" s="16">
        <v>12569</v>
      </c>
      <c r="AL109" s="16">
        <v>2634</v>
      </c>
      <c r="AM109" s="78">
        <v>1435</v>
      </c>
      <c r="AN109" s="16">
        <v>57609</v>
      </c>
      <c r="AO109" s="16">
        <v>45664</v>
      </c>
      <c r="AP109" s="16">
        <v>11945</v>
      </c>
      <c r="AQ109" s="67">
        <v>0.20734607439809755</v>
      </c>
      <c r="AR109" s="16">
        <v>230326</v>
      </c>
      <c r="AS109" s="16">
        <v>4896</v>
      </c>
      <c r="AT109" s="47">
        <f t="shared" si="11"/>
        <v>2.1256827279595009E-2</v>
      </c>
      <c r="AU109" s="16">
        <v>2467</v>
      </c>
      <c r="AV109" s="16">
        <v>8537</v>
      </c>
      <c r="AW109" s="16">
        <v>14228</v>
      </c>
      <c r="AX109" s="16">
        <v>13380</v>
      </c>
      <c r="AY109" s="16">
        <v>8902</v>
      </c>
      <c r="AZ109" s="16">
        <v>5107</v>
      </c>
      <c r="BA109" s="16">
        <v>2646</v>
      </c>
      <c r="BB109" s="16">
        <v>1428</v>
      </c>
      <c r="BC109" s="78">
        <v>914</v>
      </c>
      <c r="BD109" s="79">
        <v>3.9980905761252581</v>
      </c>
    </row>
    <row r="110" spans="1:56" x14ac:dyDescent="0.3">
      <c r="A110" s="19" t="s">
        <v>229</v>
      </c>
      <c r="B110" s="16" t="s">
        <v>265</v>
      </c>
      <c r="C110" s="19">
        <v>117844</v>
      </c>
      <c r="D110" s="16">
        <v>55789</v>
      </c>
      <c r="E110" s="16">
        <v>62055</v>
      </c>
      <c r="F110" s="47">
        <f t="shared" si="6"/>
        <v>0.32755553578973118</v>
      </c>
      <c r="G110" s="72">
        <v>89.902505841592145</v>
      </c>
      <c r="H110" s="73">
        <v>2061.2001596700002</v>
      </c>
      <c r="I110" s="74">
        <f t="shared" si="7"/>
        <v>57.172516432788811</v>
      </c>
      <c r="J110" s="47">
        <f t="shared" si="8"/>
        <v>4.9374760506065832E-2</v>
      </c>
      <c r="K110" s="16">
        <v>115123</v>
      </c>
      <c r="L110" s="16">
        <v>53692</v>
      </c>
      <c r="M110" s="16">
        <v>61431</v>
      </c>
      <c r="N110" s="16">
        <v>2721</v>
      </c>
      <c r="O110" s="16">
        <v>2097</v>
      </c>
      <c r="P110" s="78">
        <v>624</v>
      </c>
      <c r="Q110" s="16">
        <v>5089</v>
      </c>
      <c r="R110" s="16">
        <v>2354</v>
      </c>
      <c r="S110" s="16">
        <v>2735</v>
      </c>
      <c r="T110" s="72">
        <v>86.06946983546618</v>
      </c>
      <c r="U110" s="16">
        <v>112755</v>
      </c>
      <c r="V110" s="16">
        <v>53435</v>
      </c>
      <c r="W110" s="16">
        <v>59320</v>
      </c>
      <c r="X110" s="72">
        <v>90.079231287929872</v>
      </c>
      <c r="Y110" s="47">
        <v>4.3184209633074226E-2</v>
      </c>
      <c r="Z110" s="16">
        <v>31425</v>
      </c>
      <c r="AA110" s="16">
        <v>78462</v>
      </c>
      <c r="AB110" s="16">
        <v>7957</v>
      </c>
      <c r="AC110" s="47">
        <v>0.50192449848334231</v>
      </c>
      <c r="AD110" s="50">
        <f t="shared" si="9"/>
        <v>58695.209400729007</v>
      </c>
      <c r="AE110" s="75">
        <v>0.40051234992735341</v>
      </c>
      <c r="AF110" s="76">
        <f t="shared" si="10"/>
        <v>0.59948765007264659</v>
      </c>
      <c r="AG110" s="77">
        <v>10.141214855598889</v>
      </c>
      <c r="AH110" s="16">
        <v>86419</v>
      </c>
      <c r="AI110" s="16">
        <v>23783</v>
      </c>
      <c r="AJ110" s="16">
        <v>54943</v>
      </c>
      <c r="AK110" s="16">
        <v>6145</v>
      </c>
      <c r="AL110" s="78">
        <v>1036</v>
      </c>
      <c r="AM110" s="78">
        <v>512</v>
      </c>
      <c r="AN110" s="16">
        <v>28684</v>
      </c>
      <c r="AO110" s="16">
        <v>23195</v>
      </c>
      <c r="AP110" s="16">
        <v>5489</v>
      </c>
      <c r="AQ110" s="67">
        <v>0.19136103751220193</v>
      </c>
      <c r="AR110" s="16">
        <v>115123</v>
      </c>
      <c r="AS110" s="16">
        <v>2721</v>
      </c>
      <c r="AT110" s="47">
        <f t="shared" si="11"/>
        <v>2.3635589760517012E-2</v>
      </c>
      <c r="AU110" s="16">
        <v>1315</v>
      </c>
      <c r="AV110" s="16">
        <v>4087</v>
      </c>
      <c r="AW110" s="16">
        <v>6896</v>
      </c>
      <c r="AX110" s="16">
        <v>6613</v>
      </c>
      <c r="AY110" s="16">
        <v>4599</v>
      </c>
      <c r="AZ110" s="16">
        <v>2641</v>
      </c>
      <c r="BA110" s="16">
        <v>1386</v>
      </c>
      <c r="BB110" s="78">
        <v>712</v>
      </c>
      <c r="BC110" s="78">
        <v>435</v>
      </c>
      <c r="BD110" s="79">
        <v>4.0134918421419608</v>
      </c>
    </row>
    <row r="111" spans="1:56" x14ac:dyDescent="0.3">
      <c r="A111" s="19" t="s">
        <v>229</v>
      </c>
      <c r="B111" s="16" t="s">
        <v>269</v>
      </c>
      <c r="C111" s="19">
        <v>290139</v>
      </c>
      <c r="D111" s="16">
        <v>130741</v>
      </c>
      <c r="E111" s="16">
        <v>159398</v>
      </c>
      <c r="F111" s="47">
        <f t="shared" si="6"/>
        <v>0.8064613862266794</v>
      </c>
      <c r="G111" s="72">
        <v>82.021731765768706</v>
      </c>
      <c r="H111" s="73">
        <v>1317.4376493100001</v>
      </c>
      <c r="I111" s="74">
        <f t="shared" si="7"/>
        <v>220.22977721333419</v>
      </c>
      <c r="J111" s="47">
        <f t="shared" si="8"/>
        <v>0.1901926517262133</v>
      </c>
      <c r="K111" s="16">
        <v>280957</v>
      </c>
      <c r="L111" s="16">
        <v>123947</v>
      </c>
      <c r="M111" s="16">
        <v>157010</v>
      </c>
      <c r="N111" s="16">
        <v>9182</v>
      </c>
      <c r="O111" s="16">
        <v>6794</v>
      </c>
      <c r="P111" s="16">
        <v>2388</v>
      </c>
      <c r="Q111" s="16">
        <v>90842</v>
      </c>
      <c r="R111" s="16">
        <v>41225</v>
      </c>
      <c r="S111" s="16">
        <v>49617</v>
      </c>
      <c r="T111" s="72">
        <v>83.086442146844831</v>
      </c>
      <c r="U111" s="16">
        <v>199297</v>
      </c>
      <c r="V111" s="16">
        <v>89516</v>
      </c>
      <c r="W111" s="16">
        <v>109781</v>
      </c>
      <c r="X111" s="72">
        <v>81.540521583880633</v>
      </c>
      <c r="Y111" s="47">
        <v>0.31309820465363153</v>
      </c>
      <c r="Z111" s="16">
        <v>76844</v>
      </c>
      <c r="AA111" s="16">
        <v>191229</v>
      </c>
      <c r="AB111" s="16">
        <v>22066</v>
      </c>
      <c r="AC111" s="47">
        <v>0.51723326482907916</v>
      </c>
      <c r="AD111" s="50">
        <f t="shared" si="9"/>
        <v>140069.45777575581</v>
      </c>
      <c r="AE111" s="75">
        <v>0.40184281672758837</v>
      </c>
      <c r="AF111" s="76">
        <f t="shared" si="10"/>
        <v>0.59815718327241163</v>
      </c>
      <c r="AG111" s="77">
        <v>11.539044810149088</v>
      </c>
      <c r="AH111" s="16">
        <v>213295</v>
      </c>
      <c r="AI111" s="16">
        <v>72172</v>
      </c>
      <c r="AJ111" s="16">
        <v>118075</v>
      </c>
      <c r="AK111" s="16">
        <v>16954</v>
      </c>
      <c r="AL111" s="16">
        <v>3402</v>
      </c>
      <c r="AM111" s="78">
        <v>2692</v>
      </c>
      <c r="AN111" s="16">
        <v>66340</v>
      </c>
      <c r="AO111" s="16">
        <v>45441</v>
      </c>
      <c r="AP111" s="16">
        <v>20899</v>
      </c>
      <c r="AQ111" s="67">
        <v>0.31502864033765449</v>
      </c>
      <c r="AR111" s="16">
        <v>280957</v>
      </c>
      <c r="AS111" s="16">
        <v>9182</v>
      </c>
      <c r="AT111" s="47">
        <f t="shared" si="11"/>
        <v>3.2681157614866334E-2</v>
      </c>
      <c r="AU111" s="16">
        <v>4373</v>
      </c>
      <c r="AV111" s="16">
        <v>9248</v>
      </c>
      <c r="AW111" s="16">
        <v>12899</v>
      </c>
      <c r="AX111" s="16">
        <v>13817</v>
      </c>
      <c r="AY111" s="16">
        <v>10613</v>
      </c>
      <c r="AZ111" s="16">
        <v>6775</v>
      </c>
      <c r="BA111" s="16">
        <v>3970</v>
      </c>
      <c r="BB111" s="16">
        <v>2410</v>
      </c>
      <c r="BC111" s="16">
        <v>2235</v>
      </c>
      <c r="BD111" s="79">
        <v>4.2351070244196567</v>
      </c>
    </row>
    <row r="112" spans="1:56" x14ac:dyDescent="0.3">
      <c r="A112" s="19" t="s">
        <v>229</v>
      </c>
      <c r="B112" s="16" t="s">
        <v>270</v>
      </c>
      <c r="C112" s="19">
        <v>215352</v>
      </c>
      <c r="D112" s="16">
        <v>94353</v>
      </c>
      <c r="E112" s="16">
        <v>120999</v>
      </c>
      <c r="F112" s="47">
        <f t="shared" si="6"/>
        <v>0.59858575526450375</v>
      </c>
      <c r="G112" s="72">
        <v>77.978330399424792</v>
      </c>
      <c r="H112" s="73">
        <v>992.95972380199998</v>
      </c>
      <c r="I112" s="74">
        <f t="shared" si="7"/>
        <v>216.8788872678808</v>
      </c>
      <c r="J112" s="47">
        <f t="shared" si="8"/>
        <v>0.18729878945003653</v>
      </c>
      <c r="K112" s="16">
        <v>211667</v>
      </c>
      <c r="L112" s="16">
        <v>91420</v>
      </c>
      <c r="M112" s="16">
        <v>120247</v>
      </c>
      <c r="N112" s="16">
        <v>3685</v>
      </c>
      <c r="O112" s="16">
        <v>2933</v>
      </c>
      <c r="P112" s="78">
        <v>752</v>
      </c>
      <c r="Q112" s="16">
        <v>23329</v>
      </c>
      <c r="R112" s="16">
        <v>10471</v>
      </c>
      <c r="S112" s="16">
        <v>12858</v>
      </c>
      <c r="T112" s="72">
        <v>81.435682065640066</v>
      </c>
      <c r="U112" s="16">
        <v>192023</v>
      </c>
      <c r="V112" s="16">
        <v>83882</v>
      </c>
      <c r="W112" s="16">
        <v>108141</v>
      </c>
      <c r="X112" s="72">
        <v>77.567250164137562</v>
      </c>
      <c r="Y112" s="47">
        <v>0.10832961848508488</v>
      </c>
      <c r="Z112" s="16">
        <v>59541</v>
      </c>
      <c r="AA112" s="16">
        <v>139081</v>
      </c>
      <c r="AB112" s="16">
        <v>16730</v>
      </c>
      <c r="AC112" s="47">
        <v>0.54839266326816738</v>
      </c>
      <c r="AD112" s="50">
        <f t="shared" si="9"/>
        <v>97254.543179873624</v>
      </c>
      <c r="AE112" s="75">
        <v>0.42810304786419423</v>
      </c>
      <c r="AF112" s="76">
        <f t="shared" si="10"/>
        <v>0.57189695213580571</v>
      </c>
      <c r="AG112" s="77">
        <v>12.028961540397322</v>
      </c>
      <c r="AH112" s="16">
        <v>155811</v>
      </c>
      <c r="AI112" s="16">
        <v>52566</v>
      </c>
      <c r="AJ112" s="16">
        <v>87229</v>
      </c>
      <c r="AK112" s="16">
        <v>12400</v>
      </c>
      <c r="AL112" s="16">
        <v>2324</v>
      </c>
      <c r="AM112" s="78">
        <v>1292</v>
      </c>
      <c r="AN112" s="16">
        <v>47332</v>
      </c>
      <c r="AO112" s="16">
        <v>32014</v>
      </c>
      <c r="AP112" s="16">
        <v>15318</v>
      </c>
      <c r="AQ112" s="67">
        <v>0.32362883461505959</v>
      </c>
      <c r="AR112" s="16">
        <v>211667</v>
      </c>
      <c r="AS112" s="16">
        <v>3685</v>
      </c>
      <c r="AT112" s="47">
        <f t="shared" si="11"/>
        <v>1.740942140248598E-2</v>
      </c>
      <c r="AU112" s="16">
        <v>2744</v>
      </c>
      <c r="AV112" s="16">
        <v>5644</v>
      </c>
      <c r="AW112" s="16">
        <v>8344</v>
      </c>
      <c r="AX112" s="16">
        <v>9599</v>
      </c>
      <c r="AY112" s="16">
        <v>8106</v>
      </c>
      <c r="AZ112" s="16">
        <v>5472</v>
      </c>
      <c r="BA112" s="16">
        <v>3413</v>
      </c>
      <c r="BB112" s="16">
        <v>2078</v>
      </c>
      <c r="BC112" s="16">
        <v>1932</v>
      </c>
      <c r="BD112" s="79">
        <v>4.4719639989858866</v>
      </c>
    </row>
    <row r="113" spans="1:56" x14ac:dyDescent="0.3">
      <c r="A113" s="19" t="s">
        <v>229</v>
      </c>
      <c r="B113" s="16" t="s">
        <v>272</v>
      </c>
      <c r="C113" s="19">
        <v>225771</v>
      </c>
      <c r="D113" s="16">
        <v>100854</v>
      </c>
      <c r="E113" s="16">
        <v>124917</v>
      </c>
      <c r="F113" s="47">
        <f t="shared" si="6"/>
        <v>0.62754608525494204</v>
      </c>
      <c r="G113" s="72">
        <v>80.736809241336246</v>
      </c>
      <c r="H113" s="73">
        <v>2041.5671221800001</v>
      </c>
      <c r="I113" s="74">
        <f t="shared" si="7"/>
        <v>110.58710612410339</v>
      </c>
      <c r="J113" s="47">
        <f t="shared" si="8"/>
        <v>9.5504137662987723E-2</v>
      </c>
      <c r="K113" s="16">
        <v>221463</v>
      </c>
      <c r="L113" s="16">
        <v>97750</v>
      </c>
      <c r="M113" s="16">
        <v>123713</v>
      </c>
      <c r="N113" s="16">
        <v>4308</v>
      </c>
      <c r="O113" s="16">
        <v>3104</v>
      </c>
      <c r="P113" s="16">
        <v>1204</v>
      </c>
      <c r="Q113" s="16">
        <v>7706</v>
      </c>
      <c r="R113" s="16">
        <v>3486</v>
      </c>
      <c r="S113" s="16">
        <v>4220</v>
      </c>
      <c r="T113" s="72">
        <v>82.606635071090054</v>
      </c>
      <c r="U113" s="16">
        <v>218065</v>
      </c>
      <c r="V113" s="16">
        <v>97368</v>
      </c>
      <c r="W113" s="16">
        <v>120697</v>
      </c>
      <c r="X113" s="72">
        <v>80.671433424194475</v>
      </c>
      <c r="Y113" s="47">
        <v>3.4131930141603657E-2</v>
      </c>
      <c r="Z113" s="16">
        <v>65091</v>
      </c>
      <c r="AA113" s="16">
        <v>142652</v>
      </c>
      <c r="AB113" s="16">
        <v>18028</v>
      </c>
      <c r="AC113" s="47">
        <v>0.58266971370888598</v>
      </c>
      <c r="AD113" s="50">
        <f t="shared" si="9"/>
        <v>94221.076066231108</v>
      </c>
      <c r="AE113" s="75">
        <v>0.45629223565039395</v>
      </c>
      <c r="AF113" s="76">
        <f t="shared" si="10"/>
        <v>0.54370776434960599</v>
      </c>
      <c r="AG113" s="77">
        <v>12.6377478058492</v>
      </c>
      <c r="AH113" s="16">
        <v>160680</v>
      </c>
      <c r="AI113" s="16">
        <v>45223</v>
      </c>
      <c r="AJ113" s="16">
        <v>98364</v>
      </c>
      <c r="AK113" s="16">
        <v>13542</v>
      </c>
      <c r="AL113" s="16">
        <v>2538</v>
      </c>
      <c r="AM113" s="78">
        <v>1013</v>
      </c>
      <c r="AN113" s="16">
        <v>53641</v>
      </c>
      <c r="AO113" s="16">
        <v>38876</v>
      </c>
      <c r="AP113" s="16">
        <v>14765</v>
      </c>
      <c r="AQ113" s="67">
        <v>0.27525586771312988</v>
      </c>
      <c r="AR113" s="16">
        <v>221463</v>
      </c>
      <c r="AS113" s="16">
        <v>4308</v>
      </c>
      <c r="AT113" s="47">
        <f t="shared" si="11"/>
        <v>1.9452459327291692E-2</v>
      </c>
      <c r="AU113" s="16">
        <v>3472</v>
      </c>
      <c r="AV113" s="16">
        <v>7142</v>
      </c>
      <c r="AW113" s="16">
        <v>10810</v>
      </c>
      <c r="AX113" s="16">
        <v>11823</v>
      </c>
      <c r="AY113" s="16">
        <v>8925</v>
      </c>
      <c r="AZ113" s="16">
        <v>5782</v>
      </c>
      <c r="BA113" s="16">
        <v>3007</v>
      </c>
      <c r="BB113" s="16">
        <v>1639</v>
      </c>
      <c r="BC113" s="16">
        <v>1041</v>
      </c>
      <c r="BD113" s="79">
        <v>4.1286143062209879</v>
      </c>
    </row>
    <row r="114" spans="1:56" x14ac:dyDescent="0.3">
      <c r="A114" s="19" t="s">
        <v>229</v>
      </c>
      <c r="B114" s="16" t="s">
        <v>274</v>
      </c>
      <c r="C114" s="19">
        <v>171514</v>
      </c>
      <c r="D114" s="16">
        <v>79030</v>
      </c>
      <c r="E114" s="16">
        <v>92484</v>
      </c>
      <c r="F114" s="47">
        <f t="shared" si="6"/>
        <v>0.47673500700451404</v>
      </c>
      <c r="G114" s="72">
        <v>85.452618831365427</v>
      </c>
      <c r="H114" s="73">
        <v>2464.1523011499999</v>
      </c>
      <c r="I114" s="74">
        <f t="shared" si="7"/>
        <v>69.603652306700283</v>
      </c>
      <c r="J114" s="47">
        <f t="shared" si="8"/>
        <v>6.0110414538616562E-2</v>
      </c>
      <c r="K114" s="16">
        <v>168662</v>
      </c>
      <c r="L114" s="16">
        <v>76581</v>
      </c>
      <c r="M114" s="16">
        <v>92081</v>
      </c>
      <c r="N114" s="16">
        <v>2852</v>
      </c>
      <c r="O114" s="16">
        <v>2449</v>
      </c>
      <c r="P114" s="78">
        <v>403</v>
      </c>
      <c r="Q114" s="16">
        <v>7286</v>
      </c>
      <c r="R114" s="16">
        <v>3255</v>
      </c>
      <c r="S114" s="16">
        <v>4031</v>
      </c>
      <c r="T114" s="72">
        <v>80.749193748449528</v>
      </c>
      <c r="U114" s="16">
        <v>164228</v>
      </c>
      <c r="V114" s="16">
        <v>75775</v>
      </c>
      <c r="W114" s="16">
        <v>88453</v>
      </c>
      <c r="X114" s="72">
        <v>85.666964376561566</v>
      </c>
      <c r="Y114" s="47">
        <v>4.2480497218885922E-2</v>
      </c>
      <c r="Z114" s="16">
        <v>54771</v>
      </c>
      <c r="AA114" s="16">
        <v>105906</v>
      </c>
      <c r="AB114" s="16">
        <v>10837</v>
      </c>
      <c r="AC114" s="47">
        <v>0.61949275772855183</v>
      </c>
      <c r="AD114" s="50">
        <f t="shared" si="9"/>
        <v>65262.319150945157</v>
      </c>
      <c r="AE114" s="75">
        <v>0.51716616622287692</v>
      </c>
      <c r="AF114" s="76">
        <f t="shared" si="10"/>
        <v>0.48283383377712308</v>
      </c>
      <c r="AG114" s="77">
        <v>10.232659150567484</v>
      </c>
      <c r="AH114" s="16">
        <v>116743</v>
      </c>
      <c r="AI114" s="16">
        <v>30817</v>
      </c>
      <c r="AJ114" s="16">
        <v>74411</v>
      </c>
      <c r="AK114" s="16">
        <v>9097</v>
      </c>
      <c r="AL114" s="16">
        <v>1768</v>
      </c>
      <c r="AM114" s="78">
        <v>650</v>
      </c>
      <c r="AN114" s="16">
        <v>38965</v>
      </c>
      <c r="AO114" s="16">
        <v>28984</v>
      </c>
      <c r="AP114" s="16">
        <v>9981</v>
      </c>
      <c r="AQ114" s="67">
        <v>0.25615295778262542</v>
      </c>
      <c r="AR114" s="16">
        <v>168662</v>
      </c>
      <c r="AS114" s="16">
        <v>2852</v>
      </c>
      <c r="AT114" s="47">
        <f t="shared" si="11"/>
        <v>1.6909558762495405E-2</v>
      </c>
      <c r="AU114" s="16">
        <v>1811</v>
      </c>
      <c r="AV114" s="16">
        <v>4542</v>
      </c>
      <c r="AW114" s="16">
        <v>7652</v>
      </c>
      <c r="AX114" s="16">
        <v>8639</v>
      </c>
      <c r="AY114" s="16">
        <v>6944</v>
      </c>
      <c r="AZ114" s="16">
        <v>4489</v>
      </c>
      <c r="BA114" s="16">
        <v>2455</v>
      </c>
      <c r="BB114" s="16">
        <v>1462</v>
      </c>
      <c r="BC114" s="78">
        <v>971</v>
      </c>
      <c r="BD114" s="79">
        <v>4.3285512639548314</v>
      </c>
    </row>
    <row r="115" spans="1:56" x14ac:dyDescent="0.3">
      <c r="A115" s="19" t="s">
        <v>229</v>
      </c>
      <c r="B115" s="16" t="s">
        <v>276</v>
      </c>
      <c r="C115" s="19">
        <v>102769</v>
      </c>
      <c r="D115" s="16">
        <v>46909</v>
      </c>
      <c r="E115" s="16">
        <v>55860</v>
      </c>
      <c r="F115" s="47">
        <f t="shared" si="6"/>
        <v>0.28565353227635587</v>
      </c>
      <c r="G115" s="72">
        <v>83.976011457214454</v>
      </c>
      <c r="H115" s="73">
        <v>1527.91089887</v>
      </c>
      <c r="I115" s="74">
        <f t="shared" si="7"/>
        <v>67.261121100716721</v>
      </c>
      <c r="J115" s="47">
        <f t="shared" si="8"/>
        <v>5.8087381016742566E-2</v>
      </c>
      <c r="K115" s="16">
        <v>99503</v>
      </c>
      <c r="L115" s="16">
        <v>45028</v>
      </c>
      <c r="M115" s="16">
        <v>54475</v>
      </c>
      <c r="N115" s="16">
        <v>3266</v>
      </c>
      <c r="O115" s="16">
        <v>1881</v>
      </c>
      <c r="P115" s="16">
        <v>1385</v>
      </c>
      <c r="Q115" s="16">
        <v>9081</v>
      </c>
      <c r="R115" s="16">
        <v>4063</v>
      </c>
      <c r="S115" s="16">
        <v>5018</v>
      </c>
      <c r="T115" s="72">
        <v>80.968513351933041</v>
      </c>
      <c r="U115" s="16">
        <v>93688</v>
      </c>
      <c r="V115" s="16">
        <v>42846</v>
      </c>
      <c r="W115" s="16">
        <v>50842</v>
      </c>
      <c r="X115" s="72">
        <v>84.272845285393956</v>
      </c>
      <c r="Y115" s="47">
        <v>8.8363222372505323E-2</v>
      </c>
      <c r="Z115" s="16">
        <v>31156</v>
      </c>
      <c r="AA115" s="16">
        <v>65108</v>
      </c>
      <c r="AB115" s="16">
        <v>6505</v>
      </c>
      <c r="AC115" s="47">
        <v>0.57843890151747868</v>
      </c>
      <c r="AD115" s="50">
        <f t="shared" si="9"/>
        <v>43323.412529950234</v>
      </c>
      <c r="AE115" s="75">
        <v>0.47852798427228604</v>
      </c>
      <c r="AF115" s="76">
        <f t="shared" si="10"/>
        <v>0.52147201572771396</v>
      </c>
      <c r="AG115" s="77">
        <v>9.9910917245192596</v>
      </c>
      <c r="AH115" s="16">
        <v>71613</v>
      </c>
      <c r="AI115" s="16">
        <v>21643</v>
      </c>
      <c r="AJ115" s="16">
        <v>42745</v>
      </c>
      <c r="AK115" s="16">
        <v>5694</v>
      </c>
      <c r="AL115" s="78">
        <v>1101</v>
      </c>
      <c r="AM115" s="78">
        <v>430</v>
      </c>
      <c r="AN115" s="16">
        <v>23427</v>
      </c>
      <c r="AO115" s="16">
        <v>17143</v>
      </c>
      <c r="AP115" s="16">
        <v>6284</v>
      </c>
      <c r="AQ115" s="67">
        <v>0.2682375037350066</v>
      </c>
      <c r="AR115" s="16">
        <v>99503</v>
      </c>
      <c r="AS115" s="16">
        <v>3266</v>
      </c>
      <c r="AT115" s="47">
        <f t="shared" si="11"/>
        <v>3.2823130960875552E-2</v>
      </c>
      <c r="AU115" s="16">
        <v>1333</v>
      </c>
      <c r="AV115" s="16">
        <v>3151</v>
      </c>
      <c r="AW115" s="16">
        <v>4500</v>
      </c>
      <c r="AX115" s="16">
        <v>4904</v>
      </c>
      <c r="AY115" s="16">
        <v>3979</v>
      </c>
      <c r="AZ115" s="16">
        <v>2612</v>
      </c>
      <c r="BA115" s="16">
        <v>1527</v>
      </c>
      <c r="BB115" s="78">
        <v>841</v>
      </c>
      <c r="BC115" s="78">
        <v>580</v>
      </c>
      <c r="BD115" s="79">
        <v>4.2473641524736419</v>
      </c>
    </row>
    <row r="116" spans="1:56" x14ac:dyDescent="0.3">
      <c r="A116" s="19" t="s">
        <v>229</v>
      </c>
      <c r="B116" s="16" t="s">
        <v>280</v>
      </c>
      <c r="C116" s="19">
        <v>133295</v>
      </c>
      <c r="D116" s="16">
        <v>63420</v>
      </c>
      <c r="E116" s="16">
        <v>69875</v>
      </c>
      <c r="F116" s="47">
        <f t="shared" si="6"/>
        <v>0.37050265726801718</v>
      </c>
      <c r="G116" s="72">
        <v>90.762075134168157</v>
      </c>
      <c r="H116" s="73">
        <v>2486.67836816</v>
      </c>
      <c r="I116" s="74">
        <f t="shared" si="7"/>
        <v>53.603635157139635</v>
      </c>
      <c r="J116" s="47">
        <f t="shared" si="8"/>
        <v>4.6292638723532196E-2</v>
      </c>
      <c r="K116" s="16">
        <v>128815</v>
      </c>
      <c r="L116" s="16">
        <v>59971</v>
      </c>
      <c r="M116" s="16">
        <v>68844</v>
      </c>
      <c r="N116" s="16">
        <v>4480</v>
      </c>
      <c r="O116" s="16">
        <v>3449</v>
      </c>
      <c r="P116" s="16">
        <v>1031</v>
      </c>
      <c r="Q116" s="16">
        <v>13939</v>
      </c>
      <c r="R116" s="16">
        <v>6449</v>
      </c>
      <c r="S116" s="16">
        <v>7490</v>
      </c>
      <c r="T116" s="72">
        <v>86.101468624833117</v>
      </c>
      <c r="U116" s="16">
        <v>119356</v>
      </c>
      <c r="V116" s="16">
        <v>56971</v>
      </c>
      <c r="W116" s="16">
        <v>62385</v>
      </c>
      <c r="X116" s="72">
        <v>91.321631802516634</v>
      </c>
      <c r="Y116" s="47">
        <v>0.10457256461232606</v>
      </c>
      <c r="Z116" s="16">
        <v>34649</v>
      </c>
      <c r="AA116" s="16">
        <v>90306</v>
      </c>
      <c r="AB116" s="16">
        <v>8340</v>
      </c>
      <c r="AC116" s="47">
        <v>0.47603702965472949</v>
      </c>
      <c r="AD116" s="50">
        <f t="shared" si="9"/>
        <v>69841.644132172834</v>
      </c>
      <c r="AE116" s="75">
        <v>0.38368436205789208</v>
      </c>
      <c r="AF116" s="76">
        <f t="shared" si="10"/>
        <v>0.61631563794210797</v>
      </c>
      <c r="AG116" s="77">
        <v>9.2352667596837428</v>
      </c>
      <c r="AH116" s="16">
        <v>98646</v>
      </c>
      <c r="AI116" s="16">
        <v>29163</v>
      </c>
      <c r="AJ116" s="16">
        <v>60357</v>
      </c>
      <c r="AK116" s="16">
        <v>6700</v>
      </c>
      <c r="AL116" s="16">
        <v>1669</v>
      </c>
      <c r="AM116" s="78">
        <v>757</v>
      </c>
      <c r="AN116" s="16">
        <v>29912</v>
      </c>
      <c r="AO116" s="16">
        <v>23423</v>
      </c>
      <c r="AP116" s="16">
        <v>6489</v>
      </c>
      <c r="AQ116" s="67">
        <v>0.21693634661674246</v>
      </c>
      <c r="AR116" s="16">
        <v>128815</v>
      </c>
      <c r="AS116" s="16">
        <v>4480</v>
      </c>
      <c r="AT116" s="47">
        <f t="shared" si="11"/>
        <v>3.4778558397702129E-2</v>
      </c>
      <c r="AU116" s="16">
        <v>1141</v>
      </c>
      <c r="AV116" s="16">
        <v>3158</v>
      </c>
      <c r="AW116" s="16">
        <v>6152</v>
      </c>
      <c r="AX116" s="16">
        <v>7589</v>
      </c>
      <c r="AY116" s="16">
        <v>5256</v>
      </c>
      <c r="AZ116" s="16">
        <v>3199</v>
      </c>
      <c r="BA116" s="16">
        <v>1725</v>
      </c>
      <c r="BB116" s="78">
        <v>985</v>
      </c>
      <c r="BC116" s="78">
        <v>707</v>
      </c>
      <c r="BD116" s="79">
        <v>4.3064656325220652</v>
      </c>
    </row>
    <row r="117" spans="1:56" x14ac:dyDescent="0.3">
      <c r="A117" s="19" t="s">
        <v>229</v>
      </c>
      <c r="B117" s="16" t="s">
        <v>281</v>
      </c>
      <c r="C117" s="19">
        <v>48866</v>
      </c>
      <c r="D117" s="16">
        <v>22859</v>
      </c>
      <c r="E117" s="16">
        <v>26007</v>
      </c>
      <c r="F117" s="47">
        <f t="shared" si="6"/>
        <v>0.13582642147161503</v>
      </c>
      <c r="G117" s="72">
        <v>87.895566578228937</v>
      </c>
      <c r="H117" s="73">
        <v>1335.2110601700001</v>
      </c>
      <c r="I117" s="74">
        <f t="shared" si="7"/>
        <v>36.597959272280399</v>
      </c>
      <c r="J117" s="47">
        <f t="shared" si="8"/>
        <v>3.1606365904916875E-2</v>
      </c>
      <c r="K117" s="16">
        <v>47694</v>
      </c>
      <c r="L117" s="16">
        <v>21949</v>
      </c>
      <c r="M117" s="16">
        <v>25745</v>
      </c>
      <c r="N117" s="16">
        <v>1172</v>
      </c>
      <c r="O117" s="78">
        <v>910</v>
      </c>
      <c r="P117" s="78">
        <v>262</v>
      </c>
      <c r="Q117" s="16">
        <v>4522</v>
      </c>
      <c r="R117" s="16">
        <v>2084</v>
      </c>
      <c r="S117" s="16">
        <v>2438</v>
      </c>
      <c r="T117" s="72">
        <v>85.479901558654632</v>
      </c>
      <c r="U117" s="16">
        <v>44344</v>
      </c>
      <c r="V117" s="16">
        <v>20775</v>
      </c>
      <c r="W117" s="16">
        <v>23569</v>
      </c>
      <c r="X117" s="72">
        <v>88.145445288302426</v>
      </c>
      <c r="Y117" s="47">
        <v>9.2538779519502318E-2</v>
      </c>
      <c r="Z117" s="16">
        <v>11221</v>
      </c>
      <c r="AA117" s="16">
        <v>32634</v>
      </c>
      <c r="AB117" s="16">
        <v>5011</v>
      </c>
      <c r="AC117" s="47">
        <v>0.49739535453821176</v>
      </c>
      <c r="AD117" s="50">
        <f t="shared" si="9"/>
        <v>24560.278605135747</v>
      </c>
      <c r="AE117" s="75">
        <v>0.34384384384384392</v>
      </c>
      <c r="AF117" s="76">
        <f t="shared" si="10"/>
        <v>0.65615615615615608</v>
      </c>
      <c r="AG117" s="77">
        <v>15.355151069436785</v>
      </c>
      <c r="AH117" s="16">
        <v>37645</v>
      </c>
      <c r="AI117" s="16">
        <v>11232</v>
      </c>
      <c r="AJ117" s="16">
        <v>22255</v>
      </c>
      <c r="AK117" s="16">
        <v>3371</v>
      </c>
      <c r="AL117" s="78">
        <v>528</v>
      </c>
      <c r="AM117" s="78">
        <v>259</v>
      </c>
      <c r="AN117" s="16">
        <v>10532</v>
      </c>
      <c r="AO117" s="16">
        <v>7805</v>
      </c>
      <c r="AP117" s="16">
        <v>2727</v>
      </c>
      <c r="AQ117" s="67">
        <v>0.25892518040258261</v>
      </c>
      <c r="AR117" s="16">
        <v>47694</v>
      </c>
      <c r="AS117" s="16">
        <v>1172</v>
      </c>
      <c r="AT117" s="47">
        <f t="shared" si="11"/>
        <v>2.4573321591814485E-2</v>
      </c>
      <c r="AU117" s="78">
        <v>351</v>
      </c>
      <c r="AV117" s="16">
        <v>1070</v>
      </c>
      <c r="AW117" s="16">
        <v>1877</v>
      </c>
      <c r="AX117" s="16">
        <v>2329</v>
      </c>
      <c r="AY117" s="16">
        <v>1964</v>
      </c>
      <c r="AZ117" s="16">
        <v>1407</v>
      </c>
      <c r="BA117" s="78">
        <v>807</v>
      </c>
      <c r="BB117" s="78">
        <v>442</v>
      </c>
      <c r="BC117" s="78">
        <v>285</v>
      </c>
      <c r="BD117" s="79">
        <v>4.5284846183061145</v>
      </c>
    </row>
    <row r="118" spans="1:56" x14ac:dyDescent="0.3">
      <c r="A118" s="19" t="s">
        <v>229</v>
      </c>
      <c r="B118" s="16" t="s">
        <v>283</v>
      </c>
      <c r="C118" s="19">
        <v>68697</v>
      </c>
      <c r="D118" s="16">
        <v>32546</v>
      </c>
      <c r="E118" s="16">
        <v>36151</v>
      </c>
      <c r="F118" s="47">
        <f t="shared" si="6"/>
        <v>0.19094805541348869</v>
      </c>
      <c r="G118" s="72">
        <v>90.027938369616336</v>
      </c>
      <c r="H118" s="73">
        <v>1784.78762693</v>
      </c>
      <c r="I118" s="74">
        <f t="shared" si="7"/>
        <v>38.490293726523198</v>
      </c>
      <c r="J118" s="47">
        <f t="shared" si="8"/>
        <v>3.3240604981754678E-2</v>
      </c>
      <c r="K118" s="16">
        <v>66641</v>
      </c>
      <c r="L118" s="16">
        <v>30891</v>
      </c>
      <c r="M118" s="16">
        <v>35750</v>
      </c>
      <c r="N118" s="16">
        <v>2056</v>
      </c>
      <c r="O118" s="16">
        <v>1655</v>
      </c>
      <c r="P118" s="78">
        <v>401</v>
      </c>
      <c r="Q118" s="16">
        <v>9473</v>
      </c>
      <c r="R118" s="16">
        <v>4390</v>
      </c>
      <c r="S118" s="16">
        <v>5083</v>
      </c>
      <c r="T118" s="72">
        <v>86.366319102891993</v>
      </c>
      <c r="U118" s="16">
        <v>59224</v>
      </c>
      <c r="V118" s="16">
        <v>28156</v>
      </c>
      <c r="W118" s="16">
        <v>31068</v>
      </c>
      <c r="X118" s="72">
        <v>90.627011716235344</v>
      </c>
      <c r="Y118" s="47">
        <v>0.13789539572324847</v>
      </c>
      <c r="Z118" s="16">
        <v>16495</v>
      </c>
      <c r="AA118" s="16">
        <v>46414</v>
      </c>
      <c r="AB118" s="16">
        <v>5788</v>
      </c>
      <c r="AC118" s="47">
        <v>0.48009221355625459</v>
      </c>
      <c r="AD118" s="50">
        <f t="shared" si="9"/>
        <v>35716.105205325977</v>
      </c>
      <c r="AE118" s="75">
        <v>0.3553884603783341</v>
      </c>
      <c r="AF118" s="76">
        <f t="shared" si="10"/>
        <v>0.64461153962166584</v>
      </c>
      <c r="AG118" s="77">
        <v>12.470375317792046</v>
      </c>
      <c r="AH118" s="16">
        <v>52202</v>
      </c>
      <c r="AI118" s="16">
        <v>13695</v>
      </c>
      <c r="AJ118" s="16">
        <v>32510</v>
      </c>
      <c r="AK118" s="16">
        <v>4503</v>
      </c>
      <c r="AL118" s="78">
        <v>1137</v>
      </c>
      <c r="AM118" s="78">
        <v>357</v>
      </c>
      <c r="AN118" s="16">
        <v>15934</v>
      </c>
      <c r="AO118" s="16">
        <v>12052</v>
      </c>
      <c r="AP118" s="16">
        <v>3882</v>
      </c>
      <c r="AQ118" s="67">
        <v>0.24362997364127023</v>
      </c>
      <c r="AR118" s="16">
        <v>66641</v>
      </c>
      <c r="AS118" s="16">
        <v>2056</v>
      </c>
      <c r="AT118" s="47">
        <f t="shared" si="11"/>
        <v>3.0851877973019613E-2</v>
      </c>
      <c r="AU118" s="78">
        <v>809</v>
      </c>
      <c r="AV118" s="16">
        <v>2022</v>
      </c>
      <c r="AW118" s="16">
        <v>3350</v>
      </c>
      <c r="AX118" s="16">
        <v>3647</v>
      </c>
      <c r="AY118" s="16">
        <v>2646</v>
      </c>
      <c r="AZ118" s="78">
        <v>1771</v>
      </c>
      <c r="BA118" s="78">
        <v>880</v>
      </c>
      <c r="BB118" s="78">
        <v>484</v>
      </c>
      <c r="BC118" s="78">
        <v>325</v>
      </c>
      <c r="BD118" s="79">
        <v>4.1823145475084722</v>
      </c>
    </row>
    <row r="119" spans="1:56" x14ac:dyDescent="0.3">
      <c r="A119" s="19" t="s">
        <v>285</v>
      </c>
      <c r="B119" s="16" t="s">
        <v>288</v>
      </c>
      <c r="C119" s="19">
        <v>265779</v>
      </c>
      <c r="D119" s="16">
        <v>129959</v>
      </c>
      <c r="E119" s="16">
        <v>135820</v>
      </c>
      <c r="F119" s="47">
        <f t="shared" si="6"/>
        <v>0.73875108403193168</v>
      </c>
      <c r="G119" s="72">
        <v>95.68472978942718</v>
      </c>
      <c r="H119" s="73">
        <v>28.149807537400001</v>
      </c>
      <c r="I119" s="74">
        <f t="shared" si="7"/>
        <v>9441.5920836007299</v>
      </c>
      <c r="J119" s="47">
        <v>1</v>
      </c>
      <c r="K119" s="16">
        <v>241519</v>
      </c>
      <c r="L119" s="16">
        <v>112312</v>
      </c>
      <c r="M119" s="16">
        <v>129207</v>
      </c>
      <c r="N119" s="16">
        <v>24260</v>
      </c>
      <c r="O119" s="16">
        <v>17647</v>
      </c>
      <c r="P119" s="16">
        <v>6613</v>
      </c>
      <c r="Q119" s="16">
        <v>265779</v>
      </c>
      <c r="R119" s="16">
        <v>129959</v>
      </c>
      <c r="S119" s="16">
        <v>135820</v>
      </c>
      <c r="T119" s="72">
        <v>95.68472978942718</v>
      </c>
      <c r="U119" s="78">
        <v>0</v>
      </c>
      <c r="V119" s="78">
        <v>0</v>
      </c>
      <c r="W119" s="78">
        <v>0</v>
      </c>
      <c r="X119" s="72"/>
      <c r="Y119" s="47">
        <v>1</v>
      </c>
      <c r="Z119" s="16">
        <v>57386</v>
      </c>
      <c r="AA119" s="16">
        <v>193811</v>
      </c>
      <c r="AB119" s="16">
        <v>14582</v>
      </c>
      <c r="AC119" s="47">
        <v>0.37133083261527988</v>
      </c>
      <c r="AD119" s="50">
        <f t="shared" si="9"/>
        <v>167087.06263834352</v>
      </c>
      <c r="AE119" s="75">
        <v>0.29609258504419256</v>
      </c>
      <c r="AF119" s="76">
        <f t="shared" si="10"/>
        <v>0.70390741495580744</v>
      </c>
      <c r="AG119" s="77">
        <v>7.5238247571087298</v>
      </c>
      <c r="AH119" s="16">
        <v>208393</v>
      </c>
      <c r="AI119" s="16">
        <v>83962</v>
      </c>
      <c r="AJ119" s="16">
        <v>104880</v>
      </c>
      <c r="AK119" s="16">
        <v>12041</v>
      </c>
      <c r="AL119" s="16">
        <v>2826</v>
      </c>
      <c r="AM119" s="78">
        <v>4684</v>
      </c>
      <c r="AN119" s="16">
        <v>49731</v>
      </c>
      <c r="AO119" s="16">
        <v>36299</v>
      </c>
      <c r="AP119" s="16">
        <v>13432</v>
      </c>
      <c r="AQ119" s="67">
        <v>0.27009310088274918</v>
      </c>
      <c r="AR119" s="16">
        <v>241519</v>
      </c>
      <c r="AS119" s="16">
        <v>24260</v>
      </c>
      <c r="AT119" s="47">
        <f t="shared" si="11"/>
        <v>0.10044758383398407</v>
      </c>
      <c r="AU119" s="16">
        <v>1823</v>
      </c>
      <c r="AV119" s="16">
        <v>5562</v>
      </c>
      <c r="AW119" s="16">
        <v>8632</v>
      </c>
      <c r="AX119" s="16">
        <v>10125</v>
      </c>
      <c r="AY119" s="16">
        <v>7956</v>
      </c>
      <c r="AZ119" s="16">
        <v>5577</v>
      </c>
      <c r="BA119" s="16">
        <v>3761</v>
      </c>
      <c r="BB119" s="16">
        <v>2834</v>
      </c>
      <c r="BC119" s="16">
        <v>3461</v>
      </c>
      <c r="BD119" s="79">
        <v>4.8565080131105347</v>
      </c>
    </row>
    <row r="120" spans="1:56" x14ac:dyDescent="0.3">
      <c r="A120" s="19" t="s">
        <v>285</v>
      </c>
      <c r="B120" s="16" t="s">
        <v>290</v>
      </c>
      <c r="C120" s="19">
        <v>197175</v>
      </c>
      <c r="D120" s="16">
        <v>93245</v>
      </c>
      <c r="E120" s="16">
        <v>103930</v>
      </c>
      <c r="F120" s="47">
        <f t="shared" si="6"/>
        <v>0.54806152854061507</v>
      </c>
      <c r="G120" s="72">
        <v>89.71904166265756</v>
      </c>
      <c r="H120" s="73">
        <v>12.1562346233</v>
      </c>
      <c r="I120" s="74">
        <f t="shared" si="7"/>
        <v>16220.071930996817</v>
      </c>
      <c r="J120" s="47">
        <v>1</v>
      </c>
      <c r="K120" s="16">
        <v>160131</v>
      </c>
      <c r="L120" s="16">
        <v>72000</v>
      </c>
      <c r="M120" s="16">
        <v>88131</v>
      </c>
      <c r="N120" s="16">
        <v>37044</v>
      </c>
      <c r="O120" s="16">
        <v>21245</v>
      </c>
      <c r="P120" s="16">
        <v>15799</v>
      </c>
      <c r="Q120" s="16">
        <v>197175</v>
      </c>
      <c r="R120" s="16">
        <v>93245</v>
      </c>
      <c r="S120" s="16">
        <v>103930</v>
      </c>
      <c r="T120" s="72">
        <v>89.71904166265756</v>
      </c>
      <c r="U120" s="78">
        <v>0</v>
      </c>
      <c r="V120" s="78">
        <v>0</v>
      </c>
      <c r="W120" s="78">
        <v>0</v>
      </c>
      <c r="X120" s="72"/>
      <c r="Y120" s="47">
        <v>1</v>
      </c>
      <c r="Z120" s="16">
        <v>35476</v>
      </c>
      <c r="AA120" s="16">
        <v>150343</v>
      </c>
      <c r="AB120" s="16">
        <v>11356</v>
      </c>
      <c r="AC120" s="47">
        <v>0.31150103430156378</v>
      </c>
      <c r="AD120" s="50">
        <f t="shared" si="9"/>
        <v>135754.78356158914</v>
      </c>
      <c r="AE120" s="75">
        <v>0.2359670885907558</v>
      </c>
      <c r="AF120" s="76">
        <f t="shared" si="10"/>
        <v>0.76403291140924423</v>
      </c>
      <c r="AG120" s="77">
        <v>7.5533945710807959</v>
      </c>
      <c r="AH120" s="16">
        <v>161699</v>
      </c>
      <c r="AI120" s="16">
        <v>76954</v>
      </c>
      <c r="AJ120" s="16">
        <v>71099</v>
      </c>
      <c r="AK120" s="16">
        <v>7934</v>
      </c>
      <c r="AL120" s="16">
        <v>1681</v>
      </c>
      <c r="AM120" s="78">
        <v>4031</v>
      </c>
      <c r="AN120" s="16">
        <v>33281</v>
      </c>
      <c r="AO120" s="16">
        <v>23252</v>
      </c>
      <c r="AP120" s="16">
        <v>10029</v>
      </c>
      <c r="AQ120" s="67">
        <v>0.30134310868062858</v>
      </c>
      <c r="AR120" s="16">
        <v>160131</v>
      </c>
      <c r="AS120" s="16">
        <v>37044</v>
      </c>
      <c r="AT120" s="47">
        <f t="shared" si="11"/>
        <v>0.2313355939824269</v>
      </c>
      <c r="AU120" s="16">
        <v>1695</v>
      </c>
      <c r="AV120" s="16">
        <v>3804</v>
      </c>
      <c r="AW120" s="16">
        <v>5487</v>
      </c>
      <c r="AX120" s="16">
        <v>6509</v>
      </c>
      <c r="AY120" s="16">
        <v>5335</v>
      </c>
      <c r="AZ120" s="16">
        <v>3618</v>
      </c>
      <c r="BA120" s="16">
        <v>2490</v>
      </c>
      <c r="BB120" s="16">
        <v>1859</v>
      </c>
      <c r="BC120" s="16">
        <v>2484</v>
      </c>
      <c r="BD120" s="79">
        <v>4.8114840299269854</v>
      </c>
    </row>
    <row r="121" spans="1:56" x14ac:dyDescent="0.3">
      <c r="A121" s="19" t="s">
        <v>285</v>
      </c>
      <c r="B121" s="16" t="s">
        <v>292</v>
      </c>
      <c r="C121" s="19">
        <v>241113</v>
      </c>
      <c r="D121" s="16">
        <v>116903</v>
      </c>
      <c r="E121" s="16">
        <v>124210</v>
      </c>
      <c r="F121" s="47">
        <f t="shared" si="6"/>
        <v>0.67019023370616615</v>
      </c>
      <c r="G121" s="72">
        <v>94.117220835681508</v>
      </c>
      <c r="H121" s="73">
        <v>15.0932155723</v>
      </c>
      <c r="I121" s="74">
        <f t="shared" si="7"/>
        <v>15974.925876133741</v>
      </c>
      <c r="J121" s="47">
        <v>1</v>
      </c>
      <c r="K121" s="16">
        <v>217725</v>
      </c>
      <c r="L121" s="16">
        <v>101462</v>
      </c>
      <c r="M121" s="16">
        <v>116263</v>
      </c>
      <c r="N121" s="16">
        <v>23388</v>
      </c>
      <c r="O121" s="16">
        <v>15441</v>
      </c>
      <c r="P121" s="16">
        <v>7947</v>
      </c>
      <c r="Q121" s="16">
        <v>241113</v>
      </c>
      <c r="R121" s="16">
        <v>116903</v>
      </c>
      <c r="S121" s="16">
        <v>124210</v>
      </c>
      <c r="T121" s="72">
        <v>94.117220835681508</v>
      </c>
      <c r="U121" s="78">
        <v>0</v>
      </c>
      <c r="V121" s="78">
        <v>0</v>
      </c>
      <c r="W121" s="78">
        <v>0</v>
      </c>
      <c r="X121" s="72"/>
      <c r="Y121" s="47">
        <v>1</v>
      </c>
      <c r="Z121" s="16">
        <v>50326</v>
      </c>
      <c r="AA121" s="16">
        <v>179008</v>
      </c>
      <c r="AB121" s="16">
        <v>11779</v>
      </c>
      <c r="AC121" s="47">
        <v>0.3469398015731141</v>
      </c>
      <c r="AD121" s="50">
        <f t="shared" si="9"/>
        <v>157461.30362330173</v>
      </c>
      <c r="AE121" s="75">
        <v>0.28113827314980339</v>
      </c>
      <c r="AF121" s="76">
        <f t="shared" si="10"/>
        <v>0.71886172685019667</v>
      </c>
      <c r="AG121" s="77">
        <v>6.5801528423310689</v>
      </c>
      <c r="AH121" s="16">
        <v>190787</v>
      </c>
      <c r="AI121" s="16">
        <v>81396</v>
      </c>
      <c r="AJ121" s="16">
        <v>90372</v>
      </c>
      <c r="AK121" s="16">
        <v>10542</v>
      </c>
      <c r="AL121" s="16">
        <v>2513</v>
      </c>
      <c r="AM121" s="78">
        <v>5964</v>
      </c>
      <c r="AN121" s="16">
        <v>41927</v>
      </c>
      <c r="AO121" s="16">
        <v>30302</v>
      </c>
      <c r="AP121" s="16">
        <v>11625</v>
      </c>
      <c r="AQ121" s="67">
        <v>0.27726763183628689</v>
      </c>
      <c r="AR121" s="16">
        <v>217725</v>
      </c>
      <c r="AS121" s="16">
        <v>23388</v>
      </c>
      <c r="AT121" s="47">
        <f t="shared" si="11"/>
        <v>0.10741991043747848</v>
      </c>
      <c r="AU121" s="16">
        <v>1520</v>
      </c>
      <c r="AV121" s="16">
        <v>4067</v>
      </c>
      <c r="AW121" s="16">
        <v>6737</v>
      </c>
      <c r="AX121" s="16">
        <v>7977</v>
      </c>
      <c r="AY121" s="16">
        <v>6617</v>
      </c>
      <c r="AZ121" s="16">
        <v>4800</v>
      </c>
      <c r="BA121" s="16">
        <v>3363</v>
      </c>
      <c r="BB121" s="16">
        <v>2682</v>
      </c>
      <c r="BC121" s="16">
        <v>4164</v>
      </c>
      <c r="BD121" s="79">
        <v>5.1929544207789728</v>
      </c>
    </row>
    <row r="122" spans="1:56" x14ac:dyDescent="0.3">
      <c r="A122" s="19" t="s">
        <v>285</v>
      </c>
      <c r="B122" s="16" t="s">
        <v>294</v>
      </c>
      <c r="C122" s="19">
        <v>283781</v>
      </c>
      <c r="D122" s="16">
        <v>137528</v>
      </c>
      <c r="E122" s="16">
        <v>146253</v>
      </c>
      <c r="F122" s="47">
        <f t="shared" si="6"/>
        <v>0.788788886171088</v>
      </c>
      <c r="G122" s="72">
        <v>94.034310407307885</v>
      </c>
      <c r="H122" s="73">
        <v>30.2232494199</v>
      </c>
      <c r="I122" s="74">
        <f t="shared" si="7"/>
        <v>9389.4933684115731</v>
      </c>
      <c r="J122" s="47">
        <v>1</v>
      </c>
      <c r="K122" s="16">
        <v>267247</v>
      </c>
      <c r="L122" s="16">
        <v>125953</v>
      </c>
      <c r="M122" s="16">
        <v>141294</v>
      </c>
      <c r="N122" s="16">
        <v>16534</v>
      </c>
      <c r="O122" s="16">
        <v>11575</v>
      </c>
      <c r="P122" s="16">
        <v>4959</v>
      </c>
      <c r="Q122" s="16">
        <v>283781</v>
      </c>
      <c r="R122" s="16">
        <v>137528</v>
      </c>
      <c r="S122" s="16">
        <v>146253</v>
      </c>
      <c r="T122" s="72">
        <v>94.034310407307885</v>
      </c>
      <c r="U122" s="78">
        <v>0</v>
      </c>
      <c r="V122" s="78">
        <v>0</v>
      </c>
      <c r="W122" s="78">
        <v>0</v>
      </c>
      <c r="X122" s="72"/>
      <c r="Y122" s="47">
        <v>1</v>
      </c>
      <c r="Z122" s="16">
        <v>67601</v>
      </c>
      <c r="AA122" s="16">
        <v>202863</v>
      </c>
      <c r="AB122" s="16">
        <v>13317</v>
      </c>
      <c r="AC122" s="47">
        <v>0.39888003233709446</v>
      </c>
      <c r="AD122" s="50">
        <f t="shared" si="9"/>
        <v>170586.425543347</v>
      </c>
      <c r="AE122" s="75">
        <v>0.33323474463061276</v>
      </c>
      <c r="AF122" s="76">
        <f t="shared" si="10"/>
        <v>0.66676525536938724</v>
      </c>
      <c r="AG122" s="77">
        <v>6.5645287706481721</v>
      </c>
      <c r="AH122" s="16">
        <v>216180</v>
      </c>
      <c r="AI122" s="16">
        <v>81219</v>
      </c>
      <c r="AJ122" s="16">
        <v>114370</v>
      </c>
      <c r="AK122" s="16">
        <v>13163</v>
      </c>
      <c r="AL122" s="16">
        <v>3356</v>
      </c>
      <c r="AM122" s="78">
        <v>4072</v>
      </c>
      <c r="AN122" s="16">
        <v>53047</v>
      </c>
      <c r="AO122" s="16">
        <v>40491</v>
      </c>
      <c r="AP122" s="16">
        <v>12556</v>
      </c>
      <c r="AQ122" s="67">
        <v>0.23669576036345127</v>
      </c>
      <c r="AR122" s="16">
        <v>267247</v>
      </c>
      <c r="AS122" s="16">
        <v>16534</v>
      </c>
      <c r="AT122" s="47">
        <f t="shared" si="11"/>
        <v>6.1867860069523696E-2</v>
      </c>
      <c r="AU122" s="16">
        <v>1636</v>
      </c>
      <c r="AV122" s="16">
        <v>5446</v>
      </c>
      <c r="AW122" s="16">
        <v>8535</v>
      </c>
      <c r="AX122" s="16">
        <v>10412</v>
      </c>
      <c r="AY122" s="16">
        <v>8685</v>
      </c>
      <c r="AZ122" s="16">
        <v>6280</v>
      </c>
      <c r="BA122" s="16">
        <v>4286</v>
      </c>
      <c r="BB122" s="16">
        <v>3328</v>
      </c>
      <c r="BC122" s="16">
        <v>4439</v>
      </c>
      <c r="BD122" s="79">
        <v>5.0379286293287082</v>
      </c>
    </row>
    <row r="123" spans="1:56" x14ac:dyDescent="0.3">
      <c r="A123" s="19" t="s">
        <v>285</v>
      </c>
      <c r="B123" s="16" t="s">
        <v>296</v>
      </c>
      <c r="C123" s="19">
        <v>237698</v>
      </c>
      <c r="D123" s="16">
        <v>120794</v>
      </c>
      <c r="E123" s="16">
        <v>116904</v>
      </c>
      <c r="F123" s="47">
        <f t="shared" si="6"/>
        <v>0.66069800538124568</v>
      </c>
      <c r="G123" s="72">
        <v>103.32751659481283</v>
      </c>
      <c r="H123" s="73">
        <v>28.5323182775</v>
      </c>
      <c r="I123" s="74">
        <f t="shared" si="7"/>
        <v>8330.8337474786877</v>
      </c>
      <c r="J123" s="47">
        <v>1</v>
      </c>
      <c r="K123" s="16">
        <v>219454</v>
      </c>
      <c r="L123" s="16">
        <v>107491</v>
      </c>
      <c r="M123" s="16">
        <v>111963</v>
      </c>
      <c r="N123" s="16">
        <v>18244</v>
      </c>
      <c r="O123" s="16">
        <v>13303</v>
      </c>
      <c r="P123" s="16">
        <v>4941</v>
      </c>
      <c r="Q123" s="16">
        <v>237698</v>
      </c>
      <c r="R123" s="16">
        <v>120794</v>
      </c>
      <c r="S123" s="16">
        <v>116904</v>
      </c>
      <c r="T123" s="72">
        <v>103.32751659481283</v>
      </c>
      <c r="U123" s="78">
        <v>0</v>
      </c>
      <c r="V123" s="78">
        <v>0</v>
      </c>
      <c r="W123" s="78">
        <v>0</v>
      </c>
      <c r="X123" s="72"/>
      <c r="Y123" s="47">
        <v>1</v>
      </c>
      <c r="Z123" s="16">
        <v>61459</v>
      </c>
      <c r="AA123" s="16">
        <v>166802</v>
      </c>
      <c r="AB123" s="16">
        <v>9437</v>
      </c>
      <c r="AC123" s="47">
        <v>0.42503087492955716</v>
      </c>
      <c r="AD123" s="50">
        <f t="shared" si="9"/>
        <v>136669.01109099411</v>
      </c>
      <c r="AE123" s="75">
        <v>0.36845481469047131</v>
      </c>
      <c r="AF123" s="76">
        <f t="shared" si="10"/>
        <v>0.63154518530952863</v>
      </c>
      <c r="AG123" s="77">
        <v>5.6576060239085857</v>
      </c>
      <c r="AH123" s="16">
        <v>176239</v>
      </c>
      <c r="AI123" s="16">
        <v>64144</v>
      </c>
      <c r="AJ123" s="16">
        <v>97041</v>
      </c>
      <c r="AK123" s="16">
        <v>8918</v>
      </c>
      <c r="AL123" s="16">
        <v>2264</v>
      </c>
      <c r="AM123" s="78">
        <v>3872</v>
      </c>
      <c r="AN123" s="16">
        <v>43875</v>
      </c>
      <c r="AO123" s="16">
        <v>35050</v>
      </c>
      <c r="AP123" s="16">
        <v>8825</v>
      </c>
      <c r="AQ123" s="67">
        <v>0.20113960113960114</v>
      </c>
      <c r="AR123" s="16">
        <v>219454</v>
      </c>
      <c r="AS123" s="16">
        <v>18244</v>
      </c>
      <c r="AT123" s="47">
        <f t="shared" si="11"/>
        <v>8.313359519534845E-2</v>
      </c>
      <c r="AU123" s="16">
        <v>1292</v>
      </c>
      <c r="AV123" s="16">
        <v>4566</v>
      </c>
      <c r="AW123" s="16">
        <v>7339</v>
      </c>
      <c r="AX123" s="16">
        <v>8598</v>
      </c>
      <c r="AY123" s="16">
        <v>7246</v>
      </c>
      <c r="AZ123" s="16">
        <v>5147</v>
      </c>
      <c r="BA123" s="16">
        <v>3529</v>
      </c>
      <c r="BB123" s="16">
        <v>2711</v>
      </c>
      <c r="BC123" s="16">
        <v>3447</v>
      </c>
      <c r="BD123" s="79">
        <v>5.0018005698005696</v>
      </c>
    </row>
    <row r="124" spans="1:56" x14ac:dyDescent="0.3">
      <c r="A124" s="19" t="s">
        <v>285</v>
      </c>
      <c r="B124" s="16" t="s">
        <v>298</v>
      </c>
      <c r="C124" s="19">
        <v>237618</v>
      </c>
      <c r="D124" s="16">
        <v>114481</v>
      </c>
      <c r="E124" s="16">
        <v>123137</v>
      </c>
      <c r="F124" s="47">
        <f t="shared" si="6"/>
        <v>0.66047563985679658</v>
      </c>
      <c r="G124" s="72">
        <v>92.97043130821767</v>
      </c>
      <c r="H124" s="73">
        <v>205.20935310600001</v>
      </c>
      <c r="I124" s="74">
        <f t="shared" si="7"/>
        <v>1157.9296771978002</v>
      </c>
      <c r="J124" s="47">
        <v>1</v>
      </c>
      <c r="K124" s="16">
        <v>224121</v>
      </c>
      <c r="L124" s="16">
        <v>104491</v>
      </c>
      <c r="M124" s="16">
        <v>119630</v>
      </c>
      <c r="N124" s="16">
        <v>13497</v>
      </c>
      <c r="O124" s="16">
        <v>9990</v>
      </c>
      <c r="P124" s="16">
        <v>3507</v>
      </c>
      <c r="Q124" s="16">
        <v>80824</v>
      </c>
      <c r="R124" s="16">
        <v>38959</v>
      </c>
      <c r="S124" s="16">
        <v>41865</v>
      </c>
      <c r="T124" s="72">
        <v>93.058640869461357</v>
      </c>
      <c r="U124" s="16">
        <v>156794</v>
      </c>
      <c r="V124" s="16">
        <v>75522</v>
      </c>
      <c r="W124" s="16">
        <v>81272</v>
      </c>
      <c r="X124" s="72">
        <v>92.924992617383609</v>
      </c>
      <c r="Y124" s="47">
        <v>0.34014258179094176</v>
      </c>
      <c r="Z124" s="16">
        <v>59918</v>
      </c>
      <c r="AA124" s="16">
        <v>164728</v>
      </c>
      <c r="AB124" s="16">
        <v>12972</v>
      </c>
      <c r="AC124" s="47">
        <v>0.44248700888737796</v>
      </c>
      <c r="AD124" s="50">
        <f t="shared" si="9"/>
        <v>132475.121922199</v>
      </c>
      <c r="AE124" s="75">
        <v>0.36373901218979166</v>
      </c>
      <c r="AF124" s="76">
        <f t="shared" si="10"/>
        <v>0.63626098781020834</v>
      </c>
      <c r="AG124" s="77">
        <v>7.874799669758632</v>
      </c>
      <c r="AH124" s="16">
        <v>177700</v>
      </c>
      <c r="AI124" s="16">
        <v>61332</v>
      </c>
      <c r="AJ124" s="16">
        <v>99056</v>
      </c>
      <c r="AK124" s="16">
        <v>10860</v>
      </c>
      <c r="AL124" s="16">
        <v>2676</v>
      </c>
      <c r="AM124" s="78">
        <v>3776</v>
      </c>
      <c r="AN124" s="16">
        <v>49626</v>
      </c>
      <c r="AO124" s="16">
        <v>29295</v>
      </c>
      <c r="AP124" s="16">
        <v>20331</v>
      </c>
      <c r="AQ124" s="67">
        <v>0.40968443960826983</v>
      </c>
      <c r="AR124" s="16">
        <v>224121</v>
      </c>
      <c r="AS124" s="16">
        <v>13497</v>
      </c>
      <c r="AT124" s="47">
        <f t="shared" si="11"/>
        <v>6.0221933687606248E-2</v>
      </c>
      <c r="AU124" s="16">
        <v>2010</v>
      </c>
      <c r="AV124" s="16">
        <v>5864</v>
      </c>
      <c r="AW124" s="16">
        <v>9710</v>
      </c>
      <c r="AX124" s="16">
        <v>10745</v>
      </c>
      <c r="AY124" s="16">
        <v>8159</v>
      </c>
      <c r="AZ124" s="16">
        <v>5432</v>
      </c>
      <c r="BA124" s="16">
        <v>3240</v>
      </c>
      <c r="BB124" s="16">
        <v>2217</v>
      </c>
      <c r="BC124" s="16">
        <v>2249</v>
      </c>
      <c r="BD124" s="79">
        <v>4.5162011848627737</v>
      </c>
    </row>
    <row r="125" spans="1:56" x14ac:dyDescent="0.3">
      <c r="A125" s="19" t="s">
        <v>285</v>
      </c>
      <c r="B125" s="16" t="s">
        <v>300</v>
      </c>
      <c r="C125" s="19">
        <v>263725</v>
      </c>
      <c r="D125" s="16">
        <v>129004</v>
      </c>
      <c r="E125" s="16">
        <v>134721</v>
      </c>
      <c r="F125" s="47">
        <f t="shared" si="6"/>
        <v>0.73304184919170134</v>
      </c>
      <c r="G125" s="72">
        <v>95.756415109745333</v>
      </c>
      <c r="H125" s="73">
        <v>593.64289005299997</v>
      </c>
      <c r="I125" s="74">
        <f t="shared" si="7"/>
        <v>444.24856158296586</v>
      </c>
      <c r="J125" s="47">
        <f t="shared" ref="J125:J146" si="12">I125/1157.93</f>
        <v>0.38365752816056742</v>
      </c>
      <c r="K125" s="16">
        <v>247240</v>
      </c>
      <c r="L125" s="16">
        <v>117871</v>
      </c>
      <c r="M125" s="16">
        <v>129369</v>
      </c>
      <c r="N125" s="16">
        <v>16485</v>
      </c>
      <c r="O125" s="16">
        <v>11133</v>
      </c>
      <c r="P125" s="16">
        <v>5352</v>
      </c>
      <c r="Q125" s="16">
        <v>13082</v>
      </c>
      <c r="R125" s="16">
        <v>6125</v>
      </c>
      <c r="S125" s="16">
        <v>6957</v>
      </c>
      <c r="T125" s="72">
        <v>88.040822193474199</v>
      </c>
      <c r="U125" s="16">
        <v>250643</v>
      </c>
      <c r="V125" s="16">
        <v>122879</v>
      </c>
      <c r="W125" s="16">
        <v>127764</v>
      </c>
      <c r="X125" s="72">
        <v>96.176544253467327</v>
      </c>
      <c r="Y125" s="47">
        <v>4.9604701867475592E-2</v>
      </c>
      <c r="Z125" s="16">
        <v>73732</v>
      </c>
      <c r="AA125" s="16">
        <v>178350</v>
      </c>
      <c r="AB125" s="16">
        <v>11643</v>
      </c>
      <c r="AC125" s="47">
        <v>0.47869358003924872</v>
      </c>
      <c r="AD125" s="50">
        <f t="shared" si="9"/>
        <v>137481.53560414913</v>
      </c>
      <c r="AE125" s="75">
        <v>0.41341183067003084</v>
      </c>
      <c r="AF125" s="76">
        <f t="shared" si="10"/>
        <v>0.58658816932996916</v>
      </c>
      <c r="AG125" s="77">
        <v>6.5281749369217836</v>
      </c>
      <c r="AH125" s="16">
        <v>189993</v>
      </c>
      <c r="AI125" s="16">
        <v>59861</v>
      </c>
      <c r="AJ125" s="16">
        <v>113953</v>
      </c>
      <c r="AK125" s="16">
        <v>10569</v>
      </c>
      <c r="AL125" s="16">
        <v>2922</v>
      </c>
      <c r="AM125" s="78">
        <v>2688</v>
      </c>
      <c r="AN125" s="16">
        <v>52990</v>
      </c>
      <c r="AO125" s="16">
        <v>27337</v>
      </c>
      <c r="AP125" s="16">
        <v>25653</v>
      </c>
      <c r="AQ125" s="67">
        <v>0.48411020947348554</v>
      </c>
      <c r="AR125" s="16">
        <v>247240</v>
      </c>
      <c r="AS125" s="16">
        <v>16485</v>
      </c>
      <c r="AT125" s="47">
        <f t="shared" si="11"/>
        <v>6.6676104190260474E-2</v>
      </c>
      <c r="AU125" s="16">
        <v>1566</v>
      </c>
      <c r="AV125" s="16">
        <v>5570</v>
      </c>
      <c r="AW125" s="16">
        <v>9965</v>
      </c>
      <c r="AX125" s="16">
        <v>11622</v>
      </c>
      <c r="AY125" s="16">
        <v>9097</v>
      </c>
      <c r="AZ125" s="16">
        <v>6113</v>
      </c>
      <c r="BA125" s="16">
        <v>3847</v>
      </c>
      <c r="BB125" s="16">
        <v>2816</v>
      </c>
      <c r="BC125" s="16">
        <v>2394</v>
      </c>
      <c r="BD125" s="79">
        <v>4.6657859973579923</v>
      </c>
    </row>
    <row r="126" spans="1:56" x14ac:dyDescent="0.3">
      <c r="A126" s="19" t="s">
        <v>285</v>
      </c>
      <c r="B126" s="16" t="s">
        <v>304</v>
      </c>
      <c r="C126" s="19">
        <v>255508</v>
      </c>
      <c r="D126" s="16">
        <v>128027</v>
      </c>
      <c r="E126" s="16">
        <v>127481</v>
      </c>
      <c r="F126" s="47">
        <f t="shared" si="6"/>
        <v>0.71020213026172418</v>
      </c>
      <c r="G126" s="72">
        <v>100.42829911908441</v>
      </c>
      <c r="H126" s="73">
        <v>1992.1415535799999</v>
      </c>
      <c r="I126" s="74">
        <f t="shared" si="7"/>
        <v>128.25795413023565</v>
      </c>
      <c r="J126" s="47">
        <f t="shared" si="12"/>
        <v>0.11076485981901811</v>
      </c>
      <c r="K126" s="16">
        <v>229770</v>
      </c>
      <c r="L126" s="16">
        <v>110994</v>
      </c>
      <c r="M126" s="16">
        <v>118776</v>
      </c>
      <c r="N126" s="16">
        <v>25738</v>
      </c>
      <c r="O126" s="16">
        <v>17033</v>
      </c>
      <c r="P126" s="16">
        <v>8705</v>
      </c>
      <c r="Q126" s="16">
        <v>158783</v>
      </c>
      <c r="R126" s="16">
        <v>79153</v>
      </c>
      <c r="S126" s="16">
        <v>79630</v>
      </c>
      <c r="T126" s="72">
        <v>99.400979530327774</v>
      </c>
      <c r="U126" s="16">
        <v>96725</v>
      </c>
      <c r="V126" s="16">
        <v>48874</v>
      </c>
      <c r="W126" s="16">
        <v>47851</v>
      </c>
      <c r="X126" s="72">
        <v>102.13788635556205</v>
      </c>
      <c r="Y126" s="47">
        <v>0.62144042456596271</v>
      </c>
      <c r="Z126" s="16">
        <v>63118</v>
      </c>
      <c r="AA126" s="16">
        <v>180734</v>
      </c>
      <c r="AB126" s="16">
        <v>11656</v>
      </c>
      <c r="AC126" s="47">
        <v>0.4137240364292275</v>
      </c>
      <c r="AD126" s="50">
        <f t="shared" si="9"/>
        <v>149798.19890004094</v>
      </c>
      <c r="AE126" s="75">
        <v>0.34923146723914705</v>
      </c>
      <c r="AF126" s="76">
        <f t="shared" si="10"/>
        <v>0.650768532760853</v>
      </c>
      <c r="AG126" s="77">
        <v>6.4492569190080449</v>
      </c>
      <c r="AH126" s="16">
        <v>192390</v>
      </c>
      <c r="AI126" s="16">
        <v>71602</v>
      </c>
      <c r="AJ126" s="16">
        <v>104967</v>
      </c>
      <c r="AK126" s="16">
        <v>10720</v>
      </c>
      <c r="AL126" s="16">
        <v>2858</v>
      </c>
      <c r="AM126" s="78">
        <v>2243</v>
      </c>
      <c r="AN126" s="16">
        <v>53382</v>
      </c>
      <c r="AO126" s="16">
        <v>41312</v>
      </c>
      <c r="AP126" s="16">
        <v>12070</v>
      </c>
      <c r="AQ126" s="67">
        <v>0.22610617811247236</v>
      </c>
      <c r="AR126" s="16">
        <v>229770</v>
      </c>
      <c r="AS126" s="16">
        <v>25738</v>
      </c>
      <c r="AT126" s="47">
        <f t="shared" si="11"/>
        <v>0.11201636419027723</v>
      </c>
      <c r="AU126" s="16">
        <v>2863</v>
      </c>
      <c r="AV126" s="16">
        <v>7042</v>
      </c>
      <c r="AW126" s="16">
        <v>11585</v>
      </c>
      <c r="AX126" s="16">
        <v>11954</v>
      </c>
      <c r="AY126" s="16">
        <v>8331</v>
      </c>
      <c r="AZ126" s="16">
        <v>5155</v>
      </c>
      <c r="BA126" s="16">
        <v>2866</v>
      </c>
      <c r="BB126" s="16">
        <v>1789</v>
      </c>
      <c r="BC126" s="16">
        <v>1797</v>
      </c>
      <c r="BD126" s="79">
        <v>4.3042598628751261</v>
      </c>
    </row>
    <row r="127" spans="1:56" x14ac:dyDescent="0.3">
      <c r="A127" s="19" t="s">
        <v>285</v>
      </c>
      <c r="B127" s="16" t="s">
        <v>305</v>
      </c>
      <c r="C127" s="19">
        <v>258001</v>
      </c>
      <c r="D127" s="16">
        <v>122879</v>
      </c>
      <c r="E127" s="16">
        <v>135122</v>
      </c>
      <c r="F127" s="47">
        <f t="shared" si="6"/>
        <v>0.71713159591736897</v>
      </c>
      <c r="G127" s="72">
        <v>90.939299299891957</v>
      </c>
      <c r="H127" s="73">
        <v>1099.2689731</v>
      </c>
      <c r="I127" s="74">
        <f t="shared" si="7"/>
        <v>234.70233974895402</v>
      </c>
      <c r="J127" s="47">
        <f t="shared" si="12"/>
        <v>0.20269130236625185</v>
      </c>
      <c r="K127" s="16">
        <v>251757</v>
      </c>
      <c r="L127" s="16">
        <v>117824</v>
      </c>
      <c r="M127" s="16">
        <v>133933</v>
      </c>
      <c r="N127" s="16">
        <v>6244</v>
      </c>
      <c r="O127" s="16">
        <v>5055</v>
      </c>
      <c r="P127" s="16">
        <v>1189</v>
      </c>
      <c r="Q127" s="16">
        <v>24234</v>
      </c>
      <c r="R127" s="16">
        <v>11473</v>
      </c>
      <c r="S127" s="16">
        <v>12761</v>
      </c>
      <c r="T127" s="72">
        <v>89.906747120131641</v>
      </c>
      <c r="U127" s="16">
        <v>233767</v>
      </c>
      <c r="V127" s="16">
        <v>111406</v>
      </c>
      <c r="W127" s="16">
        <v>122361</v>
      </c>
      <c r="X127" s="72">
        <v>91.046983924616512</v>
      </c>
      <c r="Y127" s="47">
        <v>9.392986848888181E-2</v>
      </c>
      <c r="Z127" s="16">
        <v>73885</v>
      </c>
      <c r="AA127" s="16">
        <v>170325</v>
      </c>
      <c r="AB127" s="16">
        <v>13791</v>
      </c>
      <c r="AC127" s="47">
        <v>0.51475708204902393</v>
      </c>
      <c r="AD127" s="50">
        <f t="shared" si="9"/>
        <v>125193.15807426978</v>
      </c>
      <c r="AE127" s="75">
        <v>0.43378834580948189</v>
      </c>
      <c r="AF127" s="76">
        <f t="shared" si="10"/>
        <v>0.56621165419051811</v>
      </c>
      <c r="AG127" s="77">
        <v>8.0968736239542061</v>
      </c>
      <c r="AH127" s="16">
        <v>184116</v>
      </c>
      <c r="AI127" s="16">
        <v>57814</v>
      </c>
      <c r="AJ127" s="16">
        <v>109133</v>
      </c>
      <c r="AK127" s="16">
        <v>12100</v>
      </c>
      <c r="AL127" s="16">
        <v>3169</v>
      </c>
      <c r="AM127" s="78">
        <v>1900</v>
      </c>
      <c r="AN127" s="16">
        <v>58645</v>
      </c>
      <c r="AO127" s="16">
        <v>46508</v>
      </c>
      <c r="AP127" s="16">
        <v>12137</v>
      </c>
      <c r="AQ127" s="67">
        <v>0.20695711484355017</v>
      </c>
      <c r="AR127" s="16">
        <v>251757</v>
      </c>
      <c r="AS127" s="16">
        <v>6244</v>
      </c>
      <c r="AT127" s="47">
        <f t="shared" si="11"/>
        <v>2.4801693696699597E-2</v>
      </c>
      <c r="AU127" s="16">
        <v>2485</v>
      </c>
      <c r="AV127" s="16">
        <v>6882</v>
      </c>
      <c r="AW127" s="16">
        <v>12250</v>
      </c>
      <c r="AX127" s="16">
        <v>13411</v>
      </c>
      <c r="AY127" s="16">
        <v>10327</v>
      </c>
      <c r="AZ127" s="16">
        <v>6341</v>
      </c>
      <c r="BA127" s="16">
        <v>3500</v>
      </c>
      <c r="BB127" s="16">
        <v>1951</v>
      </c>
      <c r="BC127" s="16">
        <v>1498</v>
      </c>
      <c r="BD127" s="79">
        <v>4.292897945263876</v>
      </c>
    </row>
    <row r="128" spans="1:56" x14ac:dyDescent="0.3">
      <c r="A128" s="19" t="s">
        <v>285</v>
      </c>
      <c r="B128" s="16" t="s">
        <v>307</v>
      </c>
      <c r="C128" s="19">
        <v>157585</v>
      </c>
      <c r="D128" s="16">
        <v>76774</v>
      </c>
      <c r="E128" s="16">
        <v>80811</v>
      </c>
      <c r="F128" s="47">
        <f t="shared" si="6"/>
        <v>0.43801838962887196</v>
      </c>
      <c r="G128" s="72">
        <v>95.004392966304096</v>
      </c>
      <c r="H128" s="73">
        <v>1509.18942894</v>
      </c>
      <c r="I128" s="74">
        <f t="shared" si="7"/>
        <v>104.41697839792185</v>
      </c>
      <c r="J128" s="47">
        <f t="shared" si="12"/>
        <v>9.0175553269992006E-2</v>
      </c>
      <c r="K128" s="16">
        <v>153877</v>
      </c>
      <c r="L128" s="16">
        <v>73454</v>
      </c>
      <c r="M128" s="16">
        <v>80423</v>
      </c>
      <c r="N128" s="16">
        <v>3708</v>
      </c>
      <c r="O128" s="16">
        <v>3320</v>
      </c>
      <c r="P128" s="78">
        <v>388</v>
      </c>
      <c r="Q128" s="16">
        <v>7393</v>
      </c>
      <c r="R128" s="16">
        <v>3546</v>
      </c>
      <c r="S128" s="16">
        <v>3847</v>
      </c>
      <c r="T128" s="72">
        <v>92.175721341304921</v>
      </c>
      <c r="U128" s="16">
        <v>150192</v>
      </c>
      <c r="V128" s="16">
        <v>73228</v>
      </c>
      <c r="W128" s="16">
        <v>76964</v>
      </c>
      <c r="X128" s="72">
        <v>95.145782443739932</v>
      </c>
      <c r="Y128" s="47">
        <v>4.6914363676745882E-2</v>
      </c>
      <c r="Z128" s="16">
        <v>45530</v>
      </c>
      <c r="AA128" s="16">
        <v>104104</v>
      </c>
      <c r="AB128" s="16">
        <v>7951</v>
      </c>
      <c r="AC128" s="47">
        <v>0.51372665795742711</v>
      </c>
      <c r="AD128" s="50">
        <f t="shared" si="9"/>
        <v>76629.384605778847</v>
      </c>
      <c r="AE128" s="75">
        <v>0.43735111042803348</v>
      </c>
      <c r="AF128" s="76">
        <f t="shared" si="10"/>
        <v>0.56264888957196657</v>
      </c>
      <c r="AG128" s="77">
        <v>7.6375547529393684</v>
      </c>
      <c r="AH128" s="16">
        <v>112055</v>
      </c>
      <c r="AI128" s="16">
        <v>35211</v>
      </c>
      <c r="AJ128" s="16">
        <v>68367</v>
      </c>
      <c r="AK128" s="16">
        <v>6244</v>
      </c>
      <c r="AL128" s="78">
        <v>1281</v>
      </c>
      <c r="AM128" s="78">
        <v>952</v>
      </c>
      <c r="AN128" s="16">
        <v>34533</v>
      </c>
      <c r="AO128" s="16">
        <v>28444</v>
      </c>
      <c r="AP128" s="16">
        <v>6089</v>
      </c>
      <c r="AQ128" s="67">
        <v>0.17632409579243047</v>
      </c>
      <c r="AR128" s="16">
        <v>153877</v>
      </c>
      <c r="AS128" s="16">
        <v>3708</v>
      </c>
      <c r="AT128" s="47">
        <f t="shared" si="11"/>
        <v>2.4097168517712198E-2</v>
      </c>
      <c r="AU128" s="16">
        <v>1148</v>
      </c>
      <c r="AV128" s="16">
        <v>3748</v>
      </c>
      <c r="AW128" s="16">
        <v>6912</v>
      </c>
      <c r="AX128" s="16">
        <v>7828</v>
      </c>
      <c r="AY128" s="16">
        <v>6165</v>
      </c>
      <c r="AZ128" s="16">
        <v>3957</v>
      </c>
      <c r="BA128" s="16">
        <v>2323</v>
      </c>
      <c r="BB128" s="16">
        <v>1430</v>
      </c>
      <c r="BC128" s="16">
        <v>1022</v>
      </c>
      <c r="BD128" s="79">
        <v>4.4559406944082474</v>
      </c>
    </row>
    <row r="129" spans="1:56" x14ac:dyDescent="0.3">
      <c r="A129" s="19" t="s">
        <v>285</v>
      </c>
      <c r="B129" s="16" t="s">
        <v>309</v>
      </c>
      <c r="C129" s="19">
        <v>167149</v>
      </c>
      <c r="D129" s="16">
        <v>84892</v>
      </c>
      <c r="E129" s="16">
        <v>82257</v>
      </c>
      <c r="F129" s="47">
        <f t="shared" si="6"/>
        <v>0.46460218807676057</v>
      </c>
      <c r="G129" s="72">
        <v>103.20337478877177</v>
      </c>
      <c r="H129" s="73">
        <v>1178.5076338599999</v>
      </c>
      <c r="I129" s="74">
        <f t="shared" si="7"/>
        <v>141.83107109160767</v>
      </c>
      <c r="J129" s="47">
        <f t="shared" si="12"/>
        <v>0.12248674021020931</v>
      </c>
      <c r="K129" s="16">
        <v>156953</v>
      </c>
      <c r="L129" s="16">
        <v>75765</v>
      </c>
      <c r="M129" s="16">
        <v>81188</v>
      </c>
      <c r="N129" s="16">
        <v>10196</v>
      </c>
      <c r="O129" s="16">
        <v>9127</v>
      </c>
      <c r="P129" s="16">
        <v>1069</v>
      </c>
      <c r="Q129" s="16">
        <v>77609</v>
      </c>
      <c r="R129" s="16">
        <v>37664</v>
      </c>
      <c r="S129" s="16">
        <v>39945</v>
      </c>
      <c r="T129" s="72">
        <v>94.289648266366257</v>
      </c>
      <c r="U129" s="16">
        <v>89540</v>
      </c>
      <c r="V129" s="16">
        <v>47228</v>
      </c>
      <c r="W129" s="16">
        <v>42312</v>
      </c>
      <c r="X129" s="72">
        <v>111.61845339383628</v>
      </c>
      <c r="Y129" s="47">
        <v>0.46431028603222274</v>
      </c>
      <c r="Z129" s="16">
        <v>48747</v>
      </c>
      <c r="AA129" s="16">
        <v>109670</v>
      </c>
      <c r="AB129" s="16">
        <v>8732</v>
      </c>
      <c r="AC129" s="47">
        <v>0.52410868970548008</v>
      </c>
      <c r="AD129" s="50">
        <f t="shared" si="9"/>
        <v>79544.756624418704</v>
      </c>
      <c r="AE129" s="75">
        <v>0.44448800948299444</v>
      </c>
      <c r="AF129" s="76">
        <f t="shared" si="10"/>
        <v>0.55551199051700562</v>
      </c>
      <c r="AG129" s="77">
        <v>7.9620680222485642</v>
      </c>
      <c r="AH129" s="16">
        <v>118402</v>
      </c>
      <c r="AI129" s="16">
        <v>39935</v>
      </c>
      <c r="AJ129" s="16">
        <v>67747</v>
      </c>
      <c r="AK129" s="16">
        <v>7985</v>
      </c>
      <c r="AL129" s="78">
        <v>1377</v>
      </c>
      <c r="AM129" s="78">
        <v>1358</v>
      </c>
      <c r="AN129" s="16">
        <v>35247</v>
      </c>
      <c r="AO129" s="16">
        <v>25235</v>
      </c>
      <c r="AP129" s="16">
        <v>10012</v>
      </c>
      <c r="AQ129" s="67">
        <v>0.28405254347887765</v>
      </c>
      <c r="AR129" s="16">
        <v>156953</v>
      </c>
      <c r="AS129" s="16">
        <v>10196</v>
      </c>
      <c r="AT129" s="47">
        <f t="shared" si="11"/>
        <v>6.4962122418813273E-2</v>
      </c>
      <c r="AU129" s="16">
        <v>1994</v>
      </c>
      <c r="AV129" s="16">
        <v>4167</v>
      </c>
      <c r="AW129" s="16">
        <v>6292</v>
      </c>
      <c r="AX129" s="16">
        <v>7321</v>
      </c>
      <c r="AY129" s="16">
        <v>6058</v>
      </c>
      <c r="AZ129" s="16">
        <v>4065</v>
      </c>
      <c r="BA129" s="16">
        <v>2399</v>
      </c>
      <c r="BB129" s="16">
        <v>1555</v>
      </c>
      <c r="BC129" s="16">
        <v>1396</v>
      </c>
      <c r="BD129" s="79">
        <v>4.452946350043975</v>
      </c>
    </row>
    <row r="130" spans="1:56" x14ac:dyDescent="0.3">
      <c r="A130" s="19" t="s">
        <v>285</v>
      </c>
      <c r="B130" s="16" t="s">
        <v>311</v>
      </c>
      <c r="C130" s="19">
        <v>163702</v>
      </c>
      <c r="D130" s="16">
        <v>83228</v>
      </c>
      <c r="E130" s="16">
        <v>80474</v>
      </c>
      <c r="F130" s="47">
        <f t="shared" si="6"/>
        <v>0.45502101354206043</v>
      </c>
      <c r="G130" s="72">
        <v>103.42222332678878</v>
      </c>
      <c r="H130" s="73">
        <v>2581.4503324299999</v>
      </c>
      <c r="I130" s="74">
        <f t="shared" si="7"/>
        <v>63.414739359289626</v>
      </c>
      <c r="J130" s="47">
        <f t="shared" si="12"/>
        <v>5.4765607039535744E-2</v>
      </c>
      <c r="K130" s="16">
        <v>151500</v>
      </c>
      <c r="L130" s="16">
        <v>74256</v>
      </c>
      <c r="M130" s="16">
        <v>77244</v>
      </c>
      <c r="N130" s="16">
        <v>12202</v>
      </c>
      <c r="O130" s="16">
        <v>8972</v>
      </c>
      <c r="P130" s="16">
        <v>3230</v>
      </c>
      <c r="Q130" s="16">
        <v>13765</v>
      </c>
      <c r="R130" s="16">
        <v>6758</v>
      </c>
      <c r="S130" s="16">
        <v>7007</v>
      </c>
      <c r="T130" s="72">
        <v>96.446410732125017</v>
      </c>
      <c r="U130" s="16">
        <v>149937</v>
      </c>
      <c r="V130" s="16">
        <v>76470</v>
      </c>
      <c r="W130" s="16">
        <v>73467</v>
      </c>
      <c r="X130" s="72">
        <v>104.08754951202582</v>
      </c>
      <c r="Y130" s="47">
        <v>8.4085716729178625E-2</v>
      </c>
      <c r="Z130" s="16">
        <v>53339</v>
      </c>
      <c r="AA130" s="16">
        <v>105176</v>
      </c>
      <c r="AB130" s="16">
        <v>5187</v>
      </c>
      <c r="AC130" s="47">
        <v>0.5564577470145281</v>
      </c>
      <c r="AD130" s="50">
        <f t="shared" si="9"/>
        <v>72608.753898227718</v>
      </c>
      <c r="AE130" s="75">
        <v>0.50714041226135242</v>
      </c>
      <c r="AF130" s="76">
        <f t="shared" si="10"/>
        <v>0.49285958773864758</v>
      </c>
      <c r="AG130" s="77">
        <v>4.9317334753175635</v>
      </c>
      <c r="AH130" s="16">
        <v>110363</v>
      </c>
      <c r="AI130" s="16">
        <v>32537</v>
      </c>
      <c r="AJ130" s="16">
        <v>69535</v>
      </c>
      <c r="AK130" s="16">
        <v>5973</v>
      </c>
      <c r="AL130" s="78">
        <v>1575</v>
      </c>
      <c r="AM130" s="78">
        <v>743</v>
      </c>
      <c r="AN130" s="16">
        <v>33141</v>
      </c>
      <c r="AO130" s="16">
        <v>27843</v>
      </c>
      <c r="AP130" s="16">
        <v>5298</v>
      </c>
      <c r="AQ130" s="67">
        <v>0.15986240608309948</v>
      </c>
      <c r="AR130" s="16">
        <v>151500</v>
      </c>
      <c r="AS130" s="16">
        <v>12202</v>
      </c>
      <c r="AT130" s="47">
        <f t="shared" si="11"/>
        <v>8.0541254125412548E-2</v>
      </c>
      <c r="AU130" s="78">
        <v>1124</v>
      </c>
      <c r="AV130" s="16">
        <v>3501</v>
      </c>
      <c r="AW130" s="16">
        <v>6187</v>
      </c>
      <c r="AX130" s="16">
        <v>7016</v>
      </c>
      <c r="AY130" s="16">
        <v>5953</v>
      </c>
      <c r="AZ130" s="16">
        <v>4196</v>
      </c>
      <c r="BA130" s="16">
        <v>2497</v>
      </c>
      <c r="BB130" s="16">
        <v>1486</v>
      </c>
      <c r="BC130" s="78">
        <v>1181</v>
      </c>
      <c r="BD130" s="79">
        <v>4.5713768443921428</v>
      </c>
    </row>
    <row r="131" spans="1:56" x14ac:dyDescent="0.3">
      <c r="A131" s="19" t="s">
        <v>285</v>
      </c>
      <c r="B131" s="16" t="s">
        <v>315</v>
      </c>
      <c r="C131" s="19">
        <v>257907</v>
      </c>
      <c r="D131" s="16">
        <v>124539</v>
      </c>
      <c r="E131" s="16">
        <v>133368</v>
      </c>
      <c r="F131" s="47">
        <f t="shared" si="6"/>
        <v>0.7168703164261413</v>
      </c>
      <c r="G131" s="72">
        <v>93.379971207486051</v>
      </c>
      <c r="H131" s="73">
        <v>1874.44645584</v>
      </c>
      <c r="I131" s="74">
        <f t="shared" si="7"/>
        <v>137.59102010968007</v>
      </c>
      <c r="J131" s="47">
        <f t="shared" si="12"/>
        <v>0.11882498951549754</v>
      </c>
      <c r="K131" s="16">
        <v>248232</v>
      </c>
      <c r="L131" s="16">
        <v>117600</v>
      </c>
      <c r="M131" s="16">
        <v>130632</v>
      </c>
      <c r="N131" s="16">
        <v>9675</v>
      </c>
      <c r="O131" s="16">
        <v>6939</v>
      </c>
      <c r="P131" s="16">
        <v>2736</v>
      </c>
      <c r="Q131" s="16">
        <v>41482</v>
      </c>
      <c r="R131" s="16">
        <v>19775</v>
      </c>
      <c r="S131" s="16">
        <v>21707</v>
      </c>
      <c r="T131" s="72">
        <v>91.099645275717506</v>
      </c>
      <c r="U131" s="16">
        <v>216425</v>
      </c>
      <c r="V131" s="16">
        <v>104764</v>
      </c>
      <c r="W131" s="16">
        <v>111661</v>
      </c>
      <c r="X131" s="72">
        <v>93.823268643483402</v>
      </c>
      <c r="Y131" s="47">
        <v>0.16084092327854616</v>
      </c>
      <c r="Z131" s="16">
        <v>68874</v>
      </c>
      <c r="AA131" s="16">
        <v>175913</v>
      </c>
      <c r="AB131" s="16">
        <v>13120</v>
      </c>
      <c r="AC131" s="47">
        <v>0.46610540437602682</v>
      </c>
      <c r="AD131" s="50">
        <f t="shared" si="9"/>
        <v>137695.15347359204</v>
      </c>
      <c r="AE131" s="75">
        <v>0.39152308243279349</v>
      </c>
      <c r="AF131" s="76">
        <f t="shared" si="10"/>
        <v>0.60847691756720645</v>
      </c>
      <c r="AG131" s="77">
        <v>7.4582321943233305</v>
      </c>
      <c r="AH131" s="16">
        <v>189033</v>
      </c>
      <c r="AI131" s="16">
        <v>58050</v>
      </c>
      <c r="AJ131" s="16">
        <v>115608</v>
      </c>
      <c r="AK131" s="16">
        <v>10887</v>
      </c>
      <c r="AL131" s="16">
        <v>2742</v>
      </c>
      <c r="AM131" s="78">
        <v>1746</v>
      </c>
      <c r="AN131" s="16">
        <v>57765</v>
      </c>
      <c r="AO131" s="16">
        <v>45541</v>
      </c>
      <c r="AP131" s="16">
        <v>12224</v>
      </c>
      <c r="AQ131" s="67">
        <v>0.21161603046827665</v>
      </c>
      <c r="AR131" s="16">
        <v>248232</v>
      </c>
      <c r="AS131" s="16">
        <v>9675</v>
      </c>
      <c r="AT131" s="47">
        <f t="shared" si="11"/>
        <v>3.8975635695639561E-2</v>
      </c>
      <c r="AU131" s="16">
        <v>2063</v>
      </c>
      <c r="AV131" s="16">
        <v>6945</v>
      </c>
      <c r="AW131" s="16">
        <v>12915</v>
      </c>
      <c r="AX131" s="16">
        <v>13589</v>
      </c>
      <c r="AY131" s="16">
        <v>9305</v>
      </c>
      <c r="AZ131" s="16">
        <v>6002</v>
      </c>
      <c r="BA131" s="16">
        <v>3253</v>
      </c>
      <c r="BB131" s="16">
        <v>1950</v>
      </c>
      <c r="BC131" s="16">
        <v>1743</v>
      </c>
      <c r="BD131" s="79">
        <v>4.2972734354713058</v>
      </c>
    </row>
    <row r="132" spans="1:56" x14ac:dyDescent="0.3">
      <c r="A132" s="19" t="s">
        <v>285</v>
      </c>
      <c r="B132" s="16" t="s">
        <v>316</v>
      </c>
      <c r="C132" s="19">
        <v>148918</v>
      </c>
      <c r="D132" s="16">
        <v>71161</v>
      </c>
      <c r="E132" s="16">
        <v>77757</v>
      </c>
      <c r="F132" s="47">
        <f t="shared" si="6"/>
        <v>0.41392786462386871</v>
      </c>
      <c r="G132" s="72">
        <v>91.517162441966633</v>
      </c>
      <c r="H132" s="73">
        <v>448.443993815</v>
      </c>
      <c r="I132" s="74">
        <f t="shared" si="7"/>
        <v>332.07714241666099</v>
      </c>
      <c r="J132" s="47">
        <f t="shared" si="12"/>
        <v>0.28678516181173386</v>
      </c>
      <c r="K132" s="16">
        <v>141835</v>
      </c>
      <c r="L132" s="16">
        <v>66006</v>
      </c>
      <c r="M132" s="16">
        <v>75829</v>
      </c>
      <c r="N132" s="16">
        <v>7083</v>
      </c>
      <c r="O132" s="16">
        <v>5155</v>
      </c>
      <c r="P132" s="16">
        <v>1928</v>
      </c>
      <c r="Q132" s="16">
        <v>8290</v>
      </c>
      <c r="R132" s="16">
        <v>3774</v>
      </c>
      <c r="S132" s="16">
        <v>4516</v>
      </c>
      <c r="T132" s="72">
        <v>83.569530558015941</v>
      </c>
      <c r="U132" s="16">
        <v>140628</v>
      </c>
      <c r="V132" s="16">
        <v>67387</v>
      </c>
      <c r="W132" s="16">
        <v>73241</v>
      </c>
      <c r="X132" s="72">
        <v>92.007209076883171</v>
      </c>
      <c r="Y132" s="47">
        <v>5.5668220094280067E-2</v>
      </c>
      <c r="Z132" s="16">
        <v>37443</v>
      </c>
      <c r="AA132" s="16">
        <v>102794</v>
      </c>
      <c r="AB132" s="16">
        <v>8681</v>
      </c>
      <c r="AC132" s="47">
        <v>0.44870323170613069</v>
      </c>
      <c r="AD132" s="50">
        <f t="shared" si="9"/>
        <v>82098.012140786435</v>
      </c>
      <c r="AE132" s="75">
        <v>0.3642527773994591</v>
      </c>
      <c r="AF132" s="76">
        <f t="shared" si="10"/>
        <v>0.63574722260054095</v>
      </c>
      <c r="AG132" s="77">
        <v>8.4450454306671592</v>
      </c>
      <c r="AH132" s="16">
        <v>111475</v>
      </c>
      <c r="AI132" s="16">
        <v>34744</v>
      </c>
      <c r="AJ132" s="16">
        <v>66896</v>
      </c>
      <c r="AK132" s="16">
        <v>6716</v>
      </c>
      <c r="AL132" s="16">
        <v>1764</v>
      </c>
      <c r="AM132" s="78">
        <v>1355</v>
      </c>
      <c r="AN132" s="16">
        <v>33579</v>
      </c>
      <c r="AO132" s="16">
        <v>24965</v>
      </c>
      <c r="AP132" s="16">
        <v>8614</v>
      </c>
      <c r="AQ132" s="67">
        <v>0.25652937848059798</v>
      </c>
      <c r="AR132" s="16">
        <v>141835</v>
      </c>
      <c r="AS132" s="16">
        <v>7083</v>
      </c>
      <c r="AT132" s="47">
        <f t="shared" si="11"/>
        <v>4.9938308598018823E-2</v>
      </c>
      <c r="AU132" s="16">
        <v>1396</v>
      </c>
      <c r="AV132" s="16">
        <v>4093</v>
      </c>
      <c r="AW132" s="16">
        <v>7592</v>
      </c>
      <c r="AX132" s="16">
        <v>7791</v>
      </c>
      <c r="AY132" s="16">
        <v>5576</v>
      </c>
      <c r="AZ132" s="16">
        <v>3380</v>
      </c>
      <c r="BA132" s="16">
        <v>1855</v>
      </c>
      <c r="BB132" s="16">
        <v>1008</v>
      </c>
      <c r="BC132" s="78">
        <v>888</v>
      </c>
      <c r="BD132" s="79">
        <v>4.2239197117245899</v>
      </c>
    </row>
    <row r="133" spans="1:56" x14ac:dyDescent="0.3">
      <c r="A133" s="19" t="s">
        <v>285</v>
      </c>
      <c r="B133" s="16" t="s">
        <v>318</v>
      </c>
      <c r="C133" s="19">
        <v>195629</v>
      </c>
      <c r="D133" s="16">
        <v>92672</v>
      </c>
      <c r="E133" s="16">
        <v>102957</v>
      </c>
      <c r="F133" s="47">
        <f t="shared" si="6"/>
        <v>0.54376431478063636</v>
      </c>
      <c r="G133" s="72">
        <v>90.010392688209635</v>
      </c>
      <c r="H133" s="73">
        <v>891.50660391400004</v>
      </c>
      <c r="I133" s="74">
        <f t="shared" si="7"/>
        <v>219.43640029263489</v>
      </c>
      <c r="J133" s="47">
        <f t="shared" si="12"/>
        <v>0.18950748343391646</v>
      </c>
      <c r="K133" s="16">
        <v>191736</v>
      </c>
      <c r="L133" s="16">
        <v>89448</v>
      </c>
      <c r="M133" s="16">
        <v>102288</v>
      </c>
      <c r="N133" s="16">
        <v>3893</v>
      </c>
      <c r="O133" s="16">
        <v>3224</v>
      </c>
      <c r="P133" s="78">
        <v>669</v>
      </c>
      <c r="Q133" s="16">
        <v>19342</v>
      </c>
      <c r="R133" s="16">
        <v>9081</v>
      </c>
      <c r="S133" s="16">
        <v>10261</v>
      </c>
      <c r="T133" s="72">
        <v>88.500146184582391</v>
      </c>
      <c r="U133" s="16">
        <v>176287</v>
      </c>
      <c r="V133" s="16">
        <v>83591</v>
      </c>
      <c r="W133" s="16">
        <v>92696</v>
      </c>
      <c r="X133" s="72">
        <v>90.177569690170017</v>
      </c>
      <c r="Y133" s="47">
        <v>9.8870821810672235E-2</v>
      </c>
      <c r="Z133" s="16">
        <v>53471</v>
      </c>
      <c r="AA133" s="16">
        <v>130933</v>
      </c>
      <c r="AB133" s="16">
        <v>11225</v>
      </c>
      <c r="AC133" s="47">
        <v>0.49411531088419269</v>
      </c>
      <c r="AD133" s="50">
        <f t="shared" si="9"/>
        <v>98965.715847036263</v>
      </c>
      <c r="AE133" s="75">
        <v>0.40838444089725279</v>
      </c>
      <c r="AF133" s="76">
        <f t="shared" si="10"/>
        <v>0.59161555910274721</v>
      </c>
      <c r="AG133" s="77">
        <v>8.5730869986939897</v>
      </c>
      <c r="AH133" s="16">
        <v>142158</v>
      </c>
      <c r="AI133" s="16">
        <v>39705</v>
      </c>
      <c r="AJ133" s="16">
        <v>89845</v>
      </c>
      <c r="AK133" s="16">
        <v>9298</v>
      </c>
      <c r="AL133" s="16">
        <v>2356</v>
      </c>
      <c r="AM133" s="78">
        <v>954</v>
      </c>
      <c r="AN133" s="16">
        <v>46017</v>
      </c>
      <c r="AO133" s="16">
        <v>37029</v>
      </c>
      <c r="AP133" s="16">
        <v>8988</v>
      </c>
      <c r="AQ133" s="67">
        <v>0.19531912119434122</v>
      </c>
      <c r="AR133" s="16">
        <v>191736</v>
      </c>
      <c r="AS133" s="16">
        <v>3893</v>
      </c>
      <c r="AT133" s="47">
        <f t="shared" si="11"/>
        <v>2.0303959611131975E-2</v>
      </c>
      <c r="AU133" s="16">
        <v>1839</v>
      </c>
      <c r="AV133" s="16">
        <v>5861</v>
      </c>
      <c r="AW133" s="16">
        <v>10519</v>
      </c>
      <c r="AX133" s="16">
        <v>10939</v>
      </c>
      <c r="AY133" s="16">
        <v>7678</v>
      </c>
      <c r="AZ133" s="16">
        <v>4471</v>
      </c>
      <c r="BA133" s="16">
        <v>2385</v>
      </c>
      <c r="BB133" s="16">
        <v>1300</v>
      </c>
      <c r="BC133" s="16">
        <v>1025</v>
      </c>
      <c r="BD133" s="79">
        <v>4.1666340700176026</v>
      </c>
    </row>
    <row r="134" spans="1:56" x14ac:dyDescent="0.3">
      <c r="A134" s="19" t="s">
        <v>285</v>
      </c>
      <c r="B134" s="16" t="s">
        <v>320</v>
      </c>
      <c r="C134" s="19">
        <v>138617</v>
      </c>
      <c r="D134" s="16">
        <v>64754</v>
      </c>
      <c r="E134" s="16">
        <v>73863</v>
      </c>
      <c r="F134" s="47">
        <f t="shared" ref="F134:F197" si="13">C134/(SUM($AM$6:$AM$335))</f>
        <v>0.38529552378199283</v>
      </c>
      <c r="G134" s="72">
        <v>87.667709137186407</v>
      </c>
      <c r="H134" s="73">
        <v>938.10467420400005</v>
      </c>
      <c r="I134" s="74">
        <f t="shared" ref="I134:I197" si="14">C134/H134</f>
        <v>147.76282840464387</v>
      </c>
      <c r="J134" s="47">
        <f t="shared" si="12"/>
        <v>0.12760946551574262</v>
      </c>
      <c r="K134" s="16">
        <v>135085</v>
      </c>
      <c r="L134" s="16">
        <v>61622</v>
      </c>
      <c r="M134" s="16">
        <v>73463</v>
      </c>
      <c r="N134" s="16">
        <v>3532</v>
      </c>
      <c r="O134" s="16">
        <v>3132</v>
      </c>
      <c r="P134" s="78">
        <v>400</v>
      </c>
      <c r="Q134" s="16">
        <v>12389</v>
      </c>
      <c r="R134" s="16">
        <v>5800</v>
      </c>
      <c r="S134" s="16">
        <v>6589</v>
      </c>
      <c r="T134" s="72">
        <v>88.025497040522083</v>
      </c>
      <c r="U134" s="16">
        <v>126228</v>
      </c>
      <c r="V134" s="16">
        <v>58954</v>
      </c>
      <c r="W134" s="16">
        <v>67274</v>
      </c>
      <c r="X134" s="72">
        <v>87.632666409013879</v>
      </c>
      <c r="Y134" s="47">
        <v>8.9375761991674907E-2</v>
      </c>
      <c r="Z134" s="16">
        <v>35529</v>
      </c>
      <c r="AA134" s="16">
        <v>92763</v>
      </c>
      <c r="AB134" s="16">
        <v>10325</v>
      </c>
      <c r="AC134" s="47">
        <v>0.49431346549809729</v>
      </c>
      <c r="AD134" s="50">
        <f t="shared" ref="AD134:AD197" si="15">(1-AC134)*C134</f>
        <v>70096.750353050244</v>
      </c>
      <c r="AE134" s="75">
        <v>0.38300831150350895</v>
      </c>
      <c r="AF134" s="76">
        <f t="shared" ref="AF134:AF197" si="16">1-AE134</f>
        <v>0.616991688496491</v>
      </c>
      <c r="AG134" s="77">
        <v>11.130515399458837</v>
      </c>
      <c r="AH134" s="16">
        <v>103088</v>
      </c>
      <c r="AI134" s="16">
        <v>32880</v>
      </c>
      <c r="AJ134" s="16">
        <v>61036</v>
      </c>
      <c r="AK134" s="16">
        <v>6847</v>
      </c>
      <c r="AL134" s="78">
        <v>1169</v>
      </c>
      <c r="AM134" s="78">
        <v>1156</v>
      </c>
      <c r="AN134" s="16">
        <v>32627</v>
      </c>
      <c r="AO134" s="16">
        <v>24865</v>
      </c>
      <c r="AP134" s="16">
        <v>7762</v>
      </c>
      <c r="AQ134" s="67">
        <v>0.23790112483525913</v>
      </c>
      <c r="AR134" s="16">
        <v>135085</v>
      </c>
      <c r="AS134" s="16">
        <v>3532</v>
      </c>
      <c r="AT134" s="47">
        <f t="shared" ref="AT134:AT197" si="17">AS134/(AR134)</f>
        <v>2.6146500351630454E-2</v>
      </c>
      <c r="AU134" s="16">
        <v>1875</v>
      </c>
      <c r="AV134" s="16">
        <v>4221</v>
      </c>
      <c r="AW134" s="16">
        <v>6869</v>
      </c>
      <c r="AX134" s="16">
        <v>7519</v>
      </c>
      <c r="AY134" s="16">
        <v>5441</v>
      </c>
      <c r="AZ134" s="16">
        <v>3273</v>
      </c>
      <c r="BA134" s="16">
        <v>1802</v>
      </c>
      <c r="BB134" s="78">
        <v>963</v>
      </c>
      <c r="BC134" s="78">
        <v>664</v>
      </c>
      <c r="BD134" s="79">
        <v>4.1402825880405798</v>
      </c>
    </row>
    <row r="135" spans="1:56" x14ac:dyDescent="0.3">
      <c r="A135" s="19" t="s">
        <v>285</v>
      </c>
      <c r="B135" s="16" t="s">
        <v>324</v>
      </c>
      <c r="C135" s="19">
        <v>276096</v>
      </c>
      <c r="D135" s="16">
        <v>124100</v>
      </c>
      <c r="E135" s="16">
        <v>151996</v>
      </c>
      <c r="F135" s="47">
        <f t="shared" si="13"/>
        <v>0.76742789797869737</v>
      </c>
      <c r="G135" s="72">
        <v>81.646885444353799</v>
      </c>
      <c r="H135" s="73">
        <v>988.437933853</v>
      </c>
      <c r="I135" s="74">
        <f t="shared" si="14"/>
        <v>279.32558084224723</v>
      </c>
      <c r="J135" s="47">
        <f t="shared" si="12"/>
        <v>0.24122838240847652</v>
      </c>
      <c r="K135" s="16">
        <v>267917</v>
      </c>
      <c r="L135" s="16">
        <v>117613</v>
      </c>
      <c r="M135" s="16">
        <v>150304</v>
      </c>
      <c r="N135" s="16">
        <v>8179</v>
      </c>
      <c r="O135" s="16">
        <v>6487</v>
      </c>
      <c r="P135" s="16">
        <v>1692</v>
      </c>
      <c r="Q135" s="16">
        <v>87708</v>
      </c>
      <c r="R135" s="16">
        <v>40016</v>
      </c>
      <c r="S135" s="16">
        <v>47692</v>
      </c>
      <c r="T135" s="72">
        <v>83.905057451983552</v>
      </c>
      <c r="U135" s="16">
        <v>188388</v>
      </c>
      <c r="V135" s="16">
        <v>84084</v>
      </c>
      <c r="W135" s="16">
        <v>104304</v>
      </c>
      <c r="X135" s="72">
        <v>80.614358030372756</v>
      </c>
      <c r="Y135" s="47">
        <v>0.3176721140472879</v>
      </c>
      <c r="Z135" s="16">
        <v>68272</v>
      </c>
      <c r="AA135" s="16">
        <v>186377</v>
      </c>
      <c r="AB135" s="16">
        <v>21447</v>
      </c>
      <c r="AC135" s="47">
        <v>0.48138450559886681</v>
      </c>
      <c r="AD135" s="50">
        <f t="shared" si="15"/>
        <v>143187.66354217526</v>
      </c>
      <c r="AE135" s="75">
        <v>0.36631129377551952</v>
      </c>
      <c r="AF135" s="76">
        <f t="shared" si="16"/>
        <v>0.63368870622448048</v>
      </c>
      <c r="AG135" s="77">
        <v>11.50732118233473</v>
      </c>
      <c r="AH135" s="16">
        <v>207824</v>
      </c>
      <c r="AI135" s="16">
        <v>72892</v>
      </c>
      <c r="AJ135" s="16">
        <v>114199</v>
      </c>
      <c r="AK135" s="16">
        <v>15772</v>
      </c>
      <c r="AL135" s="16">
        <v>2711</v>
      </c>
      <c r="AM135" s="78">
        <v>2250</v>
      </c>
      <c r="AN135" s="16">
        <v>62340</v>
      </c>
      <c r="AO135" s="16">
        <v>45081</v>
      </c>
      <c r="AP135" s="16">
        <v>17259</v>
      </c>
      <c r="AQ135" s="67">
        <v>0.27685274302213669</v>
      </c>
      <c r="AR135" s="16">
        <v>267917</v>
      </c>
      <c r="AS135" s="16">
        <v>8179</v>
      </c>
      <c r="AT135" s="47">
        <f t="shared" si="17"/>
        <v>3.0528111318057459E-2</v>
      </c>
      <c r="AU135" s="16">
        <v>3248</v>
      </c>
      <c r="AV135" s="16">
        <v>7944</v>
      </c>
      <c r="AW135" s="16">
        <v>12374</v>
      </c>
      <c r="AX135" s="16">
        <v>13474</v>
      </c>
      <c r="AY135" s="16">
        <v>10446</v>
      </c>
      <c r="AZ135" s="16">
        <v>6927</v>
      </c>
      <c r="BA135" s="16">
        <v>3901</v>
      </c>
      <c r="BB135" s="16">
        <v>2273</v>
      </c>
      <c r="BC135" s="16">
        <v>1753</v>
      </c>
      <c r="BD135" s="79">
        <v>4.2976740455566249</v>
      </c>
    </row>
    <row r="136" spans="1:56" x14ac:dyDescent="0.3">
      <c r="A136" s="19" t="s">
        <v>285</v>
      </c>
      <c r="B136" s="16" t="s">
        <v>325</v>
      </c>
      <c r="C136" s="19">
        <v>216642</v>
      </c>
      <c r="D136" s="16">
        <v>97161</v>
      </c>
      <c r="E136" s="16">
        <v>119481</v>
      </c>
      <c r="F136" s="47">
        <f t="shared" si="13"/>
        <v>0.60217139934624531</v>
      </c>
      <c r="G136" s="72">
        <v>81.319205564064575</v>
      </c>
      <c r="H136" s="73">
        <v>1352.3917786899999</v>
      </c>
      <c r="I136" s="74">
        <f t="shared" si="14"/>
        <v>160.19174577491975</v>
      </c>
      <c r="J136" s="47">
        <f t="shared" si="12"/>
        <v>0.13834320362622934</v>
      </c>
      <c r="K136" s="16">
        <v>213483</v>
      </c>
      <c r="L136" s="16">
        <v>94636</v>
      </c>
      <c r="M136" s="16">
        <v>118847</v>
      </c>
      <c r="N136" s="16">
        <v>3159</v>
      </c>
      <c r="O136" s="16">
        <v>2525</v>
      </c>
      <c r="P136" s="78">
        <v>634</v>
      </c>
      <c r="Q136" s="16">
        <v>17528</v>
      </c>
      <c r="R136" s="16">
        <v>8107</v>
      </c>
      <c r="S136" s="16">
        <v>9421</v>
      </c>
      <c r="T136" s="72">
        <v>86.052436047128751</v>
      </c>
      <c r="U136" s="16">
        <v>199114</v>
      </c>
      <c r="V136" s="16">
        <v>89054</v>
      </c>
      <c r="W136" s="16">
        <v>110060</v>
      </c>
      <c r="X136" s="72">
        <v>80.914046883518083</v>
      </c>
      <c r="Y136" s="47">
        <v>8.0907672565799796E-2</v>
      </c>
      <c r="Z136" s="16">
        <v>61295</v>
      </c>
      <c r="AA136" s="16">
        <v>138204</v>
      </c>
      <c r="AB136" s="16">
        <v>17143</v>
      </c>
      <c r="AC136" s="47">
        <v>0.56755231397065198</v>
      </c>
      <c r="AD136" s="50">
        <f t="shared" si="15"/>
        <v>93686.331596770018</v>
      </c>
      <c r="AE136" s="75">
        <v>0.44351104164857746</v>
      </c>
      <c r="AF136" s="76">
        <f t="shared" si="16"/>
        <v>0.55648895835142254</v>
      </c>
      <c r="AG136" s="77">
        <v>12.404127232207461</v>
      </c>
      <c r="AH136" s="16">
        <v>155347</v>
      </c>
      <c r="AI136" s="16">
        <v>53662</v>
      </c>
      <c r="AJ136" s="16">
        <v>86143</v>
      </c>
      <c r="AK136" s="16">
        <v>12357</v>
      </c>
      <c r="AL136" s="16">
        <v>2030</v>
      </c>
      <c r="AM136" s="78">
        <v>1155</v>
      </c>
      <c r="AN136" s="16">
        <v>49852</v>
      </c>
      <c r="AO136" s="16">
        <v>36367</v>
      </c>
      <c r="AP136" s="16">
        <v>13485</v>
      </c>
      <c r="AQ136" s="67">
        <v>0.27050068201877558</v>
      </c>
      <c r="AR136" s="16">
        <v>213483</v>
      </c>
      <c r="AS136" s="16">
        <v>3159</v>
      </c>
      <c r="AT136" s="47">
        <f t="shared" si="17"/>
        <v>1.4797431177189752E-2</v>
      </c>
      <c r="AU136" s="16">
        <v>3301</v>
      </c>
      <c r="AV136" s="16">
        <v>6464</v>
      </c>
      <c r="AW136" s="16">
        <v>9109</v>
      </c>
      <c r="AX136" s="16">
        <v>10168</v>
      </c>
      <c r="AY136" s="16">
        <v>8409</v>
      </c>
      <c r="AZ136" s="16">
        <v>5720</v>
      </c>
      <c r="BA136" s="16">
        <v>3367</v>
      </c>
      <c r="BB136" s="16">
        <v>1921</v>
      </c>
      <c r="BC136" s="16">
        <v>1393</v>
      </c>
      <c r="BD136" s="79">
        <v>4.2823357137125893</v>
      </c>
    </row>
    <row r="137" spans="1:56" x14ac:dyDescent="0.3">
      <c r="A137" s="19" t="s">
        <v>285</v>
      </c>
      <c r="B137" s="16" t="s">
        <v>327</v>
      </c>
      <c r="C137" s="19">
        <v>177078</v>
      </c>
      <c r="D137" s="16">
        <v>80848</v>
      </c>
      <c r="E137" s="16">
        <v>96230</v>
      </c>
      <c r="F137" s="47">
        <f t="shared" si="13"/>
        <v>0.49220052922994817</v>
      </c>
      <c r="G137" s="72">
        <v>84.01537981918321</v>
      </c>
      <c r="H137" s="73">
        <v>1256.313762</v>
      </c>
      <c r="I137" s="74">
        <f t="shared" si="14"/>
        <v>140.950457884103</v>
      </c>
      <c r="J137" s="47">
        <f t="shared" si="12"/>
        <v>0.12172623378278738</v>
      </c>
      <c r="K137" s="16">
        <v>174291</v>
      </c>
      <c r="L137" s="16">
        <v>78471</v>
      </c>
      <c r="M137" s="16">
        <v>95820</v>
      </c>
      <c r="N137" s="16">
        <v>2787</v>
      </c>
      <c r="O137" s="16">
        <v>2377</v>
      </c>
      <c r="P137" s="78">
        <v>410</v>
      </c>
      <c r="Q137" s="16">
        <v>12818</v>
      </c>
      <c r="R137" s="16">
        <v>5975</v>
      </c>
      <c r="S137" s="16">
        <v>6843</v>
      </c>
      <c r="T137" s="72">
        <v>87.315504895513669</v>
      </c>
      <c r="U137" s="16">
        <v>164260</v>
      </c>
      <c r="V137" s="16">
        <v>74873</v>
      </c>
      <c r="W137" s="16">
        <v>89387</v>
      </c>
      <c r="X137" s="72">
        <v>83.762739548256462</v>
      </c>
      <c r="Y137" s="47">
        <v>7.2386180101424225E-2</v>
      </c>
      <c r="Z137" s="16">
        <v>45122</v>
      </c>
      <c r="AA137" s="16">
        <v>117333</v>
      </c>
      <c r="AB137" s="16">
        <v>14623</v>
      </c>
      <c r="AC137" s="47">
        <v>0.50919178747666893</v>
      </c>
      <c r="AD137" s="50">
        <f t="shared" si="15"/>
        <v>86911.336657206411</v>
      </c>
      <c r="AE137" s="75">
        <v>0.384563592510206</v>
      </c>
      <c r="AF137" s="76">
        <f t="shared" si="16"/>
        <v>0.615436407489794</v>
      </c>
      <c r="AG137" s="77">
        <v>12.462819496646297</v>
      </c>
      <c r="AH137" s="16">
        <v>131956</v>
      </c>
      <c r="AI137" s="16">
        <v>42748</v>
      </c>
      <c r="AJ137" s="16">
        <v>77458</v>
      </c>
      <c r="AK137" s="16">
        <v>9328</v>
      </c>
      <c r="AL137" s="78">
        <v>1414</v>
      </c>
      <c r="AM137" s="78">
        <v>1008</v>
      </c>
      <c r="AN137" s="16">
        <v>40965</v>
      </c>
      <c r="AO137" s="16">
        <v>31021</v>
      </c>
      <c r="AP137" s="16">
        <v>9944</v>
      </c>
      <c r="AQ137" s="67">
        <v>0.24274380568778228</v>
      </c>
      <c r="AR137" s="16">
        <v>174291</v>
      </c>
      <c r="AS137" s="16">
        <v>2787</v>
      </c>
      <c r="AT137" s="47">
        <f t="shared" si="17"/>
        <v>1.5990498648811472E-2</v>
      </c>
      <c r="AU137" s="16">
        <v>2054</v>
      </c>
      <c r="AV137" s="16">
        <v>5099</v>
      </c>
      <c r="AW137" s="16">
        <v>8353</v>
      </c>
      <c r="AX137" s="16">
        <v>9091</v>
      </c>
      <c r="AY137" s="16">
        <v>7023</v>
      </c>
      <c r="AZ137" s="16">
        <v>4493</v>
      </c>
      <c r="BA137" s="16">
        <v>2467</v>
      </c>
      <c r="BB137" s="16">
        <v>1456</v>
      </c>
      <c r="BC137" s="78">
        <v>929</v>
      </c>
      <c r="BD137" s="79">
        <v>4.2546320029293296</v>
      </c>
    </row>
    <row r="138" spans="1:56" x14ac:dyDescent="0.3">
      <c r="A138" s="19" t="s">
        <v>285</v>
      </c>
      <c r="B138" s="16" t="s">
        <v>329</v>
      </c>
      <c r="C138" s="19">
        <v>261908</v>
      </c>
      <c r="D138" s="16">
        <v>116625</v>
      </c>
      <c r="E138" s="16">
        <v>145283</v>
      </c>
      <c r="F138" s="47">
        <f t="shared" si="13"/>
        <v>0.72799137221765142</v>
      </c>
      <c r="G138" s="72">
        <v>80.274361074592349</v>
      </c>
      <c r="H138" s="73">
        <v>1959.9746307600001</v>
      </c>
      <c r="I138" s="74">
        <f t="shared" si="14"/>
        <v>133.62826022826761</v>
      </c>
      <c r="J138" s="47">
        <f t="shared" si="12"/>
        <v>0.11540271020551121</v>
      </c>
      <c r="K138" s="16">
        <v>256214</v>
      </c>
      <c r="L138" s="16">
        <v>112086</v>
      </c>
      <c r="M138" s="16">
        <v>144128</v>
      </c>
      <c r="N138" s="16">
        <v>5694</v>
      </c>
      <c r="O138" s="16">
        <v>4539</v>
      </c>
      <c r="P138" s="16">
        <v>1155</v>
      </c>
      <c r="Q138" s="16">
        <v>42817</v>
      </c>
      <c r="R138" s="16">
        <v>19939</v>
      </c>
      <c r="S138" s="16">
        <v>22878</v>
      </c>
      <c r="T138" s="72">
        <v>87.153597342425044</v>
      </c>
      <c r="U138" s="16">
        <v>219091</v>
      </c>
      <c r="V138" s="16">
        <v>96686</v>
      </c>
      <c r="W138" s="16">
        <v>122405</v>
      </c>
      <c r="X138" s="72">
        <v>78.988603406723584</v>
      </c>
      <c r="Y138" s="47">
        <v>0.16348106968859294</v>
      </c>
      <c r="Z138" s="16">
        <v>72062</v>
      </c>
      <c r="AA138" s="16">
        <v>168607</v>
      </c>
      <c r="AB138" s="16">
        <v>21239</v>
      </c>
      <c r="AC138" s="47">
        <v>0.55336373934652772</v>
      </c>
      <c r="AD138" s="50">
        <f t="shared" si="15"/>
        <v>116977.60975522961</v>
      </c>
      <c r="AE138" s="75">
        <v>0.4273962528246158</v>
      </c>
      <c r="AF138" s="76">
        <f t="shared" si="16"/>
        <v>0.5726037471753842</v>
      </c>
      <c r="AG138" s="77">
        <v>12.59674865219119</v>
      </c>
      <c r="AH138" s="16">
        <v>189846</v>
      </c>
      <c r="AI138" s="16">
        <v>58697</v>
      </c>
      <c r="AJ138" s="16">
        <v>111020</v>
      </c>
      <c r="AK138" s="16">
        <v>15627</v>
      </c>
      <c r="AL138" s="16">
        <v>2396</v>
      </c>
      <c r="AM138" s="78">
        <v>2106</v>
      </c>
      <c r="AN138" s="16">
        <v>61961</v>
      </c>
      <c r="AO138" s="16">
        <v>44263</v>
      </c>
      <c r="AP138" s="16">
        <v>17698</v>
      </c>
      <c r="AQ138" s="67">
        <v>0.28563128419489681</v>
      </c>
      <c r="AR138" s="16">
        <v>256214</v>
      </c>
      <c r="AS138" s="16">
        <v>5694</v>
      </c>
      <c r="AT138" s="47">
        <f t="shared" si="17"/>
        <v>2.2223609951056537E-2</v>
      </c>
      <c r="AU138" s="16">
        <v>4073</v>
      </c>
      <c r="AV138" s="16">
        <v>8558</v>
      </c>
      <c r="AW138" s="16">
        <v>12355</v>
      </c>
      <c r="AX138" s="16">
        <v>13359</v>
      </c>
      <c r="AY138" s="16">
        <v>10279</v>
      </c>
      <c r="AZ138" s="16">
        <v>6493</v>
      </c>
      <c r="BA138" s="16">
        <v>3527</v>
      </c>
      <c r="BB138" s="16">
        <v>1987</v>
      </c>
      <c r="BC138" s="16">
        <v>1330</v>
      </c>
      <c r="BD138" s="79">
        <v>4.1350849728054744</v>
      </c>
    </row>
    <row r="139" spans="1:56" x14ac:dyDescent="0.3">
      <c r="A139" s="19" t="s">
        <v>285</v>
      </c>
      <c r="B139" s="16" t="s">
        <v>331</v>
      </c>
      <c r="C139" s="19">
        <v>124233</v>
      </c>
      <c r="D139" s="16">
        <v>56669</v>
      </c>
      <c r="E139" s="16">
        <v>67564</v>
      </c>
      <c r="F139" s="47">
        <f t="shared" si="13"/>
        <v>0.34531420248604655</v>
      </c>
      <c r="G139" s="72">
        <v>83.874548576164827</v>
      </c>
      <c r="H139" s="73">
        <v>962.27502584900003</v>
      </c>
      <c r="I139" s="74">
        <f t="shared" si="14"/>
        <v>129.10342330706462</v>
      </c>
      <c r="J139" s="47">
        <f t="shared" si="12"/>
        <v>0.1114950155079017</v>
      </c>
      <c r="K139" s="16">
        <v>121590</v>
      </c>
      <c r="L139" s="16">
        <v>54389</v>
      </c>
      <c r="M139" s="16">
        <v>67201</v>
      </c>
      <c r="N139" s="16">
        <v>2643</v>
      </c>
      <c r="O139" s="16">
        <v>2280</v>
      </c>
      <c r="P139" s="78">
        <v>363</v>
      </c>
      <c r="Q139" s="16">
        <v>7080</v>
      </c>
      <c r="R139" s="16">
        <v>3248</v>
      </c>
      <c r="S139" s="16">
        <v>3832</v>
      </c>
      <c r="T139" s="72">
        <v>84.759916492693108</v>
      </c>
      <c r="U139" s="16">
        <v>117153</v>
      </c>
      <c r="V139" s="16">
        <v>53421</v>
      </c>
      <c r="W139" s="16">
        <v>63732</v>
      </c>
      <c r="X139" s="72">
        <v>83.82131425343627</v>
      </c>
      <c r="Y139" s="47">
        <v>5.6989688730047575E-2</v>
      </c>
      <c r="Z139" s="16">
        <v>31993</v>
      </c>
      <c r="AA139" s="16">
        <v>81223</v>
      </c>
      <c r="AB139" s="16">
        <v>11017</v>
      </c>
      <c r="AC139" s="47">
        <v>0.52952981298400703</v>
      </c>
      <c r="AD139" s="50">
        <f t="shared" si="15"/>
        <v>58447.922743557858</v>
      </c>
      <c r="AE139" s="75">
        <v>0.39389089297366509</v>
      </c>
      <c r="AF139" s="76">
        <f t="shared" si="16"/>
        <v>0.60610910702633491</v>
      </c>
      <c r="AG139" s="77">
        <v>13.563892001034189</v>
      </c>
      <c r="AH139" s="16">
        <v>92240</v>
      </c>
      <c r="AI139" s="16">
        <v>31713</v>
      </c>
      <c r="AJ139" s="16">
        <v>51382</v>
      </c>
      <c r="AK139" s="16">
        <v>7218</v>
      </c>
      <c r="AL139" s="78">
        <v>999</v>
      </c>
      <c r="AM139" s="78">
        <v>928</v>
      </c>
      <c r="AN139" s="16">
        <v>27838</v>
      </c>
      <c r="AO139" s="16">
        <v>21710</v>
      </c>
      <c r="AP139" s="16">
        <v>6128</v>
      </c>
      <c r="AQ139" s="67">
        <v>0.22013075651986494</v>
      </c>
      <c r="AR139" s="16">
        <v>121590</v>
      </c>
      <c r="AS139" s="16">
        <v>2643</v>
      </c>
      <c r="AT139" s="47">
        <f t="shared" si="17"/>
        <v>2.1736984949420182E-2</v>
      </c>
      <c r="AU139" s="16">
        <v>1340</v>
      </c>
      <c r="AV139" s="16">
        <v>3245</v>
      </c>
      <c r="AW139" s="16">
        <v>5140</v>
      </c>
      <c r="AX139" s="16">
        <v>6061</v>
      </c>
      <c r="AY139" s="16">
        <v>5055</v>
      </c>
      <c r="AZ139" s="16">
        <v>3330</v>
      </c>
      <c r="BA139" s="16">
        <v>1922</v>
      </c>
      <c r="BB139" s="16">
        <v>1032</v>
      </c>
      <c r="BC139" s="78">
        <v>713</v>
      </c>
      <c r="BD139" s="79">
        <v>4.3677706731805443</v>
      </c>
    </row>
    <row r="140" spans="1:56" x14ac:dyDescent="0.3">
      <c r="A140" s="19" t="s">
        <v>285</v>
      </c>
      <c r="B140" s="16" t="s">
        <v>335</v>
      </c>
      <c r="C140" s="19">
        <v>239947</v>
      </c>
      <c r="D140" s="16">
        <v>109476</v>
      </c>
      <c r="E140" s="16">
        <v>130471</v>
      </c>
      <c r="F140" s="47">
        <f t="shared" si="13"/>
        <v>0.6669492561873207</v>
      </c>
      <c r="G140" s="72">
        <v>83.908301461627488</v>
      </c>
      <c r="H140" s="73">
        <v>1463.87037489</v>
      </c>
      <c r="I140" s="74">
        <f t="shared" si="14"/>
        <v>163.912737162968</v>
      </c>
      <c r="J140" s="47">
        <f t="shared" si="12"/>
        <v>0.1415566892324821</v>
      </c>
      <c r="K140" s="16">
        <v>232189</v>
      </c>
      <c r="L140" s="16">
        <v>103975</v>
      </c>
      <c r="M140" s="16">
        <v>128214</v>
      </c>
      <c r="N140" s="16">
        <v>7758</v>
      </c>
      <c r="O140" s="16">
        <v>5501</v>
      </c>
      <c r="P140" s="16">
        <v>2257</v>
      </c>
      <c r="Q140" s="16">
        <v>54343</v>
      </c>
      <c r="R140" s="16">
        <v>25840</v>
      </c>
      <c r="S140" s="16">
        <v>28503</v>
      </c>
      <c r="T140" s="72">
        <v>90.657123811528606</v>
      </c>
      <c r="U140" s="16">
        <v>185604</v>
      </c>
      <c r="V140" s="16">
        <v>83636</v>
      </c>
      <c r="W140" s="16">
        <v>101968</v>
      </c>
      <c r="X140" s="72">
        <v>82.021810764161302</v>
      </c>
      <c r="Y140" s="47">
        <v>0.22647918081909754</v>
      </c>
      <c r="Z140" s="16">
        <v>60266</v>
      </c>
      <c r="AA140" s="16">
        <v>161810</v>
      </c>
      <c r="AB140" s="16">
        <v>17871</v>
      </c>
      <c r="AC140" s="47">
        <v>0.4828935170879427</v>
      </c>
      <c r="AD140" s="50">
        <f t="shared" si="15"/>
        <v>124078.14925529942</v>
      </c>
      <c r="AE140" s="75">
        <v>0.37244916877819667</v>
      </c>
      <c r="AF140" s="76">
        <f t="shared" si="16"/>
        <v>0.62755083122180333</v>
      </c>
      <c r="AG140" s="77">
        <v>11.0444348309746</v>
      </c>
      <c r="AH140" s="16">
        <v>179681</v>
      </c>
      <c r="AI140" s="16">
        <v>58835</v>
      </c>
      <c r="AJ140" s="16">
        <v>104214</v>
      </c>
      <c r="AK140" s="16">
        <v>12967</v>
      </c>
      <c r="AL140" s="16">
        <v>2319</v>
      </c>
      <c r="AM140" s="78">
        <v>1346</v>
      </c>
      <c r="AN140" s="16">
        <v>54473</v>
      </c>
      <c r="AO140" s="16">
        <v>40392</v>
      </c>
      <c r="AP140" s="16">
        <v>14081</v>
      </c>
      <c r="AQ140" s="67">
        <v>0.25849503423714498</v>
      </c>
      <c r="AR140" s="16">
        <v>232189</v>
      </c>
      <c r="AS140" s="16">
        <v>7758</v>
      </c>
      <c r="AT140" s="47">
        <f t="shared" si="17"/>
        <v>3.3412435558962741E-2</v>
      </c>
      <c r="AU140" s="16">
        <v>3068</v>
      </c>
      <c r="AV140" s="16">
        <v>7070</v>
      </c>
      <c r="AW140" s="16">
        <v>10734</v>
      </c>
      <c r="AX140" s="16">
        <v>11825</v>
      </c>
      <c r="AY140" s="16">
        <v>9118</v>
      </c>
      <c r="AZ140" s="16">
        <v>5798</v>
      </c>
      <c r="BA140" s="16">
        <v>3343</v>
      </c>
      <c r="BB140" s="16">
        <v>1946</v>
      </c>
      <c r="BC140" s="16">
        <v>1571</v>
      </c>
      <c r="BD140" s="79">
        <v>4.2624603014337374</v>
      </c>
    </row>
    <row r="141" spans="1:56" x14ac:dyDescent="0.3">
      <c r="A141" s="19" t="s">
        <v>285</v>
      </c>
      <c r="B141" s="16" t="s">
        <v>338</v>
      </c>
      <c r="C141" s="19">
        <v>258091</v>
      </c>
      <c r="D141" s="16">
        <v>125368</v>
      </c>
      <c r="E141" s="16">
        <v>132723</v>
      </c>
      <c r="F141" s="47">
        <f t="shared" si="13"/>
        <v>0.71738175713237418</v>
      </c>
      <c r="G141" s="72">
        <v>94.458383249323774</v>
      </c>
      <c r="H141" s="73">
        <v>2151.64592842</v>
      </c>
      <c r="I141" s="74">
        <f t="shared" si="14"/>
        <v>119.95049770550389</v>
      </c>
      <c r="J141" s="47">
        <f t="shared" si="12"/>
        <v>0.10359045685447642</v>
      </c>
      <c r="K141" s="16">
        <v>237145</v>
      </c>
      <c r="L141" s="16">
        <v>109107</v>
      </c>
      <c r="M141" s="16">
        <v>128038</v>
      </c>
      <c r="N141" s="16">
        <v>20946</v>
      </c>
      <c r="O141" s="16">
        <v>16261</v>
      </c>
      <c r="P141" s="16">
        <v>4685</v>
      </c>
      <c r="Q141" s="16">
        <v>27698</v>
      </c>
      <c r="R141" s="16">
        <v>13689</v>
      </c>
      <c r="S141" s="16">
        <v>14009</v>
      </c>
      <c r="T141" s="72">
        <v>97.71575415804125</v>
      </c>
      <c r="U141" s="16">
        <v>230393</v>
      </c>
      <c r="V141" s="16">
        <v>111679</v>
      </c>
      <c r="W141" s="16">
        <v>118714</v>
      </c>
      <c r="X141" s="72">
        <v>94.073992957865116</v>
      </c>
      <c r="Y141" s="47">
        <v>0.10731873641467544</v>
      </c>
      <c r="Z141" s="16">
        <v>67616</v>
      </c>
      <c r="AA141" s="16">
        <v>173901</v>
      </c>
      <c r="AB141" s="16">
        <v>16574</v>
      </c>
      <c r="AC141" s="47">
        <v>0.48412602572728164</v>
      </c>
      <c r="AD141" s="50">
        <f t="shared" si="15"/>
        <v>133142.42989402014</v>
      </c>
      <c r="AE141" s="75">
        <v>0.38881892571060545</v>
      </c>
      <c r="AF141" s="76">
        <f t="shared" si="16"/>
        <v>0.61118107428939461</v>
      </c>
      <c r="AG141" s="77">
        <v>9.5307100016676145</v>
      </c>
      <c r="AH141" s="16">
        <v>190475</v>
      </c>
      <c r="AI141" s="16">
        <v>56972</v>
      </c>
      <c r="AJ141" s="16">
        <v>117108</v>
      </c>
      <c r="AK141" s="16">
        <v>12217</v>
      </c>
      <c r="AL141" s="16">
        <v>2627</v>
      </c>
      <c r="AM141" s="78">
        <v>1551</v>
      </c>
      <c r="AN141" s="16">
        <v>57259</v>
      </c>
      <c r="AO141" s="16">
        <v>44807</v>
      </c>
      <c r="AP141" s="16">
        <v>12452</v>
      </c>
      <c r="AQ141" s="67">
        <v>0.21746799629752528</v>
      </c>
      <c r="AR141" s="16">
        <v>237145</v>
      </c>
      <c r="AS141" s="16">
        <v>20946</v>
      </c>
      <c r="AT141" s="47">
        <f t="shared" si="17"/>
        <v>8.8325707900229811E-2</v>
      </c>
      <c r="AU141" s="16">
        <v>2356</v>
      </c>
      <c r="AV141" s="16">
        <v>7526</v>
      </c>
      <c r="AW141" s="16">
        <v>13087</v>
      </c>
      <c r="AX141" s="16">
        <v>13351</v>
      </c>
      <c r="AY141" s="16">
        <v>9400</v>
      </c>
      <c r="AZ141" s="16">
        <v>5804</v>
      </c>
      <c r="BA141" s="16">
        <v>3011</v>
      </c>
      <c r="BB141" s="16">
        <v>1625</v>
      </c>
      <c r="BC141" s="16">
        <v>1099</v>
      </c>
      <c r="BD141" s="79">
        <v>4.1416196580450233</v>
      </c>
    </row>
    <row r="142" spans="1:56" x14ac:dyDescent="0.3">
      <c r="A142" s="19" t="s">
        <v>285</v>
      </c>
      <c r="B142" s="16" t="s">
        <v>339</v>
      </c>
      <c r="C142" s="19">
        <v>260293</v>
      </c>
      <c r="D142" s="16">
        <v>119235</v>
      </c>
      <c r="E142" s="16">
        <v>141058</v>
      </c>
      <c r="F142" s="47">
        <f t="shared" si="13"/>
        <v>0.72350236819283542</v>
      </c>
      <c r="G142" s="72">
        <v>84.529058968651199</v>
      </c>
      <c r="H142" s="73">
        <v>1648.5088811799999</v>
      </c>
      <c r="I142" s="74">
        <f t="shared" si="14"/>
        <v>157.89602529389026</v>
      </c>
      <c r="J142" s="47">
        <f t="shared" si="12"/>
        <v>0.13636059631747191</v>
      </c>
      <c r="K142" s="16">
        <v>254433</v>
      </c>
      <c r="L142" s="16">
        <v>114495</v>
      </c>
      <c r="M142" s="16">
        <v>139938</v>
      </c>
      <c r="N142" s="16">
        <v>5860</v>
      </c>
      <c r="O142" s="16">
        <v>4740</v>
      </c>
      <c r="P142" s="16">
        <v>1120</v>
      </c>
      <c r="Q142" s="16">
        <v>32214</v>
      </c>
      <c r="R142" s="16">
        <v>14741</v>
      </c>
      <c r="S142" s="16">
        <v>17473</v>
      </c>
      <c r="T142" s="72">
        <v>84.364448005494182</v>
      </c>
      <c r="U142" s="16">
        <v>228079</v>
      </c>
      <c r="V142" s="16">
        <v>104494</v>
      </c>
      <c r="W142" s="16">
        <v>123585</v>
      </c>
      <c r="X142" s="72">
        <v>84.552332402799692</v>
      </c>
      <c r="Y142" s="47">
        <v>0.12376053140115179</v>
      </c>
      <c r="Z142" s="16">
        <v>71922</v>
      </c>
      <c r="AA142" s="16">
        <v>169734</v>
      </c>
      <c r="AB142" s="16">
        <v>18637</v>
      </c>
      <c r="AC142" s="47">
        <v>0.53353482507924166</v>
      </c>
      <c r="AD142" s="50">
        <f t="shared" si="15"/>
        <v>121417.61977564896</v>
      </c>
      <c r="AE142" s="75">
        <v>0.42373360670225174</v>
      </c>
      <c r="AF142" s="76">
        <f t="shared" si="16"/>
        <v>0.57626639329774831</v>
      </c>
      <c r="AG142" s="77">
        <v>10.980121837698988</v>
      </c>
      <c r="AH142" s="16">
        <v>188371</v>
      </c>
      <c r="AI142" s="16">
        <v>59162</v>
      </c>
      <c r="AJ142" s="16">
        <v>111718</v>
      </c>
      <c r="AK142" s="16">
        <v>13581</v>
      </c>
      <c r="AL142" s="16">
        <v>2511</v>
      </c>
      <c r="AM142" s="78">
        <v>1399</v>
      </c>
      <c r="AN142" s="16">
        <v>58863</v>
      </c>
      <c r="AO142" s="16">
        <v>44566</v>
      </c>
      <c r="AP142" s="16">
        <v>14297</v>
      </c>
      <c r="AQ142" s="67">
        <v>0.24288602347824606</v>
      </c>
      <c r="AR142" s="16">
        <v>254433</v>
      </c>
      <c r="AS142" s="16">
        <v>5860</v>
      </c>
      <c r="AT142" s="47">
        <f t="shared" si="17"/>
        <v>2.3031603604878298E-2</v>
      </c>
      <c r="AU142" s="16">
        <v>2697</v>
      </c>
      <c r="AV142" s="16">
        <v>7320</v>
      </c>
      <c r="AW142" s="16">
        <v>11938</v>
      </c>
      <c r="AX142" s="16">
        <v>12663</v>
      </c>
      <c r="AY142" s="16">
        <v>9970</v>
      </c>
      <c r="AZ142" s="16">
        <v>6695</v>
      </c>
      <c r="BA142" s="16">
        <v>3749</v>
      </c>
      <c r="BB142" s="16">
        <v>2121</v>
      </c>
      <c r="BC142" s="16">
        <v>1710</v>
      </c>
      <c r="BD142" s="79">
        <v>4.3224606289179963</v>
      </c>
    </row>
    <row r="143" spans="1:56" x14ac:dyDescent="0.3">
      <c r="A143" s="19" t="s">
        <v>285</v>
      </c>
      <c r="B143" s="16" t="s">
        <v>343</v>
      </c>
      <c r="C143" s="19">
        <v>309663</v>
      </c>
      <c r="D143" s="16">
        <v>142787</v>
      </c>
      <c r="E143" s="16">
        <v>166876</v>
      </c>
      <c r="F143" s="47">
        <f t="shared" si="13"/>
        <v>0.86072969246847963</v>
      </c>
      <c r="G143" s="72">
        <v>85.564730698243011</v>
      </c>
      <c r="H143" s="73">
        <v>1229.2382927000001</v>
      </c>
      <c r="I143" s="74">
        <f t="shared" si="14"/>
        <v>251.91454076803183</v>
      </c>
      <c r="J143" s="47">
        <f t="shared" si="12"/>
        <v>0.21755593236899623</v>
      </c>
      <c r="K143" s="16">
        <v>291498</v>
      </c>
      <c r="L143" s="16">
        <v>129506</v>
      </c>
      <c r="M143" s="16">
        <v>161992</v>
      </c>
      <c r="N143" s="16">
        <v>18165</v>
      </c>
      <c r="O143" s="16">
        <v>13281</v>
      </c>
      <c r="P143" s="16">
        <v>4884</v>
      </c>
      <c r="Q143" s="16">
        <v>111522</v>
      </c>
      <c r="R143" s="16">
        <v>51067</v>
      </c>
      <c r="S143" s="16">
        <v>60455</v>
      </c>
      <c r="T143" s="72">
        <v>84.471094202299241</v>
      </c>
      <c r="U143" s="16">
        <v>198141</v>
      </c>
      <c r="V143" s="16">
        <v>91720</v>
      </c>
      <c r="W143" s="16">
        <v>106421</v>
      </c>
      <c r="X143" s="72">
        <v>86.185997124627661</v>
      </c>
      <c r="Y143" s="47">
        <v>0.36013989401381502</v>
      </c>
      <c r="Z143" s="16">
        <v>82658</v>
      </c>
      <c r="AA143" s="16">
        <v>204140</v>
      </c>
      <c r="AB143" s="16">
        <v>22865</v>
      </c>
      <c r="AC143" s="47">
        <v>0.51691486234936801</v>
      </c>
      <c r="AD143" s="50">
        <f t="shared" si="15"/>
        <v>149593.59298030764</v>
      </c>
      <c r="AE143" s="75">
        <v>0.40490839619868718</v>
      </c>
      <c r="AF143" s="76">
        <f t="shared" si="16"/>
        <v>0.59509160380131276</v>
      </c>
      <c r="AG143" s="77">
        <v>11.200646615068091</v>
      </c>
      <c r="AH143" s="16">
        <v>227005</v>
      </c>
      <c r="AI143" s="16">
        <v>76530</v>
      </c>
      <c r="AJ143" s="16">
        <v>125757</v>
      </c>
      <c r="AK143" s="16">
        <v>18632</v>
      </c>
      <c r="AL143" s="16">
        <v>3213</v>
      </c>
      <c r="AM143" s="78">
        <v>2873</v>
      </c>
      <c r="AN143" s="16">
        <v>68439</v>
      </c>
      <c r="AO143" s="16">
        <v>48510</v>
      </c>
      <c r="AP143" s="16">
        <v>19929</v>
      </c>
      <c r="AQ143" s="67">
        <v>0.29119361767413315</v>
      </c>
      <c r="AR143" s="16">
        <v>291498</v>
      </c>
      <c r="AS143" s="16">
        <v>18165</v>
      </c>
      <c r="AT143" s="47">
        <f t="shared" si="17"/>
        <v>6.2316036473663627E-2</v>
      </c>
      <c r="AU143" s="16">
        <v>4158</v>
      </c>
      <c r="AV143" s="16">
        <v>9346</v>
      </c>
      <c r="AW143" s="16">
        <v>13617</v>
      </c>
      <c r="AX143" s="16">
        <v>14344</v>
      </c>
      <c r="AY143" s="16">
        <v>11086</v>
      </c>
      <c r="AZ143" s="16">
        <v>7016</v>
      </c>
      <c r="BA143" s="16">
        <v>4090</v>
      </c>
      <c r="BB143" s="16">
        <v>2434</v>
      </c>
      <c r="BC143" s="16">
        <v>2348</v>
      </c>
      <c r="BD143" s="79">
        <v>4.2592381536843025</v>
      </c>
    </row>
    <row r="144" spans="1:56" x14ac:dyDescent="0.3">
      <c r="A144" s="19" t="s">
        <v>285</v>
      </c>
      <c r="B144" s="16" t="s">
        <v>344</v>
      </c>
      <c r="C144" s="19">
        <v>139427</v>
      </c>
      <c r="D144" s="16">
        <v>63581</v>
      </c>
      <c r="E144" s="16">
        <v>75846</v>
      </c>
      <c r="F144" s="47">
        <f t="shared" si="13"/>
        <v>0.38754697471703986</v>
      </c>
      <c r="G144" s="72">
        <v>83.829074704005478</v>
      </c>
      <c r="H144" s="73">
        <v>1122.9734088499999</v>
      </c>
      <c r="I144" s="74">
        <f t="shared" si="14"/>
        <v>124.15877250627207</v>
      </c>
      <c r="J144" s="47">
        <f t="shared" si="12"/>
        <v>0.10722476531938206</v>
      </c>
      <c r="K144" s="16">
        <v>136355</v>
      </c>
      <c r="L144" s="16">
        <v>61052</v>
      </c>
      <c r="M144" s="16">
        <v>75303</v>
      </c>
      <c r="N144" s="16">
        <v>3072</v>
      </c>
      <c r="O144" s="16">
        <v>2529</v>
      </c>
      <c r="P144" s="78">
        <v>543</v>
      </c>
      <c r="Q144" s="16">
        <v>13850</v>
      </c>
      <c r="R144" s="16">
        <v>6331</v>
      </c>
      <c r="S144" s="16">
        <v>7519</v>
      </c>
      <c r="T144" s="72">
        <v>84.200026599281813</v>
      </c>
      <c r="U144" s="16">
        <v>125577</v>
      </c>
      <c r="V144" s="16">
        <v>57250</v>
      </c>
      <c r="W144" s="16">
        <v>68327</v>
      </c>
      <c r="X144" s="72">
        <v>83.788253545450559</v>
      </c>
      <c r="Y144" s="47">
        <v>9.9335135949278119E-2</v>
      </c>
      <c r="Z144" s="16">
        <v>37508</v>
      </c>
      <c r="AA144" s="16">
        <v>89400</v>
      </c>
      <c r="AB144" s="16">
        <v>12519</v>
      </c>
      <c r="AC144" s="47">
        <v>0.55958612975391508</v>
      </c>
      <c r="AD144" s="50">
        <f t="shared" si="15"/>
        <v>61405.584686800881</v>
      </c>
      <c r="AE144" s="75">
        <v>0.41955257270693513</v>
      </c>
      <c r="AF144" s="76">
        <f t="shared" si="16"/>
        <v>0.58044742729306487</v>
      </c>
      <c r="AG144" s="77">
        <v>14.003355704697986</v>
      </c>
      <c r="AH144" s="16">
        <v>101919</v>
      </c>
      <c r="AI144" s="16">
        <v>31176</v>
      </c>
      <c r="AJ144" s="16">
        <v>59570</v>
      </c>
      <c r="AK144" s="16">
        <v>8884</v>
      </c>
      <c r="AL144" s="78">
        <v>1386</v>
      </c>
      <c r="AM144" s="78">
        <v>903</v>
      </c>
      <c r="AN144" s="16">
        <v>33327</v>
      </c>
      <c r="AO144" s="16">
        <v>23525</v>
      </c>
      <c r="AP144" s="16">
        <v>9802</v>
      </c>
      <c r="AQ144" s="67">
        <v>0.29411588201758332</v>
      </c>
      <c r="AR144" s="16">
        <v>136355</v>
      </c>
      <c r="AS144" s="16">
        <v>3072</v>
      </c>
      <c r="AT144" s="47">
        <f t="shared" si="17"/>
        <v>2.2529426863701369E-2</v>
      </c>
      <c r="AU144" s="16">
        <v>2510</v>
      </c>
      <c r="AV144" s="16">
        <v>4774</v>
      </c>
      <c r="AW144" s="16">
        <v>6741</v>
      </c>
      <c r="AX144" s="16">
        <v>6991</v>
      </c>
      <c r="AY144" s="16">
        <v>5267</v>
      </c>
      <c r="AZ144" s="16">
        <v>3314</v>
      </c>
      <c r="BA144" s="16">
        <v>1842</v>
      </c>
      <c r="BB144" s="16">
        <v>1079</v>
      </c>
      <c r="BC144" s="78">
        <v>809</v>
      </c>
      <c r="BD144" s="79">
        <v>4.0914273712005285</v>
      </c>
    </row>
    <row r="145" spans="1:56" x14ac:dyDescent="0.3">
      <c r="A145" s="19" t="s">
        <v>285</v>
      </c>
      <c r="B145" s="16" t="s">
        <v>346</v>
      </c>
      <c r="C145" s="19">
        <v>202680</v>
      </c>
      <c r="D145" s="16">
        <v>95463</v>
      </c>
      <c r="E145" s="16">
        <v>107217</v>
      </c>
      <c r="F145" s="47">
        <f t="shared" si="13"/>
        <v>0.56336305619176807</v>
      </c>
      <c r="G145" s="72">
        <v>89.037186267103166</v>
      </c>
      <c r="H145" s="73">
        <v>2041.5074538399999</v>
      </c>
      <c r="I145" s="74">
        <f t="shared" si="14"/>
        <v>99.279578734217409</v>
      </c>
      <c r="J145" s="47">
        <f t="shared" si="12"/>
        <v>8.5738843223871389E-2</v>
      </c>
      <c r="K145" s="16">
        <v>195014</v>
      </c>
      <c r="L145" s="16">
        <v>89616</v>
      </c>
      <c r="M145" s="16">
        <v>105398</v>
      </c>
      <c r="N145" s="16">
        <v>7666</v>
      </c>
      <c r="O145" s="16">
        <v>5847</v>
      </c>
      <c r="P145" s="16">
        <v>1819</v>
      </c>
      <c r="Q145" s="16">
        <v>20561</v>
      </c>
      <c r="R145" s="16">
        <v>9287</v>
      </c>
      <c r="S145" s="16">
        <v>11274</v>
      </c>
      <c r="T145" s="72">
        <v>82.375376973567498</v>
      </c>
      <c r="U145" s="16">
        <v>182119</v>
      </c>
      <c r="V145" s="16">
        <v>86176</v>
      </c>
      <c r="W145" s="16">
        <v>95943</v>
      </c>
      <c r="X145" s="72">
        <v>89.819997290057643</v>
      </c>
      <c r="Y145" s="47">
        <v>0.10144562857706729</v>
      </c>
      <c r="Z145" s="16">
        <v>58386</v>
      </c>
      <c r="AA145" s="16">
        <v>131536</v>
      </c>
      <c r="AB145" s="16">
        <v>12758</v>
      </c>
      <c r="AC145" s="47">
        <v>0.54087094027490568</v>
      </c>
      <c r="AD145" s="50">
        <f t="shared" si="15"/>
        <v>93056.277825082114</v>
      </c>
      <c r="AE145" s="75">
        <v>0.44387848193650403</v>
      </c>
      <c r="AF145" s="76">
        <f t="shared" si="16"/>
        <v>0.55612151806349597</v>
      </c>
      <c r="AG145" s="77">
        <v>9.6992458338401661</v>
      </c>
      <c r="AH145" s="16">
        <v>144294</v>
      </c>
      <c r="AI145" s="16">
        <v>45310</v>
      </c>
      <c r="AJ145" s="16">
        <v>85914</v>
      </c>
      <c r="AK145" s="16">
        <v>9794</v>
      </c>
      <c r="AL145" s="16">
        <v>1965</v>
      </c>
      <c r="AM145" s="78">
        <v>1311</v>
      </c>
      <c r="AN145" s="16">
        <v>44892</v>
      </c>
      <c r="AO145" s="16">
        <v>34598</v>
      </c>
      <c r="AP145" s="16">
        <v>10294</v>
      </c>
      <c r="AQ145" s="67">
        <v>0.22930588969081347</v>
      </c>
      <c r="AR145" s="16">
        <v>195014</v>
      </c>
      <c r="AS145" s="16">
        <v>7666</v>
      </c>
      <c r="AT145" s="47">
        <f t="shared" si="17"/>
        <v>3.9309998256535431E-2</v>
      </c>
      <c r="AU145" s="16">
        <v>2205</v>
      </c>
      <c r="AV145" s="16">
        <v>5512</v>
      </c>
      <c r="AW145" s="16">
        <v>8912</v>
      </c>
      <c r="AX145" s="16">
        <v>9746</v>
      </c>
      <c r="AY145" s="16">
        <v>7501</v>
      </c>
      <c r="AZ145" s="16">
        <v>4930</v>
      </c>
      <c r="BA145" s="16">
        <v>2961</v>
      </c>
      <c r="BB145" s="16">
        <v>1732</v>
      </c>
      <c r="BC145" s="16">
        <v>1393</v>
      </c>
      <c r="BD145" s="79">
        <v>4.344070212955538</v>
      </c>
    </row>
    <row r="146" spans="1:56" x14ac:dyDescent="0.3">
      <c r="A146" s="19" t="s">
        <v>285</v>
      </c>
      <c r="B146" s="16" t="s">
        <v>348</v>
      </c>
      <c r="C146" s="19">
        <v>229760</v>
      </c>
      <c r="D146" s="16">
        <v>106214</v>
      </c>
      <c r="E146" s="16">
        <v>123546</v>
      </c>
      <c r="F146" s="47">
        <f t="shared" si="13"/>
        <v>0.63863378621778477</v>
      </c>
      <c r="G146" s="72">
        <v>85.971217198452393</v>
      </c>
      <c r="H146" s="73">
        <v>1395.4012525400001</v>
      </c>
      <c r="I146" s="74">
        <f t="shared" si="14"/>
        <v>164.65514817460277</v>
      </c>
      <c r="J146" s="47">
        <f t="shared" si="12"/>
        <v>0.14219784285285186</v>
      </c>
      <c r="K146" s="16">
        <v>225113</v>
      </c>
      <c r="L146" s="16">
        <v>102662</v>
      </c>
      <c r="M146" s="16">
        <v>122451</v>
      </c>
      <c r="N146" s="16">
        <v>4647</v>
      </c>
      <c r="O146" s="16">
        <v>3552</v>
      </c>
      <c r="P146" s="16">
        <v>1095</v>
      </c>
      <c r="Q146" s="16">
        <v>32558</v>
      </c>
      <c r="R146" s="16">
        <v>14656</v>
      </c>
      <c r="S146" s="16">
        <v>17902</v>
      </c>
      <c r="T146" s="72">
        <v>81.867947715339071</v>
      </c>
      <c r="U146" s="16">
        <v>197202</v>
      </c>
      <c r="V146" s="16">
        <v>91558</v>
      </c>
      <c r="W146" s="16">
        <v>105644</v>
      </c>
      <c r="X146" s="72">
        <v>86.666540456627914</v>
      </c>
      <c r="Y146" s="47">
        <v>0.14170438718662953</v>
      </c>
      <c r="Z146" s="16">
        <v>56282</v>
      </c>
      <c r="AA146" s="16">
        <v>155803</v>
      </c>
      <c r="AB146" s="16">
        <v>17675</v>
      </c>
      <c r="AC146" s="47">
        <v>0.47468277247549795</v>
      </c>
      <c r="AD146" s="50">
        <f t="shared" si="15"/>
        <v>120696.88619602959</v>
      </c>
      <c r="AE146" s="75">
        <v>0.36123823032932612</v>
      </c>
      <c r="AF146" s="76">
        <f t="shared" si="16"/>
        <v>0.63876176967067388</v>
      </c>
      <c r="AG146" s="77">
        <v>11.344454214617176</v>
      </c>
      <c r="AH146" s="16">
        <v>173478</v>
      </c>
      <c r="AI146" s="16">
        <v>57079</v>
      </c>
      <c r="AJ146" s="16">
        <v>101045</v>
      </c>
      <c r="AK146" s="16">
        <v>11606</v>
      </c>
      <c r="AL146" s="16">
        <v>2364</v>
      </c>
      <c r="AM146" s="78">
        <v>1384</v>
      </c>
      <c r="AN146" s="16">
        <v>53569</v>
      </c>
      <c r="AO146" s="16">
        <v>42673</v>
      </c>
      <c r="AP146" s="16">
        <v>10896</v>
      </c>
      <c r="AQ146" s="67">
        <v>0.20340122085534545</v>
      </c>
      <c r="AR146" s="16">
        <v>225113</v>
      </c>
      <c r="AS146" s="16">
        <v>4647</v>
      </c>
      <c r="AT146" s="47">
        <f t="shared" si="17"/>
        <v>2.0642965977087063E-2</v>
      </c>
      <c r="AU146" s="16">
        <v>2284</v>
      </c>
      <c r="AV146" s="16">
        <v>6704</v>
      </c>
      <c r="AW146" s="16">
        <v>11655</v>
      </c>
      <c r="AX146" s="16">
        <v>12411</v>
      </c>
      <c r="AY146" s="16">
        <v>8978</v>
      </c>
      <c r="AZ146" s="16">
        <v>5743</v>
      </c>
      <c r="BA146" s="16">
        <v>3039</v>
      </c>
      <c r="BB146" s="16">
        <v>1654</v>
      </c>
      <c r="BC146" s="16">
        <v>1101</v>
      </c>
      <c r="BD146" s="79">
        <v>4.2022998375926379</v>
      </c>
    </row>
    <row r="147" spans="1:56" x14ac:dyDescent="0.3">
      <c r="A147" s="19" t="s">
        <v>350</v>
      </c>
      <c r="B147" s="16" t="s">
        <v>354</v>
      </c>
      <c r="C147" s="19">
        <v>289388</v>
      </c>
      <c r="D147" s="16">
        <v>139026</v>
      </c>
      <c r="E147" s="16">
        <v>150362</v>
      </c>
      <c r="F147" s="47">
        <f t="shared" si="13"/>
        <v>0.80437392986591361</v>
      </c>
      <c r="G147" s="72">
        <v>92.460861121825985</v>
      </c>
      <c r="H147" s="73">
        <v>138.953495369</v>
      </c>
      <c r="I147" s="74">
        <f t="shared" si="14"/>
        <v>2082.624832369358</v>
      </c>
      <c r="J147" s="47">
        <v>1</v>
      </c>
      <c r="K147" s="16">
        <v>269916</v>
      </c>
      <c r="L147" s="16">
        <v>124473</v>
      </c>
      <c r="M147" s="16">
        <v>145443</v>
      </c>
      <c r="N147" s="16">
        <v>19472</v>
      </c>
      <c r="O147" s="16">
        <v>14553</v>
      </c>
      <c r="P147" s="16">
        <v>4919</v>
      </c>
      <c r="Q147" s="16">
        <v>253734</v>
      </c>
      <c r="R147" s="16">
        <v>122052</v>
      </c>
      <c r="S147" s="16">
        <v>131682</v>
      </c>
      <c r="T147" s="72">
        <v>92.686927598305004</v>
      </c>
      <c r="U147" s="16">
        <v>35654</v>
      </c>
      <c r="V147" s="16">
        <v>16974</v>
      </c>
      <c r="W147" s="16">
        <v>18680</v>
      </c>
      <c r="X147" s="72">
        <v>90.86723768736617</v>
      </c>
      <c r="Y147" s="47">
        <v>0.87679516773328525</v>
      </c>
      <c r="Z147" s="16">
        <v>74839</v>
      </c>
      <c r="AA147" s="16">
        <v>194413</v>
      </c>
      <c r="AB147" s="16">
        <v>20136</v>
      </c>
      <c r="AC147" s="47">
        <v>0.48852185810619658</v>
      </c>
      <c r="AD147" s="50">
        <f t="shared" si="15"/>
        <v>148015.63652636399</v>
      </c>
      <c r="AE147" s="75">
        <v>0.38494853739204676</v>
      </c>
      <c r="AF147" s="76">
        <f t="shared" si="16"/>
        <v>0.61505146260795329</v>
      </c>
      <c r="AG147" s="77">
        <v>10.357332071414978</v>
      </c>
      <c r="AH147" s="16">
        <v>214549</v>
      </c>
      <c r="AI147" s="16">
        <v>74339</v>
      </c>
      <c r="AJ147" s="16">
        <v>113988</v>
      </c>
      <c r="AK147" s="16">
        <v>16573</v>
      </c>
      <c r="AL147" s="16">
        <v>4251</v>
      </c>
      <c r="AM147" s="78">
        <v>5398</v>
      </c>
      <c r="AN147" s="16">
        <v>57457</v>
      </c>
      <c r="AO147" s="16">
        <v>39309</v>
      </c>
      <c r="AP147" s="16">
        <v>18148</v>
      </c>
      <c r="AQ147" s="67">
        <v>0.31585359486224479</v>
      </c>
      <c r="AR147" s="16">
        <v>269916</v>
      </c>
      <c r="AS147" s="16">
        <v>19472</v>
      </c>
      <c r="AT147" s="47">
        <f t="shared" si="17"/>
        <v>7.2140962373479153E-2</v>
      </c>
      <c r="AU147" s="16">
        <v>2894</v>
      </c>
      <c r="AV147" s="16">
        <v>6484</v>
      </c>
      <c r="AW147" s="16">
        <v>10137</v>
      </c>
      <c r="AX147" s="16">
        <v>11467</v>
      </c>
      <c r="AY147" s="16">
        <v>9268</v>
      </c>
      <c r="AZ147" s="16">
        <v>6404</v>
      </c>
      <c r="BA147" s="16">
        <v>4117</v>
      </c>
      <c r="BB147" s="16">
        <v>3062</v>
      </c>
      <c r="BC147" s="16">
        <v>3624</v>
      </c>
      <c r="BD147" s="79">
        <v>4.6977043702246899</v>
      </c>
    </row>
    <row r="148" spans="1:56" x14ac:dyDescent="0.3">
      <c r="A148" s="19" t="s">
        <v>350</v>
      </c>
      <c r="B148" s="16" t="s">
        <v>355</v>
      </c>
      <c r="C148" s="19">
        <v>195810</v>
      </c>
      <c r="D148" s="16">
        <v>92746</v>
      </c>
      <c r="E148" s="16">
        <v>103064</v>
      </c>
      <c r="F148" s="47">
        <f t="shared" si="13"/>
        <v>0.54426741677970247</v>
      </c>
      <c r="G148" s="72">
        <v>89.988744857564228</v>
      </c>
      <c r="H148" s="73">
        <v>1317.90241937</v>
      </c>
      <c r="I148" s="74">
        <f t="shared" si="14"/>
        <v>148.57700928540939</v>
      </c>
      <c r="J148" s="47">
        <f t="shared" ref="J148:J156" si="18">I148/1157.93</f>
        <v>0.12831260031729844</v>
      </c>
      <c r="K148" s="16">
        <v>184488</v>
      </c>
      <c r="L148" s="16">
        <v>85389</v>
      </c>
      <c r="M148" s="16">
        <v>99099</v>
      </c>
      <c r="N148" s="16">
        <v>11322</v>
      </c>
      <c r="O148" s="16">
        <v>7357</v>
      </c>
      <c r="P148" s="16">
        <v>3965</v>
      </c>
      <c r="Q148" s="16">
        <v>11021</v>
      </c>
      <c r="R148" s="16">
        <v>4936</v>
      </c>
      <c r="S148" s="16">
        <v>6085</v>
      </c>
      <c r="T148" s="72">
        <v>81.117502054231721</v>
      </c>
      <c r="U148" s="16">
        <v>184789</v>
      </c>
      <c r="V148" s="16">
        <v>87810</v>
      </c>
      <c r="W148" s="16">
        <v>96979</v>
      </c>
      <c r="X148" s="72">
        <v>90.545375803008895</v>
      </c>
      <c r="Y148" s="47">
        <v>5.628415300546448E-2</v>
      </c>
      <c r="Z148" s="16">
        <v>68909</v>
      </c>
      <c r="AA148" s="16">
        <v>114506</v>
      </c>
      <c r="AB148" s="16">
        <v>12395</v>
      </c>
      <c r="AC148" s="47">
        <v>0.71004139521073129</v>
      </c>
      <c r="AD148" s="50">
        <f t="shared" si="15"/>
        <v>56776.794403786706</v>
      </c>
      <c r="AE148" s="75">
        <v>0.60179379246502362</v>
      </c>
      <c r="AF148" s="76">
        <f t="shared" si="16"/>
        <v>0.39820620753497638</v>
      </c>
      <c r="AG148" s="77">
        <v>10.824760274570764</v>
      </c>
      <c r="AH148" s="16">
        <v>126901</v>
      </c>
      <c r="AI148" s="16">
        <v>31423</v>
      </c>
      <c r="AJ148" s="16">
        <v>81638</v>
      </c>
      <c r="AK148" s="16">
        <v>10384</v>
      </c>
      <c r="AL148" s="16">
        <v>2206</v>
      </c>
      <c r="AM148" s="78">
        <v>1250</v>
      </c>
      <c r="AN148" s="16">
        <v>38888</v>
      </c>
      <c r="AO148" s="16">
        <v>27596</v>
      </c>
      <c r="AP148" s="16">
        <v>11292</v>
      </c>
      <c r="AQ148" s="67">
        <v>0.29037235136803125</v>
      </c>
      <c r="AR148" s="16">
        <v>184488</v>
      </c>
      <c r="AS148" s="16">
        <v>11322</v>
      </c>
      <c r="AT148" s="47">
        <f t="shared" si="17"/>
        <v>6.1369845193183295E-2</v>
      </c>
      <c r="AU148" s="16">
        <v>1892</v>
      </c>
      <c r="AV148" s="16">
        <v>4229</v>
      </c>
      <c r="AW148" s="16">
        <v>6527</v>
      </c>
      <c r="AX148" s="16">
        <v>7704</v>
      </c>
      <c r="AY148" s="16">
        <v>6571</v>
      </c>
      <c r="AZ148" s="16">
        <v>4746</v>
      </c>
      <c r="BA148" s="16">
        <v>2841</v>
      </c>
      <c r="BB148" s="16">
        <v>1945</v>
      </c>
      <c r="BC148" s="16">
        <v>2433</v>
      </c>
      <c r="BD148" s="79">
        <v>4.7440855790989511</v>
      </c>
    </row>
    <row r="149" spans="1:56" x14ac:dyDescent="0.3">
      <c r="A149" s="19" t="s">
        <v>350</v>
      </c>
      <c r="B149" s="16" t="s">
        <v>357</v>
      </c>
      <c r="C149" s="19">
        <v>122126</v>
      </c>
      <c r="D149" s="16">
        <v>55596</v>
      </c>
      <c r="E149" s="16">
        <v>66530</v>
      </c>
      <c r="F149" s="47">
        <f t="shared" si="13"/>
        <v>0.33945765048586868</v>
      </c>
      <c r="G149" s="72">
        <v>83.565308883210577</v>
      </c>
      <c r="H149" s="73">
        <v>404.35227372899999</v>
      </c>
      <c r="I149" s="74">
        <f t="shared" si="14"/>
        <v>302.02872083229533</v>
      </c>
      <c r="J149" s="47">
        <f t="shared" si="18"/>
        <v>0.26083504256068618</v>
      </c>
      <c r="K149" s="16">
        <v>119874</v>
      </c>
      <c r="L149" s="16">
        <v>53664</v>
      </c>
      <c r="M149" s="16">
        <v>66210</v>
      </c>
      <c r="N149" s="16">
        <v>2252</v>
      </c>
      <c r="O149" s="16">
        <v>1932</v>
      </c>
      <c r="P149" s="78">
        <v>320</v>
      </c>
      <c r="Q149" s="16">
        <v>7727</v>
      </c>
      <c r="R149" s="16">
        <v>3538</v>
      </c>
      <c r="S149" s="16">
        <v>4189</v>
      </c>
      <c r="T149" s="72">
        <v>84.459298161852473</v>
      </c>
      <c r="U149" s="16">
        <v>114399</v>
      </c>
      <c r="V149" s="16">
        <v>52058</v>
      </c>
      <c r="W149" s="16">
        <v>62341</v>
      </c>
      <c r="X149" s="72">
        <v>83.505237323751629</v>
      </c>
      <c r="Y149" s="47">
        <v>6.327072040351768E-2</v>
      </c>
      <c r="Z149" s="16">
        <v>36852</v>
      </c>
      <c r="AA149" s="16">
        <v>74979</v>
      </c>
      <c r="AB149" s="16">
        <v>10295</v>
      </c>
      <c r="AC149" s="47">
        <v>0.62880273143146748</v>
      </c>
      <c r="AD149" s="50">
        <f t="shared" si="15"/>
        <v>45332.837621200604</v>
      </c>
      <c r="AE149" s="75">
        <v>0.4914976193334134</v>
      </c>
      <c r="AF149" s="76">
        <f t="shared" si="16"/>
        <v>0.5085023806665866</v>
      </c>
      <c r="AG149" s="77">
        <v>13.730511209805412</v>
      </c>
      <c r="AH149" s="16">
        <v>85274</v>
      </c>
      <c r="AI149" s="16">
        <v>25051</v>
      </c>
      <c r="AJ149" s="16">
        <v>51016</v>
      </c>
      <c r="AK149" s="16">
        <v>6831</v>
      </c>
      <c r="AL149" s="78">
        <v>1429</v>
      </c>
      <c r="AM149" s="78">
        <v>947</v>
      </c>
      <c r="AN149" s="16">
        <v>27944</v>
      </c>
      <c r="AO149" s="16">
        <v>18307</v>
      </c>
      <c r="AP149" s="16">
        <v>9637</v>
      </c>
      <c r="AQ149" s="67">
        <v>0.34486830804466073</v>
      </c>
      <c r="AR149" s="16">
        <v>119874</v>
      </c>
      <c r="AS149" s="16">
        <v>2252</v>
      </c>
      <c r="AT149" s="47">
        <f t="shared" si="17"/>
        <v>1.8786392378664266E-2</v>
      </c>
      <c r="AU149" s="16">
        <v>1882</v>
      </c>
      <c r="AV149" s="16">
        <v>3692</v>
      </c>
      <c r="AW149" s="16">
        <v>5400</v>
      </c>
      <c r="AX149" s="16">
        <v>5859</v>
      </c>
      <c r="AY149" s="16">
        <v>4337</v>
      </c>
      <c r="AZ149" s="16">
        <v>2942</v>
      </c>
      <c r="BA149" s="16">
        <v>1726</v>
      </c>
      <c r="BB149" s="16">
        <v>1016</v>
      </c>
      <c r="BC149" s="16">
        <v>1090</v>
      </c>
      <c r="BD149" s="79">
        <v>4.2897938734612078</v>
      </c>
    </row>
    <row r="150" spans="1:56" x14ac:dyDescent="0.3">
      <c r="A150" s="19" t="s">
        <v>350</v>
      </c>
      <c r="B150" s="16" t="s">
        <v>359</v>
      </c>
      <c r="C150" s="19">
        <v>170536</v>
      </c>
      <c r="D150" s="16">
        <v>81449</v>
      </c>
      <c r="E150" s="16">
        <v>89087</v>
      </c>
      <c r="F150" s="47">
        <f t="shared" si="13"/>
        <v>0.47401658846812389</v>
      </c>
      <c r="G150" s="72">
        <v>91.426358503485361</v>
      </c>
      <c r="H150" s="73">
        <v>770.99175848499999</v>
      </c>
      <c r="I150" s="74">
        <f t="shared" si="14"/>
        <v>221.19043183432143</v>
      </c>
      <c r="J150" s="47">
        <f t="shared" si="18"/>
        <v>0.19102228272375826</v>
      </c>
      <c r="K150" s="16">
        <v>162386</v>
      </c>
      <c r="L150" s="16">
        <v>75923</v>
      </c>
      <c r="M150" s="16">
        <v>86463</v>
      </c>
      <c r="N150" s="16">
        <v>8150</v>
      </c>
      <c r="O150" s="16">
        <v>5526</v>
      </c>
      <c r="P150" s="16">
        <v>2624</v>
      </c>
      <c r="Q150" s="16">
        <v>57208</v>
      </c>
      <c r="R150" s="16">
        <v>27345</v>
      </c>
      <c r="S150" s="16">
        <v>29863</v>
      </c>
      <c r="T150" s="72">
        <v>91.568161269798736</v>
      </c>
      <c r="U150" s="16">
        <v>113328</v>
      </c>
      <c r="V150" s="16">
        <v>54104</v>
      </c>
      <c r="W150" s="16">
        <v>59224</v>
      </c>
      <c r="X150" s="72">
        <v>91.354856139402941</v>
      </c>
      <c r="Y150" s="47">
        <v>0.33545996153304874</v>
      </c>
      <c r="Z150" s="16">
        <v>51773</v>
      </c>
      <c r="AA150" s="16">
        <v>107361</v>
      </c>
      <c r="AB150" s="16">
        <v>11402</v>
      </c>
      <c r="AC150" s="47">
        <v>0.58843527910507543</v>
      </c>
      <c r="AD150" s="50">
        <f t="shared" si="15"/>
        <v>70186.601242536854</v>
      </c>
      <c r="AE150" s="75">
        <v>0.48223284060319854</v>
      </c>
      <c r="AF150" s="76">
        <f t="shared" si="16"/>
        <v>0.5177671593968014</v>
      </c>
      <c r="AG150" s="77">
        <v>10.620243850187684</v>
      </c>
      <c r="AH150" s="16">
        <v>118763</v>
      </c>
      <c r="AI150" s="16">
        <v>32314</v>
      </c>
      <c r="AJ150" s="16">
        <v>72993</v>
      </c>
      <c r="AK150" s="16">
        <v>9173</v>
      </c>
      <c r="AL150" s="16">
        <v>2470</v>
      </c>
      <c r="AM150" s="78">
        <v>1813</v>
      </c>
      <c r="AN150" s="16">
        <v>36234</v>
      </c>
      <c r="AO150" s="16">
        <v>26763</v>
      </c>
      <c r="AP150" s="16">
        <v>9471</v>
      </c>
      <c r="AQ150" s="67">
        <v>0.26138433515482695</v>
      </c>
      <c r="AR150" s="16">
        <v>162386</v>
      </c>
      <c r="AS150" s="16">
        <v>8150</v>
      </c>
      <c r="AT150" s="47">
        <f t="shared" si="17"/>
        <v>5.0189055706772755E-2</v>
      </c>
      <c r="AU150" s="16">
        <v>1807</v>
      </c>
      <c r="AV150" s="16">
        <v>4304</v>
      </c>
      <c r="AW150" s="16">
        <v>6688</v>
      </c>
      <c r="AX150" s="16">
        <v>7583</v>
      </c>
      <c r="AY150" s="16">
        <v>6178</v>
      </c>
      <c r="AZ150" s="16">
        <v>4082</v>
      </c>
      <c r="BA150" s="16">
        <v>2471</v>
      </c>
      <c r="BB150" s="16">
        <v>1558</v>
      </c>
      <c r="BC150" s="16">
        <v>1563</v>
      </c>
      <c r="BD150" s="79">
        <v>4.4815918750344981</v>
      </c>
    </row>
    <row r="151" spans="1:56" x14ac:dyDescent="0.3">
      <c r="A151" s="19" t="s">
        <v>350</v>
      </c>
      <c r="B151" s="16" t="s">
        <v>361</v>
      </c>
      <c r="C151" s="19">
        <v>190737</v>
      </c>
      <c r="D151" s="16">
        <v>89976</v>
      </c>
      <c r="E151" s="16">
        <v>100761</v>
      </c>
      <c r="F151" s="47">
        <f t="shared" si="13"/>
        <v>0.53016666296057458</v>
      </c>
      <c r="G151" s="72">
        <v>89.296453985172832</v>
      </c>
      <c r="H151" s="73">
        <v>729.91888607500005</v>
      </c>
      <c r="I151" s="74">
        <f t="shared" si="14"/>
        <v>261.31259738414485</v>
      </c>
      <c r="J151" s="47">
        <f t="shared" si="18"/>
        <v>0.22567218863328944</v>
      </c>
      <c r="K151" s="16">
        <v>179517</v>
      </c>
      <c r="L151" s="16">
        <v>82543</v>
      </c>
      <c r="M151" s="16">
        <v>96974</v>
      </c>
      <c r="N151" s="16">
        <v>11220</v>
      </c>
      <c r="O151" s="16">
        <v>7433</v>
      </c>
      <c r="P151" s="16">
        <v>3787</v>
      </c>
      <c r="Q151" s="16">
        <v>52514</v>
      </c>
      <c r="R151" s="16">
        <v>24801</v>
      </c>
      <c r="S151" s="16">
        <v>27713</v>
      </c>
      <c r="T151" s="72">
        <v>89.492296034352108</v>
      </c>
      <c r="U151" s="16">
        <v>138223</v>
      </c>
      <c r="V151" s="16">
        <v>65175</v>
      </c>
      <c r="W151" s="16">
        <v>73048</v>
      </c>
      <c r="X151" s="72">
        <v>89.222155295148397</v>
      </c>
      <c r="Y151" s="47">
        <v>0.27532151601419758</v>
      </c>
      <c r="Z151" s="16">
        <v>53398</v>
      </c>
      <c r="AA151" s="16">
        <v>121882</v>
      </c>
      <c r="AB151" s="16">
        <v>15457</v>
      </c>
      <c r="AC151" s="47">
        <v>0.56493165520749566</v>
      </c>
      <c r="AD151" s="50">
        <f t="shared" si="15"/>
        <v>82983.630880687895</v>
      </c>
      <c r="AE151" s="75">
        <v>0.43811227252588564</v>
      </c>
      <c r="AF151" s="76">
        <f t="shared" si="16"/>
        <v>0.56188772747411431</v>
      </c>
      <c r="AG151" s="77">
        <v>12.681938268161009</v>
      </c>
      <c r="AH151" s="16">
        <v>137339</v>
      </c>
      <c r="AI151" s="16">
        <v>39954</v>
      </c>
      <c r="AJ151" s="16">
        <v>81637</v>
      </c>
      <c r="AK151" s="16">
        <v>10784</v>
      </c>
      <c r="AL151" s="16">
        <v>2303</v>
      </c>
      <c r="AM151" s="78">
        <v>2661</v>
      </c>
      <c r="AN151" s="16">
        <v>39312</v>
      </c>
      <c r="AO151" s="16">
        <v>28478</v>
      </c>
      <c r="AP151" s="16">
        <v>10834</v>
      </c>
      <c r="AQ151" s="67">
        <v>0.27559015059015057</v>
      </c>
      <c r="AR151" s="16">
        <v>179517</v>
      </c>
      <c r="AS151" s="16">
        <v>11220</v>
      </c>
      <c r="AT151" s="47">
        <f t="shared" si="17"/>
        <v>6.2501044469326028E-2</v>
      </c>
      <c r="AU151" s="16">
        <v>2231</v>
      </c>
      <c r="AV151" s="16">
        <v>4593</v>
      </c>
      <c r="AW151" s="16">
        <v>6814</v>
      </c>
      <c r="AX151" s="16">
        <v>8059</v>
      </c>
      <c r="AY151" s="16">
        <v>6546</v>
      </c>
      <c r="AZ151" s="16">
        <v>4403</v>
      </c>
      <c r="BA151" s="16">
        <v>2741</v>
      </c>
      <c r="BB151" s="16">
        <v>1818</v>
      </c>
      <c r="BC151" s="16">
        <v>2107</v>
      </c>
      <c r="BD151" s="79">
        <v>4.566468253968254</v>
      </c>
    </row>
    <row r="152" spans="1:56" x14ac:dyDescent="0.3">
      <c r="A152" s="19" t="s">
        <v>350</v>
      </c>
      <c r="B152" s="16" t="s">
        <v>363</v>
      </c>
      <c r="C152" s="19">
        <v>263624</v>
      </c>
      <c r="D152" s="16">
        <v>128883</v>
      </c>
      <c r="E152" s="16">
        <v>134741</v>
      </c>
      <c r="F152" s="47">
        <f t="shared" si="13"/>
        <v>0.73276111271708433</v>
      </c>
      <c r="G152" s="72">
        <v>95.652399789225257</v>
      </c>
      <c r="H152" s="73">
        <v>2719.3796475099998</v>
      </c>
      <c r="I152" s="74">
        <f t="shared" si="14"/>
        <v>96.942698030923097</v>
      </c>
      <c r="J152" s="47">
        <f t="shared" si="18"/>
        <v>8.372068953297962E-2</v>
      </c>
      <c r="K152" s="16">
        <v>252444</v>
      </c>
      <c r="L152" s="16">
        <v>119951</v>
      </c>
      <c r="M152" s="16">
        <v>132493</v>
      </c>
      <c r="N152" s="16">
        <v>11180</v>
      </c>
      <c r="O152" s="16">
        <v>8932</v>
      </c>
      <c r="P152" s="16">
        <v>2248</v>
      </c>
      <c r="Q152" s="16">
        <v>51888</v>
      </c>
      <c r="R152" s="16">
        <v>24903</v>
      </c>
      <c r="S152" s="16">
        <v>26985</v>
      </c>
      <c r="T152" s="72">
        <v>92.284602556976097</v>
      </c>
      <c r="U152" s="16">
        <v>211736</v>
      </c>
      <c r="V152" s="16">
        <v>103980</v>
      </c>
      <c r="W152" s="16">
        <v>107756</v>
      </c>
      <c r="X152" s="72">
        <v>96.495786777534434</v>
      </c>
      <c r="Y152" s="47">
        <v>0.19682578217461233</v>
      </c>
      <c r="Z152" s="16">
        <v>83948</v>
      </c>
      <c r="AA152" s="16">
        <v>163737</v>
      </c>
      <c r="AB152" s="16">
        <v>15939</v>
      </c>
      <c r="AC152" s="47">
        <v>0.61004537764830191</v>
      </c>
      <c r="AD152" s="50">
        <f t="shared" si="15"/>
        <v>102801.39736284406</v>
      </c>
      <c r="AE152" s="75">
        <v>0.51270024490493904</v>
      </c>
      <c r="AF152" s="76">
        <f t="shared" si="16"/>
        <v>0.48729975509506096</v>
      </c>
      <c r="AG152" s="77">
        <v>9.7345132743362832</v>
      </c>
      <c r="AH152" s="16">
        <v>179676</v>
      </c>
      <c r="AI152" s="16">
        <v>45221</v>
      </c>
      <c r="AJ152" s="16">
        <v>114621</v>
      </c>
      <c r="AK152" s="16">
        <v>13106</v>
      </c>
      <c r="AL152" s="16">
        <v>3856</v>
      </c>
      <c r="AM152" s="78">
        <v>2872</v>
      </c>
      <c r="AN152" s="16">
        <v>53448</v>
      </c>
      <c r="AO152" s="16">
        <v>40599</v>
      </c>
      <c r="AP152" s="16">
        <v>12849</v>
      </c>
      <c r="AQ152" s="67">
        <v>0.24040188594521777</v>
      </c>
      <c r="AR152" s="16">
        <v>252444</v>
      </c>
      <c r="AS152" s="16">
        <v>11180</v>
      </c>
      <c r="AT152" s="47">
        <f t="shared" si="17"/>
        <v>4.4287049801144014E-2</v>
      </c>
      <c r="AU152" s="16">
        <v>2105</v>
      </c>
      <c r="AV152" s="16">
        <v>5522</v>
      </c>
      <c r="AW152" s="16">
        <v>9427</v>
      </c>
      <c r="AX152" s="16">
        <v>11026</v>
      </c>
      <c r="AY152" s="16">
        <v>9210</v>
      </c>
      <c r="AZ152" s="16">
        <v>6400</v>
      </c>
      <c r="BA152" s="16">
        <v>3984</v>
      </c>
      <c r="BB152" s="16">
        <v>2664</v>
      </c>
      <c r="BC152" s="16">
        <v>3110</v>
      </c>
      <c r="BD152" s="79">
        <v>4.723170184104176</v>
      </c>
    </row>
    <row r="153" spans="1:56" x14ac:dyDescent="0.3">
      <c r="A153" s="19" t="s">
        <v>350</v>
      </c>
      <c r="B153" s="16" t="s">
        <v>367</v>
      </c>
      <c r="C153" s="19">
        <v>238106</v>
      </c>
      <c r="D153" s="16">
        <v>116394</v>
      </c>
      <c r="E153" s="16">
        <v>121712</v>
      </c>
      <c r="F153" s="47">
        <f t="shared" si="13"/>
        <v>0.6618320695559361</v>
      </c>
      <c r="G153" s="72">
        <v>95.63066912054687</v>
      </c>
      <c r="H153" s="73">
        <v>1235.75730101</v>
      </c>
      <c r="I153" s="74">
        <f t="shared" si="14"/>
        <v>192.68022920470952</v>
      </c>
      <c r="J153" s="47">
        <f t="shared" si="18"/>
        <v>0.1664005848408017</v>
      </c>
      <c r="K153" s="16">
        <v>228090</v>
      </c>
      <c r="L153" s="16">
        <v>108377</v>
      </c>
      <c r="M153" s="16">
        <v>119713</v>
      </c>
      <c r="N153" s="16">
        <v>10016</v>
      </c>
      <c r="O153" s="16">
        <v>8017</v>
      </c>
      <c r="P153" s="16">
        <v>1999</v>
      </c>
      <c r="Q153" s="16">
        <v>55047</v>
      </c>
      <c r="R153" s="16">
        <v>26585</v>
      </c>
      <c r="S153" s="16">
        <v>28462</v>
      </c>
      <c r="T153" s="72">
        <v>93.405242077155506</v>
      </c>
      <c r="U153" s="16">
        <v>183059</v>
      </c>
      <c r="V153" s="16">
        <v>89809</v>
      </c>
      <c r="W153" s="16">
        <v>93250</v>
      </c>
      <c r="X153" s="72">
        <v>96.309919571045583</v>
      </c>
      <c r="Y153" s="47">
        <v>0.23118695034984418</v>
      </c>
      <c r="Z153" s="16">
        <v>79501</v>
      </c>
      <c r="AA153" s="16">
        <v>144646</v>
      </c>
      <c r="AB153" s="16">
        <v>13959</v>
      </c>
      <c r="AC153" s="47">
        <v>0.64612917052666508</v>
      </c>
      <c r="AD153" s="50">
        <f t="shared" si="15"/>
        <v>84258.76772257789</v>
      </c>
      <c r="AE153" s="75">
        <v>0.54962460074941577</v>
      </c>
      <c r="AF153" s="76">
        <f t="shared" si="16"/>
        <v>0.45037539925058423</v>
      </c>
      <c r="AG153" s="77">
        <v>9.6504569777249287</v>
      </c>
      <c r="AH153" s="16">
        <v>158605</v>
      </c>
      <c r="AI153" s="16">
        <v>47470</v>
      </c>
      <c r="AJ153" s="16">
        <v>91238</v>
      </c>
      <c r="AK153" s="16">
        <v>12861</v>
      </c>
      <c r="AL153" s="16">
        <v>3579</v>
      </c>
      <c r="AM153" s="78">
        <v>3457</v>
      </c>
      <c r="AN153" s="16">
        <v>48284</v>
      </c>
      <c r="AO153" s="16">
        <v>33596</v>
      </c>
      <c r="AP153" s="16">
        <v>14688</v>
      </c>
      <c r="AQ153" s="67">
        <v>0.30420014911772014</v>
      </c>
      <c r="AR153" s="16">
        <v>228090</v>
      </c>
      <c r="AS153" s="16">
        <v>10016</v>
      </c>
      <c r="AT153" s="47">
        <f t="shared" si="17"/>
        <v>4.3912490683502128E-2</v>
      </c>
      <c r="AU153" s="16">
        <v>2374</v>
      </c>
      <c r="AV153" s="16">
        <v>5110</v>
      </c>
      <c r="AW153" s="16">
        <v>7756</v>
      </c>
      <c r="AX153" s="16">
        <v>9421</v>
      </c>
      <c r="AY153" s="16">
        <v>8276</v>
      </c>
      <c r="AZ153" s="16">
        <v>6263</v>
      </c>
      <c r="BA153" s="16">
        <v>3909</v>
      </c>
      <c r="BB153" s="16">
        <v>2548</v>
      </c>
      <c r="BC153" s="16">
        <v>2627</v>
      </c>
      <c r="BD153" s="79">
        <v>4.7239251097672108</v>
      </c>
    </row>
    <row r="154" spans="1:56" x14ac:dyDescent="0.3">
      <c r="A154" s="19" t="s">
        <v>350</v>
      </c>
      <c r="B154" s="16" t="s">
        <v>368</v>
      </c>
      <c r="C154" s="19">
        <v>218459</v>
      </c>
      <c r="D154" s="16">
        <v>105371</v>
      </c>
      <c r="E154" s="16">
        <v>113088</v>
      </c>
      <c r="F154" s="47">
        <f t="shared" si="13"/>
        <v>0.60722187632029534</v>
      </c>
      <c r="G154" s="72">
        <v>93.176110639501985</v>
      </c>
      <c r="H154" s="73">
        <v>974.27296472600005</v>
      </c>
      <c r="I154" s="74">
        <f t="shared" si="14"/>
        <v>224.22771431560597</v>
      </c>
      <c r="J154" s="47">
        <f t="shared" si="18"/>
        <v>0.19364531043811453</v>
      </c>
      <c r="K154" s="16">
        <v>211821</v>
      </c>
      <c r="L154" s="16">
        <v>99905</v>
      </c>
      <c r="M154" s="16">
        <v>111916</v>
      </c>
      <c r="N154" s="16">
        <v>6638</v>
      </c>
      <c r="O154" s="16">
        <v>5466</v>
      </c>
      <c r="P154" s="16">
        <v>1172</v>
      </c>
      <c r="Q154" s="16">
        <v>29434</v>
      </c>
      <c r="R154" s="16">
        <v>13871</v>
      </c>
      <c r="S154" s="16">
        <v>15563</v>
      </c>
      <c r="T154" s="72">
        <v>89.128060142646021</v>
      </c>
      <c r="U154" s="16">
        <v>189025</v>
      </c>
      <c r="V154" s="16">
        <v>91500</v>
      </c>
      <c r="W154" s="16">
        <v>97525</v>
      </c>
      <c r="X154" s="72">
        <v>93.822096898231223</v>
      </c>
      <c r="Y154" s="47">
        <v>0.13473466417039354</v>
      </c>
      <c r="Z154" s="16">
        <v>72614</v>
      </c>
      <c r="AA154" s="16">
        <v>131654</v>
      </c>
      <c r="AB154" s="16">
        <v>14191</v>
      </c>
      <c r="AC154" s="47">
        <v>0.65934191137375242</v>
      </c>
      <c r="AD154" s="50">
        <f t="shared" si="15"/>
        <v>74419.825383201416</v>
      </c>
      <c r="AE154" s="75">
        <v>0.55155179485621397</v>
      </c>
      <c r="AF154" s="76">
        <f t="shared" si="16"/>
        <v>0.44844820514378603</v>
      </c>
      <c r="AG154" s="77">
        <v>10.779011651753839</v>
      </c>
      <c r="AH154" s="16">
        <v>145845</v>
      </c>
      <c r="AI154" s="16">
        <v>38292</v>
      </c>
      <c r="AJ154" s="16">
        <v>91072</v>
      </c>
      <c r="AK154" s="16">
        <v>11756</v>
      </c>
      <c r="AL154" s="16">
        <v>2688</v>
      </c>
      <c r="AM154" s="78">
        <v>2037</v>
      </c>
      <c r="AN154" s="16">
        <v>43726</v>
      </c>
      <c r="AO154" s="16">
        <v>30421</v>
      </c>
      <c r="AP154" s="16">
        <v>13305</v>
      </c>
      <c r="AQ154" s="67">
        <v>0.30428120568997852</v>
      </c>
      <c r="AR154" s="16">
        <v>211821</v>
      </c>
      <c r="AS154" s="16">
        <v>6638</v>
      </c>
      <c r="AT154" s="47">
        <f t="shared" si="17"/>
        <v>3.1337780484465658E-2</v>
      </c>
      <c r="AU154" s="16">
        <v>1852</v>
      </c>
      <c r="AV154" s="16">
        <v>4280</v>
      </c>
      <c r="AW154" s="16">
        <v>7061</v>
      </c>
      <c r="AX154" s="16">
        <v>8815</v>
      </c>
      <c r="AY154" s="16">
        <v>7564</v>
      </c>
      <c r="AZ154" s="16">
        <v>5301</v>
      </c>
      <c r="BA154" s="16">
        <v>3590</v>
      </c>
      <c r="BB154" s="16">
        <v>2391</v>
      </c>
      <c r="BC154" s="16">
        <v>2872</v>
      </c>
      <c r="BD154" s="79">
        <v>4.8442802909024376</v>
      </c>
    </row>
    <row r="155" spans="1:56" x14ac:dyDescent="0.3">
      <c r="A155" s="19" t="s">
        <v>350</v>
      </c>
      <c r="B155" s="16" t="s">
        <v>370</v>
      </c>
      <c r="C155" s="19">
        <v>184532</v>
      </c>
      <c r="D155" s="16">
        <v>90031</v>
      </c>
      <c r="E155" s="16">
        <v>94501</v>
      </c>
      <c r="F155" s="47">
        <f t="shared" si="13"/>
        <v>0.51291943697049214</v>
      </c>
      <c r="G155" s="72">
        <v>95.269891323901334</v>
      </c>
      <c r="H155" s="73">
        <v>952.73543035900002</v>
      </c>
      <c r="I155" s="74">
        <f t="shared" si="14"/>
        <v>193.68650951761765</v>
      </c>
      <c r="J155" s="47">
        <f t="shared" si="18"/>
        <v>0.16726961864501105</v>
      </c>
      <c r="K155" s="16">
        <v>167264</v>
      </c>
      <c r="L155" s="16">
        <v>79204</v>
      </c>
      <c r="M155" s="16">
        <v>88060</v>
      </c>
      <c r="N155" s="16">
        <v>17268</v>
      </c>
      <c r="O155" s="16">
        <v>10827</v>
      </c>
      <c r="P155" s="16">
        <v>6441</v>
      </c>
      <c r="Q155" s="16">
        <v>35224</v>
      </c>
      <c r="R155" s="16">
        <v>16622</v>
      </c>
      <c r="S155" s="16">
        <v>18602</v>
      </c>
      <c r="T155" s="72">
        <v>89.35598322760994</v>
      </c>
      <c r="U155" s="16">
        <v>149308</v>
      </c>
      <c r="V155" s="16">
        <v>73409</v>
      </c>
      <c r="W155" s="16">
        <v>75899</v>
      </c>
      <c r="X155" s="72">
        <v>96.7193243652749</v>
      </c>
      <c r="Y155" s="47">
        <v>0.19088288210174928</v>
      </c>
      <c r="Z155" s="16">
        <v>59155</v>
      </c>
      <c r="AA155" s="16">
        <v>116325</v>
      </c>
      <c r="AB155" s="16">
        <v>9052</v>
      </c>
      <c r="AC155" s="47">
        <v>0.58634859230603908</v>
      </c>
      <c r="AD155" s="50">
        <f t="shared" si="15"/>
        <v>76331.921564581993</v>
      </c>
      <c r="AE155" s="75">
        <v>0.50853212980872553</v>
      </c>
      <c r="AF155" s="76">
        <f t="shared" si="16"/>
        <v>0.49146787019127447</v>
      </c>
      <c r="AG155" s="77">
        <v>7.7816462497313559</v>
      </c>
      <c r="AH155" s="16">
        <v>125377</v>
      </c>
      <c r="AI155" s="16">
        <v>36709</v>
      </c>
      <c r="AJ155" s="16">
        <v>75181</v>
      </c>
      <c r="AK155" s="16">
        <v>8729</v>
      </c>
      <c r="AL155" s="16">
        <v>2562</v>
      </c>
      <c r="AM155" s="78">
        <v>2196</v>
      </c>
      <c r="AN155" s="16">
        <v>38088</v>
      </c>
      <c r="AO155" s="16">
        <v>28176</v>
      </c>
      <c r="AP155" s="16">
        <v>9912</v>
      </c>
      <c r="AQ155" s="67">
        <v>0.26023944549464401</v>
      </c>
      <c r="AR155" s="16">
        <v>167264</v>
      </c>
      <c r="AS155" s="16">
        <v>17268</v>
      </c>
      <c r="AT155" s="47">
        <f t="shared" si="17"/>
        <v>0.10323799502582744</v>
      </c>
      <c r="AU155" s="16">
        <v>1821</v>
      </c>
      <c r="AV155" s="16">
        <v>4515</v>
      </c>
      <c r="AW155" s="16">
        <v>7313</v>
      </c>
      <c r="AX155" s="16">
        <v>8135</v>
      </c>
      <c r="AY155" s="16">
        <v>6701</v>
      </c>
      <c r="AZ155" s="16">
        <v>4361</v>
      </c>
      <c r="BA155" s="16">
        <v>2529</v>
      </c>
      <c r="BB155" s="16">
        <v>1512</v>
      </c>
      <c r="BC155" s="16">
        <v>1201</v>
      </c>
      <c r="BD155" s="79">
        <v>4.3915143877336691</v>
      </c>
    </row>
    <row r="156" spans="1:56" x14ac:dyDescent="0.3">
      <c r="A156" s="19" t="s">
        <v>350</v>
      </c>
      <c r="B156" s="16" t="s">
        <v>372</v>
      </c>
      <c r="C156" s="19">
        <v>181075</v>
      </c>
      <c r="D156" s="16">
        <v>87920</v>
      </c>
      <c r="E156" s="16">
        <v>93155</v>
      </c>
      <c r="F156" s="47">
        <f t="shared" si="13"/>
        <v>0.50331046674523583</v>
      </c>
      <c r="G156" s="72">
        <v>94.380333852181849</v>
      </c>
      <c r="H156" s="73">
        <v>1994.5568498299999</v>
      </c>
      <c r="I156" s="74">
        <f t="shared" si="14"/>
        <v>90.784577042982448</v>
      </c>
      <c r="J156" s="47">
        <f t="shared" si="18"/>
        <v>7.8402474279949952E-2</v>
      </c>
      <c r="K156" s="16">
        <v>174021</v>
      </c>
      <c r="L156" s="16">
        <v>82222</v>
      </c>
      <c r="M156" s="16">
        <v>91799</v>
      </c>
      <c r="N156" s="16">
        <v>7054</v>
      </c>
      <c r="O156" s="16">
        <v>5698</v>
      </c>
      <c r="P156" s="16">
        <v>1356</v>
      </c>
      <c r="Q156" s="16">
        <v>18392</v>
      </c>
      <c r="R156" s="16">
        <v>8908</v>
      </c>
      <c r="S156" s="16">
        <v>9484</v>
      </c>
      <c r="T156" s="72">
        <v>93.926613243357238</v>
      </c>
      <c r="U156" s="16">
        <v>162683</v>
      </c>
      <c r="V156" s="16">
        <v>79012</v>
      </c>
      <c r="W156" s="16">
        <v>83671</v>
      </c>
      <c r="X156" s="72">
        <v>94.431762498356662</v>
      </c>
      <c r="Y156" s="47">
        <v>0.10157117216622946</v>
      </c>
      <c r="Z156" s="16">
        <v>60971</v>
      </c>
      <c r="AA156" s="16">
        <v>109492</v>
      </c>
      <c r="AB156" s="16">
        <v>10612</v>
      </c>
      <c r="AC156" s="47">
        <v>0.65377379169254368</v>
      </c>
      <c r="AD156" s="50">
        <f t="shared" si="15"/>
        <v>62692.910669272656</v>
      </c>
      <c r="AE156" s="75">
        <v>0.55685346874657504</v>
      </c>
      <c r="AF156" s="76">
        <f t="shared" si="16"/>
        <v>0.44314653125342496</v>
      </c>
      <c r="AG156" s="77">
        <v>9.6920322945968653</v>
      </c>
      <c r="AH156" s="16">
        <v>120104</v>
      </c>
      <c r="AI156" s="16">
        <v>33451</v>
      </c>
      <c r="AJ156" s="16">
        <v>72246</v>
      </c>
      <c r="AK156" s="16">
        <v>9371</v>
      </c>
      <c r="AL156" s="16">
        <v>2361</v>
      </c>
      <c r="AM156" s="78">
        <v>2675</v>
      </c>
      <c r="AN156" s="16">
        <v>39231</v>
      </c>
      <c r="AO156" s="16">
        <v>29057</v>
      </c>
      <c r="AP156" s="16">
        <v>10174</v>
      </c>
      <c r="AQ156" s="67">
        <v>0.25933572939767019</v>
      </c>
      <c r="AR156" s="16">
        <v>174021</v>
      </c>
      <c r="AS156" s="16">
        <v>7054</v>
      </c>
      <c r="AT156" s="47">
        <f t="shared" si="17"/>
        <v>4.0535337689129473E-2</v>
      </c>
      <c r="AU156" s="16">
        <v>1966</v>
      </c>
      <c r="AV156" s="16">
        <v>4514</v>
      </c>
      <c r="AW156" s="16">
        <v>7293</v>
      </c>
      <c r="AX156" s="16">
        <v>8370</v>
      </c>
      <c r="AY156" s="16">
        <v>6709</v>
      </c>
      <c r="AZ156" s="16">
        <v>4573</v>
      </c>
      <c r="BA156" s="16">
        <v>2718</v>
      </c>
      <c r="BB156" s="16">
        <v>1779</v>
      </c>
      <c r="BC156" s="16">
        <v>1309</v>
      </c>
      <c r="BD156" s="79">
        <v>4.4358033188040071</v>
      </c>
    </row>
    <row r="157" spans="1:56" x14ac:dyDescent="0.3">
      <c r="A157" s="19" t="s">
        <v>374</v>
      </c>
      <c r="B157" s="16" t="s">
        <v>378</v>
      </c>
      <c r="C157" s="19">
        <v>298983</v>
      </c>
      <c r="D157" s="16">
        <f>C157/191*91</f>
        <v>142447.39790575916</v>
      </c>
      <c r="E157" s="16">
        <f t="shared" ref="E157:E166" si="19">C157-D157</f>
        <v>156535.60209424084</v>
      </c>
      <c r="F157" s="47">
        <f t="shared" si="13"/>
        <v>0.83104389495452624</v>
      </c>
      <c r="G157" s="72">
        <v>91.012411370416771</v>
      </c>
      <c r="H157" s="73">
        <v>221.26421860799999</v>
      </c>
      <c r="I157" s="74">
        <f t="shared" si="14"/>
        <v>1351.2487553610713</v>
      </c>
      <c r="J157" s="47">
        <v>1</v>
      </c>
      <c r="K157" s="16">
        <v>139673</v>
      </c>
      <c r="L157" s="16">
        <v>63584</v>
      </c>
      <c r="M157" s="16">
        <v>76089</v>
      </c>
      <c r="N157" s="16">
        <v>8226</v>
      </c>
      <c r="O157" s="16">
        <v>6886</v>
      </c>
      <c r="P157" s="16">
        <v>1340</v>
      </c>
      <c r="Q157" s="16">
        <f t="shared" ref="Q157:Q166" si="20">C157*Y157</f>
        <v>203665.60479786879</v>
      </c>
      <c r="R157" s="16">
        <v>47880</v>
      </c>
      <c r="S157" s="16">
        <v>52868</v>
      </c>
      <c r="T157" s="72">
        <v>90.565181206022544</v>
      </c>
      <c r="U157" s="16">
        <f t="shared" ref="U157:U166" si="21">C157-Q157</f>
        <v>95317.395202131214</v>
      </c>
      <c r="V157" s="16">
        <v>22590</v>
      </c>
      <c r="W157" s="16">
        <v>24561</v>
      </c>
      <c r="X157" s="72">
        <v>91.97508244778308</v>
      </c>
      <c r="Y157" s="47">
        <v>0.68119459901689661</v>
      </c>
      <c r="Z157" s="16">
        <v>80586.469901757271</v>
      </c>
      <c r="AA157" s="16">
        <v>202351.60706968946</v>
      </c>
      <c r="AB157" s="16">
        <v>16044.92302855327</v>
      </c>
      <c r="AC157" s="47">
        <v>0.47754200883134529</v>
      </c>
      <c r="AD157" s="50">
        <f t="shared" si="15"/>
        <v>156206.05757357788</v>
      </c>
      <c r="AE157" s="75">
        <v>0.39824971527902653</v>
      </c>
      <c r="AF157" s="76">
        <f t="shared" si="16"/>
        <v>0.60175028472097347</v>
      </c>
      <c r="AG157" s="77">
        <v>7.9292293552318736</v>
      </c>
      <c r="AH157" s="16">
        <v>108035</v>
      </c>
      <c r="AI157" s="16">
        <v>36372</v>
      </c>
      <c r="AJ157" s="16">
        <v>59446</v>
      </c>
      <c r="AK157" s="16">
        <v>8609</v>
      </c>
      <c r="AL157" s="16">
        <v>1858</v>
      </c>
      <c r="AM157" s="78">
        <v>1750</v>
      </c>
      <c r="AN157" s="16">
        <v>29036</v>
      </c>
      <c r="AO157" s="16">
        <v>18383</v>
      </c>
      <c r="AP157" s="16">
        <v>10653</v>
      </c>
      <c r="AQ157" s="67">
        <v>0.36688937870230054</v>
      </c>
      <c r="AR157" s="16">
        <v>139673</v>
      </c>
      <c r="AS157" s="16">
        <v>8226</v>
      </c>
      <c r="AT157" s="47">
        <f t="shared" si="17"/>
        <v>5.8894704058765832E-2</v>
      </c>
      <c r="AU157" s="16">
        <v>1123</v>
      </c>
      <c r="AV157" s="16">
        <v>2807</v>
      </c>
      <c r="AW157" s="16">
        <v>4925</v>
      </c>
      <c r="AX157" s="16">
        <v>5737</v>
      </c>
      <c r="AY157" s="16">
        <v>5116</v>
      </c>
      <c r="AZ157" s="16">
        <v>3602</v>
      </c>
      <c r="BA157" s="16">
        <v>2336</v>
      </c>
      <c r="BB157" s="16">
        <v>1696</v>
      </c>
      <c r="BC157" s="16">
        <v>1694</v>
      </c>
      <c r="BD157" s="79">
        <v>4.8103388896542221</v>
      </c>
    </row>
    <row r="158" spans="1:56" x14ac:dyDescent="0.3">
      <c r="A158" s="19" t="s">
        <v>374</v>
      </c>
      <c r="B158" s="16" t="s">
        <v>379</v>
      </c>
      <c r="C158" s="19">
        <v>150038</v>
      </c>
      <c r="D158" s="16">
        <f>C158/186*86</f>
        <v>69372.408602150535</v>
      </c>
      <c r="E158" s="16">
        <f t="shared" si="19"/>
        <v>80665.591397849465</v>
      </c>
      <c r="F158" s="47">
        <f t="shared" si="13"/>
        <v>0.41704098196615597</v>
      </c>
      <c r="G158" s="72">
        <v>85.961819588958647</v>
      </c>
      <c r="H158" s="73">
        <v>1137.1688441399999</v>
      </c>
      <c r="I158" s="74">
        <f t="shared" si="14"/>
        <v>131.9399496153699</v>
      </c>
      <c r="J158" s="47">
        <f t="shared" ref="J158:J173" si="22">I158/1157.93</f>
        <v>0.11394466817110696</v>
      </c>
      <c r="K158" s="16">
        <v>127640</v>
      </c>
      <c r="L158" s="16">
        <v>58170</v>
      </c>
      <c r="M158" s="16">
        <v>69470</v>
      </c>
      <c r="N158" s="16">
        <v>2113</v>
      </c>
      <c r="O158" s="16">
        <v>1809</v>
      </c>
      <c r="P158" s="78">
        <v>304</v>
      </c>
      <c r="Q158" s="16">
        <f t="shared" si="20"/>
        <v>14675.053817638129</v>
      </c>
      <c r="R158" s="16">
        <v>5912</v>
      </c>
      <c r="S158" s="16">
        <v>6779</v>
      </c>
      <c r="T158" s="72">
        <v>87.210503024044854</v>
      </c>
      <c r="U158" s="16">
        <f t="shared" si="21"/>
        <v>135362.94618236186</v>
      </c>
      <c r="V158" s="16">
        <v>54067</v>
      </c>
      <c r="W158" s="16">
        <v>62995</v>
      </c>
      <c r="X158" s="72">
        <v>85.827446622747843</v>
      </c>
      <c r="Y158" s="47">
        <v>9.7808913859409805E-2</v>
      </c>
      <c r="Z158" s="16">
        <v>50151.426926545049</v>
      </c>
      <c r="AA158" s="16">
        <v>91112.299307145106</v>
      </c>
      <c r="AB158" s="16">
        <v>8774.273766309836</v>
      </c>
      <c r="AC158" s="47">
        <v>0.64673706119755314</v>
      </c>
      <c r="AD158" s="50">
        <f t="shared" si="15"/>
        <v>53002.864812041524</v>
      </c>
      <c r="AE158" s="75">
        <v>0.55043531233342635</v>
      </c>
      <c r="AF158" s="76">
        <f t="shared" si="16"/>
        <v>0.44956468766657365</v>
      </c>
      <c r="AG158" s="77">
        <v>9.6301748864126715</v>
      </c>
      <c r="AH158" s="16">
        <v>86382</v>
      </c>
      <c r="AI158" s="16">
        <v>23670</v>
      </c>
      <c r="AJ158" s="16">
        <v>52679</v>
      </c>
      <c r="AK158" s="16">
        <v>7273</v>
      </c>
      <c r="AL158" s="16">
        <v>2023</v>
      </c>
      <c r="AM158" s="78">
        <v>737</v>
      </c>
      <c r="AN158" s="16">
        <v>25335</v>
      </c>
      <c r="AO158" s="16">
        <v>19050</v>
      </c>
      <c r="AP158" s="16">
        <v>6285</v>
      </c>
      <c r="AQ158" s="67">
        <v>0.24807578448786263</v>
      </c>
      <c r="AR158" s="16">
        <v>127640</v>
      </c>
      <c r="AS158" s="16">
        <v>2113</v>
      </c>
      <c r="AT158" s="47">
        <f t="shared" si="17"/>
        <v>1.6554371670322782E-2</v>
      </c>
      <c r="AU158" s="78">
        <v>779</v>
      </c>
      <c r="AV158" s="16">
        <v>1969</v>
      </c>
      <c r="AW158" s="16">
        <v>3594</v>
      </c>
      <c r="AX158" s="16">
        <v>4758</v>
      </c>
      <c r="AY158" s="16">
        <v>4636</v>
      </c>
      <c r="AZ158" s="16">
        <v>3744</v>
      </c>
      <c r="BA158" s="16">
        <v>2627</v>
      </c>
      <c r="BB158" s="16">
        <v>1805</v>
      </c>
      <c r="BC158" s="16">
        <v>1423</v>
      </c>
      <c r="BD158" s="79">
        <v>5.0380895993684627</v>
      </c>
    </row>
    <row r="159" spans="1:56" x14ac:dyDescent="0.3">
      <c r="A159" s="19" t="s">
        <v>374</v>
      </c>
      <c r="B159" s="16" t="s">
        <v>383</v>
      </c>
      <c r="C159" s="19">
        <v>217051</v>
      </c>
      <c r="D159" s="16">
        <f>C159/186*86</f>
        <v>100356.91397849463</v>
      </c>
      <c r="E159" s="16">
        <f t="shared" si="19"/>
        <v>116694.08602150537</v>
      </c>
      <c r="F159" s="47">
        <f t="shared" si="13"/>
        <v>0.60330824308999131</v>
      </c>
      <c r="G159" s="72">
        <v>85.991996547530306</v>
      </c>
      <c r="H159" s="73">
        <v>1245.4688385699999</v>
      </c>
      <c r="I159" s="74">
        <f t="shared" si="14"/>
        <v>174.27252555688966</v>
      </c>
      <c r="J159" s="47">
        <f t="shared" si="22"/>
        <v>0.15050350673779042</v>
      </c>
      <c r="K159" s="16">
        <v>186551</v>
      </c>
      <c r="L159" s="16">
        <v>85032</v>
      </c>
      <c r="M159" s="16">
        <v>101519</v>
      </c>
      <c r="N159" s="16">
        <v>3079</v>
      </c>
      <c r="O159" s="16">
        <v>2642</v>
      </c>
      <c r="P159" s="78">
        <v>437</v>
      </c>
      <c r="Q159" s="16">
        <f t="shared" si="20"/>
        <v>41364.795069345564</v>
      </c>
      <c r="R159" s="16">
        <v>16836</v>
      </c>
      <c r="S159" s="16">
        <v>19303</v>
      </c>
      <c r="T159" s="72">
        <v>87.219603170491638</v>
      </c>
      <c r="U159" s="16">
        <f t="shared" si="21"/>
        <v>175686.20493065444</v>
      </c>
      <c r="V159" s="16">
        <v>70838</v>
      </c>
      <c r="W159" s="16">
        <v>82653</v>
      </c>
      <c r="X159" s="72">
        <v>85.705298053307203</v>
      </c>
      <c r="Y159" s="47">
        <v>0.19057638559299689</v>
      </c>
      <c r="Z159" s="16">
        <v>70758.19105099405</v>
      </c>
      <c r="AA159" s="16">
        <v>133937.9679744766</v>
      </c>
      <c r="AB159" s="16">
        <v>12354.840974529347</v>
      </c>
      <c r="AC159" s="47">
        <v>0.62053376859772513</v>
      </c>
      <c r="AD159" s="50">
        <f t="shared" si="15"/>
        <v>82363.524992095161</v>
      </c>
      <c r="AE159" s="75">
        <v>0.52829076117145368</v>
      </c>
      <c r="AF159" s="76">
        <f t="shared" si="16"/>
        <v>0.47170923882854632</v>
      </c>
      <c r="AG159" s="77">
        <v>9.2243007426271397</v>
      </c>
      <c r="AH159" s="16">
        <v>127811</v>
      </c>
      <c r="AI159" s="16">
        <v>31632</v>
      </c>
      <c r="AJ159" s="16">
        <v>80708</v>
      </c>
      <c r="AK159" s="16">
        <v>11358</v>
      </c>
      <c r="AL159" s="16">
        <v>2973</v>
      </c>
      <c r="AM159" s="78">
        <v>1140</v>
      </c>
      <c r="AN159" s="16">
        <v>41525</v>
      </c>
      <c r="AO159" s="16">
        <v>31260</v>
      </c>
      <c r="AP159" s="16">
        <v>10265</v>
      </c>
      <c r="AQ159" s="67">
        <v>0.24720048163756772</v>
      </c>
      <c r="AR159" s="16">
        <v>186551</v>
      </c>
      <c r="AS159" s="16">
        <v>3079</v>
      </c>
      <c r="AT159" s="47">
        <f t="shared" si="17"/>
        <v>1.6504869981935236E-2</v>
      </c>
      <c r="AU159" s="16">
        <v>1535</v>
      </c>
      <c r="AV159" s="16">
        <v>4406</v>
      </c>
      <c r="AW159" s="16">
        <v>7880</v>
      </c>
      <c r="AX159" s="16">
        <v>8918</v>
      </c>
      <c r="AY159" s="16">
        <v>7390</v>
      </c>
      <c r="AZ159" s="16">
        <v>5236</v>
      </c>
      <c r="BA159" s="16">
        <v>3186</v>
      </c>
      <c r="BB159" s="16">
        <v>1728</v>
      </c>
      <c r="BC159" s="16">
        <v>1246</v>
      </c>
      <c r="BD159" s="79">
        <v>4.492498494882601</v>
      </c>
    </row>
    <row r="160" spans="1:56" x14ac:dyDescent="0.3">
      <c r="A160" s="19" t="s">
        <v>374</v>
      </c>
      <c r="B160" s="16" t="s">
        <v>384</v>
      </c>
      <c r="C160" s="19">
        <v>211034</v>
      </c>
      <c r="D160" s="16">
        <f>C160/182.1*82.1</f>
        <v>95144.928061504674</v>
      </c>
      <c r="E160" s="16">
        <f t="shared" si="19"/>
        <v>115889.07193849533</v>
      </c>
      <c r="F160" s="47">
        <f t="shared" si="13"/>
        <v>0.58658357608236422</v>
      </c>
      <c r="G160" s="72">
        <v>82.097434225060226</v>
      </c>
      <c r="H160" s="73">
        <v>1718.76051992</v>
      </c>
      <c r="I160" s="74">
        <f t="shared" si="14"/>
        <v>122.78266666831666</v>
      </c>
      <c r="J160" s="47">
        <f t="shared" si="22"/>
        <v>0.10603634647026734</v>
      </c>
      <c r="K160" s="16">
        <v>170787</v>
      </c>
      <c r="L160" s="16">
        <v>76054</v>
      </c>
      <c r="M160" s="16">
        <v>94733</v>
      </c>
      <c r="N160" s="16">
        <v>2313</v>
      </c>
      <c r="O160" s="16">
        <v>1987</v>
      </c>
      <c r="P160" s="78">
        <v>326</v>
      </c>
      <c r="Q160" s="16">
        <f t="shared" si="20"/>
        <v>23763.574396302716</v>
      </c>
      <c r="R160" s="16">
        <v>8745</v>
      </c>
      <c r="S160" s="16">
        <v>10747</v>
      </c>
      <c r="T160" s="72">
        <v>81.371545547594678</v>
      </c>
      <c r="U160" s="16">
        <f t="shared" si="21"/>
        <v>187270.42560369728</v>
      </c>
      <c r="V160" s="16">
        <v>69296</v>
      </c>
      <c r="W160" s="16">
        <v>84312</v>
      </c>
      <c r="X160" s="72">
        <v>82.189961096878264</v>
      </c>
      <c r="Y160" s="47">
        <v>0.1126054303870595</v>
      </c>
      <c r="Z160" s="16">
        <v>68496.442842287695</v>
      </c>
      <c r="AA160" s="16">
        <v>129191.57681109184</v>
      </c>
      <c r="AB160" s="16">
        <v>13345.98034662045</v>
      </c>
      <c r="AC160" s="47">
        <v>0.63349658862497515</v>
      </c>
      <c r="AD160" s="50">
        <f t="shared" si="15"/>
        <v>77344.680916116995</v>
      </c>
      <c r="AE160" s="75">
        <v>0.53019279223169036</v>
      </c>
      <c r="AF160" s="76">
        <f t="shared" si="16"/>
        <v>0.46980720776830964</v>
      </c>
      <c r="AG160" s="77">
        <v>10.330379639328482</v>
      </c>
      <c r="AH160" s="16">
        <v>116916</v>
      </c>
      <c r="AI160" s="16">
        <v>29633</v>
      </c>
      <c r="AJ160" s="16">
        <v>73387</v>
      </c>
      <c r="AK160" s="16">
        <v>10445</v>
      </c>
      <c r="AL160" s="16">
        <v>2636</v>
      </c>
      <c r="AM160" s="78">
        <v>815</v>
      </c>
      <c r="AN160" s="16">
        <v>36495</v>
      </c>
      <c r="AO160" s="16">
        <v>26629</v>
      </c>
      <c r="AP160" s="16">
        <v>9866</v>
      </c>
      <c r="AQ160" s="67">
        <v>0.27033840252089325</v>
      </c>
      <c r="AR160" s="16">
        <v>170787</v>
      </c>
      <c r="AS160" s="16">
        <v>2313</v>
      </c>
      <c r="AT160" s="47">
        <f t="shared" si="17"/>
        <v>1.354318537125191E-2</v>
      </c>
      <c r="AU160" s="16">
        <v>1395</v>
      </c>
      <c r="AV160" s="16">
        <v>3461</v>
      </c>
      <c r="AW160" s="16">
        <v>6043</v>
      </c>
      <c r="AX160" s="16">
        <v>7600</v>
      </c>
      <c r="AY160" s="16">
        <v>6795</v>
      </c>
      <c r="AZ160" s="16">
        <v>4843</v>
      </c>
      <c r="BA160" s="16">
        <v>3060</v>
      </c>
      <c r="BB160" s="16">
        <v>1880</v>
      </c>
      <c r="BC160" s="16">
        <v>1418</v>
      </c>
      <c r="BD160" s="79">
        <v>4.6797369502671602</v>
      </c>
    </row>
    <row r="161" spans="1:56" x14ac:dyDescent="0.3">
      <c r="A161" s="19" t="s">
        <v>374</v>
      </c>
      <c r="B161" s="16" t="s">
        <v>386</v>
      </c>
      <c r="C161" s="19">
        <v>195583</v>
      </c>
      <c r="D161" s="16">
        <f>C161/187.3*87.3</f>
        <v>91160.68286171915</v>
      </c>
      <c r="E161" s="16">
        <f t="shared" si="19"/>
        <v>104422.31713828085</v>
      </c>
      <c r="F161" s="47">
        <f t="shared" si="13"/>
        <v>0.54363645460407817</v>
      </c>
      <c r="G161" s="72">
        <v>87.315820353580648</v>
      </c>
      <c r="H161" s="73">
        <v>3446.0200405300002</v>
      </c>
      <c r="I161" s="74">
        <f t="shared" si="14"/>
        <v>56.756199238446449</v>
      </c>
      <c r="J161" s="47">
        <f t="shared" si="22"/>
        <v>4.9015224787721579E-2</v>
      </c>
      <c r="K161" s="16">
        <v>165769</v>
      </c>
      <c r="L161" s="16">
        <v>75866</v>
      </c>
      <c r="M161" s="16">
        <v>89903</v>
      </c>
      <c r="N161" s="16">
        <v>3439</v>
      </c>
      <c r="O161" s="16">
        <v>3009</v>
      </c>
      <c r="P161" s="78">
        <v>430</v>
      </c>
      <c r="Q161" s="16">
        <f t="shared" si="20"/>
        <v>26520.355727861566</v>
      </c>
      <c r="R161" s="16">
        <v>10656</v>
      </c>
      <c r="S161" s="16">
        <v>12288</v>
      </c>
      <c r="T161" s="72">
        <v>86.71875</v>
      </c>
      <c r="U161" s="16">
        <f t="shared" si="21"/>
        <v>169062.64427213842</v>
      </c>
      <c r="V161" s="16">
        <v>68219</v>
      </c>
      <c r="W161" s="16">
        <v>78045</v>
      </c>
      <c r="X161" s="72">
        <v>87.409827663527452</v>
      </c>
      <c r="Y161" s="47">
        <v>0.13559642570091249</v>
      </c>
      <c r="Z161" s="16">
        <v>67166.638379982032</v>
      </c>
      <c r="AA161" s="16">
        <v>117811.22459930972</v>
      </c>
      <c r="AB161" s="16">
        <v>10605.137020708242</v>
      </c>
      <c r="AC161" s="47">
        <v>0.6601389270436796</v>
      </c>
      <c r="AD161" s="50">
        <f t="shared" si="15"/>
        <v>66471.048232016008</v>
      </c>
      <c r="AE161" s="75">
        <v>0.57012087437698677</v>
      </c>
      <c r="AF161" s="76">
        <f t="shared" si="16"/>
        <v>0.42987912562301323</v>
      </c>
      <c r="AG161" s="77">
        <v>9.0018052666692832</v>
      </c>
      <c r="AH161" s="16">
        <v>111099</v>
      </c>
      <c r="AI161" s="16">
        <v>26670</v>
      </c>
      <c r="AJ161" s="16">
        <v>71279</v>
      </c>
      <c r="AK161" s="16">
        <v>9839</v>
      </c>
      <c r="AL161" s="16">
        <v>2430</v>
      </c>
      <c r="AM161" s="78">
        <v>881</v>
      </c>
      <c r="AN161" s="16">
        <v>36628</v>
      </c>
      <c r="AO161" s="16">
        <v>28326</v>
      </c>
      <c r="AP161" s="16">
        <v>8302</v>
      </c>
      <c r="AQ161" s="67">
        <v>0.22665720214043902</v>
      </c>
      <c r="AR161" s="16">
        <v>165769</v>
      </c>
      <c r="AS161" s="16">
        <v>3439</v>
      </c>
      <c r="AT161" s="47">
        <f t="shared" si="17"/>
        <v>2.0745736536988219E-2</v>
      </c>
      <c r="AU161" s="16">
        <v>1321</v>
      </c>
      <c r="AV161" s="16">
        <v>3796</v>
      </c>
      <c r="AW161" s="16">
        <v>6857</v>
      </c>
      <c r="AX161" s="16">
        <v>7816</v>
      </c>
      <c r="AY161" s="16">
        <v>6568</v>
      </c>
      <c r="AZ161" s="16">
        <v>4592</v>
      </c>
      <c r="BA161" s="16">
        <v>2930</v>
      </c>
      <c r="BB161" s="16">
        <v>1680</v>
      </c>
      <c r="BC161" s="16">
        <v>1068</v>
      </c>
      <c r="BD161" s="79">
        <v>4.5257453314404277</v>
      </c>
    </row>
    <row r="162" spans="1:56" x14ac:dyDescent="0.3">
      <c r="A162" s="19" t="s">
        <v>374</v>
      </c>
      <c r="B162" s="16" t="s">
        <v>388</v>
      </c>
      <c r="C162" s="19">
        <v>139580</v>
      </c>
      <c r="D162" s="16">
        <f>C162/191*91</f>
        <v>66501.465968586388</v>
      </c>
      <c r="E162" s="16">
        <f t="shared" si="19"/>
        <v>73078.534031413612</v>
      </c>
      <c r="F162" s="47">
        <f t="shared" si="13"/>
        <v>0.38797224878254877</v>
      </c>
      <c r="G162" s="72">
        <v>90.986162541414927</v>
      </c>
      <c r="H162" s="73">
        <v>1983.1111979499999</v>
      </c>
      <c r="I162" s="74">
        <f t="shared" si="14"/>
        <v>70.384353708600869</v>
      </c>
      <c r="J162" s="47">
        <f t="shared" si="22"/>
        <v>6.0784636125327841E-2</v>
      </c>
      <c r="K162" s="16">
        <v>134892</v>
      </c>
      <c r="L162" s="16">
        <v>63663</v>
      </c>
      <c r="M162" s="16">
        <v>71229</v>
      </c>
      <c r="N162" s="16">
        <v>2301</v>
      </c>
      <c r="O162" s="16">
        <v>1696</v>
      </c>
      <c r="P162" s="78">
        <v>605</v>
      </c>
      <c r="Q162" s="16">
        <f t="shared" si="20"/>
        <v>11767.235063013419</v>
      </c>
      <c r="R162" s="16">
        <v>5387</v>
      </c>
      <c r="S162" s="16">
        <v>6179</v>
      </c>
      <c r="T162" s="72">
        <v>87.182391972811132</v>
      </c>
      <c r="U162" s="16">
        <f t="shared" si="21"/>
        <v>127812.76493698658</v>
      </c>
      <c r="V162" s="16">
        <v>59972</v>
      </c>
      <c r="W162" s="16">
        <v>65655</v>
      </c>
      <c r="X162" s="72">
        <v>91.344147437361968</v>
      </c>
      <c r="Y162" s="47">
        <v>8.4304592799924194E-2</v>
      </c>
      <c r="Z162" s="16">
        <v>48895.171182203172</v>
      </c>
      <c r="AA162" s="16">
        <v>82912.919026480944</v>
      </c>
      <c r="AB162" s="16">
        <v>7771.909791315883</v>
      </c>
      <c r="AC162" s="47">
        <v>0.68345297257500448</v>
      </c>
      <c r="AD162" s="50">
        <f t="shared" si="15"/>
        <v>44183.634087980878</v>
      </c>
      <c r="AE162" s="75">
        <v>0.58971716056199763</v>
      </c>
      <c r="AF162" s="76">
        <f t="shared" si="16"/>
        <v>0.41028283943800237</v>
      </c>
      <c r="AG162" s="77">
        <v>9.3735812013006932</v>
      </c>
      <c r="AH162" s="16">
        <v>89134</v>
      </c>
      <c r="AI162" s="16">
        <v>18575</v>
      </c>
      <c r="AJ162" s="16">
        <v>60657</v>
      </c>
      <c r="AK162" s="16">
        <v>6963</v>
      </c>
      <c r="AL162" s="16">
        <v>2461</v>
      </c>
      <c r="AM162" s="78">
        <v>478</v>
      </c>
      <c r="AN162" s="16">
        <v>31339</v>
      </c>
      <c r="AO162" s="16">
        <v>26101</v>
      </c>
      <c r="AP162" s="16">
        <v>5238</v>
      </c>
      <c r="AQ162" s="67">
        <v>0.16713998532180349</v>
      </c>
      <c r="AR162" s="16">
        <v>134892</v>
      </c>
      <c r="AS162" s="16">
        <v>2301</v>
      </c>
      <c r="AT162" s="47">
        <f t="shared" si="17"/>
        <v>1.7058090917178186E-2</v>
      </c>
      <c r="AU162" s="16">
        <v>1113</v>
      </c>
      <c r="AV162" s="16">
        <v>3825</v>
      </c>
      <c r="AW162" s="16">
        <v>6423</v>
      </c>
      <c r="AX162" s="16">
        <v>6893</v>
      </c>
      <c r="AY162" s="16">
        <v>5686</v>
      </c>
      <c r="AZ162" s="16">
        <v>3729</v>
      </c>
      <c r="BA162" s="16">
        <v>2027</v>
      </c>
      <c r="BB162" s="16">
        <v>1066</v>
      </c>
      <c r="BC162" s="78">
        <v>577</v>
      </c>
      <c r="BD162" s="79">
        <v>4.3042853951944862</v>
      </c>
    </row>
    <row r="163" spans="1:56" x14ac:dyDescent="0.3">
      <c r="A163" s="19" t="s">
        <v>374</v>
      </c>
      <c r="B163" s="16" t="s">
        <v>390</v>
      </c>
      <c r="C163" s="19">
        <v>177985</v>
      </c>
      <c r="D163" s="16">
        <f>C163/187.7*87.7</f>
        <v>83160.812466702191</v>
      </c>
      <c r="E163" s="16">
        <f t="shared" si="19"/>
        <v>94824.187533297809</v>
      </c>
      <c r="F163" s="47">
        <f t="shared" si="13"/>
        <v>0.49472159836338975</v>
      </c>
      <c r="G163" s="72">
        <v>87.69707569249762</v>
      </c>
      <c r="H163" s="73">
        <v>935.884705349</v>
      </c>
      <c r="I163" s="74">
        <f t="shared" si="14"/>
        <v>190.17834032625606</v>
      </c>
      <c r="J163" s="47">
        <f t="shared" si="22"/>
        <v>0.16423992842940077</v>
      </c>
      <c r="K163" s="16">
        <v>143601</v>
      </c>
      <c r="L163" s="16">
        <v>66140</v>
      </c>
      <c r="M163" s="16">
        <v>77461</v>
      </c>
      <c r="N163" s="16">
        <v>2356</v>
      </c>
      <c r="O163" s="16">
        <v>2055</v>
      </c>
      <c r="P163" s="78">
        <v>301</v>
      </c>
      <c r="Q163" s="16">
        <f t="shared" si="20"/>
        <v>15503.890118322519</v>
      </c>
      <c r="R163" s="16">
        <v>5946</v>
      </c>
      <c r="S163" s="16">
        <v>6768</v>
      </c>
      <c r="T163" s="72">
        <v>87.854609929078009</v>
      </c>
      <c r="U163" s="16">
        <f t="shared" si="21"/>
        <v>162481.10988167749</v>
      </c>
      <c r="V163" s="16">
        <v>62249</v>
      </c>
      <c r="W163" s="16">
        <v>70994</v>
      </c>
      <c r="X163" s="72">
        <v>87.682057638673697</v>
      </c>
      <c r="Y163" s="47">
        <v>8.7107846831601082E-2</v>
      </c>
      <c r="Z163" s="16">
        <v>62936.233513980143</v>
      </c>
      <c r="AA163" s="16">
        <v>106282.25193036305</v>
      </c>
      <c r="AB163" s="16">
        <v>8766.5145556568041</v>
      </c>
      <c r="AC163" s="47">
        <v>0.67464460685888683</v>
      </c>
      <c r="AD163" s="50">
        <f t="shared" si="15"/>
        <v>57908.379648221031</v>
      </c>
      <c r="AE163" s="75">
        <v>0.5921612721869729</v>
      </c>
      <c r="AF163" s="76">
        <f t="shared" si="16"/>
        <v>0.4078387278130271</v>
      </c>
      <c r="AG163" s="77">
        <v>8.2483334671913902</v>
      </c>
      <c r="AH163" s="16">
        <v>94346</v>
      </c>
      <c r="AI163" s="16">
        <v>23326</v>
      </c>
      <c r="AJ163" s="16">
        <v>59937</v>
      </c>
      <c r="AK163" s="16">
        <v>8179</v>
      </c>
      <c r="AL163" s="16">
        <v>2207</v>
      </c>
      <c r="AM163" s="78">
        <v>697</v>
      </c>
      <c r="AN163" s="16">
        <v>30544</v>
      </c>
      <c r="AO163" s="16">
        <v>23703</v>
      </c>
      <c r="AP163" s="16">
        <v>6841</v>
      </c>
      <c r="AQ163" s="67">
        <v>0.22397197485594553</v>
      </c>
      <c r="AR163" s="16">
        <v>143601</v>
      </c>
      <c r="AS163" s="16">
        <v>2356</v>
      </c>
      <c r="AT163" s="47">
        <f t="shared" si="17"/>
        <v>1.640657098488172E-2</v>
      </c>
      <c r="AU163" s="16">
        <v>1058</v>
      </c>
      <c r="AV163" s="16">
        <v>2792</v>
      </c>
      <c r="AW163" s="16">
        <v>5131</v>
      </c>
      <c r="AX163" s="16">
        <v>6357</v>
      </c>
      <c r="AY163" s="16">
        <v>5660</v>
      </c>
      <c r="AZ163" s="16">
        <v>4076</v>
      </c>
      <c r="BA163" s="16">
        <v>2669</v>
      </c>
      <c r="BB163" s="16">
        <v>1735</v>
      </c>
      <c r="BC163" s="16">
        <v>1066</v>
      </c>
      <c r="BD163" s="79">
        <v>4.7014470927187011</v>
      </c>
    </row>
    <row r="164" spans="1:56" x14ac:dyDescent="0.3">
      <c r="A164" s="19" t="s">
        <v>374</v>
      </c>
      <c r="B164" s="16" t="s">
        <v>392</v>
      </c>
      <c r="C164" s="19">
        <v>164179</v>
      </c>
      <c r="D164" s="16">
        <f>C164/180.8*80.8</f>
        <v>73372.030973451314</v>
      </c>
      <c r="E164" s="16">
        <f t="shared" si="19"/>
        <v>90806.969026548686</v>
      </c>
      <c r="F164" s="47">
        <f t="shared" si="13"/>
        <v>0.45634686798158813</v>
      </c>
      <c r="G164" s="72">
        <v>80.754826628785437</v>
      </c>
      <c r="H164" s="73">
        <v>841.16410849500005</v>
      </c>
      <c r="I164" s="74">
        <f t="shared" si="14"/>
        <v>195.18070058142035</v>
      </c>
      <c r="J164" s="47">
        <f t="shared" si="22"/>
        <v>0.16856001708343366</v>
      </c>
      <c r="K164" s="16">
        <v>109989</v>
      </c>
      <c r="L164" s="16">
        <v>48273</v>
      </c>
      <c r="M164" s="16">
        <v>61716</v>
      </c>
      <c r="N164" s="16">
        <v>1985</v>
      </c>
      <c r="O164" s="16">
        <v>1753</v>
      </c>
      <c r="P164" s="78">
        <v>232</v>
      </c>
      <c r="Q164" s="16">
        <f t="shared" si="20"/>
        <v>11012.810732848697</v>
      </c>
      <c r="R164" s="16">
        <v>3409</v>
      </c>
      <c r="S164" s="16">
        <v>4102</v>
      </c>
      <c r="T164" s="72">
        <v>83.10580204778158</v>
      </c>
      <c r="U164" s="16">
        <f t="shared" si="21"/>
        <v>153166.18926715129</v>
      </c>
      <c r="V164" s="16">
        <v>46617</v>
      </c>
      <c r="W164" s="16">
        <v>57846</v>
      </c>
      <c r="X164" s="72">
        <v>80.588113266258688</v>
      </c>
      <c r="Y164" s="47">
        <v>6.7078071695214958E-2</v>
      </c>
      <c r="Z164" s="16">
        <v>56785.400994873809</v>
      </c>
      <c r="AA164" s="16">
        <v>96333.869094611247</v>
      </c>
      <c r="AB164" s="16">
        <v>11059.729910514941</v>
      </c>
      <c r="AC164" s="47">
        <v>0.70427079845362395</v>
      </c>
      <c r="AD164" s="50">
        <f t="shared" si="15"/>
        <v>48552.524580682475</v>
      </c>
      <c r="AE164" s="75">
        <v>0.58946455206843018</v>
      </c>
      <c r="AF164" s="76">
        <f t="shared" si="16"/>
        <v>0.41053544793156982</v>
      </c>
      <c r="AG164" s="77">
        <v>11.480624638519375</v>
      </c>
      <c r="AH164" s="16">
        <v>73245</v>
      </c>
      <c r="AI164" s="16">
        <v>19537</v>
      </c>
      <c r="AJ164" s="16">
        <v>44128</v>
      </c>
      <c r="AK164" s="16">
        <v>7413</v>
      </c>
      <c r="AL164" s="16">
        <v>1488</v>
      </c>
      <c r="AM164" s="78">
        <v>679</v>
      </c>
      <c r="AN164" s="16">
        <v>24341</v>
      </c>
      <c r="AO164" s="16">
        <v>15161</v>
      </c>
      <c r="AP164" s="16">
        <v>9180</v>
      </c>
      <c r="AQ164" s="67">
        <v>0.37714144858469256</v>
      </c>
      <c r="AR164" s="16">
        <v>109989</v>
      </c>
      <c r="AS164" s="16">
        <v>1985</v>
      </c>
      <c r="AT164" s="47">
        <f t="shared" si="17"/>
        <v>1.8047259271381684E-2</v>
      </c>
      <c r="AU164" s="16">
        <v>1177</v>
      </c>
      <c r="AV164" s="16">
        <v>2665</v>
      </c>
      <c r="AW164" s="16">
        <v>4198</v>
      </c>
      <c r="AX164" s="16">
        <v>4995</v>
      </c>
      <c r="AY164" s="16">
        <v>4333</v>
      </c>
      <c r="AZ164" s="16">
        <v>3162</v>
      </c>
      <c r="BA164" s="16">
        <v>1919</v>
      </c>
      <c r="BB164" s="16">
        <v>1133</v>
      </c>
      <c r="BC164" s="78">
        <v>759</v>
      </c>
      <c r="BD164" s="79">
        <v>4.5186721991701244</v>
      </c>
    </row>
    <row r="165" spans="1:56" x14ac:dyDescent="0.3">
      <c r="A165" s="19" t="s">
        <v>374</v>
      </c>
      <c r="B165" s="16" t="s">
        <v>396</v>
      </c>
      <c r="C165" s="19">
        <v>531799</v>
      </c>
      <c r="D165" s="16">
        <f>C165/207.2*107.2</f>
        <v>275139.25096525095</v>
      </c>
      <c r="E165" s="16">
        <f t="shared" si="19"/>
        <v>256659.74903474905</v>
      </c>
      <c r="F165" s="47">
        <f t="shared" si="13"/>
        <v>1.4781720442062662</v>
      </c>
      <c r="G165" s="72">
        <v>107.16716615025143</v>
      </c>
      <c r="H165" s="73">
        <v>1483.04418695</v>
      </c>
      <c r="I165" s="74">
        <f t="shared" si="14"/>
        <v>358.58607901204044</v>
      </c>
      <c r="J165" s="47">
        <f t="shared" si="22"/>
        <v>0.30967854620921853</v>
      </c>
      <c r="K165" s="16">
        <v>37548</v>
      </c>
      <c r="L165" s="16">
        <v>18159</v>
      </c>
      <c r="M165" s="16">
        <v>19389</v>
      </c>
      <c r="N165" s="16">
        <v>3237</v>
      </c>
      <c r="O165" s="16">
        <v>2939</v>
      </c>
      <c r="P165" s="78">
        <v>298</v>
      </c>
      <c r="Q165" s="16">
        <f t="shared" si="20"/>
        <v>162584.32587961262</v>
      </c>
      <c r="R165" s="16">
        <v>6234</v>
      </c>
      <c r="S165" s="16">
        <v>6235</v>
      </c>
      <c r="T165" s="72">
        <v>99.983961507618275</v>
      </c>
      <c r="U165" s="16">
        <f t="shared" si="21"/>
        <v>369214.67412038741</v>
      </c>
      <c r="V165" s="16">
        <v>14864</v>
      </c>
      <c r="W165" s="16">
        <v>13452</v>
      </c>
      <c r="X165" s="72">
        <v>110.49658043413619</v>
      </c>
      <c r="Y165" s="47">
        <v>0.3057251440480569</v>
      </c>
      <c r="Z165" s="16">
        <v>172585.30253769769</v>
      </c>
      <c r="AA165" s="16">
        <v>339185.66598013975</v>
      </c>
      <c r="AB165" s="16">
        <v>20028.031482162562</v>
      </c>
      <c r="AC165" s="47">
        <v>0.56786991119824703</v>
      </c>
      <c r="AD165" s="50">
        <f t="shared" si="15"/>
        <v>229806.34909468342</v>
      </c>
      <c r="AE165" s="75">
        <v>0.50882251182101257</v>
      </c>
      <c r="AF165" s="76">
        <f t="shared" si="16"/>
        <v>0.49117748817898743</v>
      </c>
      <c r="AG165" s="77">
        <v>5.9047399377234457</v>
      </c>
      <c r="AH165" s="16">
        <v>27549</v>
      </c>
      <c r="AI165" s="16">
        <v>8628</v>
      </c>
      <c r="AJ165" s="16">
        <v>16782</v>
      </c>
      <c r="AK165" s="16">
        <v>1694</v>
      </c>
      <c r="AL165" s="78">
        <v>256</v>
      </c>
      <c r="AM165" s="78">
        <v>189</v>
      </c>
      <c r="AN165" s="16">
        <v>7896</v>
      </c>
      <c r="AO165" s="16">
        <v>5974</v>
      </c>
      <c r="AP165" s="16">
        <v>1922</v>
      </c>
      <c r="AQ165" s="67">
        <v>0.2434143870314083</v>
      </c>
      <c r="AR165" s="16">
        <v>37548</v>
      </c>
      <c r="AS165" s="16">
        <v>3237</v>
      </c>
      <c r="AT165" s="47">
        <f t="shared" si="17"/>
        <v>8.6209651645893254E-2</v>
      </c>
      <c r="AU165" s="78">
        <v>439</v>
      </c>
      <c r="AV165" s="78">
        <v>934</v>
      </c>
      <c r="AW165" s="16">
        <v>1282</v>
      </c>
      <c r="AX165" s="16">
        <v>1419</v>
      </c>
      <c r="AY165" s="16">
        <v>1249</v>
      </c>
      <c r="AZ165" s="78">
        <v>938</v>
      </c>
      <c r="BA165" s="78">
        <v>670</v>
      </c>
      <c r="BB165" s="78">
        <v>474</v>
      </c>
      <c r="BC165" s="78">
        <v>491</v>
      </c>
      <c r="BD165" s="79">
        <v>4.7553191489361701</v>
      </c>
    </row>
    <row r="166" spans="1:56" x14ac:dyDescent="0.3">
      <c r="A166" s="19" t="s">
        <v>374</v>
      </c>
      <c r="B166" s="16" t="s">
        <v>397</v>
      </c>
      <c r="C166" s="19">
        <v>304812</v>
      </c>
      <c r="D166" s="16">
        <f>C166/199.6*99.6</f>
        <v>152100.57715430862</v>
      </c>
      <c r="E166" s="16">
        <f t="shared" si="19"/>
        <v>152711.42284569138</v>
      </c>
      <c r="F166" s="47">
        <f t="shared" si="13"/>
        <v>0.84724600297969799</v>
      </c>
      <c r="G166" s="72">
        <v>99.608294102849754</v>
      </c>
      <c r="H166" s="73">
        <v>2247.92720663</v>
      </c>
      <c r="I166" s="74">
        <f t="shared" si="14"/>
        <v>135.59691750737855</v>
      </c>
      <c r="J166" s="47">
        <f t="shared" si="22"/>
        <v>0.11710286244192528</v>
      </c>
      <c r="K166" s="16">
        <v>52056</v>
      </c>
      <c r="L166" s="16">
        <v>24359</v>
      </c>
      <c r="M166" s="16">
        <v>27697</v>
      </c>
      <c r="N166" s="16">
        <v>3489</v>
      </c>
      <c r="O166" s="16">
        <v>3359</v>
      </c>
      <c r="P166" s="78">
        <v>130</v>
      </c>
      <c r="Q166" s="16">
        <f t="shared" si="20"/>
        <v>53296.140858763159</v>
      </c>
      <c r="R166" s="16">
        <v>4345</v>
      </c>
      <c r="S166" s="16">
        <v>5367</v>
      </c>
      <c r="T166" s="72">
        <v>80.957704490404325</v>
      </c>
      <c r="U166" s="16">
        <f t="shared" si="21"/>
        <v>251515.85914123684</v>
      </c>
      <c r="V166" s="16">
        <v>23373</v>
      </c>
      <c r="W166" s="16">
        <v>22460</v>
      </c>
      <c r="X166" s="72">
        <v>104.06500445235976</v>
      </c>
      <c r="Y166" s="47">
        <v>0.17484922135205688</v>
      </c>
      <c r="Z166" s="16">
        <v>105088.66324601675</v>
      </c>
      <c r="AA166" s="16">
        <v>188105.96338104238</v>
      </c>
      <c r="AB166" s="16">
        <v>11617.37337294086</v>
      </c>
      <c r="AC166" s="47">
        <v>0.62042709609662183</v>
      </c>
      <c r="AD166" s="50">
        <f t="shared" si="15"/>
        <v>115698.37598459651</v>
      </c>
      <c r="AE166" s="75">
        <v>0.55866736682420215</v>
      </c>
      <c r="AF166" s="76">
        <f t="shared" si="16"/>
        <v>0.44133263317579785</v>
      </c>
      <c r="AG166" s="77">
        <v>6.175972927241963</v>
      </c>
      <c r="AH166" s="16">
        <v>36395</v>
      </c>
      <c r="AI166" s="16">
        <v>10350</v>
      </c>
      <c r="AJ166" s="16">
        <v>22918</v>
      </c>
      <c r="AK166" s="16">
        <v>2532</v>
      </c>
      <c r="AL166" s="78">
        <v>326</v>
      </c>
      <c r="AM166" s="78">
        <v>269</v>
      </c>
      <c r="AN166" s="16">
        <v>11264</v>
      </c>
      <c r="AO166" s="16">
        <v>8804</v>
      </c>
      <c r="AP166" s="16">
        <v>2460</v>
      </c>
      <c r="AQ166" s="67">
        <v>0.21839488636363635</v>
      </c>
      <c r="AR166" s="16">
        <v>52056</v>
      </c>
      <c r="AS166" s="16">
        <v>3489</v>
      </c>
      <c r="AT166" s="47">
        <f t="shared" si="17"/>
        <v>6.7023974181650528E-2</v>
      </c>
      <c r="AU166" s="78">
        <v>522</v>
      </c>
      <c r="AV166" s="16">
        <v>1270</v>
      </c>
      <c r="AW166" s="16">
        <v>2008</v>
      </c>
      <c r="AX166" s="16">
        <v>2152</v>
      </c>
      <c r="AY166" s="16">
        <v>1900</v>
      </c>
      <c r="AZ166" s="16">
        <v>1405</v>
      </c>
      <c r="BA166" s="78">
        <v>895</v>
      </c>
      <c r="BB166" s="78">
        <v>590</v>
      </c>
      <c r="BC166" s="78">
        <v>522</v>
      </c>
      <c r="BD166" s="79">
        <v>4.6214488636363633</v>
      </c>
    </row>
    <row r="167" spans="1:56" x14ac:dyDescent="0.3">
      <c r="A167" s="19" t="s">
        <v>374</v>
      </c>
      <c r="B167" s="16" t="s">
        <v>401</v>
      </c>
      <c r="C167" s="19">
        <v>165352</v>
      </c>
      <c r="D167" s="16">
        <v>78762</v>
      </c>
      <c r="E167" s="16">
        <v>86590</v>
      </c>
      <c r="F167" s="47">
        <f t="shared" si="13"/>
        <v>0.45960730248382292</v>
      </c>
      <c r="G167" s="72">
        <v>90.959695114909351</v>
      </c>
      <c r="H167" s="73">
        <v>1176.26249373</v>
      </c>
      <c r="I167" s="74">
        <f t="shared" si="14"/>
        <v>140.57406478689867</v>
      </c>
      <c r="J167" s="47">
        <f t="shared" si="22"/>
        <v>0.12140117691647911</v>
      </c>
      <c r="K167" s="16">
        <v>155649</v>
      </c>
      <c r="L167" s="16">
        <v>71671</v>
      </c>
      <c r="M167" s="16">
        <v>83978</v>
      </c>
      <c r="N167" s="16">
        <v>9703</v>
      </c>
      <c r="O167" s="16">
        <v>7091</v>
      </c>
      <c r="P167" s="16">
        <v>2612</v>
      </c>
      <c r="Q167" s="16">
        <v>20866</v>
      </c>
      <c r="R167" s="16">
        <v>10145</v>
      </c>
      <c r="S167" s="16">
        <v>10721</v>
      </c>
      <c r="T167" s="72">
        <v>94.627366850107265</v>
      </c>
      <c r="U167" s="16">
        <v>144486</v>
      </c>
      <c r="V167" s="16">
        <v>68617</v>
      </c>
      <c r="W167" s="16">
        <v>75869</v>
      </c>
      <c r="X167" s="72">
        <v>90.441418761285902</v>
      </c>
      <c r="Y167" s="47">
        <v>0.12619139774541585</v>
      </c>
      <c r="Z167" s="16">
        <v>50057</v>
      </c>
      <c r="AA167" s="16">
        <v>102321</v>
      </c>
      <c r="AB167" s="16">
        <v>12974</v>
      </c>
      <c r="AC167" s="47">
        <v>0.61601235328036286</v>
      </c>
      <c r="AD167" s="50">
        <f t="shared" si="15"/>
        <v>63493.125360385442</v>
      </c>
      <c r="AE167" s="75">
        <v>0.48921531259467754</v>
      </c>
      <c r="AF167" s="76">
        <f t="shared" si="16"/>
        <v>0.51078468740532246</v>
      </c>
      <c r="AG167" s="77">
        <v>12.679704068568526</v>
      </c>
      <c r="AH167" s="16">
        <v>115295</v>
      </c>
      <c r="AI167" s="16">
        <v>27873</v>
      </c>
      <c r="AJ167" s="16">
        <v>72793</v>
      </c>
      <c r="AK167" s="16">
        <v>10289</v>
      </c>
      <c r="AL167" s="16">
        <v>3556</v>
      </c>
      <c r="AM167" s="78">
        <v>784</v>
      </c>
      <c r="AN167" s="16">
        <v>37264</v>
      </c>
      <c r="AO167" s="16">
        <v>29308</v>
      </c>
      <c r="AP167" s="16">
        <v>7956</v>
      </c>
      <c r="AQ167" s="67">
        <v>0.21350364963503649</v>
      </c>
      <c r="AR167" s="16">
        <v>155649</v>
      </c>
      <c r="AS167" s="16">
        <v>9703</v>
      </c>
      <c r="AT167" s="47">
        <f t="shared" si="17"/>
        <v>6.2338980655192132E-2</v>
      </c>
      <c r="AU167" s="16">
        <v>2043</v>
      </c>
      <c r="AV167" s="16">
        <v>5258</v>
      </c>
      <c r="AW167" s="16">
        <v>7446</v>
      </c>
      <c r="AX167" s="16">
        <v>7883</v>
      </c>
      <c r="AY167" s="16">
        <v>6233</v>
      </c>
      <c r="AZ167" s="16">
        <v>4137</v>
      </c>
      <c r="BA167" s="16">
        <v>2256</v>
      </c>
      <c r="BB167" s="16">
        <v>1296</v>
      </c>
      <c r="BC167" s="78">
        <v>712</v>
      </c>
      <c r="BD167" s="79">
        <v>4.1769267926148563</v>
      </c>
    </row>
    <row r="168" spans="1:56" x14ac:dyDescent="0.3">
      <c r="A168" s="19" t="s">
        <v>374</v>
      </c>
      <c r="B168" s="16" t="s">
        <v>402</v>
      </c>
      <c r="C168" s="19">
        <v>56966</v>
      </c>
      <c r="D168" s="16">
        <v>24957</v>
      </c>
      <c r="E168" s="16">
        <v>32009</v>
      </c>
      <c r="F168" s="47">
        <f t="shared" si="13"/>
        <v>0.15834093082208534</v>
      </c>
      <c r="G168" s="72">
        <v>77.968696304164453</v>
      </c>
      <c r="H168" s="73">
        <v>515.26215001699995</v>
      </c>
      <c r="I168" s="74">
        <f t="shared" si="14"/>
        <v>110.55731533573838</v>
      </c>
      <c r="J168" s="47">
        <f t="shared" si="22"/>
        <v>9.5478410038377426E-2</v>
      </c>
      <c r="K168" s="16">
        <v>56013</v>
      </c>
      <c r="L168" s="16">
        <v>24117</v>
      </c>
      <c r="M168" s="16">
        <v>31896</v>
      </c>
      <c r="N168" s="78">
        <v>953</v>
      </c>
      <c r="O168" s="78">
        <v>840</v>
      </c>
      <c r="P168" s="78">
        <v>113</v>
      </c>
      <c r="Q168" s="16">
        <v>5246</v>
      </c>
      <c r="R168" s="16">
        <v>2310</v>
      </c>
      <c r="S168" s="16">
        <v>2936</v>
      </c>
      <c r="T168" s="72">
        <v>78.678474114441428</v>
      </c>
      <c r="U168" s="16">
        <v>51720</v>
      </c>
      <c r="V168" s="16">
        <v>22647</v>
      </c>
      <c r="W168" s="16">
        <v>29073</v>
      </c>
      <c r="X168" s="72">
        <v>77.897017851614905</v>
      </c>
      <c r="Y168" s="47">
        <v>9.2090018607590488E-2</v>
      </c>
      <c r="Z168" s="16">
        <v>12873</v>
      </c>
      <c r="AA168" s="16">
        <v>35961</v>
      </c>
      <c r="AB168" s="16">
        <v>8132</v>
      </c>
      <c r="AC168" s="47">
        <v>0.5841050026417508</v>
      </c>
      <c r="AD168" s="50">
        <f t="shared" si="15"/>
        <v>23691.874419510023</v>
      </c>
      <c r="AE168" s="75">
        <v>0.35797113539667974</v>
      </c>
      <c r="AF168" s="76">
        <f t="shared" si="16"/>
        <v>0.64202886460332032</v>
      </c>
      <c r="AG168" s="77">
        <v>22.613386724507105</v>
      </c>
      <c r="AH168" s="16">
        <v>44093</v>
      </c>
      <c r="AI168" s="16">
        <v>8795</v>
      </c>
      <c r="AJ168" s="16">
        <v>28929</v>
      </c>
      <c r="AK168" s="16">
        <v>5083</v>
      </c>
      <c r="AL168" s="78">
        <v>1013</v>
      </c>
      <c r="AM168" s="78">
        <v>273</v>
      </c>
      <c r="AN168" s="16">
        <v>14735</v>
      </c>
      <c r="AO168" s="16">
        <v>11080</v>
      </c>
      <c r="AP168" s="16">
        <v>3655</v>
      </c>
      <c r="AQ168" s="67">
        <v>0.2480488632507635</v>
      </c>
      <c r="AR168" s="16">
        <v>56013</v>
      </c>
      <c r="AS168" s="78">
        <v>953</v>
      </c>
      <c r="AT168" s="47">
        <f t="shared" si="17"/>
        <v>1.7013907485762234E-2</v>
      </c>
      <c r="AU168" s="16">
        <v>1034</v>
      </c>
      <c r="AV168" s="16">
        <v>2749</v>
      </c>
      <c r="AW168" s="16">
        <v>3231</v>
      </c>
      <c r="AX168" s="16">
        <v>3106</v>
      </c>
      <c r="AY168" s="16">
        <v>2167</v>
      </c>
      <c r="AZ168" s="16">
        <v>1360</v>
      </c>
      <c r="BA168" s="78">
        <v>665</v>
      </c>
      <c r="BB168" s="78">
        <v>292</v>
      </c>
      <c r="BC168" s="78">
        <v>131</v>
      </c>
      <c r="BD168" s="79">
        <v>3.8013573125212079</v>
      </c>
    </row>
    <row r="169" spans="1:56" x14ac:dyDescent="0.3">
      <c r="A169" s="19" t="s">
        <v>374</v>
      </c>
      <c r="B169" s="16" t="s">
        <v>404</v>
      </c>
      <c r="C169" s="19">
        <v>97891</v>
      </c>
      <c r="D169" s="16">
        <v>44766</v>
      </c>
      <c r="E169" s="16">
        <v>53125</v>
      </c>
      <c r="F169" s="47">
        <f t="shared" si="13"/>
        <v>0.27209479442307266</v>
      </c>
      <c r="G169" s="72">
        <v>84.265411764705874</v>
      </c>
      <c r="H169" s="73">
        <v>1177.6306254399999</v>
      </c>
      <c r="I169" s="74">
        <f t="shared" si="14"/>
        <v>83.125385740902274</v>
      </c>
      <c r="J169" s="47">
        <f t="shared" si="22"/>
        <v>7.1787919598682359E-2</v>
      </c>
      <c r="K169" s="16">
        <v>95348</v>
      </c>
      <c r="L169" s="16">
        <v>42784</v>
      </c>
      <c r="M169" s="16">
        <v>52564</v>
      </c>
      <c r="N169" s="16">
        <v>2543</v>
      </c>
      <c r="O169" s="16">
        <v>1982</v>
      </c>
      <c r="P169" s="78">
        <v>561</v>
      </c>
      <c r="Q169" s="16">
        <v>9874</v>
      </c>
      <c r="R169" s="16">
        <v>4493</v>
      </c>
      <c r="S169" s="16">
        <v>5381</v>
      </c>
      <c r="T169" s="72">
        <v>83.497491172644487</v>
      </c>
      <c r="U169" s="16">
        <v>88017</v>
      </c>
      <c r="V169" s="16">
        <v>40273</v>
      </c>
      <c r="W169" s="16">
        <v>47744</v>
      </c>
      <c r="X169" s="72">
        <v>84.351960455764072</v>
      </c>
      <c r="Y169" s="47">
        <v>0.100867291170792</v>
      </c>
      <c r="Z169" s="16">
        <v>27726</v>
      </c>
      <c r="AA169" s="16">
        <v>60224</v>
      </c>
      <c r="AB169" s="16">
        <v>9941</v>
      </c>
      <c r="AC169" s="47">
        <v>0.62544832624867164</v>
      </c>
      <c r="AD169" s="50">
        <f t="shared" si="15"/>
        <v>36665.237895191283</v>
      </c>
      <c r="AE169" s="75">
        <v>0.46038124335812969</v>
      </c>
      <c r="AF169" s="76">
        <f t="shared" si="16"/>
        <v>0.53961875664187031</v>
      </c>
      <c r="AG169" s="77">
        <v>16.506708289054199</v>
      </c>
      <c r="AH169" s="16">
        <v>70165</v>
      </c>
      <c r="AI169" s="16">
        <v>16984</v>
      </c>
      <c r="AJ169" s="16">
        <v>43845</v>
      </c>
      <c r="AK169" s="16">
        <v>7268</v>
      </c>
      <c r="AL169" s="16">
        <v>1542</v>
      </c>
      <c r="AM169" s="78">
        <v>526</v>
      </c>
      <c r="AN169" s="16">
        <v>22418</v>
      </c>
      <c r="AO169" s="16">
        <v>17244</v>
      </c>
      <c r="AP169" s="16">
        <v>5174</v>
      </c>
      <c r="AQ169" s="67">
        <v>0.23079668123829067</v>
      </c>
      <c r="AR169" s="16">
        <v>95348</v>
      </c>
      <c r="AS169" s="16">
        <v>2543</v>
      </c>
      <c r="AT169" s="47">
        <f t="shared" si="17"/>
        <v>2.6670721986827201E-2</v>
      </c>
      <c r="AU169" s="16">
        <v>1214</v>
      </c>
      <c r="AV169" s="16">
        <v>3119</v>
      </c>
      <c r="AW169" s="16">
        <v>4314</v>
      </c>
      <c r="AX169" s="16">
        <v>4646</v>
      </c>
      <c r="AY169" s="16">
        <v>3730</v>
      </c>
      <c r="AZ169" s="16">
        <v>2527</v>
      </c>
      <c r="BA169" s="16">
        <v>1515</v>
      </c>
      <c r="BB169" s="78">
        <v>826</v>
      </c>
      <c r="BC169" s="78">
        <v>527</v>
      </c>
      <c r="BD169" s="79">
        <v>4.2531894013738958</v>
      </c>
    </row>
    <row r="170" spans="1:56" x14ac:dyDescent="0.3">
      <c r="A170" s="19" t="s">
        <v>374</v>
      </c>
      <c r="B170" s="16" t="s">
        <v>406</v>
      </c>
      <c r="C170" s="19">
        <v>119714</v>
      </c>
      <c r="D170" s="16">
        <v>58823</v>
      </c>
      <c r="E170" s="16">
        <v>60891</v>
      </c>
      <c r="F170" s="47">
        <f t="shared" si="13"/>
        <v>0.33275332992372864</v>
      </c>
      <c r="G170" s="72">
        <v>96.603767387627073</v>
      </c>
      <c r="H170" s="73">
        <v>6298.3609528799998</v>
      </c>
      <c r="I170" s="74">
        <f t="shared" si="14"/>
        <v>19.007167244878108</v>
      </c>
      <c r="J170" s="47">
        <f t="shared" si="22"/>
        <v>1.6414780897703752E-2</v>
      </c>
      <c r="K170" s="16">
        <v>115558</v>
      </c>
      <c r="L170" s="16">
        <v>55465</v>
      </c>
      <c r="M170" s="16">
        <v>60093</v>
      </c>
      <c r="N170" s="16">
        <v>4156</v>
      </c>
      <c r="O170" s="16">
        <v>3358</v>
      </c>
      <c r="P170" s="78">
        <v>798</v>
      </c>
      <c r="Q170" s="16">
        <v>8514</v>
      </c>
      <c r="R170" s="16">
        <v>4110</v>
      </c>
      <c r="S170" s="16">
        <v>4404</v>
      </c>
      <c r="T170" s="72">
        <v>93.324250681198905</v>
      </c>
      <c r="U170" s="16">
        <v>111200</v>
      </c>
      <c r="V170" s="16">
        <v>54713</v>
      </c>
      <c r="W170" s="16">
        <v>56487</v>
      </c>
      <c r="X170" s="72">
        <v>96.859454387735227</v>
      </c>
      <c r="Y170" s="47">
        <v>7.1119501478523819E-2</v>
      </c>
      <c r="Z170" s="16">
        <v>39693</v>
      </c>
      <c r="AA170" s="16">
        <v>73396</v>
      </c>
      <c r="AB170" s="16">
        <v>6625</v>
      </c>
      <c r="AC170" s="47">
        <v>0.63106981306883203</v>
      </c>
      <c r="AD170" s="50">
        <f t="shared" si="15"/>
        <v>44166.108398277844</v>
      </c>
      <c r="AE170" s="75">
        <v>0.54080603847621123</v>
      </c>
      <c r="AF170" s="76">
        <f t="shared" si="16"/>
        <v>0.45919396152378877</v>
      </c>
      <c r="AG170" s="77">
        <v>9.0263774592620845</v>
      </c>
      <c r="AH170" s="16">
        <v>80021</v>
      </c>
      <c r="AI170" s="16">
        <v>17012</v>
      </c>
      <c r="AJ170" s="16">
        <v>54558</v>
      </c>
      <c r="AK170" s="16">
        <v>5985</v>
      </c>
      <c r="AL170" s="16">
        <v>2080</v>
      </c>
      <c r="AM170" s="78">
        <v>386</v>
      </c>
      <c r="AN170" s="16">
        <v>27359</v>
      </c>
      <c r="AO170" s="16">
        <v>23240</v>
      </c>
      <c r="AP170" s="16">
        <v>4119</v>
      </c>
      <c r="AQ170" s="67">
        <v>0.15055374830951423</v>
      </c>
      <c r="AR170" s="16">
        <v>115558</v>
      </c>
      <c r="AS170" s="16">
        <v>4156</v>
      </c>
      <c r="AT170" s="47">
        <f t="shared" si="17"/>
        <v>3.5964623825265232E-2</v>
      </c>
      <c r="AU170" s="16">
        <v>1035</v>
      </c>
      <c r="AV170" s="16">
        <v>3609</v>
      </c>
      <c r="AW170" s="16">
        <v>5644</v>
      </c>
      <c r="AX170" s="16">
        <v>6283</v>
      </c>
      <c r="AY170" s="16">
        <v>4846</v>
      </c>
      <c r="AZ170" s="16">
        <v>2991</v>
      </c>
      <c r="BA170" s="16">
        <v>1595</v>
      </c>
      <c r="BB170" s="78">
        <v>851</v>
      </c>
      <c r="BC170" s="78">
        <v>505</v>
      </c>
      <c r="BD170" s="79">
        <v>4.2237654885046965</v>
      </c>
    </row>
    <row r="171" spans="1:56" x14ac:dyDescent="0.3">
      <c r="A171" s="19" t="s">
        <v>374</v>
      </c>
      <c r="B171" s="16" t="s">
        <v>410</v>
      </c>
      <c r="C171" s="19">
        <v>133484</v>
      </c>
      <c r="D171" s="16">
        <v>65122</v>
      </c>
      <c r="E171" s="16">
        <v>68362</v>
      </c>
      <c r="F171" s="47">
        <f t="shared" si="13"/>
        <v>0.37102799581952817</v>
      </c>
      <c r="G171" s="72">
        <v>95.26052485298851</v>
      </c>
      <c r="H171" s="73">
        <v>3509.2519186700001</v>
      </c>
      <c r="I171" s="74">
        <f t="shared" si="14"/>
        <v>38.037736558562656</v>
      </c>
      <c r="J171" s="47">
        <f t="shared" si="22"/>
        <v>3.2849772057518725E-2</v>
      </c>
      <c r="K171" s="16">
        <v>124773</v>
      </c>
      <c r="L171" s="16">
        <v>59301</v>
      </c>
      <c r="M171" s="16">
        <v>65472</v>
      </c>
      <c r="N171" s="16">
        <v>8711</v>
      </c>
      <c r="O171" s="16">
        <v>5821</v>
      </c>
      <c r="P171" s="16">
        <v>2890</v>
      </c>
      <c r="Q171" s="16">
        <v>14327</v>
      </c>
      <c r="R171" s="16">
        <v>6731</v>
      </c>
      <c r="S171" s="16">
        <v>7596</v>
      </c>
      <c r="T171" s="72">
        <v>88.612427593470244</v>
      </c>
      <c r="U171" s="16">
        <v>119157</v>
      </c>
      <c r="V171" s="16">
        <v>58391</v>
      </c>
      <c r="W171" s="16">
        <v>60766</v>
      </c>
      <c r="X171" s="72">
        <v>96.091564361649603</v>
      </c>
      <c r="Y171" s="47">
        <v>0.10733121572622936</v>
      </c>
      <c r="Z171" s="16">
        <v>31242</v>
      </c>
      <c r="AA171" s="16">
        <v>90552</v>
      </c>
      <c r="AB171" s="16">
        <v>11690</v>
      </c>
      <c r="AC171" s="47">
        <v>0.47411432105309659</v>
      </c>
      <c r="AD171" s="50">
        <f t="shared" si="15"/>
        <v>70197.323968548459</v>
      </c>
      <c r="AE171" s="75">
        <v>0.34501722767028897</v>
      </c>
      <c r="AF171" s="76">
        <f t="shared" si="16"/>
        <v>0.65498277232971103</v>
      </c>
      <c r="AG171" s="77">
        <v>12.909709338280766</v>
      </c>
      <c r="AH171" s="16">
        <v>102242</v>
      </c>
      <c r="AI171" s="16">
        <v>24424</v>
      </c>
      <c r="AJ171" s="16">
        <v>65818</v>
      </c>
      <c r="AK171" s="16">
        <v>8544</v>
      </c>
      <c r="AL171" s="16">
        <v>2892</v>
      </c>
      <c r="AM171" s="78">
        <v>564</v>
      </c>
      <c r="AN171" s="16">
        <v>31075</v>
      </c>
      <c r="AO171" s="16">
        <v>25044</v>
      </c>
      <c r="AP171" s="16">
        <v>6031</v>
      </c>
      <c r="AQ171" s="67">
        <v>0.19407884151246982</v>
      </c>
      <c r="AR171" s="16">
        <v>124773</v>
      </c>
      <c r="AS171" s="16">
        <v>8711</v>
      </c>
      <c r="AT171" s="47">
        <f t="shared" si="17"/>
        <v>6.981478364710314E-2</v>
      </c>
      <c r="AU171" s="16">
        <v>1499</v>
      </c>
      <c r="AV171" s="16">
        <v>4591</v>
      </c>
      <c r="AW171" s="16">
        <v>7141</v>
      </c>
      <c r="AX171" s="16">
        <v>7145</v>
      </c>
      <c r="AY171" s="16">
        <v>5117</v>
      </c>
      <c r="AZ171" s="16">
        <v>2879</v>
      </c>
      <c r="BA171" s="16">
        <v>1453</v>
      </c>
      <c r="BB171" s="78">
        <v>767</v>
      </c>
      <c r="BC171" s="78">
        <v>483</v>
      </c>
      <c r="BD171" s="79">
        <v>4.0152212389380528</v>
      </c>
    </row>
    <row r="172" spans="1:56" x14ac:dyDescent="0.3">
      <c r="A172" s="19" t="s">
        <v>374</v>
      </c>
      <c r="B172" s="16" t="s">
        <v>411</v>
      </c>
      <c r="C172" s="19">
        <v>158341</v>
      </c>
      <c r="D172" s="16">
        <v>77257</v>
      </c>
      <c r="E172" s="16">
        <v>81084</v>
      </c>
      <c r="F172" s="47">
        <f t="shared" si="13"/>
        <v>0.44011974383491581</v>
      </c>
      <c r="G172" s="72">
        <v>95.280203246016484</v>
      </c>
      <c r="H172" s="73">
        <v>4817.4475494500002</v>
      </c>
      <c r="I172" s="74">
        <f t="shared" si="14"/>
        <v>32.868235382879782</v>
      </c>
      <c r="J172" s="47">
        <f t="shared" si="22"/>
        <v>2.8385338822622938E-2</v>
      </c>
      <c r="K172" s="16">
        <v>153721</v>
      </c>
      <c r="L172" s="16">
        <v>73405</v>
      </c>
      <c r="M172" s="16">
        <v>80316</v>
      </c>
      <c r="N172" s="16">
        <v>4620</v>
      </c>
      <c r="O172" s="16">
        <v>3852</v>
      </c>
      <c r="P172" s="78">
        <v>768</v>
      </c>
      <c r="Q172" s="16">
        <v>34087</v>
      </c>
      <c r="R172" s="16">
        <v>16217</v>
      </c>
      <c r="S172" s="16">
        <v>17870</v>
      </c>
      <c r="T172" s="72">
        <v>90.749860100727474</v>
      </c>
      <c r="U172" s="16">
        <v>124254</v>
      </c>
      <c r="V172" s="16">
        <v>61040</v>
      </c>
      <c r="W172" s="16">
        <v>63214</v>
      </c>
      <c r="X172" s="72">
        <v>96.560888410795073</v>
      </c>
      <c r="Y172" s="47">
        <v>0.21527589190418148</v>
      </c>
      <c r="Z172" s="16">
        <v>45871</v>
      </c>
      <c r="AA172" s="16">
        <v>100883</v>
      </c>
      <c r="AB172" s="16">
        <v>11587</v>
      </c>
      <c r="AC172" s="47">
        <v>0.56955086585450476</v>
      </c>
      <c r="AD172" s="50">
        <f t="shared" si="15"/>
        <v>68157.746349731868</v>
      </c>
      <c r="AE172" s="75">
        <v>0.45469504277232042</v>
      </c>
      <c r="AF172" s="76">
        <f t="shared" si="16"/>
        <v>0.54530495722767958</v>
      </c>
      <c r="AG172" s="77">
        <v>11.485582308218431</v>
      </c>
      <c r="AH172" s="16">
        <v>112470</v>
      </c>
      <c r="AI172" s="16">
        <v>27935</v>
      </c>
      <c r="AJ172" s="16">
        <v>72316</v>
      </c>
      <c r="AK172" s="16">
        <v>9016</v>
      </c>
      <c r="AL172" s="16">
        <v>2515</v>
      </c>
      <c r="AM172" s="78">
        <v>688</v>
      </c>
      <c r="AN172" s="16">
        <v>35192</v>
      </c>
      <c r="AO172" s="16">
        <v>28948</v>
      </c>
      <c r="AP172" s="16">
        <v>6244</v>
      </c>
      <c r="AQ172" s="67">
        <v>0.17742668788360991</v>
      </c>
      <c r="AR172" s="16">
        <v>153721</v>
      </c>
      <c r="AS172" s="16">
        <v>4620</v>
      </c>
      <c r="AT172" s="47">
        <f t="shared" si="17"/>
        <v>3.0054449294501077E-2</v>
      </c>
      <c r="AU172" s="78">
        <v>1311</v>
      </c>
      <c r="AV172" s="16">
        <v>4259</v>
      </c>
      <c r="AW172" s="16">
        <v>6910</v>
      </c>
      <c r="AX172" s="16">
        <v>7900</v>
      </c>
      <c r="AY172" s="16">
        <v>6257</v>
      </c>
      <c r="AZ172" s="16">
        <v>4039</v>
      </c>
      <c r="BA172" s="16">
        <v>2253</v>
      </c>
      <c r="BB172" s="78">
        <v>1300</v>
      </c>
      <c r="BC172" s="78">
        <v>963</v>
      </c>
      <c r="BD172" s="79">
        <v>4.3680666060468285</v>
      </c>
    </row>
    <row r="173" spans="1:56" x14ac:dyDescent="0.3">
      <c r="A173" s="19" t="s">
        <v>374</v>
      </c>
      <c r="B173" s="16" t="s">
        <v>413</v>
      </c>
      <c r="C173" s="19">
        <v>66015</v>
      </c>
      <c r="D173" s="16">
        <v>32580</v>
      </c>
      <c r="E173" s="16">
        <v>33435</v>
      </c>
      <c r="F173" s="47">
        <f t="shared" si="13"/>
        <v>0.18349325120633297</v>
      </c>
      <c r="G173" s="72">
        <v>97.442799461641997</v>
      </c>
      <c r="H173" s="73">
        <v>2265.6975673799998</v>
      </c>
      <c r="I173" s="74">
        <f t="shared" si="14"/>
        <v>29.136721930781881</v>
      </c>
      <c r="J173" s="47">
        <f t="shared" si="22"/>
        <v>2.5162766255975647E-2</v>
      </c>
      <c r="K173" s="16">
        <v>64580</v>
      </c>
      <c r="L173" s="16">
        <v>31417</v>
      </c>
      <c r="M173" s="16">
        <v>33163</v>
      </c>
      <c r="N173" s="78">
        <v>1435</v>
      </c>
      <c r="O173" s="78">
        <v>1163</v>
      </c>
      <c r="P173" s="78">
        <v>272</v>
      </c>
      <c r="Q173" s="16">
        <v>15388</v>
      </c>
      <c r="R173" s="16">
        <v>7501</v>
      </c>
      <c r="S173" s="16">
        <v>7887</v>
      </c>
      <c r="T173" s="72">
        <v>95.105870419677956</v>
      </c>
      <c r="U173" s="16">
        <v>50627</v>
      </c>
      <c r="V173" s="16">
        <v>25079</v>
      </c>
      <c r="W173" s="16">
        <v>25548</v>
      </c>
      <c r="X173" s="72">
        <v>98.164239862220143</v>
      </c>
      <c r="Y173" s="47">
        <v>0.23309853821101265</v>
      </c>
      <c r="Z173" s="16">
        <v>15739</v>
      </c>
      <c r="AA173" s="16">
        <v>43777</v>
      </c>
      <c r="AB173" s="16">
        <v>6499</v>
      </c>
      <c r="AC173" s="47">
        <v>0.50798364437946864</v>
      </c>
      <c r="AD173" s="50">
        <f t="shared" si="15"/>
        <v>32480.459716289377</v>
      </c>
      <c r="AE173" s="75">
        <v>0.35952669209859051</v>
      </c>
      <c r="AF173" s="76">
        <f t="shared" si="16"/>
        <v>0.64047330790140955</v>
      </c>
      <c r="AG173" s="77">
        <v>14.845695228087807</v>
      </c>
      <c r="AH173" s="16">
        <v>50276</v>
      </c>
      <c r="AI173" s="16">
        <v>9227</v>
      </c>
      <c r="AJ173" s="16">
        <v>34458</v>
      </c>
      <c r="AK173" s="16">
        <v>4512</v>
      </c>
      <c r="AL173" s="78">
        <v>1753</v>
      </c>
      <c r="AM173" s="78">
        <v>326</v>
      </c>
      <c r="AN173" s="16">
        <v>17326</v>
      </c>
      <c r="AO173" s="16">
        <v>14698</v>
      </c>
      <c r="AP173" s="16">
        <v>2628</v>
      </c>
      <c r="AQ173" s="67">
        <v>0.15167955673554195</v>
      </c>
      <c r="AR173" s="16">
        <v>64580</v>
      </c>
      <c r="AS173" s="78">
        <v>1435</v>
      </c>
      <c r="AT173" s="47">
        <f t="shared" si="17"/>
        <v>2.222050170331372E-2</v>
      </c>
      <c r="AU173" s="78">
        <v>1042</v>
      </c>
      <c r="AV173" s="16">
        <v>3179</v>
      </c>
      <c r="AW173" s="16">
        <v>4371</v>
      </c>
      <c r="AX173" s="16">
        <v>3820</v>
      </c>
      <c r="AY173" s="16">
        <v>2451</v>
      </c>
      <c r="AZ173" s="78">
        <v>1389</v>
      </c>
      <c r="BA173" s="78">
        <v>652</v>
      </c>
      <c r="BB173" s="78">
        <v>310</v>
      </c>
      <c r="BC173" s="78">
        <v>112</v>
      </c>
      <c r="BD173" s="79">
        <v>3.7273461849243912</v>
      </c>
    </row>
    <row r="174" spans="1:56" x14ac:dyDescent="0.3">
      <c r="A174" s="19" t="s">
        <v>415</v>
      </c>
      <c r="B174" s="16" t="s">
        <v>419</v>
      </c>
      <c r="C174" s="19">
        <v>305283</v>
      </c>
      <c r="D174" s="16">
        <v>146158</v>
      </c>
      <c r="E174" s="16">
        <v>159125</v>
      </c>
      <c r="F174" s="47">
        <f t="shared" si="13"/>
        <v>0.84855518000489205</v>
      </c>
      <c r="G174" s="72">
        <v>91.851060487038495</v>
      </c>
      <c r="H174" s="73">
        <v>29.878339196100001</v>
      </c>
      <c r="I174" s="74">
        <f t="shared" si="14"/>
        <v>10217.535787258495</v>
      </c>
      <c r="J174" s="47">
        <v>1</v>
      </c>
      <c r="K174" s="16">
        <v>278986</v>
      </c>
      <c r="L174" s="16">
        <v>128996</v>
      </c>
      <c r="M174" s="16">
        <v>149990</v>
      </c>
      <c r="N174" s="16">
        <v>26297</v>
      </c>
      <c r="O174" s="16">
        <v>17162</v>
      </c>
      <c r="P174" s="16">
        <v>9135</v>
      </c>
      <c r="Q174" s="16">
        <v>305283</v>
      </c>
      <c r="R174" s="16">
        <v>146158</v>
      </c>
      <c r="S174" s="16">
        <v>159125</v>
      </c>
      <c r="T174" s="72">
        <v>91.851060487038495</v>
      </c>
      <c r="U174" s="78"/>
      <c r="V174" s="78"/>
      <c r="W174" s="78"/>
      <c r="X174" s="72"/>
      <c r="Y174" s="47">
        <v>1</v>
      </c>
      <c r="Z174" s="16">
        <v>65108</v>
      </c>
      <c r="AA174" s="16">
        <v>222399</v>
      </c>
      <c r="AB174" s="16">
        <v>17776</v>
      </c>
      <c r="AC174" s="47">
        <v>0.37268153184142017</v>
      </c>
      <c r="AD174" s="50">
        <f t="shared" si="15"/>
        <v>191509.66391485572</v>
      </c>
      <c r="AE174" s="75">
        <v>0.29275311489709938</v>
      </c>
      <c r="AF174" s="76">
        <f t="shared" si="16"/>
        <v>0.70724688510290057</v>
      </c>
      <c r="AG174" s="77">
        <v>7.9928416944320793</v>
      </c>
      <c r="AH174" s="16">
        <v>240175</v>
      </c>
      <c r="AI174" s="16">
        <v>91726</v>
      </c>
      <c r="AJ174" s="16">
        <v>125689</v>
      </c>
      <c r="AK174" s="16">
        <v>15787</v>
      </c>
      <c r="AL174" s="16">
        <v>4793</v>
      </c>
      <c r="AM174" s="78">
        <v>2180</v>
      </c>
      <c r="AN174" s="16">
        <v>61676</v>
      </c>
      <c r="AO174" s="16">
        <v>45309</v>
      </c>
      <c r="AP174" s="16">
        <v>16367</v>
      </c>
      <c r="AQ174" s="67">
        <v>0.26537064660483817</v>
      </c>
      <c r="AR174" s="16">
        <v>278986</v>
      </c>
      <c r="AS174" s="16">
        <v>26297</v>
      </c>
      <c r="AT174" s="47">
        <f t="shared" si="17"/>
        <v>9.4259210139576902E-2</v>
      </c>
      <c r="AU174" s="16">
        <v>2453</v>
      </c>
      <c r="AV174" s="16">
        <v>7965</v>
      </c>
      <c r="AW174" s="16">
        <v>12072</v>
      </c>
      <c r="AX174" s="16">
        <v>12988</v>
      </c>
      <c r="AY174" s="16">
        <v>9853</v>
      </c>
      <c r="AZ174" s="16">
        <v>6440</v>
      </c>
      <c r="BA174" s="16">
        <v>4068</v>
      </c>
      <c r="BB174" s="16">
        <v>2791</v>
      </c>
      <c r="BC174" s="16">
        <v>3046</v>
      </c>
      <c r="BD174" s="79">
        <v>4.5234126726765682</v>
      </c>
    </row>
    <row r="175" spans="1:56" x14ac:dyDescent="0.3">
      <c r="A175" s="19" t="s">
        <v>415</v>
      </c>
      <c r="B175" s="16" t="s">
        <v>421</v>
      </c>
      <c r="C175" s="19">
        <v>331586</v>
      </c>
      <c r="D175" s="16">
        <v>158259</v>
      </c>
      <c r="E175" s="16">
        <v>173327</v>
      </c>
      <c r="F175" s="47">
        <f t="shared" si="13"/>
        <v>0.92166618487469698</v>
      </c>
      <c r="G175" s="72">
        <v>91.306605433660067</v>
      </c>
      <c r="H175" s="73">
        <v>128.62691561400001</v>
      </c>
      <c r="I175" s="74">
        <f t="shared" si="14"/>
        <v>2577.8896929711459</v>
      </c>
      <c r="J175" s="47">
        <v>1</v>
      </c>
      <c r="K175" s="16">
        <v>291904</v>
      </c>
      <c r="L175" s="16">
        <v>135687</v>
      </c>
      <c r="M175" s="16">
        <v>156217</v>
      </c>
      <c r="N175" s="16">
        <v>39682</v>
      </c>
      <c r="O175" s="16">
        <v>22572</v>
      </c>
      <c r="P175" s="16">
        <v>17110</v>
      </c>
      <c r="Q175" s="16">
        <v>198396</v>
      </c>
      <c r="R175" s="16">
        <v>95814</v>
      </c>
      <c r="S175" s="16">
        <v>102582</v>
      </c>
      <c r="T175" s="72">
        <v>93.402351289699951</v>
      </c>
      <c r="U175" s="16">
        <v>133190</v>
      </c>
      <c r="V175" s="16">
        <v>62445</v>
      </c>
      <c r="W175" s="16">
        <v>70745</v>
      </c>
      <c r="X175" s="72">
        <v>88.2677221005018</v>
      </c>
      <c r="Y175" s="47">
        <v>0.59832441659177404</v>
      </c>
      <c r="Z175" s="16">
        <v>76774</v>
      </c>
      <c r="AA175" s="16">
        <v>238695</v>
      </c>
      <c r="AB175" s="16">
        <v>16117</v>
      </c>
      <c r="AC175" s="47">
        <v>0.3891619011709504</v>
      </c>
      <c r="AD175" s="50">
        <f t="shared" si="15"/>
        <v>202545.36183832923</v>
      </c>
      <c r="AE175" s="75">
        <v>0.32164058736043905</v>
      </c>
      <c r="AF175" s="76">
        <f t="shared" si="16"/>
        <v>0.6783594126395609</v>
      </c>
      <c r="AG175" s="77">
        <v>6.7521313810511323</v>
      </c>
      <c r="AH175" s="16">
        <v>254812</v>
      </c>
      <c r="AI175" s="16">
        <v>95907</v>
      </c>
      <c r="AJ175" s="16">
        <v>133883</v>
      </c>
      <c r="AK175" s="16">
        <v>16297</v>
      </c>
      <c r="AL175" s="16">
        <v>4462</v>
      </c>
      <c r="AM175" s="16">
        <v>4263</v>
      </c>
      <c r="AN175" s="16">
        <v>66303</v>
      </c>
      <c r="AO175" s="16">
        <v>50443</v>
      </c>
      <c r="AP175" s="16">
        <v>15860</v>
      </c>
      <c r="AQ175" s="67">
        <v>0.23920486252507428</v>
      </c>
      <c r="AR175" s="16">
        <v>291904</v>
      </c>
      <c r="AS175" s="16">
        <v>39682</v>
      </c>
      <c r="AT175" s="47">
        <f t="shared" si="17"/>
        <v>0.13594195351896515</v>
      </c>
      <c r="AU175" s="16">
        <v>2005</v>
      </c>
      <c r="AV175" s="16">
        <v>9132</v>
      </c>
      <c r="AW175" s="16">
        <v>13690</v>
      </c>
      <c r="AX175" s="16">
        <v>14465</v>
      </c>
      <c r="AY175" s="16">
        <v>10593</v>
      </c>
      <c r="AZ175" s="16">
        <v>6940</v>
      </c>
      <c r="BA175" s="16">
        <v>4165</v>
      </c>
      <c r="BB175" s="16">
        <v>3103</v>
      </c>
      <c r="BC175" s="16">
        <v>2210</v>
      </c>
      <c r="BD175" s="79">
        <v>4.4025760523656547</v>
      </c>
    </row>
    <row r="176" spans="1:56" x14ac:dyDescent="0.3">
      <c r="A176" s="19" t="s">
        <v>415</v>
      </c>
      <c r="B176" s="16" t="s">
        <v>423</v>
      </c>
      <c r="C176" s="19">
        <v>244607</v>
      </c>
      <c r="D176" s="16">
        <v>120931</v>
      </c>
      <c r="E176" s="16">
        <v>123676</v>
      </c>
      <c r="F176" s="47">
        <f t="shared" si="13"/>
        <v>0.67990204798648013</v>
      </c>
      <c r="G176" s="72">
        <v>97.780490960250972</v>
      </c>
      <c r="H176" s="73">
        <v>471.13540768299998</v>
      </c>
      <c r="I176" s="74">
        <f t="shared" si="14"/>
        <v>519.18619575411333</v>
      </c>
      <c r="J176" s="47">
        <f>I176/1157.93</f>
        <v>0.44837442311203035</v>
      </c>
      <c r="K176" s="16">
        <v>231073</v>
      </c>
      <c r="L176" s="16">
        <v>110580</v>
      </c>
      <c r="M176" s="16">
        <v>120493</v>
      </c>
      <c r="N176" s="16">
        <v>13534</v>
      </c>
      <c r="O176" s="16">
        <v>10351</v>
      </c>
      <c r="P176" s="16">
        <v>3183</v>
      </c>
      <c r="Q176" s="16">
        <v>25960</v>
      </c>
      <c r="R176" s="16">
        <v>12285</v>
      </c>
      <c r="S176" s="16">
        <v>13675</v>
      </c>
      <c r="T176" s="72">
        <v>89.835466179159056</v>
      </c>
      <c r="U176" s="16">
        <v>218647</v>
      </c>
      <c r="V176" s="16">
        <v>108646</v>
      </c>
      <c r="W176" s="16">
        <v>110001</v>
      </c>
      <c r="X176" s="72">
        <v>98.768193016427119</v>
      </c>
      <c r="Y176" s="47">
        <v>0.1061294239330845</v>
      </c>
      <c r="Z176" s="16">
        <v>66403</v>
      </c>
      <c r="AA176" s="16">
        <v>165910</v>
      </c>
      <c r="AB176" s="16">
        <v>12294</v>
      </c>
      <c r="AC176" s="47">
        <v>0.47433548309324336</v>
      </c>
      <c r="AD176" s="50">
        <f t="shared" si="15"/>
        <v>128581.22048701101</v>
      </c>
      <c r="AE176" s="75">
        <v>0.40023506720511121</v>
      </c>
      <c r="AF176" s="76">
        <f t="shared" si="16"/>
        <v>0.59976493279488885</v>
      </c>
      <c r="AG176" s="77">
        <v>7.410041588813213</v>
      </c>
      <c r="AH176" s="16">
        <v>178204</v>
      </c>
      <c r="AI176" s="16">
        <v>55536</v>
      </c>
      <c r="AJ176" s="16">
        <v>104556</v>
      </c>
      <c r="AK176" s="16">
        <v>11795</v>
      </c>
      <c r="AL176" s="16">
        <v>3253</v>
      </c>
      <c r="AM176" s="78">
        <v>3064</v>
      </c>
      <c r="AN176" s="16">
        <v>56469</v>
      </c>
      <c r="AO176" s="16">
        <v>45464</v>
      </c>
      <c r="AP176" s="16">
        <v>11005</v>
      </c>
      <c r="AQ176" s="67">
        <v>0.19488568949335033</v>
      </c>
      <c r="AR176" s="16">
        <v>231073</v>
      </c>
      <c r="AS176" s="16">
        <v>13534</v>
      </c>
      <c r="AT176" s="47">
        <f t="shared" si="17"/>
        <v>5.8570235380161248E-2</v>
      </c>
      <c r="AU176" s="16">
        <v>2482</v>
      </c>
      <c r="AV176" s="16">
        <v>8257</v>
      </c>
      <c r="AW176" s="16">
        <v>12883</v>
      </c>
      <c r="AX176" s="16">
        <v>12827</v>
      </c>
      <c r="AY176" s="16">
        <v>9051</v>
      </c>
      <c r="AZ176" s="16">
        <v>5310</v>
      </c>
      <c r="BA176" s="16">
        <v>2892</v>
      </c>
      <c r="BB176" s="16">
        <v>1581</v>
      </c>
      <c r="BC176" s="16">
        <v>1186</v>
      </c>
      <c r="BD176" s="79">
        <v>4.0920327967557419</v>
      </c>
    </row>
    <row r="177" spans="1:56" x14ac:dyDescent="0.3">
      <c r="A177" s="19" t="s">
        <v>415</v>
      </c>
      <c r="B177" s="16" t="s">
        <v>425</v>
      </c>
      <c r="C177" s="19">
        <v>270741</v>
      </c>
      <c r="D177" s="16">
        <v>134087</v>
      </c>
      <c r="E177" s="16">
        <v>136654</v>
      </c>
      <c r="F177" s="47">
        <f t="shared" si="13"/>
        <v>0.75254330568588645</v>
      </c>
      <c r="G177" s="72">
        <v>98.121533215273615</v>
      </c>
      <c r="H177" s="73">
        <v>1510.15349851</v>
      </c>
      <c r="I177" s="74">
        <f t="shared" si="14"/>
        <v>179.28045080657554</v>
      </c>
      <c r="J177" s="47">
        <f>I177/1157.93</f>
        <v>0.15482840137709147</v>
      </c>
      <c r="K177" s="16">
        <v>247452</v>
      </c>
      <c r="L177" s="16">
        <v>118576</v>
      </c>
      <c r="M177" s="16">
        <v>128876</v>
      </c>
      <c r="N177" s="16">
        <v>23289</v>
      </c>
      <c r="O177" s="16">
        <v>15511</v>
      </c>
      <c r="P177" s="16">
        <v>7778</v>
      </c>
      <c r="Q177" s="16">
        <v>40078</v>
      </c>
      <c r="R177" s="16">
        <v>18906</v>
      </c>
      <c r="S177" s="16">
        <v>21172</v>
      </c>
      <c r="T177" s="72">
        <v>89.297184961269608</v>
      </c>
      <c r="U177" s="16">
        <v>230663</v>
      </c>
      <c r="V177" s="16">
        <v>115181</v>
      </c>
      <c r="W177" s="16">
        <v>115482</v>
      </c>
      <c r="X177" s="72">
        <v>99.739353319131979</v>
      </c>
      <c r="Y177" s="47">
        <v>0.14803077479953167</v>
      </c>
      <c r="Z177" s="16">
        <v>78135</v>
      </c>
      <c r="AA177" s="16">
        <v>179636</v>
      </c>
      <c r="AB177" s="16">
        <v>12970</v>
      </c>
      <c r="AC177" s="47">
        <v>0.50716448818722304</v>
      </c>
      <c r="AD177" s="50">
        <f t="shared" si="15"/>
        <v>133430.77930370305</v>
      </c>
      <c r="AE177" s="75">
        <v>0.43496292502616396</v>
      </c>
      <c r="AF177" s="76">
        <f t="shared" si="16"/>
        <v>0.56503707497383604</v>
      </c>
      <c r="AG177" s="77">
        <v>7.2201563161059026</v>
      </c>
      <c r="AH177" s="16">
        <v>192606</v>
      </c>
      <c r="AI177" s="16">
        <v>58147</v>
      </c>
      <c r="AJ177" s="16">
        <v>116499</v>
      </c>
      <c r="AK177" s="16">
        <v>12088</v>
      </c>
      <c r="AL177" s="16">
        <v>3186</v>
      </c>
      <c r="AM177" s="78">
        <v>2686</v>
      </c>
      <c r="AN177" s="16">
        <v>58023</v>
      </c>
      <c r="AO177" s="16">
        <v>45336</v>
      </c>
      <c r="AP177" s="16">
        <v>12687</v>
      </c>
      <c r="AQ177" s="67">
        <v>0.21865467142340106</v>
      </c>
      <c r="AR177" s="16">
        <v>247452</v>
      </c>
      <c r="AS177" s="16">
        <v>23289</v>
      </c>
      <c r="AT177" s="47">
        <f t="shared" si="17"/>
        <v>9.411522234615198E-2</v>
      </c>
      <c r="AU177" s="16">
        <v>2395</v>
      </c>
      <c r="AV177" s="16">
        <v>7505</v>
      </c>
      <c r="AW177" s="16">
        <v>12217</v>
      </c>
      <c r="AX177" s="16">
        <v>13143</v>
      </c>
      <c r="AY177" s="16">
        <v>9797</v>
      </c>
      <c r="AZ177" s="16">
        <v>6133</v>
      </c>
      <c r="BA177" s="16">
        <v>3358</v>
      </c>
      <c r="BB177" s="16">
        <v>2020</v>
      </c>
      <c r="BC177" s="16">
        <v>1455</v>
      </c>
      <c r="BD177" s="79">
        <v>4.2647226099994828</v>
      </c>
    </row>
    <row r="178" spans="1:56" x14ac:dyDescent="0.3">
      <c r="A178" s="19" t="s">
        <v>415</v>
      </c>
      <c r="B178" s="16" t="s">
        <v>427</v>
      </c>
      <c r="C178" s="19">
        <v>277268</v>
      </c>
      <c r="D178" s="16">
        <v>134714</v>
      </c>
      <c r="E178" s="16">
        <v>142554</v>
      </c>
      <c r="F178" s="47">
        <f t="shared" si="13"/>
        <v>0.77068555291187657</v>
      </c>
      <c r="G178" s="72">
        <v>94.500329699622597</v>
      </c>
      <c r="H178" s="73">
        <v>1764.0736686499999</v>
      </c>
      <c r="I178" s="74">
        <f t="shared" si="14"/>
        <v>157.1748419169966</v>
      </c>
      <c r="J178" s="47">
        <f>I178/1157.93</f>
        <v>0.13573777509607368</v>
      </c>
      <c r="K178" s="16">
        <v>271120</v>
      </c>
      <c r="L178" s="16">
        <v>129706</v>
      </c>
      <c r="M178" s="16">
        <v>141414</v>
      </c>
      <c r="N178" s="16">
        <v>6148</v>
      </c>
      <c r="O178" s="16">
        <v>5008</v>
      </c>
      <c r="P178" s="16">
        <v>1140</v>
      </c>
      <c r="Q178" s="16">
        <v>88000</v>
      </c>
      <c r="R178" s="16">
        <v>42161</v>
      </c>
      <c r="S178" s="16">
        <v>45839</v>
      </c>
      <c r="T178" s="72">
        <v>91.976264752721477</v>
      </c>
      <c r="U178" s="16">
        <v>189268</v>
      </c>
      <c r="V178" s="16">
        <v>92553</v>
      </c>
      <c r="W178" s="16">
        <v>96715</v>
      </c>
      <c r="X178" s="72">
        <v>95.696634441399979</v>
      </c>
      <c r="Y178" s="47">
        <v>0.31738246029112627</v>
      </c>
      <c r="Z178" s="16">
        <v>79226</v>
      </c>
      <c r="AA178" s="16">
        <v>181657</v>
      </c>
      <c r="AB178" s="16">
        <v>16385</v>
      </c>
      <c r="AC178" s="47">
        <v>0.52632708896436697</v>
      </c>
      <c r="AD178" s="50">
        <f t="shared" si="15"/>
        <v>131334.34069702789</v>
      </c>
      <c r="AE178" s="75">
        <v>0.43612962891603407</v>
      </c>
      <c r="AF178" s="76">
        <f t="shared" si="16"/>
        <v>0.56387037108396587</v>
      </c>
      <c r="AG178" s="77">
        <v>9.0197460048332836</v>
      </c>
      <c r="AH178" s="16">
        <v>198042</v>
      </c>
      <c r="AI178" s="16">
        <v>54874</v>
      </c>
      <c r="AJ178" s="16">
        <v>122542</v>
      </c>
      <c r="AK178" s="16">
        <v>14794</v>
      </c>
      <c r="AL178" s="16">
        <v>4006</v>
      </c>
      <c r="AM178" s="78">
        <v>1826</v>
      </c>
      <c r="AN178" s="16">
        <v>66999</v>
      </c>
      <c r="AO178" s="16">
        <v>53817</v>
      </c>
      <c r="AP178" s="16">
        <v>13182</v>
      </c>
      <c r="AQ178" s="67">
        <v>0.19674920521201808</v>
      </c>
      <c r="AR178" s="16">
        <v>271120</v>
      </c>
      <c r="AS178" s="16">
        <v>6148</v>
      </c>
      <c r="AT178" s="47">
        <f t="shared" si="17"/>
        <v>2.267630569489525E-2</v>
      </c>
      <c r="AU178" s="16">
        <v>3136</v>
      </c>
      <c r="AV178" s="16">
        <v>10081</v>
      </c>
      <c r="AW178" s="16">
        <v>15083</v>
      </c>
      <c r="AX178" s="16">
        <v>15297</v>
      </c>
      <c r="AY178" s="16">
        <v>10893</v>
      </c>
      <c r="AZ178" s="16">
        <v>6245</v>
      </c>
      <c r="BA178" s="16">
        <v>3301</v>
      </c>
      <c r="BB178" s="16">
        <v>1785</v>
      </c>
      <c r="BC178" s="16">
        <v>1178</v>
      </c>
      <c r="BD178" s="79">
        <v>4.0466275616053968</v>
      </c>
    </row>
    <row r="179" spans="1:56" x14ac:dyDescent="0.3">
      <c r="A179" s="19" t="s">
        <v>415</v>
      </c>
      <c r="B179" s="16" t="s">
        <v>429</v>
      </c>
      <c r="C179" s="19">
        <v>145792</v>
      </c>
      <c r="D179" s="16">
        <v>71807</v>
      </c>
      <c r="E179" s="16">
        <v>73985</v>
      </c>
      <c r="F179" s="47">
        <f t="shared" si="13"/>
        <v>0.40523893175602055</v>
      </c>
      <c r="G179" s="72">
        <v>97.05616003243901</v>
      </c>
      <c r="H179" s="73">
        <v>600.28705593999996</v>
      </c>
      <c r="I179" s="74">
        <f t="shared" si="14"/>
        <v>242.87047098109048</v>
      </c>
      <c r="J179" s="47">
        <f>I179/1157.93</f>
        <v>0.20974538269246887</v>
      </c>
      <c r="K179" s="16">
        <v>143791</v>
      </c>
      <c r="L179" s="16">
        <v>70018</v>
      </c>
      <c r="M179" s="16">
        <v>73773</v>
      </c>
      <c r="N179" s="16">
        <v>2001</v>
      </c>
      <c r="O179" s="16">
        <v>1789</v>
      </c>
      <c r="P179" s="78">
        <v>212</v>
      </c>
      <c r="Q179" s="16">
        <v>9019</v>
      </c>
      <c r="R179" s="16">
        <v>4318</v>
      </c>
      <c r="S179" s="16">
        <v>4701</v>
      </c>
      <c r="T179" s="72">
        <v>91.852797277175071</v>
      </c>
      <c r="U179" s="16">
        <v>136773</v>
      </c>
      <c r="V179" s="16">
        <v>67489</v>
      </c>
      <c r="W179" s="16">
        <v>69284</v>
      </c>
      <c r="X179" s="72">
        <v>97.409214248599966</v>
      </c>
      <c r="Y179" s="47">
        <v>6.1862104916593504E-2</v>
      </c>
      <c r="Z179" s="16">
        <v>43224</v>
      </c>
      <c r="AA179" s="16">
        <v>95635</v>
      </c>
      <c r="AB179" s="16">
        <v>6933</v>
      </c>
      <c r="AC179" s="47">
        <v>0.52446280127568357</v>
      </c>
      <c r="AD179" s="50">
        <f t="shared" si="15"/>
        <v>69329.519276415536</v>
      </c>
      <c r="AE179" s="75">
        <v>0.45196842160296957</v>
      </c>
      <c r="AF179" s="76">
        <f t="shared" si="16"/>
        <v>0.54803157839703043</v>
      </c>
      <c r="AG179" s="77">
        <v>7.2494379672713967</v>
      </c>
      <c r="AH179" s="16">
        <v>102568</v>
      </c>
      <c r="AI179" s="16">
        <v>30964</v>
      </c>
      <c r="AJ179" s="16">
        <v>63368</v>
      </c>
      <c r="AK179" s="16">
        <v>6191</v>
      </c>
      <c r="AL179" s="78">
        <v>1390</v>
      </c>
      <c r="AM179" s="78">
        <v>655</v>
      </c>
      <c r="AN179" s="16">
        <v>34211</v>
      </c>
      <c r="AO179" s="16">
        <v>28678</v>
      </c>
      <c r="AP179" s="16">
        <v>5533</v>
      </c>
      <c r="AQ179" s="67">
        <v>0.16173160679313672</v>
      </c>
      <c r="AR179" s="16">
        <v>143791</v>
      </c>
      <c r="AS179" s="16">
        <v>2001</v>
      </c>
      <c r="AT179" s="47">
        <f t="shared" si="17"/>
        <v>1.3916030905967689E-2</v>
      </c>
      <c r="AU179" s="16">
        <v>1307</v>
      </c>
      <c r="AV179" s="16">
        <v>4525</v>
      </c>
      <c r="AW179" s="16">
        <v>7443</v>
      </c>
      <c r="AX179" s="16">
        <v>7738</v>
      </c>
      <c r="AY179" s="16">
        <v>5912</v>
      </c>
      <c r="AZ179" s="16">
        <v>3572</v>
      </c>
      <c r="BA179" s="16">
        <v>1978</v>
      </c>
      <c r="BB179" s="16">
        <v>1017</v>
      </c>
      <c r="BC179" s="78">
        <v>719</v>
      </c>
      <c r="BD179" s="79">
        <v>4.2030633421998775</v>
      </c>
    </row>
    <row r="180" spans="1:56" x14ac:dyDescent="0.3">
      <c r="A180" s="19" t="s">
        <v>415</v>
      </c>
      <c r="B180" s="16" t="s">
        <v>431</v>
      </c>
      <c r="C180" s="19">
        <v>343526</v>
      </c>
      <c r="D180" s="16">
        <v>164264</v>
      </c>
      <c r="E180" s="16">
        <v>179262</v>
      </c>
      <c r="F180" s="47">
        <f t="shared" si="13"/>
        <v>0.9548542393987236</v>
      </c>
      <c r="G180" s="72">
        <v>91.633475025381841</v>
      </c>
      <c r="H180" s="73">
        <v>55.944186152900002</v>
      </c>
      <c r="I180" s="74">
        <f t="shared" si="14"/>
        <v>6140.5129580599414</v>
      </c>
      <c r="J180" s="47">
        <v>1</v>
      </c>
      <c r="K180" s="16">
        <v>328740</v>
      </c>
      <c r="L180" s="16">
        <v>155230</v>
      </c>
      <c r="M180" s="16">
        <v>173510</v>
      </c>
      <c r="N180" s="16">
        <v>14786</v>
      </c>
      <c r="O180" s="16">
        <v>9034</v>
      </c>
      <c r="P180" s="16">
        <v>5752</v>
      </c>
      <c r="Q180" s="16">
        <v>279795</v>
      </c>
      <c r="R180" s="16">
        <v>133915</v>
      </c>
      <c r="S180" s="16">
        <v>145880</v>
      </c>
      <c r="T180" s="72">
        <v>91.798053194406364</v>
      </c>
      <c r="U180" s="16">
        <v>63731</v>
      </c>
      <c r="V180" s="16">
        <v>30349</v>
      </c>
      <c r="W180" s="16">
        <v>33382</v>
      </c>
      <c r="X180" s="72">
        <v>90.914265172847635</v>
      </c>
      <c r="Y180" s="47">
        <v>0.81447983558740811</v>
      </c>
      <c r="Z180" s="16">
        <v>85586</v>
      </c>
      <c r="AA180" s="16">
        <v>241414</v>
      </c>
      <c r="AB180" s="16">
        <v>16526</v>
      </c>
      <c r="AC180" s="47">
        <v>0.42297464107301147</v>
      </c>
      <c r="AD180" s="50">
        <f t="shared" si="15"/>
        <v>198223.21345075264</v>
      </c>
      <c r="AE180" s="75">
        <v>0.35451962189433917</v>
      </c>
      <c r="AF180" s="76">
        <f t="shared" si="16"/>
        <v>0.64548037810566083</v>
      </c>
      <c r="AG180" s="77">
        <v>6.8455019178672316</v>
      </c>
      <c r="AH180" s="16">
        <v>257940</v>
      </c>
      <c r="AI180" s="16">
        <v>88897</v>
      </c>
      <c r="AJ180" s="16">
        <v>144963</v>
      </c>
      <c r="AK180" s="16">
        <v>16606</v>
      </c>
      <c r="AL180" s="16">
        <v>5315</v>
      </c>
      <c r="AM180" s="78">
        <v>2159</v>
      </c>
      <c r="AN180" s="16">
        <v>73775</v>
      </c>
      <c r="AO180" s="16">
        <v>56790</v>
      </c>
      <c r="AP180" s="16">
        <v>16985</v>
      </c>
      <c r="AQ180" s="67">
        <v>0.2302270416807862</v>
      </c>
      <c r="AR180" s="16">
        <v>328740</v>
      </c>
      <c r="AS180" s="16">
        <v>14786</v>
      </c>
      <c r="AT180" s="47">
        <f t="shared" si="17"/>
        <v>4.4977794001338445E-2</v>
      </c>
      <c r="AU180" s="16">
        <v>2967</v>
      </c>
      <c r="AV180" s="16">
        <v>10723</v>
      </c>
      <c r="AW180" s="16">
        <v>14731</v>
      </c>
      <c r="AX180" s="16">
        <v>14943</v>
      </c>
      <c r="AY180" s="16">
        <v>11188</v>
      </c>
      <c r="AZ180" s="16">
        <v>7622</v>
      </c>
      <c r="BA180" s="16">
        <v>4809</v>
      </c>
      <c r="BB180" s="16">
        <v>3126</v>
      </c>
      <c r="BC180" s="16">
        <v>3666</v>
      </c>
      <c r="BD180" s="79">
        <v>4.4559810233819048</v>
      </c>
    </row>
    <row r="181" spans="1:56" x14ac:dyDescent="0.3">
      <c r="A181" s="19" t="s">
        <v>415</v>
      </c>
      <c r="B181" s="16" t="s">
        <v>433</v>
      </c>
      <c r="C181" s="19">
        <v>687867</v>
      </c>
      <c r="D181" s="16">
        <v>322862</v>
      </c>
      <c r="E181" s="16">
        <v>365005</v>
      </c>
      <c r="F181" s="47">
        <f t="shared" si="13"/>
        <v>1.9119738275777722</v>
      </c>
      <c r="G181" s="72">
        <v>88.454130765331982</v>
      </c>
      <c r="H181" s="73">
        <v>83.464966458999996</v>
      </c>
      <c r="I181" s="74">
        <f t="shared" si="14"/>
        <v>8241.3859273267281</v>
      </c>
      <c r="J181" s="47">
        <v>1</v>
      </c>
      <c r="K181" s="16">
        <v>663463</v>
      </c>
      <c r="L181" s="16">
        <v>310705</v>
      </c>
      <c r="M181" s="16">
        <v>352758</v>
      </c>
      <c r="N181" s="16">
        <v>24404</v>
      </c>
      <c r="O181" s="16">
        <v>12157</v>
      </c>
      <c r="P181" s="16">
        <v>12247</v>
      </c>
      <c r="Q181" s="16">
        <v>482128</v>
      </c>
      <c r="R181" s="16">
        <v>223568</v>
      </c>
      <c r="S181" s="16">
        <v>258560</v>
      </c>
      <c r="T181" s="72">
        <v>86.466584158415841</v>
      </c>
      <c r="U181" s="16">
        <v>205739</v>
      </c>
      <c r="V181" s="16">
        <v>99294</v>
      </c>
      <c r="W181" s="16">
        <v>106445</v>
      </c>
      <c r="X181" s="72">
        <v>93.281976607637745</v>
      </c>
      <c r="Y181" s="47">
        <v>0.70090293617806931</v>
      </c>
      <c r="Z181" s="16">
        <v>164834</v>
      </c>
      <c r="AA181" s="16">
        <v>501030</v>
      </c>
      <c r="AB181" s="16">
        <v>22003</v>
      </c>
      <c r="AC181" s="47">
        <v>0.37290581402311235</v>
      </c>
      <c r="AD181" s="50">
        <f t="shared" si="15"/>
        <v>431357.39642536384</v>
      </c>
      <c r="AE181" s="75">
        <v>0.32899028002315228</v>
      </c>
      <c r="AF181" s="76">
        <f t="shared" si="16"/>
        <v>0.67100971997684766</v>
      </c>
      <c r="AG181" s="77">
        <v>4.3915533999960079</v>
      </c>
      <c r="AH181" s="16">
        <v>523033</v>
      </c>
      <c r="AI181" s="16">
        <v>193181</v>
      </c>
      <c r="AJ181" s="16">
        <v>289891</v>
      </c>
      <c r="AK181" s="16">
        <v>27545</v>
      </c>
      <c r="AL181" s="16">
        <v>10063</v>
      </c>
      <c r="AM181" s="78">
        <v>2353</v>
      </c>
      <c r="AN181" s="16">
        <v>148711</v>
      </c>
      <c r="AO181" s="16">
        <v>118386</v>
      </c>
      <c r="AP181" s="16">
        <v>30325</v>
      </c>
      <c r="AQ181" s="67">
        <v>0.20391901069860333</v>
      </c>
      <c r="AR181" s="16">
        <v>663463</v>
      </c>
      <c r="AS181" s="16">
        <v>24404</v>
      </c>
      <c r="AT181" s="47">
        <f t="shared" si="17"/>
        <v>3.6782759551022441E-2</v>
      </c>
      <c r="AU181" s="16">
        <v>4616</v>
      </c>
      <c r="AV181" s="16">
        <v>23208</v>
      </c>
      <c r="AW181" s="16">
        <v>29908</v>
      </c>
      <c r="AX181" s="16">
        <v>29764</v>
      </c>
      <c r="AY181" s="16">
        <v>22561</v>
      </c>
      <c r="AZ181" s="16">
        <v>15347</v>
      </c>
      <c r="BA181" s="16">
        <v>9462</v>
      </c>
      <c r="BB181" s="16">
        <v>6962</v>
      </c>
      <c r="BC181" s="16">
        <v>6883</v>
      </c>
      <c r="BD181" s="79">
        <v>4.4614251803834284</v>
      </c>
    </row>
    <row r="182" spans="1:56" x14ac:dyDescent="0.3">
      <c r="A182" s="19" t="s">
        <v>415</v>
      </c>
      <c r="B182" s="16" t="s">
        <v>437</v>
      </c>
      <c r="C182" s="19">
        <v>209486</v>
      </c>
      <c r="D182" s="16">
        <v>98698</v>
      </c>
      <c r="E182" s="16">
        <v>110788</v>
      </c>
      <c r="F182" s="47">
        <f t="shared" si="13"/>
        <v>0.58228080318427433</v>
      </c>
      <c r="G182" s="72">
        <v>89.087265768855829</v>
      </c>
      <c r="H182" s="73">
        <v>13.1206426259</v>
      </c>
      <c r="I182" s="74">
        <f t="shared" si="14"/>
        <v>15966.138700133255</v>
      </c>
      <c r="J182" s="47">
        <v>1</v>
      </c>
      <c r="K182" s="16">
        <v>201316</v>
      </c>
      <c r="L182" s="16">
        <v>93030</v>
      </c>
      <c r="M182" s="16">
        <v>108286</v>
      </c>
      <c r="N182" s="16">
        <v>8170</v>
      </c>
      <c r="O182" s="16">
        <v>5668</v>
      </c>
      <c r="P182" s="16">
        <v>2502</v>
      </c>
      <c r="Q182" s="16">
        <v>209486</v>
      </c>
      <c r="R182" s="16">
        <v>98698</v>
      </c>
      <c r="S182" s="16">
        <v>110788</v>
      </c>
      <c r="T182" s="72">
        <v>89.087265768855829</v>
      </c>
      <c r="U182" s="78"/>
      <c r="V182" s="78"/>
      <c r="W182" s="78"/>
      <c r="X182" s="72"/>
      <c r="Y182" s="47">
        <v>1</v>
      </c>
      <c r="Z182" s="16">
        <v>41978</v>
      </c>
      <c r="AA182" s="16">
        <v>152813</v>
      </c>
      <c r="AB182" s="16">
        <v>14695</v>
      </c>
      <c r="AC182" s="47">
        <v>0.37086504420435434</v>
      </c>
      <c r="AD182" s="50">
        <f t="shared" si="15"/>
        <v>131794.96534980662</v>
      </c>
      <c r="AE182" s="75">
        <v>0.27470175966704402</v>
      </c>
      <c r="AF182" s="76">
        <f t="shared" si="16"/>
        <v>0.72529824033295598</v>
      </c>
      <c r="AG182" s="77">
        <v>9.6163284537310307</v>
      </c>
      <c r="AH182" s="16">
        <v>167508</v>
      </c>
      <c r="AI182" s="16">
        <v>64726</v>
      </c>
      <c r="AJ182" s="16">
        <v>84421</v>
      </c>
      <c r="AK182" s="16">
        <v>11852</v>
      </c>
      <c r="AL182" s="16">
        <v>3328</v>
      </c>
      <c r="AM182" s="78">
        <v>3181</v>
      </c>
      <c r="AN182" s="16">
        <v>43320</v>
      </c>
      <c r="AO182" s="16">
        <v>30120</v>
      </c>
      <c r="AP182" s="16">
        <v>13200</v>
      </c>
      <c r="AQ182" s="67">
        <v>0.3047091412742382</v>
      </c>
      <c r="AR182" s="16">
        <v>201316</v>
      </c>
      <c r="AS182" s="16">
        <v>8170</v>
      </c>
      <c r="AT182" s="47">
        <f t="shared" si="17"/>
        <v>4.0582964096246697E-2</v>
      </c>
      <c r="AU182" s="16">
        <v>2042</v>
      </c>
      <c r="AV182" s="16">
        <v>5510</v>
      </c>
      <c r="AW182" s="16">
        <v>8018</v>
      </c>
      <c r="AX182" s="16">
        <v>8763</v>
      </c>
      <c r="AY182" s="16">
        <v>6832</v>
      </c>
      <c r="AZ182" s="16">
        <v>4497</v>
      </c>
      <c r="BA182" s="16">
        <v>2859</v>
      </c>
      <c r="BB182" s="16">
        <v>2093</v>
      </c>
      <c r="BC182" s="16">
        <v>2706</v>
      </c>
      <c r="BD182" s="79">
        <v>4.6471837488457988</v>
      </c>
    </row>
    <row r="183" spans="1:56" x14ac:dyDescent="0.3">
      <c r="A183" s="19" t="s">
        <v>415</v>
      </c>
      <c r="B183" s="16" t="s">
        <v>439</v>
      </c>
      <c r="C183" s="19">
        <v>70946</v>
      </c>
      <c r="D183" s="16">
        <v>32724</v>
      </c>
      <c r="E183" s="16">
        <v>38222</v>
      </c>
      <c r="F183" s="47">
        <f t="shared" si="13"/>
        <v>0.19719930621956372</v>
      </c>
      <c r="G183" s="72">
        <v>85.615614044267701</v>
      </c>
      <c r="H183" s="73">
        <v>4.7911663708200001</v>
      </c>
      <c r="I183" s="74">
        <f t="shared" si="14"/>
        <v>14807.667801328658</v>
      </c>
      <c r="J183" s="47">
        <v>1</v>
      </c>
      <c r="K183" s="16">
        <v>66792</v>
      </c>
      <c r="L183" s="16">
        <v>29592</v>
      </c>
      <c r="M183" s="16">
        <v>37200</v>
      </c>
      <c r="N183" s="16">
        <v>4154</v>
      </c>
      <c r="O183" s="16">
        <v>3132</v>
      </c>
      <c r="P183" s="16">
        <v>1022</v>
      </c>
      <c r="Q183" s="16">
        <v>70946</v>
      </c>
      <c r="R183" s="16">
        <v>32724</v>
      </c>
      <c r="S183" s="16">
        <v>38222</v>
      </c>
      <c r="T183" s="72">
        <v>85.615614044267701</v>
      </c>
      <c r="U183" s="78"/>
      <c r="V183" s="78"/>
      <c r="W183" s="78"/>
      <c r="X183" s="72"/>
      <c r="Y183" s="47">
        <v>1</v>
      </c>
      <c r="Z183" s="16">
        <v>12687</v>
      </c>
      <c r="AA183" s="16">
        <v>52469</v>
      </c>
      <c r="AB183" s="16">
        <v>5790</v>
      </c>
      <c r="AC183" s="47">
        <v>0.3521507938020545</v>
      </c>
      <c r="AD183" s="50">
        <f t="shared" si="15"/>
        <v>45962.309782919445</v>
      </c>
      <c r="AE183" s="75">
        <v>0.241799919952734</v>
      </c>
      <c r="AF183" s="76">
        <f t="shared" si="16"/>
        <v>0.75820008004726602</v>
      </c>
      <c r="AG183" s="77">
        <v>11.035087384932055</v>
      </c>
      <c r="AH183" s="16">
        <v>58259</v>
      </c>
      <c r="AI183" s="16">
        <v>24132</v>
      </c>
      <c r="AJ183" s="16">
        <v>27729</v>
      </c>
      <c r="AK183" s="16">
        <v>4186</v>
      </c>
      <c r="AL183" s="78">
        <v>997</v>
      </c>
      <c r="AM183" s="78">
        <v>1215</v>
      </c>
      <c r="AN183" s="16">
        <v>14637</v>
      </c>
      <c r="AO183" s="16">
        <v>9596</v>
      </c>
      <c r="AP183" s="16">
        <v>5041</v>
      </c>
      <c r="AQ183" s="67">
        <v>0.344401175104188</v>
      </c>
      <c r="AR183" s="16">
        <v>66792</v>
      </c>
      <c r="AS183" s="16">
        <v>4154</v>
      </c>
      <c r="AT183" s="47">
        <f t="shared" si="17"/>
        <v>6.2193077015211401E-2</v>
      </c>
      <c r="AU183" s="78">
        <v>784</v>
      </c>
      <c r="AV183" s="16">
        <v>1974</v>
      </c>
      <c r="AW183" s="16">
        <v>2781</v>
      </c>
      <c r="AX183" s="16">
        <v>2925</v>
      </c>
      <c r="AY183" s="16">
        <v>2156</v>
      </c>
      <c r="AZ183" s="16">
        <v>1443</v>
      </c>
      <c r="BA183" s="78">
        <v>983</v>
      </c>
      <c r="BB183" s="78">
        <v>713</v>
      </c>
      <c r="BC183" s="78">
        <v>878</v>
      </c>
      <c r="BD183" s="79">
        <v>4.5632301701168272</v>
      </c>
    </row>
    <row r="184" spans="1:56" x14ac:dyDescent="0.3">
      <c r="A184" s="19" t="s">
        <v>415</v>
      </c>
      <c r="B184" s="16" t="s">
        <v>441</v>
      </c>
      <c r="C184" s="19">
        <v>161126</v>
      </c>
      <c r="D184" s="16">
        <v>75547</v>
      </c>
      <c r="E184" s="16">
        <v>85579</v>
      </c>
      <c r="F184" s="47">
        <f t="shared" si="13"/>
        <v>0.44786084365479978</v>
      </c>
      <c r="G184" s="72">
        <v>88.277497984318586</v>
      </c>
      <c r="H184" s="73">
        <v>8.2178315600699996</v>
      </c>
      <c r="I184" s="74">
        <f t="shared" si="14"/>
        <v>19606.875466139089</v>
      </c>
      <c r="J184" s="47">
        <v>1</v>
      </c>
      <c r="K184" s="16">
        <v>153687</v>
      </c>
      <c r="L184" s="16">
        <v>70109</v>
      </c>
      <c r="M184" s="16">
        <v>83578</v>
      </c>
      <c r="N184" s="16">
        <v>7439</v>
      </c>
      <c r="O184" s="16">
        <v>5438</v>
      </c>
      <c r="P184" s="16">
        <v>2001</v>
      </c>
      <c r="Q184" s="16">
        <v>161126</v>
      </c>
      <c r="R184" s="16">
        <v>75547</v>
      </c>
      <c r="S184" s="16">
        <v>85579</v>
      </c>
      <c r="T184" s="72">
        <v>88.277497984318586</v>
      </c>
      <c r="U184" s="78"/>
      <c r="V184" s="78"/>
      <c r="W184" s="78"/>
      <c r="X184" s="72"/>
      <c r="Y184" s="47">
        <v>1</v>
      </c>
      <c r="Z184" s="16">
        <v>29028</v>
      </c>
      <c r="AA184" s="16">
        <v>119690</v>
      </c>
      <c r="AB184" s="16">
        <v>12408</v>
      </c>
      <c r="AC184" s="47">
        <v>0.34619433536636313</v>
      </c>
      <c r="AD184" s="50">
        <f t="shared" si="15"/>
        <v>105345.09151975937</v>
      </c>
      <c r="AE184" s="75">
        <v>0.24252652686105777</v>
      </c>
      <c r="AF184" s="76">
        <f t="shared" si="16"/>
        <v>0.7574734731389422</v>
      </c>
      <c r="AG184" s="77">
        <v>10.366780850530537</v>
      </c>
      <c r="AH184" s="16">
        <v>132098</v>
      </c>
      <c r="AI184" s="16">
        <v>54216</v>
      </c>
      <c r="AJ184" s="16">
        <v>64149</v>
      </c>
      <c r="AK184" s="16">
        <v>9484</v>
      </c>
      <c r="AL184" s="16">
        <v>2395</v>
      </c>
      <c r="AM184" s="78">
        <v>1854</v>
      </c>
      <c r="AN184" s="16">
        <v>32725</v>
      </c>
      <c r="AO184" s="16">
        <v>22904</v>
      </c>
      <c r="AP184" s="16">
        <v>9821</v>
      </c>
      <c r="AQ184" s="67">
        <v>0.30010695187165776</v>
      </c>
      <c r="AR184" s="16">
        <v>153687</v>
      </c>
      <c r="AS184" s="16">
        <v>7439</v>
      </c>
      <c r="AT184" s="47">
        <f t="shared" si="17"/>
        <v>4.8403573496782419E-2</v>
      </c>
      <c r="AU184" s="16">
        <v>1290</v>
      </c>
      <c r="AV184" s="16">
        <v>3816</v>
      </c>
      <c r="AW184" s="16">
        <v>6191</v>
      </c>
      <c r="AX184" s="16">
        <v>6831</v>
      </c>
      <c r="AY184" s="16">
        <v>5151</v>
      </c>
      <c r="AZ184" s="16">
        <v>3467</v>
      </c>
      <c r="BA184" s="16">
        <v>2280</v>
      </c>
      <c r="BB184" s="16">
        <v>1639</v>
      </c>
      <c r="BC184" s="16">
        <v>2060</v>
      </c>
      <c r="BD184" s="79">
        <v>4.6963177998472112</v>
      </c>
    </row>
    <row r="185" spans="1:56" x14ac:dyDescent="0.3">
      <c r="A185" s="19" t="s">
        <v>415</v>
      </c>
      <c r="B185" s="16" t="s">
        <v>443</v>
      </c>
      <c r="C185" s="19">
        <v>333293</v>
      </c>
      <c r="D185" s="16">
        <v>156340</v>
      </c>
      <c r="E185" s="16">
        <v>176953</v>
      </c>
      <c r="F185" s="47">
        <f t="shared" si="13"/>
        <v>0.92641090925262948</v>
      </c>
      <c r="G185" s="72">
        <v>88.351144089108402</v>
      </c>
      <c r="H185" s="73">
        <v>27.755350838599998</v>
      </c>
      <c r="I185" s="74">
        <f t="shared" si="14"/>
        <v>12008.243092949193</v>
      </c>
      <c r="J185" s="47">
        <v>1</v>
      </c>
      <c r="K185" s="16">
        <v>313240</v>
      </c>
      <c r="L185" s="16">
        <v>146551</v>
      </c>
      <c r="M185" s="16">
        <v>166689</v>
      </c>
      <c r="N185" s="16">
        <v>20053</v>
      </c>
      <c r="O185" s="16">
        <v>9789</v>
      </c>
      <c r="P185" s="16">
        <v>10264</v>
      </c>
      <c r="Q185" s="16">
        <v>333293</v>
      </c>
      <c r="R185" s="16">
        <v>156340</v>
      </c>
      <c r="S185" s="16">
        <v>176953</v>
      </c>
      <c r="T185" s="72">
        <v>88.351144089108402</v>
      </c>
      <c r="U185" s="78"/>
      <c r="V185" s="78"/>
      <c r="W185" s="78"/>
      <c r="X185" s="72"/>
      <c r="Y185" s="47">
        <v>1</v>
      </c>
      <c r="Z185" s="16">
        <v>69832</v>
      </c>
      <c r="AA185" s="16">
        <v>242616</v>
      </c>
      <c r="AB185" s="16">
        <v>20845</v>
      </c>
      <c r="AC185" s="47">
        <v>0.37374699113001619</v>
      </c>
      <c r="AD185" s="50">
        <f t="shared" si="15"/>
        <v>208725.74408530351</v>
      </c>
      <c r="AE185" s="75">
        <v>0.28782932700234115</v>
      </c>
      <c r="AF185" s="76">
        <f t="shared" si="16"/>
        <v>0.7121706729976589</v>
      </c>
      <c r="AG185" s="77">
        <v>8.5917664127675017</v>
      </c>
      <c r="AH185" s="16">
        <v>263461</v>
      </c>
      <c r="AI185" s="16">
        <v>100782</v>
      </c>
      <c r="AJ185" s="16">
        <v>135032</v>
      </c>
      <c r="AK185" s="16">
        <v>18860</v>
      </c>
      <c r="AL185" s="16">
        <v>5569</v>
      </c>
      <c r="AM185" s="78">
        <v>3218</v>
      </c>
      <c r="AN185" s="16">
        <v>64756</v>
      </c>
      <c r="AO185" s="16">
        <v>47111</v>
      </c>
      <c r="AP185" s="16">
        <v>17645</v>
      </c>
      <c r="AQ185" s="67">
        <v>0.27248440298968435</v>
      </c>
      <c r="AR185" s="16">
        <v>313240</v>
      </c>
      <c r="AS185" s="16">
        <v>20053</v>
      </c>
      <c r="AT185" s="47">
        <f t="shared" si="17"/>
        <v>6.4018005363299713E-2</v>
      </c>
      <c r="AU185" s="16">
        <v>2156</v>
      </c>
      <c r="AV185" s="16">
        <v>7486</v>
      </c>
      <c r="AW185" s="16">
        <v>11853</v>
      </c>
      <c r="AX185" s="16">
        <v>13166</v>
      </c>
      <c r="AY185" s="16">
        <v>10279</v>
      </c>
      <c r="AZ185" s="16">
        <v>6988</v>
      </c>
      <c r="BA185" s="16">
        <v>4648</v>
      </c>
      <c r="BB185" s="16">
        <v>3484</v>
      </c>
      <c r="BC185" s="16">
        <v>4696</v>
      </c>
      <c r="BD185" s="79">
        <v>4.8372351596763234</v>
      </c>
    </row>
    <row r="186" spans="1:56" x14ac:dyDescent="0.3">
      <c r="A186" s="19" t="s">
        <v>415</v>
      </c>
      <c r="B186" s="16" t="s">
        <v>445</v>
      </c>
      <c r="C186" s="19">
        <v>220556</v>
      </c>
      <c r="D186" s="16">
        <v>107290</v>
      </c>
      <c r="E186" s="16">
        <v>113266</v>
      </c>
      <c r="F186" s="47">
        <f t="shared" si="13"/>
        <v>0.6130506326299171</v>
      </c>
      <c r="G186" s="72">
        <v>94.723924213797602</v>
      </c>
      <c r="H186" s="73">
        <v>13.4480376942</v>
      </c>
      <c r="I186" s="74">
        <f t="shared" si="14"/>
        <v>16400.608402155471</v>
      </c>
      <c r="J186" s="47">
        <v>1</v>
      </c>
      <c r="K186" s="16">
        <v>212290</v>
      </c>
      <c r="L186" s="16">
        <v>100834</v>
      </c>
      <c r="M186" s="16">
        <v>111456</v>
      </c>
      <c r="N186" s="16">
        <v>8266</v>
      </c>
      <c r="O186" s="16">
        <v>6456</v>
      </c>
      <c r="P186" s="16">
        <v>1810</v>
      </c>
      <c r="Q186" s="16">
        <v>220556</v>
      </c>
      <c r="R186" s="16">
        <v>107290</v>
      </c>
      <c r="S186" s="16">
        <v>113266</v>
      </c>
      <c r="T186" s="72">
        <v>94.723924213797602</v>
      </c>
      <c r="U186" s="78"/>
      <c r="V186" s="78"/>
      <c r="W186" s="78"/>
      <c r="X186" s="72"/>
      <c r="Y186" s="47">
        <v>1</v>
      </c>
      <c r="Z186" s="16">
        <v>44577</v>
      </c>
      <c r="AA186" s="16">
        <v>161942</v>
      </c>
      <c r="AB186" s="16">
        <v>14037</v>
      </c>
      <c r="AC186" s="47">
        <v>0.36194439984685872</v>
      </c>
      <c r="AD186" s="50">
        <f t="shared" si="15"/>
        <v>140726.99094737621</v>
      </c>
      <c r="AE186" s="75">
        <v>0.27526521841153007</v>
      </c>
      <c r="AF186" s="76">
        <f t="shared" si="16"/>
        <v>0.72473478158846993</v>
      </c>
      <c r="AG186" s="77">
        <v>8.6679181435328694</v>
      </c>
      <c r="AH186" s="16">
        <v>175979</v>
      </c>
      <c r="AI186" s="16">
        <v>66575</v>
      </c>
      <c r="AJ186" s="16">
        <v>90194</v>
      </c>
      <c r="AK186" s="16">
        <v>12872</v>
      </c>
      <c r="AL186" s="16">
        <v>3989</v>
      </c>
      <c r="AM186" s="78">
        <v>2349</v>
      </c>
      <c r="AN186" s="16">
        <v>45456</v>
      </c>
      <c r="AO186" s="16">
        <v>32313</v>
      </c>
      <c r="AP186" s="16">
        <v>13143</v>
      </c>
      <c r="AQ186" s="67">
        <v>0.28913674762407604</v>
      </c>
      <c r="AR186" s="16">
        <v>212290</v>
      </c>
      <c r="AS186" s="16">
        <v>8266</v>
      </c>
      <c r="AT186" s="47">
        <f t="shared" si="17"/>
        <v>3.8937302746243345E-2</v>
      </c>
      <c r="AU186" s="16">
        <v>1628</v>
      </c>
      <c r="AV186" s="16">
        <v>5333</v>
      </c>
      <c r="AW186" s="16">
        <v>8762</v>
      </c>
      <c r="AX186" s="16">
        <v>9630</v>
      </c>
      <c r="AY186" s="16">
        <v>7220</v>
      </c>
      <c r="AZ186" s="16">
        <v>4815</v>
      </c>
      <c r="BA186" s="16">
        <v>3125</v>
      </c>
      <c r="BB186" s="16">
        <v>2230</v>
      </c>
      <c r="BC186" s="16">
        <v>2713</v>
      </c>
      <c r="BD186" s="79">
        <v>4.670230552622316</v>
      </c>
    </row>
    <row r="187" spans="1:56" x14ac:dyDescent="0.3">
      <c r="A187" s="19" t="s">
        <v>415</v>
      </c>
      <c r="B187" s="16" t="s">
        <v>447</v>
      </c>
      <c r="C187" s="19">
        <v>75325</v>
      </c>
      <c r="D187" s="16">
        <v>36745</v>
      </c>
      <c r="E187" s="16">
        <v>38580</v>
      </c>
      <c r="F187" s="47">
        <f t="shared" si="13"/>
        <v>0.20937103911409574</v>
      </c>
      <c r="G187" s="72">
        <v>95.243649559357181</v>
      </c>
      <c r="H187" s="73">
        <v>3.1117796001100002</v>
      </c>
      <c r="I187" s="74">
        <f t="shared" si="14"/>
        <v>24206.405876989902</v>
      </c>
      <c r="J187" s="47">
        <v>1</v>
      </c>
      <c r="K187" s="16">
        <v>72683</v>
      </c>
      <c r="L187" s="16">
        <v>34519</v>
      </c>
      <c r="M187" s="16">
        <v>38164</v>
      </c>
      <c r="N187" s="16">
        <v>2642</v>
      </c>
      <c r="O187" s="16">
        <v>2226</v>
      </c>
      <c r="P187" s="78">
        <v>416</v>
      </c>
      <c r="Q187" s="16">
        <v>75325</v>
      </c>
      <c r="R187" s="16">
        <v>36745</v>
      </c>
      <c r="S187" s="16">
        <v>38580</v>
      </c>
      <c r="T187" s="72">
        <v>95.243649559357181</v>
      </c>
      <c r="U187" s="78"/>
      <c r="V187" s="78"/>
      <c r="W187" s="78"/>
      <c r="X187" s="72"/>
      <c r="Y187" s="47">
        <v>1</v>
      </c>
      <c r="Z187" s="16">
        <v>17604</v>
      </c>
      <c r="AA187" s="16">
        <v>53811</v>
      </c>
      <c r="AB187" s="16">
        <v>3910</v>
      </c>
      <c r="AC187" s="47">
        <v>0.39980673096578762</v>
      </c>
      <c r="AD187" s="50">
        <f t="shared" si="15"/>
        <v>45209.557990002053</v>
      </c>
      <c r="AE187" s="75">
        <v>0.32714500752634218</v>
      </c>
      <c r="AF187" s="76">
        <f t="shared" si="16"/>
        <v>0.67285499247365776</v>
      </c>
      <c r="AG187" s="77">
        <v>7.2661723439445467</v>
      </c>
      <c r="AH187" s="16">
        <v>57721</v>
      </c>
      <c r="AI187" s="16">
        <v>20590</v>
      </c>
      <c r="AJ187" s="16">
        <v>31025</v>
      </c>
      <c r="AK187" s="16">
        <v>4116</v>
      </c>
      <c r="AL187" s="78">
        <v>1384</v>
      </c>
      <c r="AM187" s="78">
        <v>606</v>
      </c>
      <c r="AN187" s="16">
        <v>14409</v>
      </c>
      <c r="AO187" s="16">
        <v>10303</v>
      </c>
      <c r="AP187" s="16">
        <v>4106</v>
      </c>
      <c r="AQ187" s="67">
        <v>0.28496078839614131</v>
      </c>
      <c r="AR187" s="16">
        <v>72683</v>
      </c>
      <c r="AS187" s="16">
        <v>2642</v>
      </c>
      <c r="AT187" s="47">
        <f t="shared" si="17"/>
        <v>3.6349627835945135E-2</v>
      </c>
      <c r="AU187" s="78">
        <v>454</v>
      </c>
      <c r="AV187" s="16">
        <v>1479</v>
      </c>
      <c r="AW187" s="16">
        <v>2568</v>
      </c>
      <c r="AX187" s="16">
        <v>2824</v>
      </c>
      <c r="AY187" s="16">
        <v>2263</v>
      </c>
      <c r="AZ187" s="16">
        <v>1649</v>
      </c>
      <c r="BA187" s="16">
        <v>1079</v>
      </c>
      <c r="BB187" s="78">
        <v>800</v>
      </c>
      <c r="BC187" s="16">
        <v>1293</v>
      </c>
      <c r="BD187" s="79">
        <v>5.0442778818793812</v>
      </c>
    </row>
    <row r="188" spans="1:56" x14ac:dyDescent="0.3">
      <c r="A188" s="19" t="s">
        <v>415</v>
      </c>
      <c r="B188" s="16" t="s">
        <v>449</v>
      </c>
      <c r="C188" s="19">
        <v>165313</v>
      </c>
      <c r="D188" s="16">
        <v>74662</v>
      </c>
      <c r="E188" s="16">
        <v>90651</v>
      </c>
      <c r="F188" s="47">
        <f t="shared" si="13"/>
        <v>0.45949889929065396</v>
      </c>
      <c r="G188" s="72">
        <v>82.362025791221271</v>
      </c>
      <c r="H188" s="73">
        <v>4.9851430819999996</v>
      </c>
      <c r="I188" s="74">
        <f t="shared" si="14"/>
        <v>33161.134451065293</v>
      </c>
      <c r="J188" s="47">
        <v>1</v>
      </c>
      <c r="K188" s="16">
        <v>156340</v>
      </c>
      <c r="L188" s="16">
        <v>68936</v>
      </c>
      <c r="M188" s="16">
        <v>87404</v>
      </c>
      <c r="N188" s="16">
        <v>8973</v>
      </c>
      <c r="O188" s="16">
        <v>5726</v>
      </c>
      <c r="P188" s="16">
        <v>3247</v>
      </c>
      <c r="Q188" s="16">
        <v>165313</v>
      </c>
      <c r="R188" s="16">
        <v>74662</v>
      </c>
      <c r="S188" s="16">
        <v>90651</v>
      </c>
      <c r="T188" s="72">
        <v>82.362025791221271</v>
      </c>
      <c r="U188" s="78"/>
      <c r="V188" s="78"/>
      <c r="W188" s="78"/>
      <c r="X188" s="72"/>
      <c r="Y188" s="47">
        <v>1</v>
      </c>
      <c r="Z188" s="16">
        <v>28908</v>
      </c>
      <c r="AA188" s="16">
        <v>124087</v>
      </c>
      <c r="AB188" s="16">
        <v>12318</v>
      </c>
      <c r="AC188" s="47">
        <v>0.33223464182388163</v>
      </c>
      <c r="AD188" s="50">
        <f t="shared" si="15"/>
        <v>110390.29465616865</v>
      </c>
      <c r="AE188" s="75">
        <v>0.23296558060070757</v>
      </c>
      <c r="AF188" s="76">
        <f t="shared" si="16"/>
        <v>0.7670344193992924</v>
      </c>
      <c r="AG188" s="77">
        <v>9.9269061223174067</v>
      </c>
      <c r="AH188" s="16">
        <v>136405</v>
      </c>
      <c r="AI188" s="16">
        <v>59202</v>
      </c>
      <c r="AJ188" s="16">
        <v>65210</v>
      </c>
      <c r="AK188" s="16">
        <v>8306</v>
      </c>
      <c r="AL188" s="16">
        <v>2157</v>
      </c>
      <c r="AM188" s="78">
        <v>1530</v>
      </c>
      <c r="AN188" s="16">
        <v>35360</v>
      </c>
      <c r="AO188" s="16">
        <v>23978</v>
      </c>
      <c r="AP188" s="16">
        <v>11382</v>
      </c>
      <c r="AQ188" s="67">
        <v>0.32188914027149323</v>
      </c>
      <c r="AR188" s="16">
        <v>156340</v>
      </c>
      <c r="AS188" s="16">
        <v>8973</v>
      </c>
      <c r="AT188" s="47">
        <f t="shared" si="17"/>
        <v>5.7394140974798516E-2</v>
      </c>
      <c r="AU188" s="16">
        <v>1824</v>
      </c>
      <c r="AV188" s="16">
        <v>5003</v>
      </c>
      <c r="AW188" s="16">
        <v>7016</v>
      </c>
      <c r="AX188" s="16">
        <v>7292</v>
      </c>
      <c r="AY188" s="16">
        <v>5506</v>
      </c>
      <c r="AZ188" s="16">
        <v>3386</v>
      </c>
      <c r="BA188" s="16">
        <v>2059</v>
      </c>
      <c r="BB188" s="16">
        <v>1476</v>
      </c>
      <c r="BC188" s="16">
        <v>1798</v>
      </c>
      <c r="BD188" s="79">
        <v>4.4213800904977374</v>
      </c>
    </row>
    <row r="189" spans="1:56" x14ac:dyDescent="0.3">
      <c r="A189" s="19" t="s">
        <v>415</v>
      </c>
      <c r="B189" s="16" t="s">
        <v>451</v>
      </c>
      <c r="C189" s="19">
        <v>48455</v>
      </c>
      <c r="D189" s="16">
        <v>22131</v>
      </c>
      <c r="E189" s="16">
        <v>26324</v>
      </c>
      <c r="F189" s="47">
        <f t="shared" si="13"/>
        <v>0.13468401858975784</v>
      </c>
      <c r="G189" s="72">
        <v>84.071569670262875</v>
      </c>
      <c r="H189" s="73">
        <v>1.067445524</v>
      </c>
      <c r="I189" s="74">
        <f t="shared" si="14"/>
        <v>45393.417191376968</v>
      </c>
      <c r="J189" s="47">
        <v>1</v>
      </c>
      <c r="K189" s="16">
        <v>45347</v>
      </c>
      <c r="L189" s="16">
        <v>19873</v>
      </c>
      <c r="M189" s="16">
        <v>25474</v>
      </c>
      <c r="N189" s="16">
        <v>3108</v>
      </c>
      <c r="O189" s="16">
        <v>2258</v>
      </c>
      <c r="P189" s="78">
        <v>850</v>
      </c>
      <c r="Q189" s="16">
        <v>48455</v>
      </c>
      <c r="R189" s="16">
        <v>22131</v>
      </c>
      <c r="S189" s="16">
        <v>26324</v>
      </c>
      <c r="T189" s="72">
        <v>84.071569670262875</v>
      </c>
      <c r="U189" s="78"/>
      <c r="V189" s="78"/>
      <c r="W189" s="78"/>
      <c r="X189" s="72"/>
      <c r="Y189" s="47">
        <v>1</v>
      </c>
      <c r="Z189" s="16">
        <v>8177</v>
      </c>
      <c r="AA189" s="16">
        <v>36300</v>
      </c>
      <c r="AB189" s="16">
        <v>3978</v>
      </c>
      <c r="AC189" s="47">
        <v>0.33484848484848484</v>
      </c>
      <c r="AD189" s="50">
        <f t="shared" si="15"/>
        <v>32229.916666666668</v>
      </c>
      <c r="AE189" s="75">
        <v>0.22526170798898071</v>
      </c>
      <c r="AF189" s="76">
        <f t="shared" si="16"/>
        <v>0.77473829201101929</v>
      </c>
      <c r="AG189" s="77">
        <v>10.958677685950413</v>
      </c>
      <c r="AH189" s="16">
        <v>40278</v>
      </c>
      <c r="AI189" s="16">
        <v>17864</v>
      </c>
      <c r="AJ189" s="16">
        <v>19029</v>
      </c>
      <c r="AK189" s="16">
        <v>2355</v>
      </c>
      <c r="AL189" s="78">
        <v>555</v>
      </c>
      <c r="AM189" s="78">
        <v>475</v>
      </c>
      <c r="AN189" s="16">
        <v>10306</v>
      </c>
      <c r="AO189" s="16">
        <v>6873</v>
      </c>
      <c r="AP189" s="16">
        <v>3433</v>
      </c>
      <c r="AQ189" s="67">
        <v>0.33310692800310499</v>
      </c>
      <c r="AR189" s="16">
        <v>45347</v>
      </c>
      <c r="AS189" s="16">
        <v>3108</v>
      </c>
      <c r="AT189" s="47">
        <f t="shared" si="17"/>
        <v>6.8538161289611224E-2</v>
      </c>
      <c r="AU189" s="78">
        <v>650</v>
      </c>
      <c r="AV189" s="16">
        <v>1428</v>
      </c>
      <c r="AW189" s="16">
        <v>1957</v>
      </c>
      <c r="AX189" s="16">
        <v>2166</v>
      </c>
      <c r="AY189" s="16">
        <v>1543</v>
      </c>
      <c r="AZ189" s="78">
        <v>994</v>
      </c>
      <c r="BA189" s="78">
        <v>592</v>
      </c>
      <c r="BB189" s="78">
        <v>456</v>
      </c>
      <c r="BC189" s="78">
        <v>520</v>
      </c>
      <c r="BD189" s="79">
        <v>4.4000582185134869</v>
      </c>
    </row>
    <row r="190" spans="1:56" x14ac:dyDescent="0.3">
      <c r="A190" s="19" t="s">
        <v>415</v>
      </c>
      <c r="B190" s="16" t="s">
        <v>453</v>
      </c>
      <c r="C190" s="19">
        <v>40995</v>
      </c>
      <c r="D190" s="16">
        <v>19416</v>
      </c>
      <c r="E190" s="16">
        <v>21579</v>
      </c>
      <c r="F190" s="47">
        <f t="shared" si="13"/>
        <v>0.11394843343488026</v>
      </c>
      <c r="G190" s="72">
        <v>89.976365911302665</v>
      </c>
      <c r="H190" s="73">
        <v>2.6018246626099999</v>
      </c>
      <c r="I190" s="74">
        <f t="shared" si="14"/>
        <v>15756.250061399674</v>
      </c>
      <c r="J190" s="47">
        <v>1</v>
      </c>
      <c r="K190" s="16">
        <v>36661</v>
      </c>
      <c r="L190" s="16">
        <v>16530</v>
      </c>
      <c r="M190" s="16">
        <v>20131</v>
      </c>
      <c r="N190" s="16">
        <v>4334</v>
      </c>
      <c r="O190" s="16">
        <v>2886</v>
      </c>
      <c r="P190" s="16">
        <v>1448</v>
      </c>
      <c r="Q190" s="16">
        <v>40995</v>
      </c>
      <c r="R190" s="16">
        <v>19416</v>
      </c>
      <c r="S190" s="16">
        <v>21579</v>
      </c>
      <c r="T190" s="72">
        <v>89.976365911302665</v>
      </c>
      <c r="U190" s="78"/>
      <c r="V190" s="78"/>
      <c r="W190" s="78"/>
      <c r="X190" s="72"/>
      <c r="Y190" s="47">
        <v>1</v>
      </c>
      <c r="Z190" s="16">
        <v>7105</v>
      </c>
      <c r="AA190" s="16">
        <v>30926</v>
      </c>
      <c r="AB190" s="16">
        <v>2964</v>
      </c>
      <c r="AC190" s="47">
        <v>0.32558365129664357</v>
      </c>
      <c r="AD190" s="50">
        <f t="shared" si="15"/>
        <v>27647.698215094097</v>
      </c>
      <c r="AE190" s="75">
        <v>0.22974196468990493</v>
      </c>
      <c r="AF190" s="76">
        <f t="shared" si="16"/>
        <v>0.77025803531009507</v>
      </c>
      <c r="AG190" s="77">
        <v>9.5841686606738676</v>
      </c>
      <c r="AH190" s="16">
        <v>33890</v>
      </c>
      <c r="AI190" s="16">
        <v>15010</v>
      </c>
      <c r="AJ190" s="16">
        <v>16141</v>
      </c>
      <c r="AK190" s="16">
        <v>1981</v>
      </c>
      <c r="AL190" s="78">
        <v>432</v>
      </c>
      <c r="AM190" s="78">
        <v>326</v>
      </c>
      <c r="AN190" s="16">
        <v>8397</v>
      </c>
      <c r="AO190" s="16">
        <v>5872</v>
      </c>
      <c r="AP190" s="16">
        <v>2525</v>
      </c>
      <c r="AQ190" s="67">
        <v>0.30070263189234248</v>
      </c>
      <c r="AR190" s="16">
        <v>36661</v>
      </c>
      <c r="AS190" s="16">
        <v>4334</v>
      </c>
      <c r="AT190" s="47">
        <f t="shared" si="17"/>
        <v>0.1182182700962876</v>
      </c>
      <c r="AU190" s="78">
        <v>514</v>
      </c>
      <c r="AV190" s="16">
        <v>1103</v>
      </c>
      <c r="AW190" s="16">
        <v>1690</v>
      </c>
      <c r="AX190" s="16">
        <v>1776</v>
      </c>
      <c r="AY190" s="16">
        <v>1341</v>
      </c>
      <c r="AZ190" s="78">
        <v>793</v>
      </c>
      <c r="BA190" s="78">
        <v>459</v>
      </c>
      <c r="BB190" s="78">
        <v>314</v>
      </c>
      <c r="BC190" s="78">
        <v>407</v>
      </c>
      <c r="BD190" s="79">
        <v>4.3659640347743238</v>
      </c>
    </row>
    <row r="191" spans="1:56" x14ac:dyDescent="0.3">
      <c r="A191" s="19" t="s">
        <v>415</v>
      </c>
      <c r="B191" s="16" t="s">
        <v>455</v>
      </c>
      <c r="C191" s="19">
        <v>371646</v>
      </c>
      <c r="D191" s="16">
        <v>181140</v>
      </c>
      <c r="E191" s="16">
        <v>190506</v>
      </c>
      <c r="F191" s="47">
        <f t="shared" si="13"/>
        <v>1.0330157212425786</v>
      </c>
      <c r="G191" s="72">
        <v>95.083619413561777</v>
      </c>
      <c r="H191" s="73">
        <v>37.506366140700003</v>
      </c>
      <c r="I191" s="74">
        <f t="shared" si="14"/>
        <v>9908.8778317211763</v>
      </c>
      <c r="J191" s="47">
        <v>1</v>
      </c>
      <c r="K191" s="16">
        <v>358350</v>
      </c>
      <c r="L191" s="16">
        <v>172344</v>
      </c>
      <c r="M191" s="16">
        <v>186006</v>
      </c>
      <c r="N191" s="16">
        <v>13296</v>
      </c>
      <c r="O191" s="16">
        <v>8796</v>
      </c>
      <c r="P191" s="16">
        <v>4500</v>
      </c>
      <c r="Q191" s="16">
        <v>371646</v>
      </c>
      <c r="R191" s="16">
        <v>181140</v>
      </c>
      <c r="S191" s="16">
        <v>190506</v>
      </c>
      <c r="T191" s="72">
        <v>95.083619413561777</v>
      </c>
      <c r="U191" s="78"/>
      <c r="V191" s="78"/>
      <c r="W191" s="78"/>
      <c r="X191" s="72"/>
      <c r="Y191" s="47">
        <v>1</v>
      </c>
      <c r="Z191" s="16">
        <v>92475</v>
      </c>
      <c r="AA191" s="16">
        <v>261190</v>
      </c>
      <c r="AB191" s="16">
        <v>17981</v>
      </c>
      <c r="AC191" s="47">
        <v>0.42289521038324596</v>
      </c>
      <c r="AD191" s="50">
        <f t="shared" si="15"/>
        <v>214478.68664190816</v>
      </c>
      <c r="AE191" s="75">
        <v>0.3540526053830545</v>
      </c>
      <c r="AF191" s="76">
        <f t="shared" si="16"/>
        <v>0.6459473946169455</v>
      </c>
      <c r="AG191" s="77">
        <v>6.8842605000191428</v>
      </c>
      <c r="AH191" s="16">
        <v>279171</v>
      </c>
      <c r="AI191" s="16">
        <v>95016</v>
      </c>
      <c r="AJ191" s="16">
        <v>156415</v>
      </c>
      <c r="AK191" s="16">
        <v>19356</v>
      </c>
      <c r="AL191" s="16">
        <v>6532</v>
      </c>
      <c r="AM191" s="78">
        <v>1852</v>
      </c>
      <c r="AN191" s="16">
        <v>76984</v>
      </c>
      <c r="AO191" s="16">
        <v>59357</v>
      </c>
      <c r="AP191" s="16">
        <v>17627</v>
      </c>
      <c r="AQ191" s="67">
        <v>0.22896965603242228</v>
      </c>
      <c r="AR191" s="16">
        <v>358350</v>
      </c>
      <c r="AS191" s="16">
        <v>13296</v>
      </c>
      <c r="AT191" s="47">
        <f t="shared" si="17"/>
        <v>3.7103390539974884E-2</v>
      </c>
      <c r="AU191" s="16">
        <v>2406</v>
      </c>
      <c r="AV191" s="16">
        <v>9186</v>
      </c>
      <c r="AW191" s="16">
        <v>14909</v>
      </c>
      <c r="AX191" s="16">
        <v>15966</v>
      </c>
      <c r="AY191" s="16">
        <v>12557</v>
      </c>
      <c r="AZ191" s="16">
        <v>8541</v>
      </c>
      <c r="BA191" s="16">
        <v>5332</v>
      </c>
      <c r="BB191" s="16">
        <v>3577</v>
      </c>
      <c r="BC191" s="16">
        <v>4510</v>
      </c>
      <c r="BD191" s="79">
        <v>4.6548633482282034</v>
      </c>
    </row>
    <row r="192" spans="1:56" x14ac:dyDescent="0.3">
      <c r="A192" s="19" t="s">
        <v>415</v>
      </c>
      <c r="B192" s="16" t="s">
        <v>457</v>
      </c>
      <c r="C192" s="19">
        <v>203948</v>
      </c>
      <c r="D192" s="16">
        <v>96388</v>
      </c>
      <c r="E192" s="16">
        <v>107560</v>
      </c>
      <c r="F192" s="47">
        <f t="shared" si="13"/>
        <v>0.56688754975428612</v>
      </c>
      <c r="G192" s="72">
        <v>89.613239122350322</v>
      </c>
      <c r="H192" s="73">
        <v>24.1763693033</v>
      </c>
      <c r="I192" s="74">
        <f t="shared" si="14"/>
        <v>8435.8406939193192</v>
      </c>
      <c r="J192" s="47">
        <v>1</v>
      </c>
      <c r="K192" s="16">
        <v>200629</v>
      </c>
      <c r="L192" s="16">
        <v>94243</v>
      </c>
      <c r="M192" s="16">
        <v>106386</v>
      </c>
      <c r="N192" s="16">
        <v>3319</v>
      </c>
      <c r="O192" s="16">
        <v>2145</v>
      </c>
      <c r="P192" s="16">
        <v>1174</v>
      </c>
      <c r="Q192" s="16">
        <v>203948</v>
      </c>
      <c r="R192" s="16">
        <v>96388</v>
      </c>
      <c r="S192" s="16">
        <v>107560</v>
      </c>
      <c r="T192" s="72">
        <v>89.613239122350322</v>
      </c>
      <c r="U192" s="78"/>
      <c r="V192" s="78"/>
      <c r="W192" s="78"/>
      <c r="X192" s="72"/>
      <c r="Y192" s="47">
        <v>1</v>
      </c>
      <c r="Z192" s="16">
        <v>41903</v>
      </c>
      <c r="AA192" s="16">
        <v>143942</v>
      </c>
      <c r="AB192" s="16">
        <v>18103</v>
      </c>
      <c r="AC192" s="47">
        <v>0.4168762418196218</v>
      </c>
      <c r="AD192" s="50">
        <f t="shared" si="15"/>
        <v>118926.92423337177</v>
      </c>
      <c r="AE192" s="75">
        <v>0.29111030831862833</v>
      </c>
      <c r="AF192" s="76">
        <f t="shared" si="16"/>
        <v>0.70888969168137161</v>
      </c>
      <c r="AG192" s="77">
        <v>12.576593350099346</v>
      </c>
      <c r="AH192" s="16">
        <v>162045</v>
      </c>
      <c r="AI192" s="16">
        <v>59136</v>
      </c>
      <c r="AJ192" s="16">
        <v>86891</v>
      </c>
      <c r="AK192" s="16">
        <v>11774</v>
      </c>
      <c r="AL192" s="16">
        <v>3050</v>
      </c>
      <c r="AM192" s="78">
        <v>1194</v>
      </c>
      <c r="AN192" s="16">
        <v>42704</v>
      </c>
      <c r="AO192" s="16">
        <v>31678</v>
      </c>
      <c r="AP192" s="16">
        <v>11026</v>
      </c>
      <c r="AQ192" s="67">
        <v>0.25819595354065195</v>
      </c>
      <c r="AR192" s="16">
        <v>200629</v>
      </c>
      <c r="AS192" s="16">
        <v>3319</v>
      </c>
      <c r="AT192" s="47">
        <f t="shared" si="17"/>
        <v>1.6542972351953109E-2</v>
      </c>
      <c r="AU192" s="16">
        <v>1512</v>
      </c>
      <c r="AV192" s="16">
        <v>5287</v>
      </c>
      <c r="AW192" s="16">
        <v>8095</v>
      </c>
      <c r="AX192" s="16">
        <v>8900</v>
      </c>
      <c r="AY192" s="16">
        <v>6638</v>
      </c>
      <c r="AZ192" s="16">
        <v>4504</v>
      </c>
      <c r="BA192" s="16">
        <v>2915</v>
      </c>
      <c r="BB192" s="16">
        <v>2181</v>
      </c>
      <c r="BC192" s="16">
        <v>2672</v>
      </c>
      <c r="BD192" s="79">
        <v>4.6981313225927313</v>
      </c>
    </row>
    <row r="193" spans="1:56" x14ac:dyDescent="0.3">
      <c r="A193" s="19" t="s">
        <v>415</v>
      </c>
      <c r="B193" s="16" t="s">
        <v>459</v>
      </c>
      <c r="C193" s="19">
        <v>165628</v>
      </c>
      <c r="D193" s="16">
        <v>80861</v>
      </c>
      <c r="E193" s="16">
        <v>84767</v>
      </c>
      <c r="F193" s="47">
        <f t="shared" si="13"/>
        <v>0.46037446354317224</v>
      </c>
      <c r="G193" s="72">
        <v>95.39207474606863</v>
      </c>
      <c r="H193" s="73">
        <v>137.16456715699999</v>
      </c>
      <c r="I193" s="74">
        <f t="shared" si="14"/>
        <v>1207.5130147162602</v>
      </c>
      <c r="J193" s="47">
        <v>1</v>
      </c>
      <c r="K193" s="16">
        <v>155258</v>
      </c>
      <c r="L193" s="16">
        <v>74448</v>
      </c>
      <c r="M193" s="16">
        <v>80810</v>
      </c>
      <c r="N193" s="16">
        <v>10370</v>
      </c>
      <c r="O193" s="16">
        <v>6413</v>
      </c>
      <c r="P193" s="16">
        <v>3957</v>
      </c>
      <c r="Q193" s="16">
        <v>156244</v>
      </c>
      <c r="R193" s="16">
        <v>76015</v>
      </c>
      <c r="S193" s="16">
        <v>80229</v>
      </c>
      <c r="T193" s="72">
        <v>94.747535180545682</v>
      </c>
      <c r="U193" s="16">
        <v>9384</v>
      </c>
      <c r="V193" s="16">
        <v>4846</v>
      </c>
      <c r="W193" s="16">
        <v>4538</v>
      </c>
      <c r="X193" s="72">
        <v>106.78713089466724</v>
      </c>
      <c r="Y193" s="47">
        <v>0.94334291303402806</v>
      </c>
      <c r="Z193" s="16">
        <v>40778</v>
      </c>
      <c r="AA193" s="16">
        <v>116032</v>
      </c>
      <c r="AB193" s="16">
        <v>8818</v>
      </c>
      <c r="AC193" s="47">
        <v>0.42743381136238279</v>
      </c>
      <c r="AD193" s="50">
        <f t="shared" si="15"/>
        <v>94832.992691671257</v>
      </c>
      <c r="AE193" s="75">
        <v>0.35143753447324877</v>
      </c>
      <c r="AF193" s="76">
        <f t="shared" si="16"/>
        <v>0.64856246552675123</v>
      </c>
      <c r="AG193" s="77">
        <v>7.5996276889134036</v>
      </c>
      <c r="AH193" s="16">
        <v>124850</v>
      </c>
      <c r="AI193" s="16">
        <v>42984</v>
      </c>
      <c r="AJ193" s="16">
        <v>68509</v>
      </c>
      <c r="AK193" s="16">
        <v>8528</v>
      </c>
      <c r="AL193" s="16">
        <v>2788</v>
      </c>
      <c r="AM193" s="78">
        <v>2041</v>
      </c>
      <c r="AN193" s="16">
        <v>33913</v>
      </c>
      <c r="AO193" s="16">
        <v>25590</v>
      </c>
      <c r="AP193" s="16">
        <v>8323</v>
      </c>
      <c r="AQ193" s="67">
        <v>0.24542210951552501</v>
      </c>
      <c r="AR193" s="16">
        <v>155258</v>
      </c>
      <c r="AS193" s="16">
        <v>10370</v>
      </c>
      <c r="AT193" s="47">
        <f t="shared" si="17"/>
        <v>6.6792049362995792E-2</v>
      </c>
      <c r="AU193" s="16">
        <v>1202</v>
      </c>
      <c r="AV193" s="16">
        <v>4317</v>
      </c>
      <c r="AW193" s="16">
        <v>6543</v>
      </c>
      <c r="AX193" s="16">
        <v>7024</v>
      </c>
      <c r="AY193" s="16">
        <v>5420</v>
      </c>
      <c r="AZ193" s="16">
        <v>3743</v>
      </c>
      <c r="BA193" s="16">
        <v>2298</v>
      </c>
      <c r="BB193" s="16">
        <v>1524</v>
      </c>
      <c r="BC193" s="16">
        <v>1842</v>
      </c>
      <c r="BD193" s="79">
        <v>4.5781263822133109</v>
      </c>
    </row>
    <row r="194" spans="1:56" x14ac:dyDescent="0.3">
      <c r="A194" s="19" t="s">
        <v>415</v>
      </c>
      <c r="B194" s="16" t="s">
        <v>461</v>
      </c>
      <c r="C194" s="19">
        <v>167448</v>
      </c>
      <c r="D194" s="16">
        <v>82697</v>
      </c>
      <c r="E194" s="16">
        <v>84751</v>
      </c>
      <c r="F194" s="47">
        <f t="shared" si="13"/>
        <v>0.46543327922438904</v>
      </c>
      <c r="G194" s="72">
        <v>97.576429776639799</v>
      </c>
      <c r="H194" s="73">
        <v>77.117875261999998</v>
      </c>
      <c r="I194" s="74">
        <f t="shared" si="14"/>
        <v>2171.3253824889853</v>
      </c>
      <c r="J194" s="47">
        <v>1</v>
      </c>
      <c r="K194" s="16">
        <v>159313</v>
      </c>
      <c r="L194" s="16">
        <v>77895</v>
      </c>
      <c r="M194" s="16">
        <v>81418</v>
      </c>
      <c r="N194" s="16">
        <v>8135</v>
      </c>
      <c r="O194" s="16">
        <v>4802</v>
      </c>
      <c r="P194" s="16">
        <v>3333</v>
      </c>
      <c r="Q194" s="16">
        <v>150076</v>
      </c>
      <c r="R194" s="16">
        <v>73906</v>
      </c>
      <c r="S194" s="16">
        <v>76170</v>
      </c>
      <c r="T194" s="72">
        <v>97.027701194696064</v>
      </c>
      <c r="U194" s="16">
        <v>17372</v>
      </c>
      <c r="V194" s="16">
        <v>8791</v>
      </c>
      <c r="W194" s="16">
        <v>8581</v>
      </c>
      <c r="X194" s="72">
        <v>102.44726721827293</v>
      </c>
      <c r="Y194" s="47">
        <v>0.89625435956237165</v>
      </c>
      <c r="Z194" s="16">
        <v>43552</v>
      </c>
      <c r="AA194" s="16">
        <v>117430</v>
      </c>
      <c r="AB194" s="16">
        <v>6466</v>
      </c>
      <c r="AC194" s="47">
        <v>0.42593885719151831</v>
      </c>
      <c r="AD194" s="50">
        <f t="shared" si="15"/>
        <v>96125.390240994631</v>
      </c>
      <c r="AE194" s="75">
        <v>0.37087626671208374</v>
      </c>
      <c r="AF194" s="76">
        <f t="shared" si="16"/>
        <v>0.62912373328791626</v>
      </c>
      <c r="AG194" s="77">
        <v>5.5062590479434554</v>
      </c>
      <c r="AH194" s="16">
        <v>123896</v>
      </c>
      <c r="AI194" s="16">
        <v>40364</v>
      </c>
      <c r="AJ194" s="16">
        <v>72790</v>
      </c>
      <c r="AK194" s="16">
        <v>7584</v>
      </c>
      <c r="AL194" s="16">
        <v>2659</v>
      </c>
      <c r="AM194" s="78">
        <v>499</v>
      </c>
      <c r="AN194" s="16">
        <v>37905</v>
      </c>
      <c r="AO194" s="16">
        <v>30570</v>
      </c>
      <c r="AP194" s="16">
        <v>7335</v>
      </c>
      <c r="AQ194" s="67">
        <v>0.19351009101701622</v>
      </c>
      <c r="AR194" s="16">
        <v>159313</v>
      </c>
      <c r="AS194" s="16">
        <v>8135</v>
      </c>
      <c r="AT194" s="47">
        <f t="shared" si="17"/>
        <v>5.1063001763823418E-2</v>
      </c>
      <c r="AU194" s="16">
        <v>1868</v>
      </c>
      <c r="AV194" s="16">
        <v>5937</v>
      </c>
      <c r="AW194" s="16">
        <v>8121</v>
      </c>
      <c r="AX194" s="16">
        <v>7751</v>
      </c>
      <c r="AY194" s="16">
        <v>5902</v>
      </c>
      <c r="AZ194" s="16">
        <v>3609</v>
      </c>
      <c r="BA194" s="16">
        <v>2117</v>
      </c>
      <c r="BB194" s="16">
        <v>1391</v>
      </c>
      <c r="BC194" s="16">
        <v>1209</v>
      </c>
      <c r="BD194" s="79">
        <v>4.2029547553093263</v>
      </c>
    </row>
    <row r="195" spans="1:56" x14ac:dyDescent="0.3">
      <c r="A195" s="19" t="s">
        <v>415</v>
      </c>
      <c r="B195" s="16" t="s">
        <v>463</v>
      </c>
      <c r="C195" s="19">
        <v>132494</v>
      </c>
      <c r="D195" s="16">
        <v>62530</v>
      </c>
      <c r="E195" s="16">
        <v>69964</v>
      </c>
      <c r="F195" s="47">
        <f t="shared" si="13"/>
        <v>0.36827622245447067</v>
      </c>
      <c r="G195" s="72">
        <v>89.374535475387347</v>
      </c>
      <c r="H195" s="73">
        <v>4.9425061368099996</v>
      </c>
      <c r="I195" s="74">
        <f t="shared" si="14"/>
        <v>26807.048151793391</v>
      </c>
      <c r="J195" s="47">
        <v>1</v>
      </c>
      <c r="K195" s="16">
        <v>126134</v>
      </c>
      <c r="L195" s="16">
        <v>58290</v>
      </c>
      <c r="M195" s="16">
        <v>67844</v>
      </c>
      <c r="N195" s="16">
        <v>6360</v>
      </c>
      <c r="O195" s="16">
        <v>4240</v>
      </c>
      <c r="P195" s="16">
        <v>2120</v>
      </c>
      <c r="Q195" s="16">
        <v>132494</v>
      </c>
      <c r="R195" s="16">
        <v>62530</v>
      </c>
      <c r="S195" s="16">
        <v>69964</v>
      </c>
      <c r="T195" s="72">
        <v>89.374535475387347</v>
      </c>
      <c r="U195" s="78"/>
      <c r="V195" s="78"/>
      <c r="W195" s="78"/>
      <c r="X195" s="72"/>
      <c r="Y195" s="47">
        <v>1</v>
      </c>
      <c r="Z195" s="16">
        <v>26715</v>
      </c>
      <c r="AA195" s="16">
        <v>97263</v>
      </c>
      <c r="AB195" s="16">
        <v>8516</v>
      </c>
      <c r="AC195" s="47">
        <v>0.36222407287457714</v>
      </c>
      <c r="AD195" s="50">
        <f t="shared" si="15"/>
        <v>84501.483688555774</v>
      </c>
      <c r="AE195" s="75">
        <v>0.27466765368125595</v>
      </c>
      <c r="AF195" s="76">
        <f t="shared" si="16"/>
        <v>0.72533234631874399</v>
      </c>
      <c r="AG195" s="77">
        <v>8.7556419193321204</v>
      </c>
      <c r="AH195" s="16">
        <v>105779</v>
      </c>
      <c r="AI195" s="16">
        <v>43533</v>
      </c>
      <c r="AJ195" s="16">
        <v>53439</v>
      </c>
      <c r="AK195" s="16">
        <v>6470</v>
      </c>
      <c r="AL195" s="16">
        <v>1644</v>
      </c>
      <c r="AM195" s="78">
        <v>693</v>
      </c>
      <c r="AN195" s="16">
        <v>25918</v>
      </c>
      <c r="AO195" s="16">
        <v>18179</v>
      </c>
      <c r="AP195" s="16">
        <v>7739</v>
      </c>
      <c r="AQ195" s="67">
        <v>0.29859557064588316</v>
      </c>
      <c r="AR195" s="16">
        <v>126134</v>
      </c>
      <c r="AS195" s="16">
        <v>6360</v>
      </c>
      <c r="AT195" s="47">
        <f t="shared" si="17"/>
        <v>5.0422566476921372E-2</v>
      </c>
      <c r="AU195" s="16">
        <v>1227</v>
      </c>
      <c r="AV195" s="16">
        <v>2939</v>
      </c>
      <c r="AW195" s="16">
        <v>4493</v>
      </c>
      <c r="AX195" s="16">
        <v>5134</v>
      </c>
      <c r="AY195" s="16">
        <v>4223</v>
      </c>
      <c r="AZ195" s="16">
        <v>2735</v>
      </c>
      <c r="BA195" s="16">
        <v>1749</v>
      </c>
      <c r="BB195" s="16">
        <v>1367</v>
      </c>
      <c r="BC195" s="16">
        <v>2051</v>
      </c>
      <c r="BD195" s="79">
        <v>4.8666563778069296</v>
      </c>
    </row>
    <row r="196" spans="1:56" x14ac:dyDescent="0.3">
      <c r="A196" s="19" t="s">
        <v>415</v>
      </c>
      <c r="B196" s="16" t="s">
        <v>467</v>
      </c>
      <c r="C196" s="19">
        <v>268063</v>
      </c>
      <c r="D196" s="16">
        <v>130537</v>
      </c>
      <c r="E196" s="16">
        <v>137526</v>
      </c>
      <c r="F196" s="47">
        <f t="shared" si="13"/>
        <v>0.7450996197549532</v>
      </c>
      <c r="G196" s="72">
        <v>94.918051859284787</v>
      </c>
      <c r="H196" s="73">
        <v>359.580242285</v>
      </c>
      <c r="I196" s="74">
        <f t="shared" si="14"/>
        <v>745.48867951297427</v>
      </c>
      <c r="J196" s="47">
        <f t="shared" ref="J196:J203" si="23">I196/1157.93</f>
        <v>0.64381152531929753</v>
      </c>
      <c r="K196" s="16">
        <v>253923</v>
      </c>
      <c r="L196" s="16">
        <v>121119</v>
      </c>
      <c r="M196" s="16">
        <v>132804</v>
      </c>
      <c r="N196" s="16">
        <v>14140</v>
      </c>
      <c r="O196" s="16">
        <v>9418</v>
      </c>
      <c r="P196" s="16">
        <v>4722</v>
      </c>
      <c r="Q196" s="16">
        <v>86065</v>
      </c>
      <c r="R196" s="16">
        <v>41110</v>
      </c>
      <c r="S196" s="16">
        <v>44955</v>
      </c>
      <c r="T196" s="72">
        <v>91.447002558113667</v>
      </c>
      <c r="U196" s="16">
        <v>181998</v>
      </c>
      <c r="V196" s="16">
        <v>89427</v>
      </c>
      <c r="W196" s="16">
        <v>92571</v>
      </c>
      <c r="X196" s="72">
        <v>96.603687980036952</v>
      </c>
      <c r="Y196" s="47">
        <v>0.32106258603388016</v>
      </c>
      <c r="Z196" s="16">
        <v>69209</v>
      </c>
      <c r="AA196" s="16">
        <v>184878</v>
      </c>
      <c r="AB196" s="16">
        <v>13976</v>
      </c>
      <c r="AC196" s="47">
        <v>0.44994536937872548</v>
      </c>
      <c r="AD196" s="50">
        <f t="shared" si="15"/>
        <v>147449.29444823074</v>
      </c>
      <c r="AE196" s="75">
        <v>0.37434957106848843</v>
      </c>
      <c r="AF196" s="76">
        <f t="shared" si="16"/>
        <v>0.62565042893151157</v>
      </c>
      <c r="AG196" s="77">
        <v>7.5595798310237026</v>
      </c>
      <c r="AH196" s="16">
        <v>198854</v>
      </c>
      <c r="AI196" s="16">
        <v>61911</v>
      </c>
      <c r="AJ196" s="16">
        <v>117359</v>
      </c>
      <c r="AK196" s="16">
        <v>12899</v>
      </c>
      <c r="AL196" s="16">
        <v>3801</v>
      </c>
      <c r="AM196" s="78">
        <v>2884</v>
      </c>
      <c r="AN196" s="16">
        <v>61597</v>
      </c>
      <c r="AO196" s="16">
        <v>47125</v>
      </c>
      <c r="AP196" s="16">
        <v>14472</v>
      </c>
      <c r="AQ196" s="67">
        <v>0.23494650713508775</v>
      </c>
      <c r="AR196" s="16">
        <v>253923</v>
      </c>
      <c r="AS196" s="16">
        <v>14140</v>
      </c>
      <c r="AT196" s="47">
        <f t="shared" si="17"/>
        <v>5.5686172579876576E-2</v>
      </c>
      <c r="AU196" s="16">
        <v>2949</v>
      </c>
      <c r="AV196" s="16">
        <v>9044</v>
      </c>
      <c r="AW196" s="16">
        <v>14045</v>
      </c>
      <c r="AX196" s="16">
        <v>13844</v>
      </c>
      <c r="AY196" s="16">
        <v>9421</v>
      </c>
      <c r="AZ196" s="16">
        <v>5588</v>
      </c>
      <c r="BA196" s="16">
        <v>3162</v>
      </c>
      <c r="BB196" s="16">
        <v>2034</v>
      </c>
      <c r="BC196" s="16">
        <v>1510</v>
      </c>
      <c r="BD196" s="79">
        <v>4.1223273860739971</v>
      </c>
    </row>
    <row r="197" spans="1:56" x14ac:dyDescent="0.3">
      <c r="A197" s="19" t="s">
        <v>415</v>
      </c>
      <c r="B197" s="16" t="s">
        <v>469</v>
      </c>
      <c r="C197" s="19">
        <v>167448</v>
      </c>
      <c r="D197" s="16">
        <v>81456</v>
      </c>
      <c r="E197" s="16">
        <v>85992</v>
      </c>
      <c r="F197" s="47">
        <f t="shared" si="13"/>
        <v>0.46543327922438904</v>
      </c>
      <c r="G197" s="72">
        <v>94.725090706112198</v>
      </c>
      <c r="H197" s="73">
        <v>802.13607735899996</v>
      </c>
      <c r="I197" s="74">
        <f t="shared" si="14"/>
        <v>208.75261034426435</v>
      </c>
      <c r="J197" s="47">
        <f t="shared" si="23"/>
        <v>0.18028085492582829</v>
      </c>
      <c r="K197" s="16">
        <v>162207</v>
      </c>
      <c r="L197" s="16">
        <v>77684</v>
      </c>
      <c r="M197" s="16">
        <v>84523</v>
      </c>
      <c r="N197" s="16">
        <v>5241</v>
      </c>
      <c r="O197" s="16">
        <v>3772</v>
      </c>
      <c r="P197" s="16">
        <v>1469</v>
      </c>
      <c r="Q197" s="16">
        <v>51612</v>
      </c>
      <c r="R197" s="16">
        <v>24843</v>
      </c>
      <c r="S197" s="16">
        <v>26769</v>
      </c>
      <c r="T197" s="72">
        <v>92.805110388882667</v>
      </c>
      <c r="U197" s="16">
        <v>115836</v>
      </c>
      <c r="V197" s="16">
        <v>56613</v>
      </c>
      <c r="W197" s="16">
        <v>59223</v>
      </c>
      <c r="X197" s="72">
        <v>95.592928423078874</v>
      </c>
      <c r="Y197" s="47">
        <v>0.30822703167550525</v>
      </c>
      <c r="Z197" s="16">
        <v>42872</v>
      </c>
      <c r="AA197" s="16">
        <v>115357</v>
      </c>
      <c r="AB197" s="16">
        <v>9219</v>
      </c>
      <c r="AC197" s="47">
        <v>0.45156340750886381</v>
      </c>
      <c r="AD197" s="50">
        <f t="shared" si="15"/>
        <v>91834.610539455767</v>
      </c>
      <c r="AE197" s="75">
        <v>0.37164628067650862</v>
      </c>
      <c r="AF197" s="76">
        <f t="shared" si="16"/>
        <v>0.62835371932349138</v>
      </c>
      <c r="AG197" s="77">
        <v>7.9917126832355203</v>
      </c>
      <c r="AH197" s="16">
        <v>124576</v>
      </c>
      <c r="AI197" s="16">
        <v>33449</v>
      </c>
      <c r="AJ197" s="16">
        <v>80508</v>
      </c>
      <c r="AK197" s="16">
        <v>7625</v>
      </c>
      <c r="AL197" s="78">
        <v>1894</v>
      </c>
      <c r="AM197" s="78">
        <v>1100</v>
      </c>
      <c r="AN197" s="16">
        <v>42469</v>
      </c>
      <c r="AO197" s="16">
        <v>34271</v>
      </c>
      <c r="AP197" s="16">
        <v>8198</v>
      </c>
      <c r="AQ197" s="67">
        <v>0.19303491958840568</v>
      </c>
      <c r="AR197" s="16">
        <v>162207</v>
      </c>
      <c r="AS197" s="16">
        <v>5241</v>
      </c>
      <c r="AT197" s="47">
        <f t="shared" si="17"/>
        <v>3.231056612846548E-2</v>
      </c>
      <c r="AU197" s="16">
        <v>2216</v>
      </c>
      <c r="AV197" s="16">
        <v>6760</v>
      </c>
      <c r="AW197" s="16">
        <v>11096</v>
      </c>
      <c r="AX197" s="16">
        <v>10179</v>
      </c>
      <c r="AY197" s="16">
        <v>6176</v>
      </c>
      <c r="AZ197" s="16">
        <v>3184</v>
      </c>
      <c r="BA197" s="16">
        <v>1572</v>
      </c>
      <c r="BB197" s="78">
        <v>774</v>
      </c>
      <c r="BC197" s="78">
        <v>512</v>
      </c>
      <c r="BD197" s="79">
        <v>3.8194212248934516</v>
      </c>
    </row>
    <row r="198" spans="1:56" x14ac:dyDescent="0.3">
      <c r="A198" s="19" t="s">
        <v>415</v>
      </c>
      <c r="B198" s="16" t="s">
        <v>471</v>
      </c>
      <c r="C198" s="19">
        <v>157876</v>
      </c>
      <c r="D198" s="16">
        <v>75492</v>
      </c>
      <c r="E198" s="16">
        <v>82384</v>
      </c>
      <c r="F198" s="47">
        <f t="shared" ref="F198:F261" si="24">C198/(SUM($AM$6:$AM$335))</f>
        <v>0.4388272442240555</v>
      </c>
      <c r="G198" s="72">
        <v>91.634297921926589</v>
      </c>
      <c r="H198" s="73">
        <v>721.60463641800004</v>
      </c>
      <c r="I198" s="74">
        <f t="shared" ref="I198:I261" si="25">C198/H198</f>
        <v>218.78462530907024</v>
      </c>
      <c r="J198" s="47">
        <f t="shared" si="23"/>
        <v>0.18894460399943885</v>
      </c>
      <c r="K198" s="16">
        <v>155573</v>
      </c>
      <c r="L198" s="16">
        <v>73580</v>
      </c>
      <c r="M198" s="16">
        <v>81993</v>
      </c>
      <c r="N198" s="16">
        <v>2303</v>
      </c>
      <c r="O198" s="16">
        <v>1912</v>
      </c>
      <c r="P198" s="78">
        <v>391</v>
      </c>
      <c r="Q198" s="16">
        <v>28018</v>
      </c>
      <c r="R198" s="16">
        <v>13194</v>
      </c>
      <c r="S198" s="16">
        <v>14824</v>
      </c>
      <c r="T198" s="72">
        <v>89.004317323259571</v>
      </c>
      <c r="U198" s="16">
        <v>129858</v>
      </c>
      <c r="V198" s="16">
        <v>62298</v>
      </c>
      <c r="W198" s="16">
        <v>67560</v>
      </c>
      <c r="X198" s="72">
        <v>92.211367673179396</v>
      </c>
      <c r="Y198" s="47">
        <v>0.17746839291595937</v>
      </c>
      <c r="Z198" s="16">
        <v>43504</v>
      </c>
      <c r="AA198" s="16">
        <v>104891</v>
      </c>
      <c r="AB198" s="16">
        <v>9481</v>
      </c>
      <c r="AC198" s="47">
        <v>0.50514343461307443</v>
      </c>
      <c r="AD198" s="50">
        <f t="shared" ref="AD198:AD261" si="26">(1-AC198)*C198</f>
        <v>78125.975117026261</v>
      </c>
      <c r="AE198" s="75">
        <v>0.41475436405411331</v>
      </c>
      <c r="AF198" s="76">
        <f t="shared" ref="AF198:AF261" si="27">1-AE198</f>
        <v>0.58524563594588663</v>
      </c>
      <c r="AG198" s="77">
        <v>9.0389070558961215</v>
      </c>
      <c r="AH198" s="16">
        <v>114372</v>
      </c>
      <c r="AI198" s="16">
        <v>30116</v>
      </c>
      <c r="AJ198" s="16">
        <v>73898</v>
      </c>
      <c r="AK198" s="16">
        <v>7400</v>
      </c>
      <c r="AL198" s="16">
        <v>1963</v>
      </c>
      <c r="AM198" s="78">
        <v>995</v>
      </c>
      <c r="AN198" s="16">
        <v>40087</v>
      </c>
      <c r="AO198" s="16">
        <v>31932</v>
      </c>
      <c r="AP198" s="16">
        <v>8155</v>
      </c>
      <c r="AQ198" s="67">
        <v>0.20343253423803229</v>
      </c>
      <c r="AR198" s="16">
        <v>155573</v>
      </c>
      <c r="AS198" s="16">
        <v>2303</v>
      </c>
      <c r="AT198" s="47">
        <f t="shared" ref="AT198:AT261" si="28">AS198/(AR198)</f>
        <v>1.4803339911167104E-2</v>
      </c>
      <c r="AU198" s="16">
        <v>2081</v>
      </c>
      <c r="AV198" s="16">
        <v>5947</v>
      </c>
      <c r="AW198" s="16">
        <v>10069</v>
      </c>
      <c r="AX198" s="16">
        <v>9700</v>
      </c>
      <c r="AY198" s="16">
        <v>6237</v>
      </c>
      <c r="AZ198" s="16">
        <v>3226</v>
      </c>
      <c r="BA198" s="16">
        <v>1602</v>
      </c>
      <c r="BB198" s="78">
        <v>767</v>
      </c>
      <c r="BC198" s="78">
        <v>458</v>
      </c>
      <c r="BD198" s="79">
        <v>3.8808840771322375</v>
      </c>
    </row>
    <row r="199" spans="1:56" x14ac:dyDescent="0.3">
      <c r="A199" s="19" t="s">
        <v>415</v>
      </c>
      <c r="B199" s="16" t="s">
        <v>473</v>
      </c>
      <c r="C199" s="19">
        <v>158019</v>
      </c>
      <c r="D199" s="16">
        <v>75510</v>
      </c>
      <c r="E199" s="16">
        <v>82509</v>
      </c>
      <c r="F199" s="47">
        <f t="shared" si="24"/>
        <v>0.43922472259900824</v>
      </c>
      <c r="G199" s="72">
        <v>91.517289023015664</v>
      </c>
      <c r="H199" s="73">
        <v>636.43176107299996</v>
      </c>
      <c r="I199" s="74">
        <f t="shared" si="25"/>
        <v>248.28899131870151</v>
      </c>
      <c r="J199" s="47">
        <f t="shared" si="23"/>
        <v>0.21442487138143196</v>
      </c>
      <c r="K199" s="16">
        <v>155989</v>
      </c>
      <c r="L199" s="16">
        <v>73709</v>
      </c>
      <c r="M199" s="16">
        <v>82280</v>
      </c>
      <c r="N199" s="16">
        <v>2030</v>
      </c>
      <c r="O199" s="16">
        <v>1801</v>
      </c>
      <c r="P199" s="78">
        <v>229</v>
      </c>
      <c r="Q199" s="16">
        <v>32977</v>
      </c>
      <c r="R199" s="16">
        <v>15436</v>
      </c>
      <c r="S199" s="16">
        <v>17541</v>
      </c>
      <c r="T199" s="72">
        <v>87.999543925659879</v>
      </c>
      <c r="U199" s="16">
        <v>125042</v>
      </c>
      <c r="V199" s="16">
        <v>60074</v>
      </c>
      <c r="W199" s="16">
        <v>64968</v>
      </c>
      <c r="X199" s="72">
        <v>92.467060706809505</v>
      </c>
      <c r="Y199" s="47">
        <v>0.20869009422917498</v>
      </c>
      <c r="Z199" s="16">
        <v>44854</v>
      </c>
      <c r="AA199" s="16">
        <v>103431</v>
      </c>
      <c r="AB199" s="16">
        <v>9734</v>
      </c>
      <c r="AC199" s="47">
        <v>0.52777213794703715</v>
      </c>
      <c r="AD199" s="50">
        <f t="shared" si="26"/>
        <v>74620.97453374714</v>
      </c>
      <c r="AE199" s="75">
        <v>0.43366108806837411</v>
      </c>
      <c r="AF199" s="76">
        <f t="shared" si="27"/>
        <v>0.56633891193162589</v>
      </c>
      <c r="AG199" s="77">
        <v>9.4111049878663078</v>
      </c>
      <c r="AH199" s="16">
        <v>113165</v>
      </c>
      <c r="AI199" s="16">
        <v>31256</v>
      </c>
      <c r="AJ199" s="16">
        <v>71738</v>
      </c>
      <c r="AK199" s="16">
        <v>7413</v>
      </c>
      <c r="AL199" s="16">
        <v>1818</v>
      </c>
      <c r="AM199" s="78">
        <v>940</v>
      </c>
      <c r="AN199" s="16">
        <v>39314</v>
      </c>
      <c r="AO199" s="16">
        <v>31430</v>
      </c>
      <c r="AP199" s="16">
        <v>7884</v>
      </c>
      <c r="AQ199" s="67">
        <v>0.20053924810500073</v>
      </c>
      <c r="AR199" s="16">
        <v>155989</v>
      </c>
      <c r="AS199" s="16">
        <v>2030</v>
      </c>
      <c r="AT199" s="47">
        <f t="shared" si="28"/>
        <v>1.3013738148202758E-2</v>
      </c>
      <c r="AU199" s="16">
        <v>1778</v>
      </c>
      <c r="AV199" s="16">
        <v>5674</v>
      </c>
      <c r="AW199" s="16">
        <v>9284</v>
      </c>
      <c r="AX199" s="16">
        <v>9640</v>
      </c>
      <c r="AY199" s="16">
        <v>6402</v>
      </c>
      <c r="AZ199" s="16">
        <v>3496</v>
      </c>
      <c r="BA199" s="16">
        <v>1753</v>
      </c>
      <c r="BB199" s="78">
        <v>815</v>
      </c>
      <c r="BC199" s="78">
        <v>472</v>
      </c>
      <c r="BD199" s="79">
        <v>3.9677722948567942</v>
      </c>
    </row>
    <row r="200" spans="1:56" x14ac:dyDescent="0.3">
      <c r="A200" s="19" t="s">
        <v>415</v>
      </c>
      <c r="B200" s="16" t="s">
        <v>475</v>
      </c>
      <c r="C200" s="19">
        <v>226836</v>
      </c>
      <c r="D200" s="16">
        <v>111251</v>
      </c>
      <c r="E200" s="16">
        <v>115585</v>
      </c>
      <c r="F200" s="47">
        <f t="shared" si="24"/>
        <v>0.63050632629917058</v>
      </c>
      <c r="G200" s="72">
        <v>96.250378509322147</v>
      </c>
      <c r="H200" s="73">
        <v>722.01116754999998</v>
      </c>
      <c r="I200" s="74">
        <f t="shared" si="25"/>
        <v>314.17242585003561</v>
      </c>
      <c r="J200" s="47">
        <f t="shared" si="23"/>
        <v>0.27132246841349267</v>
      </c>
      <c r="K200" s="16">
        <v>221372</v>
      </c>
      <c r="L200" s="16">
        <v>107201</v>
      </c>
      <c r="M200" s="16">
        <v>114171</v>
      </c>
      <c r="N200" s="16">
        <v>5464</v>
      </c>
      <c r="O200" s="16">
        <v>4050</v>
      </c>
      <c r="P200" s="16">
        <v>1414</v>
      </c>
      <c r="Q200" s="16">
        <v>43092</v>
      </c>
      <c r="R200" s="16">
        <v>20752</v>
      </c>
      <c r="S200" s="16">
        <v>22340</v>
      </c>
      <c r="T200" s="72">
        <v>92.891674127126237</v>
      </c>
      <c r="U200" s="16">
        <v>183744</v>
      </c>
      <c r="V200" s="16">
        <v>90499</v>
      </c>
      <c r="W200" s="16">
        <v>93245</v>
      </c>
      <c r="X200" s="72">
        <v>97.055069976942463</v>
      </c>
      <c r="Y200" s="47">
        <v>0.18996984605618156</v>
      </c>
      <c r="Z200" s="16">
        <v>67847</v>
      </c>
      <c r="AA200" s="16">
        <v>148373</v>
      </c>
      <c r="AB200" s="16">
        <v>10616</v>
      </c>
      <c r="AC200" s="47">
        <v>0.52882262945414593</v>
      </c>
      <c r="AD200" s="50">
        <f t="shared" si="26"/>
        <v>106879.99002513936</v>
      </c>
      <c r="AE200" s="75">
        <v>0.45727322356493433</v>
      </c>
      <c r="AF200" s="76">
        <f t="shared" si="27"/>
        <v>0.54272677643506562</v>
      </c>
      <c r="AG200" s="77">
        <v>7.1549405889211641</v>
      </c>
      <c r="AH200" s="16">
        <v>158989</v>
      </c>
      <c r="AI200" s="16">
        <v>50686</v>
      </c>
      <c r="AJ200" s="16">
        <v>93502</v>
      </c>
      <c r="AK200" s="16">
        <v>10072</v>
      </c>
      <c r="AL200" s="16">
        <v>2547</v>
      </c>
      <c r="AM200" s="78">
        <v>2182</v>
      </c>
      <c r="AN200" s="16">
        <v>51602</v>
      </c>
      <c r="AO200" s="16">
        <v>41597</v>
      </c>
      <c r="AP200" s="16">
        <v>10005</v>
      </c>
      <c r="AQ200" s="67">
        <v>0.19388783380489127</v>
      </c>
      <c r="AR200" s="16">
        <v>221372</v>
      </c>
      <c r="AS200" s="16">
        <v>5464</v>
      </c>
      <c r="AT200" s="47">
        <f t="shared" si="28"/>
        <v>2.4682434996295827E-2</v>
      </c>
      <c r="AU200" s="16">
        <v>2207</v>
      </c>
      <c r="AV200" s="16">
        <v>6570</v>
      </c>
      <c r="AW200" s="16">
        <v>10709</v>
      </c>
      <c r="AX200" s="16">
        <v>11452</v>
      </c>
      <c r="AY200" s="16">
        <v>8696</v>
      </c>
      <c r="AZ200" s="16">
        <v>5499</v>
      </c>
      <c r="BA200" s="16">
        <v>3221</v>
      </c>
      <c r="BB200" s="16">
        <v>1801</v>
      </c>
      <c r="BC200" s="16">
        <v>1447</v>
      </c>
      <c r="BD200" s="79">
        <v>4.2899887601255768</v>
      </c>
    </row>
    <row r="201" spans="1:56" x14ac:dyDescent="0.3">
      <c r="A201" s="19" t="s">
        <v>415</v>
      </c>
      <c r="B201" s="16" t="s">
        <v>477</v>
      </c>
      <c r="C201" s="19">
        <v>119050</v>
      </c>
      <c r="D201" s="16">
        <v>58299</v>
      </c>
      <c r="E201" s="16">
        <v>60751</v>
      </c>
      <c r="F201" s="47">
        <f t="shared" si="24"/>
        <v>0.33090769607080117</v>
      </c>
      <c r="G201" s="72">
        <v>95.963852446873304</v>
      </c>
      <c r="H201" s="73">
        <v>615.01812913200001</v>
      </c>
      <c r="I201" s="74">
        <f t="shared" si="25"/>
        <v>193.57152961981802</v>
      </c>
      <c r="J201" s="47">
        <f t="shared" si="23"/>
        <v>0.16717032084825337</v>
      </c>
      <c r="K201" s="16">
        <v>116415</v>
      </c>
      <c r="L201" s="16">
        <v>55960</v>
      </c>
      <c r="M201" s="16">
        <v>60455</v>
      </c>
      <c r="N201" s="16">
        <v>2635</v>
      </c>
      <c r="O201" s="16">
        <v>2339</v>
      </c>
      <c r="P201" s="78">
        <v>296</v>
      </c>
      <c r="Q201" s="16">
        <v>8600</v>
      </c>
      <c r="R201" s="16">
        <v>4119</v>
      </c>
      <c r="S201" s="16">
        <v>4481</v>
      </c>
      <c r="T201" s="72">
        <v>91.921446105779964</v>
      </c>
      <c r="U201" s="16">
        <v>110450</v>
      </c>
      <c r="V201" s="16">
        <v>54180</v>
      </c>
      <c r="W201" s="16">
        <v>56270</v>
      </c>
      <c r="X201" s="72">
        <v>96.285765061311537</v>
      </c>
      <c r="Y201" s="47">
        <v>7.2238555228895426E-2</v>
      </c>
      <c r="Z201" s="16">
        <v>35005</v>
      </c>
      <c r="AA201" s="16">
        <v>77790</v>
      </c>
      <c r="AB201" s="16">
        <v>6255</v>
      </c>
      <c r="AC201" s="47">
        <v>0.530402365342589</v>
      </c>
      <c r="AD201" s="50">
        <f t="shared" si="26"/>
        <v>55905.598405964782</v>
      </c>
      <c r="AE201" s="75">
        <v>0.44999357243861676</v>
      </c>
      <c r="AF201" s="76">
        <f t="shared" si="27"/>
        <v>0.55000642756138318</v>
      </c>
      <c r="AG201" s="77">
        <v>8.040879290397223</v>
      </c>
      <c r="AH201" s="16">
        <v>84045</v>
      </c>
      <c r="AI201" s="16">
        <v>23692</v>
      </c>
      <c r="AJ201" s="16">
        <v>52080</v>
      </c>
      <c r="AK201" s="16">
        <v>5935</v>
      </c>
      <c r="AL201" s="78">
        <v>1459</v>
      </c>
      <c r="AM201" s="78">
        <v>879</v>
      </c>
      <c r="AN201" s="16">
        <v>29792</v>
      </c>
      <c r="AO201" s="16">
        <v>23744</v>
      </c>
      <c r="AP201" s="16">
        <v>6048</v>
      </c>
      <c r="AQ201" s="67">
        <v>0.2030075187969925</v>
      </c>
      <c r="AR201" s="16">
        <v>116415</v>
      </c>
      <c r="AS201" s="16">
        <v>2635</v>
      </c>
      <c r="AT201" s="47">
        <f t="shared" si="28"/>
        <v>2.2634540222479922E-2</v>
      </c>
      <c r="AU201" s="16">
        <v>1742</v>
      </c>
      <c r="AV201" s="16">
        <v>4613</v>
      </c>
      <c r="AW201" s="16">
        <v>6958</v>
      </c>
      <c r="AX201" s="16">
        <v>6913</v>
      </c>
      <c r="AY201" s="16">
        <v>4596</v>
      </c>
      <c r="AZ201" s="16">
        <v>2599</v>
      </c>
      <c r="BA201" s="16">
        <v>1356</v>
      </c>
      <c r="BB201" s="78">
        <v>634</v>
      </c>
      <c r="BC201" s="78">
        <v>381</v>
      </c>
      <c r="BD201" s="79">
        <v>3.9075926423200857</v>
      </c>
    </row>
    <row r="202" spans="1:56" x14ac:dyDescent="0.3">
      <c r="A202" s="19" t="s">
        <v>415</v>
      </c>
      <c r="B202" s="16" t="s">
        <v>479</v>
      </c>
      <c r="C202" s="19">
        <v>111632</v>
      </c>
      <c r="D202" s="16">
        <v>54107</v>
      </c>
      <c r="E202" s="16">
        <v>57525</v>
      </c>
      <c r="F202" s="47">
        <f t="shared" si="24"/>
        <v>0.31028885281625934</v>
      </c>
      <c r="G202" s="72">
        <v>94.058235549760965</v>
      </c>
      <c r="H202" s="73">
        <v>595.93403773499995</v>
      </c>
      <c r="I202" s="74">
        <f t="shared" si="25"/>
        <v>187.32274535666065</v>
      </c>
      <c r="J202" s="47">
        <f t="shared" si="23"/>
        <v>0.16177380787842152</v>
      </c>
      <c r="K202" s="16">
        <v>109588</v>
      </c>
      <c r="L202" s="16">
        <v>52474</v>
      </c>
      <c r="M202" s="16">
        <v>57114</v>
      </c>
      <c r="N202" s="16">
        <v>2044</v>
      </c>
      <c r="O202" s="16">
        <v>1633</v>
      </c>
      <c r="P202" s="78">
        <v>411</v>
      </c>
      <c r="Q202" s="16">
        <v>16627</v>
      </c>
      <c r="R202" s="16">
        <v>7931</v>
      </c>
      <c r="S202" s="16">
        <v>8696</v>
      </c>
      <c r="T202" s="72">
        <v>91.202851885924559</v>
      </c>
      <c r="U202" s="16">
        <v>95005</v>
      </c>
      <c r="V202" s="16">
        <v>46176</v>
      </c>
      <c r="W202" s="16">
        <v>48829</v>
      </c>
      <c r="X202" s="72">
        <v>94.566753363779725</v>
      </c>
      <c r="Y202" s="47">
        <v>0.14894474702594238</v>
      </c>
      <c r="Z202" s="16">
        <v>32410</v>
      </c>
      <c r="AA202" s="16">
        <v>73020</v>
      </c>
      <c r="AB202" s="16">
        <v>6202</v>
      </c>
      <c r="AC202" s="47">
        <v>0.52878663379895918</v>
      </c>
      <c r="AD202" s="50">
        <f t="shared" si="26"/>
        <v>52602.490495754588</v>
      </c>
      <c r="AE202" s="75">
        <v>0.44385099972610242</v>
      </c>
      <c r="AF202" s="76">
        <f t="shared" si="27"/>
        <v>0.55614900027389758</v>
      </c>
      <c r="AG202" s="77">
        <v>8.4935634072856754</v>
      </c>
      <c r="AH202" s="16">
        <v>79222</v>
      </c>
      <c r="AI202" s="16">
        <v>20665</v>
      </c>
      <c r="AJ202" s="16">
        <v>50797</v>
      </c>
      <c r="AK202" s="16">
        <v>5581</v>
      </c>
      <c r="AL202" s="78">
        <v>1397</v>
      </c>
      <c r="AM202" s="78">
        <v>782</v>
      </c>
      <c r="AN202" s="16">
        <v>28352</v>
      </c>
      <c r="AO202" s="16">
        <v>22846</v>
      </c>
      <c r="AP202" s="16">
        <v>5506</v>
      </c>
      <c r="AQ202" s="67">
        <v>0.19420146726862303</v>
      </c>
      <c r="AR202" s="16">
        <v>109588</v>
      </c>
      <c r="AS202" s="16">
        <v>2044</v>
      </c>
      <c r="AT202" s="47">
        <f t="shared" si="28"/>
        <v>1.8651677190933313E-2</v>
      </c>
      <c r="AU202" s="16">
        <v>1622</v>
      </c>
      <c r="AV202" s="16">
        <v>4255</v>
      </c>
      <c r="AW202" s="16">
        <v>6891</v>
      </c>
      <c r="AX202" s="16">
        <v>6932</v>
      </c>
      <c r="AY202" s="16">
        <v>4330</v>
      </c>
      <c r="AZ202" s="16">
        <v>2331</v>
      </c>
      <c r="BA202" s="16">
        <v>1132</v>
      </c>
      <c r="BB202" s="78">
        <v>568</v>
      </c>
      <c r="BC202" s="78">
        <v>291</v>
      </c>
      <c r="BD202" s="79">
        <v>3.8652652370203162</v>
      </c>
    </row>
    <row r="203" spans="1:56" x14ac:dyDescent="0.3">
      <c r="A203" s="19" t="s">
        <v>415</v>
      </c>
      <c r="B203" s="16" t="s">
        <v>481</v>
      </c>
      <c r="C203" s="19">
        <v>172857</v>
      </c>
      <c r="D203" s="16">
        <v>84671</v>
      </c>
      <c r="E203" s="16">
        <v>88186</v>
      </c>
      <c r="F203" s="47">
        <f t="shared" si="24"/>
        <v>0.48046796824620308</v>
      </c>
      <c r="G203" s="72">
        <v>96.014106547524548</v>
      </c>
      <c r="H203" s="73">
        <v>229.571820317</v>
      </c>
      <c r="I203" s="74">
        <f t="shared" si="25"/>
        <v>752.95391116084545</v>
      </c>
      <c r="J203" s="47">
        <f t="shared" si="23"/>
        <v>0.65025857449141611</v>
      </c>
      <c r="K203" s="16">
        <v>170363</v>
      </c>
      <c r="L203" s="16">
        <v>82423</v>
      </c>
      <c r="M203" s="16">
        <v>87940</v>
      </c>
      <c r="N203" s="16">
        <v>2494</v>
      </c>
      <c r="O203" s="16">
        <v>2248</v>
      </c>
      <c r="P203" s="78">
        <v>246</v>
      </c>
      <c r="Q203" s="16">
        <v>119366</v>
      </c>
      <c r="R203" s="16">
        <v>58358</v>
      </c>
      <c r="S203" s="16">
        <v>61008</v>
      </c>
      <c r="T203" s="72">
        <v>95.656307369525308</v>
      </c>
      <c r="U203" s="16">
        <v>53491</v>
      </c>
      <c r="V203" s="16">
        <v>26313</v>
      </c>
      <c r="W203" s="16">
        <v>27178</v>
      </c>
      <c r="X203" s="72">
        <v>96.817278681286339</v>
      </c>
      <c r="Y203" s="47">
        <v>0.69054767813857698</v>
      </c>
      <c r="Z203" s="16">
        <v>50011</v>
      </c>
      <c r="AA203" s="16">
        <v>115425</v>
      </c>
      <c r="AB203" s="16">
        <v>7421</v>
      </c>
      <c r="AC203" s="47">
        <v>0.49756985055230674</v>
      </c>
      <c r="AD203" s="50">
        <f t="shared" si="26"/>
        <v>86848.568343079911</v>
      </c>
      <c r="AE203" s="75">
        <v>0.43327701970976823</v>
      </c>
      <c r="AF203" s="76">
        <f t="shared" si="27"/>
        <v>0.56672298029023183</v>
      </c>
      <c r="AG203" s="77">
        <v>6.4292830842538446</v>
      </c>
      <c r="AH203" s="16">
        <v>122846</v>
      </c>
      <c r="AI203" s="16">
        <v>37446</v>
      </c>
      <c r="AJ203" s="16">
        <v>72464</v>
      </c>
      <c r="AK203" s="16">
        <v>8965</v>
      </c>
      <c r="AL203" s="16">
        <v>3064</v>
      </c>
      <c r="AM203" s="78">
        <v>907</v>
      </c>
      <c r="AN203" s="16">
        <v>37912</v>
      </c>
      <c r="AO203" s="16">
        <v>29502</v>
      </c>
      <c r="AP203" s="16">
        <v>8410</v>
      </c>
      <c r="AQ203" s="67">
        <v>0.22182949989449252</v>
      </c>
      <c r="AR203" s="16">
        <v>170363</v>
      </c>
      <c r="AS203" s="16">
        <v>2494</v>
      </c>
      <c r="AT203" s="47">
        <f t="shared" si="28"/>
        <v>1.4639328962274671E-2</v>
      </c>
      <c r="AU203" s="16">
        <v>1357</v>
      </c>
      <c r="AV203" s="16">
        <v>4482</v>
      </c>
      <c r="AW203" s="16">
        <v>7625</v>
      </c>
      <c r="AX203" s="16">
        <v>8260</v>
      </c>
      <c r="AY203" s="16">
        <v>6236</v>
      </c>
      <c r="AZ203" s="16">
        <v>4196</v>
      </c>
      <c r="BA203" s="16">
        <v>2508</v>
      </c>
      <c r="BB203" s="16">
        <v>1570</v>
      </c>
      <c r="BC203" s="16">
        <v>1678</v>
      </c>
      <c r="BD203" s="79">
        <v>4.4936431736653306</v>
      </c>
    </row>
    <row r="204" spans="1:56" x14ac:dyDescent="0.3">
      <c r="A204" s="19" t="s">
        <v>415</v>
      </c>
      <c r="B204" s="16" t="s">
        <v>483</v>
      </c>
      <c r="C204" s="19">
        <v>34003</v>
      </c>
      <c r="D204" s="16">
        <v>17068</v>
      </c>
      <c r="E204" s="16">
        <v>16935</v>
      </c>
      <c r="F204" s="47">
        <f t="shared" si="24"/>
        <v>9.4513686598029847E-2</v>
      </c>
      <c r="G204" s="72">
        <v>100.78535577206968</v>
      </c>
      <c r="H204" s="73">
        <v>12.100896454800001</v>
      </c>
      <c r="I204" s="74">
        <f t="shared" si="25"/>
        <v>2809.957107476298</v>
      </c>
      <c r="J204" s="47">
        <v>1</v>
      </c>
      <c r="K204" s="16">
        <v>33251</v>
      </c>
      <c r="L204" s="16">
        <v>16355</v>
      </c>
      <c r="M204" s="16">
        <v>16896</v>
      </c>
      <c r="N204" s="78">
        <v>752</v>
      </c>
      <c r="O204" s="78">
        <v>713</v>
      </c>
      <c r="P204" s="78">
        <v>39</v>
      </c>
      <c r="Q204" s="16">
        <v>34003</v>
      </c>
      <c r="R204" s="16">
        <v>17068</v>
      </c>
      <c r="S204" s="16">
        <v>16935</v>
      </c>
      <c r="T204" s="72">
        <v>100.78535577206968</v>
      </c>
      <c r="U204" s="78"/>
      <c r="V204" s="78"/>
      <c r="W204" s="78"/>
      <c r="X204" s="72"/>
      <c r="Y204" s="47">
        <v>1</v>
      </c>
      <c r="Z204" s="16">
        <v>10178</v>
      </c>
      <c r="AA204" s="16">
        <v>22405</v>
      </c>
      <c r="AB204" s="16">
        <v>1420</v>
      </c>
      <c r="AC204" s="47">
        <v>0.51765230975228749</v>
      </c>
      <c r="AD204" s="50">
        <f t="shared" si="26"/>
        <v>16401.26851149297</v>
      </c>
      <c r="AE204" s="75">
        <v>0.45427359964293684</v>
      </c>
      <c r="AF204" s="76">
        <f t="shared" si="27"/>
        <v>0.54572640035706321</v>
      </c>
      <c r="AG204" s="77">
        <v>6.3378710109350589</v>
      </c>
      <c r="AH204" s="16">
        <v>23825</v>
      </c>
      <c r="AI204" s="16">
        <v>6761</v>
      </c>
      <c r="AJ204" s="16">
        <v>14461</v>
      </c>
      <c r="AK204" s="16">
        <v>1775</v>
      </c>
      <c r="AL204" s="78">
        <v>652</v>
      </c>
      <c r="AM204" s="78">
        <v>176</v>
      </c>
      <c r="AN204" s="16">
        <v>7729</v>
      </c>
      <c r="AO204" s="16">
        <v>5974</v>
      </c>
      <c r="AP204" s="16">
        <v>1755</v>
      </c>
      <c r="AQ204" s="67">
        <v>0.22706689093026264</v>
      </c>
      <c r="AR204" s="16">
        <v>33251</v>
      </c>
      <c r="AS204" s="78">
        <v>752</v>
      </c>
      <c r="AT204" s="47">
        <f t="shared" si="28"/>
        <v>2.2615861177107455E-2</v>
      </c>
      <c r="AU204" s="78">
        <v>345</v>
      </c>
      <c r="AV204" s="16">
        <v>1041</v>
      </c>
      <c r="AW204" s="16">
        <v>1571</v>
      </c>
      <c r="AX204" s="16">
        <v>1649</v>
      </c>
      <c r="AY204" s="16">
        <v>1293</v>
      </c>
      <c r="AZ204" s="78">
        <v>815</v>
      </c>
      <c r="BA204" s="78">
        <v>498</v>
      </c>
      <c r="BB204" s="78">
        <v>285</v>
      </c>
      <c r="BC204" s="78">
        <v>232</v>
      </c>
      <c r="BD204" s="79">
        <v>4.3021089403545094</v>
      </c>
    </row>
    <row r="205" spans="1:56" x14ac:dyDescent="0.3">
      <c r="A205" s="19" t="s">
        <v>415</v>
      </c>
      <c r="B205" s="16" t="s">
        <v>485</v>
      </c>
      <c r="C205" s="19">
        <v>1940</v>
      </c>
      <c r="D205" s="16">
        <v>1294</v>
      </c>
      <c r="E205" s="78">
        <v>646</v>
      </c>
      <c r="F205" s="47">
        <f t="shared" si="24"/>
        <v>5.3923639678904187E-3</v>
      </c>
      <c r="G205" s="72">
        <v>200.30959752321982</v>
      </c>
      <c r="H205" s="73">
        <v>33.156975723800002</v>
      </c>
      <c r="I205" s="74">
        <f t="shared" si="25"/>
        <v>58.509558174434844</v>
      </c>
      <c r="J205" s="47">
        <f>I205/1157.93</f>
        <v>5.0529443208514192E-2</v>
      </c>
      <c r="K205" s="16">
        <v>1172</v>
      </c>
      <c r="L205" s="78">
        <v>615</v>
      </c>
      <c r="M205" s="78">
        <v>557</v>
      </c>
      <c r="N205" s="78">
        <v>768</v>
      </c>
      <c r="O205" s="78">
        <v>679</v>
      </c>
      <c r="P205" s="78">
        <v>89</v>
      </c>
      <c r="Q205" s="16">
        <v>1940</v>
      </c>
      <c r="R205" s="16">
        <v>1294</v>
      </c>
      <c r="S205" s="78">
        <v>646</v>
      </c>
      <c r="T205" s="72">
        <v>200.30959752321982</v>
      </c>
      <c r="U205" s="78"/>
      <c r="V205" s="78"/>
      <c r="W205" s="78"/>
      <c r="X205" s="72"/>
      <c r="Y205" s="47">
        <v>1</v>
      </c>
      <c r="Z205" s="78">
        <v>361</v>
      </c>
      <c r="AA205" s="16">
        <v>1544</v>
      </c>
      <c r="AB205" s="78">
        <v>35</v>
      </c>
      <c r="AC205" s="47">
        <v>0.2564766839378238</v>
      </c>
      <c r="AD205" s="50">
        <f t="shared" si="26"/>
        <v>1442.4352331606217</v>
      </c>
      <c r="AE205" s="75">
        <v>0.23380829015544041</v>
      </c>
      <c r="AF205" s="76">
        <f t="shared" si="27"/>
        <v>0.76619170984455964</v>
      </c>
      <c r="AG205" s="77">
        <v>2.266839378238342</v>
      </c>
      <c r="AH205" s="78">
        <v>1579</v>
      </c>
      <c r="AI205" s="78">
        <v>447</v>
      </c>
      <c r="AJ205" s="78">
        <v>1060</v>
      </c>
      <c r="AK205" s="78">
        <v>32</v>
      </c>
      <c r="AL205" s="78">
        <v>40</v>
      </c>
      <c r="AM205" s="78"/>
      <c r="AN205" s="78">
        <v>351</v>
      </c>
      <c r="AO205" s="78">
        <v>323</v>
      </c>
      <c r="AP205" s="78">
        <v>28</v>
      </c>
      <c r="AQ205" s="67">
        <v>7.9772079772079771E-2</v>
      </c>
      <c r="AR205" s="16">
        <v>1172</v>
      </c>
      <c r="AS205" s="78">
        <v>768</v>
      </c>
      <c r="AT205" s="47">
        <f t="shared" si="28"/>
        <v>0.65529010238907848</v>
      </c>
      <c r="AU205" s="78">
        <v>25</v>
      </c>
      <c r="AV205" s="78">
        <v>71</v>
      </c>
      <c r="AW205" s="78">
        <v>113</v>
      </c>
      <c r="AX205" s="78">
        <v>82</v>
      </c>
      <c r="AY205" s="78">
        <v>35</v>
      </c>
      <c r="AZ205" s="78">
        <v>16</v>
      </c>
      <c r="BA205" s="78">
        <v>6</v>
      </c>
      <c r="BB205" s="78">
        <v>2</v>
      </c>
      <c r="BC205" s="78">
        <v>1</v>
      </c>
      <c r="BD205" s="79">
        <v>3.3390313390313389</v>
      </c>
    </row>
    <row r="206" spans="1:56" x14ac:dyDescent="0.3">
      <c r="A206" s="19" t="s">
        <v>415</v>
      </c>
      <c r="B206" s="16" t="s">
        <v>489</v>
      </c>
      <c r="C206" s="19">
        <v>29853</v>
      </c>
      <c r="D206" s="16">
        <v>13777</v>
      </c>
      <c r="E206" s="16">
        <v>16076</v>
      </c>
      <c r="F206" s="47">
        <f t="shared" si="24"/>
        <v>8.2978475017233322E-2</v>
      </c>
      <c r="G206" s="72">
        <v>85.699178900223941</v>
      </c>
      <c r="H206" s="73">
        <v>0.70235858791700001</v>
      </c>
      <c r="I206" s="74">
        <f t="shared" si="25"/>
        <v>42503.929635908185</v>
      </c>
      <c r="J206" s="47">
        <v>1</v>
      </c>
      <c r="K206" s="16">
        <v>25754</v>
      </c>
      <c r="L206" s="16">
        <v>11199</v>
      </c>
      <c r="M206" s="16">
        <v>14555</v>
      </c>
      <c r="N206" s="16">
        <v>4099</v>
      </c>
      <c r="O206" s="16">
        <v>2578</v>
      </c>
      <c r="P206" s="16">
        <v>1521</v>
      </c>
      <c r="Q206" s="16">
        <v>29853</v>
      </c>
      <c r="R206" s="16">
        <v>13777</v>
      </c>
      <c r="S206" s="16">
        <v>16076</v>
      </c>
      <c r="T206" s="72">
        <v>85.699178900223941</v>
      </c>
      <c r="U206" s="78"/>
      <c r="V206" s="78"/>
      <c r="W206" s="78"/>
      <c r="X206" s="72"/>
      <c r="Y206" s="47">
        <v>1</v>
      </c>
      <c r="Z206" s="16">
        <v>4287</v>
      </c>
      <c r="AA206" s="16">
        <v>22744</v>
      </c>
      <c r="AB206" s="16">
        <v>2822</v>
      </c>
      <c r="AC206" s="47">
        <v>0.3125659514597256</v>
      </c>
      <c r="AD206" s="50">
        <f t="shared" si="26"/>
        <v>20521.96865107281</v>
      </c>
      <c r="AE206" s="75">
        <v>0.18848927189588463</v>
      </c>
      <c r="AF206" s="76">
        <f t="shared" si="27"/>
        <v>0.8115107281041154</v>
      </c>
      <c r="AG206" s="77">
        <v>12.407667956384101</v>
      </c>
      <c r="AH206" s="16">
        <v>25566</v>
      </c>
      <c r="AI206" s="16">
        <v>13132</v>
      </c>
      <c r="AJ206" s="16">
        <v>10609</v>
      </c>
      <c r="AK206" s="16">
        <v>1486</v>
      </c>
      <c r="AL206" s="78">
        <v>339</v>
      </c>
      <c r="AM206" s="78"/>
      <c r="AN206" s="16">
        <v>6120</v>
      </c>
      <c r="AO206" s="16">
        <v>3779</v>
      </c>
      <c r="AP206" s="16">
        <v>2341</v>
      </c>
      <c r="AQ206" s="67">
        <v>0.38251633986928096</v>
      </c>
      <c r="AR206" s="16">
        <v>25754</v>
      </c>
      <c r="AS206" s="16">
        <v>4099</v>
      </c>
      <c r="AT206" s="47">
        <f t="shared" si="28"/>
        <v>0.15915974217597267</v>
      </c>
      <c r="AU206" s="78">
        <v>548</v>
      </c>
      <c r="AV206" s="78">
        <v>983</v>
      </c>
      <c r="AW206" s="16">
        <v>1172</v>
      </c>
      <c r="AX206" s="16">
        <v>1156</v>
      </c>
      <c r="AY206" s="78">
        <v>870</v>
      </c>
      <c r="AZ206" s="78">
        <v>527</v>
      </c>
      <c r="BA206" s="78">
        <v>320</v>
      </c>
      <c r="BB206" s="78">
        <v>234</v>
      </c>
      <c r="BC206" s="78">
        <v>310</v>
      </c>
      <c r="BD206" s="79">
        <v>4.208169934640523</v>
      </c>
    </row>
    <row r="207" spans="1:56" x14ac:dyDescent="0.3">
      <c r="A207" s="19" t="s">
        <v>415</v>
      </c>
      <c r="B207" s="16" t="s">
        <v>491</v>
      </c>
      <c r="C207" s="19">
        <v>33336</v>
      </c>
      <c r="D207" s="16">
        <v>15171</v>
      </c>
      <c r="E207" s="16">
        <v>18165</v>
      </c>
      <c r="F207" s="47">
        <f t="shared" si="24"/>
        <v>9.2659714037935562E-2</v>
      </c>
      <c r="G207" s="72">
        <v>83.517753922378205</v>
      </c>
      <c r="H207" s="73">
        <v>0.61813234934100003</v>
      </c>
      <c r="I207" s="74">
        <f t="shared" si="25"/>
        <v>53930.198015910348</v>
      </c>
      <c r="J207" s="47">
        <f>I207/(MAX($AS$6:$AS$335))</f>
        <v>0.33247147534622001</v>
      </c>
      <c r="K207" s="16">
        <v>31328</v>
      </c>
      <c r="L207" s="16">
        <v>14026</v>
      </c>
      <c r="M207" s="16">
        <v>17302</v>
      </c>
      <c r="N207" s="16">
        <v>2008</v>
      </c>
      <c r="O207" s="16">
        <v>1145</v>
      </c>
      <c r="P207" s="78">
        <v>863</v>
      </c>
      <c r="Q207" s="16">
        <v>33336</v>
      </c>
      <c r="R207" s="16">
        <v>15171</v>
      </c>
      <c r="S207" s="16">
        <v>18165</v>
      </c>
      <c r="T207" s="72">
        <v>83.517753922378205</v>
      </c>
      <c r="U207" s="78"/>
      <c r="V207" s="78"/>
      <c r="W207" s="78"/>
      <c r="X207" s="72"/>
      <c r="Y207" s="47">
        <v>1</v>
      </c>
      <c r="Z207" s="16">
        <v>5945</v>
      </c>
      <c r="AA207" s="16">
        <v>24577</v>
      </c>
      <c r="AB207" s="16">
        <v>2814</v>
      </c>
      <c r="AC207" s="47">
        <v>0.35639012084469213</v>
      </c>
      <c r="AD207" s="50">
        <f t="shared" si="26"/>
        <v>21455.378931521343</v>
      </c>
      <c r="AE207" s="75">
        <v>0.24189282662652073</v>
      </c>
      <c r="AF207" s="76">
        <f t="shared" si="27"/>
        <v>0.75810717337347922</v>
      </c>
      <c r="AG207" s="77">
        <v>11.449729421817146</v>
      </c>
      <c r="AH207" s="16">
        <v>27391</v>
      </c>
      <c r="AI207" s="16">
        <v>12970</v>
      </c>
      <c r="AJ207" s="16">
        <v>12531</v>
      </c>
      <c r="AK207" s="16">
        <v>1511</v>
      </c>
      <c r="AL207" s="78">
        <v>368</v>
      </c>
      <c r="AM207" s="78">
        <v>11</v>
      </c>
      <c r="AN207" s="16">
        <v>6563</v>
      </c>
      <c r="AO207" s="16">
        <v>4214</v>
      </c>
      <c r="AP207" s="16">
        <v>2349</v>
      </c>
      <c r="AQ207" s="67">
        <v>0.3579155873838184</v>
      </c>
      <c r="AR207" s="16">
        <v>31328</v>
      </c>
      <c r="AS207" s="16">
        <v>2008</v>
      </c>
      <c r="AT207" s="47">
        <f t="shared" si="28"/>
        <v>6.4096016343207357E-2</v>
      </c>
      <c r="AU207" s="78">
        <v>474</v>
      </c>
      <c r="AV207" s="78">
        <v>858</v>
      </c>
      <c r="AW207" s="16">
        <v>1049</v>
      </c>
      <c r="AX207" s="16">
        <v>1179</v>
      </c>
      <c r="AY207" s="16">
        <v>1057</v>
      </c>
      <c r="AZ207" s="78">
        <v>653</v>
      </c>
      <c r="BA207" s="78">
        <v>442</v>
      </c>
      <c r="BB207" s="78">
        <v>309</v>
      </c>
      <c r="BC207" s="78">
        <v>542</v>
      </c>
      <c r="BD207" s="79">
        <v>4.7734267865305497</v>
      </c>
    </row>
    <row r="208" spans="1:56" x14ac:dyDescent="0.3">
      <c r="A208" s="19" t="s">
        <v>415</v>
      </c>
      <c r="B208" s="16" t="s">
        <v>493</v>
      </c>
      <c r="C208" s="19">
        <v>47160</v>
      </c>
      <c r="D208" s="16">
        <v>20180</v>
      </c>
      <c r="E208" s="16">
        <v>26980</v>
      </c>
      <c r="F208" s="47">
        <f t="shared" si="24"/>
        <v>0.1310844766627382</v>
      </c>
      <c r="G208" s="72">
        <v>74.796145292809484</v>
      </c>
      <c r="H208" s="73">
        <v>1.3104886655700001</v>
      </c>
      <c r="I208" s="74">
        <f t="shared" si="25"/>
        <v>35986.576030009121</v>
      </c>
      <c r="J208" s="47">
        <v>1</v>
      </c>
      <c r="K208" s="16">
        <v>36302</v>
      </c>
      <c r="L208" s="16">
        <v>15193</v>
      </c>
      <c r="M208" s="16">
        <v>21109</v>
      </c>
      <c r="N208" s="16">
        <v>10858</v>
      </c>
      <c r="O208" s="16">
        <v>4987</v>
      </c>
      <c r="P208" s="16">
        <v>5871</v>
      </c>
      <c r="Q208" s="16">
        <v>47160</v>
      </c>
      <c r="R208" s="16">
        <v>20180</v>
      </c>
      <c r="S208" s="16">
        <v>26980</v>
      </c>
      <c r="T208" s="72">
        <v>74.796145292809484</v>
      </c>
      <c r="U208" s="78"/>
      <c r="V208" s="78"/>
      <c r="W208" s="78"/>
      <c r="X208" s="72"/>
      <c r="Y208" s="47">
        <v>1</v>
      </c>
      <c r="Z208" s="16">
        <v>5565</v>
      </c>
      <c r="AA208" s="16">
        <v>37879</v>
      </c>
      <c r="AB208" s="16">
        <v>3716</v>
      </c>
      <c r="AC208" s="47">
        <v>0.24501702790464372</v>
      </c>
      <c r="AD208" s="50">
        <f t="shared" si="26"/>
        <v>35604.996964017002</v>
      </c>
      <c r="AE208" s="75">
        <v>0.14691517727500725</v>
      </c>
      <c r="AF208" s="76">
        <f t="shared" si="27"/>
        <v>0.85308482272499275</v>
      </c>
      <c r="AG208" s="77">
        <v>9.8101850629636473</v>
      </c>
      <c r="AH208" s="16">
        <v>41595</v>
      </c>
      <c r="AI208" s="16">
        <v>22881</v>
      </c>
      <c r="AJ208" s="16">
        <v>16074</v>
      </c>
      <c r="AK208" s="16">
        <v>1792</v>
      </c>
      <c r="AL208" s="78">
        <v>393</v>
      </c>
      <c r="AM208" s="78">
        <v>455</v>
      </c>
      <c r="AN208" s="16">
        <v>8599</v>
      </c>
      <c r="AO208" s="16">
        <v>5418</v>
      </c>
      <c r="AP208" s="16">
        <v>3181</v>
      </c>
      <c r="AQ208" s="67">
        <v>0.36992673566693801</v>
      </c>
      <c r="AR208" s="16">
        <v>36302</v>
      </c>
      <c r="AS208" s="16">
        <v>10858</v>
      </c>
      <c r="AT208" s="47">
        <f t="shared" si="28"/>
        <v>0.2991019778524599</v>
      </c>
      <c r="AU208" s="78">
        <v>716</v>
      </c>
      <c r="AV208" s="16">
        <v>1293</v>
      </c>
      <c r="AW208" s="16">
        <v>1667</v>
      </c>
      <c r="AX208" s="16">
        <v>1751</v>
      </c>
      <c r="AY208" s="16">
        <v>1271</v>
      </c>
      <c r="AZ208" s="78">
        <v>723</v>
      </c>
      <c r="BA208" s="78">
        <v>462</v>
      </c>
      <c r="BB208" s="78">
        <v>328</v>
      </c>
      <c r="BC208" s="78">
        <v>388</v>
      </c>
      <c r="BD208" s="79">
        <v>4.221653680660542</v>
      </c>
    </row>
    <row r="209" spans="1:56" x14ac:dyDescent="0.3">
      <c r="A209" s="19" t="s">
        <v>415</v>
      </c>
      <c r="B209" s="16" t="s">
        <v>495</v>
      </c>
      <c r="C209" s="19">
        <v>25057</v>
      </c>
      <c r="D209" s="16">
        <v>10728</v>
      </c>
      <c r="E209" s="16">
        <v>14329</v>
      </c>
      <c r="F209" s="47">
        <f t="shared" si="24"/>
        <v>6.9647661826510415E-2</v>
      </c>
      <c r="G209" s="72">
        <v>74.869146486146974</v>
      </c>
      <c r="H209" s="73">
        <v>0.60432303638600005</v>
      </c>
      <c r="I209" s="74">
        <f t="shared" si="25"/>
        <v>41462.9237863362</v>
      </c>
      <c r="J209" s="47">
        <v>1</v>
      </c>
      <c r="K209" s="16">
        <v>18161</v>
      </c>
      <c r="L209" s="16">
        <v>7667</v>
      </c>
      <c r="M209" s="16">
        <v>10494</v>
      </c>
      <c r="N209" s="16">
        <v>6896</v>
      </c>
      <c r="O209" s="16">
        <v>3061</v>
      </c>
      <c r="P209" s="16">
        <v>3835</v>
      </c>
      <c r="Q209" s="16">
        <v>25057</v>
      </c>
      <c r="R209" s="16">
        <v>10728</v>
      </c>
      <c r="S209" s="16">
        <v>14329</v>
      </c>
      <c r="T209" s="72">
        <v>74.869146486146974</v>
      </c>
      <c r="U209" s="78"/>
      <c r="V209" s="78"/>
      <c r="W209" s="78"/>
      <c r="X209" s="72"/>
      <c r="Y209" s="47">
        <v>1</v>
      </c>
      <c r="Z209" s="16">
        <v>2735</v>
      </c>
      <c r="AA209" s="16">
        <v>19986</v>
      </c>
      <c r="AB209" s="16">
        <v>2336</v>
      </c>
      <c r="AC209" s="47">
        <v>0.25372760932652855</v>
      </c>
      <c r="AD209" s="50">
        <f t="shared" si="26"/>
        <v>18699.347293105173</v>
      </c>
      <c r="AE209" s="75">
        <v>0.13684579205443811</v>
      </c>
      <c r="AF209" s="76">
        <f t="shared" si="27"/>
        <v>0.86315420794556186</v>
      </c>
      <c r="AG209" s="77">
        <v>11.688181727209045</v>
      </c>
      <c r="AH209" s="16">
        <v>22322</v>
      </c>
      <c r="AI209" s="16">
        <v>12679</v>
      </c>
      <c r="AJ209" s="16">
        <v>8253</v>
      </c>
      <c r="AK209" s="78">
        <v>1133</v>
      </c>
      <c r="AL209" s="78">
        <v>215</v>
      </c>
      <c r="AM209" s="78">
        <v>42</v>
      </c>
      <c r="AN209" s="16">
        <v>4473</v>
      </c>
      <c r="AO209" s="16">
        <v>2679</v>
      </c>
      <c r="AP209" s="16">
        <v>1794</v>
      </c>
      <c r="AQ209" s="67">
        <v>0.40107310529845741</v>
      </c>
      <c r="AR209" s="16">
        <v>18161</v>
      </c>
      <c r="AS209" s="16">
        <v>6896</v>
      </c>
      <c r="AT209" s="47">
        <f t="shared" si="28"/>
        <v>0.37971477341556081</v>
      </c>
      <c r="AU209" s="78">
        <v>506</v>
      </c>
      <c r="AV209" s="78">
        <v>708</v>
      </c>
      <c r="AW209" s="78">
        <v>865</v>
      </c>
      <c r="AX209" s="78">
        <v>830</v>
      </c>
      <c r="AY209" s="78">
        <v>606</v>
      </c>
      <c r="AZ209" s="78">
        <v>376</v>
      </c>
      <c r="BA209" s="78">
        <v>241</v>
      </c>
      <c r="BB209" s="78">
        <v>141</v>
      </c>
      <c r="BC209" s="78">
        <v>200</v>
      </c>
      <c r="BD209" s="79">
        <v>4.0601386094343841</v>
      </c>
    </row>
    <row r="210" spans="1:56" x14ac:dyDescent="0.3">
      <c r="A210" s="19" t="s">
        <v>415</v>
      </c>
      <c r="B210" s="16" t="s">
        <v>497</v>
      </c>
      <c r="C210" s="19">
        <v>55482</v>
      </c>
      <c r="D210" s="16">
        <v>25551</v>
      </c>
      <c r="E210" s="16">
        <v>29931</v>
      </c>
      <c r="F210" s="47">
        <f t="shared" si="24"/>
        <v>0.15421605034355473</v>
      </c>
      <c r="G210" s="72">
        <v>85.366342587952289</v>
      </c>
      <c r="H210" s="73">
        <v>3.37936090541</v>
      </c>
      <c r="I210" s="74">
        <f t="shared" si="25"/>
        <v>16417.897215766207</v>
      </c>
      <c r="J210" s="47">
        <v>1</v>
      </c>
      <c r="K210" s="16">
        <v>48612</v>
      </c>
      <c r="L210" s="16">
        <v>21320</v>
      </c>
      <c r="M210" s="16">
        <v>27292</v>
      </c>
      <c r="N210" s="16">
        <v>6870</v>
      </c>
      <c r="O210" s="16">
        <v>4231</v>
      </c>
      <c r="P210" s="16">
        <v>2639</v>
      </c>
      <c r="Q210" s="16">
        <v>55482</v>
      </c>
      <c r="R210" s="16">
        <v>25551</v>
      </c>
      <c r="S210" s="16">
        <v>29931</v>
      </c>
      <c r="T210" s="72">
        <v>85.366342587952289</v>
      </c>
      <c r="U210" s="78"/>
      <c r="V210" s="78"/>
      <c r="W210" s="78"/>
      <c r="X210" s="72"/>
      <c r="Y210" s="47">
        <v>1</v>
      </c>
      <c r="Z210" s="16">
        <v>9014</v>
      </c>
      <c r="AA210" s="16">
        <v>42515</v>
      </c>
      <c r="AB210" s="16">
        <v>3953</v>
      </c>
      <c r="AC210" s="47">
        <v>0.30499823591673525</v>
      </c>
      <c r="AD210" s="50">
        <f t="shared" si="26"/>
        <v>38560.087874867691</v>
      </c>
      <c r="AE210" s="75">
        <v>0.21201928731036104</v>
      </c>
      <c r="AF210" s="76">
        <f t="shared" si="27"/>
        <v>0.78798071268963898</v>
      </c>
      <c r="AG210" s="77">
        <v>9.2978948606374221</v>
      </c>
      <c r="AH210" s="16">
        <v>46468</v>
      </c>
      <c r="AI210" s="16">
        <v>20955</v>
      </c>
      <c r="AJ210" s="16">
        <v>21868</v>
      </c>
      <c r="AK210" s="16">
        <v>2578</v>
      </c>
      <c r="AL210" s="78">
        <v>554</v>
      </c>
      <c r="AM210" s="78">
        <v>513</v>
      </c>
      <c r="AN210" s="16">
        <v>10943</v>
      </c>
      <c r="AO210" s="16">
        <v>7754</v>
      </c>
      <c r="AP210" s="16">
        <v>3189</v>
      </c>
      <c r="AQ210" s="67">
        <v>0.29141917207347162</v>
      </c>
      <c r="AR210" s="16">
        <v>48612</v>
      </c>
      <c r="AS210" s="16">
        <v>6870</v>
      </c>
      <c r="AT210" s="47">
        <f t="shared" si="28"/>
        <v>0.14132313009133549</v>
      </c>
      <c r="AU210" s="78">
        <v>605</v>
      </c>
      <c r="AV210" s="16">
        <v>1524</v>
      </c>
      <c r="AW210" s="16">
        <v>2055</v>
      </c>
      <c r="AX210" s="16">
        <v>2365</v>
      </c>
      <c r="AY210" s="16">
        <v>1670</v>
      </c>
      <c r="AZ210" s="16">
        <v>1038</v>
      </c>
      <c r="BA210" s="78">
        <v>659</v>
      </c>
      <c r="BB210" s="78">
        <v>460</v>
      </c>
      <c r="BC210" s="78">
        <v>567</v>
      </c>
      <c r="BD210" s="79">
        <v>4.4422918760851688</v>
      </c>
    </row>
    <row r="211" spans="1:56" x14ac:dyDescent="0.3">
      <c r="A211" s="19" t="s">
        <v>415</v>
      </c>
      <c r="B211" s="16" t="s">
        <v>499</v>
      </c>
      <c r="C211" s="19">
        <v>111514</v>
      </c>
      <c r="D211" s="16">
        <v>52627</v>
      </c>
      <c r="E211" s="16">
        <v>58887</v>
      </c>
      <c r="F211" s="47">
        <f t="shared" si="24"/>
        <v>0.30996086366769698</v>
      </c>
      <c r="G211" s="72">
        <v>89.369470341501525</v>
      </c>
      <c r="H211" s="73">
        <v>4.4564255426899999</v>
      </c>
      <c r="I211" s="74">
        <f t="shared" si="25"/>
        <v>25023.19379775559</v>
      </c>
      <c r="J211" s="47">
        <v>1</v>
      </c>
      <c r="K211" s="16">
        <v>106702</v>
      </c>
      <c r="L211" s="16">
        <v>49260</v>
      </c>
      <c r="M211" s="16">
        <v>57442</v>
      </c>
      <c r="N211" s="16">
        <v>4812</v>
      </c>
      <c r="O211" s="16">
        <v>3367</v>
      </c>
      <c r="P211" s="16">
        <v>1445</v>
      </c>
      <c r="Q211" s="16">
        <v>111514</v>
      </c>
      <c r="R211" s="16">
        <v>52627</v>
      </c>
      <c r="S211" s="16">
        <v>58887</v>
      </c>
      <c r="T211" s="72">
        <v>89.369470341501525</v>
      </c>
      <c r="U211" s="78"/>
      <c r="V211" s="78"/>
      <c r="W211" s="78"/>
      <c r="X211" s="72"/>
      <c r="Y211" s="47">
        <v>1</v>
      </c>
      <c r="Z211" s="16">
        <v>24679</v>
      </c>
      <c r="AA211" s="16">
        <v>80173</v>
      </c>
      <c r="AB211" s="16">
        <v>6662</v>
      </c>
      <c r="AC211" s="47">
        <v>0.39091714168111458</v>
      </c>
      <c r="AD211" s="50">
        <f t="shared" si="26"/>
        <v>67921.265862572196</v>
      </c>
      <c r="AE211" s="75">
        <v>0.30782183528120438</v>
      </c>
      <c r="AF211" s="76">
        <f t="shared" si="27"/>
        <v>0.69217816471879567</v>
      </c>
      <c r="AG211" s="77">
        <v>8.3095306399910189</v>
      </c>
      <c r="AH211" s="16">
        <v>86835</v>
      </c>
      <c r="AI211" s="16">
        <v>33958</v>
      </c>
      <c r="AJ211" s="16">
        <v>45362</v>
      </c>
      <c r="AK211" s="16">
        <v>5422</v>
      </c>
      <c r="AL211" s="78">
        <v>1566</v>
      </c>
      <c r="AM211" s="78">
        <v>527</v>
      </c>
      <c r="AN211" s="16">
        <v>23062</v>
      </c>
      <c r="AO211" s="16">
        <v>16841</v>
      </c>
      <c r="AP211" s="16">
        <v>6221</v>
      </c>
      <c r="AQ211" s="67">
        <v>0.26975110571502903</v>
      </c>
      <c r="AR211" s="16">
        <v>106702</v>
      </c>
      <c r="AS211" s="16">
        <v>4812</v>
      </c>
      <c r="AT211" s="47">
        <f t="shared" si="28"/>
        <v>4.5097561432775393E-2</v>
      </c>
      <c r="AU211" s="16">
        <v>1056</v>
      </c>
      <c r="AV211" s="16">
        <v>2984</v>
      </c>
      <c r="AW211" s="16">
        <v>4385</v>
      </c>
      <c r="AX211" s="16">
        <v>4618</v>
      </c>
      <c r="AY211" s="16">
        <v>3607</v>
      </c>
      <c r="AZ211" s="16">
        <v>2324</v>
      </c>
      <c r="BA211" s="16">
        <v>1573</v>
      </c>
      <c r="BB211" s="16">
        <v>1164</v>
      </c>
      <c r="BC211" s="16">
        <v>1351</v>
      </c>
      <c r="BD211" s="79">
        <v>4.6267452952909549</v>
      </c>
    </row>
    <row r="212" spans="1:56" x14ac:dyDescent="0.3">
      <c r="A212" s="19" t="s">
        <v>415</v>
      </c>
      <c r="B212" s="16" t="s">
        <v>501</v>
      </c>
      <c r="C212" s="19">
        <v>99619</v>
      </c>
      <c r="D212" s="16">
        <v>43993</v>
      </c>
      <c r="E212" s="16">
        <v>55626</v>
      </c>
      <c r="F212" s="47">
        <f t="shared" si="24"/>
        <v>0.27689788975117297</v>
      </c>
      <c r="G212" s="72">
        <v>79.087117534965671</v>
      </c>
      <c r="H212" s="73">
        <v>2.4040508706899999</v>
      </c>
      <c r="I212" s="74">
        <f t="shared" si="25"/>
        <v>41437.975050589426</v>
      </c>
      <c r="J212" s="47">
        <v>1</v>
      </c>
      <c r="K212" s="16">
        <v>87228</v>
      </c>
      <c r="L212" s="16">
        <v>37050</v>
      </c>
      <c r="M212" s="16">
        <v>50178</v>
      </c>
      <c r="N212" s="16">
        <v>12391</v>
      </c>
      <c r="O212" s="16">
        <v>6943</v>
      </c>
      <c r="P212" s="16">
        <v>5448</v>
      </c>
      <c r="Q212" s="16">
        <v>99619</v>
      </c>
      <c r="R212" s="16">
        <v>43993</v>
      </c>
      <c r="S212" s="16">
        <v>55626</v>
      </c>
      <c r="T212" s="72">
        <v>79.087117534965671</v>
      </c>
      <c r="U212" s="78"/>
      <c r="V212" s="78"/>
      <c r="W212" s="78"/>
      <c r="X212" s="72"/>
      <c r="Y212" s="47">
        <v>1</v>
      </c>
      <c r="Z212" s="16">
        <v>14921</v>
      </c>
      <c r="AA212" s="16">
        <v>76595</v>
      </c>
      <c r="AB212" s="16">
        <v>8103</v>
      </c>
      <c r="AC212" s="47">
        <v>0.30059403355310399</v>
      </c>
      <c r="AD212" s="50">
        <f t="shared" si="26"/>
        <v>69674.122971473334</v>
      </c>
      <c r="AE212" s="75">
        <v>0.19480383837065085</v>
      </c>
      <c r="AF212" s="76">
        <f t="shared" si="27"/>
        <v>0.80519616162934915</v>
      </c>
      <c r="AG212" s="77">
        <v>10.579019518245317</v>
      </c>
      <c r="AH212" s="16">
        <v>84698</v>
      </c>
      <c r="AI212" s="16">
        <v>41015</v>
      </c>
      <c r="AJ212" s="16">
        <v>36234</v>
      </c>
      <c r="AK212" s="16">
        <v>4946</v>
      </c>
      <c r="AL212" s="78">
        <v>1101</v>
      </c>
      <c r="AM212" s="78">
        <v>1402</v>
      </c>
      <c r="AN212" s="16">
        <v>20635</v>
      </c>
      <c r="AO212" s="16">
        <v>13417</v>
      </c>
      <c r="AP212" s="16">
        <v>7218</v>
      </c>
      <c r="AQ212" s="67">
        <v>0.34979403925369518</v>
      </c>
      <c r="AR212" s="16">
        <v>87228</v>
      </c>
      <c r="AS212" s="16">
        <v>12391</v>
      </c>
      <c r="AT212" s="47">
        <f t="shared" si="28"/>
        <v>0.14205301050121522</v>
      </c>
      <c r="AU212" s="16">
        <v>1332</v>
      </c>
      <c r="AV212" s="16">
        <v>3138</v>
      </c>
      <c r="AW212" s="16">
        <v>4203</v>
      </c>
      <c r="AX212" s="16">
        <v>4355</v>
      </c>
      <c r="AY212" s="16">
        <v>3026</v>
      </c>
      <c r="AZ212" s="16">
        <v>1863</v>
      </c>
      <c r="BA212" s="16">
        <v>1071</v>
      </c>
      <c r="BB212" s="78">
        <v>803</v>
      </c>
      <c r="BC212" s="78">
        <v>844</v>
      </c>
      <c r="BD212" s="79">
        <v>4.2271868185122363</v>
      </c>
    </row>
    <row r="213" spans="1:56" x14ac:dyDescent="0.3">
      <c r="A213" s="19" t="s">
        <v>415</v>
      </c>
      <c r="B213" s="16" t="s">
        <v>503</v>
      </c>
      <c r="C213" s="19">
        <v>160307</v>
      </c>
      <c r="D213" s="16">
        <v>75029</v>
      </c>
      <c r="E213" s="16">
        <v>85278</v>
      </c>
      <c r="F213" s="47">
        <f t="shared" si="24"/>
        <v>0.44558437659825223</v>
      </c>
      <c r="G213" s="72">
        <v>87.981659982644999</v>
      </c>
      <c r="H213" s="73">
        <v>10.174323083699999</v>
      </c>
      <c r="I213" s="74">
        <f t="shared" si="25"/>
        <v>15756.035923099729</v>
      </c>
      <c r="J213" s="47">
        <v>1</v>
      </c>
      <c r="K213" s="16">
        <v>147191</v>
      </c>
      <c r="L213" s="16">
        <v>67147</v>
      </c>
      <c r="M213" s="16">
        <v>80044</v>
      </c>
      <c r="N213" s="16">
        <v>13116</v>
      </c>
      <c r="O213" s="16">
        <v>7882</v>
      </c>
      <c r="P213" s="16">
        <v>5234</v>
      </c>
      <c r="Q213" s="16">
        <v>160307</v>
      </c>
      <c r="R213" s="16">
        <v>75029</v>
      </c>
      <c r="S213" s="16">
        <v>85278</v>
      </c>
      <c r="T213" s="72">
        <v>87.981659982644999</v>
      </c>
      <c r="U213" s="78"/>
      <c r="V213" s="78"/>
      <c r="W213" s="78"/>
      <c r="X213" s="72"/>
      <c r="Y213" s="47">
        <v>1</v>
      </c>
      <c r="Z213" s="16">
        <v>27778</v>
      </c>
      <c r="AA213" s="16">
        <v>121432</v>
      </c>
      <c r="AB213" s="16">
        <v>11097</v>
      </c>
      <c r="AC213" s="47">
        <v>0.32013801963238686</v>
      </c>
      <c r="AD213" s="50">
        <f t="shared" si="26"/>
        <v>108986.63448679096</v>
      </c>
      <c r="AE213" s="75">
        <v>0.22875354107648727</v>
      </c>
      <c r="AF213" s="76">
        <f t="shared" si="27"/>
        <v>0.77124645892351273</v>
      </c>
      <c r="AG213" s="77">
        <v>9.1384478555899591</v>
      </c>
      <c r="AH213" s="16">
        <v>132529</v>
      </c>
      <c r="AI213" s="16">
        <v>59607</v>
      </c>
      <c r="AJ213" s="16">
        <v>62226</v>
      </c>
      <c r="AK213" s="16">
        <v>7663</v>
      </c>
      <c r="AL213" s="16">
        <v>2021</v>
      </c>
      <c r="AM213" s="78">
        <v>1012</v>
      </c>
      <c r="AN213" s="16">
        <v>32837</v>
      </c>
      <c r="AO213" s="16">
        <v>23184</v>
      </c>
      <c r="AP213" s="16">
        <v>9653</v>
      </c>
      <c r="AQ213" s="67">
        <v>0.29396717117885313</v>
      </c>
      <c r="AR213" s="16">
        <v>147191</v>
      </c>
      <c r="AS213" s="16">
        <v>13116</v>
      </c>
      <c r="AT213" s="47">
        <f t="shared" si="28"/>
        <v>8.9108709092267868E-2</v>
      </c>
      <c r="AU213" s="16">
        <v>1534</v>
      </c>
      <c r="AV213" s="16">
        <v>4464</v>
      </c>
      <c r="AW213" s="16">
        <v>6409</v>
      </c>
      <c r="AX213" s="16">
        <v>6879</v>
      </c>
      <c r="AY213" s="16">
        <v>5095</v>
      </c>
      <c r="AZ213" s="16">
        <v>3222</v>
      </c>
      <c r="BA213" s="16">
        <v>2083</v>
      </c>
      <c r="BB213" s="16">
        <v>1507</v>
      </c>
      <c r="BC213" s="16">
        <v>1644</v>
      </c>
      <c r="BD213" s="79">
        <v>4.4824740384322563</v>
      </c>
    </row>
    <row r="214" spans="1:56" x14ac:dyDescent="0.3">
      <c r="A214" s="19" t="s">
        <v>415</v>
      </c>
      <c r="B214" s="16" t="s">
        <v>505</v>
      </c>
      <c r="C214" s="19">
        <v>84569</v>
      </c>
      <c r="D214" s="16">
        <v>36958</v>
      </c>
      <c r="E214" s="16">
        <v>47611</v>
      </c>
      <c r="F214" s="47">
        <f t="shared" si="24"/>
        <v>0.23506537546418804</v>
      </c>
      <c r="G214" s="72">
        <v>77.624918611245292</v>
      </c>
      <c r="H214" s="73">
        <v>6.4719078689099998</v>
      </c>
      <c r="I214" s="74">
        <f t="shared" si="25"/>
        <v>13067.089599074148</v>
      </c>
      <c r="J214" s="47">
        <v>1</v>
      </c>
      <c r="K214" s="16">
        <v>72697</v>
      </c>
      <c r="L214" s="16">
        <v>31107</v>
      </c>
      <c r="M214" s="16">
        <v>41590</v>
      </c>
      <c r="N214" s="16">
        <v>11872</v>
      </c>
      <c r="O214" s="16">
        <v>5851</v>
      </c>
      <c r="P214" s="16">
        <v>6021</v>
      </c>
      <c r="Q214" s="16">
        <v>84569</v>
      </c>
      <c r="R214" s="16">
        <v>36958</v>
      </c>
      <c r="S214" s="16">
        <v>47611</v>
      </c>
      <c r="T214" s="72">
        <v>77.624918611245292</v>
      </c>
      <c r="U214" s="78"/>
      <c r="V214" s="78"/>
      <c r="W214" s="78"/>
      <c r="X214" s="72"/>
      <c r="Y214" s="47">
        <v>1</v>
      </c>
      <c r="Z214" s="16">
        <v>11999</v>
      </c>
      <c r="AA214" s="16">
        <v>66775</v>
      </c>
      <c r="AB214" s="16">
        <v>5795</v>
      </c>
      <c r="AC214" s="47">
        <v>0.26647697491576189</v>
      </c>
      <c r="AD214" s="50">
        <f t="shared" si="26"/>
        <v>62033.308708348937</v>
      </c>
      <c r="AE214" s="75">
        <v>0.17969299887682516</v>
      </c>
      <c r="AF214" s="76">
        <f t="shared" si="27"/>
        <v>0.82030700112317478</v>
      </c>
      <c r="AG214" s="77">
        <v>8.6783976038936732</v>
      </c>
      <c r="AH214" s="16">
        <v>72570</v>
      </c>
      <c r="AI214" s="16">
        <v>38466</v>
      </c>
      <c r="AJ214" s="16">
        <v>29669</v>
      </c>
      <c r="AK214" s="16">
        <v>3372</v>
      </c>
      <c r="AL214" s="78">
        <v>811</v>
      </c>
      <c r="AM214" s="78">
        <v>252</v>
      </c>
      <c r="AN214" s="16">
        <v>16299</v>
      </c>
      <c r="AO214" s="16">
        <v>11021</v>
      </c>
      <c r="AP214" s="16">
        <v>5278</v>
      </c>
      <c r="AQ214" s="67">
        <v>0.32382354745689917</v>
      </c>
      <c r="AR214" s="16">
        <v>72697</v>
      </c>
      <c r="AS214" s="16">
        <v>11872</v>
      </c>
      <c r="AT214" s="47">
        <f t="shared" si="28"/>
        <v>0.16330797694540353</v>
      </c>
      <c r="AU214" s="78">
        <v>901</v>
      </c>
      <c r="AV214" s="16">
        <v>2299</v>
      </c>
      <c r="AW214" s="16">
        <v>3159</v>
      </c>
      <c r="AX214" s="16">
        <v>3311</v>
      </c>
      <c r="AY214" s="16">
        <v>2487</v>
      </c>
      <c r="AZ214" s="16">
        <v>1568</v>
      </c>
      <c r="BA214" s="16">
        <v>1008</v>
      </c>
      <c r="BB214" s="78">
        <v>675</v>
      </c>
      <c r="BC214" s="78">
        <v>891</v>
      </c>
      <c r="BD214" s="79">
        <v>4.4602122829621447</v>
      </c>
    </row>
    <row r="215" spans="1:56" x14ac:dyDescent="0.3">
      <c r="A215" s="19" t="s">
        <v>415</v>
      </c>
      <c r="B215" s="16" t="s">
        <v>507</v>
      </c>
      <c r="C215" s="19">
        <v>198113</v>
      </c>
      <c r="D215" s="16">
        <v>93392</v>
      </c>
      <c r="E215" s="16">
        <v>104721</v>
      </c>
      <c r="F215" s="47">
        <f t="shared" si="24"/>
        <v>0.55066876431478062</v>
      </c>
      <c r="G215" s="72">
        <v>89.181730502955475</v>
      </c>
      <c r="H215" s="73">
        <v>27.022233511700001</v>
      </c>
      <c r="I215" s="74">
        <f t="shared" si="25"/>
        <v>7331.4813120174413</v>
      </c>
      <c r="J215" s="47">
        <v>1</v>
      </c>
      <c r="K215" s="16">
        <v>179839</v>
      </c>
      <c r="L215" s="16">
        <v>82531</v>
      </c>
      <c r="M215" s="16">
        <v>97308</v>
      </c>
      <c r="N215" s="16">
        <v>18274</v>
      </c>
      <c r="O215" s="16">
        <v>10861</v>
      </c>
      <c r="P215" s="16">
        <v>7413</v>
      </c>
      <c r="Q215" s="16">
        <v>198113</v>
      </c>
      <c r="R215" s="16">
        <v>93392</v>
      </c>
      <c r="S215" s="16">
        <v>104721</v>
      </c>
      <c r="T215" s="72">
        <v>89.181730502955475</v>
      </c>
      <c r="U215" s="78"/>
      <c r="V215" s="78"/>
      <c r="W215" s="78"/>
      <c r="X215" s="72"/>
      <c r="Y215" s="47">
        <v>1</v>
      </c>
      <c r="Z215" s="16">
        <v>38076</v>
      </c>
      <c r="AA215" s="16">
        <v>147672</v>
      </c>
      <c r="AB215" s="16">
        <v>12365</v>
      </c>
      <c r="AC215" s="47">
        <v>0.3415745706701338</v>
      </c>
      <c r="AD215" s="50">
        <f t="shared" si="26"/>
        <v>130442.63708082777</v>
      </c>
      <c r="AE215" s="75">
        <v>0.2578417032341947</v>
      </c>
      <c r="AF215" s="76">
        <f t="shared" si="27"/>
        <v>0.74215829676580536</v>
      </c>
      <c r="AG215" s="77">
        <v>8.3732867435939102</v>
      </c>
      <c r="AH215" s="16">
        <v>160037</v>
      </c>
      <c r="AI215" s="16">
        <v>67326</v>
      </c>
      <c r="AJ215" s="16">
        <v>77548</v>
      </c>
      <c r="AK215" s="16">
        <v>9539</v>
      </c>
      <c r="AL215" s="16">
        <v>2649</v>
      </c>
      <c r="AM215" s="78">
        <v>2975</v>
      </c>
      <c r="AN215" s="16">
        <v>38807</v>
      </c>
      <c r="AO215" s="16">
        <v>27872</v>
      </c>
      <c r="AP215" s="16">
        <v>10935</v>
      </c>
      <c r="AQ215" s="67">
        <v>0.2817790604787796</v>
      </c>
      <c r="AR215" s="16">
        <v>179839</v>
      </c>
      <c r="AS215" s="16">
        <v>18274</v>
      </c>
      <c r="AT215" s="47">
        <f t="shared" si="28"/>
        <v>0.10161310950350036</v>
      </c>
      <c r="AU215" s="16">
        <v>1800</v>
      </c>
      <c r="AV215" s="16">
        <v>4809</v>
      </c>
      <c r="AW215" s="16">
        <v>7306</v>
      </c>
      <c r="AX215" s="16">
        <v>7947</v>
      </c>
      <c r="AY215" s="16">
        <v>6132</v>
      </c>
      <c r="AZ215" s="16">
        <v>3952</v>
      </c>
      <c r="BA215" s="16">
        <v>2626</v>
      </c>
      <c r="BB215" s="16">
        <v>1944</v>
      </c>
      <c r="BC215" s="16">
        <v>2291</v>
      </c>
      <c r="BD215" s="79">
        <v>4.6341897080423635</v>
      </c>
    </row>
    <row r="216" spans="1:56" x14ac:dyDescent="0.3">
      <c r="A216" s="19" t="s">
        <v>415</v>
      </c>
      <c r="B216" s="16" t="s">
        <v>509</v>
      </c>
      <c r="C216" s="19">
        <v>25082</v>
      </c>
      <c r="D216" s="16">
        <v>11846</v>
      </c>
      <c r="E216" s="16">
        <v>13236</v>
      </c>
      <c r="F216" s="47">
        <f t="shared" si="24"/>
        <v>6.9717151052900758E-2</v>
      </c>
      <c r="G216" s="72">
        <v>89.498337866424905</v>
      </c>
      <c r="H216" s="73">
        <v>4.8951507562299996</v>
      </c>
      <c r="I216" s="74">
        <f t="shared" si="25"/>
        <v>5123.8462815631246</v>
      </c>
      <c r="J216" s="47">
        <v>1</v>
      </c>
      <c r="K216" s="16">
        <v>20417</v>
      </c>
      <c r="L216" s="16">
        <v>8777</v>
      </c>
      <c r="M216" s="16">
        <v>11640</v>
      </c>
      <c r="N216" s="16">
        <v>4665</v>
      </c>
      <c r="O216" s="16">
        <v>3069</v>
      </c>
      <c r="P216" s="16">
        <v>1596</v>
      </c>
      <c r="Q216" s="16">
        <v>25082</v>
      </c>
      <c r="R216" s="16">
        <v>11846</v>
      </c>
      <c r="S216" s="16">
        <v>13236</v>
      </c>
      <c r="T216" s="72">
        <v>89.498337866424905</v>
      </c>
      <c r="U216" s="78"/>
      <c r="V216" s="78"/>
      <c r="W216" s="78"/>
      <c r="X216" s="72"/>
      <c r="Y216" s="47">
        <v>1</v>
      </c>
      <c r="Z216" s="16">
        <v>4173</v>
      </c>
      <c r="AA216" s="16">
        <v>19119</v>
      </c>
      <c r="AB216" s="16">
        <v>1790</v>
      </c>
      <c r="AC216" s="47">
        <v>0.31188869710758932</v>
      </c>
      <c r="AD216" s="50">
        <f t="shared" si="26"/>
        <v>17259.207699147442</v>
      </c>
      <c r="AE216" s="75">
        <v>0.21826455358543856</v>
      </c>
      <c r="AF216" s="76">
        <f t="shared" si="27"/>
        <v>0.78173544641456139</v>
      </c>
      <c r="AG216" s="77">
        <v>9.3624143522150742</v>
      </c>
      <c r="AH216" s="16">
        <v>20909</v>
      </c>
      <c r="AI216" s="16">
        <v>9589</v>
      </c>
      <c r="AJ216" s="16">
        <v>9456</v>
      </c>
      <c r="AK216" s="78">
        <v>1162</v>
      </c>
      <c r="AL216" s="78">
        <v>259</v>
      </c>
      <c r="AM216" s="78">
        <v>443</v>
      </c>
      <c r="AN216" s="16">
        <v>4608</v>
      </c>
      <c r="AO216" s="16">
        <v>3165</v>
      </c>
      <c r="AP216" s="16">
        <v>1443</v>
      </c>
      <c r="AQ216" s="67">
        <v>0.31315104166666669</v>
      </c>
      <c r="AR216" s="16">
        <v>20417</v>
      </c>
      <c r="AS216" s="16">
        <v>4665</v>
      </c>
      <c r="AT216" s="47">
        <f t="shared" si="28"/>
        <v>0.22848606553362394</v>
      </c>
      <c r="AU216" s="78">
        <v>313</v>
      </c>
      <c r="AV216" s="78">
        <v>583</v>
      </c>
      <c r="AW216" s="78">
        <v>851</v>
      </c>
      <c r="AX216" s="78">
        <v>962</v>
      </c>
      <c r="AY216" s="78">
        <v>745</v>
      </c>
      <c r="AZ216" s="78">
        <v>450</v>
      </c>
      <c r="BA216" s="78">
        <v>270</v>
      </c>
      <c r="BB216" s="78">
        <v>188</v>
      </c>
      <c r="BC216" s="78">
        <v>246</v>
      </c>
      <c r="BD216" s="79">
        <v>4.4307725694444446</v>
      </c>
    </row>
    <row r="217" spans="1:56" x14ac:dyDescent="0.3">
      <c r="A217" s="19" t="s">
        <v>415</v>
      </c>
      <c r="B217" s="16" t="s">
        <v>511</v>
      </c>
      <c r="C217" s="19">
        <v>96732</v>
      </c>
      <c r="D217" s="16">
        <v>45518</v>
      </c>
      <c r="E217" s="16">
        <v>51214</v>
      </c>
      <c r="F217" s="47">
        <f t="shared" si="24"/>
        <v>0.26887327388761645</v>
      </c>
      <c r="G217" s="72">
        <v>88.878041160620143</v>
      </c>
      <c r="H217" s="73">
        <v>8.4752895716100003</v>
      </c>
      <c r="I217" s="74">
        <f t="shared" si="25"/>
        <v>11413.415339108513</v>
      </c>
      <c r="J217" s="47">
        <v>1</v>
      </c>
      <c r="K217" s="16">
        <v>78793</v>
      </c>
      <c r="L217" s="16">
        <v>34391</v>
      </c>
      <c r="M217" s="16">
        <v>44402</v>
      </c>
      <c r="N217" s="16">
        <v>17939</v>
      </c>
      <c r="O217" s="16">
        <v>11127</v>
      </c>
      <c r="P217" s="16">
        <v>6812</v>
      </c>
      <c r="Q217" s="16">
        <v>96732</v>
      </c>
      <c r="R217" s="16">
        <v>45518</v>
      </c>
      <c r="S217" s="16">
        <v>51214</v>
      </c>
      <c r="T217" s="72">
        <v>88.878041160620143</v>
      </c>
      <c r="U217" s="78"/>
      <c r="V217" s="78"/>
      <c r="W217" s="78"/>
      <c r="X217" s="72"/>
      <c r="Y217" s="47">
        <v>1</v>
      </c>
      <c r="Z217" s="16">
        <v>14852</v>
      </c>
      <c r="AA217" s="16">
        <v>74282</v>
      </c>
      <c r="AB217" s="16">
        <v>7598</v>
      </c>
      <c r="AC217" s="47">
        <v>0.30222664979402819</v>
      </c>
      <c r="AD217" s="50">
        <f t="shared" si="26"/>
        <v>67497.011712124062</v>
      </c>
      <c r="AE217" s="75">
        <v>0.19994076626908272</v>
      </c>
      <c r="AF217" s="76">
        <f t="shared" si="27"/>
        <v>0.80005923373091725</v>
      </c>
      <c r="AG217" s="77">
        <v>10.228588352494548</v>
      </c>
      <c r="AH217" s="16">
        <v>81880</v>
      </c>
      <c r="AI217" s="16">
        <v>37502</v>
      </c>
      <c r="AJ217" s="16">
        <v>34874</v>
      </c>
      <c r="AK217" s="16">
        <v>4569</v>
      </c>
      <c r="AL217" s="78">
        <v>1047</v>
      </c>
      <c r="AM217" s="78">
        <v>3888</v>
      </c>
      <c r="AN217" s="16">
        <v>17426</v>
      </c>
      <c r="AO217" s="16">
        <v>11907</v>
      </c>
      <c r="AP217" s="16">
        <v>5519</v>
      </c>
      <c r="AQ217" s="67">
        <v>0.31671066222885341</v>
      </c>
      <c r="AR217" s="16">
        <v>78793</v>
      </c>
      <c r="AS217" s="16">
        <v>17939</v>
      </c>
      <c r="AT217" s="47">
        <f t="shared" si="28"/>
        <v>0.22767250897922403</v>
      </c>
      <c r="AU217" s="16">
        <v>1030</v>
      </c>
      <c r="AV217" s="16">
        <v>2358</v>
      </c>
      <c r="AW217" s="16">
        <v>3399</v>
      </c>
      <c r="AX217" s="16">
        <v>3572</v>
      </c>
      <c r="AY217" s="16">
        <v>2489</v>
      </c>
      <c r="AZ217" s="16">
        <v>1676</v>
      </c>
      <c r="BA217" s="16">
        <v>1006</v>
      </c>
      <c r="BB217" s="78">
        <v>819</v>
      </c>
      <c r="BC217" s="16">
        <v>1077</v>
      </c>
      <c r="BD217" s="79">
        <v>4.5215769539768162</v>
      </c>
    </row>
    <row r="218" spans="1:56" x14ac:dyDescent="0.3">
      <c r="A218" s="19" t="s">
        <v>415</v>
      </c>
      <c r="B218" s="16" t="s">
        <v>513</v>
      </c>
      <c r="C218" s="19">
        <v>2826</v>
      </c>
      <c r="D218" s="16">
        <v>1697</v>
      </c>
      <c r="E218" s="16">
        <v>1129</v>
      </c>
      <c r="F218" s="47">
        <f t="shared" si="24"/>
        <v>7.8550621511640842E-3</v>
      </c>
      <c r="G218" s="72">
        <v>150.31000885739593</v>
      </c>
      <c r="H218" s="73">
        <v>1.1732829555399999</v>
      </c>
      <c r="I218" s="74">
        <f t="shared" si="25"/>
        <v>2408.6261431278886</v>
      </c>
      <c r="J218" s="47">
        <v>1</v>
      </c>
      <c r="K218" s="16">
        <v>1994</v>
      </c>
      <c r="L218" s="78">
        <v>989</v>
      </c>
      <c r="M218" s="16">
        <v>1005</v>
      </c>
      <c r="N218" s="78">
        <v>832</v>
      </c>
      <c r="O218" s="78">
        <v>708</v>
      </c>
      <c r="P218" s="78">
        <v>124</v>
      </c>
      <c r="Q218" s="16">
        <v>2826</v>
      </c>
      <c r="R218" s="16">
        <v>1697</v>
      </c>
      <c r="S218" s="16">
        <v>1129</v>
      </c>
      <c r="T218" s="72">
        <v>150.31000885739593</v>
      </c>
      <c r="U218" s="78"/>
      <c r="V218" s="78"/>
      <c r="W218" s="78"/>
      <c r="X218" s="72"/>
      <c r="Y218" s="47">
        <v>1</v>
      </c>
      <c r="Z218" s="78">
        <v>529</v>
      </c>
      <c r="AA218" s="16">
        <v>2191</v>
      </c>
      <c r="AB218" s="78">
        <v>106</v>
      </c>
      <c r="AC218" s="47">
        <v>0.28982199908717482</v>
      </c>
      <c r="AD218" s="50">
        <f t="shared" si="26"/>
        <v>2006.9630305796438</v>
      </c>
      <c r="AE218" s="75">
        <v>0.24144226380648107</v>
      </c>
      <c r="AF218" s="76">
        <f t="shared" si="27"/>
        <v>0.75855773619351896</v>
      </c>
      <c r="AG218" s="77">
        <v>4.8379735280693748</v>
      </c>
      <c r="AH218" s="78">
        <v>2297</v>
      </c>
      <c r="AI218" s="78">
        <v>859</v>
      </c>
      <c r="AJ218" s="78">
        <v>1158</v>
      </c>
      <c r="AK218" s="78">
        <v>99</v>
      </c>
      <c r="AL218" s="78">
        <v>29</v>
      </c>
      <c r="AM218" s="78">
        <v>152</v>
      </c>
      <c r="AN218" s="78">
        <v>410</v>
      </c>
      <c r="AO218" s="78">
        <v>341</v>
      </c>
      <c r="AP218" s="78">
        <v>69</v>
      </c>
      <c r="AQ218" s="67">
        <v>0.16829268292682931</v>
      </c>
      <c r="AR218" s="16">
        <v>1994</v>
      </c>
      <c r="AS218" s="78">
        <v>832</v>
      </c>
      <c r="AT218" s="47">
        <f t="shared" si="28"/>
        <v>0.41725175526579739</v>
      </c>
      <c r="AU218" s="78">
        <v>18</v>
      </c>
      <c r="AV218" s="78">
        <v>55</v>
      </c>
      <c r="AW218" s="78">
        <v>78</v>
      </c>
      <c r="AX218" s="78">
        <v>64</v>
      </c>
      <c r="AY218" s="78">
        <v>69</v>
      </c>
      <c r="AZ218" s="78">
        <v>41</v>
      </c>
      <c r="BA218" s="78">
        <v>18</v>
      </c>
      <c r="BB218" s="78">
        <v>23</v>
      </c>
      <c r="BC218" s="78">
        <v>44</v>
      </c>
      <c r="BD218" s="79">
        <v>4.8634146341463413</v>
      </c>
    </row>
    <row r="219" spans="1:56" x14ac:dyDescent="0.3">
      <c r="A219" s="19" t="s">
        <v>515</v>
      </c>
      <c r="B219" s="16" t="s">
        <v>519</v>
      </c>
      <c r="C219" s="19">
        <v>380985</v>
      </c>
      <c r="D219" s="16">
        <v>184804</v>
      </c>
      <c r="E219" s="16">
        <v>196181</v>
      </c>
      <c r="F219" s="47">
        <f t="shared" si="24"/>
        <v>1.058974116652954</v>
      </c>
      <c r="G219" s="72">
        <v>94.200763580571007</v>
      </c>
      <c r="H219" s="73">
        <v>1547.6672348500001</v>
      </c>
      <c r="I219" s="74">
        <f t="shared" si="25"/>
        <v>246.16725832341155</v>
      </c>
      <c r="J219" s="47">
        <f t="shared" ref="J219:J245" si="29">I219/1157.93</f>
        <v>0.21259252141615773</v>
      </c>
      <c r="K219" s="16">
        <v>353610</v>
      </c>
      <c r="L219" s="16">
        <v>168232</v>
      </c>
      <c r="M219" s="16">
        <v>185378</v>
      </c>
      <c r="N219" s="16">
        <v>27375</v>
      </c>
      <c r="O219" s="16">
        <v>16572</v>
      </c>
      <c r="P219" s="16">
        <v>10803</v>
      </c>
      <c r="Q219" s="16">
        <v>187442</v>
      </c>
      <c r="R219" s="16">
        <v>88719</v>
      </c>
      <c r="S219" s="16">
        <v>98723</v>
      </c>
      <c r="T219" s="72">
        <v>89.866596436494035</v>
      </c>
      <c r="U219" s="16">
        <v>193543</v>
      </c>
      <c r="V219" s="16">
        <v>96085</v>
      </c>
      <c r="W219" s="16">
        <v>97458</v>
      </c>
      <c r="X219" s="72">
        <v>98.591187998932867</v>
      </c>
      <c r="Y219" s="47">
        <v>0.49199312308883558</v>
      </c>
      <c r="Z219" s="16">
        <v>97780</v>
      </c>
      <c r="AA219" s="16">
        <v>262568</v>
      </c>
      <c r="AB219" s="16">
        <v>20637</v>
      </c>
      <c r="AC219" s="47">
        <v>0.4509955516285305</v>
      </c>
      <c r="AD219" s="50">
        <f t="shared" si="26"/>
        <v>209162.45976280433</v>
      </c>
      <c r="AE219" s="75">
        <v>0.37239876908077141</v>
      </c>
      <c r="AF219" s="76">
        <f t="shared" si="27"/>
        <v>0.62760123091922859</v>
      </c>
      <c r="AG219" s="77">
        <v>7.859678254775905</v>
      </c>
      <c r="AH219" s="16">
        <v>283205</v>
      </c>
      <c r="AI219" s="16">
        <v>81913</v>
      </c>
      <c r="AJ219" s="16">
        <v>173120</v>
      </c>
      <c r="AK219" s="16">
        <v>19297</v>
      </c>
      <c r="AL219" s="16">
        <v>6405</v>
      </c>
      <c r="AM219" s="78">
        <v>2470</v>
      </c>
      <c r="AN219" s="16">
        <v>85687</v>
      </c>
      <c r="AO219" s="16">
        <v>68002</v>
      </c>
      <c r="AP219" s="16">
        <v>17685</v>
      </c>
      <c r="AQ219" s="67">
        <v>0.20639070103983101</v>
      </c>
      <c r="AR219" s="16">
        <v>353610</v>
      </c>
      <c r="AS219" s="16">
        <v>27375</v>
      </c>
      <c r="AT219" s="47">
        <f t="shared" si="28"/>
        <v>7.7415797064562655E-2</v>
      </c>
      <c r="AU219" s="16">
        <v>3796</v>
      </c>
      <c r="AV219" s="16">
        <v>12543</v>
      </c>
      <c r="AW219" s="16">
        <v>19760</v>
      </c>
      <c r="AX219" s="16">
        <v>19210</v>
      </c>
      <c r="AY219" s="16">
        <v>13256</v>
      </c>
      <c r="AZ219" s="16">
        <v>7968</v>
      </c>
      <c r="BA219" s="16">
        <v>4409</v>
      </c>
      <c r="BB219" s="16">
        <v>2598</v>
      </c>
      <c r="BC219" s="16">
        <v>2147</v>
      </c>
      <c r="BD219" s="79">
        <v>4.1267636864401833</v>
      </c>
    </row>
    <row r="220" spans="1:56" x14ac:dyDescent="0.3">
      <c r="A220" s="19" t="s">
        <v>515</v>
      </c>
      <c r="B220" s="16" t="s">
        <v>520</v>
      </c>
      <c r="C220" s="19">
        <v>177990</v>
      </c>
      <c r="D220" s="16">
        <v>86897</v>
      </c>
      <c r="E220" s="16">
        <v>91093</v>
      </c>
      <c r="F220" s="47">
        <f t="shared" si="24"/>
        <v>0.4947354962086678</v>
      </c>
      <c r="G220" s="72">
        <v>95.393718507459411</v>
      </c>
      <c r="H220" s="73">
        <v>793.64731309599995</v>
      </c>
      <c r="I220" s="74">
        <f t="shared" si="25"/>
        <v>224.26838352878067</v>
      </c>
      <c r="J220" s="47">
        <f t="shared" si="29"/>
        <v>0.19368043277985772</v>
      </c>
      <c r="K220" s="16">
        <v>175779</v>
      </c>
      <c r="L220" s="16">
        <v>85156</v>
      </c>
      <c r="M220" s="16">
        <v>90623</v>
      </c>
      <c r="N220" s="16">
        <v>2211</v>
      </c>
      <c r="O220" s="16">
        <v>1741</v>
      </c>
      <c r="P220" s="78">
        <v>470</v>
      </c>
      <c r="Q220" s="16">
        <v>11092</v>
      </c>
      <c r="R220" s="16">
        <v>5421</v>
      </c>
      <c r="S220" s="16">
        <v>5671</v>
      </c>
      <c r="T220" s="72">
        <v>95.591606418621055</v>
      </c>
      <c r="U220" s="16">
        <v>166898</v>
      </c>
      <c r="V220" s="16">
        <v>81476</v>
      </c>
      <c r="W220" s="16">
        <v>85422</v>
      </c>
      <c r="X220" s="72">
        <v>95.380581114935254</v>
      </c>
      <c r="Y220" s="47">
        <v>6.2318107758862859E-2</v>
      </c>
      <c r="Z220" s="16">
        <v>53510</v>
      </c>
      <c r="AA220" s="16">
        <v>116264</v>
      </c>
      <c r="AB220" s="16">
        <v>8216</v>
      </c>
      <c r="AC220" s="47">
        <v>0.53091240624784974</v>
      </c>
      <c r="AD220" s="50">
        <f t="shared" si="26"/>
        <v>83492.900811945219</v>
      </c>
      <c r="AE220" s="75">
        <v>0.46024564783595956</v>
      </c>
      <c r="AF220" s="76">
        <f t="shared" si="27"/>
        <v>0.53975435216404044</v>
      </c>
      <c r="AG220" s="77">
        <v>7.0666758411890189</v>
      </c>
      <c r="AH220" s="16">
        <v>124480</v>
      </c>
      <c r="AI220" s="16">
        <v>36119</v>
      </c>
      <c r="AJ220" s="16">
        <v>77218</v>
      </c>
      <c r="AK220" s="16">
        <v>8084</v>
      </c>
      <c r="AL220" s="16">
        <v>2347</v>
      </c>
      <c r="AM220" s="78">
        <v>712</v>
      </c>
      <c r="AN220" s="16">
        <v>42966</v>
      </c>
      <c r="AO220" s="16">
        <v>35963</v>
      </c>
      <c r="AP220" s="16">
        <v>7003</v>
      </c>
      <c r="AQ220" s="67">
        <v>0.16298934040869525</v>
      </c>
      <c r="AR220" s="16">
        <v>175779</v>
      </c>
      <c r="AS220" s="16">
        <v>2211</v>
      </c>
      <c r="AT220" s="47">
        <f t="shared" si="28"/>
        <v>1.2578294335500827E-2</v>
      </c>
      <c r="AU220" s="16">
        <v>2155</v>
      </c>
      <c r="AV220" s="16">
        <v>5707</v>
      </c>
      <c r="AW220" s="16">
        <v>9748</v>
      </c>
      <c r="AX220" s="16">
        <v>10054</v>
      </c>
      <c r="AY220" s="16">
        <v>6879</v>
      </c>
      <c r="AZ220" s="16">
        <v>4217</v>
      </c>
      <c r="BA220" s="16">
        <v>2195</v>
      </c>
      <c r="BB220" s="16">
        <v>1202</v>
      </c>
      <c r="BC220" s="78">
        <v>809</v>
      </c>
      <c r="BD220" s="79">
        <v>4.0911185588604946</v>
      </c>
    </row>
    <row r="221" spans="1:56" x14ac:dyDescent="0.3">
      <c r="A221" s="19" t="s">
        <v>515</v>
      </c>
      <c r="B221" s="16" t="s">
        <v>522</v>
      </c>
      <c r="C221" s="19">
        <v>154400</v>
      </c>
      <c r="D221" s="16">
        <v>75663</v>
      </c>
      <c r="E221" s="16">
        <v>78737</v>
      </c>
      <c r="F221" s="47">
        <f t="shared" si="24"/>
        <v>0.42916546218674256</v>
      </c>
      <c r="G221" s="72">
        <v>96.095863444124106</v>
      </c>
      <c r="H221" s="73">
        <v>2120.30405019</v>
      </c>
      <c r="I221" s="74">
        <f t="shared" si="25"/>
        <v>72.819744878648066</v>
      </c>
      <c r="J221" s="47">
        <f t="shared" si="29"/>
        <v>6.2887864446596997E-2</v>
      </c>
      <c r="K221" s="16">
        <v>152562</v>
      </c>
      <c r="L221" s="16">
        <v>74301</v>
      </c>
      <c r="M221" s="16">
        <v>78261</v>
      </c>
      <c r="N221" s="16">
        <v>1838</v>
      </c>
      <c r="O221" s="16">
        <v>1362</v>
      </c>
      <c r="P221" s="78">
        <v>476</v>
      </c>
      <c r="Q221" s="16">
        <v>7300</v>
      </c>
      <c r="R221" s="16">
        <v>3423</v>
      </c>
      <c r="S221" s="16">
        <v>3877</v>
      </c>
      <c r="T221" s="72">
        <v>88.289914882641213</v>
      </c>
      <c r="U221" s="16">
        <v>147100</v>
      </c>
      <c r="V221" s="16">
        <v>72240</v>
      </c>
      <c r="W221" s="16">
        <v>74860</v>
      </c>
      <c r="X221" s="72">
        <v>96.500133582687681</v>
      </c>
      <c r="Y221" s="47">
        <v>4.7279792746113991E-2</v>
      </c>
      <c r="Z221" s="16">
        <v>47808</v>
      </c>
      <c r="AA221" s="16">
        <v>98683</v>
      </c>
      <c r="AB221" s="16">
        <v>7909</v>
      </c>
      <c r="AC221" s="47">
        <v>0.56460585916520567</v>
      </c>
      <c r="AD221" s="50">
        <f t="shared" si="26"/>
        <v>67224.855344892247</v>
      </c>
      <c r="AE221" s="75">
        <v>0.48446034271353722</v>
      </c>
      <c r="AF221" s="76">
        <f t="shared" si="27"/>
        <v>0.51553965728646278</v>
      </c>
      <c r="AG221" s="77">
        <v>8.0145516451668488</v>
      </c>
      <c r="AH221" s="16">
        <v>106592</v>
      </c>
      <c r="AI221" s="16">
        <v>28090</v>
      </c>
      <c r="AJ221" s="16">
        <v>68234</v>
      </c>
      <c r="AK221" s="16">
        <v>7559</v>
      </c>
      <c r="AL221" s="16">
        <v>2150</v>
      </c>
      <c r="AM221" s="78">
        <v>559</v>
      </c>
      <c r="AN221" s="16">
        <v>37237</v>
      </c>
      <c r="AO221" s="16">
        <v>30467</v>
      </c>
      <c r="AP221" s="16">
        <v>6770</v>
      </c>
      <c r="AQ221" s="67">
        <v>0.18180841636007197</v>
      </c>
      <c r="AR221" s="16">
        <v>152562</v>
      </c>
      <c r="AS221" s="16">
        <v>1838</v>
      </c>
      <c r="AT221" s="47">
        <f t="shared" si="28"/>
        <v>1.2047560991596859E-2</v>
      </c>
      <c r="AU221" s="16">
        <v>1732</v>
      </c>
      <c r="AV221" s="16">
        <v>5210</v>
      </c>
      <c r="AW221" s="16">
        <v>8307</v>
      </c>
      <c r="AX221" s="16">
        <v>8396</v>
      </c>
      <c r="AY221" s="16">
        <v>6233</v>
      </c>
      <c r="AZ221" s="16">
        <v>3760</v>
      </c>
      <c r="BA221" s="16">
        <v>1942</v>
      </c>
      <c r="BB221" s="16">
        <v>1016</v>
      </c>
      <c r="BC221" s="78">
        <v>641</v>
      </c>
      <c r="BD221" s="79">
        <v>4.0970540054247122</v>
      </c>
    </row>
    <row r="222" spans="1:56" x14ac:dyDescent="0.3">
      <c r="A222" s="19" t="s">
        <v>515</v>
      </c>
      <c r="B222" s="16" t="s">
        <v>524</v>
      </c>
      <c r="C222" s="19">
        <v>324479</v>
      </c>
      <c r="D222" s="16">
        <v>163012</v>
      </c>
      <c r="E222" s="16">
        <v>161467</v>
      </c>
      <c r="F222" s="47">
        <f t="shared" si="24"/>
        <v>0.90191178759645108</v>
      </c>
      <c r="G222" s="72">
        <v>100.95685186446765</v>
      </c>
      <c r="H222" s="73">
        <v>3226.6837415</v>
      </c>
      <c r="I222" s="74">
        <f t="shared" si="25"/>
        <v>100.5611414055591</v>
      </c>
      <c r="J222" s="47">
        <f t="shared" si="29"/>
        <v>8.6845613642931002E-2</v>
      </c>
      <c r="K222" s="16">
        <v>320532</v>
      </c>
      <c r="L222" s="16">
        <v>159582</v>
      </c>
      <c r="M222" s="16">
        <v>160950</v>
      </c>
      <c r="N222" s="16">
        <v>3947</v>
      </c>
      <c r="O222" s="16">
        <v>3430</v>
      </c>
      <c r="P222" s="78">
        <v>517</v>
      </c>
      <c r="Q222" s="16">
        <v>28732</v>
      </c>
      <c r="R222" s="16">
        <v>14405</v>
      </c>
      <c r="S222" s="16">
        <v>14327</v>
      </c>
      <c r="T222" s="72">
        <v>100.54442660710548</v>
      </c>
      <c r="U222" s="16">
        <v>295747</v>
      </c>
      <c r="V222" s="16">
        <v>148607</v>
      </c>
      <c r="W222" s="16">
        <v>147140</v>
      </c>
      <c r="X222" s="72">
        <v>100.99700965067282</v>
      </c>
      <c r="Y222" s="47">
        <v>8.8548103267083539E-2</v>
      </c>
      <c r="Z222" s="16">
        <v>98623</v>
      </c>
      <c r="AA222" s="16">
        <v>208267</v>
      </c>
      <c r="AB222" s="16">
        <v>17589</v>
      </c>
      <c r="AC222" s="47">
        <v>0.5579952656925965</v>
      </c>
      <c r="AD222" s="50">
        <f t="shared" si="26"/>
        <v>143421.25418333197</v>
      </c>
      <c r="AE222" s="75">
        <v>0.47354117551028246</v>
      </c>
      <c r="AF222" s="76">
        <f t="shared" si="27"/>
        <v>0.52645882448971748</v>
      </c>
      <c r="AG222" s="77">
        <v>8.4454090182314054</v>
      </c>
      <c r="AH222" s="16">
        <v>225856</v>
      </c>
      <c r="AI222" s="16">
        <v>53061</v>
      </c>
      <c r="AJ222" s="16">
        <v>150902</v>
      </c>
      <c r="AK222" s="16">
        <v>16043</v>
      </c>
      <c r="AL222" s="78">
        <v>4990</v>
      </c>
      <c r="AM222" s="78">
        <v>860</v>
      </c>
      <c r="AN222" s="16">
        <v>76652</v>
      </c>
      <c r="AO222" s="16">
        <v>65273</v>
      </c>
      <c r="AP222" s="16">
        <v>11379</v>
      </c>
      <c r="AQ222" s="67">
        <v>0.14845013828732453</v>
      </c>
      <c r="AR222" s="16">
        <v>320532</v>
      </c>
      <c r="AS222" s="16">
        <v>3947</v>
      </c>
      <c r="AT222" s="47">
        <f t="shared" si="28"/>
        <v>1.2313903136036339E-2</v>
      </c>
      <c r="AU222" s="16">
        <v>3118</v>
      </c>
      <c r="AV222" s="16">
        <v>10609</v>
      </c>
      <c r="AW222" s="16">
        <v>16925</v>
      </c>
      <c r="AX222" s="16">
        <v>17236</v>
      </c>
      <c r="AY222" s="16">
        <v>12610</v>
      </c>
      <c r="AZ222" s="16">
        <v>7825</v>
      </c>
      <c r="BA222" s="16">
        <v>4269</v>
      </c>
      <c r="BB222" s="16">
        <v>2286</v>
      </c>
      <c r="BC222" s="16">
        <v>1774</v>
      </c>
      <c r="BD222" s="79">
        <v>4.1816521421489332</v>
      </c>
    </row>
    <row r="223" spans="1:56" x14ac:dyDescent="0.3">
      <c r="A223" s="19" t="s">
        <v>515</v>
      </c>
      <c r="B223" s="16" t="s">
        <v>526</v>
      </c>
      <c r="C223" s="19">
        <v>235727</v>
      </c>
      <c r="D223" s="16">
        <v>113738</v>
      </c>
      <c r="E223" s="16">
        <v>121989</v>
      </c>
      <c r="F223" s="47">
        <f t="shared" si="24"/>
        <v>0.65521947477263121</v>
      </c>
      <c r="G223" s="72">
        <v>93.236275401880491</v>
      </c>
      <c r="H223" s="73">
        <v>825.59634590600001</v>
      </c>
      <c r="I223" s="74">
        <f t="shared" si="25"/>
        <v>285.52330829579421</v>
      </c>
      <c r="J223" s="47">
        <f t="shared" si="29"/>
        <v>0.24658080220375514</v>
      </c>
      <c r="K223" s="16">
        <v>233103</v>
      </c>
      <c r="L223" s="16">
        <v>111626</v>
      </c>
      <c r="M223" s="16">
        <v>121477</v>
      </c>
      <c r="N223" s="16">
        <v>2624</v>
      </c>
      <c r="O223" s="16">
        <v>2112</v>
      </c>
      <c r="P223" s="78">
        <v>512</v>
      </c>
      <c r="Q223" s="16">
        <v>23966</v>
      </c>
      <c r="R223" s="16">
        <v>11315</v>
      </c>
      <c r="S223" s="16">
        <v>12651</v>
      </c>
      <c r="T223" s="72">
        <v>89.439569994466837</v>
      </c>
      <c r="U223" s="16">
        <v>211761</v>
      </c>
      <c r="V223" s="16">
        <v>102423</v>
      </c>
      <c r="W223" s="16">
        <v>109338</v>
      </c>
      <c r="X223" s="72">
        <v>93.67557482302584</v>
      </c>
      <c r="Y223" s="47">
        <v>0.10166845545906918</v>
      </c>
      <c r="Z223" s="16">
        <v>68954</v>
      </c>
      <c r="AA223" s="16">
        <v>151783</v>
      </c>
      <c r="AB223" s="16">
        <v>14990</v>
      </c>
      <c r="AC223" s="47">
        <v>0.55305271341322804</v>
      </c>
      <c r="AD223" s="50">
        <f t="shared" si="26"/>
        <v>105357.54302524</v>
      </c>
      <c r="AE223" s="75">
        <v>0.45429330030372306</v>
      </c>
      <c r="AF223" s="76">
        <f t="shared" si="27"/>
        <v>0.54570669969627694</v>
      </c>
      <c r="AG223" s="77">
        <v>9.8759413109505019</v>
      </c>
      <c r="AH223" s="16">
        <v>166773</v>
      </c>
      <c r="AI223" s="16">
        <v>44758</v>
      </c>
      <c r="AJ223" s="16">
        <v>104985</v>
      </c>
      <c r="AK223" s="16">
        <v>12764</v>
      </c>
      <c r="AL223" s="16">
        <v>3223</v>
      </c>
      <c r="AM223" s="78">
        <v>1043</v>
      </c>
      <c r="AN223" s="16">
        <v>59488</v>
      </c>
      <c r="AO223" s="16">
        <v>48369</v>
      </c>
      <c r="AP223" s="16">
        <v>11119</v>
      </c>
      <c r="AQ223" s="67">
        <v>0.18691164604626143</v>
      </c>
      <c r="AR223" s="16">
        <v>233103</v>
      </c>
      <c r="AS223" s="16">
        <v>2624</v>
      </c>
      <c r="AT223" s="47">
        <f t="shared" si="28"/>
        <v>1.1256826381470852E-2</v>
      </c>
      <c r="AU223" s="16">
        <v>3421</v>
      </c>
      <c r="AV223" s="16">
        <v>9062</v>
      </c>
      <c r="AW223" s="16">
        <v>13802</v>
      </c>
      <c r="AX223" s="16">
        <v>13851</v>
      </c>
      <c r="AY223" s="16">
        <v>9399</v>
      </c>
      <c r="AZ223" s="16">
        <v>5319</v>
      </c>
      <c r="BA223" s="16">
        <v>2578</v>
      </c>
      <c r="BB223" s="16">
        <v>1301</v>
      </c>
      <c r="BC223" s="78">
        <v>755</v>
      </c>
      <c r="BD223" s="79">
        <v>3.9184877622377621</v>
      </c>
    </row>
    <row r="224" spans="1:56" x14ac:dyDescent="0.3">
      <c r="A224" s="19" t="s">
        <v>515</v>
      </c>
      <c r="B224" s="16" t="s">
        <v>528</v>
      </c>
      <c r="C224" s="19">
        <v>194100</v>
      </c>
      <c r="D224" s="16">
        <v>92387</v>
      </c>
      <c r="E224" s="16">
        <v>101713</v>
      </c>
      <c r="F224" s="47">
        <f t="shared" si="24"/>
        <v>0.53951435369460321</v>
      </c>
      <c r="G224" s="72">
        <v>90.831063875807416</v>
      </c>
      <c r="H224" s="73">
        <v>1301.77345973</v>
      </c>
      <c r="I224" s="74">
        <f t="shared" si="25"/>
        <v>149.10428427405347</v>
      </c>
      <c r="J224" s="47">
        <f t="shared" si="29"/>
        <v>0.12876796030334603</v>
      </c>
      <c r="K224" s="16">
        <v>191401</v>
      </c>
      <c r="L224" s="16">
        <v>90197</v>
      </c>
      <c r="M224" s="16">
        <v>101204</v>
      </c>
      <c r="N224" s="16">
        <v>2699</v>
      </c>
      <c r="O224" s="16">
        <v>2190</v>
      </c>
      <c r="P224" s="78">
        <v>509</v>
      </c>
      <c r="Q224" s="16">
        <v>29370</v>
      </c>
      <c r="R224" s="16">
        <v>13530</v>
      </c>
      <c r="S224" s="16">
        <v>15840</v>
      </c>
      <c r="T224" s="72">
        <v>85.416666666666657</v>
      </c>
      <c r="U224" s="16">
        <v>164730</v>
      </c>
      <c r="V224" s="16">
        <v>78857</v>
      </c>
      <c r="W224" s="16">
        <v>85873</v>
      </c>
      <c r="X224" s="72">
        <v>91.829795162623867</v>
      </c>
      <c r="Y224" s="47">
        <v>0.15131375579598144</v>
      </c>
      <c r="Z224" s="16">
        <v>53186</v>
      </c>
      <c r="AA224" s="16">
        <v>127284</v>
      </c>
      <c r="AB224" s="16">
        <v>13630</v>
      </c>
      <c r="AC224" s="47">
        <v>0.52493636277929667</v>
      </c>
      <c r="AD224" s="50">
        <f t="shared" si="26"/>
        <v>92209.851984538516</v>
      </c>
      <c r="AE224" s="75">
        <v>0.41785299016372834</v>
      </c>
      <c r="AF224" s="76">
        <f t="shared" si="27"/>
        <v>0.58214700983627166</v>
      </c>
      <c r="AG224" s="77">
        <v>10.708337261556833</v>
      </c>
      <c r="AH224" s="16">
        <v>140914</v>
      </c>
      <c r="AI224" s="16">
        <v>33117</v>
      </c>
      <c r="AJ224" s="16">
        <v>92143</v>
      </c>
      <c r="AK224" s="16">
        <v>11355</v>
      </c>
      <c r="AL224" s="16">
        <v>3188</v>
      </c>
      <c r="AM224" s="78">
        <v>1111</v>
      </c>
      <c r="AN224" s="16">
        <v>50715</v>
      </c>
      <c r="AO224" s="16">
        <v>41174</v>
      </c>
      <c r="AP224" s="16">
        <v>9541</v>
      </c>
      <c r="AQ224" s="67">
        <v>0.18812974465148374</v>
      </c>
      <c r="AR224" s="16">
        <v>191401</v>
      </c>
      <c r="AS224" s="16">
        <v>2699</v>
      </c>
      <c r="AT224" s="47">
        <f t="shared" si="28"/>
        <v>1.4101284737279325E-2</v>
      </c>
      <c r="AU224" s="16">
        <v>3165</v>
      </c>
      <c r="AV224" s="16">
        <v>8773</v>
      </c>
      <c r="AW224" s="16">
        <v>12391</v>
      </c>
      <c r="AX224" s="16">
        <v>11745</v>
      </c>
      <c r="AY224" s="16">
        <v>7294</v>
      </c>
      <c r="AZ224" s="16">
        <v>3937</v>
      </c>
      <c r="BA224" s="16">
        <v>1931</v>
      </c>
      <c r="BB224" s="78">
        <v>925</v>
      </c>
      <c r="BC224" s="78">
        <v>554</v>
      </c>
      <c r="BD224" s="79">
        <v>3.7740510697032437</v>
      </c>
    </row>
    <row r="225" spans="1:56" x14ac:dyDescent="0.3">
      <c r="A225" s="19" t="s">
        <v>515</v>
      </c>
      <c r="B225" s="16" t="s">
        <v>530</v>
      </c>
      <c r="C225" s="19">
        <v>163035</v>
      </c>
      <c r="D225" s="16">
        <v>78755</v>
      </c>
      <c r="E225" s="16">
        <v>84280</v>
      </c>
      <c r="F225" s="47">
        <f t="shared" si="24"/>
        <v>0.45316704098196614</v>
      </c>
      <c r="G225" s="72">
        <v>93.444470811580445</v>
      </c>
      <c r="H225" s="73">
        <v>683.98906989499994</v>
      </c>
      <c r="I225" s="74">
        <f t="shared" si="25"/>
        <v>238.35907206094348</v>
      </c>
      <c r="J225" s="47">
        <f t="shared" si="29"/>
        <v>0.20584929318779499</v>
      </c>
      <c r="K225" s="16">
        <v>160722</v>
      </c>
      <c r="L225" s="16">
        <v>77010</v>
      </c>
      <c r="M225" s="16">
        <v>83712</v>
      </c>
      <c r="N225" s="16">
        <v>2313</v>
      </c>
      <c r="O225" s="16">
        <v>1745</v>
      </c>
      <c r="P225" s="78">
        <v>568</v>
      </c>
      <c r="Q225" s="16">
        <v>16052</v>
      </c>
      <c r="R225" s="16">
        <v>7496</v>
      </c>
      <c r="S225" s="16">
        <v>8556</v>
      </c>
      <c r="T225" s="72">
        <v>87.611033193080885</v>
      </c>
      <c r="U225" s="16">
        <v>146983</v>
      </c>
      <c r="V225" s="16">
        <v>71259</v>
      </c>
      <c r="W225" s="16">
        <v>75724</v>
      </c>
      <c r="X225" s="72">
        <v>94.10358670962971</v>
      </c>
      <c r="Y225" s="47">
        <v>9.8457386450762102E-2</v>
      </c>
      <c r="Z225" s="16">
        <v>46374</v>
      </c>
      <c r="AA225" s="16">
        <v>107151</v>
      </c>
      <c r="AB225" s="16">
        <v>9510</v>
      </c>
      <c r="AC225" s="47">
        <v>0.52154436262844017</v>
      </c>
      <c r="AD225" s="50">
        <f t="shared" si="26"/>
        <v>78005.014838872259</v>
      </c>
      <c r="AE225" s="75">
        <v>0.43279110787580144</v>
      </c>
      <c r="AF225" s="76">
        <f t="shared" si="27"/>
        <v>0.56720889212419856</v>
      </c>
      <c r="AG225" s="77">
        <v>8.8753254752638799</v>
      </c>
      <c r="AH225" s="16">
        <v>116661</v>
      </c>
      <c r="AI225" s="16">
        <v>31561</v>
      </c>
      <c r="AJ225" s="16">
        <v>74055</v>
      </c>
      <c r="AK225" s="16">
        <v>7937</v>
      </c>
      <c r="AL225" s="16">
        <v>2352</v>
      </c>
      <c r="AM225" s="78">
        <v>756</v>
      </c>
      <c r="AN225" s="16">
        <v>41402</v>
      </c>
      <c r="AO225" s="16">
        <v>33801</v>
      </c>
      <c r="AP225" s="16">
        <v>7601</v>
      </c>
      <c r="AQ225" s="67">
        <v>0.18359016472634171</v>
      </c>
      <c r="AR225" s="16">
        <v>160722</v>
      </c>
      <c r="AS225" s="16">
        <v>2313</v>
      </c>
      <c r="AT225" s="47">
        <f t="shared" si="28"/>
        <v>1.4391309217157576E-2</v>
      </c>
      <c r="AU225" s="16">
        <v>2475</v>
      </c>
      <c r="AV225" s="16">
        <v>6343</v>
      </c>
      <c r="AW225" s="16">
        <v>10062</v>
      </c>
      <c r="AX225" s="16">
        <v>9406</v>
      </c>
      <c r="AY225" s="16">
        <v>6369</v>
      </c>
      <c r="AZ225" s="16">
        <v>3669</v>
      </c>
      <c r="BA225" s="16">
        <v>1698</v>
      </c>
      <c r="BB225" s="78">
        <v>869</v>
      </c>
      <c r="BC225" s="78">
        <v>511</v>
      </c>
      <c r="BD225" s="79">
        <v>3.8819863774696874</v>
      </c>
    </row>
    <row r="226" spans="1:56" x14ac:dyDescent="0.3">
      <c r="A226" s="19" t="s">
        <v>515</v>
      </c>
      <c r="B226" s="16" t="s">
        <v>534</v>
      </c>
      <c r="C226" s="19">
        <v>338435</v>
      </c>
      <c r="D226" s="16">
        <v>159694</v>
      </c>
      <c r="E226" s="16">
        <v>178741</v>
      </c>
      <c r="F226" s="47">
        <f t="shared" si="24"/>
        <v>0.94070345333659466</v>
      </c>
      <c r="G226" s="72">
        <v>89.343799128347726</v>
      </c>
      <c r="H226" s="73">
        <v>1012.53852197</v>
      </c>
      <c r="I226" s="74">
        <f t="shared" si="25"/>
        <v>334.2440733430459</v>
      </c>
      <c r="J226" s="47">
        <f t="shared" si="29"/>
        <v>0.28865654516511868</v>
      </c>
      <c r="K226" s="16">
        <v>331052</v>
      </c>
      <c r="L226" s="16">
        <v>154156</v>
      </c>
      <c r="M226" s="16">
        <v>176896</v>
      </c>
      <c r="N226" s="16">
        <v>7383</v>
      </c>
      <c r="O226" s="16">
        <v>5538</v>
      </c>
      <c r="P226" s="16">
        <v>1845</v>
      </c>
      <c r="Q226" s="16">
        <v>83762</v>
      </c>
      <c r="R226" s="16">
        <v>38868</v>
      </c>
      <c r="S226" s="16">
        <v>44894</v>
      </c>
      <c r="T226" s="72">
        <v>86.57727090479797</v>
      </c>
      <c r="U226" s="16">
        <v>254673</v>
      </c>
      <c r="V226" s="16">
        <v>120826</v>
      </c>
      <c r="W226" s="16">
        <v>133847</v>
      </c>
      <c r="X226" s="72">
        <v>90.271728167235722</v>
      </c>
      <c r="Y226" s="47">
        <v>0.24749804246014745</v>
      </c>
      <c r="Z226" s="16">
        <v>88780</v>
      </c>
      <c r="AA226" s="16">
        <v>223261</v>
      </c>
      <c r="AB226" s="16">
        <v>26394</v>
      </c>
      <c r="AC226" s="47">
        <v>0.515871558400258</v>
      </c>
      <c r="AD226" s="50">
        <f t="shared" si="26"/>
        <v>163846.00913280869</v>
      </c>
      <c r="AE226" s="75">
        <v>0.39765117956114149</v>
      </c>
      <c r="AF226" s="76">
        <f t="shared" si="27"/>
        <v>0.60234882043885851</v>
      </c>
      <c r="AG226" s="77">
        <v>11.822037883911655</v>
      </c>
      <c r="AH226" s="16">
        <v>249655</v>
      </c>
      <c r="AI226" s="16">
        <v>69506</v>
      </c>
      <c r="AJ226" s="16">
        <v>151917</v>
      </c>
      <c r="AK226" s="16">
        <v>20341</v>
      </c>
      <c r="AL226" s="16">
        <v>5280</v>
      </c>
      <c r="AM226" s="78">
        <v>2611</v>
      </c>
      <c r="AN226" s="16">
        <v>86129</v>
      </c>
      <c r="AO226" s="16">
        <v>66508</v>
      </c>
      <c r="AP226" s="16">
        <v>19621</v>
      </c>
      <c r="AQ226" s="67">
        <v>0.227809448617771</v>
      </c>
      <c r="AR226" s="16">
        <v>331052</v>
      </c>
      <c r="AS226" s="16">
        <v>7383</v>
      </c>
      <c r="AT226" s="47">
        <f t="shared" si="28"/>
        <v>2.230163237195365E-2</v>
      </c>
      <c r="AU226" s="16">
        <v>5754</v>
      </c>
      <c r="AV226" s="16">
        <v>14030</v>
      </c>
      <c r="AW226" s="16">
        <v>20456</v>
      </c>
      <c r="AX226" s="16">
        <v>19339</v>
      </c>
      <c r="AY226" s="16">
        <v>12868</v>
      </c>
      <c r="AZ226" s="16">
        <v>7236</v>
      </c>
      <c r="BA226" s="16">
        <v>3495</v>
      </c>
      <c r="BB226" s="16">
        <v>1752</v>
      </c>
      <c r="BC226" s="16">
        <v>1199</v>
      </c>
      <c r="BD226" s="79">
        <v>3.8436763459461969</v>
      </c>
    </row>
    <row r="227" spans="1:56" x14ac:dyDescent="0.3">
      <c r="A227" s="19" t="s">
        <v>515</v>
      </c>
      <c r="B227" s="16" t="s">
        <v>535</v>
      </c>
      <c r="C227" s="19">
        <v>168203</v>
      </c>
      <c r="D227" s="16">
        <v>79653</v>
      </c>
      <c r="E227" s="16">
        <v>88550</v>
      </c>
      <c r="F227" s="47">
        <f t="shared" si="24"/>
        <v>0.46753185386137736</v>
      </c>
      <c r="G227" s="72">
        <v>89.952569169960469</v>
      </c>
      <c r="H227" s="73">
        <v>628.06804112700001</v>
      </c>
      <c r="I227" s="74">
        <f t="shared" si="25"/>
        <v>267.81015588403119</v>
      </c>
      <c r="J227" s="47">
        <f t="shared" si="29"/>
        <v>0.23128354553732192</v>
      </c>
      <c r="K227" s="16">
        <v>166163</v>
      </c>
      <c r="L227" s="16">
        <v>77851</v>
      </c>
      <c r="M227" s="16">
        <v>88312</v>
      </c>
      <c r="N227" s="16">
        <v>2040</v>
      </c>
      <c r="O227" s="16">
        <v>1802</v>
      </c>
      <c r="P227" s="78">
        <v>238</v>
      </c>
      <c r="Q227" s="16">
        <v>21254</v>
      </c>
      <c r="R227" s="16">
        <v>9969</v>
      </c>
      <c r="S227" s="16">
        <v>11285</v>
      </c>
      <c r="T227" s="72">
        <v>88.338502436863095</v>
      </c>
      <c r="U227" s="16">
        <v>146949</v>
      </c>
      <c r="V227" s="16">
        <v>69684</v>
      </c>
      <c r="W227" s="16">
        <v>77265</v>
      </c>
      <c r="X227" s="72">
        <v>90.188312948941956</v>
      </c>
      <c r="Y227" s="47">
        <v>0.12635922070355463</v>
      </c>
      <c r="Z227" s="16">
        <v>47427</v>
      </c>
      <c r="AA227" s="16">
        <v>107981</v>
      </c>
      <c r="AB227" s="16">
        <v>12795</v>
      </c>
      <c r="AC227" s="47">
        <v>0.55770922662320221</v>
      </c>
      <c r="AD227" s="50">
        <f t="shared" si="26"/>
        <v>74394.634954297522</v>
      </c>
      <c r="AE227" s="75">
        <v>0.43921615839823674</v>
      </c>
      <c r="AF227" s="76">
        <f t="shared" si="27"/>
        <v>0.5607838416017632</v>
      </c>
      <c r="AG227" s="77">
        <v>11.849306822496549</v>
      </c>
      <c r="AH227" s="16">
        <v>120776</v>
      </c>
      <c r="AI227" s="16">
        <v>33509</v>
      </c>
      <c r="AJ227" s="16">
        <v>74509</v>
      </c>
      <c r="AK227" s="16">
        <v>9533</v>
      </c>
      <c r="AL227" s="16">
        <v>2376</v>
      </c>
      <c r="AM227" s="78">
        <v>849</v>
      </c>
      <c r="AN227" s="16">
        <v>42073</v>
      </c>
      <c r="AO227" s="16">
        <v>33468</v>
      </c>
      <c r="AP227" s="16">
        <v>8605</v>
      </c>
      <c r="AQ227" s="67">
        <v>0.20452546763957882</v>
      </c>
      <c r="AR227" s="16">
        <v>166163</v>
      </c>
      <c r="AS227" s="16">
        <v>2040</v>
      </c>
      <c r="AT227" s="47">
        <f t="shared" si="28"/>
        <v>1.2277101400432106E-2</v>
      </c>
      <c r="AU227" s="16">
        <v>2289</v>
      </c>
      <c r="AV227" s="16">
        <v>6324</v>
      </c>
      <c r="AW227" s="16">
        <v>9925</v>
      </c>
      <c r="AX227" s="16">
        <v>9548</v>
      </c>
      <c r="AY227" s="16">
        <v>6771</v>
      </c>
      <c r="AZ227" s="16">
        <v>3759</v>
      </c>
      <c r="BA227" s="16">
        <v>1943</v>
      </c>
      <c r="BB227" s="78">
        <v>928</v>
      </c>
      <c r="BC227" s="78">
        <v>586</v>
      </c>
      <c r="BD227" s="79">
        <v>3.9493974758158439</v>
      </c>
    </row>
    <row r="228" spans="1:56" x14ac:dyDescent="0.3">
      <c r="A228" s="19" t="s">
        <v>515</v>
      </c>
      <c r="B228" s="16" t="s">
        <v>537</v>
      </c>
      <c r="C228" s="19">
        <v>103024</v>
      </c>
      <c r="D228" s="16">
        <v>49661</v>
      </c>
      <c r="E228" s="16">
        <v>53363</v>
      </c>
      <c r="F228" s="47">
        <f t="shared" si="24"/>
        <v>0.28636232238553733</v>
      </c>
      <c r="G228" s="72">
        <v>93.062608923786144</v>
      </c>
      <c r="H228" s="73">
        <v>1007.6145589400001</v>
      </c>
      <c r="I228" s="74">
        <f t="shared" si="25"/>
        <v>102.24544602489684</v>
      </c>
      <c r="J228" s="47">
        <f t="shared" si="29"/>
        <v>8.8300196060985409E-2</v>
      </c>
      <c r="K228" s="16">
        <v>101232</v>
      </c>
      <c r="L228" s="16">
        <v>48199</v>
      </c>
      <c r="M228" s="16">
        <v>53033</v>
      </c>
      <c r="N228" s="16">
        <v>1792</v>
      </c>
      <c r="O228" s="16">
        <v>1462</v>
      </c>
      <c r="P228" s="78">
        <v>330</v>
      </c>
      <c r="Q228" s="16">
        <v>2857</v>
      </c>
      <c r="R228" s="16">
        <v>1338</v>
      </c>
      <c r="S228" s="16">
        <v>1519</v>
      </c>
      <c r="T228" s="72">
        <v>88.084265964450296</v>
      </c>
      <c r="U228" s="16">
        <v>100167</v>
      </c>
      <c r="V228" s="16">
        <v>48323</v>
      </c>
      <c r="W228" s="16">
        <v>51844</v>
      </c>
      <c r="X228" s="72">
        <v>93.208471568551815</v>
      </c>
      <c r="Y228" s="47">
        <v>2.7731402391675725E-2</v>
      </c>
      <c r="Z228" s="16">
        <v>28957</v>
      </c>
      <c r="AA228" s="16">
        <v>66776</v>
      </c>
      <c r="AB228" s="16">
        <v>7291</v>
      </c>
      <c r="AC228" s="47">
        <v>0.54282975919492027</v>
      </c>
      <c r="AD228" s="50">
        <f t="shared" si="26"/>
        <v>47099.506888702534</v>
      </c>
      <c r="AE228" s="75">
        <v>0.43364382412842933</v>
      </c>
      <c r="AF228" s="76">
        <f t="shared" si="27"/>
        <v>0.56635617587157072</v>
      </c>
      <c r="AG228" s="77">
        <v>10.918593506649096</v>
      </c>
      <c r="AH228" s="16">
        <v>74067</v>
      </c>
      <c r="AI228" s="16">
        <v>18238</v>
      </c>
      <c r="AJ228" s="16">
        <v>47713</v>
      </c>
      <c r="AK228" s="16">
        <v>6053</v>
      </c>
      <c r="AL228" s="78">
        <v>1525</v>
      </c>
      <c r="AM228" s="78">
        <v>538</v>
      </c>
      <c r="AN228" s="16">
        <v>26244</v>
      </c>
      <c r="AO228" s="16">
        <v>21076</v>
      </c>
      <c r="AP228" s="16">
        <v>5168</v>
      </c>
      <c r="AQ228" s="67">
        <v>0.19692120103642735</v>
      </c>
      <c r="AR228" s="16">
        <v>101232</v>
      </c>
      <c r="AS228" s="16">
        <v>1792</v>
      </c>
      <c r="AT228" s="47">
        <f t="shared" si="28"/>
        <v>1.7701912438754543E-2</v>
      </c>
      <c r="AU228" s="16">
        <v>1520</v>
      </c>
      <c r="AV228" s="16">
        <v>4240</v>
      </c>
      <c r="AW228" s="16">
        <v>6273</v>
      </c>
      <c r="AX228" s="16">
        <v>6063</v>
      </c>
      <c r="AY228" s="16">
        <v>4065</v>
      </c>
      <c r="AZ228" s="16">
        <v>2162</v>
      </c>
      <c r="BA228" s="16">
        <v>1127</v>
      </c>
      <c r="BB228" s="78">
        <v>520</v>
      </c>
      <c r="BC228" s="78">
        <v>274</v>
      </c>
      <c r="BD228" s="79">
        <v>3.8573388203017833</v>
      </c>
    </row>
    <row r="229" spans="1:56" x14ac:dyDescent="0.3">
      <c r="A229" s="19" t="s">
        <v>515</v>
      </c>
      <c r="B229" s="16" t="s">
        <v>539</v>
      </c>
      <c r="C229" s="19">
        <v>218581</v>
      </c>
      <c r="D229" s="16">
        <v>102303</v>
      </c>
      <c r="E229" s="16">
        <v>116278</v>
      </c>
      <c r="F229" s="47">
        <f t="shared" si="24"/>
        <v>0.60756098374508016</v>
      </c>
      <c r="G229" s="72">
        <v>87.981389428782748</v>
      </c>
      <c r="H229" s="73">
        <v>1538.3241989000001</v>
      </c>
      <c r="I229" s="74">
        <f t="shared" si="25"/>
        <v>142.09033450575592</v>
      </c>
      <c r="J229" s="47">
        <f t="shared" si="29"/>
        <v>0.12271064270357959</v>
      </c>
      <c r="K229" s="16">
        <v>215552</v>
      </c>
      <c r="L229" s="16">
        <v>99799</v>
      </c>
      <c r="M229" s="16">
        <v>115753</v>
      </c>
      <c r="N229" s="16">
        <v>3029</v>
      </c>
      <c r="O229" s="16">
        <v>2504</v>
      </c>
      <c r="P229" s="78">
        <v>525</v>
      </c>
      <c r="Q229" s="16">
        <v>22550</v>
      </c>
      <c r="R229" s="16">
        <v>10120</v>
      </c>
      <c r="S229" s="16">
        <v>12430</v>
      </c>
      <c r="T229" s="72">
        <v>81.415929203539832</v>
      </c>
      <c r="U229" s="16">
        <v>196031</v>
      </c>
      <c r="V229" s="16">
        <v>92183</v>
      </c>
      <c r="W229" s="16">
        <v>103848</v>
      </c>
      <c r="X229" s="72">
        <v>88.767236730606271</v>
      </c>
      <c r="Y229" s="47">
        <v>0.10316541693925821</v>
      </c>
      <c r="Z229" s="16">
        <v>55368</v>
      </c>
      <c r="AA229" s="16">
        <v>144877</v>
      </c>
      <c r="AB229" s="16">
        <v>18336</v>
      </c>
      <c r="AC229" s="47">
        <v>0.50873499589306792</v>
      </c>
      <c r="AD229" s="50">
        <f t="shared" si="26"/>
        <v>107381.19586269732</v>
      </c>
      <c r="AE229" s="75">
        <v>0.38217246353803569</v>
      </c>
      <c r="AF229" s="76">
        <f t="shared" si="27"/>
        <v>0.61782753646196431</v>
      </c>
      <c r="AG229" s="77">
        <v>12.65625323550322</v>
      </c>
      <c r="AH229" s="16">
        <v>163213</v>
      </c>
      <c r="AI229" s="16">
        <v>38678</v>
      </c>
      <c r="AJ229" s="16">
        <v>104961</v>
      </c>
      <c r="AK229" s="16">
        <v>14763</v>
      </c>
      <c r="AL229" s="16">
        <v>3652</v>
      </c>
      <c r="AM229" s="78">
        <v>1159</v>
      </c>
      <c r="AN229" s="16">
        <v>59920</v>
      </c>
      <c r="AO229" s="16">
        <v>46301</v>
      </c>
      <c r="AP229" s="16">
        <v>13619</v>
      </c>
      <c r="AQ229" s="67">
        <v>0.22728638184245661</v>
      </c>
      <c r="AR229" s="16">
        <v>215552</v>
      </c>
      <c r="AS229" s="16">
        <v>3029</v>
      </c>
      <c r="AT229" s="47">
        <f t="shared" si="28"/>
        <v>1.405229364608076E-2</v>
      </c>
      <c r="AU229" s="16">
        <v>4426</v>
      </c>
      <c r="AV229" s="16">
        <v>11236</v>
      </c>
      <c r="AW229" s="16">
        <v>15484</v>
      </c>
      <c r="AX229" s="16">
        <v>13437</v>
      </c>
      <c r="AY229" s="16">
        <v>8235</v>
      </c>
      <c r="AZ229" s="16">
        <v>4152</v>
      </c>
      <c r="BA229" s="16">
        <v>1857</v>
      </c>
      <c r="BB229" s="78">
        <v>738</v>
      </c>
      <c r="BC229" s="78">
        <v>355</v>
      </c>
      <c r="BD229" s="79">
        <v>3.5973297730307077</v>
      </c>
    </row>
    <row r="230" spans="1:56" x14ac:dyDescent="0.3">
      <c r="A230" s="19" t="s">
        <v>515</v>
      </c>
      <c r="B230" s="16" t="s">
        <v>541</v>
      </c>
      <c r="C230" s="19">
        <v>96083</v>
      </c>
      <c r="D230" s="16">
        <v>45623</v>
      </c>
      <c r="E230" s="16">
        <v>50460</v>
      </c>
      <c r="F230" s="47">
        <f t="shared" si="24"/>
        <v>0.2670693335705232</v>
      </c>
      <c r="G230" s="72">
        <v>90.414189456995643</v>
      </c>
      <c r="H230" s="73">
        <v>1158.0169308300001</v>
      </c>
      <c r="I230" s="74">
        <f t="shared" si="25"/>
        <v>82.972016593171247</v>
      </c>
      <c r="J230" s="47">
        <f t="shared" si="29"/>
        <v>7.1655468459381172E-2</v>
      </c>
      <c r="K230" s="16">
        <v>94512</v>
      </c>
      <c r="L230" s="16">
        <v>44310</v>
      </c>
      <c r="M230" s="16">
        <v>50202</v>
      </c>
      <c r="N230" s="16">
        <v>1571</v>
      </c>
      <c r="O230" s="16">
        <v>1313</v>
      </c>
      <c r="P230" s="78">
        <v>258</v>
      </c>
      <c r="Q230" s="16">
        <v>19495</v>
      </c>
      <c r="R230" s="16">
        <v>9123</v>
      </c>
      <c r="S230" s="16">
        <v>10372</v>
      </c>
      <c r="T230" s="72">
        <v>87.957963748553809</v>
      </c>
      <c r="U230" s="16">
        <v>76588</v>
      </c>
      <c r="V230" s="16">
        <v>36500</v>
      </c>
      <c r="W230" s="16">
        <v>40088</v>
      </c>
      <c r="X230" s="72">
        <v>91.049690680502891</v>
      </c>
      <c r="Y230" s="47">
        <v>0.20289749487422332</v>
      </c>
      <c r="Z230" s="16">
        <v>20935</v>
      </c>
      <c r="AA230" s="16">
        <v>67272</v>
      </c>
      <c r="AB230" s="16">
        <v>7876</v>
      </c>
      <c r="AC230" s="47">
        <v>0.42827625163515287</v>
      </c>
      <c r="AD230" s="50">
        <f t="shared" si="26"/>
        <v>54932.932914139616</v>
      </c>
      <c r="AE230" s="75">
        <v>0.31119931026281367</v>
      </c>
      <c r="AF230" s="76">
        <f t="shared" si="27"/>
        <v>0.68880068973718633</v>
      </c>
      <c r="AG230" s="77">
        <v>11.707694137233917</v>
      </c>
      <c r="AH230" s="16">
        <v>75148</v>
      </c>
      <c r="AI230" s="16">
        <v>15294</v>
      </c>
      <c r="AJ230" s="16">
        <v>50916</v>
      </c>
      <c r="AK230" s="16">
        <v>6576</v>
      </c>
      <c r="AL230" s="16">
        <v>1855</v>
      </c>
      <c r="AM230" s="78">
        <v>507</v>
      </c>
      <c r="AN230" s="16">
        <v>26857</v>
      </c>
      <c r="AO230" s="16">
        <v>21527</v>
      </c>
      <c r="AP230" s="16">
        <v>5330</v>
      </c>
      <c r="AQ230" s="67">
        <v>0.19845850243884275</v>
      </c>
      <c r="AR230" s="16">
        <v>94512</v>
      </c>
      <c r="AS230" s="16">
        <v>1571</v>
      </c>
      <c r="AT230" s="47">
        <f t="shared" si="28"/>
        <v>1.6622227865244626E-2</v>
      </c>
      <c r="AU230" s="16">
        <v>1626</v>
      </c>
      <c r="AV230" s="16">
        <v>5340</v>
      </c>
      <c r="AW230" s="16">
        <v>7700</v>
      </c>
      <c r="AX230" s="16">
        <v>6112</v>
      </c>
      <c r="AY230" s="16">
        <v>3460</v>
      </c>
      <c r="AZ230" s="16">
        <v>1595</v>
      </c>
      <c r="BA230" s="78">
        <v>636</v>
      </c>
      <c r="BB230" s="78">
        <v>269</v>
      </c>
      <c r="BC230" s="78">
        <v>119</v>
      </c>
      <c r="BD230" s="79">
        <v>3.519082548311427</v>
      </c>
    </row>
    <row r="231" spans="1:56" x14ac:dyDescent="0.3">
      <c r="A231" s="19" t="s">
        <v>515</v>
      </c>
      <c r="B231" s="16" t="s">
        <v>543</v>
      </c>
      <c r="C231" s="19">
        <v>214384</v>
      </c>
      <c r="D231" s="16">
        <v>102377</v>
      </c>
      <c r="E231" s="16">
        <v>112007</v>
      </c>
      <c r="F231" s="47">
        <f t="shared" si="24"/>
        <v>0.59589513241866976</v>
      </c>
      <c r="G231" s="72">
        <v>91.402323069093896</v>
      </c>
      <c r="H231" s="73">
        <v>1681.6541380000001</v>
      </c>
      <c r="I231" s="74">
        <f t="shared" si="25"/>
        <v>127.48400230202388</v>
      </c>
      <c r="J231" s="47">
        <f t="shared" si="29"/>
        <v>0.11009646723206401</v>
      </c>
      <c r="K231" s="16">
        <v>210645</v>
      </c>
      <c r="L231" s="16">
        <v>99365</v>
      </c>
      <c r="M231" s="16">
        <v>111280</v>
      </c>
      <c r="N231" s="16">
        <v>3739</v>
      </c>
      <c r="O231" s="16">
        <v>3012</v>
      </c>
      <c r="P231" s="78">
        <v>727</v>
      </c>
      <c r="Q231" s="16">
        <v>13320</v>
      </c>
      <c r="R231" s="16">
        <v>6167</v>
      </c>
      <c r="S231" s="16">
        <v>7153</v>
      </c>
      <c r="T231" s="72">
        <v>86.215573885083188</v>
      </c>
      <c r="U231" s="16">
        <v>201064</v>
      </c>
      <c r="V231" s="16">
        <v>96210</v>
      </c>
      <c r="W231" s="16">
        <v>104854</v>
      </c>
      <c r="X231" s="72">
        <v>91.756156179068043</v>
      </c>
      <c r="Y231" s="47">
        <v>6.2131502350921713E-2</v>
      </c>
      <c r="Z231" s="16">
        <v>56835</v>
      </c>
      <c r="AA231" s="16">
        <v>139057</v>
      </c>
      <c r="AB231" s="16">
        <v>18492</v>
      </c>
      <c r="AC231" s="47">
        <v>0.54169872785979845</v>
      </c>
      <c r="AD231" s="50">
        <f t="shared" si="26"/>
        <v>98252.459926504976</v>
      </c>
      <c r="AE231" s="75">
        <v>0.40871728859388595</v>
      </c>
      <c r="AF231" s="76">
        <f t="shared" si="27"/>
        <v>0.5912827114061141</v>
      </c>
      <c r="AG231" s="77">
        <v>13.298143926591255</v>
      </c>
      <c r="AH231" s="16">
        <v>157549</v>
      </c>
      <c r="AI231" s="16">
        <v>36770</v>
      </c>
      <c r="AJ231" s="16">
        <v>101251</v>
      </c>
      <c r="AK231" s="16">
        <v>14538</v>
      </c>
      <c r="AL231" s="16">
        <v>3757</v>
      </c>
      <c r="AM231" s="78">
        <v>1233</v>
      </c>
      <c r="AN231" s="16">
        <v>57229</v>
      </c>
      <c r="AO231" s="16">
        <v>45612</v>
      </c>
      <c r="AP231" s="16">
        <v>11617</v>
      </c>
      <c r="AQ231" s="67">
        <v>0.20299149032833003</v>
      </c>
      <c r="AR231" s="16">
        <v>210645</v>
      </c>
      <c r="AS231" s="16">
        <v>3739</v>
      </c>
      <c r="AT231" s="47">
        <f t="shared" si="28"/>
        <v>1.7750243300339433E-2</v>
      </c>
      <c r="AU231" s="16">
        <v>4039</v>
      </c>
      <c r="AV231" s="16">
        <v>10111</v>
      </c>
      <c r="AW231" s="16">
        <v>14337</v>
      </c>
      <c r="AX231" s="16">
        <v>13003</v>
      </c>
      <c r="AY231" s="16">
        <v>8210</v>
      </c>
      <c r="AZ231" s="16">
        <v>4335</v>
      </c>
      <c r="BA231" s="16">
        <v>1959</v>
      </c>
      <c r="BB231" s="78">
        <v>864</v>
      </c>
      <c r="BC231" s="78">
        <v>371</v>
      </c>
      <c r="BD231" s="79">
        <v>3.6807387862796834</v>
      </c>
    </row>
    <row r="232" spans="1:56" x14ac:dyDescent="0.3">
      <c r="A232" s="19" t="s">
        <v>515</v>
      </c>
      <c r="B232" s="16" t="s">
        <v>547</v>
      </c>
      <c r="C232" s="19">
        <v>298637</v>
      </c>
      <c r="D232" s="16">
        <v>145972</v>
      </c>
      <c r="E232" s="16">
        <v>152665</v>
      </c>
      <c r="F232" s="47">
        <f t="shared" si="24"/>
        <v>0.83008216406128399</v>
      </c>
      <c r="G232" s="72">
        <v>95.615891003176884</v>
      </c>
      <c r="H232" s="73">
        <v>1150.7654313</v>
      </c>
      <c r="I232" s="74">
        <f t="shared" si="25"/>
        <v>259.51161885583832</v>
      </c>
      <c r="J232" s="47">
        <f t="shared" si="29"/>
        <v>0.22411684545338517</v>
      </c>
      <c r="K232" s="16">
        <v>291390</v>
      </c>
      <c r="L232" s="16">
        <v>140998</v>
      </c>
      <c r="M232" s="16">
        <v>150392</v>
      </c>
      <c r="N232" s="16">
        <v>7247</v>
      </c>
      <c r="O232" s="16">
        <v>4974</v>
      </c>
      <c r="P232" s="16">
        <v>2273</v>
      </c>
      <c r="Q232" s="16">
        <v>58698</v>
      </c>
      <c r="R232" s="16">
        <v>27626</v>
      </c>
      <c r="S232" s="16">
        <v>31072</v>
      </c>
      <c r="T232" s="72">
        <v>88.909629248197731</v>
      </c>
      <c r="U232" s="16">
        <v>239939</v>
      </c>
      <c r="V232" s="16">
        <v>118346</v>
      </c>
      <c r="W232" s="16">
        <v>121593</v>
      </c>
      <c r="X232" s="72">
        <v>97.329616014079761</v>
      </c>
      <c r="Y232" s="47">
        <v>0.19655300582312304</v>
      </c>
      <c r="Z232" s="16">
        <v>91031</v>
      </c>
      <c r="AA232" s="16">
        <v>192398</v>
      </c>
      <c r="AB232" s="16">
        <v>15208</v>
      </c>
      <c r="AC232" s="47">
        <v>0.55218349463092131</v>
      </c>
      <c r="AD232" s="50">
        <f t="shared" si="26"/>
        <v>133734.57771390554</v>
      </c>
      <c r="AE232" s="75">
        <v>0.47313901391906366</v>
      </c>
      <c r="AF232" s="76">
        <f t="shared" si="27"/>
        <v>0.52686098608093634</v>
      </c>
      <c r="AG232" s="77">
        <v>7.9044480711857714</v>
      </c>
      <c r="AH232" s="16">
        <v>207606</v>
      </c>
      <c r="AI232" s="16">
        <v>59731</v>
      </c>
      <c r="AJ232" s="16">
        <v>127651</v>
      </c>
      <c r="AK232" s="16">
        <v>14537</v>
      </c>
      <c r="AL232" s="16">
        <v>3918</v>
      </c>
      <c r="AM232" s="78">
        <v>1769</v>
      </c>
      <c r="AN232" s="16">
        <v>66172</v>
      </c>
      <c r="AO232" s="16">
        <v>54021</v>
      </c>
      <c r="AP232" s="16">
        <v>12151</v>
      </c>
      <c r="AQ232" s="67">
        <v>0.1836275161699813</v>
      </c>
      <c r="AR232" s="16">
        <v>291390</v>
      </c>
      <c r="AS232" s="16">
        <v>7247</v>
      </c>
      <c r="AT232" s="47">
        <f t="shared" si="28"/>
        <v>2.4870448539757714E-2</v>
      </c>
      <c r="AU232" s="16">
        <v>2676</v>
      </c>
      <c r="AV232" s="16">
        <v>7915</v>
      </c>
      <c r="AW232" s="16">
        <v>13555</v>
      </c>
      <c r="AX232" s="16">
        <v>14439</v>
      </c>
      <c r="AY232" s="16">
        <v>11047</v>
      </c>
      <c r="AZ232" s="16">
        <v>7228</v>
      </c>
      <c r="BA232" s="16">
        <v>4369</v>
      </c>
      <c r="BB232" s="16">
        <v>2647</v>
      </c>
      <c r="BC232" s="16">
        <v>2296</v>
      </c>
      <c r="BD232" s="79">
        <v>4.4035241491869677</v>
      </c>
    </row>
    <row r="233" spans="1:56" x14ac:dyDescent="0.3">
      <c r="A233" s="19" t="s">
        <v>515</v>
      </c>
      <c r="B233" s="16" t="s">
        <v>548</v>
      </c>
      <c r="C233" s="19">
        <v>194101</v>
      </c>
      <c r="D233" s="16">
        <v>94629</v>
      </c>
      <c r="E233" s="16">
        <v>99472</v>
      </c>
      <c r="F233" s="47">
        <f t="shared" si="24"/>
        <v>0.5395171332636588</v>
      </c>
      <c r="G233" s="72">
        <v>95.131293228245141</v>
      </c>
      <c r="H233" s="73">
        <v>749.07060260000003</v>
      </c>
      <c r="I233" s="74">
        <f t="shared" si="25"/>
        <v>259.1224369589217</v>
      </c>
      <c r="J233" s="47">
        <f t="shared" si="29"/>
        <v>0.22378074405095444</v>
      </c>
      <c r="K233" s="16">
        <v>191947</v>
      </c>
      <c r="L233" s="16">
        <v>92908</v>
      </c>
      <c r="M233" s="16">
        <v>99039</v>
      </c>
      <c r="N233" s="16">
        <v>2154</v>
      </c>
      <c r="O233" s="16">
        <v>1721</v>
      </c>
      <c r="P233" s="78">
        <v>433</v>
      </c>
      <c r="Q233" s="16">
        <v>13554</v>
      </c>
      <c r="R233" s="16">
        <v>6395</v>
      </c>
      <c r="S233" s="16">
        <v>7159</v>
      </c>
      <c r="T233" s="72">
        <v>89.328118452297815</v>
      </c>
      <c r="U233" s="16">
        <v>180547</v>
      </c>
      <c r="V233" s="16">
        <v>88234</v>
      </c>
      <c r="W233" s="16">
        <v>92313</v>
      </c>
      <c r="X233" s="72">
        <v>95.581337406432468</v>
      </c>
      <c r="Y233" s="47">
        <v>6.9829624782973818E-2</v>
      </c>
      <c r="Z233" s="16">
        <v>59654</v>
      </c>
      <c r="AA233" s="16">
        <v>124246</v>
      </c>
      <c r="AB233" s="16">
        <v>10201</v>
      </c>
      <c r="AC233" s="47">
        <v>0.56223137968224324</v>
      </c>
      <c r="AD233" s="50">
        <f t="shared" si="26"/>
        <v>84971.326972296913</v>
      </c>
      <c r="AE233" s="75">
        <v>0.48012813289763856</v>
      </c>
      <c r="AF233" s="76">
        <f t="shared" si="27"/>
        <v>0.51987186710236144</v>
      </c>
      <c r="AG233" s="77">
        <v>8.2103246784604735</v>
      </c>
      <c r="AH233" s="16">
        <v>134447</v>
      </c>
      <c r="AI233" s="16">
        <v>37457</v>
      </c>
      <c r="AJ233" s="16">
        <v>84772</v>
      </c>
      <c r="AK233" s="16">
        <v>9066</v>
      </c>
      <c r="AL233" s="16">
        <v>2393</v>
      </c>
      <c r="AM233" s="78">
        <v>759</v>
      </c>
      <c r="AN233" s="16">
        <v>46455</v>
      </c>
      <c r="AO233" s="16">
        <v>36404</v>
      </c>
      <c r="AP233" s="16">
        <v>10051</v>
      </c>
      <c r="AQ233" s="67">
        <v>0.21635991820040901</v>
      </c>
      <c r="AR233" s="16">
        <v>191947</v>
      </c>
      <c r="AS233" s="16">
        <v>2154</v>
      </c>
      <c r="AT233" s="47">
        <f t="shared" si="28"/>
        <v>1.1221847697541509E-2</v>
      </c>
      <c r="AU233" s="16">
        <v>2444</v>
      </c>
      <c r="AV233" s="16">
        <v>6369</v>
      </c>
      <c r="AW233" s="16">
        <v>10058</v>
      </c>
      <c r="AX233" s="16">
        <v>10429</v>
      </c>
      <c r="AY233" s="16">
        <v>7600</v>
      </c>
      <c r="AZ233" s="16">
        <v>4659</v>
      </c>
      <c r="BA233" s="16">
        <v>2457</v>
      </c>
      <c r="BB233" s="16">
        <v>1401</v>
      </c>
      <c r="BC233" s="16">
        <v>1038</v>
      </c>
      <c r="BD233" s="79">
        <v>4.1318910773867179</v>
      </c>
    </row>
    <row r="234" spans="1:56" x14ac:dyDescent="0.3">
      <c r="A234" s="19" t="s">
        <v>515</v>
      </c>
      <c r="B234" s="16" t="s">
        <v>552</v>
      </c>
      <c r="C234" s="19">
        <v>315218</v>
      </c>
      <c r="D234" s="16">
        <v>158912</v>
      </c>
      <c r="E234" s="16">
        <v>156306</v>
      </c>
      <c r="F234" s="47">
        <f t="shared" si="24"/>
        <v>0.87617019857241329</v>
      </c>
      <c r="G234" s="72">
        <v>101.66724246030223</v>
      </c>
      <c r="H234" s="73">
        <v>2502.2366973799999</v>
      </c>
      <c r="I234" s="74">
        <f t="shared" si="25"/>
        <v>125.97449327238034</v>
      </c>
      <c r="J234" s="47">
        <f t="shared" si="29"/>
        <v>0.10879284004419985</v>
      </c>
      <c r="K234" s="16">
        <v>309688</v>
      </c>
      <c r="L234" s="16">
        <v>154726</v>
      </c>
      <c r="M234" s="16">
        <v>154962</v>
      </c>
      <c r="N234" s="16">
        <v>5530</v>
      </c>
      <c r="O234" s="16">
        <v>4186</v>
      </c>
      <c r="P234" s="78">
        <v>1344</v>
      </c>
      <c r="Q234" s="16">
        <v>33403</v>
      </c>
      <c r="R234" s="16">
        <v>16173</v>
      </c>
      <c r="S234" s="16">
        <v>17230</v>
      </c>
      <c r="T234" s="72">
        <v>93.865351131746948</v>
      </c>
      <c r="U234" s="16">
        <v>281815</v>
      </c>
      <c r="V234" s="16">
        <v>142739</v>
      </c>
      <c r="W234" s="16">
        <v>139076</v>
      </c>
      <c r="X234" s="72">
        <v>102.63381172883889</v>
      </c>
      <c r="Y234" s="47">
        <v>0.1059679333033012</v>
      </c>
      <c r="Z234" s="16">
        <v>103460</v>
      </c>
      <c r="AA234" s="16">
        <v>199680</v>
      </c>
      <c r="AB234" s="16">
        <v>12078</v>
      </c>
      <c r="AC234" s="47">
        <v>0.57861578525641022</v>
      </c>
      <c r="AD234" s="50">
        <f t="shared" si="26"/>
        <v>132827.88940304489</v>
      </c>
      <c r="AE234" s="75">
        <v>0.51812900641025639</v>
      </c>
      <c r="AF234" s="76">
        <f t="shared" si="27"/>
        <v>0.48187099358974361</v>
      </c>
      <c r="AG234" s="77">
        <v>6.048677884615385</v>
      </c>
      <c r="AH234" s="16">
        <v>211758</v>
      </c>
      <c r="AI234" s="16">
        <v>48956</v>
      </c>
      <c r="AJ234" s="16">
        <v>143421</v>
      </c>
      <c r="AK234" s="16">
        <v>14179</v>
      </c>
      <c r="AL234" s="16">
        <v>3896</v>
      </c>
      <c r="AM234" s="78">
        <v>1306</v>
      </c>
      <c r="AN234" s="16">
        <v>75583</v>
      </c>
      <c r="AO234" s="16">
        <v>65009</v>
      </c>
      <c r="AP234" s="16">
        <v>10574</v>
      </c>
      <c r="AQ234" s="67">
        <v>0.13989918367886958</v>
      </c>
      <c r="AR234" s="16">
        <v>309688</v>
      </c>
      <c r="AS234" s="16">
        <v>5530</v>
      </c>
      <c r="AT234" s="47">
        <f t="shared" si="28"/>
        <v>1.7856681563379918E-2</v>
      </c>
      <c r="AU234" s="16">
        <v>3473</v>
      </c>
      <c r="AV234" s="16">
        <v>10327</v>
      </c>
      <c r="AW234" s="16">
        <v>17628</v>
      </c>
      <c r="AX234" s="16">
        <v>17290</v>
      </c>
      <c r="AY234" s="16">
        <v>12065</v>
      </c>
      <c r="AZ234" s="16">
        <v>7218</v>
      </c>
      <c r="BA234" s="16">
        <v>3963</v>
      </c>
      <c r="BB234" s="16">
        <v>2212</v>
      </c>
      <c r="BC234" s="78">
        <v>1407</v>
      </c>
      <c r="BD234" s="79">
        <v>4.097323472209359</v>
      </c>
    </row>
    <row r="235" spans="1:56" x14ac:dyDescent="0.3">
      <c r="A235" s="19" t="s">
        <v>515</v>
      </c>
      <c r="B235" s="16" t="s">
        <v>553</v>
      </c>
      <c r="C235" s="19">
        <v>289106</v>
      </c>
      <c r="D235" s="16">
        <v>140698</v>
      </c>
      <c r="E235" s="16">
        <v>148408</v>
      </c>
      <c r="F235" s="47">
        <f t="shared" si="24"/>
        <v>0.80359009139223059</v>
      </c>
      <c r="G235" s="72">
        <v>94.804862271575658</v>
      </c>
      <c r="H235" s="73">
        <v>1180.8753995899999</v>
      </c>
      <c r="I235" s="74">
        <f t="shared" si="25"/>
        <v>244.82345902063642</v>
      </c>
      <c r="J235" s="47">
        <f t="shared" si="29"/>
        <v>0.21143200281591842</v>
      </c>
      <c r="K235" s="16">
        <v>284003</v>
      </c>
      <c r="L235" s="16">
        <v>136664</v>
      </c>
      <c r="M235" s="16">
        <v>147339</v>
      </c>
      <c r="N235" s="16">
        <v>5103</v>
      </c>
      <c r="O235" s="16">
        <v>4034</v>
      </c>
      <c r="P235" s="16">
        <v>1069</v>
      </c>
      <c r="Q235" s="16">
        <v>22181</v>
      </c>
      <c r="R235" s="16">
        <v>10455</v>
      </c>
      <c r="S235" s="16">
        <v>11726</v>
      </c>
      <c r="T235" s="72">
        <v>89.16083916083916</v>
      </c>
      <c r="U235" s="16">
        <v>266925</v>
      </c>
      <c r="V235" s="16">
        <v>130243</v>
      </c>
      <c r="W235" s="16">
        <v>136682</v>
      </c>
      <c r="X235" s="72">
        <v>95.289065129278185</v>
      </c>
      <c r="Y235" s="47">
        <v>7.6722724537021017E-2</v>
      </c>
      <c r="Z235" s="16">
        <v>87630</v>
      </c>
      <c r="AA235" s="16">
        <v>185440</v>
      </c>
      <c r="AB235" s="16">
        <v>16036</v>
      </c>
      <c r="AC235" s="47">
        <v>0.55902717860224327</v>
      </c>
      <c r="AD235" s="50">
        <f t="shared" si="26"/>
        <v>127487.88850301986</v>
      </c>
      <c r="AE235" s="75">
        <v>0.47255176876617777</v>
      </c>
      <c r="AF235" s="76">
        <f t="shared" si="27"/>
        <v>0.52744823123382223</v>
      </c>
      <c r="AG235" s="77">
        <v>8.6475409836065573</v>
      </c>
      <c r="AH235" s="16">
        <v>201476</v>
      </c>
      <c r="AI235" s="16">
        <v>57997</v>
      </c>
      <c r="AJ235" s="16">
        <v>125125</v>
      </c>
      <c r="AK235" s="16">
        <v>13832</v>
      </c>
      <c r="AL235" s="16">
        <v>3134</v>
      </c>
      <c r="AM235" s="78">
        <v>1388</v>
      </c>
      <c r="AN235" s="16">
        <v>67448</v>
      </c>
      <c r="AO235" s="16">
        <v>53139</v>
      </c>
      <c r="AP235" s="16">
        <v>14309</v>
      </c>
      <c r="AQ235" s="67">
        <v>0.21214861819475744</v>
      </c>
      <c r="AR235" s="16">
        <v>284003</v>
      </c>
      <c r="AS235" s="16">
        <v>5103</v>
      </c>
      <c r="AT235" s="47">
        <f t="shared" si="28"/>
        <v>1.7968120055069842E-2</v>
      </c>
      <c r="AU235" s="16">
        <v>3368</v>
      </c>
      <c r="AV235" s="16">
        <v>8772</v>
      </c>
      <c r="AW235" s="16">
        <v>14222</v>
      </c>
      <c r="AX235" s="16">
        <v>15026</v>
      </c>
      <c r="AY235" s="16">
        <v>11257</v>
      </c>
      <c r="AZ235" s="16">
        <v>7017</v>
      </c>
      <c r="BA235" s="16">
        <v>3957</v>
      </c>
      <c r="BB235" s="16">
        <v>2145</v>
      </c>
      <c r="BC235" s="16">
        <v>1684</v>
      </c>
      <c r="BD235" s="79">
        <v>4.2106956470169612</v>
      </c>
    </row>
    <row r="236" spans="1:56" x14ac:dyDescent="0.3">
      <c r="A236" s="19" t="s">
        <v>515</v>
      </c>
      <c r="B236" s="16" t="s">
        <v>555</v>
      </c>
      <c r="C236" s="19">
        <v>311340</v>
      </c>
      <c r="D236" s="16">
        <v>153127</v>
      </c>
      <c r="E236" s="16">
        <v>158213</v>
      </c>
      <c r="F236" s="47">
        <f t="shared" si="24"/>
        <v>0.86539102977474369</v>
      </c>
      <c r="G236" s="72">
        <v>96.785346336900261</v>
      </c>
      <c r="H236" s="73">
        <v>1220.7781160500001</v>
      </c>
      <c r="I236" s="74">
        <f t="shared" si="25"/>
        <v>255.03406057718703</v>
      </c>
      <c r="J236" s="47">
        <f t="shared" si="29"/>
        <v>0.22024998106723812</v>
      </c>
      <c r="K236" s="16">
        <v>307596</v>
      </c>
      <c r="L236" s="16">
        <v>149983</v>
      </c>
      <c r="M236" s="16">
        <v>157613</v>
      </c>
      <c r="N236" s="16">
        <v>3744</v>
      </c>
      <c r="O236" s="16">
        <v>3144</v>
      </c>
      <c r="P236" s="78">
        <v>600</v>
      </c>
      <c r="Q236" s="16">
        <v>32915</v>
      </c>
      <c r="R236" s="16">
        <v>15800</v>
      </c>
      <c r="S236" s="16">
        <v>17115</v>
      </c>
      <c r="T236" s="72">
        <v>92.316681273736492</v>
      </c>
      <c r="U236" s="16">
        <v>278425</v>
      </c>
      <c r="V236" s="16">
        <v>137327</v>
      </c>
      <c r="W236" s="16">
        <v>141098</v>
      </c>
      <c r="X236" s="72">
        <v>97.32738947398262</v>
      </c>
      <c r="Y236" s="47">
        <v>0.10572043425194322</v>
      </c>
      <c r="Z236" s="16">
        <v>95414</v>
      </c>
      <c r="AA236" s="16">
        <v>200040</v>
      </c>
      <c r="AB236" s="16">
        <v>15886</v>
      </c>
      <c r="AC236" s="47">
        <v>0.55638872225554892</v>
      </c>
      <c r="AD236" s="50">
        <f t="shared" si="26"/>
        <v>138113.93521295741</v>
      </c>
      <c r="AE236" s="75">
        <v>0.4769746050789842</v>
      </c>
      <c r="AF236" s="76">
        <f t="shared" si="27"/>
        <v>0.52302539492101574</v>
      </c>
      <c r="AG236" s="77">
        <v>7.9414117176564689</v>
      </c>
      <c r="AH236" s="16">
        <v>215926</v>
      </c>
      <c r="AI236" s="16">
        <v>56684</v>
      </c>
      <c r="AJ236" s="16">
        <v>139118</v>
      </c>
      <c r="AK236" s="16">
        <v>14604</v>
      </c>
      <c r="AL236" s="16">
        <v>3866</v>
      </c>
      <c r="AM236" s="78">
        <v>1654</v>
      </c>
      <c r="AN236" s="16">
        <v>74886</v>
      </c>
      <c r="AO236" s="16">
        <v>59272</v>
      </c>
      <c r="AP236" s="16">
        <v>15614</v>
      </c>
      <c r="AQ236" s="67">
        <v>0.20850359212669925</v>
      </c>
      <c r="AR236" s="16">
        <v>307596</v>
      </c>
      <c r="AS236" s="16">
        <v>3744</v>
      </c>
      <c r="AT236" s="47">
        <f t="shared" si="28"/>
        <v>1.2171809776460032E-2</v>
      </c>
      <c r="AU236" s="16">
        <v>3551</v>
      </c>
      <c r="AV236" s="16">
        <v>10433</v>
      </c>
      <c r="AW236" s="16">
        <v>17214</v>
      </c>
      <c r="AX236" s="16">
        <v>16884</v>
      </c>
      <c r="AY236" s="16">
        <v>11962</v>
      </c>
      <c r="AZ236" s="16">
        <v>7127</v>
      </c>
      <c r="BA236" s="16">
        <v>3908</v>
      </c>
      <c r="BB236" s="16">
        <v>2257</v>
      </c>
      <c r="BC236" s="16">
        <v>1550</v>
      </c>
      <c r="BD236" s="79">
        <v>4.1075234356221459</v>
      </c>
    </row>
    <row r="237" spans="1:56" x14ac:dyDescent="0.3">
      <c r="A237" s="19" t="s">
        <v>515</v>
      </c>
      <c r="B237" s="16" t="s">
        <v>559</v>
      </c>
      <c r="C237" s="19">
        <v>314093</v>
      </c>
      <c r="D237" s="16">
        <v>152940</v>
      </c>
      <c r="E237" s="16">
        <v>161153</v>
      </c>
      <c r="F237" s="47">
        <f t="shared" si="24"/>
        <v>0.87304318338484799</v>
      </c>
      <c r="G237" s="72">
        <v>94.903600925828243</v>
      </c>
      <c r="H237" s="73">
        <v>1407.46562655</v>
      </c>
      <c r="I237" s="74">
        <f t="shared" si="25"/>
        <v>223.16211072941744</v>
      </c>
      <c r="J237" s="47">
        <f t="shared" si="29"/>
        <v>0.19272504445814292</v>
      </c>
      <c r="K237" s="16">
        <v>306701</v>
      </c>
      <c r="L237" s="16">
        <v>147549</v>
      </c>
      <c r="M237" s="16">
        <v>159152</v>
      </c>
      <c r="N237" s="16">
        <v>7392</v>
      </c>
      <c r="O237" s="16">
        <v>5391</v>
      </c>
      <c r="P237" s="16">
        <v>2001</v>
      </c>
      <c r="Q237" s="16">
        <v>43111</v>
      </c>
      <c r="R237" s="16">
        <v>20277</v>
      </c>
      <c r="S237" s="16">
        <v>22834</v>
      </c>
      <c r="T237" s="72">
        <v>88.801786809144261</v>
      </c>
      <c r="U237" s="16">
        <v>270982</v>
      </c>
      <c r="V237" s="16">
        <v>132663</v>
      </c>
      <c r="W237" s="16">
        <v>138319</v>
      </c>
      <c r="X237" s="72">
        <v>95.910901611492278</v>
      </c>
      <c r="Y237" s="47">
        <v>0.13725552622949255</v>
      </c>
      <c r="Z237" s="16">
        <v>96906</v>
      </c>
      <c r="AA237" s="16">
        <v>199427</v>
      </c>
      <c r="AB237" s="16">
        <v>17760</v>
      </c>
      <c r="AC237" s="47">
        <v>0.57497730999313035</v>
      </c>
      <c r="AD237" s="50">
        <f t="shared" si="26"/>
        <v>133496.65177232772</v>
      </c>
      <c r="AE237" s="75">
        <v>0.48592216700847929</v>
      </c>
      <c r="AF237" s="76">
        <f t="shared" si="27"/>
        <v>0.51407783299152077</v>
      </c>
      <c r="AG237" s="77">
        <v>8.9055142984651035</v>
      </c>
      <c r="AH237" s="16">
        <v>217187</v>
      </c>
      <c r="AI237" s="16">
        <v>62875</v>
      </c>
      <c r="AJ237" s="16">
        <v>134832</v>
      </c>
      <c r="AK237" s="16">
        <v>13954</v>
      </c>
      <c r="AL237" s="16">
        <v>3582</v>
      </c>
      <c r="AM237" s="78">
        <v>1944</v>
      </c>
      <c r="AN237" s="16">
        <v>71804</v>
      </c>
      <c r="AO237" s="16">
        <v>57959</v>
      </c>
      <c r="AP237" s="16">
        <v>13845</v>
      </c>
      <c r="AQ237" s="67">
        <v>0.19281655618071414</v>
      </c>
      <c r="AR237" s="16">
        <v>306701</v>
      </c>
      <c r="AS237" s="16">
        <v>7392</v>
      </c>
      <c r="AT237" s="47">
        <f t="shared" si="28"/>
        <v>2.4101649489241966E-2</v>
      </c>
      <c r="AU237" s="16">
        <v>3224</v>
      </c>
      <c r="AV237" s="16">
        <v>9505</v>
      </c>
      <c r="AW237" s="16">
        <v>15095</v>
      </c>
      <c r="AX237" s="16">
        <v>15648</v>
      </c>
      <c r="AY237" s="16">
        <v>11708</v>
      </c>
      <c r="AZ237" s="16">
        <v>7669</v>
      </c>
      <c r="BA237" s="16">
        <v>4362</v>
      </c>
      <c r="BB237" s="16">
        <v>2616</v>
      </c>
      <c r="BC237" s="16">
        <v>1977</v>
      </c>
      <c r="BD237" s="79">
        <v>4.2713637123280037</v>
      </c>
    </row>
    <row r="238" spans="1:56" x14ac:dyDescent="0.3">
      <c r="A238" s="19" t="s">
        <v>515</v>
      </c>
      <c r="B238" s="16" t="s">
        <v>560</v>
      </c>
      <c r="C238" s="19">
        <v>264596</v>
      </c>
      <c r="D238" s="16">
        <v>128122</v>
      </c>
      <c r="E238" s="16">
        <v>136474</v>
      </c>
      <c r="F238" s="47">
        <f t="shared" si="24"/>
        <v>0.73546285383914078</v>
      </c>
      <c r="G238" s="72">
        <v>93.880152996175099</v>
      </c>
      <c r="H238" s="73">
        <v>1334.6326494299999</v>
      </c>
      <c r="I238" s="74">
        <f t="shared" si="25"/>
        <v>198.25380423070325</v>
      </c>
      <c r="J238" s="47">
        <f t="shared" si="29"/>
        <v>0.17121398031893401</v>
      </c>
      <c r="K238" s="16">
        <v>261290</v>
      </c>
      <c r="L238" s="16">
        <v>125377</v>
      </c>
      <c r="M238" s="16">
        <v>135913</v>
      </c>
      <c r="N238" s="16">
        <v>3306</v>
      </c>
      <c r="O238" s="16">
        <v>2745</v>
      </c>
      <c r="P238" s="78">
        <v>561</v>
      </c>
      <c r="Q238" s="16">
        <v>19820</v>
      </c>
      <c r="R238" s="16">
        <v>9385</v>
      </c>
      <c r="S238" s="16">
        <v>10435</v>
      </c>
      <c r="T238" s="72">
        <v>89.937709631049358</v>
      </c>
      <c r="U238" s="16">
        <v>244776</v>
      </c>
      <c r="V238" s="16">
        <v>118737</v>
      </c>
      <c r="W238" s="16">
        <v>126039</v>
      </c>
      <c r="X238" s="72">
        <v>94.206555113893316</v>
      </c>
      <c r="Y238" s="47">
        <v>7.4906650138324093E-2</v>
      </c>
      <c r="Z238" s="16">
        <v>78085</v>
      </c>
      <c r="AA238" s="16">
        <v>171551</v>
      </c>
      <c r="AB238" s="16">
        <v>14960</v>
      </c>
      <c r="AC238" s="47">
        <v>0.54237515374436762</v>
      </c>
      <c r="AD238" s="50">
        <f t="shared" si="26"/>
        <v>121085.70381985531</v>
      </c>
      <c r="AE238" s="75">
        <v>0.45517076554494001</v>
      </c>
      <c r="AF238" s="76">
        <f t="shared" si="27"/>
        <v>0.54482923445506004</v>
      </c>
      <c r="AG238" s="77">
        <v>8.7204388199427587</v>
      </c>
      <c r="AH238" s="16">
        <v>186511</v>
      </c>
      <c r="AI238" s="16">
        <v>53912</v>
      </c>
      <c r="AJ238" s="16">
        <v>116714</v>
      </c>
      <c r="AK238" s="16">
        <v>11913</v>
      </c>
      <c r="AL238" s="16">
        <v>2767</v>
      </c>
      <c r="AM238" s="78">
        <v>1205</v>
      </c>
      <c r="AN238" s="16">
        <v>60277</v>
      </c>
      <c r="AO238" s="16">
        <v>50450</v>
      </c>
      <c r="AP238" s="16">
        <v>9827</v>
      </c>
      <c r="AQ238" s="67">
        <v>0.16303067505018498</v>
      </c>
      <c r="AR238" s="16">
        <v>261290</v>
      </c>
      <c r="AS238" s="16">
        <v>3306</v>
      </c>
      <c r="AT238" s="47">
        <f t="shared" si="28"/>
        <v>1.2652608213096559E-2</v>
      </c>
      <c r="AU238" s="16">
        <v>2259</v>
      </c>
      <c r="AV238" s="16">
        <v>7194</v>
      </c>
      <c r="AW238" s="16">
        <v>12391</v>
      </c>
      <c r="AX238" s="16">
        <v>13803</v>
      </c>
      <c r="AY238" s="16">
        <v>10364</v>
      </c>
      <c r="AZ238" s="16">
        <v>6668</v>
      </c>
      <c r="BA238" s="16">
        <v>3774</v>
      </c>
      <c r="BB238" s="16">
        <v>2246</v>
      </c>
      <c r="BC238" s="16">
        <v>1578</v>
      </c>
      <c r="BD238" s="79">
        <v>4.3348209101315591</v>
      </c>
    </row>
    <row r="239" spans="1:56" x14ac:dyDescent="0.3">
      <c r="A239" s="19" t="s">
        <v>515</v>
      </c>
      <c r="B239" s="16" t="s">
        <v>562</v>
      </c>
      <c r="C239" s="19">
        <v>215906</v>
      </c>
      <c r="D239" s="16">
        <v>105713</v>
      </c>
      <c r="E239" s="16">
        <v>110193</v>
      </c>
      <c r="F239" s="47">
        <f t="shared" si="24"/>
        <v>0.60012563652131379</v>
      </c>
      <c r="G239" s="72">
        <v>95.934405996751167</v>
      </c>
      <c r="H239" s="73">
        <v>901.74600473600003</v>
      </c>
      <c r="I239" s="74">
        <f t="shared" si="25"/>
        <v>239.43105804301265</v>
      </c>
      <c r="J239" s="47">
        <f t="shared" si="29"/>
        <v>0.20677507106907381</v>
      </c>
      <c r="K239" s="16">
        <v>209950</v>
      </c>
      <c r="L239" s="16">
        <v>100999</v>
      </c>
      <c r="M239" s="16">
        <v>108951</v>
      </c>
      <c r="N239" s="16">
        <v>5956</v>
      </c>
      <c r="O239" s="16">
        <v>4714</v>
      </c>
      <c r="P239" s="16">
        <v>1242</v>
      </c>
      <c r="Q239" s="16">
        <v>24455</v>
      </c>
      <c r="R239" s="16">
        <v>11566</v>
      </c>
      <c r="S239" s="16">
        <v>12889</v>
      </c>
      <c r="T239" s="72">
        <v>89.73543331523004</v>
      </c>
      <c r="U239" s="16">
        <v>191451</v>
      </c>
      <c r="V239" s="16">
        <v>94147</v>
      </c>
      <c r="W239" s="16">
        <v>97304</v>
      </c>
      <c r="X239" s="72">
        <v>96.755529063553396</v>
      </c>
      <c r="Y239" s="47">
        <v>0.11326688466276991</v>
      </c>
      <c r="Z239" s="16">
        <v>62804</v>
      </c>
      <c r="AA239" s="16">
        <v>140014</v>
      </c>
      <c r="AB239" s="16">
        <v>13088</v>
      </c>
      <c r="AC239" s="47">
        <v>0.54203151113460091</v>
      </c>
      <c r="AD239" s="50">
        <f t="shared" si="26"/>
        <v>98878.144556972853</v>
      </c>
      <c r="AE239" s="75">
        <v>0.4485551444855515</v>
      </c>
      <c r="AF239" s="76">
        <f t="shared" si="27"/>
        <v>0.55144485551444844</v>
      </c>
      <c r="AG239" s="77">
        <v>9.3476366649049378</v>
      </c>
      <c r="AH239" s="16">
        <v>153102</v>
      </c>
      <c r="AI239" s="16">
        <v>42312</v>
      </c>
      <c r="AJ239" s="16">
        <v>96185</v>
      </c>
      <c r="AK239" s="16">
        <v>10339</v>
      </c>
      <c r="AL239" s="16">
        <v>2901</v>
      </c>
      <c r="AM239" s="78">
        <v>1365</v>
      </c>
      <c r="AN239" s="16">
        <v>51201</v>
      </c>
      <c r="AO239" s="16">
        <v>41396</v>
      </c>
      <c r="AP239" s="16">
        <v>9805</v>
      </c>
      <c r="AQ239" s="67">
        <v>0.19150016601238257</v>
      </c>
      <c r="AR239" s="16">
        <v>209950</v>
      </c>
      <c r="AS239" s="16">
        <v>5956</v>
      </c>
      <c r="AT239" s="47">
        <f t="shared" si="28"/>
        <v>2.8368659204572516E-2</v>
      </c>
      <c r="AU239" s="16">
        <v>2665</v>
      </c>
      <c r="AV239" s="16">
        <v>7147</v>
      </c>
      <c r="AW239" s="16">
        <v>11620</v>
      </c>
      <c r="AX239" s="16">
        <v>11341</v>
      </c>
      <c r="AY239" s="16">
        <v>8214</v>
      </c>
      <c r="AZ239" s="16">
        <v>4947</v>
      </c>
      <c r="BA239" s="16">
        <v>2679</v>
      </c>
      <c r="BB239" s="16">
        <v>1512</v>
      </c>
      <c r="BC239" s="16">
        <v>1076</v>
      </c>
      <c r="BD239" s="79">
        <v>4.1005058494951268</v>
      </c>
    </row>
    <row r="240" spans="1:56" x14ac:dyDescent="0.3">
      <c r="A240" s="19" t="s">
        <v>515</v>
      </c>
      <c r="B240" s="16" t="s">
        <v>564</v>
      </c>
      <c r="C240" s="19">
        <v>179353</v>
      </c>
      <c r="D240" s="16">
        <v>85775</v>
      </c>
      <c r="E240" s="16">
        <v>93578</v>
      </c>
      <c r="F240" s="47">
        <f t="shared" si="24"/>
        <v>0.49852404883146917</v>
      </c>
      <c r="G240" s="72">
        <v>91.661501634999681</v>
      </c>
      <c r="H240" s="73">
        <v>753.363342977</v>
      </c>
      <c r="I240" s="74">
        <f t="shared" si="25"/>
        <v>238.0697198396546</v>
      </c>
      <c r="J240" s="47">
        <f t="shared" si="29"/>
        <v>0.20559940569780089</v>
      </c>
      <c r="K240" s="16">
        <v>176714</v>
      </c>
      <c r="L240" s="16">
        <v>83443</v>
      </c>
      <c r="M240" s="16">
        <v>93271</v>
      </c>
      <c r="N240" s="16">
        <v>2639</v>
      </c>
      <c r="O240" s="16">
        <v>2332</v>
      </c>
      <c r="P240" s="78">
        <v>307</v>
      </c>
      <c r="Q240" s="16">
        <v>21762</v>
      </c>
      <c r="R240" s="16">
        <v>9977</v>
      </c>
      <c r="S240" s="16">
        <v>11785</v>
      </c>
      <c r="T240" s="72">
        <v>84.658464149342379</v>
      </c>
      <c r="U240" s="16">
        <v>157591</v>
      </c>
      <c r="V240" s="16">
        <v>75798</v>
      </c>
      <c r="W240" s="16">
        <v>81793</v>
      </c>
      <c r="X240" s="72">
        <v>92.670521927304293</v>
      </c>
      <c r="Y240" s="47">
        <v>0.12133613599995539</v>
      </c>
      <c r="Z240" s="16">
        <v>49378</v>
      </c>
      <c r="AA240" s="16">
        <v>116986</v>
      </c>
      <c r="AB240" s="16">
        <v>12989</v>
      </c>
      <c r="AC240" s="47">
        <v>0.53311507359855026</v>
      </c>
      <c r="AD240" s="50">
        <f t="shared" si="26"/>
        <v>83737.212204879208</v>
      </c>
      <c r="AE240" s="75">
        <v>0.42208469389499598</v>
      </c>
      <c r="AF240" s="76">
        <f t="shared" si="27"/>
        <v>0.57791530610500397</v>
      </c>
      <c r="AG240" s="77">
        <v>11.103037970355427</v>
      </c>
      <c r="AH240" s="16">
        <v>129975</v>
      </c>
      <c r="AI240" s="16">
        <v>36436</v>
      </c>
      <c r="AJ240" s="16">
        <v>79733</v>
      </c>
      <c r="AK240" s="16">
        <v>10134</v>
      </c>
      <c r="AL240" s="16">
        <v>2461</v>
      </c>
      <c r="AM240" s="78">
        <v>1211</v>
      </c>
      <c r="AN240" s="16">
        <v>44797</v>
      </c>
      <c r="AO240" s="16">
        <v>35317</v>
      </c>
      <c r="AP240" s="16">
        <v>9480</v>
      </c>
      <c r="AQ240" s="67">
        <v>0.2116213139272719</v>
      </c>
      <c r="AR240" s="16">
        <v>176714</v>
      </c>
      <c r="AS240" s="16">
        <v>2639</v>
      </c>
      <c r="AT240" s="47">
        <f t="shared" si="28"/>
        <v>1.4933734735221884E-2</v>
      </c>
      <c r="AU240" s="16">
        <v>2779</v>
      </c>
      <c r="AV240" s="16">
        <v>6810</v>
      </c>
      <c r="AW240" s="16">
        <v>10329</v>
      </c>
      <c r="AX240" s="16">
        <v>9982</v>
      </c>
      <c r="AY240" s="16">
        <v>7010</v>
      </c>
      <c r="AZ240" s="16">
        <v>4050</v>
      </c>
      <c r="BA240" s="16">
        <v>2057</v>
      </c>
      <c r="BB240" s="16">
        <v>1090</v>
      </c>
      <c r="BC240" s="78">
        <v>690</v>
      </c>
      <c r="BD240" s="79">
        <v>3.9447730874835369</v>
      </c>
    </row>
    <row r="241" spans="1:56" x14ac:dyDescent="0.3">
      <c r="A241" s="19" t="s">
        <v>515</v>
      </c>
      <c r="B241" s="16" t="s">
        <v>568</v>
      </c>
      <c r="C241" s="19">
        <v>314122</v>
      </c>
      <c r="D241" s="16">
        <v>155606</v>
      </c>
      <c r="E241" s="16">
        <v>158516</v>
      </c>
      <c r="F241" s="47">
        <f t="shared" si="24"/>
        <v>0.87312379088746084</v>
      </c>
      <c r="G241" s="72">
        <v>98.164223169900836</v>
      </c>
      <c r="H241" s="73">
        <v>1422.3939164400001</v>
      </c>
      <c r="I241" s="74">
        <f t="shared" si="25"/>
        <v>220.84037084902027</v>
      </c>
      <c r="J241" s="47">
        <f t="shared" si="29"/>
        <v>0.19071996653426396</v>
      </c>
      <c r="K241" s="16">
        <v>306375</v>
      </c>
      <c r="L241" s="16">
        <v>149391</v>
      </c>
      <c r="M241" s="16">
        <v>156984</v>
      </c>
      <c r="N241" s="16">
        <v>7747</v>
      </c>
      <c r="O241" s="16">
        <v>6215</v>
      </c>
      <c r="P241" s="16">
        <v>1532</v>
      </c>
      <c r="Q241" s="16">
        <v>52486</v>
      </c>
      <c r="R241" s="16">
        <v>25665</v>
      </c>
      <c r="S241" s="16">
        <v>26821</v>
      </c>
      <c r="T241" s="72">
        <v>95.689944446515781</v>
      </c>
      <c r="U241" s="16">
        <v>261636</v>
      </c>
      <c r="V241" s="16">
        <v>129941</v>
      </c>
      <c r="W241" s="16">
        <v>131695</v>
      </c>
      <c r="X241" s="72">
        <v>98.668134705190027</v>
      </c>
      <c r="Y241" s="47">
        <v>0.16708794672133756</v>
      </c>
      <c r="Z241" s="16">
        <v>103179</v>
      </c>
      <c r="AA241" s="16">
        <v>197820</v>
      </c>
      <c r="AB241" s="16">
        <v>13123</v>
      </c>
      <c r="AC241" s="47">
        <v>0.58791830957436053</v>
      </c>
      <c r="AD241" s="50">
        <f t="shared" si="26"/>
        <v>129443.92475988272</v>
      </c>
      <c r="AE241" s="75">
        <v>0.52158022444646646</v>
      </c>
      <c r="AF241" s="76">
        <f t="shared" si="27"/>
        <v>0.47841977555353354</v>
      </c>
      <c r="AG241" s="77">
        <v>6.6338085127894049</v>
      </c>
      <c r="AH241" s="16">
        <v>210943</v>
      </c>
      <c r="AI241" s="16">
        <v>55291</v>
      </c>
      <c r="AJ241" s="16">
        <v>136802</v>
      </c>
      <c r="AK241" s="16">
        <v>12902</v>
      </c>
      <c r="AL241" s="16">
        <v>4293</v>
      </c>
      <c r="AM241" s="78">
        <v>1655</v>
      </c>
      <c r="AN241" s="16">
        <v>69416</v>
      </c>
      <c r="AO241" s="16">
        <v>56376</v>
      </c>
      <c r="AP241" s="16">
        <v>13040</v>
      </c>
      <c r="AQ241" s="67">
        <v>0.18785294456609428</v>
      </c>
      <c r="AR241" s="16">
        <v>306375</v>
      </c>
      <c r="AS241" s="16">
        <v>7747</v>
      </c>
      <c r="AT241" s="47">
        <f t="shared" si="28"/>
        <v>2.5286005711954305E-2</v>
      </c>
      <c r="AU241" s="16">
        <v>2488</v>
      </c>
      <c r="AV241" s="16">
        <v>8755</v>
      </c>
      <c r="AW241" s="16">
        <v>14144</v>
      </c>
      <c r="AX241" s="16">
        <v>14900</v>
      </c>
      <c r="AY241" s="16">
        <v>11573</v>
      </c>
      <c r="AZ241" s="16">
        <v>7755</v>
      </c>
      <c r="BA241" s="16">
        <v>4568</v>
      </c>
      <c r="BB241" s="16">
        <v>2727</v>
      </c>
      <c r="BC241" s="16">
        <v>2506</v>
      </c>
      <c r="BD241" s="79">
        <v>4.4136078137605166</v>
      </c>
    </row>
    <row r="242" spans="1:56" x14ac:dyDescent="0.3">
      <c r="A242" s="19" t="s">
        <v>515</v>
      </c>
      <c r="B242" s="16" t="s">
        <v>569</v>
      </c>
      <c r="C242" s="19">
        <v>322665</v>
      </c>
      <c r="D242" s="16">
        <v>159296</v>
      </c>
      <c r="E242" s="16">
        <v>163369</v>
      </c>
      <c r="F242" s="47">
        <f t="shared" si="24"/>
        <v>0.89686964932956792</v>
      </c>
      <c r="G242" s="72">
        <v>97.506870948588769</v>
      </c>
      <c r="H242" s="73">
        <v>2029.2027656499999</v>
      </c>
      <c r="I242" s="74">
        <f t="shared" si="25"/>
        <v>159.01072355213503</v>
      </c>
      <c r="J242" s="47">
        <f t="shared" si="29"/>
        <v>0.1373232609502604</v>
      </c>
      <c r="K242" s="16">
        <v>317128</v>
      </c>
      <c r="L242" s="16">
        <v>155058</v>
      </c>
      <c r="M242" s="16">
        <v>162070</v>
      </c>
      <c r="N242" s="16">
        <v>5537</v>
      </c>
      <c r="O242" s="16">
        <v>4238</v>
      </c>
      <c r="P242" s="16">
        <v>1299</v>
      </c>
      <c r="Q242" s="16">
        <v>43224</v>
      </c>
      <c r="R242" s="16">
        <v>20530</v>
      </c>
      <c r="S242" s="16">
        <v>22694</v>
      </c>
      <c r="T242" s="72">
        <v>90.464439940072268</v>
      </c>
      <c r="U242" s="16">
        <v>279441</v>
      </c>
      <c r="V242" s="16">
        <v>138766</v>
      </c>
      <c r="W242" s="16">
        <v>140675</v>
      </c>
      <c r="X242" s="72">
        <v>98.642971387950951</v>
      </c>
      <c r="Y242" s="47">
        <v>0.13395936962484312</v>
      </c>
      <c r="Z242" s="16">
        <v>105626</v>
      </c>
      <c r="AA242" s="16">
        <v>203009</v>
      </c>
      <c r="AB242" s="16">
        <v>14030</v>
      </c>
      <c r="AC242" s="47">
        <v>0.58941229206586909</v>
      </c>
      <c r="AD242" s="50">
        <f t="shared" si="26"/>
        <v>132482.28278056634</v>
      </c>
      <c r="AE242" s="75">
        <v>0.52030205557389086</v>
      </c>
      <c r="AF242" s="76">
        <f t="shared" si="27"/>
        <v>0.47969794442610914</v>
      </c>
      <c r="AG242" s="77">
        <v>6.9110236491978183</v>
      </c>
      <c r="AH242" s="16">
        <v>217039</v>
      </c>
      <c r="AI242" s="16">
        <v>54992</v>
      </c>
      <c r="AJ242" s="16">
        <v>141649</v>
      </c>
      <c r="AK242" s="16">
        <v>14849</v>
      </c>
      <c r="AL242" s="16">
        <v>4021</v>
      </c>
      <c r="AM242" s="78">
        <v>1528</v>
      </c>
      <c r="AN242" s="16">
        <v>75987</v>
      </c>
      <c r="AO242" s="16">
        <v>62176</v>
      </c>
      <c r="AP242" s="16">
        <v>13811</v>
      </c>
      <c r="AQ242" s="67">
        <v>0.18175477384289418</v>
      </c>
      <c r="AR242" s="16">
        <v>317128</v>
      </c>
      <c r="AS242" s="16">
        <v>5537</v>
      </c>
      <c r="AT242" s="47">
        <f t="shared" si="28"/>
        <v>1.7459826946847959E-2</v>
      </c>
      <c r="AU242" s="16">
        <v>3524</v>
      </c>
      <c r="AV242" s="16">
        <v>10353</v>
      </c>
      <c r="AW242" s="16">
        <v>16895</v>
      </c>
      <c r="AX242" s="16">
        <v>16922</v>
      </c>
      <c r="AY242" s="16">
        <v>12276</v>
      </c>
      <c r="AZ242" s="16">
        <v>7629</v>
      </c>
      <c r="BA242" s="16">
        <v>4182</v>
      </c>
      <c r="BB242" s="16">
        <v>2361</v>
      </c>
      <c r="BC242" s="16">
        <v>1845</v>
      </c>
      <c r="BD242" s="79">
        <v>4.1734507218339978</v>
      </c>
    </row>
    <row r="243" spans="1:56" x14ac:dyDescent="0.3">
      <c r="A243" s="19" t="s">
        <v>515</v>
      </c>
      <c r="B243" s="16" t="s">
        <v>571</v>
      </c>
      <c r="C243" s="19">
        <v>193340</v>
      </c>
      <c r="D243" s="16">
        <v>94837</v>
      </c>
      <c r="E243" s="16">
        <v>98503</v>
      </c>
      <c r="F243" s="47">
        <f t="shared" si="24"/>
        <v>0.53740188121233678</v>
      </c>
      <c r="G243" s="72">
        <v>96.278285940529727</v>
      </c>
      <c r="H243" s="73">
        <v>621.04706866799995</v>
      </c>
      <c r="I243" s="74">
        <f t="shared" si="25"/>
        <v>311.31295799313386</v>
      </c>
      <c r="J243" s="47">
        <f t="shared" si="29"/>
        <v>0.26885300319806366</v>
      </c>
      <c r="K243" s="16">
        <v>186269</v>
      </c>
      <c r="L243" s="16">
        <v>90330</v>
      </c>
      <c r="M243" s="16">
        <v>95939</v>
      </c>
      <c r="N243" s="16">
        <v>7071</v>
      </c>
      <c r="O243" s="16">
        <v>4507</v>
      </c>
      <c r="P243" s="16">
        <v>2564</v>
      </c>
      <c r="Q243" s="16">
        <v>24479</v>
      </c>
      <c r="R243" s="16">
        <v>11719</v>
      </c>
      <c r="S243" s="16">
        <v>12760</v>
      </c>
      <c r="T243" s="72">
        <v>91.841692789968647</v>
      </c>
      <c r="U243" s="16">
        <v>168861</v>
      </c>
      <c r="V243" s="16">
        <v>83118</v>
      </c>
      <c r="W243" s="16">
        <v>85743</v>
      </c>
      <c r="X243" s="72">
        <v>96.938525593926045</v>
      </c>
      <c r="Y243" s="47">
        <v>0.12661115133960898</v>
      </c>
      <c r="Z243" s="16">
        <v>60449</v>
      </c>
      <c r="AA243" s="16">
        <v>122665</v>
      </c>
      <c r="AB243" s="16">
        <v>10226</v>
      </c>
      <c r="AC243" s="47">
        <v>0.57616271960216847</v>
      </c>
      <c r="AD243" s="50">
        <f t="shared" si="26"/>
        <v>81944.699792116749</v>
      </c>
      <c r="AE243" s="75">
        <v>0.49279745648718054</v>
      </c>
      <c r="AF243" s="76">
        <f t="shared" si="27"/>
        <v>0.50720254351281946</v>
      </c>
      <c r="AG243" s="77">
        <v>8.3365263114987975</v>
      </c>
      <c r="AH243" s="16">
        <v>132891</v>
      </c>
      <c r="AI243" s="16">
        <v>35863</v>
      </c>
      <c r="AJ243" s="16">
        <v>85031</v>
      </c>
      <c r="AK243" s="16">
        <v>8745</v>
      </c>
      <c r="AL243" s="16">
        <v>2415</v>
      </c>
      <c r="AM243" s="78">
        <v>837</v>
      </c>
      <c r="AN243" s="16">
        <v>43748</v>
      </c>
      <c r="AO243" s="16">
        <v>35568</v>
      </c>
      <c r="AP243" s="16">
        <v>8180</v>
      </c>
      <c r="AQ243" s="67">
        <v>0.18697997622748472</v>
      </c>
      <c r="AR243" s="16">
        <v>186269</v>
      </c>
      <c r="AS243" s="16">
        <v>7071</v>
      </c>
      <c r="AT243" s="47">
        <f t="shared" si="28"/>
        <v>3.7961228116326386E-2</v>
      </c>
      <c r="AU243" s="16">
        <v>2037</v>
      </c>
      <c r="AV243" s="16">
        <v>5722</v>
      </c>
      <c r="AW243" s="16">
        <v>9136</v>
      </c>
      <c r="AX243" s="16">
        <v>9630</v>
      </c>
      <c r="AY243" s="16">
        <v>7403</v>
      </c>
      <c r="AZ243" s="16">
        <v>4618</v>
      </c>
      <c r="BA243" s="16">
        <v>2580</v>
      </c>
      <c r="BB243" s="16">
        <v>1475</v>
      </c>
      <c r="BC243" s="16">
        <v>1147</v>
      </c>
      <c r="BD243" s="79">
        <v>4.2577717838529763</v>
      </c>
    </row>
    <row r="244" spans="1:56" x14ac:dyDescent="0.3">
      <c r="A244" s="19" t="s">
        <v>515</v>
      </c>
      <c r="B244" s="16" t="s">
        <v>573</v>
      </c>
      <c r="C244" s="19">
        <v>202926</v>
      </c>
      <c r="D244" s="16">
        <v>99614</v>
      </c>
      <c r="E244" s="16">
        <v>103312</v>
      </c>
      <c r="F244" s="47">
        <f t="shared" si="24"/>
        <v>0.56404683017944901</v>
      </c>
      <c r="G244" s="72">
        <v>96.420551339631416</v>
      </c>
      <c r="H244" s="73">
        <v>898.98416477599994</v>
      </c>
      <c r="I244" s="74">
        <f t="shared" si="25"/>
        <v>225.72811396579283</v>
      </c>
      <c r="J244" s="47">
        <f t="shared" si="29"/>
        <v>0.19494107067421418</v>
      </c>
      <c r="K244" s="16">
        <v>197678</v>
      </c>
      <c r="L244" s="16">
        <v>96017</v>
      </c>
      <c r="M244" s="16">
        <v>101661</v>
      </c>
      <c r="N244" s="16">
        <v>5248</v>
      </c>
      <c r="O244" s="16">
        <v>3597</v>
      </c>
      <c r="P244" s="16">
        <v>1651</v>
      </c>
      <c r="Q244" s="16">
        <v>15320</v>
      </c>
      <c r="R244" s="16">
        <v>7231</v>
      </c>
      <c r="S244" s="16">
        <v>8089</v>
      </c>
      <c r="T244" s="72">
        <v>89.39300284336754</v>
      </c>
      <c r="U244" s="16">
        <v>187606</v>
      </c>
      <c r="V244" s="16">
        <v>92383</v>
      </c>
      <c r="W244" s="16">
        <v>95223</v>
      </c>
      <c r="X244" s="72">
        <v>97.017527278073572</v>
      </c>
      <c r="Y244" s="47">
        <v>7.5495500822960096E-2</v>
      </c>
      <c r="Z244" s="16">
        <v>63001</v>
      </c>
      <c r="AA244" s="16">
        <v>129850</v>
      </c>
      <c r="AB244" s="16">
        <v>10075</v>
      </c>
      <c r="AC244" s="47">
        <v>0.56277242972660757</v>
      </c>
      <c r="AD244" s="50">
        <f t="shared" si="26"/>
        <v>88724.841925298431</v>
      </c>
      <c r="AE244" s="75">
        <v>0.48518290335001923</v>
      </c>
      <c r="AF244" s="76">
        <f t="shared" si="27"/>
        <v>0.51481709664998077</v>
      </c>
      <c r="AG244" s="77">
        <v>7.7589526376588376</v>
      </c>
      <c r="AH244" s="16">
        <v>139925</v>
      </c>
      <c r="AI244" s="16">
        <v>36282</v>
      </c>
      <c r="AJ244" s="16">
        <v>91366</v>
      </c>
      <c r="AK244" s="16">
        <v>9065</v>
      </c>
      <c r="AL244" s="16">
        <v>2093</v>
      </c>
      <c r="AM244" s="78">
        <v>1119</v>
      </c>
      <c r="AN244" s="16">
        <v>48610</v>
      </c>
      <c r="AO244" s="16">
        <v>37330</v>
      </c>
      <c r="AP244" s="16">
        <v>11280</v>
      </c>
      <c r="AQ244" s="67">
        <v>0.23205101830898994</v>
      </c>
      <c r="AR244" s="16">
        <v>197678</v>
      </c>
      <c r="AS244" s="16">
        <v>5248</v>
      </c>
      <c r="AT244" s="47">
        <f t="shared" si="28"/>
        <v>2.6548224890984327E-2</v>
      </c>
      <c r="AU244" s="16">
        <v>2451</v>
      </c>
      <c r="AV244" s="16">
        <v>6778</v>
      </c>
      <c r="AW244" s="16">
        <v>11077</v>
      </c>
      <c r="AX244" s="16">
        <v>11109</v>
      </c>
      <c r="AY244" s="16">
        <v>7979</v>
      </c>
      <c r="AZ244" s="16">
        <v>4504</v>
      </c>
      <c r="BA244" s="16">
        <v>2475</v>
      </c>
      <c r="BB244" s="16">
        <v>1352</v>
      </c>
      <c r="BC244" s="78">
        <v>885</v>
      </c>
      <c r="BD244" s="79">
        <v>4.0666118082699034</v>
      </c>
    </row>
    <row r="245" spans="1:56" x14ac:dyDescent="0.3">
      <c r="A245" s="19" t="s">
        <v>575</v>
      </c>
      <c r="B245" s="16" t="s">
        <v>579</v>
      </c>
      <c r="C245" s="19">
        <v>111293</v>
      </c>
      <c r="D245" s="16">
        <v>55642</v>
      </c>
      <c r="E245" s="16">
        <v>55651</v>
      </c>
      <c r="F245" s="47">
        <f t="shared" si="24"/>
        <v>0.30934657890640638</v>
      </c>
      <c r="G245" s="78">
        <v>100</v>
      </c>
      <c r="H245" s="73">
        <v>521.01578198799996</v>
      </c>
      <c r="I245" s="74">
        <f t="shared" si="25"/>
        <v>213.60773290848857</v>
      </c>
      <c r="J245" s="47">
        <f t="shared" si="29"/>
        <v>0.18447378762834415</v>
      </c>
      <c r="K245" s="16">
        <v>104339</v>
      </c>
      <c r="L245" s="16">
        <v>50290</v>
      </c>
      <c r="M245" s="16">
        <v>54049</v>
      </c>
      <c r="N245" s="16">
        <v>6954</v>
      </c>
      <c r="O245" s="16">
        <v>5352</v>
      </c>
      <c r="P245" s="16">
        <v>1602</v>
      </c>
      <c r="Q245" s="16">
        <v>35106</v>
      </c>
      <c r="R245" s="16">
        <v>18864</v>
      </c>
      <c r="S245" s="16">
        <v>16242</v>
      </c>
      <c r="T245" s="78">
        <v>116.1</v>
      </c>
      <c r="U245" s="16">
        <v>76187</v>
      </c>
      <c r="V245" s="16">
        <v>36778</v>
      </c>
      <c r="W245" s="16">
        <v>39409</v>
      </c>
      <c r="X245" s="78">
        <v>93.3</v>
      </c>
      <c r="Y245" s="47">
        <v>0.315</v>
      </c>
      <c r="Z245" s="16">
        <v>32102</v>
      </c>
      <c r="AA245" s="16">
        <v>75225</v>
      </c>
      <c r="AB245" s="16">
        <v>3966</v>
      </c>
      <c r="AC245" s="47">
        <v>0.48</v>
      </c>
      <c r="AD245" s="50">
        <f t="shared" si="26"/>
        <v>57872.36</v>
      </c>
      <c r="AE245" s="75">
        <v>0.42700000000000005</v>
      </c>
      <c r="AF245" s="76">
        <f t="shared" si="27"/>
        <v>0.57299999999999995</v>
      </c>
      <c r="AG245" s="77">
        <v>5.3</v>
      </c>
      <c r="AH245" s="16">
        <v>79191</v>
      </c>
      <c r="AI245" s="16">
        <v>22787</v>
      </c>
      <c r="AJ245" s="16">
        <v>50300</v>
      </c>
      <c r="AK245" s="16">
        <v>4478</v>
      </c>
      <c r="AL245" s="78">
        <v>1126</v>
      </c>
      <c r="AM245" s="78">
        <v>500</v>
      </c>
      <c r="AN245" s="16">
        <v>26075</v>
      </c>
      <c r="AO245" s="16">
        <v>21221</v>
      </c>
      <c r="AP245" s="16">
        <v>4854</v>
      </c>
      <c r="AQ245" s="67">
        <v>0.18600000000000003</v>
      </c>
      <c r="AR245" s="16">
        <v>104339</v>
      </c>
      <c r="AS245" s="16">
        <v>6954</v>
      </c>
      <c r="AT245" s="47">
        <f t="shared" si="28"/>
        <v>6.664813732161512E-2</v>
      </c>
      <c r="AU245" s="16">
        <v>1541</v>
      </c>
      <c r="AV245" s="16">
        <v>3624</v>
      </c>
      <c r="AW245" s="16">
        <v>6114</v>
      </c>
      <c r="AX245" s="16">
        <v>5993</v>
      </c>
      <c r="AY245" s="16">
        <v>4114</v>
      </c>
      <c r="AZ245" s="16">
        <v>2331</v>
      </c>
      <c r="BA245" s="16">
        <v>1215</v>
      </c>
      <c r="BB245" s="78">
        <v>637</v>
      </c>
      <c r="BC245" s="78">
        <v>506</v>
      </c>
      <c r="BD245" s="80">
        <v>4</v>
      </c>
    </row>
    <row r="246" spans="1:56" x14ac:dyDescent="0.3">
      <c r="A246" s="19" t="s">
        <v>575</v>
      </c>
      <c r="B246" s="16" t="s">
        <v>583</v>
      </c>
      <c r="C246" s="19">
        <v>110459</v>
      </c>
      <c r="D246" s="16">
        <v>51247</v>
      </c>
      <c r="E246" s="16">
        <v>59212</v>
      </c>
      <c r="F246" s="47">
        <f t="shared" si="24"/>
        <v>0.30702841831402461</v>
      </c>
      <c r="G246" s="78">
        <v>86.5</v>
      </c>
      <c r="H246" s="73">
        <v>58.568222696200003</v>
      </c>
      <c r="I246" s="74">
        <f t="shared" si="25"/>
        <v>1885.9885944117398</v>
      </c>
      <c r="J246" s="47">
        <v>1</v>
      </c>
      <c r="K246" s="16">
        <v>91043</v>
      </c>
      <c r="L246" s="16">
        <v>42630</v>
      </c>
      <c r="M246" s="16">
        <v>48413</v>
      </c>
      <c r="N246" s="16">
        <v>19416</v>
      </c>
      <c r="O246" s="16">
        <v>8617</v>
      </c>
      <c r="P246" s="16">
        <v>10799</v>
      </c>
      <c r="Q246" s="16">
        <v>104596</v>
      </c>
      <c r="R246" s="16">
        <v>48415</v>
      </c>
      <c r="S246" s="16">
        <v>56181</v>
      </c>
      <c r="T246" s="78">
        <v>86.2</v>
      </c>
      <c r="U246" s="16">
        <v>5863</v>
      </c>
      <c r="V246" s="16">
        <v>2832</v>
      </c>
      <c r="W246" s="16">
        <v>3031</v>
      </c>
      <c r="X246" s="78">
        <v>93.4</v>
      </c>
      <c r="Y246" s="47">
        <v>0.94700000000000006</v>
      </c>
      <c r="Z246" s="16">
        <v>22454</v>
      </c>
      <c r="AA246" s="16">
        <v>84859</v>
      </c>
      <c r="AB246" s="16">
        <v>3146</v>
      </c>
      <c r="AC246" s="47">
        <v>0.30199999999999999</v>
      </c>
      <c r="AD246" s="50">
        <f t="shared" si="26"/>
        <v>77100.381999999998</v>
      </c>
      <c r="AE246" s="75">
        <v>0.26500000000000001</v>
      </c>
      <c r="AF246" s="76">
        <f t="shared" si="27"/>
        <v>0.73499999999999999</v>
      </c>
      <c r="AG246" s="77">
        <v>3.7</v>
      </c>
      <c r="AH246" s="16">
        <v>88005</v>
      </c>
      <c r="AI246" s="16">
        <v>34208</v>
      </c>
      <c r="AJ246" s="16">
        <v>49088</v>
      </c>
      <c r="AK246" s="16">
        <v>3300</v>
      </c>
      <c r="AL246" s="78">
        <v>980</v>
      </c>
      <c r="AM246" s="78">
        <v>429</v>
      </c>
      <c r="AN246" s="16">
        <v>26320</v>
      </c>
      <c r="AO246" s="16">
        <v>18135</v>
      </c>
      <c r="AP246" s="16">
        <v>8185</v>
      </c>
      <c r="AQ246" s="67">
        <v>0.311</v>
      </c>
      <c r="AR246" s="16">
        <v>91043</v>
      </c>
      <c r="AS246" s="16">
        <v>19416</v>
      </c>
      <c r="AT246" s="47">
        <f t="shared" si="28"/>
        <v>0.21326186527245367</v>
      </c>
      <c r="AU246" s="16">
        <v>4262</v>
      </c>
      <c r="AV246" s="16">
        <v>5284</v>
      </c>
      <c r="AW246" s="16">
        <v>5668</v>
      </c>
      <c r="AX246" s="16">
        <v>4675</v>
      </c>
      <c r="AY246" s="16">
        <v>2890</v>
      </c>
      <c r="AZ246" s="16">
        <v>1602</v>
      </c>
      <c r="BA246" s="78">
        <v>842</v>
      </c>
      <c r="BB246" s="78">
        <v>569</v>
      </c>
      <c r="BC246" s="78">
        <v>528</v>
      </c>
      <c r="BD246" s="80">
        <v>3.5</v>
      </c>
    </row>
    <row r="247" spans="1:56" x14ac:dyDescent="0.3">
      <c r="A247" s="19" t="s">
        <v>575</v>
      </c>
      <c r="B247" s="16" t="s">
        <v>585</v>
      </c>
      <c r="C247" s="19">
        <v>217093</v>
      </c>
      <c r="D247" s="16">
        <v>103715</v>
      </c>
      <c r="E247" s="16">
        <v>113378</v>
      </c>
      <c r="F247" s="47">
        <f t="shared" si="24"/>
        <v>0.60342498499032715</v>
      </c>
      <c r="G247" s="78">
        <v>91.5</v>
      </c>
      <c r="H247" s="73">
        <v>1930.4982098600001</v>
      </c>
      <c r="I247" s="74">
        <f t="shared" si="25"/>
        <v>112.4543907325061</v>
      </c>
      <c r="J247" s="47">
        <f t="shared" ref="J247:J310" si="30">I247/1157.93</f>
        <v>9.7116743440886832E-2</v>
      </c>
      <c r="K247" s="16">
        <v>210570</v>
      </c>
      <c r="L247" s="16">
        <v>98414</v>
      </c>
      <c r="M247" s="16">
        <v>112156</v>
      </c>
      <c r="N247" s="16">
        <v>6523</v>
      </c>
      <c r="O247" s="16">
        <v>5301</v>
      </c>
      <c r="P247" s="16">
        <v>1222</v>
      </c>
      <c r="Q247" s="16">
        <v>41683</v>
      </c>
      <c r="R247" s="16">
        <v>19609</v>
      </c>
      <c r="S247" s="16">
        <v>22074</v>
      </c>
      <c r="T247" s="78">
        <v>88.8</v>
      </c>
      <c r="U247" s="16">
        <v>175410</v>
      </c>
      <c r="V247" s="16">
        <v>84106</v>
      </c>
      <c r="W247" s="16">
        <v>91304</v>
      </c>
      <c r="X247" s="78">
        <v>92.1</v>
      </c>
      <c r="Y247" s="47">
        <v>0.192</v>
      </c>
      <c r="Z247" s="16">
        <v>60385</v>
      </c>
      <c r="AA247" s="16">
        <v>144292</v>
      </c>
      <c r="AB247" s="16">
        <v>12416</v>
      </c>
      <c r="AC247" s="47">
        <v>0.504</v>
      </c>
      <c r="AD247" s="50">
        <f t="shared" si="26"/>
        <v>107678.128</v>
      </c>
      <c r="AE247" s="75">
        <v>0.41799999999999998</v>
      </c>
      <c r="AF247" s="76">
        <f t="shared" si="27"/>
        <v>0.58200000000000007</v>
      </c>
      <c r="AG247" s="77">
        <v>8.6</v>
      </c>
      <c r="AH247" s="16">
        <v>156708</v>
      </c>
      <c r="AI247" s="16">
        <v>41085</v>
      </c>
      <c r="AJ247" s="16">
        <v>101023</v>
      </c>
      <c r="AK247" s="16">
        <v>10593</v>
      </c>
      <c r="AL247" s="16">
        <v>2830</v>
      </c>
      <c r="AM247" s="78">
        <v>1177</v>
      </c>
      <c r="AN247" s="16">
        <v>51747</v>
      </c>
      <c r="AO247" s="16">
        <v>40621</v>
      </c>
      <c r="AP247" s="16">
        <v>11126</v>
      </c>
      <c r="AQ247" s="67">
        <v>0.215</v>
      </c>
      <c r="AR247" s="16">
        <v>210570</v>
      </c>
      <c r="AS247" s="16">
        <v>6523</v>
      </c>
      <c r="AT247" s="47">
        <f t="shared" si="28"/>
        <v>3.0977822101913854E-2</v>
      </c>
      <c r="AU247" s="16">
        <v>2337</v>
      </c>
      <c r="AV247" s="16">
        <v>6963</v>
      </c>
      <c r="AW247" s="16">
        <v>12220</v>
      </c>
      <c r="AX247" s="16">
        <v>12257</v>
      </c>
      <c r="AY247" s="16">
        <v>8390</v>
      </c>
      <c r="AZ247" s="16">
        <v>4815</v>
      </c>
      <c r="BA247" s="16">
        <v>2515</v>
      </c>
      <c r="BB247" s="16">
        <v>1303</v>
      </c>
      <c r="BC247" s="78">
        <v>947</v>
      </c>
      <c r="BD247" s="80">
        <v>4.0999999999999996</v>
      </c>
    </row>
    <row r="248" spans="1:56" x14ac:dyDescent="0.3">
      <c r="A248" s="19" t="s">
        <v>575</v>
      </c>
      <c r="B248" s="16" t="s">
        <v>587</v>
      </c>
      <c r="C248" s="19">
        <v>51328</v>
      </c>
      <c r="D248" s="16">
        <v>27050</v>
      </c>
      <c r="E248" s="16">
        <v>24278</v>
      </c>
      <c r="F248" s="47">
        <f t="shared" si="24"/>
        <v>0.14266972048653576</v>
      </c>
      <c r="G248" s="78">
        <v>111.4</v>
      </c>
      <c r="H248" s="73">
        <v>149.16698297400001</v>
      </c>
      <c r="I248" s="74">
        <f t="shared" si="25"/>
        <v>344.09759436474314</v>
      </c>
      <c r="J248" s="47">
        <f t="shared" si="30"/>
        <v>0.29716614507331457</v>
      </c>
      <c r="K248" s="16">
        <v>27423</v>
      </c>
      <c r="L248" s="16">
        <v>13294</v>
      </c>
      <c r="M248" s="16">
        <v>14129</v>
      </c>
      <c r="N248" s="16">
        <v>23905</v>
      </c>
      <c r="O248" s="16">
        <v>13756</v>
      </c>
      <c r="P248" s="16">
        <v>10149</v>
      </c>
      <c r="Q248" s="16">
        <v>23194</v>
      </c>
      <c r="R248" s="16">
        <v>12950</v>
      </c>
      <c r="S248" s="16">
        <v>10244</v>
      </c>
      <c r="T248" s="78">
        <v>126.4</v>
      </c>
      <c r="U248" s="16">
        <v>28134</v>
      </c>
      <c r="V248" s="16">
        <v>14100</v>
      </c>
      <c r="W248" s="16">
        <v>14034</v>
      </c>
      <c r="X248" s="78">
        <v>100.5</v>
      </c>
      <c r="Y248" s="47">
        <v>0.45200000000000001</v>
      </c>
      <c r="Z248" s="16">
        <v>13587</v>
      </c>
      <c r="AA248" s="16">
        <v>36156</v>
      </c>
      <c r="AB248" s="16">
        <v>1585</v>
      </c>
      <c r="AC248" s="47">
        <v>0.42</v>
      </c>
      <c r="AD248" s="50">
        <f t="shared" si="26"/>
        <v>29770.240000000005</v>
      </c>
      <c r="AE248" s="75">
        <v>0.376</v>
      </c>
      <c r="AF248" s="76">
        <f t="shared" si="27"/>
        <v>0.624</v>
      </c>
      <c r="AG248" s="77">
        <v>4.4000000000000004</v>
      </c>
      <c r="AH248" s="16">
        <v>37741</v>
      </c>
      <c r="AI248" s="16">
        <v>13201</v>
      </c>
      <c r="AJ248" s="16">
        <v>21842</v>
      </c>
      <c r="AK248" s="16">
        <v>1681</v>
      </c>
      <c r="AL248" s="78">
        <v>607</v>
      </c>
      <c r="AM248" s="78">
        <v>410</v>
      </c>
      <c r="AN248" s="16">
        <v>6997</v>
      </c>
      <c r="AO248" s="16">
        <v>5680</v>
      </c>
      <c r="AP248" s="16">
        <v>1317</v>
      </c>
      <c r="AQ248" s="67">
        <v>0.188</v>
      </c>
      <c r="AR248" s="16">
        <v>27423</v>
      </c>
      <c r="AS248" s="16">
        <v>23905</v>
      </c>
      <c r="AT248" s="47">
        <f t="shared" si="28"/>
        <v>0.87171352514312805</v>
      </c>
      <c r="AU248" s="78">
        <v>416</v>
      </c>
      <c r="AV248" s="16">
        <v>1031</v>
      </c>
      <c r="AW248" s="16">
        <v>1768</v>
      </c>
      <c r="AX248" s="16">
        <v>1546</v>
      </c>
      <c r="AY248" s="16">
        <v>1010</v>
      </c>
      <c r="AZ248" s="78">
        <v>643</v>
      </c>
      <c r="BA248" s="78">
        <v>289</v>
      </c>
      <c r="BB248" s="78">
        <v>217</v>
      </c>
      <c r="BC248" s="78">
        <v>77</v>
      </c>
      <c r="BD248" s="80">
        <v>3.9</v>
      </c>
    </row>
    <row r="249" spans="1:56" x14ac:dyDescent="0.3">
      <c r="A249" s="19" t="s">
        <v>575</v>
      </c>
      <c r="B249" s="16" t="s">
        <v>589</v>
      </c>
      <c r="C249" s="19">
        <v>116491</v>
      </c>
      <c r="D249" s="16">
        <v>57326</v>
      </c>
      <c r="E249" s="16">
        <v>59165</v>
      </c>
      <c r="F249" s="47">
        <f t="shared" si="24"/>
        <v>0.32379477885748592</v>
      </c>
      <c r="G249" s="78">
        <v>96.9</v>
      </c>
      <c r="H249" s="73">
        <v>243.73958642900001</v>
      </c>
      <c r="I249" s="74">
        <f t="shared" si="25"/>
        <v>477.93221325553196</v>
      </c>
      <c r="J249" s="47">
        <f t="shared" si="30"/>
        <v>0.41274706869632183</v>
      </c>
      <c r="K249" s="16">
        <v>109268</v>
      </c>
      <c r="L249" s="16">
        <v>52280</v>
      </c>
      <c r="M249" s="16">
        <v>56988</v>
      </c>
      <c r="N249" s="16">
        <v>7223</v>
      </c>
      <c r="O249" s="16">
        <v>5046</v>
      </c>
      <c r="P249" s="16">
        <v>2177</v>
      </c>
      <c r="Q249" s="16">
        <v>44437</v>
      </c>
      <c r="R249" s="16">
        <v>22018</v>
      </c>
      <c r="S249" s="16">
        <v>22419</v>
      </c>
      <c r="T249" s="78">
        <v>98.2</v>
      </c>
      <c r="U249" s="16">
        <v>72054</v>
      </c>
      <c r="V249" s="16">
        <v>35308</v>
      </c>
      <c r="W249" s="16">
        <v>36746</v>
      </c>
      <c r="X249" s="78">
        <v>96.1</v>
      </c>
      <c r="Y249" s="47">
        <v>0.38100000000000001</v>
      </c>
      <c r="Z249" s="16">
        <v>34200</v>
      </c>
      <c r="AA249" s="16">
        <v>77692</v>
      </c>
      <c r="AB249" s="16">
        <v>4599</v>
      </c>
      <c r="AC249" s="47">
        <v>0.499</v>
      </c>
      <c r="AD249" s="50">
        <f t="shared" si="26"/>
        <v>58361.991000000002</v>
      </c>
      <c r="AE249" s="75">
        <v>0.44</v>
      </c>
      <c r="AF249" s="76">
        <f t="shared" si="27"/>
        <v>0.56000000000000005</v>
      </c>
      <c r="AG249" s="77">
        <v>5.9</v>
      </c>
      <c r="AH249" s="16">
        <v>82291</v>
      </c>
      <c r="AI249" s="16">
        <v>23753</v>
      </c>
      <c r="AJ249" s="16">
        <v>52115</v>
      </c>
      <c r="AK249" s="16">
        <v>4505</v>
      </c>
      <c r="AL249" s="78">
        <v>1400</v>
      </c>
      <c r="AM249" s="78">
        <v>518</v>
      </c>
      <c r="AN249" s="16">
        <v>27616</v>
      </c>
      <c r="AO249" s="16">
        <v>21760</v>
      </c>
      <c r="AP249" s="16">
        <v>5856</v>
      </c>
      <c r="AQ249" s="67">
        <v>0.21199999999999999</v>
      </c>
      <c r="AR249" s="16">
        <v>109268</v>
      </c>
      <c r="AS249" s="16">
        <v>7223</v>
      </c>
      <c r="AT249" s="47">
        <f t="shared" si="28"/>
        <v>6.6103525277299846E-2</v>
      </c>
      <c r="AU249" s="16">
        <v>1644</v>
      </c>
      <c r="AV249" s="16">
        <v>4215</v>
      </c>
      <c r="AW249" s="16">
        <v>6541</v>
      </c>
      <c r="AX249" s="16">
        <v>6114</v>
      </c>
      <c r="AY249" s="16">
        <v>4201</v>
      </c>
      <c r="AZ249" s="16">
        <v>2411</v>
      </c>
      <c r="BA249" s="16">
        <v>1327</v>
      </c>
      <c r="BB249" s="78">
        <v>692</v>
      </c>
      <c r="BC249" s="78">
        <v>471</v>
      </c>
      <c r="BD249" s="80">
        <v>4</v>
      </c>
    </row>
    <row r="250" spans="1:56" x14ac:dyDescent="0.3">
      <c r="A250" s="19" t="s">
        <v>575</v>
      </c>
      <c r="B250" s="16" t="s">
        <v>591</v>
      </c>
      <c r="C250" s="19">
        <v>187565</v>
      </c>
      <c r="D250" s="16">
        <v>90731</v>
      </c>
      <c r="E250" s="16">
        <v>96834</v>
      </c>
      <c r="F250" s="47">
        <f t="shared" si="24"/>
        <v>0.52134986991616816</v>
      </c>
      <c r="G250" s="78">
        <v>93.7</v>
      </c>
      <c r="H250" s="73">
        <v>1146.9940550399999</v>
      </c>
      <c r="I250" s="74">
        <f t="shared" si="25"/>
        <v>163.52743867836256</v>
      </c>
      <c r="J250" s="47">
        <f t="shared" si="30"/>
        <v>0.14122394158400123</v>
      </c>
      <c r="K250" s="16">
        <v>177417</v>
      </c>
      <c r="L250" s="16">
        <v>83528</v>
      </c>
      <c r="M250" s="16">
        <v>93889</v>
      </c>
      <c r="N250" s="16">
        <v>10148</v>
      </c>
      <c r="O250" s="16">
        <v>7203</v>
      </c>
      <c r="P250" s="16">
        <v>2945</v>
      </c>
      <c r="Q250" s="16">
        <v>72010</v>
      </c>
      <c r="R250" s="16">
        <v>34214</v>
      </c>
      <c r="S250" s="16">
        <v>37796</v>
      </c>
      <c r="T250" s="78">
        <v>90.5</v>
      </c>
      <c r="U250" s="16">
        <v>115555</v>
      </c>
      <c r="V250" s="16">
        <v>56517</v>
      </c>
      <c r="W250" s="16">
        <v>59038</v>
      </c>
      <c r="X250" s="78">
        <v>95.7</v>
      </c>
      <c r="Y250" s="47">
        <v>0.38400000000000001</v>
      </c>
      <c r="Z250" s="16">
        <v>52195</v>
      </c>
      <c r="AA250" s="16">
        <v>125518</v>
      </c>
      <c r="AB250" s="16">
        <v>9852</v>
      </c>
      <c r="AC250" s="47">
        <v>0.49399999999999999</v>
      </c>
      <c r="AD250" s="50">
        <f t="shared" si="26"/>
        <v>94907.89</v>
      </c>
      <c r="AE250" s="75">
        <v>0.41600000000000004</v>
      </c>
      <c r="AF250" s="76">
        <f t="shared" si="27"/>
        <v>0.58399999999999996</v>
      </c>
      <c r="AG250" s="77">
        <v>7.8</v>
      </c>
      <c r="AH250" s="16">
        <v>135370</v>
      </c>
      <c r="AI250" s="16">
        <v>44757</v>
      </c>
      <c r="AJ250" s="16">
        <v>76452</v>
      </c>
      <c r="AK250" s="16">
        <v>9897</v>
      </c>
      <c r="AL250" s="16">
        <v>2764</v>
      </c>
      <c r="AM250" s="78">
        <v>1500</v>
      </c>
      <c r="AN250" s="16">
        <v>39663</v>
      </c>
      <c r="AO250" s="16">
        <v>30164</v>
      </c>
      <c r="AP250" s="16">
        <v>9499</v>
      </c>
      <c r="AQ250" s="67">
        <v>0.23899999999999999</v>
      </c>
      <c r="AR250" s="16">
        <v>177417</v>
      </c>
      <c r="AS250" s="16">
        <v>10148</v>
      </c>
      <c r="AT250" s="47">
        <f t="shared" si="28"/>
        <v>5.7198577362935911E-2</v>
      </c>
      <c r="AU250" s="16">
        <v>1819</v>
      </c>
      <c r="AV250" s="16">
        <v>4956</v>
      </c>
      <c r="AW250" s="16">
        <v>7790</v>
      </c>
      <c r="AX250" s="16">
        <v>8196</v>
      </c>
      <c r="AY250" s="16">
        <v>6317</v>
      </c>
      <c r="AZ250" s="16">
        <v>4439</v>
      </c>
      <c r="BA250" s="16">
        <v>2626</v>
      </c>
      <c r="BB250" s="16">
        <v>1696</v>
      </c>
      <c r="BC250" s="16">
        <v>1824</v>
      </c>
      <c r="BD250" s="80">
        <v>4.5</v>
      </c>
    </row>
    <row r="251" spans="1:56" x14ac:dyDescent="0.3">
      <c r="A251" s="19" t="s">
        <v>575</v>
      </c>
      <c r="B251" s="16" t="s">
        <v>593</v>
      </c>
      <c r="C251" s="19">
        <v>284393</v>
      </c>
      <c r="D251" s="16">
        <v>138135</v>
      </c>
      <c r="E251" s="16">
        <v>146258</v>
      </c>
      <c r="F251" s="47">
        <f t="shared" si="24"/>
        <v>0.79048998243312352</v>
      </c>
      <c r="G251" s="78">
        <v>94.4</v>
      </c>
      <c r="H251" s="73">
        <v>2165.8816967799999</v>
      </c>
      <c r="I251" s="74">
        <f t="shared" si="25"/>
        <v>131.30587899736395</v>
      </c>
      <c r="J251" s="47">
        <f t="shared" si="30"/>
        <v>0.11339707840488107</v>
      </c>
      <c r="K251" s="16">
        <v>277056</v>
      </c>
      <c r="L251" s="16">
        <v>132217</v>
      </c>
      <c r="M251" s="16">
        <v>144839</v>
      </c>
      <c r="N251" s="16">
        <v>7337</v>
      </c>
      <c r="O251" s="16">
        <v>5918</v>
      </c>
      <c r="P251" s="16">
        <v>1419</v>
      </c>
      <c r="Q251" s="16">
        <v>30208</v>
      </c>
      <c r="R251" s="16">
        <v>14498</v>
      </c>
      <c r="S251" s="16">
        <v>15710</v>
      </c>
      <c r="T251" s="78">
        <v>92.3</v>
      </c>
      <c r="U251" s="16">
        <v>254185</v>
      </c>
      <c r="V251" s="16">
        <v>123637</v>
      </c>
      <c r="W251" s="16">
        <v>130548</v>
      </c>
      <c r="X251" s="78">
        <v>94.7</v>
      </c>
      <c r="Y251" s="47">
        <v>0.106</v>
      </c>
      <c r="Z251" s="16">
        <v>87714</v>
      </c>
      <c r="AA251" s="16">
        <v>181642</v>
      </c>
      <c r="AB251" s="16">
        <v>15037</v>
      </c>
      <c r="AC251" s="47">
        <v>0.56599999999999995</v>
      </c>
      <c r="AD251" s="50">
        <f t="shared" si="26"/>
        <v>123426.56200000002</v>
      </c>
      <c r="AE251" s="75">
        <v>0.48299999999999998</v>
      </c>
      <c r="AF251" s="76">
        <f t="shared" si="27"/>
        <v>0.51700000000000002</v>
      </c>
      <c r="AG251" s="77">
        <v>8.3000000000000007</v>
      </c>
      <c r="AH251" s="16">
        <v>196679</v>
      </c>
      <c r="AI251" s="16">
        <v>55548</v>
      </c>
      <c r="AJ251" s="16">
        <v>122299</v>
      </c>
      <c r="AK251" s="16">
        <v>13002</v>
      </c>
      <c r="AL251" s="16">
        <v>4171</v>
      </c>
      <c r="AM251" s="78">
        <v>1659</v>
      </c>
      <c r="AN251" s="16">
        <v>65174</v>
      </c>
      <c r="AO251" s="16">
        <v>51661</v>
      </c>
      <c r="AP251" s="16">
        <v>13513</v>
      </c>
      <c r="AQ251" s="67">
        <v>0.20699999999999999</v>
      </c>
      <c r="AR251" s="16">
        <v>277056</v>
      </c>
      <c r="AS251" s="16">
        <v>7337</v>
      </c>
      <c r="AT251" s="47">
        <f t="shared" si="28"/>
        <v>2.6482010857010858E-2</v>
      </c>
      <c r="AU251" s="16">
        <v>2872</v>
      </c>
      <c r="AV251" s="16">
        <v>8257</v>
      </c>
      <c r="AW251" s="16">
        <v>14083</v>
      </c>
      <c r="AX251" s="16">
        <v>14447</v>
      </c>
      <c r="AY251" s="16">
        <v>10714</v>
      </c>
      <c r="AZ251" s="16">
        <v>7027</v>
      </c>
      <c r="BA251" s="16">
        <v>3950</v>
      </c>
      <c r="BB251" s="16">
        <v>2208</v>
      </c>
      <c r="BC251" s="16">
        <v>1616</v>
      </c>
      <c r="BD251" s="80">
        <v>4.3</v>
      </c>
    </row>
    <row r="252" spans="1:56" x14ac:dyDescent="0.3">
      <c r="A252" s="19" t="s">
        <v>575</v>
      </c>
      <c r="B252" s="16" t="s">
        <v>595</v>
      </c>
      <c r="C252" s="19">
        <v>81620</v>
      </c>
      <c r="D252" s="16">
        <v>41309</v>
      </c>
      <c r="E252" s="16">
        <v>40311</v>
      </c>
      <c r="F252" s="47">
        <f t="shared" si="24"/>
        <v>0.22686842631918347</v>
      </c>
      <c r="G252" s="78">
        <v>102.5</v>
      </c>
      <c r="H252" s="73">
        <v>852.91565682999999</v>
      </c>
      <c r="I252" s="74">
        <f t="shared" si="25"/>
        <v>95.695276955465943</v>
      </c>
      <c r="J252" s="47">
        <f t="shared" si="30"/>
        <v>8.264340413968542E-2</v>
      </c>
      <c r="K252" s="16">
        <v>75717</v>
      </c>
      <c r="L252" s="16">
        <v>37156</v>
      </c>
      <c r="M252" s="16">
        <v>38561</v>
      </c>
      <c r="N252" s="16">
        <v>5903</v>
      </c>
      <c r="O252" s="16">
        <v>4153</v>
      </c>
      <c r="P252" s="16">
        <v>1750</v>
      </c>
      <c r="Q252" s="16">
        <v>23955</v>
      </c>
      <c r="R252" s="16">
        <v>12459</v>
      </c>
      <c r="S252" s="16">
        <v>11496</v>
      </c>
      <c r="T252" s="78">
        <v>108.4</v>
      </c>
      <c r="U252" s="16">
        <v>57665</v>
      </c>
      <c r="V252" s="16">
        <v>28850</v>
      </c>
      <c r="W252" s="16">
        <v>28815</v>
      </c>
      <c r="X252" s="78">
        <v>100.1</v>
      </c>
      <c r="Y252" s="47">
        <v>0.29299999999999998</v>
      </c>
      <c r="Z252" s="16">
        <v>24320</v>
      </c>
      <c r="AA252" s="16">
        <v>54414</v>
      </c>
      <c r="AB252" s="16">
        <v>2886</v>
      </c>
      <c r="AC252" s="47">
        <v>0.5</v>
      </c>
      <c r="AD252" s="50">
        <f t="shared" si="26"/>
        <v>40810</v>
      </c>
      <c r="AE252" s="75">
        <v>0.44700000000000001</v>
      </c>
      <c r="AF252" s="76">
        <f t="shared" si="27"/>
        <v>0.55299999999999994</v>
      </c>
      <c r="AG252" s="77">
        <v>5.3</v>
      </c>
      <c r="AH252" s="16">
        <v>57300</v>
      </c>
      <c r="AI252" s="16">
        <v>15181</v>
      </c>
      <c r="AJ252" s="16">
        <v>38026</v>
      </c>
      <c r="AK252" s="16">
        <v>2767</v>
      </c>
      <c r="AL252" s="78">
        <v>1048</v>
      </c>
      <c r="AM252" s="78">
        <v>278</v>
      </c>
      <c r="AN252" s="16">
        <v>18661</v>
      </c>
      <c r="AO252" s="16">
        <v>15918</v>
      </c>
      <c r="AP252" s="16">
        <v>2743</v>
      </c>
      <c r="AQ252" s="67">
        <v>0.14699999999999999</v>
      </c>
      <c r="AR252" s="16">
        <v>75717</v>
      </c>
      <c r="AS252" s="16">
        <v>5903</v>
      </c>
      <c r="AT252" s="47">
        <f t="shared" si="28"/>
        <v>7.7961356102328405E-2</v>
      </c>
      <c r="AU252" s="78">
        <v>847</v>
      </c>
      <c r="AV252" s="16">
        <v>2710</v>
      </c>
      <c r="AW252" s="16">
        <v>4391</v>
      </c>
      <c r="AX252" s="16">
        <v>4290</v>
      </c>
      <c r="AY252" s="16">
        <v>2841</v>
      </c>
      <c r="AZ252" s="16">
        <v>1761</v>
      </c>
      <c r="BA252" s="78">
        <v>984</v>
      </c>
      <c r="BB252" s="78">
        <v>509</v>
      </c>
      <c r="BC252" s="78">
        <v>328</v>
      </c>
      <c r="BD252" s="80">
        <v>4.0999999999999996</v>
      </c>
    </row>
    <row r="253" spans="1:56" x14ac:dyDescent="0.3">
      <c r="A253" s="19" t="s">
        <v>597</v>
      </c>
      <c r="B253" s="16" t="s">
        <v>600</v>
      </c>
      <c r="C253" s="19">
        <v>491434</v>
      </c>
      <c r="D253" s="16">
        <v>235529</v>
      </c>
      <c r="E253" s="16">
        <v>255905</v>
      </c>
      <c r="F253" s="47">
        <f t="shared" si="24"/>
        <v>1.3659747392764225</v>
      </c>
      <c r="G253" s="78">
        <v>92</v>
      </c>
      <c r="H253" s="73">
        <v>2912.6821414800002</v>
      </c>
      <c r="I253" s="74">
        <f t="shared" si="25"/>
        <v>168.72215234247676</v>
      </c>
      <c r="J253" s="47">
        <f t="shared" si="30"/>
        <v>0.14571014857761416</v>
      </c>
      <c r="K253" s="16">
        <v>467615</v>
      </c>
      <c r="L253" s="16">
        <v>217266</v>
      </c>
      <c r="M253" s="16">
        <v>250349</v>
      </c>
      <c r="N253" s="16">
        <v>23819</v>
      </c>
      <c r="O253" s="16">
        <v>18263</v>
      </c>
      <c r="P253" s="16">
        <v>5556</v>
      </c>
      <c r="Q253" s="16">
        <v>254424</v>
      </c>
      <c r="R253" s="16">
        <v>119243</v>
      </c>
      <c r="S253" s="16">
        <v>135181</v>
      </c>
      <c r="T253" s="78">
        <v>88.2</v>
      </c>
      <c r="U253" s="16">
        <v>237010</v>
      </c>
      <c r="V253" s="16">
        <v>116286</v>
      </c>
      <c r="W253" s="16">
        <v>120724</v>
      </c>
      <c r="X253" s="78">
        <v>96.3</v>
      </c>
      <c r="Y253" s="47">
        <v>0.51800000000000002</v>
      </c>
      <c r="Z253" s="16">
        <v>141226</v>
      </c>
      <c r="AA253" s="16">
        <v>322975</v>
      </c>
      <c r="AB253" s="16">
        <v>27233</v>
      </c>
      <c r="AC253" s="47">
        <v>0.52100000000000002</v>
      </c>
      <c r="AD253" s="50">
        <f t="shared" si="26"/>
        <v>235396.886</v>
      </c>
      <c r="AE253" s="75">
        <v>0.43700000000000006</v>
      </c>
      <c r="AF253" s="76">
        <f t="shared" si="27"/>
        <v>0.56299999999999994</v>
      </c>
      <c r="AG253" s="77">
        <v>8.4</v>
      </c>
      <c r="AH253" s="16">
        <v>350208</v>
      </c>
      <c r="AI253" s="16">
        <v>110727</v>
      </c>
      <c r="AJ253" s="16">
        <v>199084</v>
      </c>
      <c r="AK253" s="16">
        <v>25287</v>
      </c>
      <c r="AL253" s="16">
        <v>6549</v>
      </c>
      <c r="AM253" s="16">
        <v>8561</v>
      </c>
      <c r="AN253" s="16">
        <v>107132</v>
      </c>
      <c r="AO253" s="16">
        <v>81404</v>
      </c>
      <c r="AP253" s="16">
        <v>25728</v>
      </c>
      <c r="AQ253" s="67">
        <v>0.24</v>
      </c>
      <c r="AR253" s="16">
        <v>467615</v>
      </c>
      <c r="AS253" s="16">
        <v>23819</v>
      </c>
      <c r="AT253" s="47">
        <f t="shared" si="28"/>
        <v>5.0937202613260908E-2</v>
      </c>
      <c r="AU253" s="16">
        <v>4634</v>
      </c>
      <c r="AV253" s="16">
        <v>13829</v>
      </c>
      <c r="AW253" s="16">
        <v>21403</v>
      </c>
      <c r="AX253" s="16">
        <v>22786</v>
      </c>
      <c r="AY253" s="16">
        <v>17930</v>
      </c>
      <c r="AZ253" s="16">
        <v>11851</v>
      </c>
      <c r="BA253" s="16">
        <v>7036</v>
      </c>
      <c r="BB253" s="16">
        <v>4346</v>
      </c>
      <c r="BC253" s="16">
        <v>3317</v>
      </c>
      <c r="BD253" s="51">
        <v>4.4000000000000004</v>
      </c>
    </row>
    <row r="254" spans="1:56" x14ac:dyDescent="0.3">
      <c r="A254" s="19" t="s">
        <v>597</v>
      </c>
      <c r="B254" s="16" t="s">
        <v>601</v>
      </c>
      <c r="C254" s="19">
        <v>145287</v>
      </c>
      <c r="D254" s="16">
        <v>69136</v>
      </c>
      <c r="E254" s="16">
        <v>76151</v>
      </c>
      <c r="F254" s="47">
        <f t="shared" si="24"/>
        <v>0.40383524938293569</v>
      </c>
      <c r="G254" s="78">
        <v>90.8</v>
      </c>
      <c r="H254" s="73">
        <v>945.97584010699995</v>
      </c>
      <c r="I254" s="74">
        <f t="shared" si="25"/>
        <v>153.58426065465528</v>
      </c>
      <c r="J254" s="47">
        <f t="shared" si="30"/>
        <v>0.13263691298667041</v>
      </c>
      <c r="K254" s="16">
        <v>143037</v>
      </c>
      <c r="L254" s="16">
        <v>67137</v>
      </c>
      <c r="M254" s="16">
        <v>75900</v>
      </c>
      <c r="N254" s="16">
        <v>2250</v>
      </c>
      <c r="O254" s="16">
        <v>1999</v>
      </c>
      <c r="P254" s="78">
        <v>251</v>
      </c>
      <c r="Q254" s="16">
        <v>15822</v>
      </c>
      <c r="R254" s="16">
        <v>7381</v>
      </c>
      <c r="S254" s="16">
        <v>8441</v>
      </c>
      <c r="T254" s="78">
        <v>87.4</v>
      </c>
      <c r="U254" s="16">
        <v>129465</v>
      </c>
      <c r="V254" s="16">
        <v>61755</v>
      </c>
      <c r="W254" s="16">
        <v>67710</v>
      </c>
      <c r="X254" s="78">
        <v>91.2</v>
      </c>
      <c r="Y254" s="47">
        <v>0.109</v>
      </c>
      <c r="Z254" s="16">
        <v>51417</v>
      </c>
      <c r="AA254" s="16">
        <v>86137</v>
      </c>
      <c r="AB254" s="16">
        <v>7733</v>
      </c>
      <c r="AC254" s="47">
        <v>0.68700000000000006</v>
      </c>
      <c r="AD254" s="50">
        <f t="shared" si="26"/>
        <v>45474.830999999991</v>
      </c>
      <c r="AE254" s="75">
        <v>0.59699999999999998</v>
      </c>
      <c r="AF254" s="76">
        <f t="shared" si="27"/>
        <v>0.40300000000000002</v>
      </c>
      <c r="AG254" s="77">
        <v>9</v>
      </c>
      <c r="AH254" s="16">
        <v>93870</v>
      </c>
      <c r="AI254" s="16">
        <v>25301</v>
      </c>
      <c r="AJ254" s="16">
        <v>59421</v>
      </c>
      <c r="AK254" s="16">
        <v>6565</v>
      </c>
      <c r="AL254" s="16">
        <v>1641</v>
      </c>
      <c r="AM254" s="78">
        <v>942</v>
      </c>
      <c r="AN254" s="16">
        <v>32527</v>
      </c>
      <c r="AO254" s="16">
        <v>25846</v>
      </c>
      <c r="AP254" s="16">
        <v>6681</v>
      </c>
      <c r="AQ254" s="67">
        <v>0.20499999999999999</v>
      </c>
      <c r="AR254" s="16">
        <v>143037</v>
      </c>
      <c r="AS254" s="16">
        <v>2250</v>
      </c>
      <c r="AT254" s="47">
        <f t="shared" si="28"/>
        <v>1.5730195683634304E-2</v>
      </c>
      <c r="AU254" s="16">
        <v>1336</v>
      </c>
      <c r="AV254" s="16">
        <v>3741</v>
      </c>
      <c r="AW254" s="16">
        <v>6341</v>
      </c>
      <c r="AX254" s="16">
        <v>7106</v>
      </c>
      <c r="AY254" s="16">
        <v>5762</v>
      </c>
      <c r="AZ254" s="16">
        <v>3940</v>
      </c>
      <c r="BA254" s="16">
        <v>2143</v>
      </c>
      <c r="BB254" s="16">
        <v>1246</v>
      </c>
      <c r="BC254" s="78">
        <v>912</v>
      </c>
      <c r="BD254" s="51">
        <v>4.4000000000000004</v>
      </c>
    </row>
    <row r="255" spans="1:56" x14ac:dyDescent="0.3">
      <c r="A255" s="19" t="s">
        <v>597</v>
      </c>
      <c r="B255" s="16" t="s">
        <v>603</v>
      </c>
      <c r="C255" s="19">
        <v>197363</v>
      </c>
      <c r="D255" s="16">
        <v>93804</v>
      </c>
      <c r="E255" s="16">
        <v>103559</v>
      </c>
      <c r="F255" s="47">
        <f t="shared" si="24"/>
        <v>0.54858408752307042</v>
      </c>
      <c r="G255" s="78">
        <v>90.6</v>
      </c>
      <c r="H255" s="73">
        <v>1167.2246683200001</v>
      </c>
      <c r="I255" s="74">
        <f t="shared" si="25"/>
        <v>169.08741338037933</v>
      </c>
      <c r="J255" s="47">
        <f t="shared" si="30"/>
        <v>0.1460255916854899</v>
      </c>
      <c r="K255" s="16">
        <v>195158</v>
      </c>
      <c r="L255" s="16">
        <v>91836</v>
      </c>
      <c r="M255" s="16">
        <v>103322</v>
      </c>
      <c r="N255" s="16">
        <v>2205</v>
      </c>
      <c r="O255" s="16">
        <v>1968</v>
      </c>
      <c r="P255" s="78">
        <v>237</v>
      </c>
      <c r="Q255" s="16">
        <v>17396</v>
      </c>
      <c r="R255" s="16">
        <v>8050</v>
      </c>
      <c r="S255" s="16">
        <v>9346</v>
      </c>
      <c r="T255" s="78">
        <v>86.1</v>
      </c>
      <c r="U255" s="16">
        <v>179967</v>
      </c>
      <c r="V255" s="16">
        <v>85754</v>
      </c>
      <c r="W255" s="16">
        <v>94213</v>
      </c>
      <c r="X255" s="78">
        <v>91</v>
      </c>
      <c r="Y255" s="47">
        <v>8.8000000000000009E-2</v>
      </c>
      <c r="Z255" s="16">
        <v>66364</v>
      </c>
      <c r="AA255" s="16">
        <v>119969</v>
      </c>
      <c r="AB255" s="16">
        <v>11030</v>
      </c>
      <c r="AC255" s="47">
        <v>0.64500000000000002</v>
      </c>
      <c r="AD255" s="50">
        <f t="shared" si="26"/>
        <v>70063.864999999991</v>
      </c>
      <c r="AE255" s="75">
        <v>0.55299999999999994</v>
      </c>
      <c r="AF255" s="76">
        <f t="shared" si="27"/>
        <v>0.44700000000000006</v>
      </c>
      <c r="AG255" s="77">
        <v>9.1999999999999993</v>
      </c>
      <c r="AH255" s="16">
        <v>130999</v>
      </c>
      <c r="AI255" s="16">
        <v>34672</v>
      </c>
      <c r="AJ255" s="16">
        <v>84245</v>
      </c>
      <c r="AK255" s="16">
        <v>9065</v>
      </c>
      <c r="AL255" s="16">
        <v>1995</v>
      </c>
      <c r="AM255" s="78">
        <v>1022</v>
      </c>
      <c r="AN255" s="16">
        <v>46075</v>
      </c>
      <c r="AO255" s="16">
        <v>36852</v>
      </c>
      <c r="AP255" s="16">
        <v>9223</v>
      </c>
      <c r="AQ255" s="67">
        <v>0.2</v>
      </c>
      <c r="AR255" s="16">
        <v>195158</v>
      </c>
      <c r="AS255" s="16">
        <v>2205</v>
      </c>
      <c r="AT255" s="47">
        <f t="shared" si="28"/>
        <v>1.129853759517929E-2</v>
      </c>
      <c r="AU255" s="16">
        <v>2119</v>
      </c>
      <c r="AV255" s="16">
        <v>5767</v>
      </c>
      <c r="AW255" s="16">
        <v>9425</v>
      </c>
      <c r="AX255" s="16">
        <v>10367</v>
      </c>
      <c r="AY255" s="16">
        <v>8235</v>
      </c>
      <c r="AZ255" s="16">
        <v>5086</v>
      </c>
      <c r="BA255" s="16">
        <v>2691</v>
      </c>
      <c r="BB255" s="16">
        <v>1421</v>
      </c>
      <c r="BC255" s="78">
        <v>964</v>
      </c>
      <c r="BD255" s="51">
        <v>4.2</v>
      </c>
    </row>
    <row r="256" spans="1:56" x14ac:dyDescent="0.3">
      <c r="A256" s="19" t="s">
        <v>597</v>
      </c>
      <c r="B256" s="16" t="s">
        <v>605</v>
      </c>
      <c r="C256" s="19">
        <v>176014</v>
      </c>
      <c r="D256" s="16">
        <v>83699</v>
      </c>
      <c r="E256" s="16">
        <v>92315</v>
      </c>
      <c r="F256" s="47">
        <f t="shared" si="24"/>
        <v>0.48924306775477527</v>
      </c>
      <c r="G256" s="78">
        <v>90.7</v>
      </c>
      <c r="H256" s="73">
        <v>952.43978818599999</v>
      </c>
      <c r="I256" s="74">
        <f t="shared" si="25"/>
        <v>184.80328329755434</v>
      </c>
      <c r="J256" s="47">
        <f t="shared" si="30"/>
        <v>0.15959797509137369</v>
      </c>
      <c r="K256" s="16">
        <v>171165</v>
      </c>
      <c r="L256" s="16">
        <v>79905</v>
      </c>
      <c r="M256" s="16">
        <v>91260</v>
      </c>
      <c r="N256" s="16">
        <v>4849</v>
      </c>
      <c r="O256" s="16">
        <v>3794</v>
      </c>
      <c r="P256" s="16">
        <v>1055</v>
      </c>
      <c r="Q256" s="16">
        <v>23143</v>
      </c>
      <c r="R256" s="16">
        <v>10752</v>
      </c>
      <c r="S256" s="16">
        <v>12391</v>
      </c>
      <c r="T256" s="78">
        <v>86.8</v>
      </c>
      <c r="U256" s="16">
        <v>152871</v>
      </c>
      <c r="V256" s="16">
        <v>72947</v>
      </c>
      <c r="W256" s="16">
        <v>79924</v>
      </c>
      <c r="X256" s="78">
        <v>91.3</v>
      </c>
      <c r="Y256" s="47">
        <v>0.13100000000000001</v>
      </c>
      <c r="Z256" s="16">
        <v>61137</v>
      </c>
      <c r="AA256" s="16">
        <v>105247</v>
      </c>
      <c r="AB256" s="16">
        <v>9630</v>
      </c>
      <c r="AC256" s="47">
        <v>0.67200000000000004</v>
      </c>
      <c r="AD256" s="50">
        <f t="shared" si="26"/>
        <v>57732.59199999999</v>
      </c>
      <c r="AE256" s="75">
        <v>0.58099999999999996</v>
      </c>
      <c r="AF256" s="76">
        <f t="shared" si="27"/>
        <v>0.41900000000000004</v>
      </c>
      <c r="AG256" s="77">
        <v>9.1</v>
      </c>
      <c r="AH256" s="16">
        <v>114877</v>
      </c>
      <c r="AI256" s="16">
        <v>32374</v>
      </c>
      <c r="AJ256" s="16">
        <v>70971</v>
      </c>
      <c r="AK256" s="16">
        <v>8333</v>
      </c>
      <c r="AL256" s="16">
        <v>2000</v>
      </c>
      <c r="AM256" s="78">
        <v>1199</v>
      </c>
      <c r="AN256" s="16">
        <v>37083</v>
      </c>
      <c r="AO256" s="16">
        <v>28664</v>
      </c>
      <c r="AP256" s="16">
        <v>8419</v>
      </c>
      <c r="AQ256" s="67">
        <v>0.22699999999999998</v>
      </c>
      <c r="AR256" s="16">
        <v>171165</v>
      </c>
      <c r="AS256" s="16">
        <v>4849</v>
      </c>
      <c r="AT256" s="47">
        <f t="shared" si="28"/>
        <v>2.8329389770104869E-2</v>
      </c>
      <c r="AU256" s="16">
        <v>1411</v>
      </c>
      <c r="AV256" s="16">
        <v>3901</v>
      </c>
      <c r="AW256" s="16">
        <v>6661</v>
      </c>
      <c r="AX256" s="16">
        <v>7664</v>
      </c>
      <c r="AY256" s="16">
        <v>6730</v>
      </c>
      <c r="AZ256" s="16">
        <v>4634</v>
      </c>
      <c r="BA256" s="16">
        <v>2810</v>
      </c>
      <c r="BB256" s="16">
        <v>1717</v>
      </c>
      <c r="BC256" s="16">
        <v>1555</v>
      </c>
      <c r="BD256" s="51">
        <v>4.5999999999999996</v>
      </c>
    </row>
    <row r="257" spans="1:56" x14ac:dyDescent="0.3">
      <c r="A257" s="19" t="s">
        <v>597</v>
      </c>
      <c r="B257" s="16" t="s">
        <v>607</v>
      </c>
      <c r="C257" s="19">
        <v>199483</v>
      </c>
      <c r="D257" s="16">
        <v>94464</v>
      </c>
      <c r="E257" s="16">
        <v>105019</v>
      </c>
      <c r="F257" s="47">
        <f t="shared" si="24"/>
        <v>0.55447677392097128</v>
      </c>
      <c r="G257" s="78">
        <v>89.9</v>
      </c>
      <c r="H257" s="73">
        <v>731.76625486399996</v>
      </c>
      <c r="I257" s="74">
        <f t="shared" si="25"/>
        <v>272.60480880889247</v>
      </c>
      <c r="J257" s="47">
        <f t="shared" si="30"/>
        <v>0.23542425605079104</v>
      </c>
      <c r="K257" s="16">
        <v>195607</v>
      </c>
      <c r="L257" s="16">
        <v>91262</v>
      </c>
      <c r="M257" s="16">
        <v>104345</v>
      </c>
      <c r="N257" s="16">
        <v>3876</v>
      </c>
      <c r="O257" s="16">
        <v>3202</v>
      </c>
      <c r="P257" s="78">
        <v>674</v>
      </c>
      <c r="Q257" s="16">
        <v>59244</v>
      </c>
      <c r="R257" s="16">
        <v>27863</v>
      </c>
      <c r="S257" s="16">
        <v>31381</v>
      </c>
      <c r="T257" s="78">
        <v>88.8</v>
      </c>
      <c r="U257" s="16">
        <v>140239</v>
      </c>
      <c r="V257" s="16">
        <v>66601</v>
      </c>
      <c r="W257" s="16">
        <v>73638</v>
      </c>
      <c r="X257" s="78">
        <v>90.4</v>
      </c>
      <c r="Y257" s="47">
        <v>0.29699999999999999</v>
      </c>
      <c r="Z257" s="16">
        <v>60060</v>
      </c>
      <c r="AA257" s="16">
        <v>127611</v>
      </c>
      <c r="AB257" s="16">
        <v>11812</v>
      </c>
      <c r="AC257" s="47">
        <v>0.56400000000000006</v>
      </c>
      <c r="AD257" s="50">
        <f t="shared" si="26"/>
        <v>86974.587999999989</v>
      </c>
      <c r="AE257" s="75">
        <v>0.47100000000000003</v>
      </c>
      <c r="AF257" s="76">
        <f t="shared" si="27"/>
        <v>0.52899999999999991</v>
      </c>
      <c r="AG257" s="77">
        <v>9.3000000000000007</v>
      </c>
      <c r="AH257" s="16">
        <v>139423</v>
      </c>
      <c r="AI257" s="16">
        <v>42579</v>
      </c>
      <c r="AJ257" s="16">
        <v>82228</v>
      </c>
      <c r="AK257" s="16">
        <v>10435</v>
      </c>
      <c r="AL257" s="16">
        <v>2659</v>
      </c>
      <c r="AM257" s="78">
        <v>1522</v>
      </c>
      <c r="AN257" s="16">
        <v>44762</v>
      </c>
      <c r="AO257" s="16">
        <v>33239</v>
      </c>
      <c r="AP257" s="16">
        <v>11523</v>
      </c>
      <c r="AQ257" s="67">
        <v>0.25700000000000001</v>
      </c>
      <c r="AR257" s="16">
        <v>195607</v>
      </c>
      <c r="AS257" s="16">
        <v>3876</v>
      </c>
      <c r="AT257" s="47">
        <f t="shared" si="28"/>
        <v>1.9815241785825662E-2</v>
      </c>
      <c r="AU257" s="16">
        <v>2067</v>
      </c>
      <c r="AV257" s="16">
        <v>5339</v>
      </c>
      <c r="AW257" s="16">
        <v>8759</v>
      </c>
      <c r="AX257" s="16">
        <v>9805</v>
      </c>
      <c r="AY257" s="16">
        <v>7745</v>
      </c>
      <c r="AZ257" s="16">
        <v>5051</v>
      </c>
      <c r="BA257" s="16">
        <v>2923</v>
      </c>
      <c r="BB257" s="16">
        <v>1708</v>
      </c>
      <c r="BC257" s="16">
        <v>1365</v>
      </c>
      <c r="BD257" s="51">
        <v>4.4000000000000004</v>
      </c>
    </row>
    <row r="258" spans="1:56" x14ac:dyDescent="0.3">
      <c r="A258" s="19" t="s">
        <v>597</v>
      </c>
      <c r="B258" s="16" t="s">
        <v>609</v>
      </c>
      <c r="C258" s="19">
        <v>251212</v>
      </c>
      <c r="D258" s="16">
        <v>120024</v>
      </c>
      <c r="E258" s="16">
        <v>131188</v>
      </c>
      <c r="F258" s="47">
        <f t="shared" si="24"/>
        <v>0.69826110159880816</v>
      </c>
      <c r="G258" s="78">
        <v>91.5</v>
      </c>
      <c r="H258" s="73">
        <v>2846.1242165899998</v>
      </c>
      <c r="I258" s="74">
        <f t="shared" si="25"/>
        <v>88.264594544289523</v>
      </c>
      <c r="J258" s="47">
        <f t="shared" si="30"/>
        <v>7.6226192036038032E-2</v>
      </c>
      <c r="K258" s="16">
        <v>248302</v>
      </c>
      <c r="L258" s="16">
        <v>117523</v>
      </c>
      <c r="M258" s="16">
        <v>130779</v>
      </c>
      <c r="N258" s="16">
        <v>2910</v>
      </c>
      <c r="O258" s="16">
        <v>2501</v>
      </c>
      <c r="P258" s="78">
        <v>409</v>
      </c>
      <c r="Q258" s="16">
        <v>31656</v>
      </c>
      <c r="R258" s="16">
        <v>14849</v>
      </c>
      <c r="S258" s="16">
        <v>16807</v>
      </c>
      <c r="T258" s="78">
        <v>88.4</v>
      </c>
      <c r="U258" s="16">
        <v>219556</v>
      </c>
      <c r="V258" s="16">
        <v>105175</v>
      </c>
      <c r="W258" s="16">
        <v>114381</v>
      </c>
      <c r="X258" s="78">
        <v>92</v>
      </c>
      <c r="Y258" s="47">
        <v>0.126</v>
      </c>
      <c r="Z258" s="16">
        <v>82995</v>
      </c>
      <c r="AA258" s="16">
        <v>156164</v>
      </c>
      <c r="AB258" s="16">
        <v>12053</v>
      </c>
      <c r="AC258" s="47">
        <v>0.6080000000000001</v>
      </c>
      <c r="AD258" s="50">
        <f t="shared" si="26"/>
        <v>98475.103999999978</v>
      </c>
      <c r="AE258" s="75">
        <v>0.53100000000000003</v>
      </c>
      <c r="AF258" s="76">
        <f t="shared" si="27"/>
        <v>0.46899999999999997</v>
      </c>
      <c r="AG258" s="77">
        <v>7.7</v>
      </c>
      <c r="AH258" s="16">
        <v>168217</v>
      </c>
      <c r="AI258" s="16">
        <v>52269</v>
      </c>
      <c r="AJ258" s="16">
        <v>100084</v>
      </c>
      <c r="AK258" s="16">
        <v>11858</v>
      </c>
      <c r="AL258" s="16">
        <v>2893</v>
      </c>
      <c r="AM258" s="78">
        <v>1113</v>
      </c>
      <c r="AN258" s="16">
        <v>51648</v>
      </c>
      <c r="AO258" s="16">
        <v>40373</v>
      </c>
      <c r="AP258" s="16">
        <v>11275</v>
      </c>
      <c r="AQ258" s="67">
        <v>0.218</v>
      </c>
      <c r="AR258" s="16">
        <v>248302</v>
      </c>
      <c r="AS258" s="16">
        <v>2910</v>
      </c>
      <c r="AT258" s="47">
        <f t="shared" si="28"/>
        <v>1.1719599519939429E-2</v>
      </c>
      <c r="AU258" s="16">
        <v>1847</v>
      </c>
      <c r="AV258" s="16">
        <v>5113</v>
      </c>
      <c r="AW258" s="16">
        <v>9014</v>
      </c>
      <c r="AX258" s="16">
        <v>10248</v>
      </c>
      <c r="AY258" s="16">
        <v>8862</v>
      </c>
      <c r="AZ258" s="16">
        <v>6466</v>
      </c>
      <c r="BA258" s="16">
        <v>4220</v>
      </c>
      <c r="BB258" s="16">
        <v>2703</v>
      </c>
      <c r="BC258" s="16">
        <v>3175</v>
      </c>
      <c r="BD258" s="51">
        <v>4.8</v>
      </c>
    </row>
    <row r="259" spans="1:56" x14ac:dyDescent="0.3">
      <c r="A259" s="19" t="s">
        <v>597</v>
      </c>
      <c r="B259" s="16" t="s">
        <v>611</v>
      </c>
      <c r="C259" s="19">
        <v>202530</v>
      </c>
      <c r="D259" s="16">
        <v>96362</v>
      </c>
      <c r="E259" s="16">
        <v>106168</v>
      </c>
      <c r="F259" s="47">
        <f t="shared" si="24"/>
        <v>0.56294612083342599</v>
      </c>
      <c r="G259" s="78">
        <v>90.8</v>
      </c>
      <c r="H259" s="73">
        <v>1284.48037626</v>
      </c>
      <c r="I259" s="74">
        <f t="shared" si="25"/>
        <v>157.67465485903585</v>
      </c>
      <c r="J259" s="47">
        <f t="shared" si="30"/>
        <v>0.13616941858232867</v>
      </c>
      <c r="K259" s="16">
        <v>198484</v>
      </c>
      <c r="L259" s="16">
        <v>92948</v>
      </c>
      <c r="M259" s="16">
        <v>105536</v>
      </c>
      <c r="N259" s="16">
        <v>4046</v>
      </c>
      <c r="O259" s="16">
        <v>3414</v>
      </c>
      <c r="P259" s="78">
        <v>632</v>
      </c>
      <c r="Q259" s="16">
        <v>38477</v>
      </c>
      <c r="R259" s="16">
        <v>18054</v>
      </c>
      <c r="S259" s="16">
        <v>20423</v>
      </c>
      <c r="T259" s="78">
        <v>88.4</v>
      </c>
      <c r="U259" s="16">
        <v>164053</v>
      </c>
      <c r="V259" s="16">
        <v>78308</v>
      </c>
      <c r="W259" s="16">
        <v>85745</v>
      </c>
      <c r="X259" s="78">
        <v>91.3</v>
      </c>
      <c r="Y259" s="47">
        <v>0.19</v>
      </c>
      <c r="Z259" s="16">
        <v>63298</v>
      </c>
      <c r="AA259" s="16">
        <v>128320</v>
      </c>
      <c r="AB259" s="16">
        <v>10912</v>
      </c>
      <c r="AC259" s="47">
        <v>0.57799999999999996</v>
      </c>
      <c r="AD259" s="50">
        <f t="shared" si="26"/>
        <v>85467.66</v>
      </c>
      <c r="AE259" s="75">
        <v>0.49299999999999999</v>
      </c>
      <c r="AF259" s="76">
        <f t="shared" si="27"/>
        <v>0.50700000000000001</v>
      </c>
      <c r="AG259" s="77">
        <v>8.5</v>
      </c>
      <c r="AH259" s="16">
        <v>139232</v>
      </c>
      <c r="AI259" s="16">
        <v>39002</v>
      </c>
      <c r="AJ259" s="16">
        <v>85637</v>
      </c>
      <c r="AK259" s="16">
        <v>10567</v>
      </c>
      <c r="AL259" s="16">
        <v>2584</v>
      </c>
      <c r="AM259" s="78">
        <v>1442</v>
      </c>
      <c r="AN259" s="16">
        <v>45753</v>
      </c>
      <c r="AO259" s="16">
        <v>33539</v>
      </c>
      <c r="AP259" s="16">
        <v>12214</v>
      </c>
      <c r="AQ259" s="67">
        <v>0.26700000000000002</v>
      </c>
      <c r="AR259" s="16">
        <v>198484</v>
      </c>
      <c r="AS259" s="16">
        <v>4046</v>
      </c>
      <c r="AT259" s="47">
        <f t="shared" si="28"/>
        <v>2.0384514620825859E-2</v>
      </c>
      <c r="AU259" s="16">
        <v>1898</v>
      </c>
      <c r="AV259" s="16">
        <v>5259</v>
      </c>
      <c r="AW259" s="16">
        <v>9269</v>
      </c>
      <c r="AX259" s="16">
        <v>10458</v>
      </c>
      <c r="AY259" s="16">
        <v>8077</v>
      </c>
      <c r="AZ259" s="16">
        <v>5109</v>
      </c>
      <c r="BA259" s="16">
        <v>2907</v>
      </c>
      <c r="BB259" s="16">
        <v>1612</v>
      </c>
      <c r="BC259" s="16">
        <v>1164</v>
      </c>
      <c r="BD259" s="51">
        <v>4.3</v>
      </c>
    </row>
    <row r="260" spans="1:56" x14ac:dyDescent="0.3">
      <c r="A260" s="19" t="s">
        <v>597</v>
      </c>
      <c r="B260" s="16" t="s">
        <v>613</v>
      </c>
      <c r="C260" s="19">
        <v>107462</v>
      </c>
      <c r="D260" s="16">
        <v>53092</v>
      </c>
      <c r="E260" s="16">
        <v>54370</v>
      </c>
      <c r="F260" s="47">
        <f t="shared" si="24"/>
        <v>0.29869804985435056</v>
      </c>
      <c r="G260" s="78">
        <v>97.6</v>
      </c>
      <c r="H260" s="73">
        <v>2440.8335055900002</v>
      </c>
      <c r="I260" s="74">
        <f t="shared" si="25"/>
        <v>44.026763707516459</v>
      </c>
      <c r="J260" s="47">
        <f t="shared" si="30"/>
        <v>3.8021956169644502E-2</v>
      </c>
      <c r="K260" s="16">
        <v>104486</v>
      </c>
      <c r="L260" s="16">
        <v>50630</v>
      </c>
      <c r="M260" s="16">
        <v>53856</v>
      </c>
      <c r="N260" s="16">
        <v>2976</v>
      </c>
      <c r="O260" s="16">
        <v>2462</v>
      </c>
      <c r="P260" s="78">
        <v>514</v>
      </c>
      <c r="Q260" s="16">
        <v>24579</v>
      </c>
      <c r="R260" s="16">
        <v>11994</v>
      </c>
      <c r="S260" s="16">
        <v>12585</v>
      </c>
      <c r="T260" s="78">
        <v>95.3</v>
      </c>
      <c r="U260" s="16">
        <v>82883</v>
      </c>
      <c r="V260" s="16">
        <v>41098</v>
      </c>
      <c r="W260" s="16">
        <v>41785</v>
      </c>
      <c r="X260" s="78">
        <v>98.4</v>
      </c>
      <c r="Y260" s="47">
        <v>0.22899999999999998</v>
      </c>
      <c r="Z260" s="16">
        <v>36916</v>
      </c>
      <c r="AA260" s="16">
        <v>65858</v>
      </c>
      <c r="AB260" s="16">
        <v>4688</v>
      </c>
      <c r="AC260" s="47">
        <v>0.63200000000000001</v>
      </c>
      <c r="AD260" s="50">
        <f t="shared" si="26"/>
        <v>39546.015999999996</v>
      </c>
      <c r="AE260" s="75">
        <v>0.56100000000000005</v>
      </c>
      <c r="AF260" s="76">
        <f t="shared" si="27"/>
        <v>0.43899999999999995</v>
      </c>
      <c r="AG260" s="77">
        <v>7.1</v>
      </c>
      <c r="AH260" s="16">
        <v>70546</v>
      </c>
      <c r="AI260" s="16">
        <v>19897</v>
      </c>
      <c r="AJ260" s="16">
        <v>43739</v>
      </c>
      <c r="AK260" s="16">
        <v>4821</v>
      </c>
      <c r="AL260" s="78">
        <v>1207</v>
      </c>
      <c r="AM260" s="78">
        <v>882</v>
      </c>
      <c r="AN260" s="16">
        <v>21782</v>
      </c>
      <c r="AO260" s="16">
        <v>16154</v>
      </c>
      <c r="AP260" s="16">
        <v>5628</v>
      </c>
      <c r="AQ260" s="67">
        <v>0.25800000000000001</v>
      </c>
      <c r="AR260" s="16">
        <v>104486</v>
      </c>
      <c r="AS260" s="16">
        <v>2976</v>
      </c>
      <c r="AT260" s="47">
        <f t="shared" si="28"/>
        <v>2.8482284707999159E-2</v>
      </c>
      <c r="AU260" s="78">
        <v>682</v>
      </c>
      <c r="AV260" s="16">
        <v>1996</v>
      </c>
      <c r="AW260" s="16">
        <v>3782</v>
      </c>
      <c r="AX260" s="16">
        <v>4415</v>
      </c>
      <c r="AY260" s="16">
        <v>3894</v>
      </c>
      <c r="AZ260" s="16">
        <v>2816</v>
      </c>
      <c r="BA260" s="16">
        <v>1896</v>
      </c>
      <c r="BB260" s="16">
        <v>1216</v>
      </c>
      <c r="BC260" s="16">
        <v>1085</v>
      </c>
      <c r="BD260" s="51">
        <v>4.8</v>
      </c>
    </row>
    <row r="261" spans="1:56" x14ac:dyDescent="0.3">
      <c r="A261" s="19" t="s">
        <v>597</v>
      </c>
      <c r="B261" s="16" t="s">
        <v>617</v>
      </c>
      <c r="C261" s="19">
        <v>262056</v>
      </c>
      <c r="D261" s="16">
        <v>125142</v>
      </c>
      <c r="E261" s="16">
        <v>136914</v>
      </c>
      <c r="F261" s="47">
        <f t="shared" si="24"/>
        <v>0.72840274843788222</v>
      </c>
      <c r="G261" s="78">
        <v>91.4</v>
      </c>
      <c r="H261" s="73">
        <v>1727.15712661</v>
      </c>
      <c r="I261" s="74">
        <f t="shared" si="25"/>
        <v>151.72678615196628</v>
      </c>
      <c r="J261" s="47">
        <f t="shared" si="30"/>
        <v>0.13103277931478266</v>
      </c>
      <c r="K261" s="16">
        <v>247505</v>
      </c>
      <c r="L261" s="16">
        <v>115170</v>
      </c>
      <c r="M261" s="16">
        <v>132335</v>
      </c>
      <c r="N261" s="16">
        <v>14551</v>
      </c>
      <c r="O261" s="16">
        <v>9972</v>
      </c>
      <c r="P261" s="16">
        <v>4579</v>
      </c>
      <c r="Q261" s="16">
        <v>108589</v>
      </c>
      <c r="R261" s="16">
        <v>50614</v>
      </c>
      <c r="S261" s="16">
        <v>57975</v>
      </c>
      <c r="T261" s="78">
        <v>87.3</v>
      </c>
      <c r="U261" s="16">
        <v>153467</v>
      </c>
      <c r="V261" s="16">
        <v>74528</v>
      </c>
      <c r="W261" s="16">
        <v>78939</v>
      </c>
      <c r="X261" s="78">
        <v>94.4</v>
      </c>
      <c r="Y261" s="47">
        <v>0.41399999999999998</v>
      </c>
      <c r="Z261" s="16">
        <v>72825</v>
      </c>
      <c r="AA261" s="16">
        <v>173353</v>
      </c>
      <c r="AB261" s="16">
        <v>15878</v>
      </c>
      <c r="AC261" s="47">
        <v>0.51200000000000001</v>
      </c>
      <c r="AD261" s="50">
        <f t="shared" si="26"/>
        <v>127883.32799999999</v>
      </c>
      <c r="AE261" s="75">
        <v>0.42</v>
      </c>
      <c r="AF261" s="76">
        <f t="shared" si="27"/>
        <v>0.58000000000000007</v>
      </c>
      <c r="AG261" s="77">
        <v>9.1999999999999993</v>
      </c>
      <c r="AH261" s="16">
        <v>189231</v>
      </c>
      <c r="AI261" s="16">
        <v>62471</v>
      </c>
      <c r="AJ261" s="16">
        <v>107106</v>
      </c>
      <c r="AK261" s="16">
        <v>13719</v>
      </c>
      <c r="AL261" s="16">
        <v>3704</v>
      </c>
      <c r="AM261" s="78">
        <v>2231</v>
      </c>
      <c r="AN261" s="16">
        <v>57460</v>
      </c>
      <c r="AO261" s="16">
        <v>42563</v>
      </c>
      <c r="AP261" s="16">
        <v>14897</v>
      </c>
      <c r="AQ261" s="67">
        <v>0.25900000000000001</v>
      </c>
      <c r="AR261" s="16">
        <v>247505</v>
      </c>
      <c r="AS261" s="16">
        <v>14551</v>
      </c>
      <c r="AT261" s="47">
        <f t="shared" si="28"/>
        <v>5.8790731500373727E-2</v>
      </c>
      <c r="AU261" s="16">
        <v>3082</v>
      </c>
      <c r="AV261" s="16">
        <v>7598</v>
      </c>
      <c r="AW261" s="16">
        <v>11920</v>
      </c>
      <c r="AX261" s="16">
        <v>12089</v>
      </c>
      <c r="AY261" s="16">
        <v>9124</v>
      </c>
      <c r="AZ261" s="16">
        <v>5927</v>
      </c>
      <c r="BA261" s="16">
        <v>3503</v>
      </c>
      <c r="BB261" s="16">
        <v>2127</v>
      </c>
      <c r="BC261" s="16">
        <v>2090</v>
      </c>
      <c r="BD261" s="51">
        <v>4.3</v>
      </c>
    </row>
    <row r="262" spans="1:56" x14ac:dyDescent="0.3">
      <c r="A262" s="19" t="s">
        <v>597</v>
      </c>
      <c r="B262" s="16" t="s">
        <v>618</v>
      </c>
      <c r="C262" s="19">
        <v>213593</v>
      </c>
      <c r="D262" s="16">
        <v>103298</v>
      </c>
      <c r="E262" s="16">
        <v>110295</v>
      </c>
      <c r="F262" s="47">
        <f t="shared" ref="F262:F325" si="31">C262/(SUM($AM$6:$AM$335))</f>
        <v>0.59369649329567942</v>
      </c>
      <c r="G262" s="78">
        <v>93.7</v>
      </c>
      <c r="H262" s="73">
        <v>2618.6522278100001</v>
      </c>
      <c r="I262" s="74">
        <f t="shared" ref="I262:I325" si="32">C262/H262</f>
        <v>81.566004730085723</v>
      </c>
      <c r="J262" s="47">
        <f t="shared" si="30"/>
        <v>7.0441222466026202E-2</v>
      </c>
      <c r="K262" s="16">
        <v>207291</v>
      </c>
      <c r="L262" s="16">
        <v>98495</v>
      </c>
      <c r="M262" s="16">
        <v>108796</v>
      </c>
      <c r="N262" s="16">
        <v>6302</v>
      </c>
      <c r="O262" s="16">
        <v>4803</v>
      </c>
      <c r="P262" s="16">
        <v>1499</v>
      </c>
      <c r="Q262" s="16">
        <v>24420</v>
      </c>
      <c r="R262" s="16">
        <v>11364</v>
      </c>
      <c r="S262" s="16">
        <v>13056</v>
      </c>
      <c r="T262" s="78">
        <v>87</v>
      </c>
      <c r="U262" s="16">
        <v>189173</v>
      </c>
      <c r="V262" s="16">
        <v>91934</v>
      </c>
      <c r="W262" s="16">
        <v>97239</v>
      </c>
      <c r="X262" s="78">
        <v>94.5</v>
      </c>
      <c r="Y262" s="47">
        <v>0.114</v>
      </c>
      <c r="Z262" s="16">
        <v>65013</v>
      </c>
      <c r="AA262" s="16">
        <v>137337</v>
      </c>
      <c r="AB262" s="16">
        <v>11243</v>
      </c>
      <c r="AC262" s="47">
        <v>0.55500000000000005</v>
      </c>
      <c r="AD262" s="50">
        <f t="shared" ref="AD262:AD325" si="33">(1-AC262)*C262</f>
        <v>95048.884999999995</v>
      </c>
      <c r="AE262" s="75">
        <v>0.47299999999999998</v>
      </c>
      <c r="AF262" s="76">
        <f t="shared" ref="AF262:AF325" si="34">1-AE262</f>
        <v>0.52700000000000002</v>
      </c>
      <c r="AG262" s="77">
        <v>8.1999999999999993</v>
      </c>
      <c r="AH262" s="16">
        <v>148580</v>
      </c>
      <c r="AI262" s="16">
        <v>40401</v>
      </c>
      <c r="AJ262" s="16">
        <v>92383</v>
      </c>
      <c r="AK262" s="16">
        <v>10750</v>
      </c>
      <c r="AL262" s="16">
        <v>3664</v>
      </c>
      <c r="AM262" s="78">
        <v>1382</v>
      </c>
      <c r="AN262" s="16">
        <v>50527</v>
      </c>
      <c r="AO262" s="16">
        <v>38735</v>
      </c>
      <c r="AP262" s="16">
        <v>11792</v>
      </c>
      <c r="AQ262" s="67">
        <v>0.23300000000000001</v>
      </c>
      <c r="AR262" s="16">
        <v>207291</v>
      </c>
      <c r="AS262" s="16">
        <v>6302</v>
      </c>
      <c r="AT262" s="47">
        <f t="shared" ref="AT262:AT325" si="35">AS262/(AR262)</f>
        <v>3.0401705814531263E-2</v>
      </c>
      <c r="AU262" s="16">
        <v>2563</v>
      </c>
      <c r="AV262" s="16">
        <v>6909</v>
      </c>
      <c r="AW262" s="16">
        <v>11448</v>
      </c>
      <c r="AX262" s="16">
        <v>11430</v>
      </c>
      <c r="AY262" s="16">
        <v>8158</v>
      </c>
      <c r="AZ262" s="16">
        <v>4882</v>
      </c>
      <c r="BA262" s="16">
        <v>2623</v>
      </c>
      <c r="BB262" s="16">
        <v>1429</v>
      </c>
      <c r="BC262" s="16">
        <v>1085</v>
      </c>
      <c r="BD262" s="51">
        <v>4.0999999999999996</v>
      </c>
    </row>
    <row r="263" spans="1:56" x14ac:dyDescent="0.3">
      <c r="A263" s="19" t="s">
        <v>597</v>
      </c>
      <c r="B263" s="16" t="s">
        <v>620</v>
      </c>
      <c r="C263" s="19">
        <v>113329</v>
      </c>
      <c r="D263" s="16">
        <v>54287</v>
      </c>
      <c r="E263" s="16">
        <v>59042</v>
      </c>
      <c r="F263" s="47">
        <f t="shared" si="31"/>
        <v>0.31500578150363567</v>
      </c>
      <c r="G263" s="78">
        <v>91.9</v>
      </c>
      <c r="H263" s="73">
        <v>2022.9519709000001</v>
      </c>
      <c r="I263" s="74">
        <f t="shared" si="32"/>
        <v>56.021596968305957</v>
      </c>
      <c r="J263" s="47">
        <f t="shared" si="30"/>
        <v>4.8380814875083944E-2</v>
      </c>
      <c r="K263" s="16">
        <v>111429</v>
      </c>
      <c r="L263" s="16">
        <v>52624</v>
      </c>
      <c r="M263" s="16">
        <v>58805</v>
      </c>
      <c r="N263" s="16">
        <v>1900</v>
      </c>
      <c r="O263" s="16">
        <v>1663</v>
      </c>
      <c r="P263" s="78">
        <v>237</v>
      </c>
      <c r="Q263" s="16">
        <v>10815</v>
      </c>
      <c r="R263" s="16">
        <v>5051</v>
      </c>
      <c r="S263" s="16">
        <v>5764</v>
      </c>
      <c r="T263" s="78">
        <v>87.6</v>
      </c>
      <c r="U263" s="16">
        <v>102514</v>
      </c>
      <c r="V263" s="16">
        <v>49236</v>
      </c>
      <c r="W263" s="16">
        <v>53278</v>
      </c>
      <c r="X263" s="78">
        <v>92.4</v>
      </c>
      <c r="Y263" s="47">
        <v>9.5000000000000001E-2</v>
      </c>
      <c r="Z263" s="16">
        <v>41010</v>
      </c>
      <c r="AA263" s="16">
        <v>66412</v>
      </c>
      <c r="AB263" s="16">
        <v>5907</v>
      </c>
      <c r="AC263" s="47">
        <v>0.70700000000000007</v>
      </c>
      <c r="AD263" s="50">
        <f t="shared" si="33"/>
        <v>33205.39699999999</v>
      </c>
      <c r="AE263" s="75">
        <v>0.61799999999999999</v>
      </c>
      <c r="AF263" s="76">
        <f t="shared" si="34"/>
        <v>0.38200000000000001</v>
      </c>
      <c r="AG263" s="77">
        <v>8.9</v>
      </c>
      <c r="AH263" s="16">
        <v>72319</v>
      </c>
      <c r="AI263" s="16">
        <v>22577</v>
      </c>
      <c r="AJ263" s="16">
        <v>42161</v>
      </c>
      <c r="AK263" s="16">
        <v>5820</v>
      </c>
      <c r="AL263" s="78">
        <v>1276</v>
      </c>
      <c r="AM263" s="78">
        <v>485</v>
      </c>
      <c r="AN263" s="16">
        <v>22883</v>
      </c>
      <c r="AO263" s="16">
        <v>15093</v>
      </c>
      <c r="AP263" s="16">
        <v>7790</v>
      </c>
      <c r="AQ263" s="67">
        <v>0.34</v>
      </c>
      <c r="AR263" s="16">
        <v>111429</v>
      </c>
      <c r="AS263" s="16">
        <v>1900</v>
      </c>
      <c r="AT263" s="47">
        <f t="shared" si="35"/>
        <v>1.7051216469680244E-2</v>
      </c>
      <c r="AU263" s="78">
        <v>961</v>
      </c>
      <c r="AV263" s="16">
        <v>2121</v>
      </c>
      <c r="AW263" s="16">
        <v>3562</v>
      </c>
      <c r="AX263" s="16">
        <v>4361</v>
      </c>
      <c r="AY263" s="16">
        <v>3990</v>
      </c>
      <c r="AZ263" s="16">
        <v>3024</v>
      </c>
      <c r="BA263" s="16">
        <v>2066</v>
      </c>
      <c r="BB263" s="16">
        <v>1380</v>
      </c>
      <c r="BC263" s="16">
        <v>1418</v>
      </c>
      <c r="BD263" s="51">
        <v>4.9000000000000004</v>
      </c>
    </row>
    <row r="264" spans="1:56" x14ac:dyDescent="0.3">
      <c r="A264" s="19" t="s">
        <v>597</v>
      </c>
      <c r="B264" s="16" t="s">
        <v>622</v>
      </c>
      <c r="C264" s="19">
        <v>257273</v>
      </c>
      <c r="D264" s="16">
        <v>121123</v>
      </c>
      <c r="E264" s="16">
        <v>136150</v>
      </c>
      <c r="F264" s="47">
        <f t="shared" si="31"/>
        <v>0.71510806964488227</v>
      </c>
      <c r="G264" s="78">
        <v>89</v>
      </c>
      <c r="H264" s="73">
        <v>2316.8579568599998</v>
      </c>
      <c r="I264" s="74">
        <f t="shared" si="32"/>
        <v>111.04392448325919</v>
      </c>
      <c r="J264" s="47">
        <f t="shared" si="30"/>
        <v>9.5898650594819362E-2</v>
      </c>
      <c r="K264" s="16">
        <v>252662</v>
      </c>
      <c r="L264" s="16">
        <v>117615</v>
      </c>
      <c r="M264" s="16">
        <v>135047</v>
      </c>
      <c r="N264" s="16">
        <v>4611</v>
      </c>
      <c r="O264" s="16">
        <v>3508</v>
      </c>
      <c r="P264" s="16">
        <v>1103</v>
      </c>
      <c r="Q264" s="16">
        <v>63880</v>
      </c>
      <c r="R264" s="16">
        <v>29680</v>
      </c>
      <c r="S264" s="16">
        <v>34200</v>
      </c>
      <c r="T264" s="78">
        <v>86.8</v>
      </c>
      <c r="U264" s="16">
        <v>193393</v>
      </c>
      <c r="V264" s="16">
        <v>91443</v>
      </c>
      <c r="W264" s="16">
        <v>101950</v>
      </c>
      <c r="X264" s="78">
        <v>89.7</v>
      </c>
      <c r="Y264" s="47">
        <v>0.248</v>
      </c>
      <c r="Z264" s="16">
        <v>81447</v>
      </c>
      <c r="AA264" s="16">
        <v>160918</v>
      </c>
      <c r="AB264" s="16">
        <v>14908</v>
      </c>
      <c r="AC264" s="47">
        <v>0.59900000000000009</v>
      </c>
      <c r="AD264" s="50">
        <f t="shared" si="33"/>
        <v>103166.47299999998</v>
      </c>
      <c r="AE264" s="75">
        <v>0.50600000000000001</v>
      </c>
      <c r="AF264" s="76">
        <f t="shared" si="34"/>
        <v>0.49399999999999999</v>
      </c>
      <c r="AG264" s="77">
        <v>9.3000000000000007</v>
      </c>
      <c r="AH264" s="16">
        <v>175826</v>
      </c>
      <c r="AI264" s="16">
        <v>53235</v>
      </c>
      <c r="AJ264" s="16">
        <v>105339</v>
      </c>
      <c r="AK264" s="16">
        <v>12823</v>
      </c>
      <c r="AL264" s="16">
        <v>3153</v>
      </c>
      <c r="AM264" s="78">
        <v>1276</v>
      </c>
      <c r="AN264" s="16">
        <v>54931</v>
      </c>
      <c r="AO264" s="16">
        <v>39999</v>
      </c>
      <c r="AP264" s="16">
        <v>14932</v>
      </c>
      <c r="AQ264" s="67">
        <v>0.27200000000000002</v>
      </c>
      <c r="AR264" s="16">
        <v>252662</v>
      </c>
      <c r="AS264" s="16">
        <v>4611</v>
      </c>
      <c r="AT264" s="47">
        <f t="shared" si="35"/>
        <v>1.8249677434675576E-2</v>
      </c>
      <c r="AU264" s="16">
        <v>2316</v>
      </c>
      <c r="AV264" s="16">
        <v>6219</v>
      </c>
      <c r="AW264" s="16">
        <v>10112</v>
      </c>
      <c r="AX264" s="16">
        <v>11363</v>
      </c>
      <c r="AY264" s="16">
        <v>9268</v>
      </c>
      <c r="AZ264" s="16">
        <v>6368</v>
      </c>
      <c r="BA264" s="16">
        <v>3949</v>
      </c>
      <c r="BB264" s="16">
        <v>2570</v>
      </c>
      <c r="BC264" s="16">
        <v>2766</v>
      </c>
      <c r="BD264" s="51">
        <v>4.5999999999999996</v>
      </c>
    </row>
    <row r="265" spans="1:56" x14ac:dyDescent="0.3">
      <c r="A265" s="19" t="s">
        <v>597</v>
      </c>
      <c r="B265" s="16" t="s">
        <v>624</v>
      </c>
      <c r="C265" s="19">
        <v>159828</v>
      </c>
      <c r="D265" s="16">
        <v>75381</v>
      </c>
      <c r="E265" s="16">
        <v>84447</v>
      </c>
      <c r="F265" s="47">
        <f t="shared" si="31"/>
        <v>0.44425296302061329</v>
      </c>
      <c r="G265" s="78">
        <v>89.3</v>
      </c>
      <c r="H265" s="73">
        <v>1436.1528721899999</v>
      </c>
      <c r="I265" s="74">
        <f t="shared" si="32"/>
        <v>111.2889881675877</v>
      </c>
      <c r="J265" s="47">
        <f t="shared" si="30"/>
        <v>9.6110290058628492E-2</v>
      </c>
      <c r="K265" s="16">
        <v>157272</v>
      </c>
      <c r="L265" s="16">
        <v>73110</v>
      </c>
      <c r="M265" s="16">
        <v>84162</v>
      </c>
      <c r="N265" s="16">
        <v>2556</v>
      </c>
      <c r="O265" s="16">
        <v>2271</v>
      </c>
      <c r="P265" s="78">
        <v>285</v>
      </c>
      <c r="Q265" s="16">
        <v>14143</v>
      </c>
      <c r="R265" s="16">
        <v>6481</v>
      </c>
      <c r="S265" s="16">
        <v>7662</v>
      </c>
      <c r="T265" s="78">
        <v>84.6</v>
      </c>
      <c r="U265" s="16">
        <v>145685</v>
      </c>
      <c r="V265" s="16">
        <v>68900</v>
      </c>
      <c r="W265" s="16">
        <v>76785</v>
      </c>
      <c r="X265" s="78">
        <v>89.7</v>
      </c>
      <c r="Y265" s="47">
        <v>8.8000000000000009E-2</v>
      </c>
      <c r="Z265" s="16">
        <v>49912</v>
      </c>
      <c r="AA265" s="16">
        <v>100698</v>
      </c>
      <c r="AB265" s="16">
        <v>9218</v>
      </c>
      <c r="AC265" s="47">
        <v>0.58799999999999997</v>
      </c>
      <c r="AD265" s="50">
        <f t="shared" si="33"/>
        <v>65849.135999999999</v>
      </c>
      <c r="AE265" s="75">
        <v>0.496</v>
      </c>
      <c r="AF265" s="76">
        <f t="shared" si="34"/>
        <v>0.504</v>
      </c>
      <c r="AG265" s="77">
        <v>9.1999999999999993</v>
      </c>
      <c r="AH265" s="16">
        <v>109916</v>
      </c>
      <c r="AI265" s="16">
        <v>32566</v>
      </c>
      <c r="AJ265" s="16">
        <v>66426</v>
      </c>
      <c r="AK265" s="16">
        <v>7798</v>
      </c>
      <c r="AL265" s="16">
        <v>2125</v>
      </c>
      <c r="AM265" s="78">
        <v>1001</v>
      </c>
      <c r="AN265" s="16">
        <v>36870</v>
      </c>
      <c r="AO265" s="16">
        <v>26119</v>
      </c>
      <c r="AP265" s="16">
        <v>10751</v>
      </c>
      <c r="AQ265" s="67">
        <v>0.29199999999999998</v>
      </c>
      <c r="AR265" s="16">
        <v>157272</v>
      </c>
      <c r="AS265" s="16">
        <v>2556</v>
      </c>
      <c r="AT265" s="47">
        <f t="shared" si="35"/>
        <v>1.6252098275598963E-2</v>
      </c>
      <c r="AU265" s="16">
        <v>1766</v>
      </c>
      <c r="AV265" s="16">
        <v>4615</v>
      </c>
      <c r="AW265" s="16">
        <v>7770</v>
      </c>
      <c r="AX265" s="16">
        <v>7958</v>
      </c>
      <c r="AY265" s="16">
        <v>6235</v>
      </c>
      <c r="AZ265" s="16">
        <v>4039</v>
      </c>
      <c r="BA265" s="16">
        <v>2267</v>
      </c>
      <c r="BB265" s="16">
        <v>1281</v>
      </c>
      <c r="BC265" s="78">
        <v>939</v>
      </c>
      <c r="BD265" s="51">
        <v>4.3</v>
      </c>
    </row>
    <row r="266" spans="1:56" x14ac:dyDescent="0.3">
      <c r="A266" s="19" t="s">
        <v>597</v>
      </c>
      <c r="B266" s="16" t="s">
        <v>626</v>
      </c>
      <c r="C266" s="19">
        <v>117276</v>
      </c>
      <c r="D266" s="16">
        <v>55333</v>
      </c>
      <c r="E266" s="16">
        <v>61943</v>
      </c>
      <c r="F266" s="47">
        <f t="shared" si="31"/>
        <v>0.32597674056614262</v>
      </c>
      <c r="G266" s="78">
        <v>89.3</v>
      </c>
      <c r="H266" s="73">
        <v>543.74520127100004</v>
      </c>
      <c r="I266" s="74">
        <f t="shared" si="32"/>
        <v>215.68190344644566</v>
      </c>
      <c r="J266" s="47">
        <f t="shared" si="30"/>
        <v>0.18626506217685496</v>
      </c>
      <c r="K266" s="16">
        <v>115743</v>
      </c>
      <c r="L266" s="16">
        <v>54006</v>
      </c>
      <c r="M266" s="16">
        <v>61737</v>
      </c>
      <c r="N266" s="16">
        <v>1533</v>
      </c>
      <c r="O266" s="16">
        <v>1327</v>
      </c>
      <c r="P266" s="78">
        <v>206</v>
      </c>
      <c r="Q266" s="16">
        <v>9889</v>
      </c>
      <c r="R266" s="16">
        <v>4646</v>
      </c>
      <c r="S266" s="16">
        <v>5243</v>
      </c>
      <c r="T266" s="78">
        <v>88.6</v>
      </c>
      <c r="U266" s="16">
        <v>107387</v>
      </c>
      <c r="V266" s="16">
        <v>50687</v>
      </c>
      <c r="W266" s="16">
        <v>56700</v>
      </c>
      <c r="X266" s="78">
        <v>89.4</v>
      </c>
      <c r="Y266" s="47">
        <v>8.4000000000000005E-2</v>
      </c>
      <c r="Z266" s="16">
        <v>38581</v>
      </c>
      <c r="AA266" s="16">
        <v>72099</v>
      </c>
      <c r="AB266" s="16">
        <v>6596</v>
      </c>
      <c r="AC266" s="47">
        <v>0.626</v>
      </c>
      <c r="AD266" s="50">
        <f t="shared" si="33"/>
        <v>43861.224000000002</v>
      </c>
      <c r="AE266" s="75">
        <v>0.53500000000000003</v>
      </c>
      <c r="AF266" s="76">
        <f t="shared" si="34"/>
        <v>0.46499999999999997</v>
      </c>
      <c r="AG266" s="77">
        <v>9.1</v>
      </c>
      <c r="AH266" s="16">
        <v>78695</v>
      </c>
      <c r="AI266" s="16">
        <v>22842</v>
      </c>
      <c r="AJ266" s="16">
        <v>48201</v>
      </c>
      <c r="AK266" s="16">
        <v>5529</v>
      </c>
      <c r="AL266" s="78">
        <v>1451</v>
      </c>
      <c r="AM266" s="78">
        <v>672</v>
      </c>
      <c r="AN266" s="16">
        <v>26781</v>
      </c>
      <c r="AO266" s="16">
        <v>19892</v>
      </c>
      <c r="AP266" s="16">
        <v>6889</v>
      </c>
      <c r="AQ266" s="67">
        <v>0.25700000000000001</v>
      </c>
      <c r="AR266" s="16">
        <v>115743</v>
      </c>
      <c r="AS266" s="16">
        <v>1533</v>
      </c>
      <c r="AT266" s="47">
        <f t="shared" si="35"/>
        <v>1.3244861460304295E-2</v>
      </c>
      <c r="AU266" s="16">
        <v>1248</v>
      </c>
      <c r="AV266" s="16">
        <v>3195</v>
      </c>
      <c r="AW266" s="16">
        <v>5511</v>
      </c>
      <c r="AX266" s="16">
        <v>5904</v>
      </c>
      <c r="AY266" s="16">
        <v>4579</v>
      </c>
      <c r="AZ266" s="16">
        <v>2899</v>
      </c>
      <c r="BA266" s="16">
        <v>1718</v>
      </c>
      <c r="BB266" s="78">
        <v>915</v>
      </c>
      <c r="BC266" s="78">
        <v>812</v>
      </c>
      <c r="BD266" s="51">
        <v>4.3</v>
      </c>
    </row>
    <row r="267" spans="1:56" x14ac:dyDescent="0.3">
      <c r="A267" s="19" t="s">
        <v>597</v>
      </c>
      <c r="B267" s="16" t="s">
        <v>630</v>
      </c>
      <c r="C267" s="19">
        <v>251643</v>
      </c>
      <c r="D267" s="16">
        <v>119670</v>
      </c>
      <c r="E267" s="16">
        <v>131973</v>
      </c>
      <c r="F267" s="47">
        <f t="shared" si="31"/>
        <v>0.69945909586177757</v>
      </c>
      <c r="G267" s="78">
        <v>90.7</v>
      </c>
      <c r="H267" s="73">
        <v>786.36248941500003</v>
      </c>
      <c r="I267" s="74">
        <f t="shared" si="32"/>
        <v>320.00890605451588</v>
      </c>
      <c r="J267" s="47">
        <f t="shared" si="30"/>
        <v>0.27636291144932412</v>
      </c>
      <c r="K267" s="16">
        <v>235915</v>
      </c>
      <c r="L267" s="16">
        <v>109322</v>
      </c>
      <c r="M267" s="16">
        <v>126593</v>
      </c>
      <c r="N267" s="16">
        <v>15728</v>
      </c>
      <c r="O267" s="16">
        <v>10348</v>
      </c>
      <c r="P267" s="16">
        <v>5380</v>
      </c>
      <c r="Q267" s="16">
        <v>134861</v>
      </c>
      <c r="R267" s="16">
        <v>62903</v>
      </c>
      <c r="S267" s="16">
        <v>71958</v>
      </c>
      <c r="T267" s="78">
        <v>87.4</v>
      </c>
      <c r="U267" s="16">
        <v>116782</v>
      </c>
      <c r="V267" s="16">
        <v>56767</v>
      </c>
      <c r="W267" s="16">
        <v>60015</v>
      </c>
      <c r="X267" s="78">
        <v>94.6</v>
      </c>
      <c r="Y267" s="47">
        <v>0.53600000000000003</v>
      </c>
      <c r="Z267" s="16">
        <v>53177</v>
      </c>
      <c r="AA267" s="16">
        <v>180807</v>
      </c>
      <c r="AB267" s="16">
        <v>17659</v>
      </c>
      <c r="AC267" s="47">
        <v>0.39200000000000002</v>
      </c>
      <c r="AD267" s="50">
        <f t="shared" si="33"/>
        <v>152998.94399999999</v>
      </c>
      <c r="AE267" s="75">
        <v>0.29399999999999998</v>
      </c>
      <c r="AF267" s="76">
        <f t="shared" si="34"/>
        <v>0.70599999999999996</v>
      </c>
      <c r="AG267" s="77">
        <v>9.8000000000000007</v>
      </c>
      <c r="AH267" s="16">
        <v>198466</v>
      </c>
      <c r="AI267" s="16">
        <v>60624</v>
      </c>
      <c r="AJ267" s="16">
        <v>115793</v>
      </c>
      <c r="AK267" s="16">
        <v>14674</v>
      </c>
      <c r="AL267" s="16">
        <v>3618</v>
      </c>
      <c r="AM267" s="78">
        <v>3757</v>
      </c>
      <c r="AN267" s="16">
        <v>58557</v>
      </c>
      <c r="AO267" s="16">
        <v>44362</v>
      </c>
      <c r="AP267" s="16">
        <v>14195</v>
      </c>
      <c r="AQ267" s="67">
        <v>0.24199999999999999</v>
      </c>
      <c r="AR267" s="16">
        <v>235915</v>
      </c>
      <c r="AS267" s="16">
        <v>15728</v>
      </c>
      <c r="AT267" s="47">
        <f t="shared" si="35"/>
        <v>6.6668079604942462E-2</v>
      </c>
      <c r="AU267" s="16">
        <v>2806</v>
      </c>
      <c r="AV267" s="16">
        <v>9076</v>
      </c>
      <c r="AW267" s="16">
        <v>14636</v>
      </c>
      <c r="AX267" s="16">
        <v>12790</v>
      </c>
      <c r="AY267" s="16">
        <v>8457</v>
      </c>
      <c r="AZ267" s="16">
        <v>4961</v>
      </c>
      <c r="BA267" s="16">
        <v>2761</v>
      </c>
      <c r="BB267" s="16">
        <v>1636</v>
      </c>
      <c r="BC267" s="16">
        <v>1434</v>
      </c>
      <c r="BD267" s="51">
        <v>4</v>
      </c>
    </row>
    <row r="268" spans="1:56" x14ac:dyDescent="0.3">
      <c r="A268" s="19" t="s">
        <v>597</v>
      </c>
      <c r="B268" s="16" t="s">
        <v>631</v>
      </c>
      <c r="C268" s="19">
        <v>124856</v>
      </c>
      <c r="D268" s="16">
        <v>60941</v>
      </c>
      <c r="E268" s="16">
        <v>63915</v>
      </c>
      <c r="F268" s="47">
        <f t="shared" si="31"/>
        <v>0.34704587400769382</v>
      </c>
      <c r="G268" s="78">
        <v>95.3</v>
      </c>
      <c r="H268" s="73">
        <v>1918.6720596800001</v>
      </c>
      <c r="I268" s="74">
        <f t="shared" si="32"/>
        <v>65.07417428115555</v>
      </c>
      <c r="J268" s="47">
        <f t="shared" si="30"/>
        <v>5.6198711736595082E-2</v>
      </c>
      <c r="K268" s="16">
        <v>122999</v>
      </c>
      <c r="L268" s="16">
        <v>59516</v>
      </c>
      <c r="M268" s="16">
        <v>63483</v>
      </c>
      <c r="N268" s="16">
        <v>1857</v>
      </c>
      <c r="O268" s="16">
        <v>1425</v>
      </c>
      <c r="P268" s="78">
        <v>432</v>
      </c>
      <c r="Q268" s="16">
        <v>14037</v>
      </c>
      <c r="R268" s="16">
        <v>6477</v>
      </c>
      <c r="S268" s="16">
        <v>7560</v>
      </c>
      <c r="T268" s="78">
        <v>85.7</v>
      </c>
      <c r="U268" s="16">
        <v>110819</v>
      </c>
      <c r="V268" s="16">
        <v>54464</v>
      </c>
      <c r="W268" s="16">
        <v>56355</v>
      </c>
      <c r="X268" s="78">
        <v>96.6</v>
      </c>
      <c r="Y268" s="47">
        <v>0.11199999999999999</v>
      </c>
      <c r="Z268" s="16">
        <v>30007</v>
      </c>
      <c r="AA268" s="16">
        <v>87178</v>
      </c>
      <c r="AB268" s="16">
        <v>7671</v>
      </c>
      <c r="AC268" s="47">
        <v>0.43200000000000005</v>
      </c>
      <c r="AD268" s="50">
        <f t="shared" si="33"/>
        <v>70918.207999999999</v>
      </c>
      <c r="AE268" s="75">
        <v>0.34399999999999997</v>
      </c>
      <c r="AF268" s="76">
        <f t="shared" si="34"/>
        <v>0.65600000000000003</v>
      </c>
      <c r="AG268" s="77">
        <v>8.8000000000000007</v>
      </c>
      <c r="AH268" s="16">
        <v>94849</v>
      </c>
      <c r="AI268" s="16">
        <v>24361</v>
      </c>
      <c r="AJ268" s="16">
        <v>62288</v>
      </c>
      <c r="AK268" s="16">
        <v>6238</v>
      </c>
      <c r="AL268" s="78">
        <v>1465</v>
      </c>
      <c r="AM268" s="78">
        <v>497</v>
      </c>
      <c r="AN268" s="16">
        <v>32347</v>
      </c>
      <c r="AO268" s="16">
        <v>27003</v>
      </c>
      <c r="AP268" s="16">
        <v>5344</v>
      </c>
      <c r="AQ268" s="67">
        <v>0.16500000000000001</v>
      </c>
      <c r="AR268" s="16">
        <v>122999</v>
      </c>
      <c r="AS268" s="16">
        <v>1857</v>
      </c>
      <c r="AT268" s="47">
        <f t="shared" si="35"/>
        <v>1.5097683721005862E-2</v>
      </c>
      <c r="AU268" s="16">
        <v>1427</v>
      </c>
      <c r="AV268" s="16">
        <v>5052</v>
      </c>
      <c r="AW268" s="16">
        <v>9080</v>
      </c>
      <c r="AX268" s="16">
        <v>7586</v>
      </c>
      <c r="AY268" s="16">
        <v>4681</v>
      </c>
      <c r="AZ268" s="16">
        <v>2521</v>
      </c>
      <c r="BA268" s="16">
        <v>1175</v>
      </c>
      <c r="BB268" s="78">
        <v>562</v>
      </c>
      <c r="BC268" s="78">
        <v>263</v>
      </c>
      <c r="BD268" s="51">
        <v>3.8</v>
      </c>
    </row>
    <row r="269" spans="1:56" x14ac:dyDescent="0.3">
      <c r="A269" s="19" t="s">
        <v>597</v>
      </c>
      <c r="B269" s="16" t="s">
        <v>633</v>
      </c>
      <c r="C269" s="19">
        <v>144214</v>
      </c>
      <c r="D269" s="16">
        <v>69284</v>
      </c>
      <c r="E269" s="16">
        <v>74930</v>
      </c>
      <c r="F269" s="47">
        <f t="shared" si="31"/>
        <v>0.40085277178626227</v>
      </c>
      <c r="G269" s="78">
        <v>92.5</v>
      </c>
      <c r="H269" s="73">
        <v>2515.45662576</v>
      </c>
      <c r="I269" s="74">
        <f t="shared" si="32"/>
        <v>57.33114159995835</v>
      </c>
      <c r="J269" s="47">
        <f t="shared" si="30"/>
        <v>4.9511750796644313E-2</v>
      </c>
      <c r="K269" s="16">
        <v>140748</v>
      </c>
      <c r="L269" s="16">
        <v>66547</v>
      </c>
      <c r="M269" s="16">
        <v>74201</v>
      </c>
      <c r="N269" s="16">
        <v>3466</v>
      </c>
      <c r="O269" s="16">
        <v>2737</v>
      </c>
      <c r="P269" s="78">
        <v>729</v>
      </c>
      <c r="Q269" s="16">
        <v>17678</v>
      </c>
      <c r="R269" s="16">
        <v>8187</v>
      </c>
      <c r="S269" s="16">
        <v>9491</v>
      </c>
      <c r="T269" s="78">
        <v>86.3</v>
      </c>
      <c r="U269" s="16">
        <v>126536</v>
      </c>
      <c r="V269" s="16">
        <v>61097</v>
      </c>
      <c r="W269" s="16">
        <v>65439</v>
      </c>
      <c r="X269" s="78">
        <v>93.4</v>
      </c>
      <c r="Y269" s="47">
        <v>0.12300000000000001</v>
      </c>
      <c r="Z269" s="16">
        <v>32731</v>
      </c>
      <c r="AA269" s="16">
        <v>100310</v>
      </c>
      <c r="AB269" s="16">
        <v>11173</v>
      </c>
      <c r="AC269" s="47">
        <v>0.43700000000000006</v>
      </c>
      <c r="AD269" s="50">
        <f t="shared" si="33"/>
        <v>81192.481999999989</v>
      </c>
      <c r="AE269" s="75">
        <v>0.32600000000000001</v>
      </c>
      <c r="AF269" s="76">
        <f t="shared" si="34"/>
        <v>0.67399999999999993</v>
      </c>
      <c r="AG269" s="77">
        <v>11.1</v>
      </c>
      <c r="AH269" s="16">
        <v>111483</v>
      </c>
      <c r="AI269" s="16">
        <v>26275</v>
      </c>
      <c r="AJ269" s="16">
        <v>73357</v>
      </c>
      <c r="AK269" s="16">
        <v>8712</v>
      </c>
      <c r="AL269" s="16">
        <v>2288</v>
      </c>
      <c r="AM269" s="78">
        <v>851</v>
      </c>
      <c r="AN269" s="16">
        <v>38892</v>
      </c>
      <c r="AO269" s="16">
        <v>27956</v>
      </c>
      <c r="AP269" s="16">
        <v>10936</v>
      </c>
      <c r="AQ269" s="67">
        <v>0.28100000000000003</v>
      </c>
      <c r="AR269" s="16">
        <v>140748</v>
      </c>
      <c r="AS269" s="16">
        <v>3466</v>
      </c>
      <c r="AT269" s="47">
        <f t="shared" si="35"/>
        <v>2.4625571944183931E-2</v>
      </c>
      <c r="AU269" s="16">
        <v>2280</v>
      </c>
      <c r="AV269" s="16">
        <v>7431</v>
      </c>
      <c r="AW269" s="16">
        <v>10961</v>
      </c>
      <c r="AX269" s="16">
        <v>8824</v>
      </c>
      <c r="AY269" s="16">
        <v>5021</v>
      </c>
      <c r="AZ269" s="16">
        <v>2519</v>
      </c>
      <c r="BA269" s="16">
        <v>1082</v>
      </c>
      <c r="BB269" s="78">
        <v>495</v>
      </c>
      <c r="BC269" s="78">
        <v>279</v>
      </c>
      <c r="BD269" s="51">
        <v>3.6</v>
      </c>
    </row>
    <row r="270" spans="1:56" x14ac:dyDescent="0.3">
      <c r="A270" s="19" t="s">
        <v>597</v>
      </c>
      <c r="B270" s="16" t="s">
        <v>635</v>
      </c>
      <c r="C270" s="19">
        <v>137561</v>
      </c>
      <c r="D270" s="16">
        <v>66212</v>
      </c>
      <c r="E270" s="16">
        <v>71349</v>
      </c>
      <c r="F270" s="47">
        <f t="shared" si="31"/>
        <v>0.38236029885926487</v>
      </c>
      <c r="G270" s="78">
        <v>92.8</v>
      </c>
      <c r="H270" s="73">
        <v>935.94871605699996</v>
      </c>
      <c r="I270" s="74">
        <f t="shared" si="32"/>
        <v>146.97493317745247</v>
      </c>
      <c r="J270" s="47">
        <f t="shared" si="30"/>
        <v>0.12692903126912031</v>
      </c>
      <c r="K270" s="16">
        <v>134195</v>
      </c>
      <c r="L270" s="16">
        <v>63969</v>
      </c>
      <c r="M270" s="16">
        <v>70226</v>
      </c>
      <c r="N270" s="16">
        <v>3366</v>
      </c>
      <c r="O270" s="16">
        <v>2243</v>
      </c>
      <c r="P270" s="16">
        <v>1123</v>
      </c>
      <c r="Q270" s="16">
        <v>25455</v>
      </c>
      <c r="R270" s="16">
        <v>11974</v>
      </c>
      <c r="S270" s="16">
        <v>13481</v>
      </c>
      <c r="T270" s="78">
        <v>88.8</v>
      </c>
      <c r="U270" s="16">
        <v>112106</v>
      </c>
      <c r="V270" s="16">
        <v>54238</v>
      </c>
      <c r="W270" s="16">
        <v>57868</v>
      </c>
      <c r="X270" s="78">
        <v>93.7</v>
      </c>
      <c r="Y270" s="47">
        <v>0.185</v>
      </c>
      <c r="Z270" s="16">
        <v>29670</v>
      </c>
      <c r="AA270" s="16">
        <v>96546</v>
      </c>
      <c r="AB270" s="16">
        <v>11345</v>
      </c>
      <c r="AC270" s="47">
        <v>0.42499999999999999</v>
      </c>
      <c r="AD270" s="50">
        <f t="shared" si="33"/>
        <v>79097.574999999997</v>
      </c>
      <c r="AE270" s="75">
        <v>0.307</v>
      </c>
      <c r="AF270" s="76">
        <f t="shared" si="34"/>
        <v>0.69300000000000006</v>
      </c>
      <c r="AG270" s="77">
        <v>11.8</v>
      </c>
      <c r="AH270" s="16">
        <v>107891</v>
      </c>
      <c r="AI270" s="16">
        <v>27608</v>
      </c>
      <c r="AJ270" s="16">
        <v>69250</v>
      </c>
      <c r="AK270" s="16">
        <v>8384</v>
      </c>
      <c r="AL270" s="16">
        <v>1950</v>
      </c>
      <c r="AM270" s="78">
        <v>699</v>
      </c>
      <c r="AN270" s="16">
        <v>36700</v>
      </c>
      <c r="AO270" s="16">
        <v>29361</v>
      </c>
      <c r="AP270" s="16">
        <v>7339</v>
      </c>
      <c r="AQ270" s="67">
        <v>0.2</v>
      </c>
      <c r="AR270" s="16">
        <v>134195</v>
      </c>
      <c r="AS270" s="16">
        <v>3366</v>
      </c>
      <c r="AT270" s="47">
        <f t="shared" si="35"/>
        <v>2.5082901747457059E-2</v>
      </c>
      <c r="AU270" s="16">
        <v>1960</v>
      </c>
      <c r="AV270" s="16">
        <v>6664</v>
      </c>
      <c r="AW270" s="16">
        <v>10442</v>
      </c>
      <c r="AX270" s="16">
        <v>8313</v>
      </c>
      <c r="AY270" s="16">
        <v>4891</v>
      </c>
      <c r="AZ270" s="16">
        <v>2532</v>
      </c>
      <c r="BA270" s="16">
        <v>1089</v>
      </c>
      <c r="BB270" s="78">
        <v>507</v>
      </c>
      <c r="BC270" s="78">
        <v>302</v>
      </c>
      <c r="BD270" s="51">
        <v>3.7</v>
      </c>
    </row>
    <row r="271" spans="1:56" x14ac:dyDescent="0.3">
      <c r="A271" s="19" t="s">
        <v>597</v>
      </c>
      <c r="B271" s="16" t="s">
        <v>637</v>
      </c>
      <c r="C271" s="19">
        <v>130957</v>
      </c>
      <c r="D271" s="16">
        <v>61807</v>
      </c>
      <c r="E271" s="16">
        <v>69150</v>
      </c>
      <c r="F271" s="47">
        <f t="shared" si="31"/>
        <v>0.36400402481599253</v>
      </c>
      <c r="G271" s="78">
        <v>89.4</v>
      </c>
      <c r="H271" s="73">
        <v>779.31164159699995</v>
      </c>
      <c r="I271" s="74">
        <f t="shared" si="32"/>
        <v>168.04188852053733</v>
      </c>
      <c r="J271" s="47">
        <f t="shared" si="30"/>
        <v>0.14512266589563905</v>
      </c>
      <c r="K271" s="16">
        <v>128971</v>
      </c>
      <c r="L271" s="16">
        <v>60103</v>
      </c>
      <c r="M271" s="16">
        <v>68868</v>
      </c>
      <c r="N271" s="16">
        <v>1986</v>
      </c>
      <c r="O271" s="16">
        <v>1704</v>
      </c>
      <c r="P271" s="78">
        <v>282</v>
      </c>
      <c r="Q271" s="16">
        <v>15752</v>
      </c>
      <c r="R271" s="16">
        <v>7280</v>
      </c>
      <c r="S271" s="16">
        <v>8472</v>
      </c>
      <c r="T271" s="78">
        <v>85.9</v>
      </c>
      <c r="U271" s="16">
        <v>115205</v>
      </c>
      <c r="V271" s="16">
        <v>54527</v>
      </c>
      <c r="W271" s="16">
        <v>60678</v>
      </c>
      <c r="X271" s="78">
        <v>89.9</v>
      </c>
      <c r="Y271" s="47">
        <v>0.12</v>
      </c>
      <c r="Z271" s="16">
        <v>26375</v>
      </c>
      <c r="AA271" s="16">
        <v>92806</v>
      </c>
      <c r="AB271" s="16">
        <v>11776</v>
      </c>
      <c r="AC271" s="47">
        <v>0.41099999999999992</v>
      </c>
      <c r="AD271" s="50">
        <f t="shared" si="33"/>
        <v>77133.67300000001</v>
      </c>
      <c r="AE271" s="75">
        <v>0.28399999999999997</v>
      </c>
      <c r="AF271" s="76">
        <f t="shared" si="34"/>
        <v>0.71599999999999997</v>
      </c>
      <c r="AG271" s="77">
        <v>12.7</v>
      </c>
      <c r="AH271" s="16">
        <v>104582</v>
      </c>
      <c r="AI271" s="16">
        <v>27575</v>
      </c>
      <c r="AJ271" s="16">
        <v>65456</v>
      </c>
      <c r="AK271" s="16">
        <v>9030</v>
      </c>
      <c r="AL271" s="16">
        <v>1817</v>
      </c>
      <c r="AM271" s="78">
        <v>704</v>
      </c>
      <c r="AN271" s="16">
        <v>35950</v>
      </c>
      <c r="AO271" s="16">
        <v>27415</v>
      </c>
      <c r="AP271" s="16">
        <v>8535</v>
      </c>
      <c r="AQ271" s="67">
        <v>0.23699999999999999</v>
      </c>
      <c r="AR271" s="16">
        <v>128971</v>
      </c>
      <c r="AS271" s="16">
        <v>1986</v>
      </c>
      <c r="AT271" s="47">
        <f t="shared" si="35"/>
        <v>1.5398810585325383E-2</v>
      </c>
      <c r="AU271" s="16">
        <v>2337</v>
      </c>
      <c r="AV271" s="16">
        <v>6595</v>
      </c>
      <c r="AW271" s="16">
        <v>10060</v>
      </c>
      <c r="AX271" s="16">
        <v>8199</v>
      </c>
      <c r="AY271" s="16">
        <v>4804</v>
      </c>
      <c r="AZ271" s="16">
        <v>2348</v>
      </c>
      <c r="BA271" s="78">
        <v>954</v>
      </c>
      <c r="BB271" s="78">
        <v>427</v>
      </c>
      <c r="BC271" s="78">
        <v>226</v>
      </c>
      <c r="BD271" s="51">
        <v>3.6</v>
      </c>
    </row>
    <row r="272" spans="1:56" x14ac:dyDescent="0.3">
      <c r="A272" s="19" t="s">
        <v>597</v>
      </c>
      <c r="B272" s="16" t="s">
        <v>639</v>
      </c>
      <c r="C272" s="19">
        <v>121671</v>
      </c>
      <c r="D272" s="16">
        <v>56637</v>
      </c>
      <c r="E272" s="16">
        <v>65034</v>
      </c>
      <c r="F272" s="47">
        <f t="shared" si="31"/>
        <v>0.33819294656556448</v>
      </c>
      <c r="G272" s="78">
        <v>87.1</v>
      </c>
      <c r="H272" s="73">
        <v>699.01846069700002</v>
      </c>
      <c r="I272" s="74">
        <f t="shared" si="32"/>
        <v>174.05978073694982</v>
      </c>
      <c r="J272" s="47">
        <f t="shared" si="30"/>
        <v>0.15031977817048509</v>
      </c>
      <c r="K272" s="16">
        <v>118837</v>
      </c>
      <c r="L272" s="16">
        <v>54420</v>
      </c>
      <c r="M272" s="16">
        <v>64417</v>
      </c>
      <c r="N272" s="16">
        <v>2834</v>
      </c>
      <c r="O272" s="16">
        <v>2217</v>
      </c>
      <c r="P272" s="78">
        <v>617</v>
      </c>
      <c r="Q272" s="16">
        <v>17681</v>
      </c>
      <c r="R272" s="16">
        <v>7956</v>
      </c>
      <c r="S272" s="16">
        <v>9725</v>
      </c>
      <c r="T272" s="78">
        <v>81.8</v>
      </c>
      <c r="U272" s="16">
        <v>103990</v>
      </c>
      <c r="V272" s="16">
        <v>48681</v>
      </c>
      <c r="W272" s="16">
        <v>55309</v>
      </c>
      <c r="X272" s="78">
        <v>88</v>
      </c>
      <c r="Y272" s="47">
        <v>0.14499999999999999</v>
      </c>
      <c r="Z272" s="16">
        <v>26179</v>
      </c>
      <c r="AA272" s="16">
        <v>84940</v>
      </c>
      <c r="AB272" s="16">
        <v>10552</v>
      </c>
      <c r="AC272" s="47">
        <v>0.43200000000000005</v>
      </c>
      <c r="AD272" s="50">
        <f t="shared" si="33"/>
        <v>69109.127999999997</v>
      </c>
      <c r="AE272" s="75">
        <v>0.308</v>
      </c>
      <c r="AF272" s="76">
        <f t="shared" si="34"/>
        <v>0.69199999999999995</v>
      </c>
      <c r="AG272" s="77">
        <v>12.4</v>
      </c>
      <c r="AH272" s="16">
        <v>95492</v>
      </c>
      <c r="AI272" s="16">
        <v>24212</v>
      </c>
      <c r="AJ272" s="16">
        <v>60382</v>
      </c>
      <c r="AK272" s="16">
        <v>8194</v>
      </c>
      <c r="AL272" s="78">
        <v>1707</v>
      </c>
      <c r="AM272" s="78">
        <v>997</v>
      </c>
      <c r="AN272" s="16">
        <v>33564</v>
      </c>
      <c r="AO272" s="16">
        <v>25048</v>
      </c>
      <c r="AP272" s="16">
        <v>8516</v>
      </c>
      <c r="AQ272" s="67">
        <v>0.254</v>
      </c>
      <c r="AR272" s="16">
        <v>118837</v>
      </c>
      <c r="AS272" s="16">
        <v>2834</v>
      </c>
      <c r="AT272" s="47">
        <f t="shared" si="35"/>
        <v>2.3847791512744347E-2</v>
      </c>
      <c r="AU272" s="16">
        <v>2293</v>
      </c>
      <c r="AV272" s="16">
        <v>6779</v>
      </c>
      <c r="AW272" s="16">
        <v>9301</v>
      </c>
      <c r="AX272" s="16">
        <v>7308</v>
      </c>
      <c r="AY272" s="16">
        <v>4225</v>
      </c>
      <c r="AZ272" s="16">
        <v>2071</v>
      </c>
      <c r="BA272" s="78">
        <v>903</v>
      </c>
      <c r="BB272" s="78">
        <v>449</v>
      </c>
      <c r="BC272" s="78">
        <v>235</v>
      </c>
      <c r="BD272" s="51">
        <v>3.5</v>
      </c>
    </row>
    <row r="273" spans="1:56" x14ac:dyDescent="0.3">
      <c r="A273" s="19" t="s">
        <v>597</v>
      </c>
      <c r="B273" s="16" t="s">
        <v>643</v>
      </c>
      <c r="C273" s="19">
        <v>151104</v>
      </c>
      <c r="D273" s="16">
        <v>72772</v>
      </c>
      <c r="E273" s="16">
        <v>78332</v>
      </c>
      <c r="F273" s="47">
        <f t="shared" si="31"/>
        <v>0.42000400257944009</v>
      </c>
      <c r="G273" s="78">
        <v>92.9</v>
      </c>
      <c r="H273" s="73">
        <v>1042.2402248000001</v>
      </c>
      <c r="I273" s="74">
        <f t="shared" si="32"/>
        <v>144.9800117137064</v>
      </c>
      <c r="J273" s="47">
        <f t="shared" si="30"/>
        <v>0.1252061970185645</v>
      </c>
      <c r="K273" s="16">
        <v>147417</v>
      </c>
      <c r="L273" s="16">
        <v>69615</v>
      </c>
      <c r="M273" s="16">
        <v>77802</v>
      </c>
      <c r="N273" s="16">
        <v>3687</v>
      </c>
      <c r="O273" s="16">
        <v>3157</v>
      </c>
      <c r="P273" s="78">
        <v>530</v>
      </c>
      <c r="Q273" s="16">
        <v>35815</v>
      </c>
      <c r="R273" s="16">
        <v>17282</v>
      </c>
      <c r="S273" s="16">
        <v>18533</v>
      </c>
      <c r="T273" s="78">
        <v>93.2</v>
      </c>
      <c r="U273" s="16">
        <v>115289</v>
      </c>
      <c r="V273" s="16">
        <v>55490</v>
      </c>
      <c r="W273" s="16">
        <v>59799</v>
      </c>
      <c r="X273" s="78">
        <v>92.8</v>
      </c>
      <c r="Y273" s="47">
        <v>0.23699999999999999</v>
      </c>
      <c r="Z273" s="16">
        <v>43180</v>
      </c>
      <c r="AA273" s="16">
        <v>97387</v>
      </c>
      <c r="AB273" s="16">
        <v>10537</v>
      </c>
      <c r="AC273" s="47">
        <v>0.55099999999999993</v>
      </c>
      <c r="AD273" s="50">
        <f t="shared" si="33"/>
        <v>67845.696000000011</v>
      </c>
      <c r="AE273" s="75">
        <v>0.44299999999999995</v>
      </c>
      <c r="AF273" s="76">
        <f t="shared" si="34"/>
        <v>0.55700000000000005</v>
      </c>
      <c r="AG273" s="77">
        <v>10.8</v>
      </c>
      <c r="AH273" s="16">
        <v>107924</v>
      </c>
      <c r="AI273" s="16">
        <v>27906</v>
      </c>
      <c r="AJ273" s="16">
        <v>68391</v>
      </c>
      <c r="AK273" s="16">
        <v>8827</v>
      </c>
      <c r="AL273" s="16">
        <v>2080</v>
      </c>
      <c r="AM273" s="78">
        <v>720</v>
      </c>
      <c r="AN273" s="16">
        <v>36626</v>
      </c>
      <c r="AO273" s="16">
        <v>28867</v>
      </c>
      <c r="AP273" s="16">
        <v>7759</v>
      </c>
      <c r="AQ273" s="67">
        <v>0.21199999999999999</v>
      </c>
      <c r="AR273" s="16">
        <v>147417</v>
      </c>
      <c r="AS273" s="16">
        <v>3687</v>
      </c>
      <c r="AT273" s="47">
        <f t="shared" si="35"/>
        <v>2.5010683978102931E-2</v>
      </c>
      <c r="AU273" s="16">
        <v>2021</v>
      </c>
      <c r="AV273" s="16">
        <v>5618</v>
      </c>
      <c r="AW273" s="16">
        <v>8143</v>
      </c>
      <c r="AX273" s="16">
        <v>8065</v>
      </c>
      <c r="AY273" s="16">
        <v>5854</v>
      </c>
      <c r="AZ273" s="16">
        <v>3402</v>
      </c>
      <c r="BA273" s="16">
        <v>1894</v>
      </c>
      <c r="BB273" s="16">
        <v>1030</v>
      </c>
      <c r="BC273" s="78">
        <v>599</v>
      </c>
      <c r="BD273" s="51">
        <v>4</v>
      </c>
    </row>
    <row r="274" spans="1:56" x14ac:dyDescent="0.3">
      <c r="A274" s="19" t="s">
        <v>597</v>
      </c>
      <c r="B274" s="16" t="s">
        <v>644</v>
      </c>
      <c r="C274" s="19">
        <v>177407</v>
      </c>
      <c r="D274" s="16">
        <v>84396</v>
      </c>
      <c r="E274" s="16">
        <v>93011</v>
      </c>
      <c r="F274" s="47">
        <f t="shared" si="31"/>
        <v>0.49311500744924508</v>
      </c>
      <c r="G274" s="78">
        <v>90.7</v>
      </c>
      <c r="H274" s="73">
        <v>1472.7538970600001</v>
      </c>
      <c r="I274" s="74">
        <f t="shared" si="32"/>
        <v>120.45936551527755</v>
      </c>
      <c r="J274" s="47">
        <f t="shared" si="30"/>
        <v>0.10402992021562404</v>
      </c>
      <c r="K274" s="16">
        <v>175089</v>
      </c>
      <c r="L274" s="16">
        <v>82381</v>
      </c>
      <c r="M274" s="16">
        <v>92708</v>
      </c>
      <c r="N274" s="16">
        <v>2318</v>
      </c>
      <c r="O274" s="16">
        <v>2015</v>
      </c>
      <c r="P274" s="78">
        <v>303</v>
      </c>
      <c r="Q274" s="16">
        <v>24792</v>
      </c>
      <c r="R274" s="16">
        <v>11638</v>
      </c>
      <c r="S274" s="16">
        <v>13154</v>
      </c>
      <c r="T274" s="78">
        <v>88.5</v>
      </c>
      <c r="U274" s="16">
        <v>152615</v>
      </c>
      <c r="V274" s="16">
        <v>72758</v>
      </c>
      <c r="W274" s="16">
        <v>79857</v>
      </c>
      <c r="X274" s="78">
        <v>91.1</v>
      </c>
      <c r="Y274" s="47">
        <v>0.14000000000000001</v>
      </c>
      <c r="Z274" s="16">
        <v>52297</v>
      </c>
      <c r="AA274" s="16">
        <v>112953</v>
      </c>
      <c r="AB274" s="16">
        <v>12157</v>
      </c>
      <c r="AC274" s="47">
        <v>0.57099999999999995</v>
      </c>
      <c r="AD274" s="50">
        <f t="shared" si="33"/>
        <v>76107.603000000003</v>
      </c>
      <c r="AE274" s="75">
        <v>0.46299999999999997</v>
      </c>
      <c r="AF274" s="76">
        <f t="shared" si="34"/>
        <v>0.53700000000000003</v>
      </c>
      <c r="AG274" s="77">
        <v>10.8</v>
      </c>
      <c r="AH274" s="16">
        <v>125110</v>
      </c>
      <c r="AI274" s="16">
        <v>32582</v>
      </c>
      <c r="AJ274" s="16">
        <v>79496</v>
      </c>
      <c r="AK274" s="16">
        <v>9925</v>
      </c>
      <c r="AL274" s="16">
        <v>2234</v>
      </c>
      <c r="AM274" s="78">
        <v>873</v>
      </c>
      <c r="AN274" s="16">
        <v>43484</v>
      </c>
      <c r="AO274" s="16">
        <v>34398</v>
      </c>
      <c r="AP274" s="16">
        <v>9086</v>
      </c>
      <c r="AQ274" s="67">
        <v>0.20899999999999999</v>
      </c>
      <c r="AR274" s="16">
        <v>175089</v>
      </c>
      <c r="AS274" s="16">
        <v>2318</v>
      </c>
      <c r="AT274" s="47">
        <f t="shared" si="35"/>
        <v>1.3238981318072524E-2</v>
      </c>
      <c r="AU274" s="16">
        <v>2433</v>
      </c>
      <c r="AV274" s="16">
        <v>6520</v>
      </c>
      <c r="AW274" s="16">
        <v>9806</v>
      </c>
      <c r="AX274" s="16">
        <v>9527</v>
      </c>
      <c r="AY274" s="16">
        <v>6914</v>
      </c>
      <c r="AZ274" s="16">
        <v>4085</v>
      </c>
      <c r="BA274" s="16">
        <v>2261</v>
      </c>
      <c r="BB274" s="16">
        <v>1183</v>
      </c>
      <c r="BC274" s="78">
        <v>755</v>
      </c>
      <c r="BD274" s="51">
        <v>4</v>
      </c>
    </row>
    <row r="275" spans="1:56" x14ac:dyDescent="0.3">
      <c r="A275" s="19" t="s">
        <v>597</v>
      </c>
      <c r="B275" s="16" t="s">
        <v>646</v>
      </c>
      <c r="C275" s="19">
        <v>122491</v>
      </c>
      <c r="D275" s="16">
        <v>58577</v>
      </c>
      <c r="E275" s="16">
        <v>63914</v>
      </c>
      <c r="F275" s="47">
        <f t="shared" si="31"/>
        <v>0.34047219319116762</v>
      </c>
      <c r="G275" s="78">
        <v>91.6</v>
      </c>
      <c r="H275" s="73">
        <v>678.53428446099997</v>
      </c>
      <c r="I275" s="74">
        <f t="shared" si="32"/>
        <v>180.52293422034211</v>
      </c>
      <c r="J275" s="47">
        <f t="shared" si="30"/>
        <v>0.15590142255606307</v>
      </c>
      <c r="K275" s="16">
        <v>120682</v>
      </c>
      <c r="L275" s="16">
        <v>57149</v>
      </c>
      <c r="M275" s="16">
        <v>63533</v>
      </c>
      <c r="N275" s="16">
        <v>1809</v>
      </c>
      <c r="O275" s="16">
        <v>1428</v>
      </c>
      <c r="P275" s="78">
        <v>381</v>
      </c>
      <c r="Q275" s="16">
        <v>11697</v>
      </c>
      <c r="R275" s="16">
        <v>5384</v>
      </c>
      <c r="S275" s="16">
        <v>6313</v>
      </c>
      <c r="T275" s="78">
        <v>85.3</v>
      </c>
      <c r="U275" s="16">
        <v>110794</v>
      </c>
      <c r="V275" s="16">
        <v>53193</v>
      </c>
      <c r="W275" s="16">
        <v>57601</v>
      </c>
      <c r="X275" s="78">
        <v>92.3</v>
      </c>
      <c r="Y275" s="47">
        <v>9.5000000000000001E-2</v>
      </c>
      <c r="Z275" s="16">
        <v>32270</v>
      </c>
      <c r="AA275" s="16">
        <v>81402</v>
      </c>
      <c r="AB275" s="16">
        <v>8819</v>
      </c>
      <c r="AC275" s="47">
        <v>0.504</v>
      </c>
      <c r="AD275" s="50">
        <f t="shared" si="33"/>
        <v>60755.536</v>
      </c>
      <c r="AE275" s="75">
        <v>0.39600000000000002</v>
      </c>
      <c r="AF275" s="76">
        <f t="shared" si="34"/>
        <v>0.60399999999999998</v>
      </c>
      <c r="AG275" s="77">
        <v>10.8</v>
      </c>
      <c r="AH275" s="16">
        <v>90221</v>
      </c>
      <c r="AI275" s="16">
        <v>22678</v>
      </c>
      <c r="AJ275" s="16">
        <v>57361</v>
      </c>
      <c r="AK275" s="16">
        <v>7646</v>
      </c>
      <c r="AL275" s="16">
        <v>1817</v>
      </c>
      <c r="AM275" s="78">
        <v>719</v>
      </c>
      <c r="AN275" s="16">
        <v>30894</v>
      </c>
      <c r="AO275" s="16">
        <v>24314</v>
      </c>
      <c r="AP275" s="16">
        <v>6580</v>
      </c>
      <c r="AQ275" s="67">
        <v>0.21299999999999999</v>
      </c>
      <c r="AR275" s="16">
        <v>120682</v>
      </c>
      <c r="AS275" s="16">
        <v>1809</v>
      </c>
      <c r="AT275" s="47">
        <f t="shared" si="35"/>
        <v>1.4989807924959811E-2</v>
      </c>
      <c r="AU275" s="16">
        <v>1685</v>
      </c>
      <c r="AV275" s="16">
        <v>4870</v>
      </c>
      <c r="AW275" s="16">
        <v>7462</v>
      </c>
      <c r="AX275" s="16">
        <v>7043</v>
      </c>
      <c r="AY275" s="16">
        <v>4775</v>
      </c>
      <c r="AZ275" s="16">
        <v>2647</v>
      </c>
      <c r="BA275" s="16">
        <v>1333</v>
      </c>
      <c r="BB275" s="78">
        <v>662</v>
      </c>
      <c r="BC275" s="78">
        <v>417</v>
      </c>
      <c r="BD275" s="51">
        <v>3.9</v>
      </c>
    </row>
    <row r="276" spans="1:56" x14ac:dyDescent="0.3">
      <c r="A276" s="19" t="s">
        <v>597</v>
      </c>
      <c r="B276" s="16" t="s">
        <v>648</v>
      </c>
      <c r="C276" s="19">
        <v>126662</v>
      </c>
      <c r="D276" s="16">
        <v>60705</v>
      </c>
      <c r="E276" s="16">
        <v>65957</v>
      </c>
      <c r="F276" s="47">
        <f t="shared" si="31"/>
        <v>0.35206577572213205</v>
      </c>
      <c r="G276" s="78">
        <v>92</v>
      </c>
      <c r="H276" s="73">
        <v>1051.3781678600001</v>
      </c>
      <c r="I276" s="74">
        <f t="shared" si="32"/>
        <v>120.47235131181279</v>
      </c>
      <c r="J276" s="47">
        <f t="shared" si="30"/>
        <v>0.10404113488018514</v>
      </c>
      <c r="K276" s="16">
        <v>124678</v>
      </c>
      <c r="L276" s="16">
        <v>59241</v>
      </c>
      <c r="M276" s="16">
        <v>65437</v>
      </c>
      <c r="N276" s="16">
        <v>1984</v>
      </c>
      <c r="O276" s="16">
        <v>1464</v>
      </c>
      <c r="P276" s="78">
        <v>520</v>
      </c>
      <c r="Q276" s="16">
        <v>11525</v>
      </c>
      <c r="R276" s="16">
        <v>5304</v>
      </c>
      <c r="S276" s="16">
        <v>6221</v>
      </c>
      <c r="T276" s="78">
        <v>85.3</v>
      </c>
      <c r="U276" s="16">
        <v>115137</v>
      </c>
      <c r="V276" s="16">
        <v>55401</v>
      </c>
      <c r="W276" s="16">
        <v>59736</v>
      </c>
      <c r="X276" s="78">
        <v>92.7</v>
      </c>
      <c r="Y276" s="47">
        <v>9.0999999999999998E-2</v>
      </c>
      <c r="Z276" s="16">
        <v>32599</v>
      </c>
      <c r="AA276" s="16">
        <v>85199</v>
      </c>
      <c r="AB276" s="16">
        <v>8864</v>
      </c>
      <c r="AC276" s="47">
        <v>0.48699999999999993</v>
      </c>
      <c r="AD276" s="50">
        <f t="shared" si="33"/>
        <v>64977.606000000014</v>
      </c>
      <c r="AE276" s="75">
        <v>0.38299999999999995</v>
      </c>
      <c r="AF276" s="76">
        <f t="shared" si="34"/>
        <v>0.61699999999999999</v>
      </c>
      <c r="AG276" s="77">
        <v>10.4</v>
      </c>
      <c r="AH276" s="16">
        <v>94063</v>
      </c>
      <c r="AI276" s="16">
        <v>23356</v>
      </c>
      <c r="AJ276" s="16">
        <v>60932</v>
      </c>
      <c r="AK276" s="16">
        <v>7396</v>
      </c>
      <c r="AL276" s="78">
        <v>1706</v>
      </c>
      <c r="AM276" s="78">
        <v>673</v>
      </c>
      <c r="AN276" s="16">
        <v>31894</v>
      </c>
      <c r="AO276" s="16">
        <v>25721</v>
      </c>
      <c r="AP276" s="16">
        <v>6173</v>
      </c>
      <c r="AQ276" s="67">
        <v>0.19399999999999998</v>
      </c>
      <c r="AR276" s="16">
        <v>124678</v>
      </c>
      <c r="AS276" s="16">
        <v>1984</v>
      </c>
      <c r="AT276" s="47">
        <f t="shared" si="35"/>
        <v>1.591299186704952E-2</v>
      </c>
      <c r="AU276" s="16">
        <v>1523</v>
      </c>
      <c r="AV276" s="16">
        <v>4916</v>
      </c>
      <c r="AW276" s="16">
        <v>7851</v>
      </c>
      <c r="AX276" s="16">
        <v>7581</v>
      </c>
      <c r="AY276" s="16">
        <v>4942</v>
      </c>
      <c r="AZ276" s="16">
        <v>2651</v>
      </c>
      <c r="BA276" s="16">
        <v>1396</v>
      </c>
      <c r="BB276" s="78">
        <v>665</v>
      </c>
      <c r="BC276" s="78">
        <v>369</v>
      </c>
      <c r="BD276" s="51">
        <v>3.9</v>
      </c>
    </row>
    <row r="277" spans="1:56" x14ac:dyDescent="0.3">
      <c r="A277" s="19" t="s">
        <v>597</v>
      </c>
      <c r="B277" s="16" t="s">
        <v>650</v>
      </c>
      <c r="C277" s="19">
        <v>67523</v>
      </c>
      <c r="D277" s="16">
        <v>32167</v>
      </c>
      <c r="E277" s="16">
        <v>35356</v>
      </c>
      <c r="F277" s="47">
        <f t="shared" si="31"/>
        <v>0.18768484134219832</v>
      </c>
      <c r="G277" s="78">
        <v>91</v>
      </c>
      <c r="H277" s="73">
        <v>256.41694305499999</v>
      </c>
      <c r="I277" s="74">
        <f t="shared" si="32"/>
        <v>263.33283282890045</v>
      </c>
      <c r="J277" s="47">
        <f t="shared" si="30"/>
        <v>0.2274168842925742</v>
      </c>
      <c r="K277" s="16">
        <v>66666</v>
      </c>
      <c r="L277" s="16">
        <v>31436</v>
      </c>
      <c r="M277" s="16">
        <v>35230</v>
      </c>
      <c r="N277" s="78">
        <v>857</v>
      </c>
      <c r="O277" s="78">
        <v>731</v>
      </c>
      <c r="P277" s="78">
        <v>126</v>
      </c>
      <c r="Q277" s="16">
        <v>15233</v>
      </c>
      <c r="R277" s="16">
        <v>7076</v>
      </c>
      <c r="S277" s="16">
        <v>8157</v>
      </c>
      <c r="T277" s="78">
        <v>86.7</v>
      </c>
      <c r="U277" s="16">
        <v>52290</v>
      </c>
      <c r="V277" s="16">
        <v>25091</v>
      </c>
      <c r="W277" s="16">
        <v>27199</v>
      </c>
      <c r="X277" s="78">
        <v>92.2</v>
      </c>
      <c r="Y277" s="47">
        <v>0.22600000000000001</v>
      </c>
      <c r="Z277" s="16">
        <v>15100</v>
      </c>
      <c r="AA277" s="16">
        <v>46659</v>
      </c>
      <c r="AB277" s="16">
        <v>5764</v>
      </c>
      <c r="AC277" s="47">
        <v>0.44799999999999995</v>
      </c>
      <c r="AD277" s="50">
        <f t="shared" si="33"/>
        <v>37272.696000000004</v>
      </c>
      <c r="AE277" s="75">
        <v>0.32400000000000001</v>
      </c>
      <c r="AF277" s="76">
        <f t="shared" si="34"/>
        <v>0.67599999999999993</v>
      </c>
      <c r="AG277" s="77">
        <v>12.4</v>
      </c>
      <c r="AH277" s="16">
        <v>52423</v>
      </c>
      <c r="AI277" s="16">
        <v>11304</v>
      </c>
      <c r="AJ277" s="16">
        <v>35460</v>
      </c>
      <c r="AK277" s="16">
        <v>4300</v>
      </c>
      <c r="AL277" s="78">
        <v>1000</v>
      </c>
      <c r="AM277" s="78">
        <v>359</v>
      </c>
      <c r="AN277" s="16">
        <v>18210</v>
      </c>
      <c r="AO277" s="16">
        <v>14743</v>
      </c>
      <c r="AP277" s="16">
        <v>3467</v>
      </c>
      <c r="AQ277" s="67">
        <v>0.19</v>
      </c>
      <c r="AR277" s="16">
        <v>66666</v>
      </c>
      <c r="AS277" s="78">
        <v>857</v>
      </c>
      <c r="AT277" s="47">
        <f t="shared" si="35"/>
        <v>1.2855128551285512E-2</v>
      </c>
      <c r="AU277" s="16">
        <v>1048</v>
      </c>
      <c r="AV277" s="16">
        <v>3278</v>
      </c>
      <c r="AW277" s="16">
        <v>5144</v>
      </c>
      <c r="AX277" s="16">
        <v>3974</v>
      </c>
      <c r="AY277" s="16">
        <v>2524</v>
      </c>
      <c r="AZ277" s="16">
        <v>1252</v>
      </c>
      <c r="BA277" s="78">
        <v>578</v>
      </c>
      <c r="BB277" s="78">
        <v>281</v>
      </c>
      <c r="BC277" s="78">
        <v>131</v>
      </c>
      <c r="BD277" s="51">
        <v>3.7</v>
      </c>
    </row>
    <row r="278" spans="1:56" x14ac:dyDescent="0.3">
      <c r="A278" s="19" t="s">
        <v>597</v>
      </c>
      <c r="B278" s="16" t="s">
        <v>652</v>
      </c>
      <c r="C278" s="19">
        <v>172141</v>
      </c>
      <c r="D278" s="16">
        <v>82083</v>
      </c>
      <c r="E278" s="16">
        <v>90058</v>
      </c>
      <c r="F278" s="47">
        <f t="shared" si="31"/>
        <v>0.47847779680238378</v>
      </c>
      <c r="G278" s="78">
        <v>91.1</v>
      </c>
      <c r="H278" s="73">
        <v>1356.4870994</v>
      </c>
      <c r="I278" s="74">
        <f t="shared" si="32"/>
        <v>126.90205463519796</v>
      </c>
      <c r="J278" s="47">
        <f t="shared" si="30"/>
        <v>0.1095938913709792</v>
      </c>
      <c r="K278" s="16">
        <v>169947</v>
      </c>
      <c r="L278" s="16">
        <v>80456</v>
      </c>
      <c r="M278" s="16">
        <v>89491</v>
      </c>
      <c r="N278" s="16">
        <v>2194</v>
      </c>
      <c r="O278" s="16">
        <v>1627</v>
      </c>
      <c r="P278" s="78">
        <v>567</v>
      </c>
      <c r="Q278" s="16">
        <v>18929</v>
      </c>
      <c r="R278" s="16">
        <v>8632</v>
      </c>
      <c r="S278" s="16">
        <v>10297</v>
      </c>
      <c r="T278" s="78">
        <v>83.8</v>
      </c>
      <c r="U278" s="16">
        <v>153212</v>
      </c>
      <c r="V278" s="16">
        <v>73451</v>
      </c>
      <c r="W278" s="16">
        <v>79761</v>
      </c>
      <c r="X278" s="78">
        <v>92.1</v>
      </c>
      <c r="Y278" s="47">
        <v>0.11</v>
      </c>
      <c r="Z278" s="16">
        <v>38182</v>
      </c>
      <c r="AA278" s="16">
        <v>120195</v>
      </c>
      <c r="AB278" s="16">
        <v>13764</v>
      </c>
      <c r="AC278" s="47">
        <v>0.433</v>
      </c>
      <c r="AD278" s="50">
        <f t="shared" si="33"/>
        <v>97603.946999999986</v>
      </c>
      <c r="AE278" s="75">
        <v>0.318</v>
      </c>
      <c r="AF278" s="76">
        <f t="shared" si="34"/>
        <v>0.68199999999999994</v>
      </c>
      <c r="AG278" s="77">
        <v>11.5</v>
      </c>
      <c r="AH278" s="16">
        <v>133959</v>
      </c>
      <c r="AI278" s="16">
        <v>31396</v>
      </c>
      <c r="AJ278" s="16">
        <v>88830</v>
      </c>
      <c r="AK278" s="16">
        <v>10458</v>
      </c>
      <c r="AL278" s="16">
        <v>2265</v>
      </c>
      <c r="AM278" s="78">
        <v>1010</v>
      </c>
      <c r="AN278" s="16">
        <v>45769</v>
      </c>
      <c r="AO278" s="16">
        <v>37530</v>
      </c>
      <c r="AP278" s="16">
        <v>8239</v>
      </c>
      <c r="AQ278" s="67">
        <v>0.18</v>
      </c>
      <c r="AR278" s="16">
        <v>169947</v>
      </c>
      <c r="AS278" s="16">
        <v>2194</v>
      </c>
      <c r="AT278" s="47">
        <f t="shared" si="35"/>
        <v>1.2909907206364337E-2</v>
      </c>
      <c r="AU278" s="16">
        <v>2208</v>
      </c>
      <c r="AV278" s="16">
        <v>7804</v>
      </c>
      <c r="AW278" s="16">
        <v>12940</v>
      </c>
      <c r="AX278" s="16">
        <v>10737</v>
      </c>
      <c r="AY278" s="16">
        <v>6433</v>
      </c>
      <c r="AZ278" s="16">
        <v>3196</v>
      </c>
      <c r="BA278" s="16">
        <v>1421</v>
      </c>
      <c r="BB278" s="78">
        <v>676</v>
      </c>
      <c r="BC278" s="78">
        <v>354</v>
      </c>
      <c r="BD278" s="51">
        <v>3.7</v>
      </c>
    </row>
    <row r="279" spans="1:56" x14ac:dyDescent="0.3">
      <c r="A279" s="19" t="s">
        <v>597</v>
      </c>
      <c r="B279" s="16" t="s">
        <v>654</v>
      </c>
      <c r="C279" s="19">
        <v>127570</v>
      </c>
      <c r="D279" s="16">
        <v>60664</v>
      </c>
      <c r="E279" s="16">
        <v>66906</v>
      </c>
      <c r="F279" s="47">
        <f t="shared" si="31"/>
        <v>0.35458962442462921</v>
      </c>
      <c r="G279" s="78">
        <v>90.7</v>
      </c>
      <c r="H279" s="73">
        <v>657.58028471900002</v>
      </c>
      <c r="I279" s="74">
        <f t="shared" si="32"/>
        <v>193.99912522394698</v>
      </c>
      <c r="J279" s="47">
        <f t="shared" si="30"/>
        <v>0.16753959671478152</v>
      </c>
      <c r="K279" s="16">
        <v>126181</v>
      </c>
      <c r="L279" s="16">
        <v>59458</v>
      </c>
      <c r="M279" s="16">
        <v>66723</v>
      </c>
      <c r="N279" s="16">
        <v>1389</v>
      </c>
      <c r="O279" s="16">
        <v>1206</v>
      </c>
      <c r="P279" s="78">
        <v>183</v>
      </c>
      <c r="Q279" s="16">
        <v>9457</v>
      </c>
      <c r="R279" s="16">
        <v>4478</v>
      </c>
      <c r="S279" s="16">
        <v>4979</v>
      </c>
      <c r="T279" s="78">
        <v>89.9</v>
      </c>
      <c r="U279" s="16">
        <v>118113</v>
      </c>
      <c r="V279" s="16">
        <v>56186</v>
      </c>
      <c r="W279" s="16">
        <v>61927</v>
      </c>
      <c r="X279" s="78">
        <v>90.7</v>
      </c>
      <c r="Y279" s="47">
        <v>7.400000000000001E-2</v>
      </c>
      <c r="Z279" s="16">
        <v>33653</v>
      </c>
      <c r="AA279" s="16">
        <v>83861</v>
      </c>
      <c r="AB279" s="16">
        <v>10056</v>
      </c>
      <c r="AC279" s="47">
        <v>0.52100000000000002</v>
      </c>
      <c r="AD279" s="50">
        <f t="shared" si="33"/>
        <v>61106.03</v>
      </c>
      <c r="AE279" s="75">
        <v>0.40100000000000002</v>
      </c>
      <c r="AF279" s="76">
        <f t="shared" si="34"/>
        <v>0.59899999999999998</v>
      </c>
      <c r="AG279" s="77">
        <v>12</v>
      </c>
      <c r="AH279" s="16">
        <v>93917</v>
      </c>
      <c r="AI279" s="16">
        <v>22402</v>
      </c>
      <c r="AJ279" s="16">
        <v>62517</v>
      </c>
      <c r="AK279" s="16">
        <v>7064</v>
      </c>
      <c r="AL279" s="78">
        <v>1437</v>
      </c>
      <c r="AM279" s="78">
        <v>497</v>
      </c>
      <c r="AN279" s="16">
        <v>33287</v>
      </c>
      <c r="AO279" s="16">
        <v>27448</v>
      </c>
      <c r="AP279" s="16">
        <v>5839</v>
      </c>
      <c r="AQ279" s="67">
        <v>0.17499999999999999</v>
      </c>
      <c r="AR279" s="16">
        <v>126181</v>
      </c>
      <c r="AS279" s="16">
        <v>1389</v>
      </c>
      <c r="AT279" s="47">
        <f t="shared" si="35"/>
        <v>1.1007996449544701E-2</v>
      </c>
      <c r="AU279" s="16">
        <v>1678</v>
      </c>
      <c r="AV279" s="16">
        <v>5620</v>
      </c>
      <c r="AW279" s="16">
        <v>8627</v>
      </c>
      <c r="AX279" s="16">
        <v>7738</v>
      </c>
      <c r="AY279" s="16">
        <v>4864</v>
      </c>
      <c r="AZ279" s="16">
        <v>2708</v>
      </c>
      <c r="BA279" s="16">
        <v>1161</v>
      </c>
      <c r="BB279" s="78">
        <v>597</v>
      </c>
      <c r="BC279" s="78">
        <v>294</v>
      </c>
      <c r="BD279" s="51">
        <v>3.8</v>
      </c>
    </row>
    <row r="280" spans="1:56" x14ac:dyDescent="0.3">
      <c r="A280" s="19" t="s">
        <v>597</v>
      </c>
      <c r="B280" s="16" t="s">
        <v>656</v>
      </c>
      <c r="C280" s="19">
        <v>117433</v>
      </c>
      <c r="D280" s="16">
        <v>55749</v>
      </c>
      <c r="E280" s="16">
        <v>61684</v>
      </c>
      <c r="F280" s="47">
        <f t="shared" si="31"/>
        <v>0.32641313290787394</v>
      </c>
      <c r="G280" s="78">
        <v>90.4</v>
      </c>
      <c r="H280" s="73">
        <v>769.73080468900002</v>
      </c>
      <c r="I280" s="74">
        <f t="shared" si="32"/>
        <v>152.56372654521383</v>
      </c>
      <c r="J280" s="47">
        <f t="shared" si="30"/>
        <v>0.131755569460342</v>
      </c>
      <c r="K280" s="16">
        <v>115727</v>
      </c>
      <c r="L280" s="16">
        <v>54473</v>
      </c>
      <c r="M280" s="16">
        <v>61254</v>
      </c>
      <c r="N280" s="16">
        <v>1706</v>
      </c>
      <c r="O280" s="16">
        <v>1276</v>
      </c>
      <c r="P280" s="78">
        <v>430</v>
      </c>
      <c r="Q280" s="16">
        <v>22947</v>
      </c>
      <c r="R280" s="16">
        <v>10564</v>
      </c>
      <c r="S280" s="16">
        <v>12383</v>
      </c>
      <c r="T280" s="78">
        <v>85.3</v>
      </c>
      <c r="U280" s="16">
        <v>94486</v>
      </c>
      <c r="V280" s="16">
        <v>45185</v>
      </c>
      <c r="W280" s="16">
        <v>49301</v>
      </c>
      <c r="X280" s="78">
        <v>91.7</v>
      </c>
      <c r="Y280" s="47">
        <v>0.19500000000000001</v>
      </c>
      <c r="Z280" s="16">
        <v>26225</v>
      </c>
      <c r="AA280" s="16">
        <v>81844</v>
      </c>
      <c r="AB280" s="16">
        <v>9364</v>
      </c>
      <c r="AC280" s="47">
        <v>0.434</v>
      </c>
      <c r="AD280" s="50">
        <f t="shared" si="33"/>
        <v>66467.078000000009</v>
      </c>
      <c r="AE280" s="75">
        <v>0.32</v>
      </c>
      <c r="AF280" s="76">
        <f t="shared" si="34"/>
        <v>0.67999999999999994</v>
      </c>
      <c r="AG280" s="77">
        <v>11.4</v>
      </c>
      <c r="AH280" s="16">
        <v>91208</v>
      </c>
      <c r="AI280" s="16">
        <v>22485</v>
      </c>
      <c r="AJ280" s="16">
        <v>59114</v>
      </c>
      <c r="AK280" s="16">
        <v>7045</v>
      </c>
      <c r="AL280" s="78">
        <v>1716</v>
      </c>
      <c r="AM280" s="78">
        <v>848</v>
      </c>
      <c r="AN280" s="16">
        <v>30586</v>
      </c>
      <c r="AO280" s="16">
        <v>24739</v>
      </c>
      <c r="AP280" s="16">
        <v>5847</v>
      </c>
      <c r="AQ280" s="67">
        <v>0.191</v>
      </c>
      <c r="AR280" s="16">
        <v>115727</v>
      </c>
      <c r="AS280" s="16">
        <v>1706</v>
      </c>
      <c r="AT280" s="47">
        <f t="shared" si="35"/>
        <v>1.4741590121579233E-2</v>
      </c>
      <c r="AU280" s="16">
        <v>1501</v>
      </c>
      <c r="AV280" s="16">
        <v>5231</v>
      </c>
      <c r="AW280" s="16">
        <v>8121</v>
      </c>
      <c r="AX280" s="16">
        <v>7227</v>
      </c>
      <c r="AY280" s="16">
        <v>4358</v>
      </c>
      <c r="AZ280" s="16">
        <v>2234</v>
      </c>
      <c r="BA280" s="16">
        <v>1025</v>
      </c>
      <c r="BB280" s="78">
        <v>502</v>
      </c>
      <c r="BC280" s="78">
        <v>387</v>
      </c>
      <c r="BD280" s="51">
        <v>3.8</v>
      </c>
    </row>
    <row r="281" spans="1:56" x14ac:dyDescent="0.3">
      <c r="A281" s="19" t="s">
        <v>658</v>
      </c>
      <c r="B281" s="16" t="s">
        <v>662</v>
      </c>
      <c r="C281" s="19">
        <v>438056</v>
      </c>
      <c r="D281" s="16">
        <v>213200</v>
      </c>
      <c r="E281" s="16">
        <v>224856</v>
      </c>
      <c r="F281" s="47">
        <f t="shared" si="31"/>
        <v>1.2176069022258789</v>
      </c>
      <c r="G281" s="72">
        <v>94.816237947842168</v>
      </c>
      <c r="H281" s="73">
        <v>2006.9945144799999</v>
      </c>
      <c r="I281" s="74">
        <f t="shared" si="32"/>
        <v>218.26467229458154</v>
      </c>
      <c r="J281" s="47">
        <f t="shared" si="30"/>
        <v>0.18849556734395131</v>
      </c>
      <c r="K281" s="16">
        <v>411979</v>
      </c>
      <c r="L281" s="16">
        <v>194489</v>
      </c>
      <c r="M281" s="16">
        <v>217490</v>
      </c>
      <c r="N281" s="16">
        <v>26077</v>
      </c>
      <c r="O281" s="16">
        <v>18711</v>
      </c>
      <c r="P281" s="16">
        <v>7366</v>
      </c>
      <c r="Q281" s="16">
        <v>267970</v>
      </c>
      <c r="R281" s="16">
        <v>128382</v>
      </c>
      <c r="S281" s="16">
        <v>139588</v>
      </c>
      <c r="T281" s="72">
        <v>91.972089291343096</v>
      </c>
      <c r="U281" s="16">
        <v>170086</v>
      </c>
      <c r="V281" s="16">
        <v>84818</v>
      </c>
      <c r="W281" s="16">
        <v>85268</v>
      </c>
      <c r="X281" s="72">
        <v>99.472252193085325</v>
      </c>
      <c r="Y281" s="47">
        <v>0.61172544149606445</v>
      </c>
      <c r="Z281" s="16">
        <v>122608</v>
      </c>
      <c r="AA281" s="16">
        <v>295458</v>
      </c>
      <c r="AB281" s="16">
        <v>19990</v>
      </c>
      <c r="AC281" s="47">
        <v>0.48263374151317612</v>
      </c>
      <c r="AD281" s="50">
        <f t="shared" si="33"/>
        <v>226635.39372770416</v>
      </c>
      <c r="AE281" s="75">
        <v>0.4149760710490154</v>
      </c>
      <c r="AF281" s="76">
        <f t="shared" si="34"/>
        <v>0.58502392895098465</v>
      </c>
      <c r="AG281" s="77">
        <v>6.7657670464160731</v>
      </c>
      <c r="AH281" s="16">
        <v>315448</v>
      </c>
      <c r="AI281" s="16">
        <v>102680</v>
      </c>
      <c r="AJ281" s="16">
        <v>182088</v>
      </c>
      <c r="AK281" s="16">
        <v>19962</v>
      </c>
      <c r="AL281" s="16">
        <v>6728</v>
      </c>
      <c r="AM281" s="78">
        <v>3990</v>
      </c>
      <c r="AN281" s="16">
        <v>94869</v>
      </c>
      <c r="AO281" s="16">
        <v>72354</v>
      </c>
      <c r="AP281" s="16">
        <v>22515</v>
      </c>
      <c r="AQ281" s="67">
        <v>0.23732726180311797</v>
      </c>
      <c r="AR281" s="16">
        <v>411979</v>
      </c>
      <c r="AS281" s="16">
        <v>26077</v>
      </c>
      <c r="AT281" s="47">
        <f t="shared" si="35"/>
        <v>6.3296915619485458E-2</v>
      </c>
      <c r="AU281" s="16">
        <v>4275</v>
      </c>
      <c r="AV281" s="16">
        <v>11320</v>
      </c>
      <c r="AW281" s="16">
        <v>19784</v>
      </c>
      <c r="AX281" s="16">
        <v>21497</v>
      </c>
      <c r="AY281" s="16">
        <v>16259</v>
      </c>
      <c r="AZ281" s="16">
        <v>9812</v>
      </c>
      <c r="BA281" s="16">
        <v>5457</v>
      </c>
      <c r="BB281" s="16">
        <v>3278</v>
      </c>
      <c r="BC281" s="16">
        <v>3187</v>
      </c>
      <c r="BD281" s="79">
        <v>4.3426092822734503</v>
      </c>
    </row>
    <row r="282" spans="1:56" x14ac:dyDescent="0.3">
      <c r="A282" s="19" t="s">
        <v>658</v>
      </c>
      <c r="B282" s="16" t="s">
        <v>663</v>
      </c>
      <c r="C282" s="19">
        <v>189407</v>
      </c>
      <c r="D282" s="16">
        <v>94537</v>
      </c>
      <c r="E282" s="16">
        <v>94870</v>
      </c>
      <c r="F282" s="47">
        <f t="shared" si="31"/>
        <v>0.52646983611660847</v>
      </c>
      <c r="G282" s="72">
        <v>99.648993359333829</v>
      </c>
      <c r="H282" s="73">
        <v>1477.4181775100001</v>
      </c>
      <c r="I282" s="74">
        <f t="shared" si="32"/>
        <v>128.20134670281459</v>
      </c>
      <c r="J282" s="47">
        <f t="shared" si="30"/>
        <v>0.11071597307506895</v>
      </c>
      <c r="K282" s="16">
        <v>178457</v>
      </c>
      <c r="L282" s="16">
        <v>86946</v>
      </c>
      <c r="M282" s="16">
        <v>91511</v>
      </c>
      <c r="N282" s="16">
        <v>10950</v>
      </c>
      <c r="O282" s="16">
        <v>7591</v>
      </c>
      <c r="P282" s="16">
        <v>3359</v>
      </c>
      <c r="Q282" s="16">
        <v>16208</v>
      </c>
      <c r="R282" s="16">
        <v>8174</v>
      </c>
      <c r="S282" s="16">
        <v>8034</v>
      </c>
      <c r="T282" s="72">
        <v>101.74259397560368</v>
      </c>
      <c r="U282" s="16">
        <v>173199</v>
      </c>
      <c r="V282" s="16">
        <v>86363</v>
      </c>
      <c r="W282" s="16">
        <v>86836</v>
      </c>
      <c r="X282" s="72">
        <v>99.45529503892395</v>
      </c>
      <c r="Y282" s="47">
        <v>8.5572338931507286E-2</v>
      </c>
      <c r="Z282" s="16">
        <v>52701</v>
      </c>
      <c r="AA282" s="16">
        <v>127715</v>
      </c>
      <c r="AB282" s="16">
        <v>8991</v>
      </c>
      <c r="AC282" s="47">
        <v>0.48304427827584862</v>
      </c>
      <c r="AD282" s="50">
        <f t="shared" si="33"/>
        <v>97915.03238460634</v>
      </c>
      <c r="AE282" s="75">
        <v>0.41264534314685042</v>
      </c>
      <c r="AF282" s="76">
        <f t="shared" si="34"/>
        <v>0.58735465685314958</v>
      </c>
      <c r="AG282" s="77">
        <v>7.0398935128998152</v>
      </c>
      <c r="AH282" s="16">
        <v>136706</v>
      </c>
      <c r="AI282" s="16">
        <v>42658</v>
      </c>
      <c r="AJ282" s="16">
        <v>81657</v>
      </c>
      <c r="AK282" s="16">
        <v>8605</v>
      </c>
      <c r="AL282" s="16">
        <v>2276</v>
      </c>
      <c r="AM282" s="78">
        <v>1510</v>
      </c>
      <c r="AN282" s="16">
        <v>42634</v>
      </c>
      <c r="AO282" s="16">
        <v>34334</v>
      </c>
      <c r="AP282" s="16">
        <v>8300</v>
      </c>
      <c r="AQ282" s="67">
        <v>0.19468030210630011</v>
      </c>
      <c r="AR282" s="16">
        <v>178457</v>
      </c>
      <c r="AS282" s="16">
        <v>10950</v>
      </c>
      <c r="AT282" s="47">
        <f t="shared" si="35"/>
        <v>6.1359319051648299E-2</v>
      </c>
      <c r="AU282" s="16">
        <v>1622</v>
      </c>
      <c r="AV282" s="16">
        <v>4935</v>
      </c>
      <c r="AW282" s="16">
        <v>9758</v>
      </c>
      <c r="AX282" s="16">
        <v>10331</v>
      </c>
      <c r="AY282" s="16">
        <v>7403</v>
      </c>
      <c r="AZ282" s="16">
        <v>4321</v>
      </c>
      <c r="BA282" s="16">
        <v>2367</v>
      </c>
      <c r="BB282" s="16">
        <v>1192</v>
      </c>
      <c r="BC282" s="78">
        <v>705</v>
      </c>
      <c r="BD282" s="79">
        <v>4.1857906834920486</v>
      </c>
    </row>
    <row r="283" spans="1:56" x14ac:dyDescent="0.3">
      <c r="A283" s="19" t="s">
        <v>658</v>
      </c>
      <c r="B283" s="16" t="s">
        <v>665</v>
      </c>
      <c r="C283" s="19">
        <v>112348</v>
      </c>
      <c r="D283" s="16">
        <v>55535</v>
      </c>
      <c r="E283" s="16">
        <v>56813</v>
      </c>
      <c r="F283" s="47">
        <f t="shared" si="31"/>
        <v>0.3122790242600787</v>
      </c>
      <c r="G283" s="72">
        <v>97.750514846954033</v>
      </c>
      <c r="H283" s="73">
        <v>2921.9638102200001</v>
      </c>
      <c r="I283" s="74">
        <f t="shared" si="32"/>
        <v>38.449483736604222</v>
      </c>
      <c r="J283" s="47">
        <f t="shared" si="30"/>
        <v>3.3205361063798518E-2</v>
      </c>
      <c r="K283" s="16">
        <v>105196</v>
      </c>
      <c r="L283" s="16">
        <v>49287</v>
      </c>
      <c r="M283" s="16">
        <v>55909</v>
      </c>
      <c r="N283" s="16">
        <v>7152</v>
      </c>
      <c r="O283" s="16">
        <v>6248</v>
      </c>
      <c r="P283" s="78">
        <v>904</v>
      </c>
      <c r="Q283" s="16">
        <v>22840</v>
      </c>
      <c r="R283" s="16">
        <v>12106</v>
      </c>
      <c r="S283" s="16">
        <v>10734</v>
      </c>
      <c r="T283" s="72">
        <v>112.78181479411215</v>
      </c>
      <c r="U283" s="16">
        <v>89508</v>
      </c>
      <c r="V283" s="16">
        <v>43429</v>
      </c>
      <c r="W283" s="16">
        <v>46079</v>
      </c>
      <c r="X283" s="72">
        <v>94.249007139911896</v>
      </c>
      <c r="Y283" s="47">
        <v>0.20329689892120911</v>
      </c>
      <c r="Z283" s="16">
        <v>37064</v>
      </c>
      <c r="AA283" s="16">
        <v>71419</v>
      </c>
      <c r="AB283" s="16">
        <v>3865</v>
      </c>
      <c r="AC283" s="47">
        <v>0.57308279309427457</v>
      </c>
      <c r="AD283" s="50">
        <f t="shared" si="33"/>
        <v>47963.294361444438</v>
      </c>
      <c r="AE283" s="75">
        <v>0.51896554138254525</v>
      </c>
      <c r="AF283" s="76">
        <f t="shared" si="34"/>
        <v>0.48103445861745475</v>
      </c>
      <c r="AG283" s="77">
        <v>5.4117251711729377</v>
      </c>
      <c r="AH283" s="16">
        <v>75284</v>
      </c>
      <c r="AI283" s="16">
        <v>19698</v>
      </c>
      <c r="AJ283" s="16">
        <v>46685</v>
      </c>
      <c r="AK283" s="16">
        <v>5183</v>
      </c>
      <c r="AL283" s="16">
        <v>2746</v>
      </c>
      <c r="AM283" s="78">
        <v>972</v>
      </c>
      <c r="AN283" s="16">
        <v>24728</v>
      </c>
      <c r="AO283" s="16">
        <v>19600</v>
      </c>
      <c r="AP283" s="16">
        <v>5128</v>
      </c>
      <c r="AQ283" s="67">
        <v>0.20737625363959883</v>
      </c>
      <c r="AR283" s="16">
        <v>105196</v>
      </c>
      <c r="AS283" s="16">
        <v>7152</v>
      </c>
      <c r="AT283" s="47">
        <f t="shared" si="35"/>
        <v>6.7987375945853454E-2</v>
      </c>
      <c r="AU283" s="78">
        <v>970</v>
      </c>
      <c r="AV283" s="16">
        <v>2692</v>
      </c>
      <c r="AW283" s="16">
        <v>5241</v>
      </c>
      <c r="AX283" s="16">
        <v>5996</v>
      </c>
      <c r="AY283" s="16">
        <v>4564</v>
      </c>
      <c r="AZ283" s="16">
        <v>2648</v>
      </c>
      <c r="BA283" s="16">
        <v>1431</v>
      </c>
      <c r="BB283" s="78">
        <v>734</v>
      </c>
      <c r="BC283" s="78">
        <v>452</v>
      </c>
      <c r="BD283" s="79">
        <v>4.254124878680039</v>
      </c>
    </row>
    <row r="284" spans="1:56" x14ac:dyDescent="0.3">
      <c r="A284" s="19" t="s">
        <v>658</v>
      </c>
      <c r="B284" s="16" t="s">
        <v>667</v>
      </c>
      <c r="C284" s="19">
        <v>153032</v>
      </c>
      <c r="D284" s="16">
        <v>74736</v>
      </c>
      <c r="E284" s="16">
        <v>78296</v>
      </c>
      <c r="F284" s="47">
        <f t="shared" si="31"/>
        <v>0.42536301171866314</v>
      </c>
      <c r="G284" s="72">
        <v>95.453152140594668</v>
      </c>
      <c r="H284" s="73">
        <v>2068.52108649</v>
      </c>
      <c r="I284" s="74">
        <f t="shared" si="32"/>
        <v>73.981358468853983</v>
      </c>
      <c r="J284" s="47">
        <f t="shared" si="30"/>
        <v>6.3891045632166008E-2</v>
      </c>
      <c r="K284" s="16">
        <v>147902</v>
      </c>
      <c r="L284" s="16">
        <v>70134</v>
      </c>
      <c r="M284" s="16">
        <v>77768</v>
      </c>
      <c r="N284" s="16">
        <v>5130</v>
      </c>
      <c r="O284" s="16">
        <v>4602</v>
      </c>
      <c r="P284" s="78">
        <v>528</v>
      </c>
      <c r="Q284" s="16">
        <v>12073</v>
      </c>
      <c r="R284" s="16">
        <v>6029</v>
      </c>
      <c r="S284" s="16">
        <v>6044</v>
      </c>
      <c r="T284" s="72">
        <v>99.751819986763735</v>
      </c>
      <c r="U284" s="16">
        <v>140959</v>
      </c>
      <c r="V284" s="16">
        <v>68707</v>
      </c>
      <c r="W284" s="16">
        <v>72252</v>
      </c>
      <c r="X284" s="72">
        <v>95.093561423905214</v>
      </c>
      <c r="Y284" s="47">
        <v>7.8891996445187934E-2</v>
      </c>
      <c r="Z284" s="16">
        <v>55731</v>
      </c>
      <c r="AA284" s="16">
        <v>92549</v>
      </c>
      <c r="AB284" s="16">
        <v>4752</v>
      </c>
      <c r="AC284" s="47">
        <v>0.65352407913645749</v>
      </c>
      <c r="AD284" s="50">
        <f t="shared" si="33"/>
        <v>53021.903121589639</v>
      </c>
      <c r="AE284" s="75">
        <v>0.60217830554625118</v>
      </c>
      <c r="AF284" s="76">
        <f t="shared" si="34"/>
        <v>0.39782169445374882</v>
      </c>
      <c r="AG284" s="77">
        <v>5.1345773590206267</v>
      </c>
      <c r="AH284" s="16">
        <v>97301</v>
      </c>
      <c r="AI284" s="16">
        <v>23617</v>
      </c>
      <c r="AJ284" s="16">
        <v>62482</v>
      </c>
      <c r="AK284" s="16">
        <v>6527</v>
      </c>
      <c r="AL284" s="16">
        <v>3696</v>
      </c>
      <c r="AM284" s="78">
        <v>979</v>
      </c>
      <c r="AN284" s="16">
        <v>32771</v>
      </c>
      <c r="AO284" s="16">
        <v>26495</v>
      </c>
      <c r="AP284" s="16">
        <v>6276</v>
      </c>
      <c r="AQ284" s="67">
        <v>0.19151078697629001</v>
      </c>
      <c r="AR284" s="16">
        <v>147902</v>
      </c>
      <c r="AS284" s="16">
        <v>5130</v>
      </c>
      <c r="AT284" s="47">
        <f t="shared" si="35"/>
        <v>3.46851293424024E-2</v>
      </c>
      <c r="AU284" s="16">
        <v>1155</v>
      </c>
      <c r="AV284" s="16">
        <v>3175</v>
      </c>
      <c r="AW284" s="16">
        <v>6202</v>
      </c>
      <c r="AX284" s="16">
        <v>7370</v>
      </c>
      <c r="AY284" s="16">
        <v>6019</v>
      </c>
      <c r="AZ284" s="16">
        <v>4141</v>
      </c>
      <c r="BA284" s="16">
        <v>2436</v>
      </c>
      <c r="BB284" s="16">
        <v>1290</v>
      </c>
      <c r="BC284" s="78">
        <v>983</v>
      </c>
      <c r="BD284" s="79">
        <v>4.5131976442586437</v>
      </c>
    </row>
    <row r="285" spans="1:56" x14ac:dyDescent="0.3">
      <c r="A285" s="19" t="s">
        <v>658</v>
      </c>
      <c r="B285" s="16" t="s">
        <v>669</v>
      </c>
      <c r="C285" s="19">
        <v>186083</v>
      </c>
      <c r="D285" s="16">
        <v>93092</v>
      </c>
      <c r="E285" s="16">
        <v>92991</v>
      </c>
      <c r="F285" s="47">
        <f t="shared" si="31"/>
        <v>0.51723054857574879</v>
      </c>
      <c r="G285" s="72">
        <v>100.10861266144036</v>
      </c>
      <c r="H285" s="73">
        <v>1456.6241112299999</v>
      </c>
      <c r="I285" s="74">
        <f t="shared" si="32"/>
        <v>127.74949869727759</v>
      </c>
      <c r="J285" s="47">
        <f t="shared" si="30"/>
        <v>0.11032575259063811</v>
      </c>
      <c r="K285" s="16">
        <v>178139</v>
      </c>
      <c r="L285" s="16">
        <v>86221</v>
      </c>
      <c r="M285" s="16">
        <v>91918</v>
      </c>
      <c r="N285" s="16">
        <v>7944</v>
      </c>
      <c r="O285" s="16">
        <v>6871</v>
      </c>
      <c r="P285" s="16">
        <v>1073</v>
      </c>
      <c r="Q285" s="16">
        <v>57797</v>
      </c>
      <c r="R285" s="16">
        <v>28672</v>
      </c>
      <c r="S285" s="16">
        <v>29125</v>
      </c>
      <c r="T285" s="72">
        <v>98.444635193133053</v>
      </c>
      <c r="U285" s="16">
        <v>128286</v>
      </c>
      <c r="V285" s="16">
        <v>64420</v>
      </c>
      <c r="W285" s="16">
        <v>63866</v>
      </c>
      <c r="X285" s="72">
        <v>100.86744120502303</v>
      </c>
      <c r="Y285" s="47">
        <v>0.31059795897529596</v>
      </c>
      <c r="Z285" s="16">
        <v>54778</v>
      </c>
      <c r="AA285" s="16">
        <v>124115</v>
      </c>
      <c r="AB285" s="16">
        <v>7190</v>
      </c>
      <c r="AC285" s="47">
        <v>0.49927889457358093</v>
      </c>
      <c r="AD285" s="50">
        <f t="shared" si="33"/>
        <v>93175.68546106435</v>
      </c>
      <c r="AE285" s="75">
        <v>0.44134874914393907</v>
      </c>
      <c r="AF285" s="76">
        <f t="shared" si="34"/>
        <v>0.55865125085606093</v>
      </c>
      <c r="AG285" s="77">
        <v>5.7930145429641868</v>
      </c>
      <c r="AH285" s="16">
        <v>131305</v>
      </c>
      <c r="AI285" s="16">
        <v>41990</v>
      </c>
      <c r="AJ285" s="16">
        <v>78295</v>
      </c>
      <c r="AK285" s="16">
        <v>7493</v>
      </c>
      <c r="AL285" s="16">
        <v>2232</v>
      </c>
      <c r="AM285" s="78">
        <v>1295</v>
      </c>
      <c r="AN285" s="16">
        <v>41341</v>
      </c>
      <c r="AO285" s="16">
        <v>30415</v>
      </c>
      <c r="AP285" s="16">
        <v>10926</v>
      </c>
      <c r="AQ285" s="67">
        <v>0.26428968820299459</v>
      </c>
      <c r="AR285" s="16">
        <v>178139</v>
      </c>
      <c r="AS285" s="16">
        <v>7944</v>
      </c>
      <c r="AT285" s="47">
        <f t="shared" si="35"/>
        <v>4.459438977427739E-2</v>
      </c>
      <c r="AU285" s="16">
        <v>1802</v>
      </c>
      <c r="AV285" s="16">
        <v>4470</v>
      </c>
      <c r="AW285" s="16">
        <v>8758</v>
      </c>
      <c r="AX285" s="16">
        <v>9619</v>
      </c>
      <c r="AY285" s="16">
        <v>7294</v>
      </c>
      <c r="AZ285" s="16">
        <v>4610</v>
      </c>
      <c r="BA285" s="16">
        <v>2470</v>
      </c>
      <c r="BB285" s="16">
        <v>1303</v>
      </c>
      <c r="BC285" s="16">
        <v>1015</v>
      </c>
      <c r="BD285" s="79">
        <v>4.3090152632979368</v>
      </c>
    </row>
    <row r="286" spans="1:56" x14ac:dyDescent="0.3">
      <c r="A286" s="19" t="s">
        <v>658</v>
      </c>
      <c r="B286" s="16" t="s">
        <v>671</v>
      </c>
      <c r="C286" s="19">
        <v>79303</v>
      </c>
      <c r="D286" s="16">
        <v>38468</v>
      </c>
      <c r="E286" s="16">
        <v>40835</v>
      </c>
      <c r="F286" s="47">
        <f t="shared" si="31"/>
        <v>0.22042816481732672</v>
      </c>
      <c r="G286" s="72">
        <v>94.203501897881708</v>
      </c>
      <c r="H286" s="73">
        <v>629.02496265599996</v>
      </c>
      <c r="I286" s="74">
        <f t="shared" si="32"/>
        <v>126.07289806933954</v>
      </c>
      <c r="J286" s="47">
        <f t="shared" si="30"/>
        <v>0.10887782341708008</v>
      </c>
      <c r="K286" s="16">
        <v>76514</v>
      </c>
      <c r="L286" s="16">
        <v>36233</v>
      </c>
      <c r="M286" s="16">
        <v>40281</v>
      </c>
      <c r="N286" s="16">
        <v>2789</v>
      </c>
      <c r="O286" s="16">
        <v>2235</v>
      </c>
      <c r="P286" s="78">
        <v>554</v>
      </c>
      <c r="Q286" s="16">
        <v>10762</v>
      </c>
      <c r="R286" s="16">
        <v>5161</v>
      </c>
      <c r="S286" s="16">
        <v>5601</v>
      </c>
      <c r="T286" s="72">
        <v>92.14425995357972</v>
      </c>
      <c r="U286" s="16">
        <v>68541</v>
      </c>
      <c r="V286" s="16">
        <v>33307</v>
      </c>
      <c r="W286" s="16">
        <v>35234</v>
      </c>
      <c r="X286" s="72">
        <v>94.530850882670151</v>
      </c>
      <c r="Y286" s="47">
        <v>0.13570735028939637</v>
      </c>
      <c r="Z286" s="16">
        <v>24560</v>
      </c>
      <c r="AA286" s="16">
        <v>51050</v>
      </c>
      <c r="AB286" s="16">
        <v>3693</v>
      </c>
      <c r="AC286" s="47">
        <v>0.55343780607247806</v>
      </c>
      <c r="AD286" s="50">
        <f t="shared" si="33"/>
        <v>35413.721665034274</v>
      </c>
      <c r="AE286" s="75">
        <v>0.48109696376101868</v>
      </c>
      <c r="AF286" s="76">
        <f t="shared" si="34"/>
        <v>0.51890303623898126</v>
      </c>
      <c r="AG286" s="77">
        <v>7.2340842311459346</v>
      </c>
      <c r="AH286" s="16">
        <v>54743</v>
      </c>
      <c r="AI286" s="16">
        <v>17232</v>
      </c>
      <c r="AJ286" s="16">
        <v>32503</v>
      </c>
      <c r="AK286" s="16">
        <v>3491</v>
      </c>
      <c r="AL286" s="78">
        <v>806</v>
      </c>
      <c r="AM286" s="78">
        <v>711</v>
      </c>
      <c r="AN286" s="16">
        <v>17544</v>
      </c>
      <c r="AO286" s="16">
        <v>12917</v>
      </c>
      <c r="AP286" s="16">
        <v>4627</v>
      </c>
      <c r="AQ286" s="67">
        <v>0.26373689010487916</v>
      </c>
      <c r="AR286" s="16">
        <v>76514</v>
      </c>
      <c r="AS286" s="16">
        <v>2789</v>
      </c>
      <c r="AT286" s="47">
        <f t="shared" si="35"/>
        <v>3.6450845596884232E-2</v>
      </c>
      <c r="AU286" s="78">
        <v>751</v>
      </c>
      <c r="AV286" s="16">
        <v>1693</v>
      </c>
      <c r="AW286" s="16">
        <v>3582</v>
      </c>
      <c r="AX286" s="16">
        <v>4020</v>
      </c>
      <c r="AY286" s="16">
        <v>3177</v>
      </c>
      <c r="AZ286" s="16">
        <v>2166</v>
      </c>
      <c r="BA286" s="16">
        <v>1235</v>
      </c>
      <c r="BB286" s="78">
        <v>573</v>
      </c>
      <c r="BC286" s="78">
        <v>347</v>
      </c>
      <c r="BD286" s="79">
        <v>4.3612631098951207</v>
      </c>
    </row>
    <row r="287" spans="1:56" x14ac:dyDescent="0.3">
      <c r="A287" s="19" t="s">
        <v>658</v>
      </c>
      <c r="B287" s="16" t="s">
        <v>673</v>
      </c>
      <c r="C287" s="19">
        <v>82532</v>
      </c>
      <c r="D287" s="16">
        <v>41049</v>
      </c>
      <c r="E287" s="16">
        <v>41483</v>
      </c>
      <c r="F287" s="47">
        <f t="shared" si="31"/>
        <v>0.2294033932979031</v>
      </c>
      <c r="G287" s="72">
        <v>98.953788298821195</v>
      </c>
      <c r="H287" s="73">
        <v>2984.3769439399998</v>
      </c>
      <c r="I287" s="74">
        <f t="shared" si="32"/>
        <v>27.654683557178455</v>
      </c>
      <c r="J287" s="47">
        <f t="shared" si="30"/>
        <v>2.3882863003099025E-2</v>
      </c>
      <c r="K287" s="16">
        <v>79018</v>
      </c>
      <c r="L287" s="16">
        <v>38493</v>
      </c>
      <c r="M287" s="16">
        <v>40525</v>
      </c>
      <c r="N287" s="16">
        <v>3514</v>
      </c>
      <c r="O287" s="16">
        <v>2556</v>
      </c>
      <c r="P287" s="78">
        <v>958</v>
      </c>
      <c r="Q287" s="16">
        <v>4517</v>
      </c>
      <c r="R287" s="16">
        <v>2220</v>
      </c>
      <c r="S287" s="16">
        <v>2297</v>
      </c>
      <c r="T287" s="72">
        <v>96.647801480191546</v>
      </c>
      <c r="U287" s="16">
        <v>78015</v>
      </c>
      <c r="V287" s="16">
        <v>38829</v>
      </c>
      <c r="W287" s="16">
        <v>39186</v>
      </c>
      <c r="X287" s="72">
        <v>99.088960342979632</v>
      </c>
      <c r="Y287" s="47">
        <v>5.4730286434352744E-2</v>
      </c>
      <c r="Z287" s="16">
        <v>25911</v>
      </c>
      <c r="AA287" s="16">
        <v>52483</v>
      </c>
      <c r="AB287" s="16">
        <v>4138</v>
      </c>
      <c r="AC287" s="47">
        <v>0.57254730103080997</v>
      </c>
      <c r="AD287" s="50">
        <f t="shared" si="33"/>
        <v>35278.52615132519</v>
      </c>
      <c r="AE287" s="75">
        <v>0.49370272278642607</v>
      </c>
      <c r="AF287" s="76">
        <f t="shared" si="34"/>
        <v>0.50629727721357387</v>
      </c>
      <c r="AG287" s="77">
        <v>7.8844578244383898</v>
      </c>
      <c r="AH287" s="16">
        <v>56621</v>
      </c>
      <c r="AI287" s="16">
        <v>16966</v>
      </c>
      <c r="AJ287" s="16">
        <v>34531</v>
      </c>
      <c r="AK287" s="16">
        <v>3437</v>
      </c>
      <c r="AL287" s="78">
        <v>1163</v>
      </c>
      <c r="AM287" s="78">
        <v>524</v>
      </c>
      <c r="AN287" s="16">
        <v>18348</v>
      </c>
      <c r="AO287" s="16">
        <v>13836</v>
      </c>
      <c r="AP287" s="16">
        <v>4512</v>
      </c>
      <c r="AQ287" s="67">
        <v>0.24591236102027469</v>
      </c>
      <c r="AR287" s="16">
        <v>79018</v>
      </c>
      <c r="AS287" s="16">
        <v>3514</v>
      </c>
      <c r="AT287" s="47">
        <f t="shared" si="35"/>
        <v>4.4470880052646232E-2</v>
      </c>
      <c r="AU287" s="78">
        <v>758</v>
      </c>
      <c r="AV287" s="16">
        <v>1913</v>
      </c>
      <c r="AW287" s="16">
        <v>3966</v>
      </c>
      <c r="AX287" s="16">
        <v>4157</v>
      </c>
      <c r="AY287" s="16">
        <v>3242</v>
      </c>
      <c r="AZ287" s="16">
        <v>2173</v>
      </c>
      <c r="BA287" s="16">
        <v>1142</v>
      </c>
      <c r="BB287" s="78">
        <v>630</v>
      </c>
      <c r="BC287" s="78">
        <v>367</v>
      </c>
      <c r="BD287" s="79">
        <v>4.3066274253324615</v>
      </c>
    </row>
    <row r="288" spans="1:56" x14ac:dyDescent="0.3">
      <c r="A288" s="19" t="s">
        <v>658</v>
      </c>
      <c r="B288" s="16" t="s">
        <v>675</v>
      </c>
      <c r="C288" s="19">
        <v>164730</v>
      </c>
      <c r="D288" s="16">
        <v>84326</v>
      </c>
      <c r="E288" s="16">
        <v>80404</v>
      </c>
      <c r="F288" s="47">
        <f t="shared" si="31"/>
        <v>0.45787841053123124</v>
      </c>
      <c r="G288" s="72">
        <v>104.87786677279738</v>
      </c>
      <c r="H288" s="73">
        <v>5145.6594729600001</v>
      </c>
      <c r="I288" s="74">
        <f t="shared" si="32"/>
        <v>32.013389316887768</v>
      </c>
      <c r="J288" s="47">
        <f t="shared" si="30"/>
        <v>2.7647085157900535E-2</v>
      </c>
      <c r="K288" s="16">
        <v>155708</v>
      </c>
      <c r="L288" s="16">
        <v>76125</v>
      </c>
      <c r="M288" s="16">
        <v>79583</v>
      </c>
      <c r="N288" s="16">
        <v>9022</v>
      </c>
      <c r="O288" s="16">
        <v>8201</v>
      </c>
      <c r="P288" s="78">
        <v>821</v>
      </c>
      <c r="Q288" s="16">
        <v>37785</v>
      </c>
      <c r="R288" s="16">
        <v>20346</v>
      </c>
      <c r="S288" s="16">
        <v>17439</v>
      </c>
      <c r="T288" s="72">
        <v>116.66953380354379</v>
      </c>
      <c r="U288" s="16">
        <v>126945</v>
      </c>
      <c r="V288" s="16">
        <v>63980</v>
      </c>
      <c r="W288" s="16">
        <v>62965</v>
      </c>
      <c r="X288" s="72">
        <v>101.61200667037242</v>
      </c>
      <c r="Y288" s="47">
        <v>0.22937534146785649</v>
      </c>
      <c r="Z288" s="16">
        <v>51912</v>
      </c>
      <c r="AA288" s="16">
        <v>107282</v>
      </c>
      <c r="AB288" s="16">
        <v>5536</v>
      </c>
      <c r="AC288" s="47">
        <v>0.53548591562424264</v>
      </c>
      <c r="AD288" s="50">
        <f t="shared" si="33"/>
        <v>76519.405119218514</v>
      </c>
      <c r="AE288" s="75">
        <v>0.48388359650267515</v>
      </c>
      <c r="AF288" s="76">
        <f t="shared" si="34"/>
        <v>0.5161164034973249</v>
      </c>
      <c r="AG288" s="77">
        <v>5.1602319121567461</v>
      </c>
      <c r="AH288" s="16">
        <v>112818</v>
      </c>
      <c r="AI288" s="16">
        <v>30627</v>
      </c>
      <c r="AJ288" s="16">
        <v>72314</v>
      </c>
      <c r="AK288" s="16">
        <v>6477</v>
      </c>
      <c r="AL288" s="16">
        <v>2358</v>
      </c>
      <c r="AM288" s="78">
        <v>1042</v>
      </c>
      <c r="AN288" s="16">
        <v>34107</v>
      </c>
      <c r="AO288" s="16">
        <v>28490</v>
      </c>
      <c r="AP288" s="16">
        <v>5617</v>
      </c>
      <c r="AQ288" s="67">
        <v>0.16468760078576244</v>
      </c>
      <c r="AR288" s="16">
        <v>155708</v>
      </c>
      <c r="AS288" s="16">
        <v>9022</v>
      </c>
      <c r="AT288" s="47">
        <f t="shared" si="35"/>
        <v>5.7941788475865078E-2</v>
      </c>
      <c r="AU288" s="78">
        <v>1017</v>
      </c>
      <c r="AV288" s="16">
        <v>3119</v>
      </c>
      <c r="AW288" s="16">
        <v>6585</v>
      </c>
      <c r="AX288" s="16">
        <v>8038</v>
      </c>
      <c r="AY288" s="16">
        <v>6374</v>
      </c>
      <c r="AZ288" s="16">
        <v>4051</v>
      </c>
      <c r="BA288" s="16">
        <v>2319</v>
      </c>
      <c r="BB288" s="16">
        <v>1423</v>
      </c>
      <c r="BC288" s="78">
        <v>1181</v>
      </c>
      <c r="BD288" s="79">
        <v>4.5652798545753068</v>
      </c>
    </row>
    <row r="289" spans="1:56" x14ac:dyDescent="0.3">
      <c r="A289" s="19" t="s">
        <v>658</v>
      </c>
      <c r="B289" s="16" t="s">
        <v>677</v>
      </c>
      <c r="C289" s="19">
        <v>192257</v>
      </c>
      <c r="D289" s="16">
        <v>95358</v>
      </c>
      <c r="E289" s="16">
        <v>96899</v>
      </c>
      <c r="F289" s="47">
        <f t="shared" si="31"/>
        <v>0.53439160792510731</v>
      </c>
      <c r="G289" s="72">
        <v>98.409684310467611</v>
      </c>
      <c r="H289" s="73">
        <v>3396.96348932</v>
      </c>
      <c r="I289" s="74">
        <f t="shared" si="32"/>
        <v>56.596722515403243</v>
      </c>
      <c r="J289" s="47">
        <f t="shared" si="30"/>
        <v>4.8877499084921575E-2</v>
      </c>
      <c r="K289" s="16">
        <v>185249</v>
      </c>
      <c r="L289" s="16">
        <v>89090</v>
      </c>
      <c r="M289" s="16">
        <v>96159</v>
      </c>
      <c r="N289" s="16">
        <v>7008</v>
      </c>
      <c r="O289" s="16">
        <v>6268</v>
      </c>
      <c r="P289" s="78">
        <v>740</v>
      </c>
      <c r="Q289" s="16">
        <v>17490</v>
      </c>
      <c r="R289" s="16">
        <v>8956</v>
      </c>
      <c r="S289" s="16">
        <v>8534</v>
      </c>
      <c r="T289" s="72">
        <v>104.94492617764237</v>
      </c>
      <c r="U289" s="16">
        <v>174767</v>
      </c>
      <c r="V289" s="16">
        <v>86402</v>
      </c>
      <c r="W289" s="16">
        <v>88365</v>
      </c>
      <c r="X289" s="72">
        <v>97.778532224296953</v>
      </c>
      <c r="Y289" s="47">
        <v>9.0971980213984407E-2</v>
      </c>
      <c r="Z289" s="16">
        <v>59787</v>
      </c>
      <c r="AA289" s="16">
        <v>124352</v>
      </c>
      <c r="AB289" s="16">
        <v>8118</v>
      </c>
      <c r="AC289" s="47">
        <v>0.54607083118888311</v>
      </c>
      <c r="AD289" s="50">
        <f t="shared" si="33"/>
        <v>87271.060208118899</v>
      </c>
      <c r="AE289" s="75">
        <v>0.48078840710241894</v>
      </c>
      <c r="AF289" s="76">
        <f t="shared" si="34"/>
        <v>0.51921159289758112</v>
      </c>
      <c r="AG289" s="77">
        <v>6.528242408646423</v>
      </c>
      <c r="AH289" s="16">
        <v>132470</v>
      </c>
      <c r="AI289" s="16">
        <v>39593</v>
      </c>
      <c r="AJ289" s="16">
        <v>79408</v>
      </c>
      <c r="AK289" s="16">
        <v>8166</v>
      </c>
      <c r="AL289" s="16">
        <v>4217</v>
      </c>
      <c r="AM289" s="78">
        <v>1086</v>
      </c>
      <c r="AN289" s="16">
        <v>42083</v>
      </c>
      <c r="AO289" s="16">
        <v>34912</v>
      </c>
      <c r="AP289" s="16">
        <v>7171</v>
      </c>
      <c r="AQ289" s="67">
        <v>0.17040134971366111</v>
      </c>
      <c r="AR289" s="16">
        <v>185249</v>
      </c>
      <c r="AS289" s="16">
        <v>7008</v>
      </c>
      <c r="AT289" s="47">
        <f t="shared" si="35"/>
        <v>3.7830163725580165E-2</v>
      </c>
      <c r="AU289" s="78">
        <v>1421</v>
      </c>
      <c r="AV289" s="16">
        <v>3818</v>
      </c>
      <c r="AW289" s="16">
        <v>8494</v>
      </c>
      <c r="AX289" s="16">
        <v>10086</v>
      </c>
      <c r="AY289" s="16">
        <v>8039</v>
      </c>
      <c r="AZ289" s="16">
        <v>5254</v>
      </c>
      <c r="BA289" s="16">
        <v>2756</v>
      </c>
      <c r="BB289" s="78">
        <v>1395</v>
      </c>
      <c r="BC289" s="78">
        <v>820</v>
      </c>
      <c r="BD289" s="79">
        <v>4.4019913029014095</v>
      </c>
    </row>
    <row r="290" spans="1:56" x14ac:dyDescent="0.3">
      <c r="A290" s="19" t="s">
        <v>658</v>
      </c>
      <c r="B290" s="16" t="s">
        <v>679</v>
      </c>
      <c r="C290" s="19">
        <v>103590</v>
      </c>
      <c r="D290" s="16">
        <v>52293</v>
      </c>
      <c r="E290" s="16">
        <v>51297</v>
      </c>
      <c r="F290" s="47">
        <f t="shared" si="31"/>
        <v>0.28793555847101465</v>
      </c>
      <c r="G290" s="72">
        <v>101.94163401368502</v>
      </c>
      <c r="H290" s="73">
        <v>2073.5128629199999</v>
      </c>
      <c r="I290" s="74">
        <f t="shared" si="32"/>
        <v>49.958696592853833</v>
      </c>
      <c r="J290" s="47">
        <f t="shared" si="30"/>
        <v>4.314483310118386E-2</v>
      </c>
      <c r="K290" s="16">
        <v>101345</v>
      </c>
      <c r="L290" s="16">
        <v>50516</v>
      </c>
      <c r="M290" s="16">
        <v>50829</v>
      </c>
      <c r="N290" s="16">
        <v>2245</v>
      </c>
      <c r="O290" s="16">
        <v>1777</v>
      </c>
      <c r="P290" s="78">
        <v>468</v>
      </c>
      <c r="Q290" s="16">
        <v>16546</v>
      </c>
      <c r="R290" s="16">
        <v>8357</v>
      </c>
      <c r="S290" s="16">
        <v>8189</v>
      </c>
      <c r="T290" s="72">
        <v>102.05153254365614</v>
      </c>
      <c r="U290" s="16">
        <v>87044</v>
      </c>
      <c r="V290" s="16">
        <v>43936</v>
      </c>
      <c r="W290" s="16">
        <v>43108</v>
      </c>
      <c r="X290" s="72">
        <v>101.92075716804305</v>
      </c>
      <c r="Y290" s="47">
        <v>0.15972584226276668</v>
      </c>
      <c r="Z290" s="16">
        <v>39199</v>
      </c>
      <c r="AA290" s="16">
        <v>61350</v>
      </c>
      <c r="AB290" s="16">
        <v>3041</v>
      </c>
      <c r="AC290" s="47">
        <v>0.68850855745721262</v>
      </c>
      <c r="AD290" s="50">
        <f t="shared" si="33"/>
        <v>32267.398533007345</v>
      </c>
      <c r="AE290" s="75">
        <v>0.63894050529747348</v>
      </c>
      <c r="AF290" s="76">
        <f t="shared" si="34"/>
        <v>0.36105949470252652</v>
      </c>
      <c r="AG290" s="77">
        <v>4.9568052159739207</v>
      </c>
      <c r="AH290" s="16">
        <v>64391</v>
      </c>
      <c r="AI290" s="16">
        <v>20448</v>
      </c>
      <c r="AJ290" s="16">
        <v>39256</v>
      </c>
      <c r="AK290" s="16">
        <v>3336</v>
      </c>
      <c r="AL290" s="78">
        <v>905</v>
      </c>
      <c r="AM290" s="78">
        <v>446</v>
      </c>
      <c r="AN290" s="16">
        <v>20084</v>
      </c>
      <c r="AO290" s="16">
        <v>17381</v>
      </c>
      <c r="AP290" s="16">
        <v>2703</v>
      </c>
      <c r="AQ290" s="67">
        <v>0.13458474407488549</v>
      </c>
      <c r="AR290" s="16">
        <v>101345</v>
      </c>
      <c r="AS290" s="16">
        <v>2245</v>
      </c>
      <c r="AT290" s="47">
        <f t="shared" si="35"/>
        <v>2.2152054862104691E-2</v>
      </c>
      <c r="AU290" s="78">
        <v>749</v>
      </c>
      <c r="AV290" s="16">
        <v>1455</v>
      </c>
      <c r="AW290" s="16">
        <v>2841</v>
      </c>
      <c r="AX290" s="16">
        <v>3838</v>
      </c>
      <c r="AY290" s="16">
        <v>3621</v>
      </c>
      <c r="AZ290" s="16">
        <v>2804</v>
      </c>
      <c r="BA290" s="16">
        <v>2012</v>
      </c>
      <c r="BB290" s="16">
        <v>1455</v>
      </c>
      <c r="BC290" s="16">
        <v>1309</v>
      </c>
      <c r="BD290" s="79">
        <v>5.0460565624377614</v>
      </c>
    </row>
    <row r="291" spans="1:56" x14ac:dyDescent="0.3">
      <c r="A291" s="19" t="s">
        <v>658</v>
      </c>
      <c r="B291" s="16" t="s">
        <v>683</v>
      </c>
      <c r="C291" s="19">
        <v>124557</v>
      </c>
      <c r="D291" s="16">
        <v>60559</v>
      </c>
      <c r="E291" s="16">
        <v>63998</v>
      </c>
      <c r="F291" s="47">
        <f t="shared" si="31"/>
        <v>0.34621478286006535</v>
      </c>
      <c r="G291" s="72">
        <v>94.626394574830471</v>
      </c>
      <c r="H291" s="73">
        <v>1323.1728672199999</v>
      </c>
      <c r="I291" s="74">
        <f t="shared" si="32"/>
        <v>94.135092311630871</v>
      </c>
      <c r="J291" s="47">
        <f t="shared" si="30"/>
        <v>8.1296012981467672E-2</v>
      </c>
      <c r="K291" s="16">
        <v>118565</v>
      </c>
      <c r="L291" s="16">
        <v>55226</v>
      </c>
      <c r="M291" s="16">
        <v>63339</v>
      </c>
      <c r="N291" s="16">
        <v>5992</v>
      </c>
      <c r="O291" s="16">
        <v>5333</v>
      </c>
      <c r="P291" s="78">
        <v>659</v>
      </c>
      <c r="Q291" s="16">
        <v>40575</v>
      </c>
      <c r="R291" s="16">
        <v>20032</v>
      </c>
      <c r="S291" s="16">
        <v>20543</v>
      </c>
      <c r="T291" s="72">
        <v>97.512534683347127</v>
      </c>
      <c r="U291" s="16">
        <v>83982</v>
      </c>
      <c r="V291" s="16">
        <v>40527</v>
      </c>
      <c r="W291" s="16">
        <v>43455</v>
      </c>
      <c r="X291" s="72">
        <v>93.261995167414568</v>
      </c>
      <c r="Y291" s="47">
        <v>0.32575447385534334</v>
      </c>
      <c r="Z291" s="16">
        <v>42922</v>
      </c>
      <c r="AA291" s="16">
        <v>76195</v>
      </c>
      <c r="AB291" s="16">
        <v>5440</v>
      </c>
      <c r="AC291" s="47">
        <v>0.6347135638821445</v>
      </c>
      <c r="AD291" s="50">
        <f t="shared" si="33"/>
        <v>45498.98262353173</v>
      </c>
      <c r="AE291" s="75">
        <v>0.56331780300544654</v>
      </c>
      <c r="AF291" s="76">
        <f t="shared" si="34"/>
        <v>0.43668219699455346</v>
      </c>
      <c r="AG291" s="77">
        <v>7.1395760876697949</v>
      </c>
      <c r="AH291" s="16">
        <v>81635</v>
      </c>
      <c r="AI291" s="16">
        <v>20369</v>
      </c>
      <c r="AJ291" s="16">
        <v>50486</v>
      </c>
      <c r="AK291" s="16">
        <v>6213</v>
      </c>
      <c r="AL291" s="78">
        <v>3386</v>
      </c>
      <c r="AM291" s="78">
        <v>1181</v>
      </c>
      <c r="AN291" s="16">
        <v>25417</v>
      </c>
      <c r="AO291" s="16">
        <v>18899</v>
      </c>
      <c r="AP291" s="16">
        <v>6518</v>
      </c>
      <c r="AQ291" s="67">
        <v>0.256442538458512</v>
      </c>
      <c r="AR291" s="16">
        <v>118565</v>
      </c>
      <c r="AS291" s="16">
        <v>5992</v>
      </c>
      <c r="AT291" s="47">
        <f t="shared" si="35"/>
        <v>5.0537679753721587E-2</v>
      </c>
      <c r="AU291" s="78">
        <v>1056</v>
      </c>
      <c r="AV291" s="16">
        <v>2560</v>
      </c>
      <c r="AW291" s="16">
        <v>4424</v>
      </c>
      <c r="AX291" s="16">
        <v>5265</v>
      </c>
      <c r="AY291" s="16">
        <v>4584</v>
      </c>
      <c r="AZ291" s="16">
        <v>3083</v>
      </c>
      <c r="BA291" s="78">
        <v>1936</v>
      </c>
      <c r="BB291" s="78">
        <v>1256</v>
      </c>
      <c r="BC291" s="78">
        <v>1253</v>
      </c>
      <c r="BD291" s="79">
        <v>4.664791281425817</v>
      </c>
    </row>
    <row r="292" spans="1:56" x14ac:dyDescent="0.3">
      <c r="A292" s="19" t="s">
        <v>658</v>
      </c>
      <c r="B292" s="16" t="s">
        <v>684</v>
      </c>
      <c r="C292" s="19">
        <v>48831</v>
      </c>
      <c r="D292" s="16">
        <v>23646</v>
      </c>
      <c r="E292" s="16">
        <v>25185</v>
      </c>
      <c r="F292" s="47">
        <f t="shared" si="31"/>
        <v>0.13572913655466856</v>
      </c>
      <c r="G292" s="72">
        <v>93.88921977367481</v>
      </c>
      <c r="H292" s="73">
        <v>2796.60788198</v>
      </c>
      <c r="I292" s="74">
        <f t="shared" si="32"/>
        <v>17.460796100391317</v>
      </c>
      <c r="J292" s="47">
        <f t="shared" si="30"/>
        <v>1.5079319216525451E-2</v>
      </c>
      <c r="K292" s="16">
        <v>47336</v>
      </c>
      <c r="L292" s="16">
        <v>22237</v>
      </c>
      <c r="M292" s="16">
        <v>25099</v>
      </c>
      <c r="N292" s="16">
        <v>1495</v>
      </c>
      <c r="O292" s="16">
        <v>1409</v>
      </c>
      <c r="P292" s="78">
        <v>86</v>
      </c>
      <c r="Q292" s="16">
        <v>8001</v>
      </c>
      <c r="R292" s="16">
        <v>3845</v>
      </c>
      <c r="S292" s="16">
        <v>4156</v>
      </c>
      <c r="T292" s="72">
        <v>92.516843118383065</v>
      </c>
      <c r="U292" s="16">
        <v>40830</v>
      </c>
      <c r="V292" s="16">
        <v>19801</v>
      </c>
      <c r="W292" s="16">
        <v>21029</v>
      </c>
      <c r="X292" s="72">
        <v>94.160445099624326</v>
      </c>
      <c r="Y292" s="47">
        <v>0.16385083246298457</v>
      </c>
      <c r="Z292" s="16">
        <v>14500</v>
      </c>
      <c r="AA292" s="16">
        <v>32205</v>
      </c>
      <c r="AB292" s="16">
        <v>2126</v>
      </c>
      <c r="AC292" s="47">
        <v>0.51625523986958544</v>
      </c>
      <c r="AD292" s="50">
        <f t="shared" si="33"/>
        <v>23621.740381928274</v>
      </c>
      <c r="AE292" s="75">
        <v>0.45024064586244372</v>
      </c>
      <c r="AF292" s="76">
        <f t="shared" si="34"/>
        <v>0.54975935413755628</v>
      </c>
      <c r="AG292" s="77">
        <v>6.601459400714174</v>
      </c>
      <c r="AH292" s="16">
        <v>34331</v>
      </c>
      <c r="AI292" s="16">
        <v>7787</v>
      </c>
      <c r="AJ292" s="16">
        <v>22698</v>
      </c>
      <c r="AK292" s="16">
        <v>2559</v>
      </c>
      <c r="AL292" s="78">
        <v>1003</v>
      </c>
      <c r="AM292" s="78">
        <v>284</v>
      </c>
      <c r="AN292" s="16">
        <v>8790</v>
      </c>
      <c r="AO292" s="16">
        <v>6610</v>
      </c>
      <c r="AP292" s="16">
        <v>2180</v>
      </c>
      <c r="AQ292" s="67">
        <v>0.24800910125142206</v>
      </c>
      <c r="AR292" s="16">
        <v>47336</v>
      </c>
      <c r="AS292" s="16">
        <v>1495</v>
      </c>
      <c r="AT292" s="47">
        <f t="shared" si="35"/>
        <v>3.1582727733648806E-2</v>
      </c>
      <c r="AU292" s="78">
        <v>180</v>
      </c>
      <c r="AV292" s="78">
        <v>694</v>
      </c>
      <c r="AW292" s="16">
        <v>1202</v>
      </c>
      <c r="AX292" s="16">
        <v>1591</v>
      </c>
      <c r="AY292" s="16">
        <v>1553</v>
      </c>
      <c r="AZ292" s="16">
        <v>1234</v>
      </c>
      <c r="BA292" s="78">
        <v>876</v>
      </c>
      <c r="BB292" s="78">
        <v>608</v>
      </c>
      <c r="BC292" s="78">
        <v>852</v>
      </c>
      <c r="BD292" s="79">
        <v>5.3852104664391351</v>
      </c>
    </row>
    <row r="293" spans="1:56" x14ac:dyDescent="0.3">
      <c r="A293" s="19" t="s">
        <v>658</v>
      </c>
      <c r="B293" s="16" t="s">
        <v>686</v>
      </c>
      <c r="C293" s="19">
        <v>116961</v>
      </c>
      <c r="D293" s="16">
        <v>59291</v>
      </c>
      <c r="E293" s="16">
        <v>57670</v>
      </c>
      <c r="F293" s="47">
        <f t="shared" si="31"/>
        <v>0.32510117631362434</v>
      </c>
      <c r="G293" s="72">
        <v>102.81082018380441</v>
      </c>
      <c r="H293" s="73">
        <v>3670.2623312999999</v>
      </c>
      <c r="I293" s="74">
        <f t="shared" si="32"/>
        <v>31.867204423661082</v>
      </c>
      <c r="J293" s="47">
        <f t="shared" si="30"/>
        <v>2.75208384130829E-2</v>
      </c>
      <c r="K293" s="16">
        <v>110305</v>
      </c>
      <c r="L293" s="16">
        <v>53603</v>
      </c>
      <c r="M293" s="16">
        <v>56702</v>
      </c>
      <c r="N293" s="16">
        <v>6656</v>
      </c>
      <c r="O293" s="16">
        <v>5688</v>
      </c>
      <c r="P293" s="78">
        <v>968</v>
      </c>
      <c r="Q293" s="16">
        <v>33262</v>
      </c>
      <c r="R293" s="16">
        <v>16665</v>
      </c>
      <c r="S293" s="16">
        <v>16597</v>
      </c>
      <c r="T293" s="72">
        <v>100.40971259866241</v>
      </c>
      <c r="U293" s="16">
        <v>83699</v>
      </c>
      <c r="V293" s="16">
        <v>42626</v>
      </c>
      <c r="W293" s="16">
        <v>41073</v>
      </c>
      <c r="X293" s="72">
        <v>103.78107272417402</v>
      </c>
      <c r="Y293" s="47">
        <v>0.28438539342173885</v>
      </c>
      <c r="Z293" s="16">
        <v>38108</v>
      </c>
      <c r="AA293" s="16">
        <v>74919</v>
      </c>
      <c r="AB293" s="16">
        <v>3934</v>
      </c>
      <c r="AC293" s="47">
        <v>0.56116605934409158</v>
      </c>
      <c r="AD293" s="50">
        <f t="shared" si="33"/>
        <v>51326.456533055702</v>
      </c>
      <c r="AE293" s="75">
        <v>0.50865601516304271</v>
      </c>
      <c r="AF293" s="76">
        <f t="shared" si="34"/>
        <v>0.49134398483695729</v>
      </c>
      <c r="AG293" s="77">
        <v>5.2510044181048867</v>
      </c>
      <c r="AH293" s="16">
        <v>78853</v>
      </c>
      <c r="AI293" s="16">
        <v>20889</v>
      </c>
      <c r="AJ293" s="16">
        <v>50856</v>
      </c>
      <c r="AK293" s="16">
        <v>4664</v>
      </c>
      <c r="AL293" s="78">
        <v>1838</v>
      </c>
      <c r="AM293" s="78">
        <v>606</v>
      </c>
      <c r="AN293" s="16">
        <v>23227</v>
      </c>
      <c r="AO293" s="16">
        <v>18097</v>
      </c>
      <c r="AP293" s="16">
        <v>5130</v>
      </c>
      <c r="AQ293" s="67">
        <v>0.22086365006242734</v>
      </c>
      <c r="AR293" s="16">
        <v>110305</v>
      </c>
      <c r="AS293" s="16">
        <v>6656</v>
      </c>
      <c r="AT293" s="47">
        <f t="shared" si="35"/>
        <v>6.0341779611078374E-2</v>
      </c>
      <c r="AU293" s="78">
        <v>872</v>
      </c>
      <c r="AV293" s="16">
        <v>2290</v>
      </c>
      <c r="AW293" s="16">
        <v>4116</v>
      </c>
      <c r="AX293" s="16">
        <v>4725</v>
      </c>
      <c r="AY293" s="16">
        <v>4139</v>
      </c>
      <c r="AZ293" s="16">
        <v>2890</v>
      </c>
      <c r="BA293" s="16">
        <v>1829</v>
      </c>
      <c r="BB293" s="78">
        <v>1223</v>
      </c>
      <c r="BC293" s="78">
        <v>1143</v>
      </c>
      <c r="BD293" s="79">
        <v>4.748999009773109</v>
      </c>
    </row>
    <row r="294" spans="1:56" x14ac:dyDescent="0.3">
      <c r="A294" s="19" t="s">
        <v>658</v>
      </c>
      <c r="B294" s="16" t="s">
        <v>688</v>
      </c>
      <c r="C294" s="19">
        <v>53403</v>
      </c>
      <c r="D294" s="16">
        <v>26623</v>
      </c>
      <c r="E294" s="16">
        <v>26780</v>
      </c>
      <c r="F294" s="47">
        <f t="shared" si="31"/>
        <v>0.14843732627693401</v>
      </c>
      <c r="G294" s="72">
        <v>99.413741598207622</v>
      </c>
      <c r="H294" s="73">
        <v>2745.36167583</v>
      </c>
      <c r="I294" s="74">
        <f t="shared" si="32"/>
        <v>19.452081840493666</v>
      </c>
      <c r="J294" s="47">
        <f t="shared" si="30"/>
        <v>1.6799013619557025E-2</v>
      </c>
      <c r="K294" s="16">
        <v>50063</v>
      </c>
      <c r="L294" s="16">
        <v>23652</v>
      </c>
      <c r="M294" s="16">
        <v>26411</v>
      </c>
      <c r="N294" s="16">
        <v>3340</v>
      </c>
      <c r="O294" s="16">
        <v>2971</v>
      </c>
      <c r="P294" s="78">
        <v>369</v>
      </c>
      <c r="Q294" s="16">
        <v>15360</v>
      </c>
      <c r="R294" s="16">
        <v>7637</v>
      </c>
      <c r="S294" s="16">
        <v>7723</v>
      </c>
      <c r="T294" s="72">
        <v>98.886443092062677</v>
      </c>
      <c r="U294" s="16">
        <v>38043</v>
      </c>
      <c r="V294" s="16">
        <v>18986</v>
      </c>
      <c r="W294" s="16">
        <v>19057</v>
      </c>
      <c r="X294" s="72">
        <v>99.627433489006663</v>
      </c>
      <c r="Y294" s="47">
        <v>0.28762429077018142</v>
      </c>
      <c r="Z294" s="16">
        <v>15494</v>
      </c>
      <c r="AA294" s="16">
        <v>35496</v>
      </c>
      <c r="AB294" s="16">
        <v>2413</v>
      </c>
      <c r="AC294" s="47">
        <v>0.50447937795807984</v>
      </c>
      <c r="AD294" s="50">
        <f t="shared" si="33"/>
        <v>26462.287778904662</v>
      </c>
      <c r="AE294" s="75">
        <v>0.43649988731124639</v>
      </c>
      <c r="AF294" s="76">
        <f t="shared" si="34"/>
        <v>0.56350011268875355</v>
      </c>
      <c r="AG294" s="77">
        <v>6.7979490646833449</v>
      </c>
      <c r="AH294" s="16">
        <v>37909</v>
      </c>
      <c r="AI294" s="16">
        <v>8789</v>
      </c>
      <c r="AJ294" s="16">
        <v>25137</v>
      </c>
      <c r="AK294" s="78">
        <v>2611</v>
      </c>
      <c r="AL294" s="78">
        <v>875</v>
      </c>
      <c r="AM294" s="78">
        <v>497</v>
      </c>
      <c r="AN294" s="16">
        <v>11137</v>
      </c>
      <c r="AO294" s="16">
        <v>9250</v>
      </c>
      <c r="AP294" s="16">
        <v>1887</v>
      </c>
      <c r="AQ294" s="67">
        <v>0.16943521594684385</v>
      </c>
      <c r="AR294" s="16">
        <v>50063</v>
      </c>
      <c r="AS294" s="16">
        <v>3340</v>
      </c>
      <c r="AT294" s="47">
        <f t="shared" si="35"/>
        <v>6.6715937918223042E-2</v>
      </c>
      <c r="AU294" s="78">
        <v>407</v>
      </c>
      <c r="AV294" s="78">
        <v>1492</v>
      </c>
      <c r="AW294" s="78">
        <v>2221</v>
      </c>
      <c r="AX294" s="78">
        <v>2342</v>
      </c>
      <c r="AY294" s="78">
        <v>1854</v>
      </c>
      <c r="AZ294" s="78">
        <v>1159</v>
      </c>
      <c r="BA294" s="78">
        <v>698</v>
      </c>
      <c r="BB294" s="78">
        <v>473</v>
      </c>
      <c r="BC294" s="78">
        <v>491</v>
      </c>
      <c r="BD294" s="79">
        <v>4.4951961928706119</v>
      </c>
    </row>
    <row r="295" spans="1:56" x14ac:dyDescent="0.3">
      <c r="A295" s="19" t="s">
        <v>658</v>
      </c>
      <c r="B295" s="16" t="s">
        <v>690</v>
      </c>
      <c r="C295" s="19">
        <v>74364</v>
      </c>
      <c r="D295" s="16">
        <v>35424</v>
      </c>
      <c r="E295" s="16">
        <v>38940</v>
      </c>
      <c r="F295" s="47">
        <f t="shared" si="31"/>
        <v>0.20669987325165107</v>
      </c>
      <c r="G295" s="72">
        <v>90.970724191063184</v>
      </c>
      <c r="H295" s="73">
        <v>3740.4540411799999</v>
      </c>
      <c r="I295" s="74">
        <f t="shared" si="32"/>
        <v>19.881008877879545</v>
      </c>
      <c r="J295" s="47">
        <f t="shared" si="30"/>
        <v>1.7169439325243792E-2</v>
      </c>
      <c r="K295" s="16">
        <v>70623</v>
      </c>
      <c r="L295" s="16">
        <v>32185</v>
      </c>
      <c r="M295" s="16">
        <v>38438</v>
      </c>
      <c r="N295" s="16">
        <v>3741</v>
      </c>
      <c r="O295" s="16">
        <v>3239</v>
      </c>
      <c r="P295" s="78">
        <v>502</v>
      </c>
      <c r="Q295" s="16">
        <v>8330</v>
      </c>
      <c r="R295" s="16">
        <v>4032</v>
      </c>
      <c r="S295" s="16">
        <v>4298</v>
      </c>
      <c r="T295" s="72">
        <v>93.811074918566774</v>
      </c>
      <c r="U295" s="16">
        <v>66034</v>
      </c>
      <c r="V295" s="16">
        <v>31392</v>
      </c>
      <c r="W295" s="16">
        <v>34642</v>
      </c>
      <c r="X295" s="72">
        <v>90.618324577102939</v>
      </c>
      <c r="Y295" s="47">
        <v>0.11201656715615084</v>
      </c>
      <c r="Z295" s="16">
        <v>25345</v>
      </c>
      <c r="AA295" s="16">
        <v>46001</v>
      </c>
      <c r="AB295" s="16">
        <v>3018</v>
      </c>
      <c r="AC295" s="47">
        <v>0.61657355274885328</v>
      </c>
      <c r="AD295" s="50">
        <f t="shared" si="33"/>
        <v>28513.124323384276</v>
      </c>
      <c r="AE295" s="75">
        <v>0.55096628334166653</v>
      </c>
      <c r="AF295" s="76">
        <f t="shared" si="34"/>
        <v>0.44903371665833347</v>
      </c>
      <c r="AG295" s="77">
        <v>6.5607269407186797</v>
      </c>
      <c r="AH295" s="16">
        <v>49019</v>
      </c>
      <c r="AI295" s="16">
        <v>10678</v>
      </c>
      <c r="AJ295" s="16">
        <v>32446</v>
      </c>
      <c r="AK295" s="16">
        <v>3976</v>
      </c>
      <c r="AL295" s="78">
        <v>1473</v>
      </c>
      <c r="AM295" s="78">
        <v>446</v>
      </c>
      <c r="AN295" s="16">
        <v>14712</v>
      </c>
      <c r="AO295" s="16">
        <v>11445</v>
      </c>
      <c r="AP295" s="16">
        <v>3267</v>
      </c>
      <c r="AQ295" s="67">
        <v>0.22206362153344208</v>
      </c>
      <c r="AR295" s="16">
        <v>70623</v>
      </c>
      <c r="AS295" s="16">
        <v>3741</v>
      </c>
      <c r="AT295" s="47">
        <f t="shared" si="35"/>
        <v>5.297141157979695E-2</v>
      </c>
      <c r="AU295" s="78">
        <v>428</v>
      </c>
      <c r="AV295" s="78">
        <v>1468</v>
      </c>
      <c r="AW295" s="16">
        <v>2448</v>
      </c>
      <c r="AX295" s="16">
        <v>2970</v>
      </c>
      <c r="AY295" s="16">
        <v>2722</v>
      </c>
      <c r="AZ295" s="16">
        <v>1833</v>
      </c>
      <c r="BA295" s="78">
        <v>1195</v>
      </c>
      <c r="BB295" s="78">
        <v>984</v>
      </c>
      <c r="BC295" s="78">
        <v>664</v>
      </c>
      <c r="BD295" s="79">
        <v>4.8003670473083195</v>
      </c>
    </row>
    <row r="296" spans="1:56" x14ac:dyDescent="0.3">
      <c r="A296" s="19" t="s">
        <v>658</v>
      </c>
      <c r="B296" s="16" t="s">
        <v>692</v>
      </c>
      <c r="C296" s="19">
        <v>74294</v>
      </c>
      <c r="D296" s="16">
        <v>35122</v>
      </c>
      <c r="E296" s="16">
        <v>39172</v>
      </c>
      <c r="F296" s="47">
        <f t="shared" si="31"/>
        <v>0.20650530341775811</v>
      </c>
      <c r="G296" s="72">
        <v>89.660982334320437</v>
      </c>
      <c r="H296" s="73">
        <v>3778.9718533400001</v>
      </c>
      <c r="I296" s="74">
        <f t="shared" si="32"/>
        <v>19.659844762891293</v>
      </c>
      <c r="J296" s="47">
        <f t="shared" si="30"/>
        <v>1.6978439770013121E-2</v>
      </c>
      <c r="K296" s="16">
        <v>71921</v>
      </c>
      <c r="L296" s="16">
        <v>32951</v>
      </c>
      <c r="M296" s="16">
        <v>38970</v>
      </c>
      <c r="N296" s="16">
        <v>2373</v>
      </c>
      <c r="O296" s="16">
        <v>2171</v>
      </c>
      <c r="P296" s="78">
        <v>202</v>
      </c>
      <c r="Q296" s="16">
        <v>10620</v>
      </c>
      <c r="R296" s="16">
        <v>5156</v>
      </c>
      <c r="S296" s="16">
        <v>5464</v>
      </c>
      <c r="T296" s="72">
        <v>94.363103953147871</v>
      </c>
      <c r="U296" s="16">
        <v>63674</v>
      </c>
      <c r="V296" s="16">
        <v>29966</v>
      </c>
      <c r="W296" s="16">
        <v>33708</v>
      </c>
      <c r="X296" s="72">
        <v>88.898777738222378</v>
      </c>
      <c r="Y296" s="47">
        <v>0.1429455945298409</v>
      </c>
      <c r="Z296" s="16">
        <v>24247</v>
      </c>
      <c r="AA296" s="16">
        <v>46201</v>
      </c>
      <c r="AB296" s="16">
        <v>3846</v>
      </c>
      <c r="AC296" s="47">
        <v>0.60806043159238987</v>
      </c>
      <c r="AD296" s="50">
        <f t="shared" si="33"/>
        <v>29118.758295274987</v>
      </c>
      <c r="AE296" s="75">
        <v>0.5248154801844116</v>
      </c>
      <c r="AF296" s="76">
        <f t="shared" si="34"/>
        <v>0.4751845198155884</v>
      </c>
      <c r="AG296" s="77">
        <v>8.3244951407978185</v>
      </c>
      <c r="AH296" s="16">
        <v>50047</v>
      </c>
      <c r="AI296" s="16">
        <v>8599</v>
      </c>
      <c r="AJ296" s="16">
        <v>34740</v>
      </c>
      <c r="AK296" s="16">
        <v>4701</v>
      </c>
      <c r="AL296" s="78">
        <v>1322</v>
      </c>
      <c r="AM296" s="78">
        <v>685</v>
      </c>
      <c r="AN296" s="16">
        <v>16332</v>
      </c>
      <c r="AO296" s="16">
        <v>12980</v>
      </c>
      <c r="AP296" s="16">
        <v>3352</v>
      </c>
      <c r="AQ296" s="67">
        <v>0.20524124418319864</v>
      </c>
      <c r="AR296" s="16">
        <v>71921</v>
      </c>
      <c r="AS296" s="16">
        <v>2373</v>
      </c>
      <c r="AT296" s="47">
        <f t="shared" si="35"/>
        <v>3.2994535671083548E-2</v>
      </c>
      <c r="AU296" s="78">
        <v>667</v>
      </c>
      <c r="AV296" s="16">
        <v>1918</v>
      </c>
      <c r="AW296" s="16">
        <v>3214</v>
      </c>
      <c r="AX296" s="16">
        <v>3451</v>
      </c>
      <c r="AY296" s="16">
        <v>2983</v>
      </c>
      <c r="AZ296" s="16">
        <v>1922</v>
      </c>
      <c r="BA296" s="16">
        <v>1022</v>
      </c>
      <c r="BB296" s="78">
        <v>612</v>
      </c>
      <c r="BC296" s="78">
        <v>543</v>
      </c>
      <c r="BD296" s="79">
        <v>4.4036860151849133</v>
      </c>
    </row>
    <row r="297" spans="1:56" x14ac:dyDescent="0.3">
      <c r="A297" s="19" t="s">
        <v>658</v>
      </c>
      <c r="B297" s="16" t="s">
        <v>694</v>
      </c>
      <c r="C297" s="19">
        <v>72752</v>
      </c>
      <c r="D297" s="16">
        <v>36242</v>
      </c>
      <c r="E297" s="16">
        <v>36510</v>
      </c>
      <c r="F297" s="47">
        <f t="shared" si="31"/>
        <v>0.20221920793400192</v>
      </c>
      <c r="G297" s="72">
        <v>99.265954533004646</v>
      </c>
      <c r="H297" s="73">
        <v>1639.3333599699999</v>
      </c>
      <c r="I297" s="74">
        <f t="shared" si="32"/>
        <v>44.37901513901442</v>
      </c>
      <c r="J297" s="47">
        <f t="shared" si="30"/>
        <v>3.8326164050516365E-2</v>
      </c>
      <c r="K297" s="16">
        <v>68589</v>
      </c>
      <c r="L297" s="16">
        <v>32495</v>
      </c>
      <c r="M297" s="16">
        <v>36094</v>
      </c>
      <c r="N297" s="16">
        <v>4163</v>
      </c>
      <c r="O297" s="16">
        <v>3747</v>
      </c>
      <c r="P297" s="78">
        <v>416</v>
      </c>
      <c r="Q297" s="16">
        <v>12284</v>
      </c>
      <c r="R297" s="16">
        <v>6170</v>
      </c>
      <c r="S297" s="16">
        <v>6114</v>
      </c>
      <c r="T297" s="72">
        <v>100.91593065096501</v>
      </c>
      <c r="U297" s="16">
        <v>60468</v>
      </c>
      <c r="V297" s="16">
        <v>30072</v>
      </c>
      <c r="W297" s="16">
        <v>30396</v>
      </c>
      <c r="X297" s="72">
        <v>98.934070272404256</v>
      </c>
      <c r="Y297" s="47">
        <v>0.16884759181878162</v>
      </c>
      <c r="Z297" s="16">
        <v>23762</v>
      </c>
      <c r="AA297" s="16">
        <v>46581</v>
      </c>
      <c r="AB297" s="16">
        <v>2409</v>
      </c>
      <c r="AC297" s="47">
        <v>0.561838517850626</v>
      </c>
      <c r="AD297" s="50">
        <f t="shared" si="33"/>
        <v>31877.124149331259</v>
      </c>
      <c r="AE297" s="75">
        <v>0.51012215280908524</v>
      </c>
      <c r="AF297" s="76">
        <f t="shared" si="34"/>
        <v>0.48987784719091476</v>
      </c>
      <c r="AG297" s="77">
        <v>5.171636504154054</v>
      </c>
      <c r="AH297" s="16">
        <v>48990</v>
      </c>
      <c r="AI297" s="16">
        <v>11684</v>
      </c>
      <c r="AJ297" s="16">
        <v>32505</v>
      </c>
      <c r="AK297" s="16">
        <v>2958</v>
      </c>
      <c r="AL297" s="78">
        <v>1272</v>
      </c>
      <c r="AM297" s="78">
        <v>571</v>
      </c>
      <c r="AN297" s="16">
        <v>15867</v>
      </c>
      <c r="AO297" s="16">
        <v>13115</v>
      </c>
      <c r="AP297" s="16">
        <v>2752</v>
      </c>
      <c r="AQ297" s="67">
        <v>0.17344173441734415</v>
      </c>
      <c r="AR297" s="16">
        <v>68589</v>
      </c>
      <c r="AS297" s="16">
        <v>4163</v>
      </c>
      <c r="AT297" s="47">
        <f t="shared" si="35"/>
        <v>6.0694863607867154E-2</v>
      </c>
      <c r="AU297" s="78">
        <v>950</v>
      </c>
      <c r="AV297" s="16">
        <v>1968</v>
      </c>
      <c r="AW297" s="16">
        <v>3047</v>
      </c>
      <c r="AX297" s="16">
        <v>3258</v>
      </c>
      <c r="AY297" s="16">
        <v>2751</v>
      </c>
      <c r="AZ297" s="16">
        <v>1742</v>
      </c>
      <c r="BA297" s="78">
        <v>1068</v>
      </c>
      <c r="BB297" s="78">
        <v>621</v>
      </c>
      <c r="BC297" s="78">
        <v>462</v>
      </c>
      <c r="BD297" s="79">
        <v>4.3227453204764608</v>
      </c>
    </row>
    <row r="298" spans="1:56" x14ac:dyDescent="0.3">
      <c r="A298" s="19" t="s">
        <v>658</v>
      </c>
      <c r="B298" s="16" t="s">
        <v>698</v>
      </c>
      <c r="C298" s="19">
        <v>40311</v>
      </c>
      <c r="D298" s="16">
        <v>20206</v>
      </c>
      <c r="E298" s="16">
        <v>20105</v>
      </c>
      <c r="F298" s="47">
        <f t="shared" si="31"/>
        <v>0.11204720820084055</v>
      </c>
      <c r="G298" s="72">
        <v>100.50236259636907</v>
      </c>
      <c r="H298" s="73">
        <v>5189.1824231099999</v>
      </c>
      <c r="I298" s="74">
        <f t="shared" si="32"/>
        <v>7.7682757538981759</v>
      </c>
      <c r="J298" s="47">
        <f t="shared" si="30"/>
        <v>6.7087611115509357E-3</v>
      </c>
      <c r="K298" s="16">
        <v>38344</v>
      </c>
      <c r="L298" s="16">
        <v>18526</v>
      </c>
      <c r="M298" s="16">
        <v>19818</v>
      </c>
      <c r="N298" s="16">
        <v>1967</v>
      </c>
      <c r="O298" s="16">
        <v>1680</v>
      </c>
      <c r="P298" s="78">
        <v>287</v>
      </c>
      <c r="Q298" s="16">
        <v>9930</v>
      </c>
      <c r="R298" s="16">
        <v>4959</v>
      </c>
      <c r="S298" s="16">
        <v>4971</v>
      </c>
      <c r="T298" s="72">
        <v>99.758599879299936</v>
      </c>
      <c r="U298" s="16">
        <v>30381</v>
      </c>
      <c r="V298" s="16">
        <v>15247</v>
      </c>
      <c r="W298" s="16">
        <v>15134</v>
      </c>
      <c r="X298" s="72">
        <v>100.74666314259284</v>
      </c>
      <c r="Y298" s="47">
        <v>0.24633474733943589</v>
      </c>
      <c r="Z298" s="16">
        <v>9456</v>
      </c>
      <c r="AA298" s="16">
        <v>27984</v>
      </c>
      <c r="AB298" s="16">
        <v>2871</v>
      </c>
      <c r="AC298" s="47">
        <v>0.44050171526586623</v>
      </c>
      <c r="AD298" s="50">
        <f t="shared" si="33"/>
        <v>22553.935355917667</v>
      </c>
      <c r="AE298" s="75">
        <v>0.33790737564322471</v>
      </c>
      <c r="AF298" s="76">
        <f t="shared" si="34"/>
        <v>0.66209262435677529</v>
      </c>
      <c r="AG298" s="77">
        <v>10.259433962264151</v>
      </c>
      <c r="AH298" s="16">
        <v>30855</v>
      </c>
      <c r="AI298" s="16">
        <v>6698</v>
      </c>
      <c r="AJ298" s="16">
        <v>20014</v>
      </c>
      <c r="AK298" s="16">
        <v>2590</v>
      </c>
      <c r="AL298" s="78">
        <v>1238</v>
      </c>
      <c r="AM298" s="78">
        <v>315</v>
      </c>
      <c r="AN298" s="16">
        <v>9548</v>
      </c>
      <c r="AO298" s="16">
        <v>7123</v>
      </c>
      <c r="AP298" s="16">
        <v>2425</v>
      </c>
      <c r="AQ298" s="67">
        <v>0.25397989107666524</v>
      </c>
      <c r="AR298" s="16">
        <v>38344</v>
      </c>
      <c r="AS298" s="16">
        <v>1967</v>
      </c>
      <c r="AT298" s="47">
        <f t="shared" si="35"/>
        <v>5.1298769038180682E-2</v>
      </c>
      <c r="AU298" s="78">
        <v>878</v>
      </c>
      <c r="AV298" s="16">
        <v>1610</v>
      </c>
      <c r="AW298" s="16">
        <v>1987</v>
      </c>
      <c r="AX298" s="16">
        <v>1812</v>
      </c>
      <c r="AY298" s="16">
        <v>1295</v>
      </c>
      <c r="AZ298" s="78">
        <v>849</v>
      </c>
      <c r="BA298" s="78">
        <v>479</v>
      </c>
      <c r="BB298" s="78">
        <v>312</v>
      </c>
      <c r="BC298" s="78">
        <v>326</v>
      </c>
      <c r="BD298" s="79">
        <v>4.0159195643066612</v>
      </c>
    </row>
    <row r="299" spans="1:56" x14ac:dyDescent="0.3">
      <c r="A299" s="19" t="s">
        <v>658</v>
      </c>
      <c r="B299" s="16" t="s">
        <v>699</v>
      </c>
      <c r="C299" s="19">
        <v>39436</v>
      </c>
      <c r="D299" s="16">
        <v>19991</v>
      </c>
      <c r="E299" s="16">
        <v>19445</v>
      </c>
      <c r="F299" s="47">
        <f t="shared" si="31"/>
        <v>0.10961508527717863</v>
      </c>
      <c r="G299" s="72">
        <v>102.80791977372074</v>
      </c>
      <c r="H299" s="73">
        <v>3212.4611929500002</v>
      </c>
      <c r="I299" s="74">
        <f t="shared" si="32"/>
        <v>12.275945958987899</v>
      </c>
      <c r="J299" s="47">
        <f t="shared" si="30"/>
        <v>1.0601630460380073E-2</v>
      </c>
      <c r="K299" s="16">
        <v>36747</v>
      </c>
      <c r="L299" s="16">
        <v>17562</v>
      </c>
      <c r="M299" s="16">
        <v>19185</v>
      </c>
      <c r="N299" s="16">
        <v>2689</v>
      </c>
      <c r="O299" s="16">
        <v>2429</v>
      </c>
      <c r="P299" s="78">
        <v>260</v>
      </c>
      <c r="Q299" s="16">
        <v>19758</v>
      </c>
      <c r="R299" s="16">
        <v>10270</v>
      </c>
      <c r="S299" s="16">
        <v>9488</v>
      </c>
      <c r="T299" s="72">
        <v>108.24198988195614</v>
      </c>
      <c r="U299" s="16">
        <v>19678</v>
      </c>
      <c r="V299" s="16">
        <v>9721</v>
      </c>
      <c r="W299" s="16">
        <v>9957</v>
      </c>
      <c r="X299" s="72">
        <v>97.629808175153158</v>
      </c>
      <c r="Y299" s="47">
        <v>0.50101430165331173</v>
      </c>
      <c r="Z299" s="16">
        <v>11895</v>
      </c>
      <c r="AA299" s="16">
        <v>25648</v>
      </c>
      <c r="AB299" s="16">
        <v>1893</v>
      </c>
      <c r="AC299" s="47">
        <v>0.53758577666874618</v>
      </c>
      <c r="AD299" s="50">
        <f t="shared" si="33"/>
        <v>18235.767311291325</v>
      </c>
      <c r="AE299" s="75">
        <v>0.46377885215221459</v>
      </c>
      <c r="AF299" s="76">
        <f t="shared" si="34"/>
        <v>0.53622114784778541</v>
      </c>
      <c r="AG299" s="77">
        <v>7.3806924516531511</v>
      </c>
      <c r="AH299" s="16">
        <v>27541</v>
      </c>
      <c r="AI299" s="16">
        <v>6739</v>
      </c>
      <c r="AJ299" s="16">
        <v>17643</v>
      </c>
      <c r="AK299" s="16">
        <v>2217</v>
      </c>
      <c r="AL299" s="78">
        <v>760</v>
      </c>
      <c r="AM299" s="78">
        <v>182</v>
      </c>
      <c r="AN299" s="16">
        <v>8485</v>
      </c>
      <c r="AO299" s="16">
        <v>6552</v>
      </c>
      <c r="AP299" s="16">
        <v>1933</v>
      </c>
      <c r="AQ299" s="67">
        <v>0.22781378903948146</v>
      </c>
      <c r="AR299" s="16">
        <v>36747</v>
      </c>
      <c r="AS299" s="16">
        <v>2689</v>
      </c>
      <c r="AT299" s="47">
        <f t="shared" si="35"/>
        <v>7.3176041581625717E-2</v>
      </c>
      <c r="AU299" s="78">
        <v>479</v>
      </c>
      <c r="AV299" s="78">
        <v>1134</v>
      </c>
      <c r="AW299" s="16">
        <v>1719</v>
      </c>
      <c r="AX299" s="16">
        <v>1698</v>
      </c>
      <c r="AY299" s="16">
        <v>1350</v>
      </c>
      <c r="AZ299" s="78">
        <v>888</v>
      </c>
      <c r="BA299" s="78">
        <v>573</v>
      </c>
      <c r="BB299" s="78">
        <v>330</v>
      </c>
      <c r="BC299" s="78">
        <v>314</v>
      </c>
      <c r="BD299" s="79">
        <v>4.3308190925162053</v>
      </c>
    </row>
    <row r="300" spans="1:56" x14ac:dyDescent="0.3">
      <c r="A300" s="19" t="s">
        <v>658</v>
      </c>
      <c r="B300" s="16" t="s">
        <v>701</v>
      </c>
      <c r="C300" s="19">
        <v>33810</v>
      </c>
      <c r="D300" s="16">
        <v>16546</v>
      </c>
      <c r="E300" s="16">
        <v>17264</v>
      </c>
      <c r="F300" s="47">
        <f t="shared" si="31"/>
        <v>9.3977229770296419E-2</v>
      </c>
      <c r="G300" s="72">
        <v>95.841056533827611</v>
      </c>
      <c r="H300" s="73">
        <v>2441.51994676</v>
      </c>
      <c r="I300" s="74">
        <f t="shared" si="32"/>
        <v>13.847931099177501</v>
      </c>
      <c r="J300" s="47">
        <f t="shared" si="30"/>
        <v>1.195921264599544E-2</v>
      </c>
      <c r="K300" s="16">
        <v>32281</v>
      </c>
      <c r="L300" s="16">
        <v>15140</v>
      </c>
      <c r="M300" s="16">
        <v>17141</v>
      </c>
      <c r="N300" s="16">
        <v>1529</v>
      </c>
      <c r="O300" s="16">
        <v>1406</v>
      </c>
      <c r="P300" s="78">
        <v>123</v>
      </c>
      <c r="Q300" s="16">
        <v>5222</v>
      </c>
      <c r="R300" s="16">
        <v>2686</v>
      </c>
      <c r="S300" s="16">
        <v>2536</v>
      </c>
      <c r="T300" s="72">
        <v>105.91482649842273</v>
      </c>
      <c r="U300" s="16">
        <v>28588</v>
      </c>
      <c r="V300" s="16">
        <v>13860</v>
      </c>
      <c r="W300" s="16">
        <v>14728</v>
      </c>
      <c r="X300" s="72">
        <v>94.106463878326991</v>
      </c>
      <c r="Y300" s="47">
        <v>0.15445134575569358</v>
      </c>
      <c r="Z300" s="16">
        <v>12232</v>
      </c>
      <c r="AA300" s="16">
        <v>20353</v>
      </c>
      <c r="AB300" s="16">
        <v>1225</v>
      </c>
      <c r="AC300" s="47">
        <v>0.66118016999950868</v>
      </c>
      <c r="AD300" s="50">
        <f t="shared" si="33"/>
        <v>11455.498452316611</v>
      </c>
      <c r="AE300" s="75">
        <v>0.60099248268068595</v>
      </c>
      <c r="AF300" s="76">
        <f t="shared" si="34"/>
        <v>0.39900751731931405</v>
      </c>
      <c r="AG300" s="77">
        <v>6.018768731882278</v>
      </c>
      <c r="AH300" s="16">
        <v>21578</v>
      </c>
      <c r="AI300" s="16">
        <v>4695</v>
      </c>
      <c r="AJ300" s="16">
        <v>14410</v>
      </c>
      <c r="AK300" s="16">
        <v>1504</v>
      </c>
      <c r="AL300" s="78">
        <v>781</v>
      </c>
      <c r="AM300" s="78">
        <v>188</v>
      </c>
      <c r="AN300" s="16">
        <v>7194</v>
      </c>
      <c r="AO300" s="16">
        <v>5883</v>
      </c>
      <c r="AP300" s="16">
        <v>1311</v>
      </c>
      <c r="AQ300" s="67">
        <v>0.18223519599666388</v>
      </c>
      <c r="AR300" s="16">
        <v>32281</v>
      </c>
      <c r="AS300" s="16">
        <v>1529</v>
      </c>
      <c r="AT300" s="47">
        <f t="shared" si="35"/>
        <v>4.7365323255165577E-2</v>
      </c>
      <c r="AU300" s="78">
        <v>325</v>
      </c>
      <c r="AV300" s="78">
        <v>837</v>
      </c>
      <c r="AW300" s="16">
        <v>1345</v>
      </c>
      <c r="AX300" s="16">
        <v>1428</v>
      </c>
      <c r="AY300" s="16">
        <v>1256</v>
      </c>
      <c r="AZ300" s="78">
        <v>854</v>
      </c>
      <c r="BA300" s="78">
        <v>569</v>
      </c>
      <c r="BB300" s="78">
        <v>349</v>
      </c>
      <c r="BC300" s="78">
        <v>231</v>
      </c>
      <c r="BD300" s="79">
        <v>4.487211565193217</v>
      </c>
    </row>
    <row r="301" spans="1:56" x14ac:dyDescent="0.3">
      <c r="A301" s="19" t="s">
        <v>658</v>
      </c>
      <c r="B301" s="16" t="s">
        <v>703</v>
      </c>
      <c r="C301" s="19">
        <v>25926</v>
      </c>
      <c r="D301" s="16">
        <v>13829</v>
      </c>
      <c r="E301" s="16">
        <v>12097</v>
      </c>
      <c r="F301" s="47">
        <f t="shared" si="31"/>
        <v>7.206310733583865E-2</v>
      </c>
      <c r="G301" s="72">
        <v>114.31759940481112</v>
      </c>
      <c r="H301" s="73">
        <v>2702.5326410600001</v>
      </c>
      <c r="I301" s="74">
        <f t="shared" si="32"/>
        <v>9.593223632566815</v>
      </c>
      <c r="J301" s="47">
        <f t="shared" si="30"/>
        <v>8.2848044636263107E-3</v>
      </c>
      <c r="K301" s="16">
        <v>23503</v>
      </c>
      <c r="L301" s="16">
        <v>11636</v>
      </c>
      <c r="M301" s="16">
        <v>11867</v>
      </c>
      <c r="N301" s="16">
        <v>2423</v>
      </c>
      <c r="O301" s="16">
        <v>2193</v>
      </c>
      <c r="P301" s="78">
        <v>230</v>
      </c>
      <c r="Q301" s="16">
        <v>8972</v>
      </c>
      <c r="R301" s="16">
        <v>4712</v>
      </c>
      <c r="S301" s="16">
        <v>4260</v>
      </c>
      <c r="T301" s="72">
        <v>110.61032863849765</v>
      </c>
      <c r="U301" s="16">
        <v>16954</v>
      </c>
      <c r="V301" s="16">
        <v>9117</v>
      </c>
      <c r="W301" s="16">
        <v>7837</v>
      </c>
      <c r="X301" s="72">
        <v>116.33278040066352</v>
      </c>
      <c r="Y301" s="47">
        <v>0.34606186839466174</v>
      </c>
      <c r="Z301" s="16">
        <v>6847</v>
      </c>
      <c r="AA301" s="16">
        <v>17897</v>
      </c>
      <c r="AB301" s="16">
        <v>1182</v>
      </c>
      <c r="AC301" s="47">
        <v>0.44862267419120522</v>
      </c>
      <c r="AD301" s="50">
        <f t="shared" si="33"/>
        <v>14295.008548918815</v>
      </c>
      <c r="AE301" s="75">
        <v>0.38257808571268925</v>
      </c>
      <c r="AF301" s="76">
        <f t="shared" si="34"/>
        <v>0.61742191428731075</v>
      </c>
      <c r="AG301" s="77">
        <v>6.6044588478515953</v>
      </c>
      <c r="AH301" s="16">
        <v>19079</v>
      </c>
      <c r="AI301" s="16">
        <v>5325</v>
      </c>
      <c r="AJ301" s="16">
        <v>11778</v>
      </c>
      <c r="AK301" s="78">
        <v>1162</v>
      </c>
      <c r="AL301" s="78">
        <v>689</v>
      </c>
      <c r="AM301" s="78">
        <v>125</v>
      </c>
      <c r="AN301" s="16">
        <v>5421</v>
      </c>
      <c r="AO301" s="16">
        <v>4342</v>
      </c>
      <c r="AP301" s="16">
        <v>1079</v>
      </c>
      <c r="AQ301" s="67">
        <v>0.19904076738609114</v>
      </c>
      <c r="AR301" s="16">
        <v>23503</v>
      </c>
      <c r="AS301" s="16">
        <v>2423</v>
      </c>
      <c r="AT301" s="47">
        <f t="shared" si="35"/>
        <v>0.10309322214185423</v>
      </c>
      <c r="AU301" s="78">
        <v>335</v>
      </c>
      <c r="AV301" s="78">
        <v>728</v>
      </c>
      <c r="AW301" s="16">
        <v>1090</v>
      </c>
      <c r="AX301" s="16">
        <v>1071</v>
      </c>
      <c r="AY301" s="78">
        <v>845</v>
      </c>
      <c r="AZ301" s="78">
        <v>568</v>
      </c>
      <c r="BA301" s="78">
        <v>338</v>
      </c>
      <c r="BB301" s="78">
        <v>238</v>
      </c>
      <c r="BC301" s="78">
        <v>208</v>
      </c>
      <c r="BD301" s="79">
        <v>4.3355469470577388</v>
      </c>
    </row>
    <row r="302" spans="1:56" x14ac:dyDescent="0.3">
      <c r="A302" s="19" t="s">
        <v>658</v>
      </c>
      <c r="B302" s="16" t="s">
        <v>707</v>
      </c>
      <c r="C302" s="19">
        <v>323405</v>
      </c>
      <c r="D302" s="16">
        <v>158512</v>
      </c>
      <c r="E302" s="16">
        <v>164893</v>
      </c>
      <c r="F302" s="47">
        <f t="shared" si="31"/>
        <v>0.89892653043072202</v>
      </c>
      <c r="G302" s="72">
        <v>96.130217777589095</v>
      </c>
      <c r="H302" s="73">
        <v>3838.5754212799998</v>
      </c>
      <c r="I302" s="74">
        <f t="shared" si="32"/>
        <v>84.251307974081271</v>
      </c>
      <c r="J302" s="47">
        <f t="shared" si="30"/>
        <v>7.2760277369168486E-2</v>
      </c>
      <c r="K302" s="16">
        <v>305923</v>
      </c>
      <c r="L302" s="16">
        <v>145840</v>
      </c>
      <c r="M302" s="16">
        <v>160083</v>
      </c>
      <c r="N302" s="16">
        <v>17482</v>
      </c>
      <c r="O302" s="16">
        <v>12672</v>
      </c>
      <c r="P302" s="16">
        <v>4810</v>
      </c>
      <c r="Q302" s="16">
        <v>174335</v>
      </c>
      <c r="R302" s="16">
        <v>84331</v>
      </c>
      <c r="S302" s="16">
        <v>90004</v>
      </c>
      <c r="T302" s="72">
        <v>93.696946802364351</v>
      </c>
      <c r="U302" s="16">
        <v>149070</v>
      </c>
      <c r="V302" s="16">
        <v>74181</v>
      </c>
      <c r="W302" s="16">
        <v>74889</v>
      </c>
      <c r="X302" s="72">
        <v>99.054600809197609</v>
      </c>
      <c r="Y302" s="47">
        <v>0.53906092979391163</v>
      </c>
      <c r="Z302" s="16">
        <v>98676</v>
      </c>
      <c r="AA302" s="16">
        <v>209137</v>
      </c>
      <c r="AB302" s="16">
        <v>15592</v>
      </c>
      <c r="AC302" s="47">
        <v>0.54637868956712587</v>
      </c>
      <c r="AD302" s="50">
        <f t="shared" si="33"/>
        <v>146703.39990054365</v>
      </c>
      <c r="AE302" s="75">
        <v>0.47182468907940733</v>
      </c>
      <c r="AF302" s="76">
        <f t="shared" si="34"/>
        <v>0.52817531092059267</v>
      </c>
      <c r="AG302" s="77">
        <v>7.4554000487718586</v>
      </c>
      <c r="AH302" s="16">
        <v>224729</v>
      </c>
      <c r="AI302" s="16">
        <v>69858</v>
      </c>
      <c r="AJ302" s="16">
        <v>134615</v>
      </c>
      <c r="AK302" s="16">
        <v>15389</v>
      </c>
      <c r="AL302" s="16">
        <v>3186</v>
      </c>
      <c r="AM302" s="78">
        <v>1681</v>
      </c>
      <c r="AN302" s="16">
        <v>64932</v>
      </c>
      <c r="AO302" s="16">
        <v>40330</v>
      </c>
      <c r="AP302" s="16">
        <v>24602</v>
      </c>
      <c r="AQ302" s="67">
        <v>0.37888868354586336</v>
      </c>
      <c r="AR302" s="16">
        <v>305923</v>
      </c>
      <c r="AS302" s="16">
        <v>17482</v>
      </c>
      <c r="AT302" s="47">
        <f t="shared" si="35"/>
        <v>5.7145098603243301E-2</v>
      </c>
      <c r="AU302" s="16">
        <v>2846</v>
      </c>
      <c r="AV302" s="16">
        <v>7110</v>
      </c>
      <c r="AW302" s="16">
        <v>11597</v>
      </c>
      <c r="AX302" s="16">
        <v>12909</v>
      </c>
      <c r="AY302" s="16">
        <v>10964</v>
      </c>
      <c r="AZ302" s="16">
        <v>7534</v>
      </c>
      <c r="BA302" s="16">
        <v>4790</v>
      </c>
      <c r="BB302" s="16">
        <v>3352</v>
      </c>
      <c r="BC302" s="16">
        <v>3830</v>
      </c>
      <c r="BD302" s="79">
        <v>4.7114365798065672</v>
      </c>
    </row>
    <row r="303" spans="1:56" x14ac:dyDescent="0.3">
      <c r="A303" s="19" t="s">
        <v>658</v>
      </c>
      <c r="B303" s="16" t="s">
        <v>708</v>
      </c>
      <c r="C303" s="19">
        <v>56662</v>
      </c>
      <c r="D303" s="16">
        <v>28604</v>
      </c>
      <c r="E303" s="16">
        <v>28058</v>
      </c>
      <c r="F303" s="47">
        <f t="shared" si="31"/>
        <v>0.15749594182917881</v>
      </c>
      <c r="G303" s="72">
        <v>101.94596906408155</v>
      </c>
      <c r="H303" s="73">
        <v>1793.20367489</v>
      </c>
      <c r="I303" s="74">
        <f t="shared" si="32"/>
        <v>31.598195338003531</v>
      </c>
      <c r="J303" s="47">
        <f t="shared" si="30"/>
        <v>2.7288519459728593E-2</v>
      </c>
      <c r="K303" s="16">
        <v>54190</v>
      </c>
      <c r="L303" s="16">
        <v>26414</v>
      </c>
      <c r="M303" s="16">
        <v>27776</v>
      </c>
      <c r="N303" s="16">
        <v>2472</v>
      </c>
      <c r="O303" s="16">
        <v>2190</v>
      </c>
      <c r="P303" s="78">
        <v>282</v>
      </c>
      <c r="Q303" s="16">
        <v>9152</v>
      </c>
      <c r="R303" s="16">
        <v>4449</v>
      </c>
      <c r="S303" s="16">
        <v>4703</v>
      </c>
      <c r="T303" s="72">
        <v>94.599192005103134</v>
      </c>
      <c r="U303" s="16">
        <v>47510</v>
      </c>
      <c r="V303" s="16">
        <v>24155</v>
      </c>
      <c r="W303" s="16">
        <v>23355</v>
      </c>
      <c r="X303" s="72">
        <v>103.4253907086277</v>
      </c>
      <c r="Y303" s="47">
        <v>0.16151918393279444</v>
      </c>
      <c r="Z303" s="16">
        <v>18289</v>
      </c>
      <c r="AA303" s="16">
        <v>35555</v>
      </c>
      <c r="AB303" s="16">
        <v>2818</v>
      </c>
      <c r="AC303" s="47">
        <v>0.59364365068204183</v>
      </c>
      <c r="AD303" s="50">
        <f t="shared" si="33"/>
        <v>23024.963465054145</v>
      </c>
      <c r="AE303" s="75">
        <v>0.51438616228378564</v>
      </c>
      <c r="AF303" s="76">
        <f t="shared" si="34"/>
        <v>0.48561383771621436</v>
      </c>
      <c r="AG303" s="77">
        <v>7.9257488398256219</v>
      </c>
      <c r="AH303" s="16">
        <v>38373</v>
      </c>
      <c r="AI303" s="16">
        <v>9441</v>
      </c>
      <c r="AJ303" s="16">
        <v>25176</v>
      </c>
      <c r="AK303" s="16">
        <v>2943</v>
      </c>
      <c r="AL303" s="78">
        <v>614</v>
      </c>
      <c r="AM303" s="78">
        <v>199</v>
      </c>
      <c r="AN303" s="16">
        <v>11779</v>
      </c>
      <c r="AO303" s="16">
        <v>9022</v>
      </c>
      <c r="AP303" s="16">
        <v>2757</v>
      </c>
      <c r="AQ303" s="67">
        <v>0.23406061635113334</v>
      </c>
      <c r="AR303" s="16">
        <v>54190</v>
      </c>
      <c r="AS303" s="16">
        <v>2472</v>
      </c>
      <c r="AT303" s="47">
        <f t="shared" si="35"/>
        <v>4.5617272559512825E-2</v>
      </c>
      <c r="AU303" s="78">
        <v>543</v>
      </c>
      <c r="AV303" s="16">
        <v>1323</v>
      </c>
      <c r="AW303" s="16">
        <v>1988</v>
      </c>
      <c r="AX303" s="16">
        <v>2389</v>
      </c>
      <c r="AY303" s="16">
        <v>2068</v>
      </c>
      <c r="AZ303" s="16">
        <v>1474</v>
      </c>
      <c r="BA303" s="78">
        <v>911</v>
      </c>
      <c r="BB303" s="78">
        <v>582</v>
      </c>
      <c r="BC303" s="78">
        <v>501</v>
      </c>
      <c r="BD303" s="79">
        <v>4.6005603192121569</v>
      </c>
    </row>
    <row r="304" spans="1:56" x14ac:dyDescent="0.3">
      <c r="A304" s="19" t="s">
        <v>658</v>
      </c>
      <c r="B304" s="16" t="s">
        <v>710</v>
      </c>
      <c r="C304" s="19">
        <v>59376</v>
      </c>
      <c r="D304" s="16">
        <v>28391</v>
      </c>
      <c r="E304" s="16">
        <v>30985</v>
      </c>
      <c r="F304" s="47">
        <f t="shared" si="31"/>
        <v>0.16503969224611417</v>
      </c>
      <c r="G304" s="72">
        <v>91.628207197030818</v>
      </c>
      <c r="H304" s="73">
        <v>2401.2298530399999</v>
      </c>
      <c r="I304" s="74">
        <f t="shared" si="32"/>
        <v>24.727328758148214</v>
      </c>
      <c r="J304" s="47">
        <f t="shared" si="30"/>
        <v>2.1354769941316153E-2</v>
      </c>
      <c r="K304" s="16">
        <v>56768</v>
      </c>
      <c r="L304" s="16">
        <v>25914</v>
      </c>
      <c r="M304" s="16">
        <v>30854</v>
      </c>
      <c r="N304" s="16">
        <v>2608</v>
      </c>
      <c r="O304" s="16">
        <v>2477</v>
      </c>
      <c r="P304" s="78">
        <v>131</v>
      </c>
      <c r="Q304" s="16">
        <v>7046</v>
      </c>
      <c r="R304" s="16">
        <v>3594</v>
      </c>
      <c r="S304" s="16">
        <v>3452</v>
      </c>
      <c r="T304" s="72">
        <v>104.1135573580533</v>
      </c>
      <c r="U304" s="16">
        <v>52330</v>
      </c>
      <c r="V304" s="16">
        <v>24797</v>
      </c>
      <c r="W304" s="16">
        <v>27533</v>
      </c>
      <c r="X304" s="72">
        <v>90.062833690480517</v>
      </c>
      <c r="Y304" s="47">
        <v>0.118667475074104</v>
      </c>
      <c r="Z304" s="16">
        <v>18727</v>
      </c>
      <c r="AA304" s="16">
        <v>38393</v>
      </c>
      <c r="AB304" s="16">
        <v>2256</v>
      </c>
      <c r="AC304" s="47">
        <v>0.5465319198812284</v>
      </c>
      <c r="AD304" s="50">
        <f t="shared" si="33"/>
        <v>26925.120725132183</v>
      </c>
      <c r="AE304" s="75">
        <v>0.48777120829317844</v>
      </c>
      <c r="AF304" s="76">
        <f t="shared" si="34"/>
        <v>0.51222879170682156</v>
      </c>
      <c r="AG304" s="77">
        <v>5.876071158804991</v>
      </c>
      <c r="AH304" s="16">
        <v>40649</v>
      </c>
      <c r="AI304" s="16">
        <v>8879</v>
      </c>
      <c r="AJ304" s="16">
        <v>27299</v>
      </c>
      <c r="AK304" s="16">
        <v>2992</v>
      </c>
      <c r="AL304" s="78">
        <v>1092</v>
      </c>
      <c r="AM304" s="78">
        <v>387</v>
      </c>
      <c r="AN304" s="16">
        <v>13328</v>
      </c>
      <c r="AO304" s="16">
        <v>9389</v>
      </c>
      <c r="AP304" s="16">
        <v>3939</v>
      </c>
      <c r="AQ304" s="67">
        <v>0.29554321728691474</v>
      </c>
      <c r="AR304" s="16">
        <v>56768</v>
      </c>
      <c r="AS304" s="16">
        <v>2608</v>
      </c>
      <c r="AT304" s="47">
        <f t="shared" si="35"/>
        <v>4.5941375422773392E-2</v>
      </c>
      <c r="AU304" s="78">
        <v>433</v>
      </c>
      <c r="AV304" s="16">
        <v>1466</v>
      </c>
      <c r="AW304" s="16">
        <v>2934</v>
      </c>
      <c r="AX304" s="16">
        <v>3332</v>
      </c>
      <c r="AY304" s="16">
        <v>2389</v>
      </c>
      <c r="AZ304" s="16">
        <v>1372</v>
      </c>
      <c r="BA304" s="78">
        <v>722</v>
      </c>
      <c r="BB304" s="78">
        <v>410</v>
      </c>
      <c r="BC304" s="78">
        <v>270</v>
      </c>
      <c r="BD304" s="79">
        <v>4.2593037214885952</v>
      </c>
    </row>
    <row r="305" spans="1:56" x14ac:dyDescent="0.3">
      <c r="A305" s="19" t="s">
        <v>658</v>
      </c>
      <c r="B305" s="16" t="s">
        <v>712</v>
      </c>
      <c r="C305" s="19">
        <v>172805</v>
      </c>
      <c r="D305" s="16">
        <v>84023</v>
      </c>
      <c r="E305" s="16">
        <v>88782</v>
      </c>
      <c r="F305" s="47">
        <f t="shared" si="31"/>
        <v>0.48032343065531119</v>
      </c>
      <c r="G305" s="72">
        <v>94.639679214255139</v>
      </c>
      <c r="H305" s="73">
        <v>4825.8415606799999</v>
      </c>
      <c r="I305" s="74">
        <f t="shared" si="32"/>
        <v>35.808262212332224</v>
      </c>
      <c r="J305" s="47">
        <f t="shared" si="30"/>
        <v>3.0924375577394334E-2</v>
      </c>
      <c r="K305" s="16">
        <v>166461</v>
      </c>
      <c r="L305" s="16">
        <v>78360</v>
      </c>
      <c r="M305" s="16">
        <v>88101</v>
      </c>
      <c r="N305" s="16">
        <v>6344</v>
      </c>
      <c r="O305" s="16">
        <v>5663</v>
      </c>
      <c r="P305" s="78">
        <v>681</v>
      </c>
      <c r="Q305" s="16">
        <v>33603</v>
      </c>
      <c r="R305" s="16">
        <v>16305</v>
      </c>
      <c r="S305" s="16">
        <v>17298</v>
      </c>
      <c r="T305" s="72">
        <v>94.259451959764135</v>
      </c>
      <c r="U305" s="16">
        <v>139202</v>
      </c>
      <c r="V305" s="16">
        <v>67718</v>
      </c>
      <c r="W305" s="16">
        <v>71484</v>
      </c>
      <c r="X305" s="72">
        <v>94.731688209949084</v>
      </c>
      <c r="Y305" s="47">
        <v>0.1944561789300078</v>
      </c>
      <c r="Z305" s="16">
        <v>60292</v>
      </c>
      <c r="AA305" s="16">
        <v>105614</v>
      </c>
      <c r="AB305" s="16">
        <v>6899</v>
      </c>
      <c r="AC305" s="47">
        <v>0.6361940651807525</v>
      </c>
      <c r="AD305" s="50">
        <f t="shared" si="33"/>
        <v>62867.484566440064</v>
      </c>
      <c r="AE305" s="75">
        <v>0.57087128600374948</v>
      </c>
      <c r="AF305" s="76">
        <f t="shared" si="34"/>
        <v>0.42912871399625052</v>
      </c>
      <c r="AG305" s="77">
        <v>6.5322779177003047</v>
      </c>
      <c r="AH305" s="16">
        <v>112513</v>
      </c>
      <c r="AI305" s="16">
        <v>29685</v>
      </c>
      <c r="AJ305" s="16">
        <v>72084</v>
      </c>
      <c r="AK305" s="16">
        <v>8053</v>
      </c>
      <c r="AL305" s="16">
        <v>1678</v>
      </c>
      <c r="AM305" s="78">
        <v>1013</v>
      </c>
      <c r="AN305" s="16">
        <v>35142</v>
      </c>
      <c r="AO305" s="16">
        <v>25655</v>
      </c>
      <c r="AP305" s="16">
        <v>9487</v>
      </c>
      <c r="AQ305" s="67">
        <v>0.26996186898867452</v>
      </c>
      <c r="AR305" s="16">
        <v>166461</v>
      </c>
      <c r="AS305" s="16">
        <v>6344</v>
      </c>
      <c r="AT305" s="47">
        <f t="shared" si="35"/>
        <v>3.8111029009798091E-2</v>
      </c>
      <c r="AU305" s="16">
        <v>1092</v>
      </c>
      <c r="AV305" s="16">
        <v>3162</v>
      </c>
      <c r="AW305" s="16">
        <v>5983</v>
      </c>
      <c r="AX305" s="16">
        <v>7562</v>
      </c>
      <c r="AY305" s="16">
        <v>6551</v>
      </c>
      <c r="AZ305" s="16">
        <v>4631</v>
      </c>
      <c r="BA305" s="16">
        <v>2819</v>
      </c>
      <c r="BB305" s="16">
        <v>1820</v>
      </c>
      <c r="BC305" s="16">
        <v>1522</v>
      </c>
      <c r="BD305" s="79">
        <v>4.7368106539183881</v>
      </c>
    </row>
    <row r="306" spans="1:56" x14ac:dyDescent="0.3">
      <c r="A306" s="19" t="s">
        <v>658</v>
      </c>
      <c r="B306" s="16" t="s">
        <v>716</v>
      </c>
      <c r="C306" s="19">
        <v>105972</v>
      </c>
      <c r="D306" s="16">
        <v>55041</v>
      </c>
      <c r="E306" s="16">
        <v>50931</v>
      </c>
      <c r="F306" s="47">
        <f t="shared" si="31"/>
        <v>0.29455649196148631</v>
      </c>
      <c r="G306" s="72">
        <v>108.06974141485539</v>
      </c>
      <c r="H306" s="73">
        <v>3151.2488284699998</v>
      </c>
      <c r="I306" s="74">
        <f t="shared" si="32"/>
        <v>33.628572597185773</v>
      </c>
      <c r="J306" s="47">
        <f t="shared" si="30"/>
        <v>2.9041973692007093E-2</v>
      </c>
      <c r="K306" s="16">
        <v>88732</v>
      </c>
      <c r="L306" s="16">
        <v>43941</v>
      </c>
      <c r="M306" s="16">
        <v>44791</v>
      </c>
      <c r="N306" s="16">
        <v>17240</v>
      </c>
      <c r="O306" s="16">
        <v>11100</v>
      </c>
      <c r="P306" s="16">
        <v>6140</v>
      </c>
      <c r="Q306" s="16">
        <v>16355</v>
      </c>
      <c r="R306" s="16">
        <v>8293</v>
      </c>
      <c r="S306" s="16">
        <v>8062</v>
      </c>
      <c r="T306" s="72">
        <v>102.86529397171917</v>
      </c>
      <c r="U306" s="16">
        <v>89617</v>
      </c>
      <c r="V306" s="16">
        <v>46748</v>
      </c>
      <c r="W306" s="16">
        <v>42869</v>
      </c>
      <c r="X306" s="72">
        <v>109.04849658261216</v>
      </c>
      <c r="Y306" s="47">
        <v>0.15433322009587438</v>
      </c>
      <c r="Z306" s="16">
        <v>36290</v>
      </c>
      <c r="AA306" s="16">
        <v>66532</v>
      </c>
      <c r="AB306" s="16">
        <v>3150</v>
      </c>
      <c r="AC306" s="47">
        <v>0.59279745085071844</v>
      </c>
      <c r="AD306" s="50">
        <f t="shared" si="33"/>
        <v>43152.068538447667</v>
      </c>
      <c r="AE306" s="75">
        <v>0.54545181266157639</v>
      </c>
      <c r="AF306" s="76">
        <f t="shared" si="34"/>
        <v>0.45454818733842361</v>
      </c>
      <c r="AG306" s="77">
        <v>4.7345638189142063</v>
      </c>
      <c r="AH306" s="16">
        <v>69682</v>
      </c>
      <c r="AI306" s="16">
        <v>22517</v>
      </c>
      <c r="AJ306" s="16">
        <v>42901</v>
      </c>
      <c r="AK306" s="16">
        <v>3350</v>
      </c>
      <c r="AL306" s="78">
        <v>563</v>
      </c>
      <c r="AM306" s="78">
        <v>351</v>
      </c>
      <c r="AN306" s="16">
        <v>16457</v>
      </c>
      <c r="AO306" s="16">
        <v>14677</v>
      </c>
      <c r="AP306" s="16">
        <v>1780</v>
      </c>
      <c r="AQ306" s="67">
        <v>0.10816066111684998</v>
      </c>
      <c r="AR306" s="16">
        <v>88732</v>
      </c>
      <c r="AS306" s="16">
        <v>17240</v>
      </c>
      <c r="AT306" s="47">
        <f t="shared" si="35"/>
        <v>0.19429292701618356</v>
      </c>
      <c r="AU306" s="78">
        <v>263</v>
      </c>
      <c r="AV306" s="16">
        <v>1184</v>
      </c>
      <c r="AW306" s="16">
        <v>2226</v>
      </c>
      <c r="AX306" s="16">
        <v>3045</v>
      </c>
      <c r="AY306" s="16">
        <v>2916</v>
      </c>
      <c r="AZ306" s="16">
        <v>2360</v>
      </c>
      <c r="BA306" s="16">
        <v>1670</v>
      </c>
      <c r="BB306" s="16">
        <v>1312</v>
      </c>
      <c r="BC306" s="16">
        <v>1481</v>
      </c>
      <c r="BD306" s="79">
        <v>5.3917481922586132</v>
      </c>
    </row>
    <row r="307" spans="1:56" x14ac:dyDescent="0.3">
      <c r="A307" s="19" t="s">
        <v>658</v>
      </c>
      <c r="B307" s="16" t="s">
        <v>718</v>
      </c>
      <c r="C307" s="19">
        <v>116180</v>
      </c>
      <c r="D307" s="16">
        <v>59369</v>
      </c>
      <c r="E307" s="16">
        <v>56811</v>
      </c>
      <c r="F307" s="47">
        <f t="shared" si="31"/>
        <v>0.32293033288119011</v>
      </c>
      <c r="G307" s="72">
        <v>104.50264913485066</v>
      </c>
      <c r="H307" s="73">
        <v>1677.4065560900001</v>
      </c>
      <c r="I307" s="74">
        <f t="shared" si="32"/>
        <v>69.261682314401568</v>
      </c>
      <c r="J307" s="47">
        <f t="shared" si="30"/>
        <v>5.9815085812097074E-2</v>
      </c>
      <c r="K307" s="16">
        <v>114724</v>
      </c>
      <c r="L307" s="16">
        <v>58240</v>
      </c>
      <c r="M307" s="16">
        <v>56484</v>
      </c>
      <c r="N307" s="16">
        <v>1456</v>
      </c>
      <c r="O307" s="16">
        <v>1129</v>
      </c>
      <c r="P307" s="78">
        <v>327</v>
      </c>
      <c r="Q307" s="78">
        <v>970</v>
      </c>
      <c r="R307" s="78">
        <v>497</v>
      </c>
      <c r="S307" s="78">
        <v>473</v>
      </c>
      <c r="T307" s="72">
        <v>105.07399577167018</v>
      </c>
      <c r="U307" s="16">
        <v>115210</v>
      </c>
      <c r="V307" s="16">
        <v>58872</v>
      </c>
      <c r="W307" s="16">
        <v>56338</v>
      </c>
      <c r="X307" s="72">
        <v>104.49785224892611</v>
      </c>
      <c r="Y307" s="47">
        <v>8.349113444654846E-3</v>
      </c>
      <c r="Z307" s="16">
        <v>45187</v>
      </c>
      <c r="AA307" s="16">
        <v>66129</v>
      </c>
      <c r="AB307" s="16">
        <v>4864</v>
      </c>
      <c r="AC307" s="47">
        <v>0.75686914969226815</v>
      </c>
      <c r="AD307" s="50">
        <f t="shared" si="33"/>
        <v>28246.942188752288</v>
      </c>
      <c r="AE307" s="75">
        <v>0.6833159430809479</v>
      </c>
      <c r="AF307" s="76">
        <f t="shared" si="34"/>
        <v>0.3166840569190521</v>
      </c>
      <c r="AG307" s="77">
        <v>7.3553206611320299</v>
      </c>
      <c r="AH307" s="16">
        <v>70993</v>
      </c>
      <c r="AI307" s="16">
        <v>28304</v>
      </c>
      <c r="AJ307" s="16">
        <v>37946</v>
      </c>
      <c r="AK307" s="16">
        <v>4405</v>
      </c>
      <c r="AL307" s="78">
        <v>258</v>
      </c>
      <c r="AM307" s="78">
        <v>80</v>
      </c>
      <c r="AN307" s="16">
        <v>16474</v>
      </c>
      <c r="AO307" s="16">
        <v>15088</v>
      </c>
      <c r="AP307" s="16">
        <v>1386</v>
      </c>
      <c r="AQ307" s="67">
        <v>8.4132572538545586E-2</v>
      </c>
      <c r="AR307" s="16">
        <v>114724</v>
      </c>
      <c r="AS307" s="16">
        <v>1456</v>
      </c>
      <c r="AT307" s="47">
        <f t="shared" si="35"/>
        <v>1.2691328754227538E-2</v>
      </c>
      <c r="AU307" s="78">
        <v>82</v>
      </c>
      <c r="AV307" s="78">
        <v>349</v>
      </c>
      <c r="AW307" s="78">
        <v>834</v>
      </c>
      <c r="AX307" s="16">
        <v>1576</v>
      </c>
      <c r="AY307" s="16">
        <v>2184</v>
      </c>
      <c r="AZ307" s="16">
        <v>2537</v>
      </c>
      <c r="BA307" s="16">
        <v>2451</v>
      </c>
      <c r="BB307" s="16">
        <v>2914</v>
      </c>
      <c r="BC307" s="16">
        <v>3547</v>
      </c>
      <c r="BD307" s="79">
        <v>6.9639431831977658</v>
      </c>
    </row>
    <row r="308" spans="1:56" x14ac:dyDescent="0.3">
      <c r="A308" s="19" t="s">
        <v>658</v>
      </c>
      <c r="B308" s="16" t="s">
        <v>722</v>
      </c>
      <c r="C308" s="19">
        <v>97097</v>
      </c>
      <c r="D308" s="16">
        <v>48791</v>
      </c>
      <c r="E308" s="16">
        <v>48306</v>
      </c>
      <c r="F308" s="47">
        <f t="shared" si="31"/>
        <v>0.26988781659291544</v>
      </c>
      <c r="G308" s="72">
        <v>101.00401606425702</v>
      </c>
      <c r="H308" s="73">
        <v>1492.4911636500001</v>
      </c>
      <c r="I308" s="74">
        <f t="shared" si="32"/>
        <v>65.057001585551731</v>
      </c>
      <c r="J308" s="47">
        <f t="shared" si="30"/>
        <v>5.6183881223866493E-2</v>
      </c>
      <c r="K308" s="16">
        <v>96940</v>
      </c>
      <c r="L308" s="16">
        <v>48693</v>
      </c>
      <c r="M308" s="16">
        <v>48247</v>
      </c>
      <c r="N308" s="78">
        <v>157</v>
      </c>
      <c r="O308" s="78">
        <v>98</v>
      </c>
      <c r="P308" s="78">
        <v>59</v>
      </c>
      <c r="Q308" s="16">
        <v>3436</v>
      </c>
      <c r="R308" s="16">
        <v>1757</v>
      </c>
      <c r="S308" s="16">
        <v>1679</v>
      </c>
      <c r="T308" s="72">
        <v>104.6456223942823</v>
      </c>
      <c r="U308" s="16">
        <v>93661</v>
      </c>
      <c r="V308" s="16">
        <v>47034</v>
      </c>
      <c r="W308" s="16">
        <v>46627</v>
      </c>
      <c r="X308" s="72">
        <v>100.87288480923071</v>
      </c>
      <c r="Y308" s="47">
        <v>3.5387293119251879E-2</v>
      </c>
      <c r="Z308" s="16">
        <v>38323</v>
      </c>
      <c r="AA308" s="16">
        <v>54633</v>
      </c>
      <c r="AB308" s="16">
        <v>4141</v>
      </c>
      <c r="AC308" s="47">
        <v>0.77725916570570908</v>
      </c>
      <c r="AD308" s="50">
        <f t="shared" si="33"/>
        <v>21627.466787472767</v>
      </c>
      <c r="AE308" s="75">
        <v>0.70146248604323391</v>
      </c>
      <c r="AF308" s="76">
        <f t="shared" si="34"/>
        <v>0.29853751395676609</v>
      </c>
      <c r="AG308" s="77">
        <v>7.5796679662475066</v>
      </c>
      <c r="AH308" s="16">
        <v>58774</v>
      </c>
      <c r="AI308" s="16">
        <v>23508</v>
      </c>
      <c r="AJ308" s="16">
        <v>32385</v>
      </c>
      <c r="AK308" s="16">
        <v>2770</v>
      </c>
      <c r="AL308" s="78">
        <v>84</v>
      </c>
      <c r="AM308" s="78">
        <v>27</v>
      </c>
      <c r="AN308" s="16">
        <v>13969</v>
      </c>
      <c r="AO308" s="16">
        <v>12929</v>
      </c>
      <c r="AP308" s="16">
        <v>1040</v>
      </c>
      <c r="AQ308" s="67">
        <v>7.4450569117331236E-2</v>
      </c>
      <c r="AR308" s="16">
        <v>96940</v>
      </c>
      <c r="AS308" s="78">
        <v>157</v>
      </c>
      <c r="AT308" s="47">
        <f t="shared" si="35"/>
        <v>1.6195584897874973E-3</v>
      </c>
      <c r="AU308" s="78">
        <v>54</v>
      </c>
      <c r="AV308" s="78">
        <v>181</v>
      </c>
      <c r="AW308" s="78">
        <v>492</v>
      </c>
      <c r="AX308" s="16">
        <v>1032</v>
      </c>
      <c r="AY308" s="16">
        <v>1810</v>
      </c>
      <c r="AZ308" s="16">
        <v>2259</v>
      </c>
      <c r="BA308" s="16">
        <v>2424</v>
      </c>
      <c r="BB308" s="16">
        <v>3683</v>
      </c>
      <c r="BC308" s="16">
        <v>2034</v>
      </c>
      <c r="BD308" s="79">
        <v>6.9396520867635481</v>
      </c>
    </row>
    <row r="309" spans="1:56" x14ac:dyDescent="0.3">
      <c r="A309" s="19" t="s">
        <v>658</v>
      </c>
      <c r="B309" s="16" t="s">
        <v>724</v>
      </c>
      <c r="C309" s="19">
        <v>70683</v>
      </c>
      <c r="D309" s="16">
        <v>36313</v>
      </c>
      <c r="E309" s="16">
        <v>34370</v>
      </c>
      <c r="F309" s="47">
        <f t="shared" si="31"/>
        <v>0.19646827955793733</v>
      </c>
      <c r="G309" s="72">
        <v>105.6531859179517</v>
      </c>
      <c r="H309" s="73">
        <v>1791.47717117</v>
      </c>
      <c r="I309" s="74">
        <f t="shared" si="32"/>
        <v>39.455149715269592</v>
      </c>
      <c r="J309" s="47">
        <f t="shared" si="30"/>
        <v>3.4073864322773907E-2</v>
      </c>
      <c r="K309" s="16">
        <v>69364</v>
      </c>
      <c r="L309" s="16">
        <v>35403</v>
      </c>
      <c r="M309" s="16">
        <v>33961</v>
      </c>
      <c r="N309" s="16">
        <v>1319</v>
      </c>
      <c r="O309" s="78">
        <v>910</v>
      </c>
      <c r="P309" s="78">
        <v>409</v>
      </c>
      <c r="Q309" s="16">
        <v>5655</v>
      </c>
      <c r="R309" s="16">
        <v>2895</v>
      </c>
      <c r="S309" s="16">
        <v>2760</v>
      </c>
      <c r="T309" s="72">
        <v>104.89130434782609</v>
      </c>
      <c r="U309" s="16">
        <v>65028</v>
      </c>
      <c r="V309" s="16">
        <v>33418</v>
      </c>
      <c r="W309" s="16">
        <v>31610</v>
      </c>
      <c r="X309" s="72">
        <v>105.71970895286302</v>
      </c>
      <c r="Y309" s="47">
        <v>8.0005093162429444E-2</v>
      </c>
      <c r="Z309" s="16">
        <v>27210</v>
      </c>
      <c r="AA309" s="16">
        <v>40267</v>
      </c>
      <c r="AB309" s="16">
        <v>3206</v>
      </c>
      <c r="AC309" s="47">
        <v>0.75535798544714028</v>
      </c>
      <c r="AD309" s="50">
        <f t="shared" si="33"/>
        <v>17292.031514639784</v>
      </c>
      <c r="AE309" s="75">
        <v>0.67573943924305258</v>
      </c>
      <c r="AF309" s="76">
        <f t="shared" si="34"/>
        <v>0.32426056075694742</v>
      </c>
      <c r="AG309" s="77">
        <v>7.9618546204087721</v>
      </c>
      <c r="AH309" s="16">
        <v>43473</v>
      </c>
      <c r="AI309" s="16">
        <v>15739</v>
      </c>
      <c r="AJ309" s="16">
        <v>24509</v>
      </c>
      <c r="AK309" s="16">
        <v>3017</v>
      </c>
      <c r="AL309" s="78">
        <v>135</v>
      </c>
      <c r="AM309" s="78">
        <v>73</v>
      </c>
      <c r="AN309" s="16">
        <v>10445</v>
      </c>
      <c r="AO309" s="16">
        <v>9519</v>
      </c>
      <c r="AP309" s="78">
        <v>926</v>
      </c>
      <c r="AQ309" s="67">
        <v>8.8654858784107227E-2</v>
      </c>
      <c r="AR309" s="16">
        <v>69364</v>
      </c>
      <c r="AS309" s="16">
        <v>1319</v>
      </c>
      <c r="AT309" s="47">
        <f t="shared" si="35"/>
        <v>1.9015627703131307E-2</v>
      </c>
      <c r="AU309" s="78">
        <v>24</v>
      </c>
      <c r="AV309" s="78">
        <v>168</v>
      </c>
      <c r="AW309" s="78">
        <v>557</v>
      </c>
      <c r="AX309" s="16">
        <v>1024</v>
      </c>
      <c r="AY309" s="16">
        <v>1561</v>
      </c>
      <c r="AZ309" s="16">
        <v>1781</v>
      </c>
      <c r="BA309" s="16">
        <v>1573</v>
      </c>
      <c r="BB309" s="16">
        <v>2612</v>
      </c>
      <c r="BC309" s="16">
        <v>1145</v>
      </c>
      <c r="BD309" s="79">
        <v>6.640880804212542</v>
      </c>
    </row>
    <row r="310" spans="1:56" x14ac:dyDescent="0.3">
      <c r="A310" s="19" t="s">
        <v>658</v>
      </c>
      <c r="B310" s="16" t="s">
        <v>728</v>
      </c>
      <c r="C310" s="19">
        <v>171809</v>
      </c>
      <c r="D310" s="16">
        <v>88402</v>
      </c>
      <c r="E310" s="16">
        <v>83407</v>
      </c>
      <c r="F310" s="47">
        <f t="shared" si="31"/>
        <v>0.47755497987592005</v>
      </c>
      <c r="G310" s="72">
        <v>105.98870598391021</v>
      </c>
      <c r="H310" s="73">
        <v>1775.7832528700001</v>
      </c>
      <c r="I310" s="74">
        <f t="shared" si="32"/>
        <v>96.751109530019676</v>
      </c>
      <c r="J310" s="47">
        <f t="shared" si="30"/>
        <v>8.3555231775685634E-2</v>
      </c>
      <c r="K310" s="16">
        <v>154513</v>
      </c>
      <c r="L310" s="16">
        <v>76309</v>
      </c>
      <c r="M310" s="16">
        <v>78204</v>
      </c>
      <c r="N310" s="16">
        <v>17296</v>
      </c>
      <c r="O310" s="16">
        <v>12093</v>
      </c>
      <c r="P310" s="16">
        <v>5203</v>
      </c>
      <c r="Q310" s="16">
        <v>94128</v>
      </c>
      <c r="R310" s="16">
        <v>48369</v>
      </c>
      <c r="S310" s="16">
        <v>45759</v>
      </c>
      <c r="T310" s="72">
        <v>105.70379597456238</v>
      </c>
      <c r="U310" s="16">
        <v>77681</v>
      </c>
      <c r="V310" s="16">
        <v>40033</v>
      </c>
      <c r="W310" s="16">
        <v>37648</v>
      </c>
      <c r="X310" s="72">
        <v>106.33499787505312</v>
      </c>
      <c r="Y310" s="47">
        <v>0.54786419803386321</v>
      </c>
      <c r="Z310" s="16">
        <v>47780</v>
      </c>
      <c r="AA310" s="16">
        <v>117127</v>
      </c>
      <c r="AB310" s="16">
        <v>6902</v>
      </c>
      <c r="AC310" s="47">
        <v>0.46686075798065346</v>
      </c>
      <c r="AD310" s="50">
        <f t="shared" si="33"/>
        <v>91598.120032101913</v>
      </c>
      <c r="AE310" s="75">
        <v>0.40793326901568383</v>
      </c>
      <c r="AF310" s="76">
        <f t="shared" si="34"/>
        <v>0.59206673098431617</v>
      </c>
      <c r="AG310" s="77">
        <v>5.8927488964969648</v>
      </c>
      <c r="AH310" s="16">
        <v>124029</v>
      </c>
      <c r="AI310" s="16">
        <v>38507</v>
      </c>
      <c r="AJ310" s="16">
        <v>75268</v>
      </c>
      <c r="AK310" s="16">
        <v>7716</v>
      </c>
      <c r="AL310" s="78">
        <v>2018</v>
      </c>
      <c r="AM310" s="78">
        <v>520</v>
      </c>
      <c r="AN310" s="16">
        <v>32758</v>
      </c>
      <c r="AO310" s="16">
        <v>25393</v>
      </c>
      <c r="AP310" s="16">
        <v>7365</v>
      </c>
      <c r="AQ310" s="67">
        <v>0.22483057573722451</v>
      </c>
      <c r="AR310" s="16">
        <v>154513</v>
      </c>
      <c r="AS310" s="16">
        <v>17296</v>
      </c>
      <c r="AT310" s="47">
        <f t="shared" si="35"/>
        <v>0.11193880126591291</v>
      </c>
      <c r="AU310" s="78">
        <v>1434</v>
      </c>
      <c r="AV310" s="16">
        <v>3661</v>
      </c>
      <c r="AW310" s="16">
        <v>5694</v>
      </c>
      <c r="AX310" s="16">
        <v>6744</v>
      </c>
      <c r="AY310" s="16">
        <v>5303</v>
      </c>
      <c r="AZ310" s="16">
        <v>3752</v>
      </c>
      <c r="BA310" s="16">
        <v>2454</v>
      </c>
      <c r="BB310" s="16">
        <v>1880</v>
      </c>
      <c r="BC310" s="16">
        <v>1836</v>
      </c>
      <c r="BD310" s="79">
        <v>4.7168020025642594</v>
      </c>
    </row>
    <row r="311" spans="1:56" x14ac:dyDescent="0.3">
      <c r="A311" s="19" t="s">
        <v>658</v>
      </c>
      <c r="B311" s="16" t="s">
        <v>729</v>
      </c>
      <c r="C311" s="19">
        <v>107034</v>
      </c>
      <c r="D311" s="16">
        <v>51315</v>
      </c>
      <c r="E311" s="16">
        <v>55719</v>
      </c>
      <c r="F311" s="47">
        <f t="shared" si="31"/>
        <v>0.29750839429854797</v>
      </c>
      <c r="G311" s="72">
        <v>92.096053410865224</v>
      </c>
      <c r="H311" s="73">
        <v>1562.36369975</v>
      </c>
      <c r="I311" s="74">
        <f t="shared" si="32"/>
        <v>68.507736077794775</v>
      </c>
      <c r="J311" s="47">
        <f t="shared" ref="J311:J335" si="36">I311/1157.93</f>
        <v>5.9163970255364982E-2</v>
      </c>
      <c r="K311" s="16">
        <v>104198</v>
      </c>
      <c r="L311" s="16">
        <v>49247</v>
      </c>
      <c r="M311" s="16">
        <v>54951</v>
      </c>
      <c r="N311" s="16">
        <v>2836</v>
      </c>
      <c r="O311" s="16">
        <v>2068</v>
      </c>
      <c r="P311" s="78">
        <v>768</v>
      </c>
      <c r="Q311" s="16">
        <v>30269</v>
      </c>
      <c r="R311" s="16">
        <v>14171</v>
      </c>
      <c r="S311" s="16">
        <v>16098</v>
      </c>
      <c r="T311" s="72">
        <v>88.029568890545406</v>
      </c>
      <c r="U311" s="16">
        <v>76765</v>
      </c>
      <c r="V311" s="16">
        <v>37144</v>
      </c>
      <c r="W311" s="16">
        <v>39621</v>
      </c>
      <c r="X311" s="72">
        <v>93.748264809065901</v>
      </c>
      <c r="Y311" s="47">
        <v>0.28279798942392137</v>
      </c>
      <c r="Z311" s="16">
        <v>33239</v>
      </c>
      <c r="AA311" s="16">
        <v>68256</v>
      </c>
      <c r="AB311" s="16">
        <v>5539</v>
      </c>
      <c r="AC311" s="47">
        <v>0.56812587904360057</v>
      </c>
      <c r="AD311" s="50">
        <f t="shared" si="33"/>
        <v>46225.214662447259</v>
      </c>
      <c r="AE311" s="75">
        <v>0.48697550398499767</v>
      </c>
      <c r="AF311" s="76">
        <f t="shared" si="34"/>
        <v>0.51302449601500233</v>
      </c>
      <c r="AG311" s="77">
        <v>8.1150375058602915</v>
      </c>
      <c r="AH311" s="16">
        <v>73795</v>
      </c>
      <c r="AI311" s="16">
        <v>20465</v>
      </c>
      <c r="AJ311" s="16">
        <v>44479</v>
      </c>
      <c r="AK311" s="16">
        <v>6669</v>
      </c>
      <c r="AL311" s="16">
        <v>1763</v>
      </c>
      <c r="AM311" s="78">
        <v>419</v>
      </c>
      <c r="AN311" s="16">
        <v>21417</v>
      </c>
      <c r="AO311" s="16">
        <v>15235</v>
      </c>
      <c r="AP311" s="16">
        <v>6182</v>
      </c>
      <c r="AQ311" s="67">
        <v>0.28864920390344118</v>
      </c>
      <c r="AR311" s="16">
        <v>104198</v>
      </c>
      <c r="AS311" s="16">
        <v>2836</v>
      </c>
      <c r="AT311" s="47">
        <f t="shared" si="35"/>
        <v>2.7217413002168948E-2</v>
      </c>
      <c r="AU311" s="78">
        <v>817</v>
      </c>
      <c r="AV311" s="16">
        <v>1857</v>
      </c>
      <c r="AW311" s="16">
        <v>3166</v>
      </c>
      <c r="AX311" s="16">
        <v>4403</v>
      </c>
      <c r="AY311" s="16">
        <v>3953</v>
      </c>
      <c r="AZ311" s="16">
        <v>2985</v>
      </c>
      <c r="BA311" s="16">
        <v>1872</v>
      </c>
      <c r="BB311" s="16">
        <v>1265</v>
      </c>
      <c r="BC311" s="16">
        <v>1099</v>
      </c>
      <c r="BD311" s="79">
        <v>4.8652005416258115</v>
      </c>
    </row>
    <row r="312" spans="1:56" x14ac:dyDescent="0.3">
      <c r="A312" s="19" t="s">
        <v>658</v>
      </c>
      <c r="B312" s="16" t="s">
        <v>731</v>
      </c>
      <c r="C312" s="19">
        <v>174652</v>
      </c>
      <c r="D312" s="16">
        <v>87442</v>
      </c>
      <c r="E312" s="16">
        <v>87210</v>
      </c>
      <c r="F312" s="47">
        <f t="shared" si="31"/>
        <v>0.48545729470102955</v>
      </c>
      <c r="G312" s="72">
        <v>100.26602453847036</v>
      </c>
      <c r="H312" s="73">
        <v>4071.8627040800002</v>
      </c>
      <c r="I312" s="74">
        <f t="shared" si="32"/>
        <v>42.892408878373764</v>
      </c>
      <c r="J312" s="47">
        <f t="shared" si="36"/>
        <v>3.7042315924428734E-2</v>
      </c>
      <c r="K312" s="16">
        <v>170728</v>
      </c>
      <c r="L312" s="16">
        <v>84358</v>
      </c>
      <c r="M312" s="16">
        <v>86370</v>
      </c>
      <c r="N312" s="16">
        <v>3924</v>
      </c>
      <c r="O312" s="16">
        <v>3084</v>
      </c>
      <c r="P312" s="78">
        <v>840</v>
      </c>
      <c r="Q312" s="16">
        <v>39638</v>
      </c>
      <c r="R312" s="16">
        <v>19678</v>
      </c>
      <c r="S312" s="16">
        <v>19960</v>
      </c>
      <c r="T312" s="72">
        <v>98.587174348697388</v>
      </c>
      <c r="U312" s="16">
        <v>135014</v>
      </c>
      <c r="V312" s="16">
        <v>67764</v>
      </c>
      <c r="W312" s="16">
        <v>67250</v>
      </c>
      <c r="X312" s="72">
        <v>100.76431226765798</v>
      </c>
      <c r="Y312" s="47">
        <v>0.22695417172434326</v>
      </c>
      <c r="Z312" s="16">
        <v>64610</v>
      </c>
      <c r="AA312" s="16">
        <v>102153</v>
      </c>
      <c r="AB312" s="16">
        <v>7889</v>
      </c>
      <c r="AC312" s="47">
        <v>0.70970994488659156</v>
      </c>
      <c r="AD312" s="50">
        <f t="shared" si="33"/>
        <v>50699.738705667012</v>
      </c>
      <c r="AE312" s="75">
        <v>0.63248264857615533</v>
      </c>
      <c r="AF312" s="76">
        <f t="shared" si="34"/>
        <v>0.36751735142384467</v>
      </c>
      <c r="AG312" s="77">
        <v>7.72272963104363</v>
      </c>
      <c r="AH312" s="16">
        <v>110042</v>
      </c>
      <c r="AI312" s="16">
        <v>33875</v>
      </c>
      <c r="AJ312" s="16">
        <v>67288</v>
      </c>
      <c r="AK312" s="16">
        <v>7608</v>
      </c>
      <c r="AL312" s="78">
        <v>846</v>
      </c>
      <c r="AM312" s="78">
        <v>425</v>
      </c>
      <c r="AN312" s="16">
        <v>32080</v>
      </c>
      <c r="AO312" s="16">
        <v>23951</v>
      </c>
      <c r="AP312" s="16">
        <v>8129</v>
      </c>
      <c r="AQ312" s="67">
        <v>0.25339775561097255</v>
      </c>
      <c r="AR312" s="16">
        <v>170728</v>
      </c>
      <c r="AS312" s="16">
        <v>3924</v>
      </c>
      <c r="AT312" s="47">
        <f t="shared" si="35"/>
        <v>2.2983927651000421E-2</v>
      </c>
      <c r="AU312" s="78">
        <v>963</v>
      </c>
      <c r="AV312" s="16">
        <v>2481</v>
      </c>
      <c r="AW312" s="16">
        <v>4118</v>
      </c>
      <c r="AX312" s="16">
        <v>5240</v>
      </c>
      <c r="AY312" s="16">
        <v>5500</v>
      </c>
      <c r="AZ312" s="16">
        <v>4901</v>
      </c>
      <c r="BA312" s="16">
        <v>3615</v>
      </c>
      <c r="BB312" s="16">
        <v>2595</v>
      </c>
      <c r="BC312" s="16">
        <v>2667</v>
      </c>
      <c r="BD312" s="79">
        <v>5.3219451371571074</v>
      </c>
    </row>
    <row r="313" spans="1:56" x14ac:dyDescent="0.3">
      <c r="A313" s="19" t="s">
        <v>658</v>
      </c>
      <c r="B313" s="16" t="s">
        <v>735</v>
      </c>
      <c r="C313" s="19">
        <v>172109</v>
      </c>
      <c r="D313" s="16">
        <v>82749</v>
      </c>
      <c r="E313" s="16">
        <v>89360</v>
      </c>
      <c r="F313" s="47">
        <f t="shared" si="31"/>
        <v>0.47838885059260411</v>
      </c>
      <c r="G313" s="72">
        <v>92.601835273052828</v>
      </c>
      <c r="H313" s="73">
        <v>3920.8686926400001</v>
      </c>
      <c r="I313" s="74">
        <f t="shared" si="32"/>
        <v>43.895629640204945</v>
      </c>
      <c r="J313" s="47">
        <f t="shared" si="36"/>
        <v>3.790870746954042E-2</v>
      </c>
      <c r="K313" s="16">
        <v>162297</v>
      </c>
      <c r="L313" s="16">
        <v>75608</v>
      </c>
      <c r="M313" s="16">
        <v>86689</v>
      </c>
      <c r="N313" s="16">
        <v>9812</v>
      </c>
      <c r="O313" s="16">
        <v>7141</v>
      </c>
      <c r="P313" s="16">
        <v>2671</v>
      </c>
      <c r="Q313" s="16">
        <v>44711</v>
      </c>
      <c r="R313" s="16">
        <v>21501</v>
      </c>
      <c r="S313" s="16">
        <v>23210</v>
      </c>
      <c r="T313" s="72">
        <v>92.636794485135724</v>
      </c>
      <c r="U313" s="16">
        <v>127398</v>
      </c>
      <c r="V313" s="16">
        <v>61248</v>
      </c>
      <c r="W313" s="16">
        <v>66150</v>
      </c>
      <c r="X313" s="72">
        <v>92.589569160997726</v>
      </c>
      <c r="Y313" s="47">
        <v>0.25978304446600703</v>
      </c>
      <c r="Z313" s="16">
        <v>52446</v>
      </c>
      <c r="AA313" s="16">
        <v>110585</v>
      </c>
      <c r="AB313" s="16">
        <v>9078</v>
      </c>
      <c r="AC313" s="47">
        <v>0.55635031875932539</v>
      </c>
      <c r="AD313" s="50">
        <f t="shared" si="33"/>
        <v>76356.10298865127</v>
      </c>
      <c r="AE313" s="75">
        <v>0.47425961929737304</v>
      </c>
      <c r="AF313" s="76">
        <f t="shared" si="34"/>
        <v>0.52574038070262696</v>
      </c>
      <c r="AG313" s="77">
        <v>8.2090699461952337</v>
      </c>
      <c r="AH313" s="16">
        <v>119663</v>
      </c>
      <c r="AI313" s="16">
        <v>32389</v>
      </c>
      <c r="AJ313" s="16">
        <v>72726</v>
      </c>
      <c r="AK313" s="16">
        <v>9832</v>
      </c>
      <c r="AL313" s="16">
        <v>3184</v>
      </c>
      <c r="AM313" s="78">
        <v>1532</v>
      </c>
      <c r="AN313" s="16">
        <v>38256</v>
      </c>
      <c r="AO313" s="16">
        <v>27508</v>
      </c>
      <c r="AP313" s="16">
        <v>10748</v>
      </c>
      <c r="AQ313" s="67">
        <v>0.28094939355918025</v>
      </c>
      <c r="AR313" s="16">
        <v>162297</v>
      </c>
      <c r="AS313" s="16">
        <v>9812</v>
      </c>
      <c r="AT313" s="47">
        <f t="shared" si="35"/>
        <v>6.0457063285211679E-2</v>
      </c>
      <c r="AU313" s="16">
        <v>2013</v>
      </c>
      <c r="AV313" s="16">
        <v>5212</v>
      </c>
      <c r="AW313" s="16">
        <v>7906</v>
      </c>
      <c r="AX313" s="16">
        <v>8448</v>
      </c>
      <c r="AY313" s="16">
        <v>6140</v>
      </c>
      <c r="AZ313" s="16">
        <v>3842</v>
      </c>
      <c r="BA313" s="16">
        <v>2169</v>
      </c>
      <c r="BB313" s="78">
        <v>1336</v>
      </c>
      <c r="BC313" s="78">
        <v>1190</v>
      </c>
      <c r="BD313" s="79">
        <v>4.2423933500627351</v>
      </c>
    </row>
    <row r="314" spans="1:56" x14ac:dyDescent="0.3">
      <c r="A314" s="19" t="s">
        <v>658</v>
      </c>
      <c r="B314" s="16" t="s">
        <v>736</v>
      </c>
      <c r="C314" s="19">
        <v>149842</v>
      </c>
      <c r="D314" s="16">
        <v>75761</v>
      </c>
      <c r="E314" s="16">
        <v>74081</v>
      </c>
      <c r="F314" s="47">
        <f t="shared" si="31"/>
        <v>0.41649618643125569</v>
      </c>
      <c r="G314" s="72">
        <v>102.26778796182556</v>
      </c>
      <c r="H314" s="73">
        <v>3271.53746469</v>
      </c>
      <c r="I314" s="74">
        <f t="shared" si="32"/>
        <v>45.801706878572617</v>
      </c>
      <c r="J314" s="47">
        <f t="shared" si="36"/>
        <v>3.9554814953039141E-2</v>
      </c>
      <c r="K314" s="16">
        <v>139717</v>
      </c>
      <c r="L314" s="16">
        <v>67978</v>
      </c>
      <c r="M314" s="16">
        <v>71739</v>
      </c>
      <c r="N314" s="16">
        <v>10125</v>
      </c>
      <c r="O314" s="16">
        <v>7783</v>
      </c>
      <c r="P314" s="16">
        <v>2342</v>
      </c>
      <c r="Q314" s="16">
        <v>18822</v>
      </c>
      <c r="R314" s="16">
        <v>9093</v>
      </c>
      <c r="S314" s="16">
        <v>9729</v>
      </c>
      <c r="T314" s="72">
        <v>93.462843046561829</v>
      </c>
      <c r="U314" s="16">
        <v>131020</v>
      </c>
      <c r="V314" s="16">
        <v>66668</v>
      </c>
      <c r="W314" s="16">
        <v>64352</v>
      </c>
      <c r="X314" s="72">
        <v>103.59895574341125</v>
      </c>
      <c r="Y314" s="47">
        <v>0.12561231163492212</v>
      </c>
      <c r="Z314" s="16">
        <v>43132</v>
      </c>
      <c r="AA314" s="16">
        <v>100352</v>
      </c>
      <c r="AB314" s="16">
        <v>6358</v>
      </c>
      <c r="AC314" s="47">
        <v>0.49316406249999994</v>
      </c>
      <c r="AD314" s="50">
        <f t="shared" si="33"/>
        <v>75945.310546875</v>
      </c>
      <c r="AE314" s="75">
        <v>0.42980707908163263</v>
      </c>
      <c r="AF314" s="76">
        <f t="shared" si="34"/>
        <v>0.57019292091836737</v>
      </c>
      <c r="AG314" s="77">
        <v>6.3356983418367347</v>
      </c>
      <c r="AH314" s="16">
        <v>106710</v>
      </c>
      <c r="AI314" s="16">
        <v>30817</v>
      </c>
      <c r="AJ314" s="16">
        <v>66416</v>
      </c>
      <c r="AK314" s="16">
        <v>6624</v>
      </c>
      <c r="AL314" s="16">
        <v>2136</v>
      </c>
      <c r="AM314" s="78">
        <v>717</v>
      </c>
      <c r="AN314" s="16">
        <v>32224</v>
      </c>
      <c r="AO314" s="16">
        <v>26159</v>
      </c>
      <c r="AP314" s="16">
        <v>6065</v>
      </c>
      <c r="AQ314" s="67">
        <v>0.18821375372393248</v>
      </c>
      <c r="AR314" s="16">
        <v>139717</v>
      </c>
      <c r="AS314" s="16">
        <v>10125</v>
      </c>
      <c r="AT314" s="47">
        <f t="shared" si="35"/>
        <v>7.2467917289950404E-2</v>
      </c>
      <c r="AU314" s="16">
        <v>1151</v>
      </c>
      <c r="AV314" s="16">
        <v>3591</v>
      </c>
      <c r="AW314" s="16">
        <v>6741</v>
      </c>
      <c r="AX314" s="16">
        <v>7726</v>
      </c>
      <c r="AY314" s="16">
        <v>5742</v>
      </c>
      <c r="AZ314" s="16">
        <v>3441</v>
      </c>
      <c r="BA314" s="16">
        <v>1916</v>
      </c>
      <c r="BB314" s="16">
        <v>1094</v>
      </c>
      <c r="BC314" s="78">
        <v>822</v>
      </c>
      <c r="BD314" s="79">
        <v>4.3358056107249254</v>
      </c>
    </row>
    <row r="315" spans="1:56" x14ac:dyDescent="0.3">
      <c r="A315" s="19" t="s">
        <v>658</v>
      </c>
      <c r="B315" s="16" t="s">
        <v>738</v>
      </c>
      <c r="C315" s="19">
        <v>176158</v>
      </c>
      <c r="D315" s="16">
        <v>85836</v>
      </c>
      <c r="E315" s="16">
        <v>90322</v>
      </c>
      <c r="F315" s="47">
        <f t="shared" si="31"/>
        <v>0.48964332569878366</v>
      </c>
      <c r="G315" s="72">
        <v>95.033325214233528</v>
      </c>
      <c r="H315" s="73">
        <v>5250.0449051799997</v>
      </c>
      <c r="I315" s="74">
        <f t="shared" si="32"/>
        <v>33.553617765477064</v>
      </c>
      <c r="J315" s="47">
        <f t="shared" si="36"/>
        <v>2.8977241945089136E-2</v>
      </c>
      <c r="K315" s="16">
        <v>167154</v>
      </c>
      <c r="L315" s="16">
        <v>78866</v>
      </c>
      <c r="M315" s="16">
        <v>88288</v>
      </c>
      <c r="N315" s="16">
        <v>9004</v>
      </c>
      <c r="O315" s="16">
        <v>6970</v>
      </c>
      <c r="P315" s="16">
        <v>2034</v>
      </c>
      <c r="Q315" s="16">
        <v>20897</v>
      </c>
      <c r="R315" s="16">
        <v>10202</v>
      </c>
      <c r="S315" s="16">
        <v>10695</v>
      </c>
      <c r="T315" s="72">
        <v>95.390369331463305</v>
      </c>
      <c r="U315" s="16">
        <v>155261</v>
      </c>
      <c r="V315" s="16">
        <v>75634</v>
      </c>
      <c r="W315" s="16">
        <v>79627</v>
      </c>
      <c r="X315" s="72">
        <v>94.985369284287984</v>
      </c>
      <c r="Y315" s="47">
        <v>0.11862646033674315</v>
      </c>
      <c r="Z315" s="16">
        <v>52700</v>
      </c>
      <c r="AA315" s="16">
        <v>116670</v>
      </c>
      <c r="AB315" s="16">
        <v>6788</v>
      </c>
      <c r="AC315" s="47">
        <v>0.50988257478357757</v>
      </c>
      <c r="AD315" s="50">
        <f t="shared" si="33"/>
        <v>86338.105391274541</v>
      </c>
      <c r="AE315" s="75">
        <v>0.45170137996057258</v>
      </c>
      <c r="AF315" s="76">
        <f t="shared" si="34"/>
        <v>0.54829862003942742</v>
      </c>
      <c r="AG315" s="77">
        <v>5.8181194823005056</v>
      </c>
      <c r="AH315" s="16">
        <v>123458</v>
      </c>
      <c r="AI315" s="16">
        <v>29951</v>
      </c>
      <c r="AJ315" s="16">
        <v>80829</v>
      </c>
      <c r="AK315" s="16">
        <v>8570</v>
      </c>
      <c r="AL315" s="16">
        <v>2996</v>
      </c>
      <c r="AM315" s="78">
        <v>1112</v>
      </c>
      <c r="AN315" s="16">
        <v>37906</v>
      </c>
      <c r="AO315" s="16">
        <v>29946</v>
      </c>
      <c r="AP315" s="16">
        <v>7960</v>
      </c>
      <c r="AQ315" s="67">
        <v>0.20999314092755764</v>
      </c>
      <c r="AR315" s="16">
        <v>167154</v>
      </c>
      <c r="AS315" s="16">
        <v>9004</v>
      </c>
      <c r="AT315" s="47">
        <f t="shared" si="35"/>
        <v>5.3866494370460774E-2</v>
      </c>
      <c r="AU315" s="16">
        <v>1211</v>
      </c>
      <c r="AV315" s="16">
        <v>4012</v>
      </c>
      <c r="AW315" s="16">
        <v>7903</v>
      </c>
      <c r="AX315" s="16">
        <v>9091</v>
      </c>
      <c r="AY315" s="16">
        <v>6779</v>
      </c>
      <c r="AZ315" s="16">
        <v>4137</v>
      </c>
      <c r="BA315" s="16">
        <v>2239</v>
      </c>
      <c r="BB315" s="16">
        <v>1365</v>
      </c>
      <c r="BC315" s="16">
        <v>1169</v>
      </c>
      <c r="BD315" s="79">
        <v>4.4096976731915793</v>
      </c>
    </row>
    <row r="316" spans="1:56" x14ac:dyDescent="0.3">
      <c r="A316" s="19" t="s">
        <v>658</v>
      </c>
      <c r="B316" s="16" t="s">
        <v>740</v>
      </c>
      <c r="C316" s="19">
        <v>50423</v>
      </c>
      <c r="D316" s="16">
        <v>24448</v>
      </c>
      <c r="E316" s="16">
        <v>25975</v>
      </c>
      <c r="F316" s="47">
        <f t="shared" si="31"/>
        <v>0.14015421049120544</v>
      </c>
      <c r="G316" s="72">
        <v>94.121270452358047</v>
      </c>
      <c r="H316" s="73">
        <v>1617.2736498700001</v>
      </c>
      <c r="I316" s="74">
        <f t="shared" si="32"/>
        <v>31.177778729068581</v>
      </c>
      <c r="J316" s="47">
        <f t="shared" si="36"/>
        <v>2.6925443445690655E-2</v>
      </c>
      <c r="K316" s="16">
        <v>48460</v>
      </c>
      <c r="L316" s="16">
        <v>22896</v>
      </c>
      <c r="M316" s="16">
        <v>25564</v>
      </c>
      <c r="N316" s="16">
        <v>1963</v>
      </c>
      <c r="O316" s="16">
        <v>1552</v>
      </c>
      <c r="P316" s="78">
        <v>411</v>
      </c>
      <c r="Q316" s="16">
        <v>13298</v>
      </c>
      <c r="R316" s="16">
        <v>6171</v>
      </c>
      <c r="S316" s="16">
        <v>7127</v>
      </c>
      <c r="T316" s="72">
        <v>86.5862214115336</v>
      </c>
      <c r="U316" s="16">
        <v>37125</v>
      </c>
      <c r="V316" s="16">
        <v>18277</v>
      </c>
      <c r="W316" s="16">
        <v>18848</v>
      </c>
      <c r="X316" s="72">
        <v>96.970500848896435</v>
      </c>
      <c r="Y316" s="47">
        <v>0.26372885389603951</v>
      </c>
      <c r="Z316" s="16">
        <v>16438</v>
      </c>
      <c r="AA316" s="16">
        <v>31423</v>
      </c>
      <c r="AB316" s="16">
        <v>2562</v>
      </c>
      <c r="AC316" s="47">
        <v>0.60465264296852628</v>
      </c>
      <c r="AD316" s="50">
        <f t="shared" si="33"/>
        <v>19934.599783597998</v>
      </c>
      <c r="AE316" s="75">
        <v>0.5231200076377176</v>
      </c>
      <c r="AF316" s="76">
        <f t="shared" si="34"/>
        <v>0.4768799923622824</v>
      </c>
      <c r="AG316" s="77">
        <v>8.1532635330808638</v>
      </c>
      <c r="AH316" s="16">
        <v>33985</v>
      </c>
      <c r="AI316" s="16">
        <v>8397</v>
      </c>
      <c r="AJ316" s="16">
        <v>21680</v>
      </c>
      <c r="AK316" s="16">
        <v>2876</v>
      </c>
      <c r="AL316" s="78">
        <v>722</v>
      </c>
      <c r="AM316" s="78">
        <v>310</v>
      </c>
      <c r="AN316" s="16">
        <v>11641</v>
      </c>
      <c r="AO316" s="16">
        <v>8445</v>
      </c>
      <c r="AP316" s="16">
        <v>3196</v>
      </c>
      <c r="AQ316" s="67">
        <v>0.27454686023537495</v>
      </c>
      <c r="AR316" s="16">
        <v>48460</v>
      </c>
      <c r="AS316" s="16">
        <v>1963</v>
      </c>
      <c r="AT316" s="47">
        <f t="shared" si="35"/>
        <v>4.0507635163021048E-2</v>
      </c>
      <c r="AU316" s="78">
        <v>844</v>
      </c>
      <c r="AV316" s="16">
        <v>1660</v>
      </c>
      <c r="AW316" s="16">
        <v>2329</v>
      </c>
      <c r="AX316" s="16">
        <v>2364</v>
      </c>
      <c r="AY316" s="16">
        <v>1887</v>
      </c>
      <c r="AZ316" s="16">
        <v>1163</v>
      </c>
      <c r="BA316" s="78">
        <v>657</v>
      </c>
      <c r="BB316" s="78">
        <v>371</v>
      </c>
      <c r="BC316" s="78">
        <v>366</v>
      </c>
      <c r="BD316" s="79">
        <v>4.1628726054462675</v>
      </c>
    </row>
    <row r="317" spans="1:56" x14ac:dyDescent="0.3">
      <c r="A317" s="19" t="s">
        <v>658</v>
      </c>
      <c r="B317" s="16" t="s">
        <v>742</v>
      </c>
      <c r="C317" s="19">
        <v>72204</v>
      </c>
      <c r="D317" s="16">
        <v>32708</v>
      </c>
      <c r="E317" s="16">
        <v>39496</v>
      </c>
      <c r="F317" s="47">
        <f t="shared" si="31"/>
        <v>0.20069600409152566</v>
      </c>
      <c r="G317" s="72">
        <v>82.813449463236793</v>
      </c>
      <c r="H317" s="73">
        <v>1502.43089427</v>
      </c>
      <c r="I317" s="74">
        <f t="shared" si="32"/>
        <v>48.058117198849551</v>
      </c>
      <c r="J317" s="47">
        <f t="shared" si="36"/>
        <v>4.1503473611400991E-2</v>
      </c>
      <c r="K317" s="16">
        <v>66426</v>
      </c>
      <c r="L317" s="16">
        <v>30134</v>
      </c>
      <c r="M317" s="16">
        <v>36292</v>
      </c>
      <c r="N317" s="16">
        <v>5778</v>
      </c>
      <c r="O317" s="16">
        <v>2574</v>
      </c>
      <c r="P317" s="16">
        <v>3204</v>
      </c>
      <c r="Q317" s="16">
        <v>4138</v>
      </c>
      <c r="R317" s="16">
        <v>1982</v>
      </c>
      <c r="S317" s="16">
        <v>2156</v>
      </c>
      <c r="T317" s="72">
        <v>91.929499072356208</v>
      </c>
      <c r="U317" s="16">
        <v>68066</v>
      </c>
      <c r="V317" s="16">
        <v>30726</v>
      </c>
      <c r="W317" s="16">
        <v>37340</v>
      </c>
      <c r="X317" s="72">
        <v>82.287091590787369</v>
      </c>
      <c r="Y317" s="47">
        <v>5.7309844329954028E-2</v>
      </c>
      <c r="Z317" s="16">
        <v>23842</v>
      </c>
      <c r="AA317" s="16">
        <v>44839</v>
      </c>
      <c r="AB317" s="16">
        <v>3523</v>
      </c>
      <c r="AC317" s="47">
        <v>0.61029460960324711</v>
      </c>
      <c r="AD317" s="50">
        <f t="shared" si="33"/>
        <v>28138.288008207146</v>
      </c>
      <c r="AE317" s="75">
        <v>0.53172461473271038</v>
      </c>
      <c r="AF317" s="76">
        <f t="shared" si="34"/>
        <v>0.46827538526728962</v>
      </c>
      <c r="AG317" s="77">
        <v>7.856999487053681</v>
      </c>
      <c r="AH317" s="16">
        <v>48362</v>
      </c>
      <c r="AI317" s="16">
        <v>14676</v>
      </c>
      <c r="AJ317" s="16">
        <v>27654</v>
      </c>
      <c r="AK317" s="16">
        <v>4305</v>
      </c>
      <c r="AL317" s="78">
        <v>1082</v>
      </c>
      <c r="AM317" s="78">
        <v>645</v>
      </c>
      <c r="AN317" s="16">
        <v>13685</v>
      </c>
      <c r="AO317" s="16">
        <v>9813</v>
      </c>
      <c r="AP317" s="16">
        <v>3872</v>
      </c>
      <c r="AQ317" s="67">
        <v>0.28293752283522106</v>
      </c>
      <c r="AR317" s="16">
        <v>66426</v>
      </c>
      <c r="AS317" s="16">
        <v>5778</v>
      </c>
      <c r="AT317" s="47">
        <f t="shared" si="35"/>
        <v>8.698401228434649E-2</v>
      </c>
      <c r="AU317" s="78">
        <v>591</v>
      </c>
      <c r="AV317" s="16">
        <v>1367</v>
      </c>
      <c r="AW317" s="16">
        <v>2088</v>
      </c>
      <c r="AX317" s="16">
        <v>2525</v>
      </c>
      <c r="AY317" s="16">
        <v>2465</v>
      </c>
      <c r="AZ317" s="16">
        <v>1763</v>
      </c>
      <c r="BA317" s="16">
        <v>1276</v>
      </c>
      <c r="BB317" s="78">
        <v>927</v>
      </c>
      <c r="BC317" s="78">
        <v>683</v>
      </c>
      <c r="BD317" s="79">
        <v>4.8539276580197299</v>
      </c>
    </row>
    <row r="318" spans="1:56" x14ac:dyDescent="0.3">
      <c r="A318" s="19" t="s">
        <v>658</v>
      </c>
      <c r="B318" s="16" t="s">
        <v>744</v>
      </c>
      <c r="C318" s="19">
        <v>63330</v>
      </c>
      <c r="D318" s="16">
        <v>31545</v>
      </c>
      <c r="E318" s="16">
        <v>31785</v>
      </c>
      <c r="F318" s="47">
        <f t="shared" si="31"/>
        <v>0.17603010829201041</v>
      </c>
      <c r="G318" s="72">
        <v>99.244926852288813</v>
      </c>
      <c r="H318" s="73">
        <v>2703.61142754</v>
      </c>
      <c r="I318" s="74">
        <f t="shared" si="32"/>
        <v>23.424224115528165</v>
      </c>
      <c r="J318" s="47">
        <f t="shared" si="36"/>
        <v>2.0229395659088344E-2</v>
      </c>
      <c r="K318" s="16">
        <v>58848</v>
      </c>
      <c r="L318" s="16">
        <v>28285</v>
      </c>
      <c r="M318" s="16">
        <v>30563</v>
      </c>
      <c r="N318" s="16">
        <v>4482</v>
      </c>
      <c r="O318" s="16">
        <v>3260</v>
      </c>
      <c r="P318" s="16">
        <v>1222</v>
      </c>
      <c r="Q318" s="16">
        <v>10260</v>
      </c>
      <c r="R318" s="16">
        <v>4778</v>
      </c>
      <c r="S318" s="16">
        <v>5482</v>
      </c>
      <c r="T318" s="72">
        <v>87.157971543232392</v>
      </c>
      <c r="U318" s="16">
        <v>53070</v>
      </c>
      <c r="V318" s="16">
        <v>26767</v>
      </c>
      <c r="W318" s="16">
        <v>26303</v>
      </c>
      <c r="X318" s="72">
        <v>101.76405733186328</v>
      </c>
      <c r="Y318" s="47">
        <v>0.16200852676456656</v>
      </c>
      <c r="Z318" s="16">
        <v>19011</v>
      </c>
      <c r="AA318" s="16">
        <v>41236</v>
      </c>
      <c r="AB318" s="16">
        <v>3083</v>
      </c>
      <c r="AC318" s="47">
        <v>0.53579396643709376</v>
      </c>
      <c r="AD318" s="50">
        <f t="shared" si="33"/>
        <v>29398.168105538851</v>
      </c>
      <c r="AE318" s="75">
        <v>0.46102919778834028</v>
      </c>
      <c r="AF318" s="76">
        <f t="shared" si="34"/>
        <v>0.53897080221165972</v>
      </c>
      <c r="AG318" s="77">
        <v>7.4764768648753517</v>
      </c>
      <c r="AH318" s="16">
        <v>44319</v>
      </c>
      <c r="AI318" s="16">
        <v>12143</v>
      </c>
      <c r="AJ318" s="16">
        <v>27718</v>
      </c>
      <c r="AK318" s="16">
        <v>3309</v>
      </c>
      <c r="AL318" s="78">
        <v>776</v>
      </c>
      <c r="AM318" s="78">
        <v>373</v>
      </c>
      <c r="AN318" s="16">
        <v>13652</v>
      </c>
      <c r="AO318" s="16">
        <v>8893</v>
      </c>
      <c r="AP318" s="16">
        <v>4759</v>
      </c>
      <c r="AQ318" s="67">
        <v>0.34859361265748601</v>
      </c>
      <c r="AR318" s="16">
        <v>58848</v>
      </c>
      <c r="AS318" s="16">
        <v>4482</v>
      </c>
      <c r="AT318" s="47">
        <f t="shared" si="35"/>
        <v>7.6162316476345845E-2</v>
      </c>
      <c r="AU318" s="78">
        <v>647</v>
      </c>
      <c r="AV318" s="16">
        <v>1588</v>
      </c>
      <c r="AW318" s="16">
        <v>2803</v>
      </c>
      <c r="AX318" s="16">
        <v>3052</v>
      </c>
      <c r="AY318" s="16">
        <v>2377</v>
      </c>
      <c r="AZ318" s="16">
        <v>1451</v>
      </c>
      <c r="BA318" s="78">
        <v>867</v>
      </c>
      <c r="BB318" s="78">
        <v>523</v>
      </c>
      <c r="BC318" s="78">
        <v>344</v>
      </c>
      <c r="BD318" s="79">
        <v>4.3105772048051572</v>
      </c>
    </row>
    <row r="319" spans="1:56" x14ac:dyDescent="0.3">
      <c r="A319" s="19" t="s">
        <v>658</v>
      </c>
      <c r="B319" s="16" t="s">
        <v>746</v>
      </c>
      <c r="C319" s="19">
        <v>47398</v>
      </c>
      <c r="D319" s="16">
        <v>24494</v>
      </c>
      <c r="E319" s="16">
        <v>22904</v>
      </c>
      <c r="F319" s="47">
        <f t="shared" si="31"/>
        <v>0.13174601409797426</v>
      </c>
      <c r="G319" s="72">
        <v>106.94201886133425</v>
      </c>
      <c r="H319" s="73">
        <v>5034.41299265</v>
      </c>
      <c r="I319" s="74">
        <f t="shared" si="32"/>
        <v>9.4148016996616679</v>
      </c>
      <c r="J319" s="47">
        <f t="shared" si="36"/>
        <v>8.1307174869479741E-3</v>
      </c>
      <c r="K319" s="16">
        <v>41213</v>
      </c>
      <c r="L319" s="16">
        <v>20397</v>
      </c>
      <c r="M319" s="16">
        <v>20816</v>
      </c>
      <c r="N319" s="16">
        <v>6185</v>
      </c>
      <c r="O319" s="16">
        <v>4097</v>
      </c>
      <c r="P319" s="16">
        <v>2088</v>
      </c>
      <c r="Q319" s="16">
        <v>3241</v>
      </c>
      <c r="R319" s="16">
        <v>1619</v>
      </c>
      <c r="S319" s="16">
        <v>1622</v>
      </c>
      <c r="T319" s="72">
        <v>99.815043156596801</v>
      </c>
      <c r="U319" s="16">
        <v>44157</v>
      </c>
      <c r="V319" s="16">
        <v>22875</v>
      </c>
      <c r="W319" s="16">
        <v>21282</v>
      </c>
      <c r="X319" s="72">
        <v>107.48519875951507</v>
      </c>
      <c r="Y319" s="47">
        <v>6.8378412591248577E-2</v>
      </c>
      <c r="Z319" s="16">
        <v>13718</v>
      </c>
      <c r="AA319" s="16">
        <v>31784</v>
      </c>
      <c r="AB319" s="16">
        <v>1896</v>
      </c>
      <c r="AC319" s="47">
        <v>0.49125346086081045</v>
      </c>
      <c r="AD319" s="50">
        <f t="shared" si="33"/>
        <v>24113.568462119307</v>
      </c>
      <c r="AE319" s="75">
        <v>0.43160080543669771</v>
      </c>
      <c r="AF319" s="76">
        <f t="shared" si="34"/>
        <v>0.56839919456330223</v>
      </c>
      <c r="AG319" s="77">
        <v>5.9652655424112755</v>
      </c>
      <c r="AH319" s="16">
        <v>33680</v>
      </c>
      <c r="AI319" s="16">
        <v>9041</v>
      </c>
      <c r="AJ319" s="16">
        <v>21938</v>
      </c>
      <c r="AK319" s="16">
        <v>1972</v>
      </c>
      <c r="AL319" s="78">
        <v>510</v>
      </c>
      <c r="AM319" s="78">
        <v>219</v>
      </c>
      <c r="AN319" s="16">
        <v>8632</v>
      </c>
      <c r="AO319" s="16">
        <v>6983</v>
      </c>
      <c r="AP319" s="16">
        <v>1649</v>
      </c>
      <c r="AQ319" s="67">
        <v>0.19103336422613532</v>
      </c>
      <c r="AR319" s="16">
        <v>41213</v>
      </c>
      <c r="AS319" s="16">
        <v>6185</v>
      </c>
      <c r="AT319" s="47">
        <f t="shared" si="35"/>
        <v>0.15007400577487687</v>
      </c>
      <c r="AU319" s="78">
        <v>177</v>
      </c>
      <c r="AV319" s="78">
        <v>692</v>
      </c>
      <c r="AW319" s="16">
        <v>1500</v>
      </c>
      <c r="AX319" s="16">
        <v>1996</v>
      </c>
      <c r="AY319" s="16">
        <v>1622</v>
      </c>
      <c r="AZ319" s="16">
        <v>1138</v>
      </c>
      <c r="BA319" s="78">
        <v>684</v>
      </c>
      <c r="BB319" s="78">
        <v>497</v>
      </c>
      <c r="BC319" s="78">
        <v>326</v>
      </c>
      <c r="BD319" s="79">
        <v>4.7744439295644119</v>
      </c>
    </row>
    <row r="320" spans="1:56" x14ac:dyDescent="0.3">
      <c r="A320" s="19" t="s">
        <v>658</v>
      </c>
      <c r="B320" s="16" t="s">
        <v>748</v>
      </c>
      <c r="C320" s="19">
        <v>38601</v>
      </c>
      <c r="D320" s="16">
        <v>18562</v>
      </c>
      <c r="E320" s="16">
        <v>20039</v>
      </c>
      <c r="F320" s="47">
        <f t="shared" si="31"/>
        <v>0.10729414511574126</v>
      </c>
      <c r="G320" s="72">
        <v>92.629372723189789</v>
      </c>
      <c r="H320" s="73">
        <v>2512.9951323999999</v>
      </c>
      <c r="I320" s="74">
        <f t="shared" si="32"/>
        <v>15.360555021503233</v>
      </c>
      <c r="J320" s="47">
        <f t="shared" si="36"/>
        <v>1.3265529886524428E-2</v>
      </c>
      <c r="K320" s="16">
        <v>37254</v>
      </c>
      <c r="L320" s="16">
        <v>17495</v>
      </c>
      <c r="M320" s="16">
        <v>19759</v>
      </c>
      <c r="N320" s="16">
        <v>1347</v>
      </c>
      <c r="O320" s="16">
        <v>1067</v>
      </c>
      <c r="P320" s="78">
        <v>280</v>
      </c>
      <c r="Q320" s="16">
        <v>4102</v>
      </c>
      <c r="R320" s="16">
        <v>2090</v>
      </c>
      <c r="S320" s="16">
        <v>2012</v>
      </c>
      <c r="T320" s="72">
        <v>103.87673956262427</v>
      </c>
      <c r="U320" s="16">
        <v>34499</v>
      </c>
      <c r="V320" s="16">
        <v>16472</v>
      </c>
      <c r="W320" s="16">
        <v>18027</v>
      </c>
      <c r="X320" s="72">
        <v>91.374050036057028</v>
      </c>
      <c r="Y320" s="47">
        <v>0.1062666770290925</v>
      </c>
      <c r="Z320" s="16">
        <v>14559</v>
      </c>
      <c r="AA320" s="16">
        <v>22523</v>
      </c>
      <c r="AB320" s="16">
        <v>1519</v>
      </c>
      <c r="AC320" s="47">
        <v>0.71384806642099174</v>
      </c>
      <c r="AD320" s="50">
        <f t="shared" si="33"/>
        <v>11045.750788083298</v>
      </c>
      <c r="AE320" s="75">
        <v>0.64640589619500066</v>
      </c>
      <c r="AF320" s="76">
        <f t="shared" si="34"/>
        <v>0.35359410380499934</v>
      </c>
      <c r="AG320" s="77">
        <v>6.7442170225991207</v>
      </c>
      <c r="AH320" s="16">
        <v>24042</v>
      </c>
      <c r="AI320" s="16">
        <v>6329</v>
      </c>
      <c r="AJ320" s="16">
        <v>15138</v>
      </c>
      <c r="AK320" s="16">
        <v>1980</v>
      </c>
      <c r="AL320" s="78">
        <v>312</v>
      </c>
      <c r="AM320" s="78">
        <v>283</v>
      </c>
      <c r="AN320" s="16">
        <v>7683</v>
      </c>
      <c r="AO320" s="16">
        <v>5860</v>
      </c>
      <c r="AP320" s="16">
        <v>1823</v>
      </c>
      <c r="AQ320" s="67">
        <v>0.23727710529740986</v>
      </c>
      <c r="AR320" s="16">
        <v>37254</v>
      </c>
      <c r="AS320" s="16">
        <v>1347</v>
      </c>
      <c r="AT320" s="47">
        <f t="shared" si="35"/>
        <v>3.6157191174102113E-2</v>
      </c>
      <c r="AU320" s="78">
        <v>232</v>
      </c>
      <c r="AV320" s="78">
        <v>723</v>
      </c>
      <c r="AW320" s="16">
        <v>1190</v>
      </c>
      <c r="AX320" s="16">
        <v>1442</v>
      </c>
      <c r="AY320" s="16">
        <v>1448</v>
      </c>
      <c r="AZ320" s="16">
        <v>1105</v>
      </c>
      <c r="BA320" s="78">
        <v>720</v>
      </c>
      <c r="BB320" s="78">
        <v>486</v>
      </c>
      <c r="BC320" s="78">
        <v>337</v>
      </c>
      <c r="BD320" s="79">
        <v>4.8488871534556814</v>
      </c>
    </row>
    <row r="321" spans="1:56" x14ac:dyDescent="0.3">
      <c r="A321" s="19" t="s">
        <v>658</v>
      </c>
      <c r="B321" s="16" t="s">
        <v>752</v>
      </c>
      <c r="C321" s="19">
        <v>58774</v>
      </c>
      <c r="D321" s="16">
        <v>30900</v>
      </c>
      <c r="E321" s="16">
        <v>27874</v>
      </c>
      <c r="F321" s="47">
        <f t="shared" si="31"/>
        <v>0.16336639167463476</v>
      </c>
      <c r="G321" s="72">
        <v>110.85599483389539</v>
      </c>
      <c r="H321" s="73">
        <v>868.98417168900005</v>
      </c>
      <c r="I321" s="74">
        <f t="shared" si="32"/>
        <v>67.635294076489316</v>
      </c>
      <c r="J321" s="47">
        <f t="shared" si="36"/>
        <v>5.8410520563841779E-2</v>
      </c>
      <c r="K321" s="16">
        <v>55355</v>
      </c>
      <c r="L321" s="16">
        <v>28336</v>
      </c>
      <c r="M321" s="16">
        <v>27019</v>
      </c>
      <c r="N321" s="16">
        <v>3419</v>
      </c>
      <c r="O321" s="16">
        <v>2564</v>
      </c>
      <c r="P321" s="78">
        <v>855</v>
      </c>
      <c r="Q321" s="16">
        <v>5549</v>
      </c>
      <c r="R321" s="16">
        <v>2756</v>
      </c>
      <c r="S321" s="16">
        <v>2793</v>
      </c>
      <c r="T321" s="72">
        <v>98.67525957751522</v>
      </c>
      <c r="U321" s="16">
        <v>53225</v>
      </c>
      <c r="V321" s="16">
        <v>28144</v>
      </c>
      <c r="W321" s="16">
        <v>25081</v>
      </c>
      <c r="X321" s="72">
        <v>112.21243172122324</v>
      </c>
      <c r="Y321" s="47">
        <v>9.441249532106033E-2</v>
      </c>
      <c r="Z321" s="16">
        <v>22363</v>
      </c>
      <c r="AA321" s="16">
        <v>33730</v>
      </c>
      <c r="AB321" s="16">
        <v>2681</v>
      </c>
      <c r="AC321" s="47">
        <v>0.74248443522087171</v>
      </c>
      <c r="AD321" s="50">
        <f t="shared" si="33"/>
        <v>15135.219804328486</v>
      </c>
      <c r="AE321" s="75">
        <v>0.66300029647198344</v>
      </c>
      <c r="AF321" s="76">
        <f t="shared" si="34"/>
        <v>0.33699970352801656</v>
      </c>
      <c r="AG321" s="77">
        <v>7.9484138748888222</v>
      </c>
      <c r="AH321" s="16">
        <v>36411</v>
      </c>
      <c r="AI321" s="16">
        <v>10285</v>
      </c>
      <c r="AJ321" s="16">
        <v>23236</v>
      </c>
      <c r="AK321" s="16">
        <v>2520</v>
      </c>
      <c r="AL321" s="78">
        <v>287</v>
      </c>
      <c r="AM321" s="78">
        <v>83</v>
      </c>
      <c r="AN321" s="16">
        <v>10392</v>
      </c>
      <c r="AO321" s="16">
        <v>8866</v>
      </c>
      <c r="AP321" s="16">
        <v>1526</v>
      </c>
      <c r="AQ321" s="67">
        <v>0.1468437259430331</v>
      </c>
      <c r="AR321" s="16">
        <v>55355</v>
      </c>
      <c r="AS321" s="16">
        <v>3419</v>
      </c>
      <c r="AT321" s="47">
        <f t="shared" si="35"/>
        <v>6.1764971547285705E-2</v>
      </c>
      <c r="AU321" s="78">
        <v>355</v>
      </c>
      <c r="AV321" s="78">
        <v>815</v>
      </c>
      <c r="AW321" s="16">
        <v>1201</v>
      </c>
      <c r="AX321" s="16">
        <v>1720</v>
      </c>
      <c r="AY321" s="16">
        <v>1786</v>
      </c>
      <c r="AZ321" s="16">
        <v>1641</v>
      </c>
      <c r="BA321" s="16">
        <v>1131</v>
      </c>
      <c r="BB321" s="78">
        <v>858</v>
      </c>
      <c r="BC321" s="78">
        <v>885</v>
      </c>
      <c r="BD321" s="79">
        <v>5.3266936104695919</v>
      </c>
    </row>
    <row r="322" spans="1:56" x14ac:dyDescent="0.3">
      <c r="A322" s="19" t="s">
        <v>658</v>
      </c>
      <c r="B322" s="16" t="s">
        <v>753</v>
      </c>
      <c r="C322" s="19">
        <v>61100</v>
      </c>
      <c r="D322" s="16">
        <v>31469</v>
      </c>
      <c r="E322" s="16">
        <v>29631</v>
      </c>
      <c r="F322" s="47">
        <f t="shared" si="31"/>
        <v>0.16983166929799204</v>
      </c>
      <c r="G322" s="72">
        <v>106.20296311295603</v>
      </c>
      <c r="H322" s="73">
        <v>1332.38352515</v>
      </c>
      <c r="I322" s="74">
        <f t="shared" si="32"/>
        <v>45.857666990532138</v>
      </c>
      <c r="J322" s="47">
        <f t="shared" si="36"/>
        <v>3.9603142668841927E-2</v>
      </c>
      <c r="K322" s="16">
        <v>59438</v>
      </c>
      <c r="L322" s="16">
        <v>30036</v>
      </c>
      <c r="M322" s="16">
        <v>29402</v>
      </c>
      <c r="N322" s="16">
        <v>1662</v>
      </c>
      <c r="O322" s="16">
        <v>1433</v>
      </c>
      <c r="P322" s="78">
        <v>229</v>
      </c>
      <c r="Q322" s="16">
        <v>20462</v>
      </c>
      <c r="R322" s="16">
        <v>10445</v>
      </c>
      <c r="S322" s="16">
        <v>10017</v>
      </c>
      <c r="T322" s="72">
        <v>104.27273634820804</v>
      </c>
      <c r="U322" s="16">
        <v>40638</v>
      </c>
      <c r="V322" s="16">
        <v>21024</v>
      </c>
      <c r="W322" s="16">
        <v>19614</v>
      </c>
      <c r="X322" s="72">
        <v>107.18874273478127</v>
      </c>
      <c r="Y322" s="47">
        <v>0.33489361702127662</v>
      </c>
      <c r="Z322" s="16">
        <v>21695</v>
      </c>
      <c r="AA322" s="16">
        <v>36749</v>
      </c>
      <c r="AB322" s="16">
        <v>2656</v>
      </c>
      <c r="AC322" s="47">
        <v>0.6626302756537592</v>
      </c>
      <c r="AD322" s="50">
        <f t="shared" si="33"/>
        <v>20613.290157555311</v>
      </c>
      <c r="AE322" s="75">
        <v>0.59035620016871204</v>
      </c>
      <c r="AF322" s="76">
        <f t="shared" si="34"/>
        <v>0.40964379983128796</v>
      </c>
      <c r="AG322" s="77">
        <v>7.227407548504722</v>
      </c>
      <c r="AH322" s="16">
        <v>39405</v>
      </c>
      <c r="AI322" s="16">
        <v>11863</v>
      </c>
      <c r="AJ322" s="16">
        <v>24158</v>
      </c>
      <c r="AK322" s="16">
        <v>2921</v>
      </c>
      <c r="AL322" s="78">
        <v>332</v>
      </c>
      <c r="AM322" s="78">
        <v>131</v>
      </c>
      <c r="AN322" s="16">
        <v>11216</v>
      </c>
      <c r="AO322" s="16">
        <v>9348</v>
      </c>
      <c r="AP322" s="16">
        <v>1868</v>
      </c>
      <c r="AQ322" s="67">
        <v>0.16654778887303853</v>
      </c>
      <c r="AR322" s="16">
        <v>59438</v>
      </c>
      <c r="AS322" s="16">
        <v>1662</v>
      </c>
      <c r="AT322" s="47">
        <f t="shared" si="35"/>
        <v>2.7961909889296411E-2</v>
      </c>
      <c r="AU322" s="78">
        <v>403</v>
      </c>
      <c r="AV322" s="78">
        <v>971</v>
      </c>
      <c r="AW322" s="16">
        <v>1481</v>
      </c>
      <c r="AX322" s="16">
        <v>1884</v>
      </c>
      <c r="AY322" s="16">
        <v>1878</v>
      </c>
      <c r="AZ322" s="16">
        <v>1532</v>
      </c>
      <c r="BA322" s="78">
        <v>1096</v>
      </c>
      <c r="BB322" s="78">
        <v>935</v>
      </c>
      <c r="BC322" s="78">
        <v>1036</v>
      </c>
      <c r="BD322" s="79">
        <v>5.2993937232524964</v>
      </c>
    </row>
    <row r="323" spans="1:56" x14ac:dyDescent="0.3">
      <c r="A323" s="19" t="s">
        <v>658</v>
      </c>
      <c r="B323" s="16" t="s">
        <v>756</v>
      </c>
      <c r="C323" s="19">
        <v>94850</v>
      </c>
      <c r="D323" s="16">
        <v>50033</v>
      </c>
      <c r="E323" s="16">
        <v>44817</v>
      </c>
      <c r="F323" s="47">
        <f t="shared" si="31"/>
        <v>0.26364212492495165</v>
      </c>
      <c r="G323" s="72">
        <v>111.63844077024343</v>
      </c>
      <c r="H323" s="73">
        <v>769.46378205899998</v>
      </c>
      <c r="I323" s="74">
        <f t="shared" si="32"/>
        <v>123.26766017003671</v>
      </c>
      <c r="J323" s="47">
        <f t="shared" si="36"/>
        <v>0.10645519173873784</v>
      </c>
      <c r="K323" s="16">
        <v>83860</v>
      </c>
      <c r="L323" s="16">
        <v>43128</v>
      </c>
      <c r="M323" s="16">
        <v>40732</v>
      </c>
      <c r="N323" s="16">
        <v>10990</v>
      </c>
      <c r="O323" s="16">
        <v>6905</v>
      </c>
      <c r="P323" s="16">
        <v>4085</v>
      </c>
      <c r="Q323" s="16">
        <v>26573</v>
      </c>
      <c r="R323" s="16">
        <v>13856</v>
      </c>
      <c r="S323" s="16">
        <v>12717</v>
      </c>
      <c r="T323" s="72">
        <v>108.9565149013132</v>
      </c>
      <c r="U323" s="16">
        <v>68277</v>
      </c>
      <c r="V323" s="16">
        <v>36177</v>
      </c>
      <c r="W323" s="16">
        <v>32100</v>
      </c>
      <c r="X323" s="72">
        <v>112.70093457943926</v>
      </c>
      <c r="Y323" s="47">
        <v>0.28015814443858722</v>
      </c>
      <c r="Z323" s="16">
        <v>31342</v>
      </c>
      <c r="AA323" s="16">
        <v>59959</v>
      </c>
      <c r="AB323" s="16">
        <v>3549</v>
      </c>
      <c r="AC323" s="47">
        <v>0.58191430811054223</v>
      </c>
      <c r="AD323" s="50">
        <f t="shared" si="33"/>
        <v>39655.427875715068</v>
      </c>
      <c r="AE323" s="75">
        <v>0.52272386130522519</v>
      </c>
      <c r="AF323" s="76">
        <f t="shared" si="34"/>
        <v>0.47727613869477481</v>
      </c>
      <c r="AG323" s="77">
        <v>5.9190446805316963</v>
      </c>
      <c r="AH323" s="16">
        <v>63508</v>
      </c>
      <c r="AI323" s="16">
        <v>20625</v>
      </c>
      <c r="AJ323" s="16">
        <v>39512</v>
      </c>
      <c r="AK323" s="16">
        <v>2915</v>
      </c>
      <c r="AL323" s="78">
        <v>418</v>
      </c>
      <c r="AM323" s="78">
        <v>38</v>
      </c>
      <c r="AN323" s="16">
        <v>15181</v>
      </c>
      <c r="AO323" s="16">
        <v>12761</v>
      </c>
      <c r="AP323" s="16">
        <v>2420</v>
      </c>
      <c r="AQ323" s="67">
        <v>0.15940978855147883</v>
      </c>
      <c r="AR323" s="16">
        <v>83860</v>
      </c>
      <c r="AS323" s="16">
        <v>10990</v>
      </c>
      <c r="AT323" s="47">
        <f t="shared" si="35"/>
        <v>0.1310517529215359</v>
      </c>
      <c r="AU323" s="78">
        <v>291</v>
      </c>
      <c r="AV323" s="78">
        <v>1010</v>
      </c>
      <c r="AW323" s="16">
        <v>1744</v>
      </c>
      <c r="AX323" s="16">
        <v>2488</v>
      </c>
      <c r="AY323" s="16">
        <v>2752</v>
      </c>
      <c r="AZ323" s="16">
        <v>2434</v>
      </c>
      <c r="BA323" s="16">
        <v>1723</v>
      </c>
      <c r="BB323" s="16">
        <v>1284</v>
      </c>
      <c r="BC323" s="16">
        <v>1455</v>
      </c>
      <c r="BD323" s="79">
        <v>5.5240102760028984</v>
      </c>
    </row>
    <row r="324" spans="1:56" x14ac:dyDescent="0.3">
      <c r="A324" s="19" t="s">
        <v>658</v>
      </c>
      <c r="B324" s="16" t="s">
        <v>757</v>
      </c>
      <c r="C324" s="19">
        <v>60062</v>
      </c>
      <c r="D324" s="16">
        <v>31071</v>
      </c>
      <c r="E324" s="16">
        <v>28991</v>
      </c>
      <c r="F324" s="47">
        <f t="shared" si="31"/>
        <v>0.16694647661826512</v>
      </c>
      <c r="G324" s="72">
        <v>107.17464040564313</v>
      </c>
      <c r="H324" s="73">
        <v>1073.5842727700001</v>
      </c>
      <c r="I324" s="74">
        <f t="shared" si="32"/>
        <v>55.94530538811965</v>
      </c>
      <c r="J324" s="47">
        <f t="shared" si="36"/>
        <v>4.8314928698729324E-2</v>
      </c>
      <c r="K324" s="16">
        <v>59565</v>
      </c>
      <c r="L324" s="16">
        <v>30703</v>
      </c>
      <c r="M324" s="16">
        <v>28862</v>
      </c>
      <c r="N324" s="78">
        <v>497</v>
      </c>
      <c r="O324" s="78">
        <v>368</v>
      </c>
      <c r="P324" s="78">
        <v>129</v>
      </c>
      <c r="Q324" s="16">
        <v>1610</v>
      </c>
      <c r="R324" s="78">
        <v>884</v>
      </c>
      <c r="S324" s="78">
        <v>726</v>
      </c>
      <c r="T324" s="72">
        <v>121.76308539944904</v>
      </c>
      <c r="U324" s="16">
        <v>58452</v>
      </c>
      <c r="V324" s="16">
        <v>30187</v>
      </c>
      <c r="W324" s="16">
        <v>28265</v>
      </c>
      <c r="X324" s="72">
        <v>106.79992924111093</v>
      </c>
      <c r="Y324" s="47">
        <v>2.6805634178016052E-2</v>
      </c>
      <c r="Z324" s="16">
        <v>21948</v>
      </c>
      <c r="AA324" s="16">
        <v>35353</v>
      </c>
      <c r="AB324" s="16">
        <v>2761</v>
      </c>
      <c r="AC324" s="47">
        <v>0.69892229796622629</v>
      </c>
      <c r="AD324" s="50">
        <f t="shared" si="33"/>
        <v>18083.328939552517</v>
      </c>
      <c r="AE324" s="75">
        <v>0.62082425819590981</v>
      </c>
      <c r="AF324" s="76">
        <f t="shared" si="34"/>
        <v>0.37917574180409019</v>
      </c>
      <c r="AG324" s="77">
        <v>7.8098039770316525</v>
      </c>
      <c r="AH324" s="16">
        <v>38114</v>
      </c>
      <c r="AI324" s="16">
        <v>12780</v>
      </c>
      <c r="AJ324" s="16">
        <v>22959</v>
      </c>
      <c r="AK324" s="78">
        <v>2257</v>
      </c>
      <c r="AL324" s="78">
        <v>114</v>
      </c>
      <c r="AM324" s="78">
        <v>4</v>
      </c>
      <c r="AN324" s="16">
        <v>9665</v>
      </c>
      <c r="AO324" s="16">
        <v>8538</v>
      </c>
      <c r="AP324" s="78">
        <v>1127</v>
      </c>
      <c r="AQ324" s="67">
        <v>0.11660631143300568</v>
      </c>
      <c r="AR324" s="16">
        <v>59565</v>
      </c>
      <c r="AS324" s="78">
        <v>497</v>
      </c>
      <c r="AT324" s="47">
        <f t="shared" si="35"/>
        <v>8.343826072357929E-3</v>
      </c>
      <c r="AU324" s="78">
        <v>110</v>
      </c>
      <c r="AV324" s="78">
        <v>367</v>
      </c>
      <c r="AW324" s="78">
        <v>720</v>
      </c>
      <c r="AX324" s="78">
        <v>1261</v>
      </c>
      <c r="AY324" s="78">
        <v>1600</v>
      </c>
      <c r="AZ324" s="78">
        <v>1742</v>
      </c>
      <c r="BA324" s="78">
        <v>1417</v>
      </c>
      <c r="BB324" s="78">
        <v>1087</v>
      </c>
      <c r="BC324" s="78">
        <v>1361</v>
      </c>
      <c r="BD324" s="79">
        <v>6.1629591308846354</v>
      </c>
    </row>
    <row r="325" spans="1:56" x14ac:dyDescent="0.3">
      <c r="A325" s="19" t="s">
        <v>658</v>
      </c>
      <c r="B325" s="16" t="s">
        <v>759</v>
      </c>
      <c r="C325" s="19">
        <v>19732</v>
      </c>
      <c r="D325" s="16">
        <v>10068</v>
      </c>
      <c r="E325" s="16">
        <v>9664</v>
      </c>
      <c r="F325" s="47">
        <f t="shared" si="31"/>
        <v>5.4846456605367903E-2</v>
      </c>
      <c r="G325" s="72">
        <v>104.18046357615893</v>
      </c>
      <c r="H325" s="73">
        <v>2977.4592586700001</v>
      </c>
      <c r="I325" s="74">
        <f t="shared" si="32"/>
        <v>6.6271267835295511</v>
      </c>
      <c r="J325" s="47">
        <f t="shared" si="36"/>
        <v>5.7232533776044757E-3</v>
      </c>
      <c r="K325" s="16">
        <v>19050</v>
      </c>
      <c r="L325" s="16">
        <v>9430</v>
      </c>
      <c r="M325" s="16">
        <v>9620</v>
      </c>
      <c r="N325" s="78">
        <v>682</v>
      </c>
      <c r="O325" s="78">
        <v>638</v>
      </c>
      <c r="P325" s="78">
        <v>44</v>
      </c>
      <c r="Q325" s="78">
        <v>292</v>
      </c>
      <c r="R325" s="78">
        <v>170</v>
      </c>
      <c r="S325" s="78">
        <v>122</v>
      </c>
      <c r="T325" s="72">
        <v>139.34426229508196</v>
      </c>
      <c r="U325" s="16">
        <v>19440</v>
      </c>
      <c r="V325" s="16">
        <v>9898</v>
      </c>
      <c r="W325" s="16">
        <v>9542</v>
      </c>
      <c r="X325" s="72">
        <v>103.73087403060156</v>
      </c>
      <c r="Y325" s="47">
        <v>1.4798297182242041E-2</v>
      </c>
      <c r="Z325" s="16">
        <v>8134</v>
      </c>
      <c r="AA325" s="16">
        <v>11035</v>
      </c>
      <c r="AB325" s="78">
        <v>563</v>
      </c>
      <c r="AC325" s="47">
        <v>0.78812868146805615</v>
      </c>
      <c r="AD325" s="50">
        <f t="shared" si="33"/>
        <v>4180.6448572723157</v>
      </c>
      <c r="AE325" s="75">
        <v>0.73710919800634345</v>
      </c>
      <c r="AF325" s="76">
        <f t="shared" si="34"/>
        <v>0.26289080199365655</v>
      </c>
      <c r="AG325" s="77">
        <v>5.1019483461712731</v>
      </c>
      <c r="AH325" s="16">
        <v>11598</v>
      </c>
      <c r="AI325" s="78">
        <v>2514</v>
      </c>
      <c r="AJ325" s="16">
        <v>7828</v>
      </c>
      <c r="AK325" s="78">
        <v>882</v>
      </c>
      <c r="AL325" s="78">
        <v>180</v>
      </c>
      <c r="AM325" s="78">
        <v>194</v>
      </c>
      <c r="AN325" s="16">
        <v>3318</v>
      </c>
      <c r="AO325" s="16">
        <v>2996</v>
      </c>
      <c r="AP325" s="78">
        <v>322</v>
      </c>
      <c r="AQ325" s="67">
        <v>9.7046413502109699E-2</v>
      </c>
      <c r="AR325" s="16">
        <v>19050</v>
      </c>
      <c r="AS325" s="78">
        <v>682</v>
      </c>
      <c r="AT325" s="47">
        <f t="shared" si="35"/>
        <v>3.5800524934383203E-2</v>
      </c>
      <c r="AU325" s="78">
        <v>36</v>
      </c>
      <c r="AV325" s="78">
        <v>198</v>
      </c>
      <c r="AW325" s="78">
        <v>406</v>
      </c>
      <c r="AX325" s="78">
        <v>493</v>
      </c>
      <c r="AY325" s="78">
        <v>540</v>
      </c>
      <c r="AZ325" s="78">
        <v>487</v>
      </c>
      <c r="BA325" s="78">
        <v>423</v>
      </c>
      <c r="BB325" s="78">
        <v>391</v>
      </c>
      <c r="BC325" s="78">
        <v>344</v>
      </c>
      <c r="BD325" s="79">
        <v>5.7414104882459309</v>
      </c>
    </row>
    <row r="326" spans="1:56" x14ac:dyDescent="0.3">
      <c r="A326" s="19" t="s">
        <v>658</v>
      </c>
      <c r="B326" s="16" t="s">
        <v>762</v>
      </c>
      <c r="C326" s="19">
        <v>171620</v>
      </c>
      <c r="D326" s="16">
        <v>87779</v>
      </c>
      <c r="E326" s="16">
        <v>83841</v>
      </c>
      <c r="F326" s="47">
        <f t="shared" ref="F326:F335" si="37">C326/(SUM($AM$6:$AM$335))</f>
        <v>0.47702964132440906</v>
      </c>
      <c r="G326" s="72">
        <v>104.69698596152242</v>
      </c>
      <c r="H326" s="73">
        <v>3503.2776738900002</v>
      </c>
      <c r="I326" s="74">
        <f t="shared" ref="I326:I335" si="38">C326/H326</f>
        <v>48.988409134419278</v>
      </c>
      <c r="J326" s="47">
        <f t="shared" si="36"/>
        <v>4.2306883088286229E-2</v>
      </c>
      <c r="K326" s="16">
        <v>162222</v>
      </c>
      <c r="L326" s="16">
        <v>79650</v>
      </c>
      <c r="M326" s="16">
        <v>82572</v>
      </c>
      <c r="N326" s="16">
        <v>9398</v>
      </c>
      <c r="O326" s="16">
        <v>8129</v>
      </c>
      <c r="P326" s="16">
        <v>1269</v>
      </c>
      <c r="Q326" s="16">
        <v>44289</v>
      </c>
      <c r="R326" s="16">
        <v>22212</v>
      </c>
      <c r="S326" s="16">
        <v>22077</v>
      </c>
      <c r="T326" s="72">
        <v>100.6114961271912</v>
      </c>
      <c r="U326" s="16">
        <v>127331</v>
      </c>
      <c r="V326" s="16">
        <v>65567</v>
      </c>
      <c r="W326" s="16">
        <v>61764</v>
      </c>
      <c r="X326" s="72">
        <v>106.15730846447768</v>
      </c>
      <c r="Y326" s="47">
        <v>0.2580643281668803</v>
      </c>
      <c r="Z326" s="16">
        <v>54505</v>
      </c>
      <c r="AA326" s="16">
        <v>107963</v>
      </c>
      <c r="AB326" s="16">
        <v>9152</v>
      </c>
      <c r="AC326" s="47">
        <v>0.58961866565397403</v>
      </c>
      <c r="AD326" s="50">
        <f t="shared" ref="AD326:AD335" si="39">(1-AC326)*C326</f>
        <v>70429.644600464977</v>
      </c>
      <c r="AE326" s="75">
        <v>0.50484888341376211</v>
      </c>
      <c r="AF326" s="76">
        <f t="shared" ref="AF326:AF335" si="40">1-AE326</f>
        <v>0.49515111658623789</v>
      </c>
      <c r="AG326" s="77">
        <v>8.4769782240211917</v>
      </c>
      <c r="AH326" s="16">
        <v>117115</v>
      </c>
      <c r="AI326" s="16">
        <v>32704</v>
      </c>
      <c r="AJ326" s="16">
        <v>73401</v>
      </c>
      <c r="AK326" s="16">
        <v>7936</v>
      </c>
      <c r="AL326" s="78">
        <v>1825</v>
      </c>
      <c r="AM326" s="78">
        <v>1249</v>
      </c>
      <c r="AN326" s="16">
        <v>34096</v>
      </c>
      <c r="AO326" s="16">
        <v>27731</v>
      </c>
      <c r="AP326" s="16">
        <v>6365</v>
      </c>
      <c r="AQ326" s="67">
        <v>0.18667878930079776</v>
      </c>
      <c r="AR326" s="16">
        <v>162222</v>
      </c>
      <c r="AS326" s="16">
        <v>9398</v>
      </c>
      <c r="AT326" s="47">
        <f t="shared" ref="AT326:AT335" si="41">AS326/(AR326)</f>
        <v>5.7932956072542563E-2</v>
      </c>
      <c r="AU326" s="16">
        <v>1663</v>
      </c>
      <c r="AV326" s="16">
        <v>3681</v>
      </c>
      <c r="AW326" s="16">
        <v>5499</v>
      </c>
      <c r="AX326" s="16">
        <v>6272</v>
      </c>
      <c r="AY326" s="16">
        <v>5753</v>
      </c>
      <c r="AZ326" s="16">
        <v>4437</v>
      </c>
      <c r="BA326" s="16">
        <v>2818</v>
      </c>
      <c r="BB326" s="16">
        <v>2050</v>
      </c>
      <c r="BC326" s="16">
        <v>1923</v>
      </c>
      <c r="BD326" s="79">
        <v>4.7578015016424215</v>
      </c>
    </row>
    <row r="327" spans="1:56" x14ac:dyDescent="0.3">
      <c r="A327" s="19" t="s">
        <v>658</v>
      </c>
      <c r="B327" s="16" t="s">
        <v>763</v>
      </c>
      <c r="C327" s="19">
        <v>44528</v>
      </c>
      <c r="D327" s="16">
        <v>22873</v>
      </c>
      <c r="E327" s="16">
        <v>21655</v>
      </c>
      <c r="F327" s="47">
        <f t="shared" si="37"/>
        <v>0.12376865090836317</v>
      </c>
      <c r="G327" s="72">
        <v>105.62456707457861</v>
      </c>
      <c r="H327" s="73">
        <v>2511.3131189800001</v>
      </c>
      <c r="I327" s="74">
        <f t="shared" si="38"/>
        <v>17.730963002369684</v>
      </c>
      <c r="J327" s="47">
        <f t="shared" si="36"/>
        <v>1.531263807170527E-2</v>
      </c>
      <c r="K327" s="16">
        <v>42654</v>
      </c>
      <c r="L327" s="16">
        <v>21073</v>
      </c>
      <c r="M327" s="16">
        <v>21581</v>
      </c>
      <c r="N327" s="16">
        <v>1874</v>
      </c>
      <c r="O327" s="16">
        <v>1800</v>
      </c>
      <c r="P327" s="78">
        <v>74</v>
      </c>
      <c r="Q327" s="16">
        <v>2827</v>
      </c>
      <c r="R327" s="16">
        <v>1642</v>
      </c>
      <c r="S327" s="16">
        <v>1185</v>
      </c>
      <c r="T327" s="72">
        <v>138.56540084388186</v>
      </c>
      <c r="U327" s="16">
        <v>41701</v>
      </c>
      <c r="V327" s="16">
        <v>21231</v>
      </c>
      <c r="W327" s="16">
        <v>20470</v>
      </c>
      <c r="X327" s="72">
        <v>103.71763556424037</v>
      </c>
      <c r="Y327" s="47">
        <v>6.3488142292490113E-2</v>
      </c>
      <c r="Z327" s="16">
        <v>15553</v>
      </c>
      <c r="AA327" s="16">
        <v>27333</v>
      </c>
      <c r="AB327" s="16">
        <v>1642</v>
      </c>
      <c r="AC327" s="47">
        <v>0.62909303771997216</v>
      </c>
      <c r="AD327" s="50">
        <f t="shared" si="39"/>
        <v>16515.745216405081</v>
      </c>
      <c r="AE327" s="75">
        <v>0.56901913437968754</v>
      </c>
      <c r="AF327" s="76">
        <f t="shared" si="40"/>
        <v>0.43098086562031246</v>
      </c>
      <c r="AG327" s="77">
        <v>6.0073903340284636</v>
      </c>
      <c r="AH327" s="16">
        <v>28975</v>
      </c>
      <c r="AI327" s="16">
        <v>6163</v>
      </c>
      <c r="AJ327" s="16">
        <v>20246</v>
      </c>
      <c r="AK327" s="16">
        <v>1729</v>
      </c>
      <c r="AL327" s="78">
        <v>305</v>
      </c>
      <c r="AM327" s="78">
        <v>532</v>
      </c>
      <c r="AN327" s="16">
        <v>8025</v>
      </c>
      <c r="AO327" s="16">
        <v>7253</v>
      </c>
      <c r="AP327" s="78">
        <v>772</v>
      </c>
      <c r="AQ327" s="67">
        <v>9.6199376947040505E-2</v>
      </c>
      <c r="AR327" s="16">
        <v>42654</v>
      </c>
      <c r="AS327" s="16">
        <v>1874</v>
      </c>
      <c r="AT327" s="47">
        <f t="shared" si="41"/>
        <v>4.393491817883434E-2</v>
      </c>
      <c r="AU327" s="78">
        <v>165</v>
      </c>
      <c r="AV327" s="78">
        <v>509</v>
      </c>
      <c r="AW327" s="16">
        <v>1069</v>
      </c>
      <c r="AX327" s="16">
        <v>1582</v>
      </c>
      <c r="AY327" s="16">
        <v>1427</v>
      </c>
      <c r="AZ327" s="16">
        <v>1202</v>
      </c>
      <c r="BA327" s="78">
        <v>792</v>
      </c>
      <c r="BB327" s="78">
        <v>607</v>
      </c>
      <c r="BC327" s="78">
        <v>672</v>
      </c>
      <c r="BD327" s="79">
        <v>5.3151401869158876</v>
      </c>
    </row>
    <row r="328" spans="1:56" x14ac:dyDescent="0.3">
      <c r="A328" s="19" t="s">
        <v>658</v>
      </c>
      <c r="B328" s="16" t="s">
        <v>765</v>
      </c>
      <c r="C328" s="19">
        <v>107645</v>
      </c>
      <c r="D328" s="16">
        <v>55075</v>
      </c>
      <c r="E328" s="16">
        <v>52570</v>
      </c>
      <c r="F328" s="47">
        <f t="shared" si="37"/>
        <v>0.29920671099152785</v>
      </c>
      <c r="G328" s="72">
        <v>104.76507513791135</v>
      </c>
      <c r="H328" s="73">
        <v>2719.4193012199999</v>
      </c>
      <c r="I328" s="74">
        <f t="shared" si="38"/>
        <v>39.583818483493054</v>
      </c>
      <c r="J328" s="47">
        <f t="shared" si="36"/>
        <v>3.4184983965777772E-2</v>
      </c>
      <c r="K328" s="16">
        <v>102992</v>
      </c>
      <c r="L328" s="16">
        <v>51646</v>
      </c>
      <c r="M328" s="16">
        <v>51346</v>
      </c>
      <c r="N328" s="16">
        <v>4653</v>
      </c>
      <c r="O328" s="16">
        <v>3429</v>
      </c>
      <c r="P328" s="78">
        <v>1224</v>
      </c>
      <c r="Q328" s="16">
        <v>4966</v>
      </c>
      <c r="R328" s="16">
        <v>2761</v>
      </c>
      <c r="S328" s="16">
        <v>2205</v>
      </c>
      <c r="T328" s="72">
        <v>125.21541950113379</v>
      </c>
      <c r="U328" s="16">
        <v>102679</v>
      </c>
      <c r="V328" s="16">
        <v>52314</v>
      </c>
      <c r="W328" s="16">
        <v>50365</v>
      </c>
      <c r="X328" s="72">
        <v>103.86975081902115</v>
      </c>
      <c r="Y328" s="47">
        <v>4.6133122764643042E-2</v>
      </c>
      <c r="Z328" s="16">
        <v>34294</v>
      </c>
      <c r="AA328" s="16">
        <v>68612</v>
      </c>
      <c r="AB328" s="16">
        <v>4739</v>
      </c>
      <c r="AC328" s="47">
        <v>0.5688946539963855</v>
      </c>
      <c r="AD328" s="50">
        <f t="shared" si="39"/>
        <v>46406.334970559081</v>
      </c>
      <c r="AE328" s="75">
        <v>0.49982510348044074</v>
      </c>
      <c r="AF328" s="76">
        <f t="shared" si="40"/>
        <v>0.50017489651955926</v>
      </c>
      <c r="AG328" s="77">
        <v>6.9069550515944735</v>
      </c>
      <c r="AH328" s="16">
        <v>73351</v>
      </c>
      <c r="AI328" s="16">
        <v>19354</v>
      </c>
      <c r="AJ328" s="16">
        <v>48540</v>
      </c>
      <c r="AK328" s="16">
        <v>4216</v>
      </c>
      <c r="AL328" s="78">
        <v>864</v>
      </c>
      <c r="AM328" s="78">
        <v>377</v>
      </c>
      <c r="AN328" s="16">
        <v>19404</v>
      </c>
      <c r="AO328" s="16">
        <v>17610</v>
      </c>
      <c r="AP328" s="78">
        <v>1794</v>
      </c>
      <c r="AQ328" s="67">
        <v>9.2455163883735314E-2</v>
      </c>
      <c r="AR328" s="16">
        <v>102992</v>
      </c>
      <c r="AS328" s="16">
        <v>4653</v>
      </c>
      <c r="AT328" s="47">
        <f t="shared" si="41"/>
        <v>4.5178266273108593E-2</v>
      </c>
      <c r="AU328" s="78">
        <v>440</v>
      </c>
      <c r="AV328" s="78">
        <v>1259</v>
      </c>
      <c r="AW328" s="16">
        <v>2608</v>
      </c>
      <c r="AX328" s="16">
        <v>3744</v>
      </c>
      <c r="AY328" s="16">
        <v>3473</v>
      </c>
      <c r="AZ328" s="16">
        <v>2930</v>
      </c>
      <c r="BA328" s="78">
        <v>1851</v>
      </c>
      <c r="BB328" s="78">
        <v>1440</v>
      </c>
      <c r="BC328" s="78">
        <v>1659</v>
      </c>
      <c r="BD328" s="79">
        <v>5.3077715934858789</v>
      </c>
    </row>
    <row r="329" spans="1:56" x14ac:dyDescent="0.3">
      <c r="A329" s="19" t="s">
        <v>658</v>
      </c>
      <c r="B329" s="16" t="s">
        <v>767</v>
      </c>
      <c r="C329" s="19">
        <v>43068</v>
      </c>
      <c r="D329" s="16">
        <v>22266</v>
      </c>
      <c r="E329" s="16">
        <v>20802</v>
      </c>
      <c r="F329" s="47">
        <f t="shared" si="37"/>
        <v>0.11971048008716728</v>
      </c>
      <c r="G329" s="72">
        <v>107.03778482838189</v>
      </c>
      <c r="H329" s="73">
        <v>1946.19742916</v>
      </c>
      <c r="I329" s="74">
        <f t="shared" si="38"/>
        <v>22.129306798328585</v>
      </c>
      <c r="J329" s="47">
        <f t="shared" si="36"/>
        <v>1.911109203348094E-2</v>
      </c>
      <c r="K329" s="16">
        <v>27691</v>
      </c>
      <c r="L329" s="16">
        <v>13644</v>
      </c>
      <c r="M329" s="16">
        <v>14047</v>
      </c>
      <c r="N329" s="16">
        <v>15377</v>
      </c>
      <c r="O329" s="16">
        <v>8622</v>
      </c>
      <c r="P329" s="16">
        <v>6755</v>
      </c>
      <c r="Q329" s="16">
        <v>20453</v>
      </c>
      <c r="R329" s="16">
        <v>11028</v>
      </c>
      <c r="S329" s="16">
        <v>9425</v>
      </c>
      <c r="T329" s="72">
        <v>117.0079575596817</v>
      </c>
      <c r="U329" s="16">
        <v>22615</v>
      </c>
      <c r="V329" s="16">
        <v>11238</v>
      </c>
      <c r="W329" s="16">
        <v>11377</v>
      </c>
      <c r="X329" s="72">
        <v>98.778236793530809</v>
      </c>
      <c r="Y329" s="47">
        <v>0.47490015788984863</v>
      </c>
      <c r="Z329" s="16">
        <v>8966</v>
      </c>
      <c r="AA329" s="16">
        <v>32792</v>
      </c>
      <c r="AB329" s="16">
        <v>1310</v>
      </c>
      <c r="AC329" s="47">
        <v>0.31336911441815074</v>
      </c>
      <c r="AD329" s="50">
        <f t="shared" si="39"/>
        <v>29571.818980239084</v>
      </c>
      <c r="AE329" s="75">
        <v>0.27342034642595753</v>
      </c>
      <c r="AF329" s="76">
        <f t="shared" si="40"/>
        <v>0.72657965357404253</v>
      </c>
      <c r="AG329" s="77">
        <v>3.9948767992193219</v>
      </c>
      <c r="AH329" s="16">
        <v>34102</v>
      </c>
      <c r="AI329" s="16">
        <v>10753</v>
      </c>
      <c r="AJ329" s="16">
        <v>21361</v>
      </c>
      <c r="AK329" s="16">
        <v>1294</v>
      </c>
      <c r="AL329" s="78">
        <v>467</v>
      </c>
      <c r="AM329" s="78">
        <v>227</v>
      </c>
      <c r="AN329" s="16">
        <v>5208</v>
      </c>
      <c r="AO329" s="16">
        <v>4734</v>
      </c>
      <c r="AP329" s="78">
        <v>474</v>
      </c>
      <c r="AQ329" s="67">
        <v>9.1013824884792621E-2</v>
      </c>
      <c r="AR329" s="16">
        <v>27691</v>
      </c>
      <c r="AS329" s="16">
        <v>15377</v>
      </c>
      <c r="AT329" s="47">
        <f t="shared" si="41"/>
        <v>0.55530677837564557</v>
      </c>
      <c r="AU329" s="78">
        <v>74</v>
      </c>
      <c r="AV329" s="78">
        <v>284</v>
      </c>
      <c r="AW329" s="78">
        <v>762</v>
      </c>
      <c r="AX329" s="16">
        <v>1060</v>
      </c>
      <c r="AY329" s="78">
        <v>963</v>
      </c>
      <c r="AZ329" s="78">
        <v>791</v>
      </c>
      <c r="BA329" s="78">
        <v>466</v>
      </c>
      <c r="BB329" s="78">
        <v>355</v>
      </c>
      <c r="BC329" s="78">
        <v>453</v>
      </c>
      <c r="BD329" s="79">
        <v>5.3170122887864819</v>
      </c>
    </row>
    <row r="330" spans="1:56" x14ac:dyDescent="0.3">
      <c r="A330" s="19" t="s">
        <v>658</v>
      </c>
      <c r="B330" s="16" t="s">
        <v>771</v>
      </c>
      <c r="C330" s="19">
        <v>104649</v>
      </c>
      <c r="D330" s="16">
        <v>55274</v>
      </c>
      <c r="E330" s="16">
        <v>49375</v>
      </c>
      <c r="F330" s="47">
        <f t="shared" si="37"/>
        <v>0.29087912210090949</v>
      </c>
      <c r="G330" s="72">
        <v>111.94734177215192</v>
      </c>
      <c r="H330" s="73">
        <v>4614.5343051299997</v>
      </c>
      <c r="I330" s="74">
        <f t="shared" si="38"/>
        <v>22.678128079720029</v>
      </c>
      <c r="J330" s="47">
        <f t="shared" si="36"/>
        <v>1.9585059614760848E-2</v>
      </c>
      <c r="K330" s="16">
        <v>97313</v>
      </c>
      <c r="L330" s="16">
        <v>49385</v>
      </c>
      <c r="M330" s="16">
        <v>47928</v>
      </c>
      <c r="N330" s="16">
        <v>7336</v>
      </c>
      <c r="O330" s="16">
        <v>5889</v>
      </c>
      <c r="P330" s="16">
        <v>1447</v>
      </c>
      <c r="Q330" s="16">
        <v>9445</v>
      </c>
      <c r="R330" s="16">
        <v>5239</v>
      </c>
      <c r="S330" s="16">
        <v>4206</v>
      </c>
      <c r="T330" s="72">
        <v>124.56015216357585</v>
      </c>
      <c r="U330" s="16">
        <v>95204</v>
      </c>
      <c r="V330" s="16">
        <v>50035</v>
      </c>
      <c r="W330" s="16">
        <v>45169</v>
      </c>
      <c r="X330" s="72">
        <v>110.77287520201908</v>
      </c>
      <c r="Y330" s="47">
        <v>9.0254087473363331E-2</v>
      </c>
      <c r="Z330" s="16">
        <v>41531</v>
      </c>
      <c r="AA330" s="16">
        <v>60176</v>
      </c>
      <c r="AB330" s="16">
        <v>2942</v>
      </c>
      <c r="AC330" s="47">
        <v>0.73904879021536818</v>
      </c>
      <c r="AD330" s="50">
        <f t="shared" si="39"/>
        <v>27308.283152751934</v>
      </c>
      <c r="AE330" s="75">
        <v>0.69015886732252052</v>
      </c>
      <c r="AF330" s="76">
        <f t="shared" si="40"/>
        <v>0.30984113267747948</v>
      </c>
      <c r="AG330" s="77">
        <v>4.8889922892847641</v>
      </c>
      <c r="AH330" s="16">
        <v>63118</v>
      </c>
      <c r="AI330" s="16">
        <v>16268</v>
      </c>
      <c r="AJ330" s="16">
        <v>42038</v>
      </c>
      <c r="AK330" s="16">
        <v>3530</v>
      </c>
      <c r="AL330" s="78">
        <v>1108</v>
      </c>
      <c r="AM330" s="78">
        <v>174</v>
      </c>
      <c r="AN330" s="16">
        <v>19111</v>
      </c>
      <c r="AO330" s="16">
        <v>16800</v>
      </c>
      <c r="AP330" s="16">
        <v>2311</v>
      </c>
      <c r="AQ330" s="67">
        <v>0.12092512165768406</v>
      </c>
      <c r="AR330" s="16">
        <v>97313</v>
      </c>
      <c r="AS330" s="16">
        <v>7336</v>
      </c>
      <c r="AT330" s="47">
        <f t="shared" si="41"/>
        <v>7.5385611377719319E-2</v>
      </c>
      <c r="AU330" s="78">
        <v>493</v>
      </c>
      <c r="AV330" s="16">
        <v>1644</v>
      </c>
      <c r="AW330" s="16">
        <v>2815</v>
      </c>
      <c r="AX330" s="16">
        <v>3577</v>
      </c>
      <c r="AY330" s="16">
        <v>3264</v>
      </c>
      <c r="AZ330" s="16">
        <v>2788</v>
      </c>
      <c r="BA330" s="16">
        <v>1911</v>
      </c>
      <c r="BB330" s="16">
        <v>1270</v>
      </c>
      <c r="BC330" s="16">
        <v>1349</v>
      </c>
      <c r="BD330" s="79">
        <v>5.0919889069122499</v>
      </c>
    </row>
    <row r="331" spans="1:56" x14ac:dyDescent="0.3">
      <c r="A331" s="19" t="s">
        <v>658</v>
      </c>
      <c r="B331" s="16" t="s">
        <v>772</v>
      </c>
      <c r="C331" s="19">
        <v>68833</v>
      </c>
      <c r="D331" s="16">
        <v>34992</v>
      </c>
      <c r="E331" s="16">
        <v>33841</v>
      </c>
      <c r="F331" s="47">
        <f t="shared" si="37"/>
        <v>0.19132607680505215</v>
      </c>
      <c r="G331" s="72">
        <v>103.40119972814041</v>
      </c>
      <c r="H331" s="73">
        <v>6027.4212423199997</v>
      </c>
      <c r="I331" s="74">
        <f t="shared" si="38"/>
        <v>11.41997501629829</v>
      </c>
      <c r="J331" s="47">
        <f t="shared" si="36"/>
        <v>9.8624053408222345E-3</v>
      </c>
      <c r="K331" s="16">
        <v>65886</v>
      </c>
      <c r="L331" s="16">
        <v>32377</v>
      </c>
      <c r="M331" s="16">
        <v>33509</v>
      </c>
      <c r="N331" s="16">
        <v>2947</v>
      </c>
      <c r="O331" s="16">
        <v>2615</v>
      </c>
      <c r="P331" s="78">
        <v>332</v>
      </c>
      <c r="Q331" s="16">
        <v>8906</v>
      </c>
      <c r="R331" s="16">
        <v>4669</v>
      </c>
      <c r="S331" s="16">
        <v>4237</v>
      </c>
      <c r="T331" s="72">
        <v>110.19589332074582</v>
      </c>
      <c r="U331" s="16">
        <v>59927</v>
      </c>
      <c r="V331" s="16">
        <v>30323</v>
      </c>
      <c r="W331" s="16">
        <v>29604</v>
      </c>
      <c r="X331" s="72">
        <v>102.4287258478584</v>
      </c>
      <c r="Y331" s="47">
        <v>0.12938561445818139</v>
      </c>
      <c r="Z331" s="16">
        <v>25692</v>
      </c>
      <c r="AA331" s="16">
        <v>40564</v>
      </c>
      <c r="AB331" s="16">
        <v>2577</v>
      </c>
      <c r="AC331" s="47">
        <v>0.69689872793610097</v>
      </c>
      <c r="AD331" s="50">
        <f t="shared" si="39"/>
        <v>20863.369859974362</v>
      </c>
      <c r="AE331" s="75">
        <v>0.63336949018834432</v>
      </c>
      <c r="AF331" s="76">
        <f t="shared" si="40"/>
        <v>0.36663050981165568</v>
      </c>
      <c r="AG331" s="77">
        <v>6.3529237747756637</v>
      </c>
      <c r="AH331" s="16">
        <v>43141</v>
      </c>
      <c r="AI331" s="16">
        <v>8764</v>
      </c>
      <c r="AJ331" s="16">
        <v>30007</v>
      </c>
      <c r="AK331" s="16">
        <v>2936</v>
      </c>
      <c r="AL331" s="78">
        <v>976</v>
      </c>
      <c r="AM331" s="78">
        <v>458</v>
      </c>
      <c r="AN331" s="16">
        <v>13299</v>
      </c>
      <c r="AO331" s="16">
        <v>11353</v>
      </c>
      <c r="AP331" s="16">
        <v>1946</v>
      </c>
      <c r="AQ331" s="67">
        <v>0.14632679148808181</v>
      </c>
      <c r="AR331" s="16">
        <v>65886</v>
      </c>
      <c r="AS331" s="16">
        <v>2947</v>
      </c>
      <c r="AT331" s="47">
        <f t="shared" si="41"/>
        <v>4.4728773942871017E-2</v>
      </c>
      <c r="AU331" s="78">
        <v>320</v>
      </c>
      <c r="AV331" s="78">
        <v>1169</v>
      </c>
      <c r="AW331" s="16">
        <v>2144</v>
      </c>
      <c r="AX331" s="16">
        <v>2603</v>
      </c>
      <c r="AY331" s="16">
        <v>2331</v>
      </c>
      <c r="AZ331" s="16">
        <v>1875</v>
      </c>
      <c r="BA331" s="78">
        <v>1282</v>
      </c>
      <c r="BB331" s="78">
        <v>815</v>
      </c>
      <c r="BC331" s="78">
        <v>760</v>
      </c>
      <c r="BD331" s="79">
        <v>4.954207083239341</v>
      </c>
    </row>
    <row r="332" spans="1:56" x14ac:dyDescent="0.3">
      <c r="A332" s="19" t="s">
        <v>658</v>
      </c>
      <c r="B332" s="16" t="s">
        <v>774</v>
      </c>
      <c r="C332" s="19">
        <v>70089</v>
      </c>
      <c r="D332" s="16">
        <v>38324</v>
      </c>
      <c r="E332" s="16">
        <v>31765</v>
      </c>
      <c r="F332" s="47">
        <f t="shared" si="37"/>
        <v>0.19481721553890285</v>
      </c>
      <c r="G332" s="72">
        <v>120.64851251377303</v>
      </c>
      <c r="H332" s="73">
        <v>5169.0604177900004</v>
      </c>
      <c r="I332" s="74">
        <f t="shared" si="38"/>
        <v>13.559330774850203</v>
      </c>
      <c r="J332" s="47">
        <f t="shared" si="36"/>
        <v>1.1709974501783529E-2</v>
      </c>
      <c r="K332" s="16">
        <v>62072</v>
      </c>
      <c r="L332" s="16">
        <v>32272</v>
      </c>
      <c r="M332" s="16">
        <v>29800</v>
      </c>
      <c r="N332" s="16">
        <v>8017</v>
      </c>
      <c r="O332" s="16">
        <v>6052</v>
      </c>
      <c r="P332" s="78">
        <v>1965</v>
      </c>
      <c r="Q332" s="16">
        <v>9424</v>
      </c>
      <c r="R332" s="16">
        <v>5227</v>
      </c>
      <c r="S332" s="16">
        <v>4197</v>
      </c>
      <c r="T332" s="72">
        <v>124.54133905170359</v>
      </c>
      <c r="U332" s="16">
        <v>60665</v>
      </c>
      <c r="V332" s="16">
        <v>33097</v>
      </c>
      <c r="W332" s="16">
        <v>27568</v>
      </c>
      <c r="X332" s="72">
        <v>120.05586186883343</v>
      </c>
      <c r="Y332" s="47">
        <v>0.13445761817118235</v>
      </c>
      <c r="Z332" s="16">
        <v>23709</v>
      </c>
      <c r="AA332" s="16">
        <v>44499</v>
      </c>
      <c r="AB332" s="78">
        <v>1881</v>
      </c>
      <c r="AC332" s="47">
        <v>0.57506910267646461</v>
      </c>
      <c r="AD332" s="50">
        <f t="shared" si="39"/>
        <v>29782.981662509272</v>
      </c>
      <c r="AE332" s="75">
        <v>0.53279848985370459</v>
      </c>
      <c r="AF332" s="76">
        <f t="shared" si="40"/>
        <v>0.46720151014629541</v>
      </c>
      <c r="AG332" s="77">
        <v>4.2270612822760061</v>
      </c>
      <c r="AH332" s="16">
        <v>46380</v>
      </c>
      <c r="AI332" s="78">
        <v>14775</v>
      </c>
      <c r="AJ332" s="16">
        <v>28354</v>
      </c>
      <c r="AK332" s="78">
        <v>2320</v>
      </c>
      <c r="AL332" s="78">
        <v>790</v>
      </c>
      <c r="AM332" s="78">
        <v>141</v>
      </c>
      <c r="AN332" s="16">
        <v>12521</v>
      </c>
      <c r="AO332" s="16">
        <v>10924</v>
      </c>
      <c r="AP332" s="78">
        <v>1597</v>
      </c>
      <c r="AQ332" s="67">
        <v>0.12754572318504911</v>
      </c>
      <c r="AR332" s="16">
        <v>62072</v>
      </c>
      <c r="AS332" s="16">
        <v>8017</v>
      </c>
      <c r="AT332" s="47">
        <f t="shared" si="41"/>
        <v>0.1291564634617863</v>
      </c>
      <c r="AU332" s="78">
        <v>390</v>
      </c>
      <c r="AV332" s="78">
        <v>1140</v>
      </c>
      <c r="AW332" s="78">
        <v>2038</v>
      </c>
      <c r="AX332" s="78">
        <v>2383</v>
      </c>
      <c r="AY332" s="78">
        <v>2186</v>
      </c>
      <c r="AZ332" s="78">
        <v>1698</v>
      </c>
      <c r="BA332" s="78">
        <v>1105</v>
      </c>
      <c r="BB332" s="78">
        <v>837</v>
      </c>
      <c r="BC332" s="78">
        <v>744</v>
      </c>
      <c r="BD332" s="79">
        <v>4.9574315150547079</v>
      </c>
    </row>
    <row r="333" spans="1:56" x14ac:dyDescent="0.3">
      <c r="A333" s="19" t="s">
        <v>658</v>
      </c>
      <c r="B333" s="16" t="s">
        <v>778</v>
      </c>
      <c r="C333" s="19">
        <v>177313</v>
      </c>
      <c r="D333" s="16">
        <v>90124</v>
      </c>
      <c r="E333" s="16">
        <v>87189</v>
      </c>
      <c r="F333" s="47">
        <f t="shared" si="37"/>
        <v>0.49285372795801741</v>
      </c>
      <c r="G333" s="72">
        <v>103.36625032974342</v>
      </c>
      <c r="H333" s="73">
        <v>3917.3590177800002</v>
      </c>
      <c r="I333" s="74">
        <f t="shared" si="38"/>
        <v>45.263403021070239</v>
      </c>
      <c r="J333" s="47">
        <f t="shared" si="36"/>
        <v>3.9089930324864401E-2</v>
      </c>
      <c r="K333" s="16">
        <v>167493</v>
      </c>
      <c r="L333" s="16">
        <v>82435</v>
      </c>
      <c r="M333" s="16">
        <v>85058</v>
      </c>
      <c r="N333" s="16">
        <v>9820</v>
      </c>
      <c r="O333" s="16">
        <v>7689</v>
      </c>
      <c r="P333" s="16">
        <v>2131</v>
      </c>
      <c r="Q333" s="16">
        <v>58767</v>
      </c>
      <c r="R333" s="16">
        <v>28974</v>
      </c>
      <c r="S333" s="16">
        <v>29793</v>
      </c>
      <c r="T333" s="72">
        <v>97.251032121639312</v>
      </c>
      <c r="U333" s="16">
        <v>118546</v>
      </c>
      <c r="V333" s="16">
        <v>61150</v>
      </c>
      <c r="W333" s="16">
        <v>57396</v>
      </c>
      <c r="X333" s="72">
        <v>106.54052547215834</v>
      </c>
      <c r="Y333" s="47">
        <v>0.33143085955344503</v>
      </c>
      <c r="Z333" s="16">
        <v>49528</v>
      </c>
      <c r="AA333" s="16">
        <v>120373</v>
      </c>
      <c r="AB333" s="16">
        <v>7412</v>
      </c>
      <c r="AC333" s="47">
        <v>0.47302966612114011</v>
      </c>
      <c r="AD333" s="50">
        <f t="shared" si="39"/>
        <v>93438.690811062275</v>
      </c>
      <c r="AE333" s="75">
        <v>0.41145439591935068</v>
      </c>
      <c r="AF333" s="76">
        <f t="shared" si="40"/>
        <v>0.58854560408064938</v>
      </c>
      <c r="AG333" s="77">
        <v>6.1575270201789438</v>
      </c>
      <c r="AH333" s="16">
        <v>127785</v>
      </c>
      <c r="AI333" s="16">
        <v>36170</v>
      </c>
      <c r="AJ333" s="16">
        <v>80516</v>
      </c>
      <c r="AK333" s="16">
        <v>7043</v>
      </c>
      <c r="AL333" s="16">
        <v>2777</v>
      </c>
      <c r="AM333" s="78">
        <v>1279</v>
      </c>
      <c r="AN333" s="16">
        <v>37673</v>
      </c>
      <c r="AO333" s="16">
        <v>29596</v>
      </c>
      <c r="AP333" s="16">
        <v>8077</v>
      </c>
      <c r="AQ333" s="67">
        <v>0.21439757916810445</v>
      </c>
      <c r="AR333" s="16">
        <v>167493</v>
      </c>
      <c r="AS333" s="16">
        <v>9820</v>
      </c>
      <c r="AT333" s="47">
        <f t="shared" si="41"/>
        <v>5.8629315852005759E-2</v>
      </c>
      <c r="AU333" s="16">
        <v>2069</v>
      </c>
      <c r="AV333" s="16">
        <v>5292</v>
      </c>
      <c r="AW333" s="16">
        <v>7011</v>
      </c>
      <c r="AX333" s="16">
        <v>7347</v>
      </c>
      <c r="AY333" s="16">
        <v>5822</v>
      </c>
      <c r="AZ333" s="16">
        <v>4099</v>
      </c>
      <c r="BA333" s="16">
        <v>2574</v>
      </c>
      <c r="BB333" s="16">
        <v>1871</v>
      </c>
      <c r="BC333" s="16">
        <v>1588</v>
      </c>
      <c r="BD333" s="79">
        <v>4.4459692618055371</v>
      </c>
    </row>
    <row r="334" spans="1:56" x14ac:dyDescent="0.3">
      <c r="A334" s="19" t="s">
        <v>658</v>
      </c>
      <c r="B334" s="16" t="s">
        <v>781</v>
      </c>
      <c r="C334" s="19">
        <v>30556</v>
      </c>
      <c r="D334" s="16">
        <v>16209</v>
      </c>
      <c r="E334" s="16">
        <v>14347</v>
      </c>
      <c r="F334" s="47">
        <f t="shared" si="37"/>
        <v>8.4932512063329704E-2</v>
      </c>
      <c r="G334" s="72">
        <v>112.97832299435422</v>
      </c>
      <c r="H334" s="73">
        <v>2051.8278472900001</v>
      </c>
      <c r="I334" s="74">
        <f t="shared" si="38"/>
        <v>14.892087579548916</v>
      </c>
      <c r="J334" s="47">
        <f t="shared" si="36"/>
        <v>1.286095668956579E-2</v>
      </c>
      <c r="K334" s="16">
        <v>28235</v>
      </c>
      <c r="L334" s="16">
        <v>14098</v>
      </c>
      <c r="M334" s="16">
        <v>14137</v>
      </c>
      <c r="N334" s="16">
        <v>2321</v>
      </c>
      <c r="O334" s="16">
        <v>2111</v>
      </c>
      <c r="P334" s="78">
        <v>210</v>
      </c>
      <c r="Q334" s="16">
        <v>6074</v>
      </c>
      <c r="R334" s="16">
        <v>3251</v>
      </c>
      <c r="S334" s="16">
        <v>2823</v>
      </c>
      <c r="T334" s="72">
        <v>115.16117605384343</v>
      </c>
      <c r="U334" s="16">
        <v>24482</v>
      </c>
      <c r="V334" s="16">
        <v>12958</v>
      </c>
      <c r="W334" s="16">
        <v>11524</v>
      </c>
      <c r="X334" s="72">
        <v>112.44359597362028</v>
      </c>
      <c r="Y334" s="47">
        <v>0.19878256316271764</v>
      </c>
      <c r="Z334" s="16">
        <v>10523</v>
      </c>
      <c r="AA334" s="16">
        <v>18765</v>
      </c>
      <c r="AB334" s="16">
        <v>1268</v>
      </c>
      <c r="AC334" s="47">
        <v>0.62835065281108449</v>
      </c>
      <c r="AD334" s="50">
        <f t="shared" si="39"/>
        <v>11356.117452704502</v>
      </c>
      <c r="AE334" s="75">
        <v>0.56077804423128164</v>
      </c>
      <c r="AF334" s="76">
        <f t="shared" si="40"/>
        <v>0.43922195576871836</v>
      </c>
      <c r="AG334" s="77">
        <v>6.757260857980282</v>
      </c>
      <c r="AH334" s="16">
        <v>20033</v>
      </c>
      <c r="AI334" s="16">
        <v>4382</v>
      </c>
      <c r="AJ334" s="16">
        <v>14028</v>
      </c>
      <c r="AK334" s="78">
        <v>1155</v>
      </c>
      <c r="AL334" s="78">
        <v>307</v>
      </c>
      <c r="AM334" s="78">
        <v>161</v>
      </c>
      <c r="AN334" s="16">
        <v>6165</v>
      </c>
      <c r="AO334" s="16">
        <v>5207</v>
      </c>
      <c r="AP334" s="78">
        <v>958</v>
      </c>
      <c r="AQ334" s="67">
        <v>0.1553933495539335</v>
      </c>
      <c r="AR334" s="16">
        <v>28235</v>
      </c>
      <c r="AS334" s="16">
        <v>2321</v>
      </c>
      <c r="AT334" s="47">
        <f t="shared" si="41"/>
        <v>8.2202939613954307E-2</v>
      </c>
      <c r="AU334" s="78">
        <v>216</v>
      </c>
      <c r="AV334" s="78">
        <v>725</v>
      </c>
      <c r="AW334" s="16">
        <v>1142</v>
      </c>
      <c r="AX334" s="16">
        <v>1213</v>
      </c>
      <c r="AY334" s="16">
        <v>1048</v>
      </c>
      <c r="AZ334" s="78">
        <v>788</v>
      </c>
      <c r="BA334" s="78">
        <v>494</v>
      </c>
      <c r="BB334" s="78">
        <v>285</v>
      </c>
      <c r="BC334" s="78">
        <v>254</v>
      </c>
      <c r="BD334" s="79">
        <v>4.5798864557988646</v>
      </c>
    </row>
    <row r="335" spans="1:56" ht="15" thickBot="1" x14ac:dyDescent="0.35">
      <c r="A335" s="20" t="s">
        <v>658</v>
      </c>
      <c r="B335" s="22" t="s">
        <v>782</v>
      </c>
      <c r="C335" s="20">
        <v>79890</v>
      </c>
      <c r="D335" s="22">
        <v>41874</v>
      </c>
      <c r="E335" s="22">
        <v>38016</v>
      </c>
      <c r="F335" s="54">
        <f t="shared" si="37"/>
        <v>0.2220597718529719</v>
      </c>
      <c r="G335" s="81">
        <v>110.14835858585859</v>
      </c>
      <c r="H335" s="82">
        <v>4594.21006304</v>
      </c>
      <c r="I335" s="83">
        <f t="shared" si="38"/>
        <v>17.389278875754453</v>
      </c>
      <c r="J335" s="54">
        <f t="shared" si="36"/>
        <v>1.501755622166664E-2</v>
      </c>
      <c r="K335" s="22">
        <v>75413</v>
      </c>
      <c r="L335" s="22">
        <v>38070</v>
      </c>
      <c r="M335" s="22">
        <v>37343</v>
      </c>
      <c r="N335" s="22">
        <v>4477</v>
      </c>
      <c r="O335" s="22">
        <v>3804</v>
      </c>
      <c r="P335" s="84">
        <v>673</v>
      </c>
      <c r="Q335" s="22">
        <v>5852</v>
      </c>
      <c r="R335" s="22">
        <v>2997</v>
      </c>
      <c r="S335" s="22">
        <v>2855</v>
      </c>
      <c r="T335" s="81">
        <v>104.97373029772331</v>
      </c>
      <c r="U335" s="22">
        <v>74038</v>
      </c>
      <c r="V335" s="22">
        <v>38877</v>
      </c>
      <c r="W335" s="22">
        <v>35161</v>
      </c>
      <c r="X335" s="81">
        <v>110.56852763004466</v>
      </c>
      <c r="Y335" s="54">
        <v>7.3250719739642006E-2</v>
      </c>
      <c r="Z335" s="22">
        <v>21982</v>
      </c>
      <c r="AA335" s="22">
        <v>53832</v>
      </c>
      <c r="AB335" s="22">
        <v>4076</v>
      </c>
      <c r="AC335" s="54">
        <v>0.48406152474364689</v>
      </c>
      <c r="AD335" s="56">
        <f t="shared" si="39"/>
        <v>41218.324788230057</v>
      </c>
      <c r="AE335" s="85">
        <v>0.40834447912022592</v>
      </c>
      <c r="AF335" s="86">
        <f t="shared" si="40"/>
        <v>0.59165552087977402</v>
      </c>
      <c r="AG335" s="87">
        <v>7.5717045623421022</v>
      </c>
      <c r="AH335" s="22">
        <v>57908</v>
      </c>
      <c r="AI335" s="22">
        <v>13240</v>
      </c>
      <c r="AJ335" s="22">
        <v>38611</v>
      </c>
      <c r="AK335" s="22">
        <v>4172</v>
      </c>
      <c r="AL335" s="84">
        <v>1161</v>
      </c>
      <c r="AM335" s="84">
        <v>724</v>
      </c>
      <c r="AN335" s="22">
        <v>17196</v>
      </c>
      <c r="AO335" s="22">
        <v>15505</v>
      </c>
      <c r="AP335" s="84">
        <v>1691</v>
      </c>
      <c r="AQ335" s="70">
        <v>9.8336822516864389E-2</v>
      </c>
      <c r="AR335" s="22">
        <v>75413</v>
      </c>
      <c r="AS335" s="22">
        <v>4477</v>
      </c>
      <c r="AT335" s="54">
        <f t="shared" si="41"/>
        <v>5.936642223489319E-2</v>
      </c>
      <c r="AU335" s="84">
        <v>746</v>
      </c>
      <c r="AV335" s="84">
        <v>1829</v>
      </c>
      <c r="AW335" s="22">
        <v>3594</v>
      </c>
      <c r="AX335" s="22">
        <v>3840</v>
      </c>
      <c r="AY335" s="22">
        <v>2926</v>
      </c>
      <c r="AZ335" s="84">
        <v>2048</v>
      </c>
      <c r="BA335" s="84">
        <v>1084</v>
      </c>
      <c r="BB335" s="84">
        <v>597</v>
      </c>
      <c r="BC335" s="84">
        <v>532</v>
      </c>
      <c r="BD335" s="88">
        <v>4.3854966271225866</v>
      </c>
    </row>
  </sheetData>
  <autoFilter ref="A2:BD335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335"/>
  <sheetViews>
    <sheetView topLeftCell="T1" workbookViewId="0">
      <selection activeCell="N8" sqref="N8"/>
    </sheetView>
  </sheetViews>
  <sheetFormatPr defaultRowHeight="14.4" x14ac:dyDescent="0.3"/>
  <cols>
    <col min="1" max="1" width="6.6640625" style="2" customWidth="1"/>
    <col min="2" max="2" width="10.6640625" style="2" customWidth="1"/>
    <col min="3" max="36" width="9.33203125" style="2" customWidth="1"/>
  </cols>
  <sheetData>
    <row r="1" spans="1:36" ht="15" thickBot="1" x14ac:dyDescent="0.35"/>
    <row r="2" spans="1:36" ht="51.6" thickBot="1" x14ac:dyDescent="0.35">
      <c r="A2" s="4" t="s">
        <v>2</v>
      </c>
      <c r="B2" s="5" t="s">
        <v>6</v>
      </c>
      <c r="C2" s="4" t="s">
        <v>1079</v>
      </c>
      <c r="D2" s="5" t="s">
        <v>1080</v>
      </c>
      <c r="E2" s="5" t="s">
        <v>1081</v>
      </c>
      <c r="F2" s="5" t="s">
        <v>1082</v>
      </c>
      <c r="G2" s="5" t="s">
        <v>1083</v>
      </c>
      <c r="H2" s="5" t="s">
        <v>1084</v>
      </c>
      <c r="I2" s="5" t="s">
        <v>1085</v>
      </c>
      <c r="J2" s="5" t="s">
        <v>1086</v>
      </c>
      <c r="K2" s="5" t="s">
        <v>1087</v>
      </c>
      <c r="L2" s="5" t="s">
        <v>1088</v>
      </c>
      <c r="M2" s="5" t="s">
        <v>828</v>
      </c>
      <c r="N2" s="5" t="s">
        <v>793</v>
      </c>
      <c r="O2" s="5" t="s">
        <v>1089</v>
      </c>
      <c r="P2" s="5" t="s">
        <v>1090</v>
      </c>
      <c r="Q2" s="5" t="s">
        <v>1091</v>
      </c>
      <c r="R2" s="5" t="s">
        <v>1092</v>
      </c>
      <c r="S2" s="5" t="s">
        <v>1093</v>
      </c>
      <c r="T2" s="5" t="s">
        <v>1094</v>
      </c>
      <c r="U2" s="5" t="s">
        <v>1095</v>
      </c>
      <c r="V2" s="5" t="s">
        <v>1096</v>
      </c>
      <c r="W2" s="5" t="s">
        <v>1097</v>
      </c>
      <c r="X2" s="5" t="s">
        <v>1098</v>
      </c>
      <c r="Y2" s="5" t="s">
        <v>1099</v>
      </c>
      <c r="Z2" s="5" t="s">
        <v>1100</v>
      </c>
      <c r="AA2" s="5" t="s">
        <v>1101</v>
      </c>
      <c r="AB2" s="5" t="s">
        <v>1102</v>
      </c>
      <c r="AC2" s="5" t="s">
        <v>1103</v>
      </c>
      <c r="AD2" s="5" t="s">
        <v>1104</v>
      </c>
      <c r="AE2" s="5" t="s">
        <v>1105</v>
      </c>
      <c r="AF2" s="5" t="s">
        <v>1106</v>
      </c>
      <c r="AG2" s="5" t="s">
        <v>1107</v>
      </c>
      <c r="AH2" s="5" t="s">
        <v>1108</v>
      </c>
      <c r="AI2" s="5" t="s">
        <v>1109</v>
      </c>
      <c r="AJ2" s="6" t="s">
        <v>1110</v>
      </c>
    </row>
    <row r="3" spans="1:36" ht="20.399999999999999" x14ac:dyDescent="0.3">
      <c r="A3" s="8"/>
      <c r="B3" s="8"/>
      <c r="C3" s="31" t="s">
        <v>804</v>
      </c>
      <c r="D3" s="8" t="s">
        <v>804</v>
      </c>
      <c r="E3" s="8" t="s">
        <v>804</v>
      </c>
      <c r="F3" s="8" t="s">
        <v>804</v>
      </c>
      <c r="G3" s="8" t="s">
        <v>804</v>
      </c>
      <c r="H3" s="8" t="s">
        <v>804</v>
      </c>
      <c r="I3" s="8" t="s">
        <v>804</v>
      </c>
      <c r="J3" s="8" t="s">
        <v>804</v>
      </c>
      <c r="K3" s="8" t="s">
        <v>804</v>
      </c>
      <c r="L3" s="8" t="s">
        <v>804</v>
      </c>
      <c r="M3" s="8" t="s">
        <v>804</v>
      </c>
      <c r="N3" s="8" t="s">
        <v>804</v>
      </c>
      <c r="O3" s="8" t="s">
        <v>804</v>
      </c>
      <c r="P3" s="8" t="s">
        <v>804</v>
      </c>
      <c r="Q3" s="8" t="s">
        <v>804</v>
      </c>
      <c r="R3" s="8" t="s">
        <v>804</v>
      </c>
      <c r="S3" s="8" t="s">
        <v>804</v>
      </c>
      <c r="T3" s="8" t="s">
        <v>804</v>
      </c>
      <c r="U3" s="8" t="s">
        <v>804</v>
      </c>
      <c r="V3" s="8" t="s">
        <v>804</v>
      </c>
      <c r="W3" s="8" t="s">
        <v>804</v>
      </c>
      <c r="X3" s="8" t="s">
        <v>804</v>
      </c>
      <c r="Y3" s="8" t="s">
        <v>804</v>
      </c>
      <c r="Z3" s="8" t="s">
        <v>804</v>
      </c>
      <c r="AA3" s="8" t="s">
        <v>804</v>
      </c>
      <c r="AB3" s="8" t="s">
        <v>804</v>
      </c>
      <c r="AC3" s="8" t="s">
        <v>804</v>
      </c>
      <c r="AD3" s="8" t="s">
        <v>804</v>
      </c>
      <c r="AE3" s="8" t="s">
        <v>804</v>
      </c>
      <c r="AF3" s="8" t="s">
        <v>804</v>
      </c>
      <c r="AG3" s="8" t="s">
        <v>804</v>
      </c>
      <c r="AH3" s="8" t="s">
        <v>804</v>
      </c>
      <c r="AI3" s="8" t="s">
        <v>804</v>
      </c>
      <c r="AJ3" s="9" t="s">
        <v>804</v>
      </c>
    </row>
    <row r="4" spans="1:36" ht="28.8" x14ac:dyDescent="0.3">
      <c r="A4" s="11" t="s">
        <v>12</v>
      </c>
      <c r="B4" s="11" t="s">
        <v>12</v>
      </c>
      <c r="C4" s="37" t="s">
        <v>831</v>
      </c>
      <c r="D4" s="11" t="s">
        <v>831</v>
      </c>
      <c r="E4" s="11" t="s">
        <v>831</v>
      </c>
      <c r="F4" s="11" t="s">
        <v>831</v>
      </c>
      <c r="G4" s="11" t="s">
        <v>831</v>
      </c>
      <c r="H4" s="11" t="s">
        <v>831</v>
      </c>
      <c r="I4" s="11" t="s">
        <v>831</v>
      </c>
      <c r="J4" s="11" t="s">
        <v>831</v>
      </c>
      <c r="K4" s="11" t="s">
        <v>831</v>
      </c>
      <c r="L4" s="11" t="s">
        <v>831</v>
      </c>
      <c r="M4" s="11" t="s">
        <v>831</v>
      </c>
      <c r="N4" s="11" t="s">
        <v>831</v>
      </c>
      <c r="O4" s="11" t="s">
        <v>831</v>
      </c>
      <c r="P4" s="11" t="s">
        <v>831</v>
      </c>
      <c r="Q4" s="11" t="s">
        <v>831</v>
      </c>
      <c r="R4" s="11" t="s">
        <v>831</v>
      </c>
      <c r="S4" s="11" t="s">
        <v>831</v>
      </c>
      <c r="T4" s="11" t="s">
        <v>831</v>
      </c>
      <c r="U4" s="11" t="s">
        <v>831</v>
      </c>
      <c r="V4" s="11" t="s">
        <v>831</v>
      </c>
      <c r="W4" s="11" t="s">
        <v>831</v>
      </c>
      <c r="X4" s="11" t="s">
        <v>831</v>
      </c>
      <c r="Y4" s="11" t="s">
        <v>831</v>
      </c>
      <c r="Z4" s="11" t="s">
        <v>831</v>
      </c>
      <c r="AA4" s="11" t="s">
        <v>831</v>
      </c>
      <c r="AB4" s="11" t="s">
        <v>831</v>
      </c>
      <c r="AC4" s="11" t="s">
        <v>831</v>
      </c>
      <c r="AD4" s="11" t="s">
        <v>831</v>
      </c>
      <c r="AE4" s="11" t="s">
        <v>831</v>
      </c>
      <c r="AF4" s="11" t="s">
        <v>831</v>
      </c>
      <c r="AG4" s="11" t="s">
        <v>831</v>
      </c>
      <c r="AH4" s="11" t="s">
        <v>831</v>
      </c>
      <c r="AI4" s="11" t="s">
        <v>831</v>
      </c>
      <c r="AJ4" s="12" t="s">
        <v>831</v>
      </c>
    </row>
    <row r="5" spans="1:36" ht="39" thickBot="1" x14ac:dyDescent="0.35">
      <c r="A5" s="14" t="s">
        <v>14</v>
      </c>
      <c r="B5" s="14" t="s">
        <v>14</v>
      </c>
      <c r="C5" s="43" t="s">
        <v>1111</v>
      </c>
      <c r="D5" s="14" t="s">
        <v>1111</v>
      </c>
      <c r="E5" s="14" t="s">
        <v>1111</v>
      </c>
      <c r="F5" s="14" t="s">
        <v>1111</v>
      </c>
      <c r="G5" s="14" t="s">
        <v>1111</v>
      </c>
      <c r="H5" s="14" t="s">
        <v>1111</v>
      </c>
      <c r="I5" s="14" t="s">
        <v>1111</v>
      </c>
      <c r="J5" s="14" t="s">
        <v>1111</v>
      </c>
      <c r="K5" s="14" t="s">
        <v>1111</v>
      </c>
      <c r="L5" s="14" t="s">
        <v>1111</v>
      </c>
      <c r="M5" s="14" t="s">
        <v>815</v>
      </c>
      <c r="N5" s="14" t="s">
        <v>815</v>
      </c>
      <c r="O5" s="14" t="s">
        <v>1111</v>
      </c>
      <c r="P5" s="14" t="s">
        <v>1111</v>
      </c>
      <c r="Q5" s="14" t="s">
        <v>1111</v>
      </c>
      <c r="R5" s="14" t="s">
        <v>1111</v>
      </c>
      <c r="S5" s="14" t="s">
        <v>1111</v>
      </c>
      <c r="T5" s="14" t="s">
        <v>1111</v>
      </c>
      <c r="U5" s="14" t="s">
        <v>1111</v>
      </c>
      <c r="V5" s="14" t="s">
        <v>1111</v>
      </c>
      <c r="W5" s="14" t="s">
        <v>1111</v>
      </c>
      <c r="X5" s="14" t="s">
        <v>1111</v>
      </c>
      <c r="Y5" s="14" t="s">
        <v>815</v>
      </c>
      <c r="Z5" s="14" t="s">
        <v>1111</v>
      </c>
      <c r="AA5" s="14" t="s">
        <v>1111</v>
      </c>
      <c r="AB5" s="14" t="s">
        <v>1111</v>
      </c>
      <c r="AC5" s="14" t="s">
        <v>1111</v>
      </c>
      <c r="AD5" s="14" t="s">
        <v>1111</v>
      </c>
      <c r="AE5" s="14" t="s">
        <v>1111</v>
      </c>
      <c r="AF5" s="14" t="s">
        <v>1111</v>
      </c>
      <c r="AG5" s="14" t="s">
        <v>1111</v>
      </c>
      <c r="AH5" s="14" t="s">
        <v>1111</v>
      </c>
      <c r="AI5" s="14" t="s">
        <v>1111</v>
      </c>
      <c r="AJ5" s="15" t="s">
        <v>815</v>
      </c>
    </row>
    <row r="6" spans="1:36" x14ac:dyDescent="0.3">
      <c r="A6" s="16" t="s">
        <v>17</v>
      </c>
      <c r="B6" s="16" t="s">
        <v>21</v>
      </c>
      <c r="C6" s="19">
        <v>257901</v>
      </c>
      <c r="D6" s="16">
        <v>194513</v>
      </c>
      <c r="E6" s="78">
        <v>1156</v>
      </c>
      <c r="F6" s="78">
        <v>1692</v>
      </c>
      <c r="G6" s="78">
        <v>1476</v>
      </c>
      <c r="H6" s="78">
        <v>869</v>
      </c>
      <c r="I6" s="78">
        <v>1964</v>
      </c>
      <c r="J6" s="78">
        <v>358</v>
      </c>
      <c r="K6" s="78">
        <v>111</v>
      </c>
      <c r="L6" s="16">
        <v>55762</v>
      </c>
      <c r="M6" s="47">
        <f t="shared" ref="M6:M69" si="0">L6/C6</f>
        <v>0.21621474907037971</v>
      </c>
      <c r="N6" s="47">
        <f t="shared" ref="N6:N69" si="1">1-M6</f>
        <v>0.78378525092962026</v>
      </c>
      <c r="O6" s="16">
        <v>202847</v>
      </c>
      <c r="P6" s="16">
        <v>156429</v>
      </c>
      <c r="Q6" s="78">
        <v>1125</v>
      </c>
      <c r="R6" s="78">
        <v>1584</v>
      </c>
      <c r="S6" s="78">
        <v>1011</v>
      </c>
      <c r="T6" s="78">
        <v>742</v>
      </c>
      <c r="U6" s="78">
        <v>1585</v>
      </c>
      <c r="V6" s="78">
        <v>352</v>
      </c>
      <c r="W6" s="78">
        <v>105</v>
      </c>
      <c r="X6" s="16">
        <v>39914</v>
      </c>
      <c r="Y6" s="47">
        <f t="shared" ref="Y6:Y69" si="2">X6/O6</f>
        <v>0.19676899337924642</v>
      </c>
      <c r="Z6" s="16">
        <v>55054</v>
      </c>
      <c r="AA6" s="16">
        <v>38084</v>
      </c>
      <c r="AB6" s="78">
        <v>31</v>
      </c>
      <c r="AC6" s="78">
        <v>108</v>
      </c>
      <c r="AD6" s="78">
        <v>465</v>
      </c>
      <c r="AE6" s="78">
        <v>127</v>
      </c>
      <c r="AF6" s="78">
        <v>379</v>
      </c>
      <c r="AG6" s="78">
        <v>6</v>
      </c>
      <c r="AH6" s="78">
        <v>6</v>
      </c>
      <c r="AI6" s="16">
        <v>15848</v>
      </c>
      <c r="AJ6" s="48">
        <f t="shared" ref="AJ6:AJ69" si="3">AI6/Z6</f>
        <v>0.28786282558942128</v>
      </c>
    </row>
    <row r="7" spans="1:36" x14ac:dyDescent="0.3">
      <c r="A7" s="16" t="s">
        <v>17</v>
      </c>
      <c r="B7" s="16" t="s">
        <v>22</v>
      </c>
      <c r="C7" s="19">
        <v>96930</v>
      </c>
      <c r="D7" s="16">
        <v>65925</v>
      </c>
      <c r="E7" s="78">
        <v>102</v>
      </c>
      <c r="F7" s="78">
        <v>852</v>
      </c>
      <c r="G7" s="78">
        <v>910</v>
      </c>
      <c r="H7" s="78">
        <v>138</v>
      </c>
      <c r="I7" s="78">
        <v>593</v>
      </c>
      <c r="J7" s="78">
        <v>175</v>
      </c>
      <c r="K7" s="78">
        <v>254</v>
      </c>
      <c r="L7" s="16">
        <v>27981</v>
      </c>
      <c r="M7" s="47">
        <f t="shared" si="0"/>
        <v>0.28867223769730732</v>
      </c>
      <c r="N7" s="47">
        <f t="shared" si="1"/>
        <v>0.71132776230269268</v>
      </c>
      <c r="O7" s="16">
        <v>21214</v>
      </c>
      <c r="P7" s="16">
        <v>15563</v>
      </c>
      <c r="Q7" s="78">
        <v>29</v>
      </c>
      <c r="R7" s="78">
        <v>228</v>
      </c>
      <c r="S7" s="78">
        <v>161</v>
      </c>
      <c r="T7" s="78">
        <v>65</v>
      </c>
      <c r="U7" s="78">
        <v>80</v>
      </c>
      <c r="V7" s="78">
        <v>29</v>
      </c>
      <c r="W7" s="78">
        <v>143</v>
      </c>
      <c r="X7" s="16">
        <v>4916</v>
      </c>
      <c r="Y7" s="47">
        <f t="shared" si="2"/>
        <v>0.23173376072405016</v>
      </c>
      <c r="Z7" s="16">
        <v>75716</v>
      </c>
      <c r="AA7" s="16">
        <v>50362</v>
      </c>
      <c r="AB7" s="78">
        <v>73</v>
      </c>
      <c r="AC7" s="78">
        <v>624</v>
      </c>
      <c r="AD7" s="78">
        <v>749</v>
      </c>
      <c r="AE7" s="78">
        <v>73</v>
      </c>
      <c r="AF7" s="78">
        <v>513</v>
      </c>
      <c r="AG7" s="78">
        <v>146</v>
      </c>
      <c r="AH7" s="78">
        <v>111</v>
      </c>
      <c r="AI7" s="16">
        <v>23065</v>
      </c>
      <c r="AJ7" s="48">
        <f t="shared" si="3"/>
        <v>0.30462517829784985</v>
      </c>
    </row>
    <row r="8" spans="1:36" x14ac:dyDescent="0.3">
      <c r="A8" s="19" t="s">
        <v>17</v>
      </c>
      <c r="B8" s="16" t="s">
        <v>24</v>
      </c>
      <c r="C8" s="90">
        <v>1322</v>
      </c>
      <c r="D8" s="78">
        <v>997</v>
      </c>
      <c r="E8" s="78">
        <v>0</v>
      </c>
      <c r="F8" s="78">
        <v>0</v>
      </c>
      <c r="G8" s="78">
        <v>1</v>
      </c>
      <c r="H8" s="78">
        <v>0</v>
      </c>
      <c r="I8" s="78">
        <v>2</v>
      </c>
      <c r="J8" s="78">
        <v>0</v>
      </c>
      <c r="K8" s="78">
        <v>0</v>
      </c>
      <c r="L8" s="78">
        <v>322</v>
      </c>
      <c r="M8" s="47">
        <f t="shared" si="0"/>
        <v>0.24357034795763993</v>
      </c>
      <c r="N8" s="47">
        <f t="shared" si="1"/>
        <v>0.75642965204236012</v>
      </c>
      <c r="O8" s="78">
        <v>329</v>
      </c>
      <c r="P8" s="78">
        <v>272</v>
      </c>
      <c r="Q8" s="78">
        <v>0</v>
      </c>
      <c r="R8" s="78">
        <v>0</v>
      </c>
      <c r="S8" s="78">
        <v>0</v>
      </c>
      <c r="T8" s="78">
        <v>0</v>
      </c>
      <c r="U8" s="78">
        <v>1</v>
      </c>
      <c r="V8" s="78">
        <v>0</v>
      </c>
      <c r="W8" s="78">
        <v>0</v>
      </c>
      <c r="X8" s="78">
        <v>56</v>
      </c>
      <c r="Y8" s="47">
        <f t="shared" si="2"/>
        <v>0.1702127659574468</v>
      </c>
      <c r="Z8" s="78">
        <v>993</v>
      </c>
      <c r="AA8" s="78">
        <v>725</v>
      </c>
      <c r="AB8" s="78">
        <v>0</v>
      </c>
      <c r="AC8" s="78">
        <v>0</v>
      </c>
      <c r="AD8" s="78">
        <v>1</v>
      </c>
      <c r="AE8" s="78">
        <v>0</v>
      </c>
      <c r="AF8" s="78">
        <v>1</v>
      </c>
      <c r="AG8" s="78">
        <v>0</v>
      </c>
      <c r="AH8" s="78">
        <v>0</v>
      </c>
      <c r="AI8" s="78">
        <v>266</v>
      </c>
      <c r="AJ8" s="48">
        <f t="shared" si="3"/>
        <v>0.26787512588116819</v>
      </c>
    </row>
    <row r="9" spans="1:36" x14ac:dyDescent="0.3">
      <c r="A9" s="19" t="s">
        <v>17</v>
      </c>
      <c r="B9" s="16" t="s">
        <v>26</v>
      </c>
      <c r="C9" s="19">
        <v>46706</v>
      </c>
      <c r="D9" s="16">
        <v>33100</v>
      </c>
      <c r="E9" s="78">
        <v>16</v>
      </c>
      <c r="F9" s="78">
        <v>99</v>
      </c>
      <c r="G9" s="78">
        <v>693</v>
      </c>
      <c r="H9" s="78">
        <v>78</v>
      </c>
      <c r="I9" s="78">
        <v>236</v>
      </c>
      <c r="J9" s="78">
        <v>3</v>
      </c>
      <c r="K9" s="78">
        <v>14</v>
      </c>
      <c r="L9" s="16">
        <v>12467</v>
      </c>
      <c r="M9" s="47">
        <f t="shared" si="0"/>
        <v>0.26692502033999915</v>
      </c>
      <c r="N9" s="47">
        <f t="shared" si="1"/>
        <v>0.7330749796600009</v>
      </c>
      <c r="O9" s="16">
        <v>29536</v>
      </c>
      <c r="P9" s="16">
        <v>21919</v>
      </c>
      <c r="Q9" s="78">
        <v>15</v>
      </c>
      <c r="R9" s="78">
        <v>78</v>
      </c>
      <c r="S9" s="78">
        <v>319</v>
      </c>
      <c r="T9" s="78">
        <v>42</v>
      </c>
      <c r="U9" s="78">
        <v>162</v>
      </c>
      <c r="V9" s="78">
        <v>3</v>
      </c>
      <c r="W9" s="78">
        <v>3</v>
      </c>
      <c r="X9" s="16">
        <v>6995</v>
      </c>
      <c r="Y9" s="47">
        <f t="shared" si="2"/>
        <v>0.23682963163596965</v>
      </c>
      <c r="Z9" s="16">
        <v>17170</v>
      </c>
      <c r="AA9" s="16">
        <v>11181</v>
      </c>
      <c r="AB9" s="78">
        <v>1</v>
      </c>
      <c r="AC9" s="78">
        <v>21</v>
      </c>
      <c r="AD9" s="78">
        <v>374</v>
      </c>
      <c r="AE9" s="78">
        <v>36</v>
      </c>
      <c r="AF9" s="78">
        <v>74</v>
      </c>
      <c r="AG9" s="78">
        <v>0</v>
      </c>
      <c r="AH9" s="78">
        <v>11</v>
      </c>
      <c r="AI9" s="16">
        <v>5472</v>
      </c>
      <c r="AJ9" s="48">
        <f t="shared" si="3"/>
        <v>0.31869539895165988</v>
      </c>
    </row>
    <row r="10" spans="1:36" x14ac:dyDescent="0.3">
      <c r="A10" s="19" t="s">
        <v>17</v>
      </c>
      <c r="B10" s="16" t="s">
        <v>28</v>
      </c>
      <c r="C10" s="19">
        <v>14551</v>
      </c>
      <c r="D10" s="16">
        <v>8118</v>
      </c>
      <c r="E10" s="78">
        <v>4</v>
      </c>
      <c r="F10" s="78">
        <v>10</v>
      </c>
      <c r="G10" s="78">
        <v>96</v>
      </c>
      <c r="H10" s="78">
        <v>9</v>
      </c>
      <c r="I10" s="78">
        <v>113</v>
      </c>
      <c r="J10" s="78">
        <v>92</v>
      </c>
      <c r="K10" s="78">
        <v>39</v>
      </c>
      <c r="L10" s="16">
        <v>6070</v>
      </c>
      <c r="M10" s="47">
        <f t="shared" si="0"/>
        <v>0.41715346024328226</v>
      </c>
      <c r="N10" s="47">
        <f t="shared" si="1"/>
        <v>0.58284653975671774</v>
      </c>
      <c r="O10" s="16">
        <v>2193</v>
      </c>
      <c r="P10" s="16">
        <v>1722</v>
      </c>
      <c r="Q10" s="78">
        <v>0</v>
      </c>
      <c r="R10" s="78">
        <v>2</v>
      </c>
      <c r="S10" s="78">
        <v>11</v>
      </c>
      <c r="T10" s="78">
        <v>3</v>
      </c>
      <c r="U10" s="78">
        <v>9</v>
      </c>
      <c r="V10" s="78">
        <v>40</v>
      </c>
      <c r="W10" s="78">
        <v>10</v>
      </c>
      <c r="X10" s="16">
        <v>396</v>
      </c>
      <c r="Y10" s="47">
        <f t="shared" si="2"/>
        <v>0.18057455540355677</v>
      </c>
      <c r="Z10" s="16">
        <v>12358</v>
      </c>
      <c r="AA10" s="16">
        <v>6396</v>
      </c>
      <c r="AB10" s="78">
        <v>4</v>
      </c>
      <c r="AC10" s="78">
        <v>8</v>
      </c>
      <c r="AD10" s="78">
        <v>85</v>
      </c>
      <c r="AE10" s="78">
        <v>6</v>
      </c>
      <c r="AF10" s="78">
        <v>104</v>
      </c>
      <c r="AG10" s="78">
        <v>52</v>
      </c>
      <c r="AH10" s="78">
        <v>29</v>
      </c>
      <c r="AI10" s="16">
        <v>5674</v>
      </c>
      <c r="AJ10" s="48">
        <f t="shared" si="3"/>
        <v>0.45913578248907588</v>
      </c>
    </row>
    <row r="11" spans="1:36" x14ac:dyDescent="0.3">
      <c r="A11" s="19" t="s">
        <v>17</v>
      </c>
      <c r="B11" s="16" t="s">
        <v>30</v>
      </c>
      <c r="C11" s="19">
        <v>4584</v>
      </c>
      <c r="D11" s="16">
        <v>3097</v>
      </c>
      <c r="E11" s="78">
        <v>0</v>
      </c>
      <c r="F11" s="78">
        <v>3</v>
      </c>
      <c r="G11" s="78">
        <v>18</v>
      </c>
      <c r="H11" s="78">
        <v>3</v>
      </c>
      <c r="I11" s="78">
        <v>5</v>
      </c>
      <c r="J11" s="78">
        <v>0</v>
      </c>
      <c r="K11" s="78">
        <v>0</v>
      </c>
      <c r="L11" s="16">
        <v>1458</v>
      </c>
      <c r="M11" s="47">
        <f t="shared" si="0"/>
        <v>0.31806282722513091</v>
      </c>
      <c r="N11" s="47">
        <f t="shared" si="1"/>
        <v>0.68193717277486909</v>
      </c>
      <c r="O11" s="16">
        <v>268</v>
      </c>
      <c r="P11" s="16">
        <v>220</v>
      </c>
      <c r="Q11" s="78">
        <v>0</v>
      </c>
      <c r="R11" s="78">
        <v>0</v>
      </c>
      <c r="S11" s="78">
        <v>2</v>
      </c>
      <c r="T11" s="78">
        <v>1</v>
      </c>
      <c r="U11" s="78">
        <v>0</v>
      </c>
      <c r="V11" s="78">
        <v>0</v>
      </c>
      <c r="W11" s="78">
        <v>0</v>
      </c>
      <c r="X11" s="16">
        <v>45</v>
      </c>
      <c r="Y11" s="47">
        <f t="shared" si="2"/>
        <v>0.16791044776119404</v>
      </c>
      <c r="Z11" s="16">
        <v>4316</v>
      </c>
      <c r="AA11" s="16">
        <v>2877</v>
      </c>
      <c r="AB11" s="78">
        <v>0</v>
      </c>
      <c r="AC11" s="78">
        <v>3</v>
      </c>
      <c r="AD11" s="78">
        <v>16</v>
      </c>
      <c r="AE11" s="78">
        <v>2</v>
      </c>
      <c r="AF11" s="78">
        <v>5</v>
      </c>
      <c r="AG11" s="78">
        <v>0</v>
      </c>
      <c r="AH11" s="78">
        <v>0</v>
      </c>
      <c r="AI11" s="16">
        <v>1413</v>
      </c>
      <c r="AJ11" s="48">
        <f t="shared" si="3"/>
        <v>0.32738646895273399</v>
      </c>
    </row>
    <row r="12" spans="1:36" x14ac:dyDescent="0.3">
      <c r="A12" s="19" t="s">
        <v>17</v>
      </c>
      <c r="B12" s="16" t="s">
        <v>34</v>
      </c>
      <c r="C12" s="19">
        <v>168390</v>
      </c>
      <c r="D12" s="16">
        <v>126455</v>
      </c>
      <c r="E12" s="78">
        <v>230</v>
      </c>
      <c r="F12" s="78">
        <v>470</v>
      </c>
      <c r="G12" s="16">
        <v>1570</v>
      </c>
      <c r="H12" s="78">
        <v>1270</v>
      </c>
      <c r="I12" s="78">
        <v>842</v>
      </c>
      <c r="J12" s="78">
        <v>22</v>
      </c>
      <c r="K12" s="78">
        <v>31</v>
      </c>
      <c r="L12" s="16">
        <v>37500</v>
      </c>
      <c r="M12" s="47">
        <f t="shared" si="0"/>
        <v>0.22269730981649741</v>
      </c>
      <c r="N12" s="47">
        <f t="shared" si="1"/>
        <v>0.77730269018350262</v>
      </c>
      <c r="O12" s="16">
        <v>46984</v>
      </c>
      <c r="P12" s="16">
        <v>37251</v>
      </c>
      <c r="Q12" s="78">
        <v>170</v>
      </c>
      <c r="R12" s="78">
        <v>241</v>
      </c>
      <c r="S12" s="16">
        <v>317</v>
      </c>
      <c r="T12" s="78">
        <v>300</v>
      </c>
      <c r="U12" s="78">
        <v>215</v>
      </c>
      <c r="V12" s="78">
        <v>17</v>
      </c>
      <c r="W12" s="78">
        <v>10</v>
      </c>
      <c r="X12" s="16">
        <v>8463</v>
      </c>
      <c r="Y12" s="47">
        <f t="shared" si="2"/>
        <v>0.18012514898688917</v>
      </c>
      <c r="Z12" s="16">
        <v>121406</v>
      </c>
      <c r="AA12" s="16">
        <v>89204</v>
      </c>
      <c r="AB12" s="78">
        <v>60</v>
      </c>
      <c r="AC12" s="78">
        <v>229</v>
      </c>
      <c r="AD12" s="16">
        <v>1253</v>
      </c>
      <c r="AE12" s="78">
        <v>970</v>
      </c>
      <c r="AF12" s="78">
        <v>627</v>
      </c>
      <c r="AG12" s="78">
        <v>5</v>
      </c>
      <c r="AH12" s="78">
        <v>21</v>
      </c>
      <c r="AI12" s="16">
        <v>29037</v>
      </c>
      <c r="AJ12" s="48">
        <f t="shared" si="3"/>
        <v>0.23917269327710328</v>
      </c>
    </row>
    <row r="13" spans="1:36" x14ac:dyDescent="0.3">
      <c r="A13" s="19" t="s">
        <v>17</v>
      </c>
      <c r="B13" s="16" t="s">
        <v>35</v>
      </c>
      <c r="C13" s="19">
        <v>105015</v>
      </c>
      <c r="D13" s="16">
        <v>76010</v>
      </c>
      <c r="E13" s="78">
        <v>235</v>
      </c>
      <c r="F13" s="78">
        <v>286</v>
      </c>
      <c r="G13" s="78">
        <v>698</v>
      </c>
      <c r="H13" s="78">
        <v>450</v>
      </c>
      <c r="I13" s="78">
        <v>410</v>
      </c>
      <c r="J13" s="78">
        <v>30</v>
      </c>
      <c r="K13" s="78">
        <v>21</v>
      </c>
      <c r="L13" s="16">
        <v>26875</v>
      </c>
      <c r="M13" s="47">
        <f t="shared" si="0"/>
        <v>0.25591582154930248</v>
      </c>
      <c r="N13" s="47">
        <f t="shared" si="1"/>
        <v>0.74408417845069752</v>
      </c>
      <c r="O13" s="16">
        <v>20504</v>
      </c>
      <c r="P13" s="16">
        <v>15442</v>
      </c>
      <c r="Q13" s="78">
        <v>131</v>
      </c>
      <c r="R13" s="78">
        <v>133</v>
      </c>
      <c r="S13" s="78">
        <v>119</v>
      </c>
      <c r="T13" s="78">
        <v>97</v>
      </c>
      <c r="U13" s="78">
        <v>157</v>
      </c>
      <c r="V13" s="78">
        <v>17</v>
      </c>
      <c r="W13" s="78">
        <v>6</v>
      </c>
      <c r="X13" s="16">
        <v>4402</v>
      </c>
      <c r="Y13" s="47">
        <f t="shared" si="2"/>
        <v>0.21468981662114708</v>
      </c>
      <c r="Z13" s="16">
        <v>84511</v>
      </c>
      <c r="AA13" s="16">
        <v>60568</v>
      </c>
      <c r="AB13" s="78">
        <v>104</v>
      </c>
      <c r="AC13" s="78">
        <v>153</v>
      </c>
      <c r="AD13" s="78">
        <v>579</v>
      </c>
      <c r="AE13" s="78">
        <v>353</v>
      </c>
      <c r="AF13" s="78">
        <v>253</v>
      </c>
      <c r="AG13" s="78">
        <v>13</v>
      </c>
      <c r="AH13" s="78">
        <v>15</v>
      </c>
      <c r="AI13" s="16">
        <v>22473</v>
      </c>
      <c r="AJ13" s="48">
        <f t="shared" si="3"/>
        <v>0.26591804617150427</v>
      </c>
    </row>
    <row r="14" spans="1:36" x14ac:dyDescent="0.3">
      <c r="A14" s="19" t="s">
        <v>17</v>
      </c>
      <c r="B14" s="16" t="s">
        <v>37</v>
      </c>
      <c r="C14" s="19">
        <v>283658</v>
      </c>
      <c r="D14" s="16">
        <v>224307</v>
      </c>
      <c r="E14" s="78">
        <v>261</v>
      </c>
      <c r="F14" s="78">
        <v>1055</v>
      </c>
      <c r="G14" s="16">
        <v>3037</v>
      </c>
      <c r="H14" s="78">
        <v>679</v>
      </c>
      <c r="I14" s="16">
        <v>4594</v>
      </c>
      <c r="J14" s="78">
        <v>21</v>
      </c>
      <c r="K14" s="78">
        <v>45</v>
      </c>
      <c r="L14" s="16">
        <v>49659</v>
      </c>
      <c r="M14" s="47">
        <f t="shared" si="0"/>
        <v>0.17506645326414202</v>
      </c>
      <c r="N14" s="47">
        <f t="shared" si="1"/>
        <v>0.82493354673585795</v>
      </c>
      <c r="O14" s="16">
        <v>57317</v>
      </c>
      <c r="P14" s="16">
        <v>47666</v>
      </c>
      <c r="Q14" s="78">
        <v>47</v>
      </c>
      <c r="R14" s="78">
        <v>191</v>
      </c>
      <c r="S14" s="16">
        <v>746</v>
      </c>
      <c r="T14" s="78">
        <v>181</v>
      </c>
      <c r="U14" s="16">
        <v>430</v>
      </c>
      <c r="V14" s="78">
        <v>5</v>
      </c>
      <c r="W14" s="78">
        <v>7</v>
      </c>
      <c r="X14" s="16">
        <v>8044</v>
      </c>
      <c r="Y14" s="47">
        <f t="shared" si="2"/>
        <v>0.14034230681996615</v>
      </c>
      <c r="Z14" s="16">
        <v>226341</v>
      </c>
      <c r="AA14" s="16">
        <v>176641</v>
      </c>
      <c r="AB14" s="78">
        <v>214</v>
      </c>
      <c r="AC14" s="78">
        <v>864</v>
      </c>
      <c r="AD14" s="16">
        <v>2291</v>
      </c>
      <c r="AE14" s="78">
        <v>498</v>
      </c>
      <c r="AF14" s="16">
        <v>4164</v>
      </c>
      <c r="AG14" s="78">
        <v>16</v>
      </c>
      <c r="AH14" s="78">
        <v>38</v>
      </c>
      <c r="AI14" s="16">
        <v>41615</v>
      </c>
      <c r="AJ14" s="48">
        <f t="shared" si="3"/>
        <v>0.1838597514369911</v>
      </c>
    </row>
    <row r="15" spans="1:36" x14ac:dyDescent="0.3">
      <c r="A15" s="19" t="s">
        <v>17</v>
      </c>
      <c r="B15" s="16" t="s">
        <v>41</v>
      </c>
      <c r="C15" s="19">
        <v>109372</v>
      </c>
      <c r="D15" s="16">
        <v>81655</v>
      </c>
      <c r="E15" s="78">
        <v>116</v>
      </c>
      <c r="F15" s="78">
        <v>292</v>
      </c>
      <c r="G15" s="78">
        <v>752</v>
      </c>
      <c r="H15" s="78">
        <v>753</v>
      </c>
      <c r="I15" s="78">
        <v>1142</v>
      </c>
      <c r="J15" s="78">
        <v>29</v>
      </c>
      <c r="K15" s="78">
        <v>42</v>
      </c>
      <c r="L15" s="16">
        <v>24591</v>
      </c>
      <c r="M15" s="47">
        <f t="shared" si="0"/>
        <v>0.22483816698972314</v>
      </c>
      <c r="N15" s="47">
        <f t="shared" si="1"/>
        <v>0.77516183301027686</v>
      </c>
      <c r="O15" s="16">
        <v>48481</v>
      </c>
      <c r="P15" s="16">
        <v>37458</v>
      </c>
      <c r="Q15" s="78">
        <v>84</v>
      </c>
      <c r="R15" s="78">
        <v>167</v>
      </c>
      <c r="S15" s="78">
        <v>203</v>
      </c>
      <c r="T15" s="78">
        <v>429</v>
      </c>
      <c r="U15" s="78">
        <v>316</v>
      </c>
      <c r="V15" s="78">
        <v>21</v>
      </c>
      <c r="W15" s="78">
        <v>18</v>
      </c>
      <c r="X15" s="16">
        <v>9785</v>
      </c>
      <c r="Y15" s="47">
        <f t="shared" si="2"/>
        <v>0.20183164538685258</v>
      </c>
      <c r="Z15" s="16">
        <v>60891</v>
      </c>
      <c r="AA15" s="16">
        <v>44197</v>
      </c>
      <c r="AB15" s="78">
        <v>32</v>
      </c>
      <c r="AC15" s="78">
        <v>125</v>
      </c>
      <c r="AD15" s="78">
        <v>549</v>
      </c>
      <c r="AE15" s="78">
        <v>324</v>
      </c>
      <c r="AF15" s="78">
        <v>826</v>
      </c>
      <c r="AG15" s="78">
        <v>8</v>
      </c>
      <c r="AH15" s="78">
        <v>24</v>
      </c>
      <c r="AI15" s="16">
        <v>14806</v>
      </c>
      <c r="AJ15" s="48">
        <f t="shared" si="3"/>
        <v>0.24315580299223202</v>
      </c>
    </row>
    <row r="16" spans="1:36" x14ac:dyDescent="0.3">
      <c r="A16" s="19" t="s">
        <v>17</v>
      </c>
      <c r="B16" s="16" t="s">
        <v>42</v>
      </c>
      <c r="C16" s="19">
        <v>74947</v>
      </c>
      <c r="D16" s="16">
        <v>51912</v>
      </c>
      <c r="E16" s="78">
        <v>53</v>
      </c>
      <c r="F16" s="78">
        <v>133</v>
      </c>
      <c r="G16" s="78">
        <v>273</v>
      </c>
      <c r="H16" s="78">
        <v>353</v>
      </c>
      <c r="I16" s="78">
        <v>518</v>
      </c>
      <c r="J16" s="78">
        <v>10</v>
      </c>
      <c r="K16" s="78">
        <v>17</v>
      </c>
      <c r="L16" s="16">
        <v>21678</v>
      </c>
      <c r="M16" s="47">
        <f t="shared" si="0"/>
        <v>0.28924439937555874</v>
      </c>
      <c r="N16" s="47">
        <f t="shared" si="1"/>
        <v>0.71075560062444132</v>
      </c>
      <c r="O16" s="16">
        <v>16825</v>
      </c>
      <c r="P16" s="16">
        <v>12731</v>
      </c>
      <c r="Q16" s="78">
        <v>26</v>
      </c>
      <c r="R16" s="78">
        <v>55</v>
      </c>
      <c r="S16" s="78">
        <v>30</v>
      </c>
      <c r="T16" s="78">
        <v>135</v>
      </c>
      <c r="U16" s="78">
        <v>33</v>
      </c>
      <c r="V16" s="78">
        <v>10</v>
      </c>
      <c r="W16" s="78">
        <v>10</v>
      </c>
      <c r="X16" s="16">
        <v>3795</v>
      </c>
      <c r="Y16" s="47">
        <f t="shared" si="2"/>
        <v>0.22555720653789005</v>
      </c>
      <c r="Z16" s="16">
        <v>58122</v>
      </c>
      <c r="AA16" s="16">
        <v>39181</v>
      </c>
      <c r="AB16" s="78">
        <v>27</v>
      </c>
      <c r="AC16" s="78">
        <v>78</v>
      </c>
      <c r="AD16" s="78">
        <v>243</v>
      </c>
      <c r="AE16" s="78">
        <v>218</v>
      </c>
      <c r="AF16" s="78">
        <v>485</v>
      </c>
      <c r="AG16" s="78">
        <v>0</v>
      </c>
      <c r="AH16" s="78">
        <v>7</v>
      </c>
      <c r="AI16" s="16">
        <v>17883</v>
      </c>
      <c r="AJ16" s="48">
        <f t="shared" si="3"/>
        <v>0.30768039640755651</v>
      </c>
    </row>
    <row r="17" spans="1:36" x14ac:dyDescent="0.3">
      <c r="A17" s="19" t="s">
        <v>17</v>
      </c>
      <c r="B17" s="16" t="s">
        <v>44</v>
      </c>
      <c r="C17" s="108">
        <v>78065.368421531413</v>
      </c>
      <c r="D17" s="16">
        <v>38032</v>
      </c>
      <c r="E17" s="78">
        <v>91</v>
      </c>
      <c r="F17" s="78">
        <v>227</v>
      </c>
      <c r="G17" s="78">
        <v>607</v>
      </c>
      <c r="H17" s="78">
        <v>201</v>
      </c>
      <c r="I17" s="78">
        <v>252</v>
      </c>
      <c r="J17" s="78">
        <v>47</v>
      </c>
      <c r="K17" s="78">
        <v>68</v>
      </c>
      <c r="L17" s="98">
        <v>16381.835438823224</v>
      </c>
      <c r="M17" s="47">
        <f t="shared" si="0"/>
        <v>0.20984766702650834</v>
      </c>
      <c r="N17" s="47">
        <f t="shared" si="1"/>
        <v>0.79015233297349163</v>
      </c>
      <c r="O17" s="16">
        <v>16442</v>
      </c>
      <c r="P17" s="16">
        <v>12868</v>
      </c>
      <c r="Q17" s="78">
        <v>26</v>
      </c>
      <c r="R17" s="78">
        <v>148</v>
      </c>
      <c r="S17" s="78">
        <v>79</v>
      </c>
      <c r="T17" s="78">
        <v>58</v>
      </c>
      <c r="U17" s="78">
        <v>63</v>
      </c>
      <c r="V17" s="78">
        <v>1</v>
      </c>
      <c r="W17" s="78">
        <v>17</v>
      </c>
      <c r="X17" s="16">
        <v>3182</v>
      </c>
      <c r="Y17" s="47">
        <f t="shared" si="2"/>
        <v>0.1935287677898066</v>
      </c>
      <c r="Z17" s="16">
        <v>33580</v>
      </c>
      <c r="AA17" s="16">
        <v>25164</v>
      </c>
      <c r="AB17" s="78">
        <v>65</v>
      </c>
      <c r="AC17" s="78">
        <v>79</v>
      </c>
      <c r="AD17" s="78">
        <v>528</v>
      </c>
      <c r="AE17" s="78">
        <v>143</v>
      </c>
      <c r="AF17" s="78">
        <v>189</v>
      </c>
      <c r="AG17" s="78">
        <v>46</v>
      </c>
      <c r="AH17" s="78">
        <v>51</v>
      </c>
      <c r="AI17" s="16">
        <v>7315</v>
      </c>
      <c r="AJ17" s="48">
        <f t="shared" si="3"/>
        <v>0.21783799880881477</v>
      </c>
    </row>
    <row r="18" spans="1:36" x14ac:dyDescent="0.3">
      <c r="A18" s="19" t="s">
        <v>17</v>
      </c>
      <c r="B18" s="16" t="s">
        <v>46</v>
      </c>
      <c r="C18" s="108">
        <v>62269.575839246267</v>
      </c>
      <c r="D18" s="16">
        <v>29421</v>
      </c>
      <c r="E18" s="78">
        <v>27</v>
      </c>
      <c r="F18" s="78">
        <v>41</v>
      </c>
      <c r="G18" s="78">
        <v>572</v>
      </c>
      <c r="H18" s="78">
        <v>112</v>
      </c>
      <c r="I18" s="78">
        <v>284</v>
      </c>
      <c r="J18" s="78">
        <v>0</v>
      </c>
      <c r="K18" s="78">
        <v>6</v>
      </c>
      <c r="L18" s="98">
        <v>16962.465664627009</v>
      </c>
      <c r="M18" s="47">
        <f t="shared" si="0"/>
        <v>0.27240374510365911</v>
      </c>
      <c r="N18" s="47">
        <f t="shared" si="1"/>
        <v>0.72759625489634083</v>
      </c>
      <c r="O18" s="16">
        <v>6414</v>
      </c>
      <c r="P18" s="16">
        <v>5653</v>
      </c>
      <c r="Q18" s="78">
        <v>2</v>
      </c>
      <c r="R18" s="78">
        <v>5</v>
      </c>
      <c r="S18" s="78">
        <v>22</v>
      </c>
      <c r="T18" s="78">
        <v>15</v>
      </c>
      <c r="U18" s="78">
        <v>38</v>
      </c>
      <c r="V18" s="78">
        <v>0</v>
      </c>
      <c r="W18" s="78">
        <v>1</v>
      </c>
      <c r="X18" s="16">
        <v>678</v>
      </c>
      <c r="Y18" s="47">
        <f t="shared" si="2"/>
        <v>0.10570626753975679</v>
      </c>
      <c r="Z18" s="16">
        <v>35454</v>
      </c>
      <c r="AA18" s="16">
        <v>23768</v>
      </c>
      <c r="AB18" s="78">
        <v>25</v>
      </c>
      <c r="AC18" s="78">
        <v>36</v>
      </c>
      <c r="AD18" s="78">
        <v>550</v>
      </c>
      <c r="AE18" s="78">
        <v>97</v>
      </c>
      <c r="AF18" s="78">
        <v>246</v>
      </c>
      <c r="AG18" s="78">
        <v>0</v>
      </c>
      <c r="AH18" s="78">
        <v>5</v>
      </c>
      <c r="AI18" s="16">
        <v>10727</v>
      </c>
      <c r="AJ18" s="48">
        <f t="shared" si="3"/>
        <v>0.30256106504202629</v>
      </c>
    </row>
    <row r="19" spans="1:36" x14ac:dyDescent="0.3">
      <c r="A19" s="19" t="s">
        <v>17</v>
      </c>
      <c r="B19" s="16" t="s">
        <v>50</v>
      </c>
      <c r="C19" s="19">
        <v>45178</v>
      </c>
      <c r="D19" s="16">
        <v>34405</v>
      </c>
      <c r="E19" s="78">
        <v>39</v>
      </c>
      <c r="F19" s="78">
        <v>32</v>
      </c>
      <c r="G19" s="78">
        <v>168</v>
      </c>
      <c r="H19" s="78">
        <v>36</v>
      </c>
      <c r="I19" s="78">
        <v>278</v>
      </c>
      <c r="J19" s="78">
        <v>1</v>
      </c>
      <c r="K19" s="78">
        <v>22</v>
      </c>
      <c r="L19" s="16">
        <v>10197</v>
      </c>
      <c r="M19" s="47">
        <f t="shared" si="0"/>
        <v>0.22570720262074462</v>
      </c>
      <c r="N19" s="47">
        <f t="shared" si="1"/>
        <v>0.77429279737925538</v>
      </c>
      <c r="O19" s="16">
        <v>12543</v>
      </c>
      <c r="P19" s="16">
        <v>10436</v>
      </c>
      <c r="Q19" s="78">
        <v>22</v>
      </c>
      <c r="R19" s="78">
        <v>14</v>
      </c>
      <c r="S19" s="78">
        <v>12</v>
      </c>
      <c r="T19" s="78">
        <v>16</v>
      </c>
      <c r="U19" s="78">
        <v>6</v>
      </c>
      <c r="V19" s="78">
        <v>1</v>
      </c>
      <c r="W19" s="78">
        <v>9</v>
      </c>
      <c r="X19" s="16">
        <v>2027</v>
      </c>
      <c r="Y19" s="47">
        <f t="shared" si="2"/>
        <v>0.16160408195806425</v>
      </c>
      <c r="Z19" s="16">
        <v>32635</v>
      </c>
      <c r="AA19" s="16">
        <v>23969</v>
      </c>
      <c r="AB19" s="78">
        <v>17</v>
      </c>
      <c r="AC19" s="78">
        <v>18</v>
      </c>
      <c r="AD19" s="78">
        <v>156</v>
      </c>
      <c r="AE19" s="78">
        <v>20</v>
      </c>
      <c r="AF19" s="78">
        <v>272</v>
      </c>
      <c r="AG19" s="78">
        <v>0</v>
      </c>
      <c r="AH19" s="78">
        <v>13</v>
      </c>
      <c r="AI19" s="16">
        <v>8170</v>
      </c>
      <c r="AJ19" s="48">
        <f t="shared" si="3"/>
        <v>0.2503447219243144</v>
      </c>
    </row>
    <row r="20" spans="1:36" x14ac:dyDescent="0.3">
      <c r="A20" s="19" t="s">
        <v>17</v>
      </c>
      <c r="B20" s="16" t="s">
        <v>51</v>
      </c>
      <c r="C20" s="19">
        <v>1902</v>
      </c>
      <c r="D20" s="78">
        <v>1443</v>
      </c>
      <c r="E20" s="78">
        <v>0</v>
      </c>
      <c r="F20" s="78">
        <v>3</v>
      </c>
      <c r="G20" s="78">
        <v>7</v>
      </c>
      <c r="H20" s="78">
        <v>2</v>
      </c>
      <c r="I20" s="78">
        <v>31</v>
      </c>
      <c r="J20" s="78">
        <v>0</v>
      </c>
      <c r="K20" s="78">
        <v>0</v>
      </c>
      <c r="L20" s="78">
        <v>416</v>
      </c>
      <c r="M20" s="47">
        <f t="shared" si="0"/>
        <v>0.21871713985278654</v>
      </c>
      <c r="N20" s="47">
        <f t="shared" si="1"/>
        <v>0.78128286014721349</v>
      </c>
      <c r="O20" s="16">
        <v>895</v>
      </c>
      <c r="P20" s="78">
        <v>735</v>
      </c>
      <c r="Q20" s="78">
        <v>0</v>
      </c>
      <c r="R20" s="78">
        <v>0</v>
      </c>
      <c r="S20" s="78">
        <v>2</v>
      </c>
      <c r="T20" s="78">
        <v>1</v>
      </c>
      <c r="U20" s="78">
        <v>2</v>
      </c>
      <c r="V20" s="78">
        <v>0</v>
      </c>
      <c r="W20" s="78">
        <v>0</v>
      </c>
      <c r="X20" s="78">
        <v>155</v>
      </c>
      <c r="Y20" s="47">
        <f t="shared" si="2"/>
        <v>0.17318435754189945</v>
      </c>
      <c r="Z20" s="16">
        <v>1007</v>
      </c>
      <c r="AA20" s="78">
        <v>708</v>
      </c>
      <c r="AB20" s="78">
        <v>0</v>
      </c>
      <c r="AC20" s="78">
        <v>3</v>
      </c>
      <c r="AD20" s="78">
        <v>5</v>
      </c>
      <c r="AE20" s="78">
        <v>1</v>
      </c>
      <c r="AF20" s="78">
        <v>29</v>
      </c>
      <c r="AG20" s="78">
        <v>0</v>
      </c>
      <c r="AH20" s="78">
        <v>0</v>
      </c>
      <c r="AI20" s="78">
        <v>261</v>
      </c>
      <c r="AJ20" s="48">
        <f t="shared" si="3"/>
        <v>0.25918570009930486</v>
      </c>
    </row>
    <row r="21" spans="1:36" x14ac:dyDescent="0.3">
      <c r="A21" s="19" t="s">
        <v>17</v>
      </c>
      <c r="B21" s="16" t="s">
        <v>53</v>
      </c>
      <c r="C21" s="19">
        <v>6431</v>
      </c>
      <c r="D21" s="16">
        <v>5591</v>
      </c>
      <c r="E21" s="78">
        <v>2</v>
      </c>
      <c r="F21" s="78">
        <v>5</v>
      </c>
      <c r="G21" s="78">
        <v>7</v>
      </c>
      <c r="H21" s="78">
        <v>9</v>
      </c>
      <c r="I21" s="78">
        <v>7</v>
      </c>
      <c r="J21" s="78">
        <v>1</v>
      </c>
      <c r="K21" s="78">
        <v>3</v>
      </c>
      <c r="L21" s="78">
        <v>806</v>
      </c>
      <c r="M21" s="47">
        <f t="shared" si="0"/>
        <v>0.12533043072617012</v>
      </c>
      <c r="N21" s="47">
        <f t="shared" si="1"/>
        <v>0.87466956927382988</v>
      </c>
      <c r="O21" s="16">
        <v>1809</v>
      </c>
      <c r="P21" s="16">
        <v>1669</v>
      </c>
      <c r="Q21" s="78">
        <v>1</v>
      </c>
      <c r="R21" s="78">
        <v>0</v>
      </c>
      <c r="S21" s="78">
        <v>2</v>
      </c>
      <c r="T21" s="78">
        <v>1</v>
      </c>
      <c r="U21" s="78">
        <v>3</v>
      </c>
      <c r="V21" s="78">
        <v>1</v>
      </c>
      <c r="W21" s="78">
        <v>0</v>
      </c>
      <c r="X21" s="78">
        <v>132</v>
      </c>
      <c r="Y21" s="47">
        <f t="shared" si="2"/>
        <v>7.2968490878938641E-2</v>
      </c>
      <c r="Z21" s="16">
        <v>4622</v>
      </c>
      <c r="AA21" s="16">
        <v>3922</v>
      </c>
      <c r="AB21" s="78">
        <v>1</v>
      </c>
      <c r="AC21" s="78">
        <v>5</v>
      </c>
      <c r="AD21" s="78">
        <v>5</v>
      </c>
      <c r="AE21" s="78">
        <v>8</v>
      </c>
      <c r="AF21" s="78">
        <v>4</v>
      </c>
      <c r="AG21" s="78">
        <v>0</v>
      </c>
      <c r="AH21" s="78">
        <v>3</v>
      </c>
      <c r="AI21" s="78">
        <v>674</v>
      </c>
      <c r="AJ21" s="48">
        <f t="shared" si="3"/>
        <v>0.14582431847684985</v>
      </c>
    </row>
    <row r="22" spans="1:36" x14ac:dyDescent="0.3">
      <c r="A22" s="19" t="s">
        <v>17</v>
      </c>
      <c r="B22" s="16" t="s">
        <v>55</v>
      </c>
      <c r="C22" s="19">
        <v>5145</v>
      </c>
      <c r="D22" s="16">
        <v>4601</v>
      </c>
      <c r="E22" s="78">
        <v>0</v>
      </c>
      <c r="F22" s="78">
        <v>0</v>
      </c>
      <c r="G22" s="78">
        <v>130</v>
      </c>
      <c r="H22" s="78">
        <v>0</v>
      </c>
      <c r="I22" s="78">
        <v>0</v>
      </c>
      <c r="J22" s="78">
        <v>0</v>
      </c>
      <c r="K22" s="78">
        <v>0</v>
      </c>
      <c r="L22" s="78">
        <v>414</v>
      </c>
      <c r="M22" s="47">
        <f t="shared" si="0"/>
        <v>8.0466472303206998E-2</v>
      </c>
      <c r="N22" s="47">
        <f t="shared" si="1"/>
        <v>0.91953352769679297</v>
      </c>
      <c r="O22" s="16">
        <v>1679</v>
      </c>
      <c r="P22" s="16">
        <v>1557</v>
      </c>
      <c r="Q22" s="78">
        <v>0</v>
      </c>
      <c r="R22" s="78">
        <v>0</v>
      </c>
      <c r="S22" s="78">
        <v>2</v>
      </c>
      <c r="T22" s="78">
        <v>0</v>
      </c>
      <c r="U22" s="78">
        <v>0</v>
      </c>
      <c r="V22" s="78">
        <v>0</v>
      </c>
      <c r="W22" s="78">
        <v>0</v>
      </c>
      <c r="X22" s="78">
        <v>120</v>
      </c>
      <c r="Y22" s="47">
        <f t="shared" si="2"/>
        <v>7.1471113758189403E-2</v>
      </c>
      <c r="Z22" s="16">
        <v>3466</v>
      </c>
      <c r="AA22" s="16">
        <v>3044</v>
      </c>
      <c r="AB22" s="78">
        <v>0</v>
      </c>
      <c r="AC22" s="78">
        <v>0</v>
      </c>
      <c r="AD22" s="78">
        <v>128</v>
      </c>
      <c r="AE22" s="78">
        <v>0</v>
      </c>
      <c r="AF22" s="78">
        <v>0</v>
      </c>
      <c r="AG22" s="78">
        <v>0</v>
      </c>
      <c r="AH22" s="78">
        <v>0</v>
      </c>
      <c r="AI22" s="78">
        <v>294</v>
      </c>
      <c r="AJ22" s="48">
        <f t="shared" si="3"/>
        <v>8.4824004616272361E-2</v>
      </c>
    </row>
    <row r="23" spans="1:36" x14ac:dyDescent="0.3">
      <c r="A23" s="19" t="s">
        <v>17</v>
      </c>
      <c r="B23" s="16" t="s">
        <v>57</v>
      </c>
      <c r="C23" s="19">
        <v>9494</v>
      </c>
      <c r="D23" s="16">
        <v>7866</v>
      </c>
      <c r="E23" s="78">
        <v>4</v>
      </c>
      <c r="F23" s="78">
        <v>9</v>
      </c>
      <c r="G23" s="78">
        <v>9</v>
      </c>
      <c r="H23" s="78">
        <v>0</v>
      </c>
      <c r="I23" s="78">
        <v>0</v>
      </c>
      <c r="J23" s="78">
        <v>1</v>
      </c>
      <c r="K23" s="78">
        <v>5</v>
      </c>
      <c r="L23" s="16">
        <v>1600</v>
      </c>
      <c r="M23" s="47">
        <f t="shared" si="0"/>
        <v>0.16852749104697703</v>
      </c>
      <c r="N23" s="47">
        <f t="shared" si="1"/>
        <v>0.83147250895302294</v>
      </c>
      <c r="O23" s="16">
        <v>329</v>
      </c>
      <c r="P23" s="16">
        <v>307</v>
      </c>
      <c r="Q23" s="78">
        <v>0</v>
      </c>
      <c r="R23" s="78">
        <v>0</v>
      </c>
      <c r="S23" s="78">
        <v>0</v>
      </c>
      <c r="T23" s="78">
        <v>0</v>
      </c>
      <c r="U23" s="78">
        <v>0</v>
      </c>
      <c r="V23" s="78">
        <v>0</v>
      </c>
      <c r="W23" s="78">
        <v>0</v>
      </c>
      <c r="X23" s="16">
        <v>22</v>
      </c>
      <c r="Y23" s="47">
        <f t="shared" si="2"/>
        <v>6.6869300911854099E-2</v>
      </c>
      <c r="Z23" s="16">
        <v>9165</v>
      </c>
      <c r="AA23" s="16">
        <v>7559</v>
      </c>
      <c r="AB23" s="78">
        <v>4</v>
      </c>
      <c r="AC23" s="78">
        <v>9</v>
      </c>
      <c r="AD23" s="78">
        <v>9</v>
      </c>
      <c r="AE23" s="78">
        <v>0</v>
      </c>
      <c r="AF23" s="78">
        <v>0</v>
      </c>
      <c r="AG23" s="78">
        <v>1</v>
      </c>
      <c r="AH23" s="78">
        <v>5</v>
      </c>
      <c r="AI23" s="16">
        <v>1578</v>
      </c>
      <c r="AJ23" s="48">
        <f t="shared" si="3"/>
        <v>0.17217675941080196</v>
      </c>
    </row>
    <row r="24" spans="1:36" x14ac:dyDescent="0.3">
      <c r="A24" s="19" t="s">
        <v>59</v>
      </c>
      <c r="B24" s="16" t="s">
        <v>63</v>
      </c>
      <c r="C24" s="19">
        <v>101862</v>
      </c>
      <c r="D24" s="16">
        <v>92337</v>
      </c>
      <c r="E24" s="78">
        <v>169</v>
      </c>
      <c r="F24" s="78">
        <v>359</v>
      </c>
      <c r="G24" s="78">
        <v>771</v>
      </c>
      <c r="H24" s="78">
        <v>465</v>
      </c>
      <c r="I24" s="78">
        <v>64</v>
      </c>
      <c r="J24" s="78">
        <v>14</v>
      </c>
      <c r="K24" s="78">
        <v>46</v>
      </c>
      <c r="L24" s="16">
        <v>7637</v>
      </c>
      <c r="M24" s="47">
        <f t="shared" si="0"/>
        <v>7.4973984410280581E-2</v>
      </c>
      <c r="N24" s="47">
        <f t="shared" si="1"/>
        <v>0.92502601558971942</v>
      </c>
      <c r="O24" s="16">
        <v>42721</v>
      </c>
      <c r="P24" s="16">
        <v>38543</v>
      </c>
      <c r="Q24" s="78">
        <v>107</v>
      </c>
      <c r="R24" s="78">
        <v>176</v>
      </c>
      <c r="S24" s="78">
        <v>419</v>
      </c>
      <c r="T24" s="78">
        <v>256</v>
      </c>
      <c r="U24" s="78">
        <v>26</v>
      </c>
      <c r="V24" s="78">
        <v>9</v>
      </c>
      <c r="W24" s="78">
        <v>12</v>
      </c>
      <c r="X24" s="16">
        <v>3173</v>
      </c>
      <c r="Y24" s="47">
        <f t="shared" si="2"/>
        <v>7.4272605978324482E-2</v>
      </c>
      <c r="Z24" s="16">
        <v>59141</v>
      </c>
      <c r="AA24" s="16">
        <v>53794</v>
      </c>
      <c r="AB24" s="78">
        <v>62</v>
      </c>
      <c r="AC24" s="78">
        <v>183</v>
      </c>
      <c r="AD24" s="78">
        <v>352</v>
      </c>
      <c r="AE24" s="78">
        <v>209</v>
      </c>
      <c r="AF24" s="78">
        <v>38</v>
      </c>
      <c r="AG24" s="78">
        <v>5</v>
      </c>
      <c r="AH24" s="78">
        <v>34</v>
      </c>
      <c r="AI24" s="16">
        <v>4464</v>
      </c>
      <c r="AJ24" s="48">
        <f t="shared" si="3"/>
        <v>7.5480631034307841E-2</v>
      </c>
    </row>
    <row r="25" spans="1:36" x14ac:dyDescent="0.3">
      <c r="A25" s="19" t="s">
        <v>59</v>
      </c>
      <c r="B25" s="16" t="s">
        <v>64</v>
      </c>
      <c r="C25" s="19">
        <v>58441</v>
      </c>
      <c r="D25" s="16">
        <v>52733</v>
      </c>
      <c r="E25" s="78">
        <v>41</v>
      </c>
      <c r="F25" s="78">
        <v>147</v>
      </c>
      <c r="G25" s="78">
        <v>136</v>
      </c>
      <c r="H25" s="78">
        <v>84</v>
      </c>
      <c r="I25" s="78">
        <v>20</v>
      </c>
      <c r="J25" s="78">
        <v>17</v>
      </c>
      <c r="K25" s="78">
        <v>8</v>
      </c>
      <c r="L25" s="16">
        <v>5255</v>
      </c>
      <c r="M25" s="47">
        <f t="shared" si="0"/>
        <v>8.991974812203761E-2</v>
      </c>
      <c r="N25" s="47">
        <f t="shared" si="1"/>
        <v>0.91008025187796238</v>
      </c>
      <c r="O25" s="16">
        <v>4227</v>
      </c>
      <c r="P25" s="16">
        <v>3965</v>
      </c>
      <c r="Q25" s="78">
        <v>1</v>
      </c>
      <c r="R25" s="78">
        <v>3</v>
      </c>
      <c r="S25" s="78">
        <v>9</v>
      </c>
      <c r="T25" s="78">
        <v>2</v>
      </c>
      <c r="U25" s="78" t="s">
        <v>896</v>
      </c>
      <c r="V25" s="78">
        <v>1</v>
      </c>
      <c r="W25" s="78" t="s">
        <v>896</v>
      </c>
      <c r="X25" s="16">
        <v>246</v>
      </c>
      <c r="Y25" s="47">
        <f t="shared" si="2"/>
        <v>5.8197303051809791E-2</v>
      </c>
      <c r="Z25" s="16">
        <v>54214</v>
      </c>
      <c r="AA25" s="16">
        <v>48768</v>
      </c>
      <c r="AB25" s="78">
        <v>40</v>
      </c>
      <c r="AC25" s="78">
        <v>144</v>
      </c>
      <c r="AD25" s="78">
        <v>127</v>
      </c>
      <c r="AE25" s="78">
        <v>82</v>
      </c>
      <c r="AF25" s="78">
        <v>20</v>
      </c>
      <c r="AG25" s="78">
        <v>16</v>
      </c>
      <c r="AH25" s="78">
        <v>8</v>
      </c>
      <c r="AI25" s="16">
        <v>5009</v>
      </c>
      <c r="AJ25" s="48">
        <f t="shared" si="3"/>
        <v>9.239310879108717E-2</v>
      </c>
    </row>
    <row r="26" spans="1:36" x14ac:dyDescent="0.3">
      <c r="A26" s="19" t="s">
        <v>59</v>
      </c>
      <c r="B26" s="16" t="s">
        <v>66</v>
      </c>
      <c r="C26" s="19">
        <v>21380</v>
      </c>
      <c r="D26" s="16">
        <v>19343</v>
      </c>
      <c r="E26" s="78">
        <v>2</v>
      </c>
      <c r="F26" s="78">
        <v>10</v>
      </c>
      <c r="G26" s="78">
        <v>65</v>
      </c>
      <c r="H26" s="78">
        <v>32</v>
      </c>
      <c r="I26" s="78" t="s">
        <v>896</v>
      </c>
      <c r="J26" s="78">
        <v>1</v>
      </c>
      <c r="K26" s="78" t="s">
        <v>896</v>
      </c>
      <c r="L26" s="16">
        <v>1927</v>
      </c>
      <c r="M26" s="47">
        <f t="shared" si="0"/>
        <v>9.0130963517305887E-2</v>
      </c>
      <c r="N26" s="47">
        <f t="shared" si="1"/>
        <v>0.90986903648269413</v>
      </c>
      <c r="O26" s="16">
        <v>3328</v>
      </c>
      <c r="P26" s="16">
        <v>3179</v>
      </c>
      <c r="Q26" s="78" t="s">
        <v>896</v>
      </c>
      <c r="R26" s="78" t="s">
        <v>896</v>
      </c>
      <c r="S26" s="78">
        <v>6</v>
      </c>
      <c r="T26" s="78">
        <v>12</v>
      </c>
      <c r="U26" s="78" t="s">
        <v>896</v>
      </c>
      <c r="V26" s="78" t="s">
        <v>896</v>
      </c>
      <c r="W26" s="78" t="s">
        <v>896</v>
      </c>
      <c r="X26" s="16">
        <v>131</v>
      </c>
      <c r="Y26" s="47">
        <f t="shared" si="2"/>
        <v>3.9362980769230768E-2</v>
      </c>
      <c r="Z26" s="16">
        <v>18052</v>
      </c>
      <c r="AA26" s="16">
        <v>16164</v>
      </c>
      <c r="AB26" s="78">
        <v>2</v>
      </c>
      <c r="AC26" s="78">
        <v>10</v>
      </c>
      <c r="AD26" s="78">
        <v>59</v>
      </c>
      <c r="AE26" s="78">
        <v>20</v>
      </c>
      <c r="AF26" s="78" t="s">
        <v>896</v>
      </c>
      <c r="AG26" s="78">
        <v>1</v>
      </c>
      <c r="AH26" s="78" t="s">
        <v>896</v>
      </c>
      <c r="AI26" s="16">
        <v>1796</v>
      </c>
      <c r="AJ26" s="48">
        <f t="shared" si="3"/>
        <v>9.9490361178816752E-2</v>
      </c>
    </row>
    <row r="27" spans="1:36" x14ac:dyDescent="0.3">
      <c r="A27" s="19" t="s">
        <v>59</v>
      </c>
      <c r="B27" s="16" t="s">
        <v>68</v>
      </c>
      <c r="C27" s="19">
        <v>5023</v>
      </c>
      <c r="D27" s="16">
        <v>4779</v>
      </c>
      <c r="E27" s="78" t="s">
        <v>896</v>
      </c>
      <c r="F27" s="78">
        <v>3</v>
      </c>
      <c r="G27" s="78">
        <v>10</v>
      </c>
      <c r="H27" s="78">
        <v>11</v>
      </c>
      <c r="I27" s="78">
        <v>4</v>
      </c>
      <c r="J27" s="78" t="s">
        <v>896</v>
      </c>
      <c r="K27" s="78" t="s">
        <v>896</v>
      </c>
      <c r="L27" s="78">
        <v>216</v>
      </c>
      <c r="M27" s="47">
        <f t="shared" si="0"/>
        <v>4.3002189926338842E-2</v>
      </c>
      <c r="N27" s="47">
        <f t="shared" si="1"/>
        <v>0.95699781007366114</v>
      </c>
      <c r="O27" s="16">
        <v>1310</v>
      </c>
      <c r="P27" s="16">
        <v>1269</v>
      </c>
      <c r="Q27" s="78" t="s">
        <v>896</v>
      </c>
      <c r="R27" s="78" t="s">
        <v>896</v>
      </c>
      <c r="S27" s="78">
        <v>3</v>
      </c>
      <c r="T27" s="78">
        <v>4</v>
      </c>
      <c r="U27" s="78">
        <v>2</v>
      </c>
      <c r="V27" s="78" t="s">
        <v>896</v>
      </c>
      <c r="W27" s="78" t="s">
        <v>896</v>
      </c>
      <c r="X27" s="78">
        <v>32</v>
      </c>
      <c r="Y27" s="47">
        <f t="shared" si="2"/>
        <v>2.4427480916030534E-2</v>
      </c>
      <c r="Z27" s="16">
        <v>3713</v>
      </c>
      <c r="AA27" s="16">
        <v>3510</v>
      </c>
      <c r="AB27" s="78" t="s">
        <v>896</v>
      </c>
      <c r="AC27" s="78">
        <v>3</v>
      </c>
      <c r="AD27" s="78">
        <v>7</v>
      </c>
      <c r="AE27" s="78">
        <v>7</v>
      </c>
      <c r="AF27" s="78">
        <v>2</v>
      </c>
      <c r="AG27" s="78" t="s">
        <v>896</v>
      </c>
      <c r="AH27" s="78" t="s">
        <v>896</v>
      </c>
      <c r="AI27" s="78">
        <v>184</v>
      </c>
      <c r="AJ27" s="48">
        <f t="shared" si="3"/>
        <v>4.9555615405332612E-2</v>
      </c>
    </row>
    <row r="28" spans="1:36" x14ac:dyDescent="0.3">
      <c r="A28" s="19" t="s">
        <v>59</v>
      </c>
      <c r="B28" s="16" t="s">
        <v>72</v>
      </c>
      <c r="C28" s="19">
        <v>8903</v>
      </c>
      <c r="D28" s="16">
        <v>8429</v>
      </c>
      <c r="E28" s="78">
        <v>0</v>
      </c>
      <c r="F28" s="78">
        <v>5</v>
      </c>
      <c r="G28" s="78">
        <v>28</v>
      </c>
      <c r="H28" s="78">
        <v>24</v>
      </c>
      <c r="I28" s="78">
        <v>5</v>
      </c>
      <c r="J28" s="78">
        <v>5</v>
      </c>
      <c r="K28" s="78">
        <v>6</v>
      </c>
      <c r="L28" s="78">
        <v>401</v>
      </c>
      <c r="M28" s="47">
        <f t="shared" si="0"/>
        <v>4.5040997416601149E-2</v>
      </c>
      <c r="N28" s="47">
        <f t="shared" si="1"/>
        <v>0.95495900258339883</v>
      </c>
      <c r="O28" s="16">
        <v>4556</v>
      </c>
      <c r="P28" s="16">
        <v>4307</v>
      </c>
      <c r="Q28" s="78">
        <v>0</v>
      </c>
      <c r="R28" s="78">
        <v>4</v>
      </c>
      <c r="S28" s="78">
        <v>21</v>
      </c>
      <c r="T28" s="78">
        <v>10</v>
      </c>
      <c r="U28" s="78">
        <v>4</v>
      </c>
      <c r="V28" s="78">
        <v>2</v>
      </c>
      <c r="W28" s="78">
        <v>0</v>
      </c>
      <c r="X28" s="78">
        <v>208</v>
      </c>
      <c r="Y28" s="47">
        <f t="shared" si="2"/>
        <v>4.5654082528533799E-2</v>
      </c>
      <c r="Z28" s="16">
        <v>4347</v>
      </c>
      <c r="AA28" s="16">
        <v>4122</v>
      </c>
      <c r="AB28" s="78">
        <v>0</v>
      </c>
      <c r="AC28" s="78">
        <v>1</v>
      </c>
      <c r="AD28" s="78">
        <v>7</v>
      </c>
      <c r="AE28" s="78">
        <v>14</v>
      </c>
      <c r="AF28" s="78">
        <v>1</v>
      </c>
      <c r="AG28" s="78">
        <v>3</v>
      </c>
      <c r="AH28" s="78">
        <v>6</v>
      </c>
      <c r="AI28" s="78">
        <v>193</v>
      </c>
      <c r="AJ28" s="48">
        <f t="shared" si="3"/>
        <v>4.4398435702783526E-2</v>
      </c>
    </row>
    <row r="29" spans="1:36" x14ac:dyDescent="0.3">
      <c r="A29" s="19" t="s">
        <v>59</v>
      </c>
      <c r="B29" s="16" t="s">
        <v>74</v>
      </c>
      <c r="C29" s="19">
        <v>19816</v>
      </c>
      <c r="D29" s="16">
        <v>15993</v>
      </c>
      <c r="E29" s="78">
        <v>8</v>
      </c>
      <c r="F29" s="78">
        <v>49</v>
      </c>
      <c r="G29" s="78">
        <v>360</v>
      </c>
      <c r="H29" s="78">
        <v>19</v>
      </c>
      <c r="I29" s="78">
        <v>20</v>
      </c>
      <c r="J29" s="78">
        <v>10</v>
      </c>
      <c r="K29" s="78">
        <v>13</v>
      </c>
      <c r="L29" s="16">
        <v>3344</v>
      </c>
      <c r="M29" s="47">
        <f t="shared" si="0"/>
        <v>0.16875252321356479</v>
      </c>
      <c r="N29" s="47">
        <f t="shared" si="1"/>
        <v>0.83124747678643518</v>
      </c>
      <c r="O29" s="16">
        <v>2555</v>
      </c>
      <c r="P29" s="16">
        <v>2425</v>
      </c>
      <c r="Q29" s="78" t="s">
        <v>896</v>
      </c>
      <c r="R29" s="78">
        <v>2</v>
      </c>
      <c r="S29" s="78">
        <v>9</v>
      </c>
      <c r="T29" s="78">
        <v>10</v>
      </c>
      <c r="U29" s="78">
        <v>1</v>
      </c>
      <c r="V29" s="78">
        <v>1</v>
      </c>
      <c r="W29" s="78" t="s">
        <v>896</v>
      </c>
      <c r="X29" s="16">
        <v>107</v>
      </c>
      <c r="Y29" s="47">
        <f t="shared" si="2"/>
        <v>4.187866927592955E-2</v>
      </c>
      <c r="Z29" s="16">
        <v>17261</v>
      </c>
      <c r="AA29" s="16">
        <v>13568</v>
      </c>
      <c r="AB29" s="78">
        <v>8</v>
      </c>
      <c r="AC29" s="78">
        <v>47</v>
      </c>
      <c r="AD29" s="78">
        <v>351</v>
      </c>
      <c r="AE29" s="78">
        <v>9</v>
      </c>
      <c r="AF29" s="78">
        <v>19</v>
      </c>
      <c r="AG29" s="78">
        <v>9</v>
      </c>
      <c r="AH29" s="78">
        <v>13</v>
      </c>
      <c r="AI29" s="16">
        <v>3237</v>
      </c>
      <c r="AJ29" s="48">
        <f t="shared" si="3"/>
        <v>0.18753258791495278</v>
      </c>
    </row>
    <row r="30" spans="1:36" x14ac:dyDescent="0.3">
      <c r="A30" s="19" t="s">
        <v>59</v>
      </c>
      <c r="B30" s="16" t="s">
        <v>76</v>
      </c>
      <c r="C30" s="19">
        <v>4822</v>
      </c>
      <c r="D30" s="16">
        <v>4319</v>
      </c>
      <c r="E30" s="78">
        <v>2</v>
      </c>
      <c r="F30" s="78">
        <v>2</v>
      </c>
      <c r="G30" s="78">
        <v>11</v>
      </c>
      <c r="H30" s="78">
        <v>25</v>
      </c>
      <c r="I30" s="78" t="s">
        <v>896</v>
      </c>
      <c r="J30" s="78">
        <v>2</v>
      </c>
      <c r="K30" s="78">
        <v>3</v>
      </c>
      <c r="L30" s="78">
        <v>458</v>
      </c>
      <c r="M30" s="47">
        <f t="shared" si="0"/>
        <v>9.4981335545416837E-2</v>
      </c>
      <c r="N30" s="47">
        <f t="shared" si="1"/>
        <v>0.90501866445458312</v>
      </c>
      <c r="O30" s="16">
        <v>850</v>
      </c>
      <c r="P30" s="16">
        <v>794</v>
      </c>
      <c r="Q30" s="78">
        <v>1</v>
      </c>
      <c r="R30" s="78" t="s">
        <v>896</v>
      </c>
      <c r="S30" s="78">
        <v>2</v>
      </c>
      <c r="T30" s="78">
        <v>11</v>
      </c>
      <c r="U30" s="78" t="s">
        <v>896</v>
      </c>
      <c r="V30" s="78" t="s">
        <v>896</v>
      </c>
      <c r="W30" s="78" t="s">
        <v>896</v>
      </c>
      <c r="X30" s="78">
        <v>42</v>
      </c>
      <c r="Y30" s="47">
        <f t="shared" si="2"/>
        <v>4.9411764705882349E-2</v>
      </c>
      <c r="Z30" s="16">
        <v>3972</v>
      </c>
      <c r="AA30" s="16">
        <v>3525</v>
      </c>
      <c r="AB30" s="78">
        <v>1</v>
      </c>
      <c r="AC30" s="78">
        <v>2</v>
      </c>
      <c r="AD30" s="78">
        <v>9</v>
      </c>
      <c r="AE30" s="78">
        <v>14</v>
      </c>
      <c r="AF30" s="78" t="s">
        <v>896</v>
      </c>
      <c r="AG30" s="78">
        <v>2</v>
      </c>
      <c r="AH30" s="78">
        <v>3</v>
      </c>
      <c r="AI30" s="78">
        <v>416</v>
      </c>
      <c r="AJ30" s="48">
        <f t="shared" si="3"/>
        <v>0.10473313192346426</v>
      </c>
    </row>
    <row r="31" spans="1:36" x14ac:dyDescent="0.3">
      <c r="A31" s="19" t="s">
        <v>78</v>
      </c>
      <c r="B31" s="16" t="s">
        <v>82</v>
      </c>
      <c r="C31" s="19">
        <v>326967</v>
      </c>
      <c r="D31" s="16">
        <v>195766</v>
      </c>
      <c r="E31" s="78">
        <v>198</v>
      </c>
      <c r="F31" s="16">
        <v>3196</v>
      </c>
      <c r="G31" s="16">
        <v>4745</v>
      </c>
      <c r="H31" s="16">
        <v>1871</v>
      </c>
      <c r="I31" s="16">
        <v>1926</v>
      </c>
      <c r="J31" s="78">
        <v>13</v>
      </c>
      <c r="K31" s="78">
        <v>143</v>
      </c>
      <c r="L31" s="16">
        <v>119109</v>
      </c>
      <c r="M31" s="47">
        <f t="shared" si="0"/>
        <v>0.36428446907486078</v>
      </c>
      <c r="N31" s="47">
        <f t="shared" si="1"/>
        <v>0.63571553092513922</v>
      </c>
      <c r="O31" s="16">
        <v>62357</v>
      </c>
      <c r="P31" s="16">
        <v>44861</v>
      </c>
      <c r="Q31" s="78">
        <v>20</v>
      </c>
      <c r="R31" s="16">
        <v>395</v>
      </c>
      <c r="S31" s="16">
        <v>1414</v>
      </c>
      <c r="T31" s="16">
        <v>409</v>
      </c>
      <c r="U31" s="16">
        <v>342</v>
      </c>
      <c r="V31" s="78">
        <v>2</v>
      </c>
      <c r="W31" s="78">
        <v>50</v>
      </c>
      <c r="X31" s="16">
        <v>14864</v>
      </c>
      <c r="Y31" s="47">
        <f t="shared" si="2"/>
        <v>0.23836938916240358</v>
      </c>
      <c r="Z31" s="16">
        <v>264610</v>
      </c>
      <c r="AA31" s="16">
        <v>150905</v>
      </c>
      <c r="AB31" s="78">
        <v>178</v>
      </c>
      <c r="AC31" s="16">
        <v>2801</v>
      </c>
      <c r="AD31" s="16">
        <v>3331</v>
      </c>
      <c r="AE31" s="16">
        <v>1462</v>
      </c>
      <c r="AF31" s="16">
        <v>1584</v>
      </c>
      <c r="AG31" s="78">
        <v>11</v>
      </c>
      <c r="AH31" s="78">
        <v>93</v>
      </c>
      <c r="AI31" s="16">
        <v>104245</v>
      </c>
      <c r="AJ31" s="48">
        <f t="shared" si="3"/>
        <v>0.39395714447677715</v>
      </c>
    </row>
    <row r="32" spans="1:36" x14ac:dyDescent="0.3">
      <c r="A32" s="19" t="s">
        <v>78</v>
      </c>
      <c r="B32" s="16" t="s">
        <v>83</v>
      </c>
      <c r="C32" s="19">
        <v>198239</v>
      </c>
      <c r="D32" s="16">
        <v>100126</v>
      </c>
      <c r="E32" s="78">
        <v>70</v>
      </c>
      <c r="F32" s="78">
        <v>719</v>
      </c>
      <c r="G32" s="78">
        <v>1798</v>
      </c>
      <c r="H32" s="78">
        <v>719</v>
      </c>
      <c r="I32" s="78">
        <v>524</v>
      </c>
      <c r="J32" s="78">
        <v>9</v>
      </c>
      <c r="K32" s="78">
        <v>100</v>
      </c>
      <c r="L32" s="16">
        <v>94174</v>
      </c>
      <c r="M32" s="47">
        <f t="shared" si="0"/>
        <v>0.47505284025847588</v>
      </c>
      <c r="N32" s="47">
        <f t="shared" si="1"/>
        <v>0.52494715974152406</v>
      </c>
      <c r="O32" s="16">
        <v>12825</v>
      </c>
      <c r="P32" s="16">
        <v>8878</v>
      </c>
      <c r="Q32" s="78">
        <v>4</v>
      </c>
      <c r="R32" s="78">
        <v>64</v>
      </c>
      <c r="S32" s="78">
        <v>292</v>
      </c>
      <c r="T32" s="78">
        <v>44</v>
      </c>
      <c r="U32" s="78">
        <v>59</v>
      </c>
      <c r="V32" s="78">
        <v>0</v>
      </c>
      <c r="W32" s="78">
        <v>0</v>
      </c>
      <c r="X32" s="16">
        <v>3484</v>
      </c>
      <c r="Y32" s="47">
        <f t="shared" si="2"/>
        <v>0.27165692007797271</v>
      </c>
      <c r="Z32" s="16">
        <v>185414</v>
      </c>
      <c r="AA32" s="16">
        <v>91248</v>
      </c>
      <c r="AB32" s="78">
        <v>66</v>
      </c>
      <c r="AC32" s="78">
        <v>655</v>
      </c>
      <c r="AD32" s="78">
        <v>1506</v>
      </c>
      <c r="AE32" s="78">
        <v>675</v>
      </c>
      <c r="AF32" s="78">
        <v>465</v>
      </c>
      <c r="AG32" s="78">
        <v>9</v>
      </c>
      <c r="AH32" s="78">
        <v>100</v>
      </c>
      <c r="AI32" s="16">
        <v>90690</v>
      </c>
      <c r="AJ32" s="48">
        <f t="shared" si="3"/>
        <v>0.48912164130000974</v>
      </c>
    </row>
    <row r="33" spans="1:36" x14ac:dyDescent="0.3">
      <c r="A33" s="19" t="s">
        <v>78</v>
      </c>
      <c r="B33" s="16" t="s">
        <v>87</v>
      </c>
      <c r="C33" s="108">
        <v>81310.718961038961</v>
      </c>
      <c r="D33" s="16">
        <v>15265</v>
      </c>
      <c r="E33" s="78">
        <v>10</v>
      </c>
      <c r="F33" s="78">
        <v>42</v>
      </c>
      <c r="G33" s="78">
        <v>383</v>
      </c>
      <c r="H33" s="78">
        <v>80</v>
      </c>
      <c r="I33" s="78">
        <v>196</v>
      </c>
      <c r="J33" s="78">
        <v>0</v>
      </c>
      <c r="K33" s="78">
        <v>1</v>
      </c>
      <c r="L33" s="98">
        <v>32815.073267425418</v>
      </c>
      <c r="M33" s="47">
        <f t="shared" si="0"/>
        <v>0.40357622816186345</v>
      </c>
      <c r="N33" s="47">
        <f t="shared" si="1"/>
        <v>0.59642377183813655</v>
      </c>
      <c r="O33" s="16">
        <v>13378</v>
      </c>
      <c r="P33" s="16">
        <v>8283</v>
      </c>
      <c r="Q33" s="78">
        <v>6</v>
      </c>
      <c r="R33" s="78">
        <v>31</v>
      </c>
      <c r="S33" s="78">
        <v>316</v>
      </c>
      <c r="T33" s="78">
        <v>48</v>
      </c>
      <c r="U33" s="78">
        <v>186</v>
      </c>
      <c r="V33" s="78">
        <v>0</v>
      </c>
      <c r="W33" s="78">
        <v>1</v>
      </c>
      <c r="X33" s="16">
        <v>4507</v>
      </c>
      <c r="Y33" s="47">
        <f t="shared" si="2"/>
        <v>0.33689639706981611</v>
      </c>
      <c r="Z33" s="16">
        <v>13410</v>
      </c>
      <c r="AA33" s="16">
        <v>6982</v>
      </c>
      <c r="AB33" s="78">
        <v>4</v>
      </c>
      <c r="AC33" s="78">
        <v>11</v>
      </c>
      <c r="AD33" s="78">
        <v>67</v>
      </c>
      <c r="AE33" s="78">
        <v>32</v>
      </c>
      <c r="AF33" s="78">
        <v>10</v>
      </c>
      <c r="AG33" s="78">
        <v>0</v>
      </c>
      <c r="AH33" s="78">
        <v>0</v>
      </c>
      <c r="AI33" s="16">
        <v>6304</v>
      </c>
      <c r="AJ33" s="48">
        <f t="shared" si="3"/>
        <v>0.47009694258016405</v>
      </c>
    </row>
    <row r="34" spans="1:36" x14ac:dyDescent="0.3">
      <c r="A34" s="19" t="s">
        <v>78</v>
      </c>
      <c r="B34" s="16" t="s">
        <v>88</v>
      </c>
      <c r="C34" s="19">
        <v>71253</v>
      </c>
      <c r="D34" s="16">
        <v>52740</v>
      </c>
      <c r="E34" s="78">
        <v>44</v>
      </c>
      <c r="F34" s="78">
        <v>177</v>
      </c>
      <c r="G34" s="78">
        <v>806</v>
      </c>
      <c r="H34" s="78">
        <v>89</v>
      </c>
      <c r="I34" s="78">
        <v>603</v>
      </c>
      <c r="J34" s="78">
        <v>0</v>
      </c>
      <c r="K34" s="78">
        <v>12</v>
      </c>
      <c r="L34" s="16">
        <v>16782</v>
      </c>
      <c r="M34" s="47">
        <f t="shared" si="0"/>
        <v>0.23552692518209759</v>
      </c>
      <c r="N34" s="47">
        <f t="shared" si="1"/>
        <v>0.76447307481790239</v>
      </c>
      <c r="O34" s="16">
        <v>16691</v>
      </c>
      <c r="P34" s="16">
        <v>14586</v>
      </c>
      <c r="Q34" s="78">
        <v>10</v>
      </c>
      <c r="R34" s="78">
        <v>27</v>
      </c>
      <c r="S34" s="78">
        <v>86</v>
      </c>
      <c r="T34" s="78">
        <v>13</v>
      </c>
      <c r="U34" s="78">
        <v>65</v>
      </c>
      <c r="V34" s="78">
        <v>0</v>
      </c>
      <c r="W34" s="78">
        <v>0</v>
      </c>
      <c r="X34" s="16">
        <v>1904</v>
      </c>
      <c r="Y34" s="47">
        <f t="shared" si="2"/>
        <v>0.1140734527589719</v>
      </c>
      <c r="Z34" s="16">
        <v>54562</v>
      </c>
      <c r="AA34" s="16">
        <v>38154</v>
      </c>
      <c r="AB34" s="78">
        <v>34</v>
      </c>
      <c r="AC34" s="78">
        <v>150</v>
      </c>
      <c r="AD34" s="78">
        <v>720</v>
      </c>
      <c r="AE34" s="78">
        <v>76</v>
      </c>
      <c r="AF34" s="78">
        <v>538</v>
      </c>
      <c r="AG34" s="78">
        <v>0</v>
      </c>
      <c r="AH34" s="78">
        <v>12</v>
      </c>
      <c r="AI34" s="16">
        <v>14878</v>
      </c>
      <c r="AJ34" s="48">
        <f t="shared" si="3"/>
        <v>0.27268062021186906</v>
      </c>
    </row>
    <row r="35" spans="1:36" x14ac:dyDescent="0.3">
      <c r="A35" s="19" t="s">
        <v>78</v>
      </c>
      <c r="B35" s="16" t="s">
        <v>92</v>
      </c>
      <c r="C35" s="19">
        <v>163287</v>
      </c>
      <c r="D35" s="16">
        <v>94293</v>
      </c>
      <c r="E35" s="78">
        <v>114</v>
      </c>
      <c r="F35" s="78">
        <v>435</v>
      </c>
      <c r="G35" s="78">
        <v>2433</v>
      </c>
      <c r="H35" s="78">
        <v>772</v>
      </c>
      <c r="I35" s="78">
        <v>1339</v>
      </c>
      <c r="J35" s="78">
        <v>13</v>
      </c>
      <c r="K35" s="78">
        <v>66</v>
      </c>
      <c r="L35" s="16">
        <v>63822</v>
      </c>
      <c r="M35" s="47">
        <f t="shared" si="0"/>
        <v>0.39085781476786274</v>
      </c>
      <c r="N35" s="47">
        <f t="shared" si="1"/>
        <v>0.60914218523213726</v>
      </c>
      <c r="O35" s="16">
        <v>92306</v>
      </c>
      <c r="P35" s="16">
        <v>60347</v>
      </c>
      <c r="Q35" s="78">
        <v>55</v>
      </c>
      <c r="R35" s="78">
        <v>272</v>
      </c>
      <c r="S35" s="78">
        <v>1701</v>
      </c>
      <c r="T35" s="78">
        <v>508</v>
      </c>
      <c r="U35" s="78">
        <v>756</v>
      </c>
      <c r="V35" s="78">
        <v>5</v>
      </c>
      <c r="W35" s="78">
        <v>26</v>
      </c>
      <c r="X35" s="16">
        <v>28636</v>
      </c>
      <c r="Y35" s="47">
        <f t="shared" si="2"/>
        <v>0.31022902086538251</v>
      </c>
      <c r="Z35" s="16">
        <v>70981</v>
      </c>
      <c r="AA35" s="16">
        <v>33946</v>
      </c>
      <c r="AB35" s="78">
        <v>59</v>
      </c>
      <c r="AC35" s="78">
        <v>163</v>
      </c>
      <c r="AD35" s="78">
        <v>732</v>
      </c>
      <c r="AE35" s="78">
        <v>264</v>
      </c>
      <c r="AF35" s="78">
        <v>583</v>
      </c>
      <c r="AG35" s="78">
        <v>8</v>
      </c>
      <c r="AH35" s="78">
        <v>40</v>
      </c>
      <c r="AI35" s="16">
        <v>35186</v>
      </c>
      <c r="AJ35" s="48">
        <f t="shared" si="3"/>
        <v>0.49571011960947298</v>
      </c>
    </row>
    <row r="36" spans="1:36" x14ac:dyDescent="0.3">
      <c r="A36" s="19" t="s">
        <v>78</v>
      </c>
      <c r="B36" s="16" t="s">
        <v>95</v>
      </c>
      <c r="C36" s="19">
        <v>169494</v>
      </c>
      <c r="D36" s="16">
        <v>95535</v>
      </c>
      <c r="E36" s="78">
        <v>76</v>
      </c>
      <c r="F36" s="78">
        <v>649</v>
      </c>
      <c r="G36" s="16">
        <v>4265</v>
      </c>
      <c r="H36" s="78">
        <v>910</v>
      </c>
      <c r="I36" s="78">
        <v>1635</v>
      </c>
      <c r="J36" s="78">
        <v>19</v>
      </c>
      <c r="K36" s="78">
        <v>60</v>
      </c>
      <c r="L36" s="16">
        <v>66345</v>
      </c>
      <c r="M36" s="47">
        <f t="shared" si="0"/>
        <v>0.39142978512513715</v>
      </c>
      <c r="N36" s="47">
        <f t="shared" si="1"/>
        <v>0.60857021487486285</v>
      </c>
      <c r="O36" s="16">
        <v>34982</v>
      </c>
      <c r="P36" s="16">
        <v>22625</v>
      </c>
      <c r="Q36" s="78">
        <v>17</v>
      </c>
      <c r="R36" s="78">
        <v>232</v>
      </c>
      <c r="S36" s="16">
        <v>617</v>
      </c>
      <c r="T36" s="78">
        <v>182</v>
      </c>
      <c r="U36" s="78">
        <v>959</v>
      </c>
      <c r="V36" s="78">
        <v>16</v>
      </c>
      <c r="W36" s="78">
        <v>8</v>
      </c>
      <c r="X36" s="16">
        <v>10326</v>
      </c>
      <c r="Y36" s="47">
        <f t="shared" si="2"/>
        <v>0.29518037848036133</v>
      </c>
      <c r="Z36" s="16">
        <v>134512</v>
      </c>
      <c r="AA36" s="16">
        <v>72910</v>
      </c>
      <c r="AB36" s="78">
        <v>59</v>
      </c>
      <c r="AC36" s="78">
        <v>417</v>
      </c>
      <c r="AD36" s="16">
        <v>3648</v>
      </c>
      <c r="AE36" s="78">
        <v>728</v>
      </c>
      <c r="AF36" s="78">
        <v>676</v>
      </c>
      <c r="AG36" s="78">
        <v>3</v>
      </c>
      <c r="AH36" s="78">
        <v>52</v>
      </c>
      <c r="AI36" s="16">
        <v>56019</v>
      </c>
      <c r="AJ36" s="48">
        <f t="shared" si="3"/>
        <v>0.41646098489354111</v>
      </c>
    </row>
    <row r="37" spans="1:36" x14ac:dyDescent="0.3">
      <c r="A37" s="19" t="s">
        <v>78</v>
      </c>
      <c r="B37" s="16" t="s">
        <v>96</v>
      </c>
      <c r="C37" s="19">
        <v>192637</v>
      </c>
      <c r="D37" s="16">
        <v>96299</v>
      </c>
      <c r="E37" s="78">
        <v>112</v>
      </c>
      <c r="F37" s="78">
        <v>393</v>
      </c>
      <c r="G37" s="16">
        <v>3209</v>
      </c>
      <c r="H37" s="78">
        <v>769</v>
      </c>
      <c r="I37" s="78">
        <v>1298</v>
      </c>
      <c r="J37" s="78">
        <v>42</v>
      </c>
      <c r="K37" s="78">
        <v>88</v>
      </c>
      <c r="L37" s="16">
        <v>90427</v>
      </c>
      <c r="M37" s="47">
        <f t="shared" si="0"/>
        <v>0.46941657106371049</v>
      </c>
      <c r="N37" s="47">
        <f t="shared" si="1"/>
        <v>0.53058342893628951</v>
      </c>
      <c r="O37" s="16">
        <v>32300</v>
      </c>
      <c r="P37" s="16">
        <v>21467</v>
      </c>
      <c r="Q37" s="78">
        <v>34</v>
      </c>
      <c r="R37" s="78">
        <v>115</v>
      </c>
      <c r="S37" s="16">
        <v>607</v>
      </c>
      <c r="T37" s="78">
        <v>244</v>
      </c>
      <c r="U37" s="78">
        <v>386</v>
      </c>
      <c r="V37" s="78">
        <v>7</v>
      </c>
      <c r="W37" s="78">
        <v>13</v>
      </c>
      <c r="X37" s="16">
        <v>9427</v>
      </c>
      <c r="Y37" s="47">
        <f t="shared" si="2"/>
        <v>0.29185758513931886</v>
      </c>
      <c r="Z37" s="16">
        <v>160337</v>
      </c>
      <c r="AA37" s="16">
        <v>74832</v>
      </c>
      <c r="AB37" s="78">
        <v>78</v>
      </c>
      <c r="AC37" s="78">
        <v>278</v>
      </c>
      <c r="AD37" s="16">
        <v>2602</v>
      </c>
      <c r="AE37" s="78">
        <v>525</v>
      </c>
      <c r="AF37" s="78">
        <v>912</v>
      </c>
      <c r="AG37" s="78">
        <v>35</v>
      </c>
      <c r="AH37" s="78">
        <v>75</v>
      </c>
      <c r="AI37" s="16">
        <v>81000</v>
      </c>
      <c r="AJ37" s="48">
        <f t="shared" si="3"/>
        <v>0.50518595208841377</v>
      </c>
    </row>
    <row r="38" spans="1:36" x14ac:dyDescent="0.3">
      <c r="A38" s="19" t="s">
        <v>98</v>
      </c>
      <c r="B38" s="16" t="s">
        <v>102</v>
      </c>
      <c r="C38" s="19">
        <v>36162</v>
      </c>
      <c r="D38" s="16">
        <v>28112</v>
      </c>
      <c r="E38" s="78">
        <v>14</v>
      </c>
      <c r="F38" s="78">
        <v>16</v>
      </c>
      <c r="G38" s="78">
        <v>69</v>
      </c>
      <c r="H38" s="78">
        <v>19</v>
      </c>
      <c r="I38" s="78">
        <v>33</v>
      </c>
      <c r="J38" s="78">
        <v>5</v>
      </c>
      <c r="K38" s="78">
        <v>11</v>
      </c>
      <c r="L38" s="16">
        <v>7883</v>
      </c>
      <c r="M38" s="47">
        <f t="shared" si="0"/>
        <v>0.21799126154526852</v>
      </c>
      <c r="N38" s="47">
        <f t="shared" si="1"/>
        <v>0.78200873845473151</v>
      </c>
      <c r="O38" s="16">
        <v>10218</v>
      </c>
      <c r="P38" s="16">
        <v>8404</v>
      </c>
      <c r="Q38" s="78">
        <v>6</v>
      </c>
      <c r="R38" s="78">
        <v>1</v>
      </c>
      <c r="S38" s="78">
        <v>11</v>
      </c>
      <c r="T38" s="78">
        <v>16</v>
      </c>
      <c r="U38" s="78">
        <v>3</v>
      </c>
      <c r="V38" s="78">
        <v>0</v>
      </c>
      <c r="W38" s="78">
        <v>0</v>
      </c>
      <c r="X38" s="16">
        <v>1777</v>
      </c>
      <c r="Y38" s="47">
        <f t="shared" si="2"/>
        <v>0.17390878841260521</v>
      </c>
      <c r="Z38" s="16">
        <v>25944</v>
      </c>
      <c r="AA38" s="16">
        <v>19708</v>
      </c>
      <c r="AB38" s="78">
        <v>8</v>
      </c>
      <c r="AC38" s="78">
        <v>15</v>
      </c>
      <c r="AD38" s="78">
        <v>58</v>
      </c>
      <c r="AE38" s="78">
        <v>3</v>
      </c>
      <c r="AF38" s="78">
        <v>30</v>
      </c>
      <c r="AG38" s="78">
        <v>5</v>
      </c>
      <c r="AH38" s="78">
        <v>11</v>
      </c>
      <c r="AI38" s="16">
        <v>6106</v>
      </c>
      <c r="AJ38" s="48">
        <f t="shared" si="3"/>
        <v>0.23535306814677767</v>
      </c>
    </row>
    <row r="39" spans="1:36" x14ac:dyDescent="0.3">
      <c r="A39" s="19" t="s">
        <v>98</v>
      </c>
      <c r="B39" s="16" t="s">
        <v>105</v>
      </c>
      <c r="C39" s="19">
        <v>37054</v>
      </c>
      <c r="D39" s="16">
        <v>29136</v>
      </c>
      <c r="E39" s="78">
        <v>15</v>
      </c>
      <c r="F39" s="78">
        <v>12</v>
      </c>
      <c r="G39" s="78">
        <v>64</v>
      </c>
      <c r="H39" s="78">
        <v>33</v>
      </c>
      <c r="I39" s="78">
        <v>108</v>
      </c>
      <c r="J39" s="78">
        <v>2</v>
      </c>
      <c r="K39" s="78">
        <v>24</v>
      </c>
      <c r="L39" s="16">
        <v>7660</v>
      </c>
      <c r="M39" s="47">
        <f t="shared" si="0"/>
        <v>0.20672531980352998</v>
      </c>
      <c r="N39" s="47">
        <f t="shared" si="1"/>
        <v>0.79327468019647007</v>
      </c>
      <c r="O39" s="16">
        <v>19968</v>
      </c>
      <c r="P39" s="16">
        <v>16410</v>
      </c>
      <c r="Q39" s="78">
        <v>11</v>
      </c>
      <c r="R39" s="78">
        <v>5</v>
      </c>
      <c r="S39" s="78">
        <v>13</v>
      </c>
      <c r="T39" s="78">
        <v>31</v>
      </c>
      <c r="U39" s="78">
        <v>21</v>
      </c>
      <c r="V39" s="78">
        <v>1</v>
      </c>
      <c r="W39" s="78">
        <v>17</v>
      </c>
      <c r="X39" s="16">
        <v>3459</v>
      </c>
      <c r="Y39" s="47">
        <f t="shared" si="2"/>
        <v>0.17322716346153846</v>
      </c>
      <c r="Z39" s="16">
        <v>17086</v>
      </c>
      <c r="AA39" s="16">
        <v>12726</v>
      </c>
      <c r="AB39" s="78">
        <v>4</v>
      </c>
      <c r="AC39" s="78">
        <v>7</v>
      </c>
      <c r="AD39" s="78">
        <v>51</v>
      </c>
      <c r="AE39" s="78">
        <v>2</v>
      </c>
      <c r="AF39" s="78">
        <v>87</v>
      </c>
      <c r="AG39" s="78">
        <v>1</v>
      </c>
      <c r="AH39" s="78">
        <v>7</v>
      </c>
      <c r="AI39" s="16">
        <v>4201</v>
      </c>
      <c r="AJ39" s="48">
        <f t="shared" si="3"/>
        <v>0.24587381481915019</v>
      </c>
    </row>
    <row r="40" spans="1:36" x14ac:dyDescent="0.3">
      <c r="A40" s="19" t="s">
        <v>98</v>
      </c>
      <c r="B40" s="16" t="s">
        <v>106</v>
      </c>
      <c r="C40" s="19">
        <v>36475</v>
      </c>
      <c r="D40" s="16">
        <v>28267</v>
      </c>
      <c r="E40" s="78">
        <v>6</v>
      </c>
      <c r="F40" s="78">
        <v>6</v>
      </c>
      <c r="G40" s="78">
        <v>251</v>
      </c>
      <c r="H40" s="78">
        <v>11</v>
      </c>
      <c r="I40" s="78">
        <v>30</v>
      </c>
      <c r="J40" s="78">
        <v>6</v>
      </c>
      <c r="K40" s="78">
        <v>23</v>
      </c>
      <c r="L40" s="16">
        <v>7875</v>
      </c>
      <c r="M40" s="47">
        <f t="shared" si="0"/>
        <v>0.21590130226182316</v>
      </c>
      <c r="N40" s="47">
        <f t="shared" si="1"/>
        <v>0.78409869773817686</v>
      </c>
      <c r="O40" s="16">
        <v>5983</v>
      </c>
      <c r="P40" s="16">
        <v>5151</v>
      </c>
      <c r="Q40" s="78">
        <v>0</v>
      </c>
      <c r="R40" s="78">
        <v>0</v>
      </c>
      <c r="S40" s="78">
        <v>19</v>
      </c>
      <c r="T40" s="78">
        <v>6</v>
      </c>
      <c r="U40" s="78">
        <v>7</v>
      </c>
      <c r="V40" s="78">
        <v>1</v>
      </c>
      <c r="W40" s="78">
        <v>0</v>
      </c>
      <c r="X40" s="16">
        <v>799</v>
      </c>
      <c r="Y40" s="47">
        <f t="shared" si="2"/>
        <v>0.13354504429216113</v>
      </c>
      <c r="Z40" s="16">
        <v>30492</v>
      </c>
      <c r="AA40" s="16">
        <v>23116</v>
      </c>
      <c r="AB40" s="78">
        <v>6</v>
      </c>
      <c r="AC40" s="78">
        <v>6</v>
      </c>
      <c r="AD40" s="78">
        <v>232</v>
      </c>
      <c r="AE40" s="78">
        <v>5</v>
      </c>
      <c r="AF40" s="78">
        <v>23</v>
      </c>
      <c r="AG40" s="78">
        <v>5</v>
      </c>
      <c r="AH40" s="78">
        <v>23</v>
      </c>
      <c r="AI40" s="16">
        <v>7076</v>
      </c>
      <c r="AJ40" s="48">
        <f t="shared" si="3"/>
        <v>0.2320608684245048</v>
      </c>
    </row>
    <row r="41" spans="1:36" x14ac:dyDescent="0.3">
      <c r="A41" s="19" t="s">
        <v>98</v>
      </c>
      <c r="B41" s="16" t="s">
        <v>108</v>
      </c>
      <c r="C41" s="19">
        <v>63437</v>
      </c>
      <c r="D41" s="16">
        <v>46183</v>
      </c>
      <c r="E41" s="78">
        <v>15</v>
      </c>
      <c r="F41" s="78">
        <v>20</v>
      </c>
      <c r="G41" s="78">
        <v>276</v>
      </c>
      <c r="H41" s="78">
        <v>18</v>
      </c>
      <c r="I41" s="78">
        <v>25</v>
      </c>
      <c r="J41" s="78">
        <v>0</v>
      </c>
      <c r="K41" s="78">
        <v>29</v>
      </c>
      <c r="L41" s="16">
        <v>16871</v>
      </c>
      <c r="M41" s="47">
        <f t="shared" si="0"/>
        <v>0.26594889417847628</v>
      </c>
      <c r="N41" s="47">
        <f t="shared" si="1"/>
        <v>0.73405110582152377</v>
      </c>
      <c r="O41" s="16">
        <v>10628</v>
      </c>
      <c r="P41" s="16">
        <v>9203</v>
      </c>
      <c r="Q41" s="78">
        <v>1</v>
      </c>
      <c r="R41" s="78">
        <v>2</v>
      </c>
      <c r="S41" s="78">
        <v>11</v>
      </c>
      <c r="T41" s="78">
        <v>0</v>
      </c>
      <c r="U41" s="78">
        <v>0</v>
      </c>
      <c r="V41" s="78">
        <v>0</v>
      </c>
      <c r="W41" s="78">
        <v>0</v>
      </c>
      <c r="X41" s="16">
        <v>1411</v>
      </c>
      <c r="Y41" s="47">
        <f t="shared" si="2"/>
        <v>0.13276251411366202</v>
      </c>
      <c r="Z41" s="16">
        <v>52809</v>
      </c>
      <c r="AA41" s="16">
        <v>36980</v>
      </c>
      <c r="AB41" s="78">
        <v>14</v>
      </c>
      <c r="AC41" s="78">
        <v>18</v>
      </c>
      <c r="AD41" s="78">
        <v>265</v>
      </c>
      <c r="AE41" s="78">
        <v>18</v>
      </c>
      <c r="AF41" s="78">
        <v>25</v>
      </c>
      <c r="AG41" s="78">
        <v>0</v>
      </c>
      <c r="AH41" s="78">
        <v>29</v>
      </c>
      <c r="AI41" s="16">
        <v>15460</v>
      </c>
      <c r="AJ41" s="48">
        <f t="shared" si="3"/>
        <v>0.29275312920146185</v>
      </c>
    </row>
    <row r="42" spans="1:36" x14ac:dyDescent="0.3">
      <c r="A42" s="19" t="s">
        <v>98</v>
      </c>
      <c r="B42" s="16" t="s">
        <v>110</v>
      </c>
      <c r="C42" s="19">
        <v>22255</v>
      </c>
      <c r="D42" s="16">
        <v>15438</v>
      </c>
      <c r="E42" s="78">
        <v>7</v>
      </c>
      <c r="F42" s="78">
        <v>12</v>
      </c>
      <c r="G42" s="78">
        <v>59</v>
      </c>
      <c r="H42" s="78">
        <v>7</v>
      </c>
      <c r="I42" s="78">
        <v>59</v>
      </c>
      <c r="J42" s="78">
        <v>6</v>
      </c>
      <c r="K42" s="78">
        <v>8</v>
      </c>
      <c r="L42" s="16">
        <v>6659</v>
      </c>
      <c r="M42" s="47">
        <f t="shared" si="0"/>
        <v>0.29921365985171872</v>
      </c>
      <c r="N42" s="47">
        <f t="shared" si="1"/>
        <v>0.70078634014828123</v>
      </c>
      <c r="O42" s="16">
        <v>3847</v>
      </c>
      <c r="P42" s="16">
        <v>3163</v>
      </c>
      <c r="Q42" s="78">
        <v>0</v>
      </c>
      <c r="R42" s="78">
        <v>1</v>
      </c>
      <c r="S42" s="78">
        <v>0</v>
      </c>
      <c r="T42" s="78">
        <v>3</v>
      </c>
      <c r="U42" s="78">
        <v>0</v>
      </c>
      <c r="V42" s="78">
        <v>0</v>
      </c>
      <c r="W42" s="78">
        <v>0</v>
      </c>
      <c r="X42" s="16">
        <v>680</v>
      </c>
      <c r="Y42" s="47">
        <f t="shared" si="2"/>
        <v>0.17676111255523785</v>
      </c>
      <c r="Z42" s="16">
        <v>18408</v>
      </c>
      <c r="AA42" s="16">
        <v>12275</v>
      </c>
      <c r="AB42" s="78">
        <v>7</v>
      </c>
      <c r="AC42" s="78">
        <v>11</v>
      </c>
      <c r="AD42" s="78">
        <v>59</v>
      </c>
      <c r="AE42" s="78">
        <v>4</v>
      </c>
      <c r="AF42" s="78">
        <v>59</v>
      </c>
      <c r="AG42" s="78">
        <v>6</v>
      </c>
      <c r="AH42" s="78">
        <v>8</v>
      </c>
      <c r="AI42" s="16">
        <v>5979</v>
      </c>
      <c r="AJ42" s="48">
        <f t="shared" si="3"/>
        <v>0.32480443285528032</v>
      </c>
    </row>
    <row r="43" spans="1:36" x14ac:dyDescent="0.3">
      <c r="A43" s="19" t="s">
        <v>98</v>
      </c>
      <c r="B43" s="16" t="s">
        <v>114</v>
      </c>
      <c r="C43" s="19">
        <v>29724</v>
      </c>
      <c r="D43" s="16">
        <v>23614</v>
      </c>
      <c r="E43" s="78">
        <v>2</v>
      </c>
      <c r="F43" s="78">
        <v>27</v>
      </c>
      <c r="G43" s="78">
        <v>193</v>
      </c>
      <c r="H43" s="78">
        <v>78</v>
      </c>
      <c r="I43" s="78">
        <v>11</v>
      </c>
      <c r="J43" s="78">
        <v>1</v>
      </c>
      <c r="K43" s="78">
        <v>11</v>
      </c>
      <c r="L43" s="16">
        <v>5787</v>
      </c>
      <c r="M43" s="47">
        <f t="shared" si="0"/>
        <v>0.19469115865966896</v>
      </c>
      <c r="N43" s="47">
        <f t="shared" si="1"/>
        <v>0.80530884134033109</v>
      </c>
      <c r="O43" s="16">
        <v>8734</v>
      </c>
      <c r="P43" s="16">
        <v>7508</v>
      </c>
      <c r="Q43" s="78">
        <v>1</v>
      </c>
      <c r="R43" s="78">
        <v>0</v>
      </c>
      <c r="S43" s="78">
        <v>14</v>
      </c>
      <c r="T43" s="78">
        <v>27</v>
      </c>
      <c r="U43" s="78">
        <v>0</v>
      </c>
      <c r="V43" s="78">
        <v>1</v>
      </c>
      <c r="W43" s="78">
        <v>0</v>
      </c>
      <c r="X43" s="16">
        <v>1183</v>
      </c>
      <c r="Y43" s="47">
        <f t="shared" si="2"/>
        <v>0.13544767574994276</v>
      </c>
      <c r="Z43" s="16">
        <v>20990</v>
      </c>
      <c r="AA43" s="16">
        <v>16106</v>
      </c>
      <c r="AB43" s="78">
        <v>1</v>
      </c>
      <c r="AC43" s="78">
        <v>27</v>
      </c>
      <c r="AD43" s="78">
        <v>179</v>
      </c>
      <c r="AE43" s="78">
        <v>51</v>
      </c>
      <c r="AF43" s="78">
        <v>11</v>
      </c>
      <c r="AG43" s="78">
        <v>0</v>
      </c>
      <c r="AH43" s="78">
        <v>11</v>
      </c>
      <c r="AI43" s="16">
        <v>4604</v>
      </c>
      <c r="AJ43" s="48">
        <f t="shared" si="3"/>
        <v>0.2193425440686041</v>
      </c>
    </row>
    <row r="44" spans="1:36" x14ac:dyDescent="0.3">
      <c r="A44" s="19" t="s">
        <v>98</v>
      </c>
      <c r="B44" s="16" t="s">
        <v>115</v>
      </c>
      <c r="C44" s="19">
        <v>37680</v>
      </c>
      <c r="D44" s="16">
        <v>30022</v>
      </c>
      <c r="E44" s="78">
        <v>15</v>
      </c>
      <c r="F44" s="78">
        <v>32</v>
      </c>
      <c r="G44" s="78">
        <v>60</v>
      </c>
      <c r="H44" s="78">
        <v>9</v>
      </c>
      <c r="I44" s="78">
        <v>65</v>
      </c>
      <c r="J44" s="78">
        <v>1</v>
      </c>
      <c r="K44" s="78">
        <v>23</v>
      </c>
      <c r="L44" s="16">
        <v>7453</v>
      </c>
      <c r="M44" s="47">
        <f t="shared" si="0"/>
        <v>0.19779723991507431</v>
      </c>
      <c r="N44" s="47">
        <f t="shared" si="1"/>
        <v>0.80220276008492575</v>
      </c>
      <c r="O44" s="16">
        <v>8261</v>
      </c>
      <c r="P44" s="16">
        <v>7261</v>
      </c>
      <c r="Q44" s="78">
        <v>1</v>
      </c>
      <c r="R44" s="78">
        <v>3</v>
      </c>
      <c r="S44" s="78">
        <v>4</v>
      </c>
      <c r="T44" s="78">
        <v>7</v>
      </c>
      <c r="U44" s="78">
        <v>4</v>
      </c>
      <c r="V44" s="78">
        <v>1</v>
      </c>
      <c r="W44" s="78">
        <v>10</v>
      </c>
      <c r="X44" s="16">
        <v>970</v>
      </c>
      <c r="Y44" s="47">
        <f t="shared" si="2"/>
        <v>0.11741919864423193</v>
      </c>
      <c r="Z44" s="16">
        <v>29419</v>
      </c>
      <c r="AA44" s="16">
        <v>22761</v>
      </c>
      <c r="AB44" s="78">
        <v>14</v>
      </c>
      <c r="AC44" s="78">
        <v>29</v>
      </c>
      <c r="AD44" s="78">
        <v>56</v>
      </c>
      <c r="AE44" s="78">
        <v>2</v>
      </c>
      <c r="AF44" s="78">
        <v>61</v>
      </c>
      <c r="AG44" s="78">
        <v>0</v>
      </c>
      <c r="AH44" s="78">
        <v>13</v>
      </c>
      <c r="AI44" s="16">
        <v>6483</v>
      </c>
      <c r="AJ44" s="48">
        <f t="shared" si="3"/>
        <v>0.22036778952377714</v>
      </c>
    </row>
    <row r="45" spans="1:36" x14ac:dyDescent="0.3">
      <c r="A45" s="19" t="s">
        <v>98</v>
      </c>
      <c r="B45" s="16" t="s">
        <v>117</v>
      </c>
      <c r="C45" s="19">
        <v>14788</v>
      </c>
      <c r="D45" s="16">
        <v>11173</v>
      </c>
      <c r="E45" s="78">
        <v>4</v>
      </c>
      <c r="F45" s="78">
        <v>9</v>
      </c>
      <c r="G45" s="78">
        <v>18</v>
      </c>
      <c r="H45" s="78">
        <v>34</v>
      </c>
      <c r="I45" s="78">
        <v>24</v>
      </c>
      <c r="J45" s="78">
        <v>1</v>
      </c>
      <c r="K45" s="78">
        <v>18</v>
      </c>
      <c r="L45" s="16">
        <v>3507</v>
      </c>
      <c r="M45" s="47">
        <f t="shared" si="0"/>
        <v>0.23715174465783068</v>
      </c>
      <c r="N45" s="47">
        <f t="shared" si="1"/>
        <v>0.76284825534216938</v>
      </c>
      <c r="O45" s="16">
        <v>3154</v>
      </c>
      <c r="P45" s="16">
        <v>2645</v>
      </c>
      <c r="Q45" s="78">
        <v>0</v>
      </c>
      <c r="R45" s="78">
        <v>0</v>
      </c>
      <c r="S45" s="78">
        <v>1</v>
      </c>
      <c r="T45" s="78">
        <v>10</v>
      </c>
      <c r="U45" s="78">
        <v>1</v>
      </c>
      <c r="V45" s="78">
        <v>0</v>
      </c>
      <c r="W45" s="78">
        <v>17</v>
      </c>
      <c r="X45" s="16">
        <v>480</v>
      </c>
      <c r="Y45" s="47">
        <f t="shared" si="2"/>
        <v>0.15218769816106531</v>
      </c>
      <c r="Z45" s="16">
        <v>11634</v>
      </c>
      <c r="AA45" s="16">
        <v>8528</v>
      </c>
      <c r="AB45" s="78">
        <v>4</v>
      </c>
      <c r="AC45" s="78">
        <v>9</v>
      </c>
      <c r="AD45" s="78">
        <v>17</v>
      </c>
      <c r="AE45" s="78">
        <v>24</v>
      </c>
      <c r="AF45" s="78">
        <v>23</v>
      </c>
      <c r="AG45" s="78">
        <v>1</v>
      </c>
      <c r="AH45" s="78">
        <v>1</v>
      </c>
      <c r="AI45" s="16">
        <v>3027</v>
      </c>
      <c r="AJ45" s="48">
        <f t="shared" si="3"/>
        <v>0.26018566271273852</v>
      </c>
    </row>
    <row r="46" spans="1:36" x14ac:dyDescent="0.3">
      <c r="A46" s="19" t="s">
        <v>98</v>
      </c>
      <c r="B46" s="16" t="s">
        <v>119</v>
      </c>
      <c r="C46" s="19">
        <v>69891</v>
      </c>
      <c r="D46" s="16">
        <v>44368</v>
      </c>
      <c r="E46" s="78">
        <v>39</v>
      </c>
      <c r="F46" s="78">
        <v>108</v>
      </c>
      <c r="G46" s="78">
        <v>502</v>
      </c>
      <c r="H46" s="78">
        <v>108</v>
      </c>
      <c r="I46" s="78">
        <v>627</v>
      </c>
      <c r="J46" s="78">
        <v>5</v>
      </c>
      <c r="K46" s="78">
        <v>97</v>
      </c>
      <c r="L46" s="16">
        <v>24037</v>
      </c>
      <c r="M46" s="47">
        <f t="shared" si="0"/>
        <v>0.34392124880170549</v>
      </c>
      <c r="N46" s="47">
        <f t="shared" si="1"/>
        <v>0.65607875119829451</v>
      </c>
      <c r="O46" s="16">
        <v>7460</v>
      </c>
      <c r="P46" s="16">
        <v>5665</v>
      </c>
      <c r="Q46" s="78">
        <v>0</v>
      </c>
      <c r="R46" s="78">
        <v>31</v>
      </c>
      <c r="S46" s="78">
        <v>37</v>
      </c>
      <c r="T46" s="78">
        <v>19</v>
      </c>
      <c r="U46" s="78">
        <v>60</v>
      </c>
      <c r="V46" s="78">
        <v>1</v>
      </c>
      <c r="W46" s="78">
        <v>61</v>
      </c>
      <c r="X46" s="16">
        <v>1586</v>
      </c>
      <c r="Y46" s="47">
        <f t="shared" si="2"/>
        <v>0.21260053619302949</v>
      </c>
      <c r="Z46" s="16">
        <v>62431</v>
      </c>
      <c r="AA46" s="16">
        <v>38703</v>
      </c>
      <c r="AB46" s="78">
        <v>39</v>
      </c>
      <c r="AC46" s="78">
        <v>77</v>
      </c>
      <c r="AD46" s="78">
        <v>465</v>
      </c>
      <c r="AE46" s="78">
        <v>89</v>
      </c>
      <c r="AF46" s="78">
        <v>567</v>
      </c>
      <c r="AG46" s="78">
        <v>4</v>
      </c>
      <c r="AH46" s="78">
        <v>36</v>
      </c>
      <c r="AI46" s="16">
        <v>22451</v>
      </c>
      <c r="AJ46" s="48">
        <f t="shared" si="3"/>
        <v>0.35961301276609375</v>
      </c>
    </row>
    <row r="47" spans="1:36" x14ac:dyDescent="0.3">
      <c r="A47" s="19" t="s">
        <v>121</v>
      </c>
      <c r="B47" s="16" t="s">
        <v>124</v>
      </c>
      <c r="C47" s="19">
        <v>261304</v>
      </c>
      <c r="D47" s="16">
        <v>191806</v>
      </c>
      <c r="E47" s="78">
        <v>87</v>
      </c>
      <c r="F47" s="78">
        <v>666</v>
      </c>
      <c r="G47" s="16">
        <v>3144</v>
      </c>
      <c r="H47" s="16">
        <v>7063</v>
      </c>
      <c r="I47" s="78">
        <v>242</v>
      </c>
      <c r="J47" s="78">
        <v>26</v>
      </c>
      <c r="K47" s="78">
        <v>103</v>
      </c>
      <c r="L47" s="16">
        <v>58167</v>
      </c>
      <c r="M47" s="47">
        <f t="shared" si="0"/>
        <v>0.22260279215013931</v>
      </c>
      <c r="N47" s="47">
        <f t="shared" si="1"/>
        <v>0.77739720784986066</v>
      </c>
      <c r="O47" s="16">
        <v>69889</v>
      </c>
      <c r="P47" s="16">
        <v>54461</v>
      </c>
      <c r="Q47" s="78">
        <v>27</v>
      </c>
      <c r="R47" s="78">
        <v>112</v>
      </c>
      <c r="S47" s="16">
        <v>315</v>
      </c>
      <c r="T47" s="16">
        <v>1557</v>
      </c>
      <c r="U47" s="78">
        <v>98</v>
      </c>
      <c r="V47" s="78">
        <v>24</v>
      </c>
      <c r="W47" s="78">
        <v>41</v>
      </c>
      <c r="X47" s="16">
        <v>13254</v>
      </c>
      <c r="Y47" s="47">
        <f t="shared" si="2"/>
        <v>0.18964357767316745</v>
      </c>
      <c r="Z47" s="16">
        <v>191415</v>
      </c>
      <c r="AA47" s="16">
        <v>137345</v>
      </c>
      <c r="AB47" s="78">
        <v>60</v>
      </c>
      <c r="AC47" s="78">
        <v>554</v>
      </c>
      <c r="AD47" s="16">
        <v>2829</v>
      </c>
      <c r="AE47" s="16">
        <v>5506</v>
      </c>
      <c r="AF47" s="78">
        <v>144</v>
      </c>
      <c r="AG47" s="78">
        <v>2</v>
      </c>
      <c r="AH47" s="78">
        <v>62</v>
      </c>
      <c r="AI47" s="16">
        <v>44913</v>
      </c>
      <c r="AJ47" s="48">
        <f t="shared" si="3"/>
        <v>0.23463678395110102</v>
      </c>
    </row>
    <row r="48" spans="1:36" x14ac:dyDescent="0.3">
      <c r="A48" s="19" t="s">
        <v>121</v>
      </c>
      <c r="B48" s="16" t="s">
        <v>125</v>
      </c>
      <c r="C48" s="19">
        <v>91463</v>
      </c>
      <c r="D48" s="16">
        <v>70261</v>
      </c>
      <c r="E48" s="78">
        <v>30</v>
      </c>
      <c r="F48" s="78">
        <v>243</v>
      </c>
      <c r="G48" s="16">
        <v>1813</v>
      </c>
      <c r="H48" s="78">
        <v>670</v>
      </c>
      <c r="I48" s="78">
        <v>62</v>
      </c>
      <c r="J48" s="78">
        <v>5</v>
      </c>
      <c r="K48" s="78">
        <v>28</v>
      </c>
      <c r="L48" s="16">
        <v>18351</v>
      </c>
      <c r="M48" s="47">
        <f t="shared" si="0"/>
        <v>0.20063850956124335</v>
      </c>
      <c r="N48" s="47">
        <f t="shared" si="1"/>
        <v>0.79936149043875671</v>
      </c>
      <c r="O48" s="16">
        <v>14033</v>
      </c>
      <c r="P48" s="16">
        <v>11375</v>
      </c>
      <c r="Q48" s="78">
        <v>11</v>
      </c>
      <c r="R48" s="78">
        <v>27</v>
      </c>
      <c r="S48" s="16">
        <v>37</v>
      </c>
      <c r="T48" s="78">
        <v>160</v>
      </c>
      <c r="U48" s="78">
        <v>9</v>
      </c>
      <c r="V48" s="78">
        <v>4</v>
      </c>
      <c r="W48" s="78">
        <v>0</v>
      </c>
      <c r="X48" s="16">
        <v>2410</v>
      </c>
      <c r="Y48" s="47">
        <f t="shared" si="2"/>
        <v>0.17173804603434761</v>
      </c>
      <c r="Z48" s="16">
        <v>77430</v>
      </c>
      <c r="AA48" s="16">
        <v>58886</v>
      </c>
      <c r="AB48" s="78">
        <v>19</v>
      </c>
      <c r="AC48" s="78">
        <v>216</v>
      </c>
      <c r="AD48" s="16">
        <v>1776</v>
      </c>
      <c r="AE48" s="78">
        <v>510</v>
      </c>
      <c r="AF48" s="78">
        <v>53</v>
      </c>
      <c r="AG48" s="78">
        <v>1</v>
      </c>
      <c r="AH48" s="78">
        <v>28</v>
      </c>
      <c r="AI48" s="16">
        <v>15941</v>
      </c>
      <c r="AJ48" s="48">
        <f t="shared" si="3"/>
        <v>0.20587627534547334</v>
      </c>
    </row>
    <row r="49" spans="1:36" x14ac:dyDescent="0.3">
      <c r="A49" s="19" t="s">
        <v>121</v>
      </c>
      <c r="B49" s="16" t="s">
        <v>127</v>
      </c>
      <c r="C49" s="19">
        <v>90323</v>
      </c>
      <c r="D49" s="16">
        <v>68523</v>
      </c>
      <c r="E49" s="78">
        <v>27</v>
      </c>
      <c r="F49" s="78">
        <v>134</v>
      </c>
      <c r="G49" s="16">
        <v>1201</v>
      </c>
      <c r="H49" s="78">
        <v>503</v>
      </c>
      <c r="I49" s="78">
        <v>42</v>
      </c>
      <c r="J49" s="78">
        <v>3</v>
      </c>
      <c r="K49" s="78">
        <v>25</v>
      </c>
      <c r="L49" s="16">
        <v>19865</v>
      </c>
      <c r="M49" s="47">
        <f t="shared" si="0"/>
        <v>0.21993290745435826</v>
      </c>
      <c r="N49" s="47">
        <f t="shared" si="1"/>
        <v>0.78006709254564177</v>
      </c>
      <c r="O49" s="16">
        <v>6686</v>
      </c>
      <c r="P49" s="16">
        <v>5591</v>
      </c>
      <c r="Q49" s="78">
        <v>0</v>
      </c>
      <c r="R49" s="78">
        <v>3</v>
      </c>
      <c r="S49" s="16">
        <v>53</v>
      </c>
      <c r="T49" s="78">
        <v>50</v>
      </c>
      <c r="U49" s="78">
        <v>2</v>
      </c>
      <c r="V49" s="78">
        <v>0</v>
      </c>
      <c r="W49" s="78">
        <v>0</v>
      </c>
      <c r="X49" s="16">
        <v>987</v>
      </c>
      <c r="Y49" s="47">
        <f t="shared" si="2"/>
        <v>0.14762189650014956</v>
      </c>
      <c r="Z49" s="16">
        <v>83637</v>
      </c>
      <c r="AA49" s="16">
        <v>62932</v>
      </c>
      <c r="AB49" s="78">
        <v>27</v>
      </c>
      <c r="AC49" s="78">
        <v>131</v>
      </c>
      <c r="AD49" s="16">
        <v>1148</v>
      </c>
      <c r="AE49" s="78">
        <v>453</v>
      </c>
      <c r="AF49" s="78">
        <v>40</v>
      </c>
      <c r="AG49" s="78">
        <v>3</v>
      </c>
      <c r="AH49" s="78">
        <v>25</v>
      </c>
      <c r="AI49" s="16">
        <v>18878</v>
      </c>
      <c r="AJ49" s="48">
        <f t="shared" si="3"/>
        <v>0.2257135000059782</v>
      </c>
    </row>
    <row r="50" spans="1:36" x14ac:dyDescent="0.3">
      <c r="A50" s="19" t="s">
        <v>121</v>
      </c>
      <c r="B50" s="16" t="s">
        <v>131</v>
      </c>
      <c r="C50" s="19">
        <v>226001</v>
      </c>
      <c r="D50" s="16">
        <v>157677</v>
      </c>
      <c r="E50" s="78">
        <v>116</v>
      </c>
      <c r="F50" s="78">
        <v>399</v>
      </c>
      <c r="G50" s="16">
        <v>1970</v>
      </c>
      <c r="H50" s="78">
        <v>1907</v>
      </c>
      <c r="I50" s="78">
        <v>486</v>
      </c>
      <c r="J50" s="78">
        <v>7</v>
      </c>
      <c r="K50" s="78">
        <v>66</v>
      </c>
      <c r="L50" s="16">
        <v>63373</v>
      </c>
      <c r="M50" s="47">
        <f t="shared" si="0"/>
        <v>0.28041026367139971</v>
      </c>
      <c r="N50" s="47">
        <f t="shared" si="1"/>
        <v>0.71958973632860035</v>
      </c>
      <c r="O50" s="16">
        <v>68035</v>
      </c>
      <c r="P50" s="16">
        <v>47853</v>
      </c>
      <c r="Q50" s="78">
        <v>71</v>
      </c>
      <c r="R50" s="78">
        <v>168</v>
      </c>
      <c r="S50" s="16">
        <v>544</v>
      </c>
      <c r="T50" s="78">
        <v>993</v>
      </c>
      <c r="U50" s="78">
        <v>81</v>
      </c>
      <c r="V50" s="78">
        <v>3</v>
      </c>
      <c r="W50" s="78">
        <v>25</v>
      </c>
      <c r="X50" s="16">
        <v>18297</v>
      </c>
      <c r="Y50" s="47">
        <f t="shared" si="2"/>
        <v>0.26893510693025646</v>
      </c>
      <c r="Z50" s="16">
        <v>157966</v>
      </c>
      <c r="AA50" s="16">
        <v>109824</v>
      </c>
      <c r="AB50" s="78">
        <v>45</v>
      </c>
      <c r="AC50" s="78">
        <v>231</v>
      </c>
      <c r="AD50" s="16">
        <v>1426</v>
      </c>
      <c r="AE50" s="78">
        <v>914</v>
      </c>
      <c r="AF50" s="78">
        <v>405</v>
      </c>
      <c r="AG50" s="78">
        <v>4</v>
      </c>
      <c r="AH50" s="78">
        <v>41</v>
      </c>
      <c r="AI50" s="16">
        <v>45076</v>
      </c>
      <c r="AJ50" s="48">
        <f t="shared" si="3"/>
        <v>0.28535254421837608</v>
      </c>
    </row>
    <row r="51" spans="1:36" x14ac:dyDescent="0.3">
      <c r="A51" s="19" t="s">
        <v>121</v>
      </c>
      <c r="B51" s="16" t="s">
        <v>132</v>
      </c>
      <c r="C51" s="19">
        <v>122175</v>
      </c>
      <c r="D51" s="16">
        <v>88751</v>
      </c>
      <c r="E51" s="78">
        <v>24</v>
      </c>
      <c r="F51" s="78">
        <v>207</v>
      </c>
      <c r="G51" s="78">
        <v>1026</v>
      </c>
      <c r="H51" s="78">
        <v>618</v>
      </c>
      <c r="I51" s="78">
        <v>196</v>
      </c>
      <c r="J51" s="78">
        <v>0</v>
      </c>
      <c r="K51" s="78">
        <v>28</v>
      </c>
      <c r="L51" s="16">
        <v>31325</v>
      </c>
      <c r="M51" s="47">
        <f t="shared" si="0"/>
        <v>0.25639451606302432</v>
      </c>
      <c r="N51" s="47">
        <f t="shared" si="1"/>
        <v>0.74360548393697568</v>
      </c>
      <c r="O51" s="16">
        <v>9670</v>
      </c>
      <c r="P51" s="16">
        <v>7543</v>
      </c>
      <c r="Q51" s="78">
        <v>1</v>
      </c>
      <c r="R51" s="78">
        <v>12</v>
      </c>
      <c r="S51" s="78">
        <v>73</v>
      </c>
      <c r="T51" s="78">
        <v>61</v>
      </c>
      <c r="U51" s="78">
        <v>26</v>
      </c>
      <c r="V51" s="78">
        <v>0</v>
      </c>
      <c r="W51" s="78">
        <v>2</v>
      </c>
      <c r="X51" s="16">
        <v>1952</v>
      </c>
      <c r="Y51" s="47">
        <f t="shared" si="2"/>
        <v>0.20186142709410548</v>
      </c>
      <c r="Z51" s="16">
        <v>112505</v>
      </c>
      <c r="AA51" s="16">
        <v>81208</v>
      </c>
      <c r="AB51" s="78">
        <v>23</v>
      </c>
      <c r="AC51" s="78">
        <v>195</v>
      </c>
      <c r="AD51" s="78">
        <v>953</v>
      </c>
      <c r="AE51" s="78">
        <v>557</v>
      </c>
      <c r="AF51" s="78">
        <v>170</v>
      </c>
      <c r="AG51" s="78">
        <v>0</v>
      </c>
      <c r="AH51" s="78">
        <v>26</v>
      </c>
      <c r="AI51" s="16">
        <v>29373</v>
      </c>
      <c r="AJ51" s="48">
        <f t="shared" si="3"/>
        <v>0.26108172970090221</v>
      </c>
    </row>
    <row r="52" spans="1:36" x14ac:dyDescent="0.3">
      <c r="A52" s="19" t="s">
        <v>121</v>
      </c>
      <c r="B52" s="16" t="s">
        <v>134</v>
      </c>
      <c r="C52" s="19">
        <v>165832</v>
      </c>
      <c r="D52" s="16">
        <v>115233</v>
      </c>
      <c r="E52" s="78">
        <v>44</v>
      </c>
      <c r="F52" s="78">
        <v>379</v>
      </c>
      <c r="G52" s="16">
        <v>1975</v>
      </c>
      <c r="H52" s="78">
        <v>968</v>
      </c>
      <c r="I52" s="78">
        <v>234</v>
      </c>
      <c r="J52" s="78">
        <v>30</v>
      </c>
      <c r="K52" s="78">
        <v>36</v>
      </c>
      <c r="L52" s="16">
        <v>46933</v>
      </c>
      <c r="M52" s="47">
        <f t="shared" si="0"/>
        <v>0.28301534082686092</v>
      </c>
      <c r="N52" s="47">
        <f t="shared" si="1"/>
        <v>0.71698465917313903</v>
      </c>
      <c r="O52" s="16">
        <v>9355</v>
      </c>
      <c r="P52" s="16">
        <v>7218</v>
      </c>
      <c r="Q52" s="78">
        <v>2</v>
      </c>
      <c r="R52" s="78">
        <v>14</v>
      </c>
      <c r="S52" s="16">
        <v>53</v>
      </c>
      <c r="T52" s="78">
        <v>91</v>
      </c>
      <c r="U52" s="78">
        <v>7</v>
      </c>
      <c r="V52" s="78">
        <v>17</v>
      </c>
      <c r="W52" s="78">
        <v>1</v>
      </c>
      <c r="X52" s="16">
        <v>1952</v>
      </c>
      <c r="Y52" s="47">
        <f t="shared" si="2"/>
        <v>0.20865847140566543</v>
      </c>
      <c r="Z52" s="16">
        <v>156477</v>
      </c>
      <c r="AA52" s="16">
        <v>108015</v>
      </c>
      <c r="AB52" s="78">
        <v>42</v>
      </c>
      <c r="AC52" s="78">
        <v>365</v>
      </c>
      <c r="AD52" s="16">
        <v>1922</v>
      </c>
      <c r="AE52" s="78">
        <v>877</v>
      </c>
      <c r="AF52" s="78">
        <v>227</v>
      </c>
      <c r="AG52" s="78">
        <v>13</v>
      </c>
      <c r="AH52" s="78">
        <v>35</v>
      </c>
      <c r="AI52" s="16">
        <v>44981</v>
      </c>
      <c r="AJ52" s="48">
        <f t="shared" si="3"/>
        <v>0.28746077698319883</v>
      </c>
    </row>
    <row r="53" spans="1:36" x14ac:dyDescent="0.3">
      <c r="A53" s="19" t="s">
        <v>121</v>
      </c>
      <c r="B53" s="16" t="s">
        <v>136</v>
      </c>
      <c r="C53" s="19">
        <v>239997</v>
      </c>
      <c r="D53" s="16">
        <v>157115</v>
      </c>
      <c r="E53" s="78">
        <v>83</v>
      </c>
      <c r="F53" s="78">
        <v>352</v>
      </c>
      <c r="G53" s="78">
        <v>776</v>
      </c>
      <c r="H53" s="16">
        <v>1145</v>
      </c>
      <c r="I53" s="16">
        <v>2285</v>
      </c>
      <c r="J53" s="78">
        <v>6</v>
      </c>
      <c r="K53" s="78">
        <v>73</v>
      </c>
      <c r="L53" s="16">
        <v>78162</v>
      </c>
      <c r="M53" s="47">
        <f t="shared" si="0"/>
        <v>0.32567907098838733</v>
      </c>
      <c r="N53" s="47">
        <f t="shared" si="1"/>
        <v>0.67432092901161267</v>
      </c>
      <c r="O53" s="16">
        <v>20879</v>
      </c>
      <c r="P53" s="16">
        <v>15477</v>
      </c>
      <c r="Q53" s="78">
        <v>18</v>
      </c>
      <c r="R53" s="78">
        <v>46</v>
      </c>
      <c r="S53" s="78">
        <v>59</v>
      </c>
      <c r="T53" s="16">
        <v>141</v>
      </c>
      <c r="U53" s="16">
        <v>280</v>
      </c>
      <c r="V53" s="78">
        <v>0</v>
      </c>
      <c r="W53" s="78">
        <v>6</v>
      </c>
      <c r="X53" s="16">
        <v>4852</v>
      </c>
      <c r="Y53" s="47">
        <f t="shared" si="2"/>
        <v>0.23238660855404952</v>
      </c>
      <c r="Z53" s="16">
        <v>219118</v>
      </c>
      <c r="AA53" s="16">
        <v>141638</v>
      </c>
      <c r="AB53" s="78">
        <v>65</v>
      </c>
      <c r="AC53" s="78">
        <v>306</v>
      </c>
      <c r="AD53" s="78">
        <v>717</v>
      </c>
      <c r="AE53" s="16">
        <v>1004</v>
      </c>
      <c r="AF53" s="16">
        <v>2005</v>
      </c>
      <c r="AG53" s="78">
        <v>6</v>
      </c>
      <c r="AH53" s="78">
        <v>67</v>
      </c>
      <c r="AI53" s="16">
        <v>73310</v>
      </c>
      <c r="AJ53" s="48">
        <f t="shared" si="3"/>
        <v>0.3345685886143539</v>
      </c>
    </row>
    <row r="54" spans="1:36" x14ac:dyDescent="0.3">
      <c r="A54" s="19" t="s">
        <v>121</v>
      </c>
      <c r="B54" s="16" t="s">
        <v>138</v>
      </c>
      <c r="C54" s="19">
        <v>84148</v>
      </c>
      <c r="D54" s="16">
        <v>65442</v>
      </c>
      <c r="E54" s="78">
        <v>5</v>
      </c>
      <c r="F54" s="78">
        <v>48</v>
      </c>
      <c r="G54" s="78">
        <v>74</v>
      </c>
      <c r="H54" s="78">
        <v>313</v>
      </c>
      <c r="I54" s="78">
        <v>181</v>
      </c>
      <c r="J54" s="78">
        <v>2</v>
      </c>
      <c r="K54" s="78">
        <v>4</v>
      </c>
      <c r="L54" s="16">
        <v>18079</v>
      </c>
      <c r="M54" s="47">
        <f t="shared" si="0"/>
        <v>0.21484764937966441</v>
      </c>
      <c r="N54" s="47">
        <f t="shared" si="1"/>
        <v>0.78515235062033562</v>
      </c>
      <c r="O54" s="16">
        <v>10271</v>
      </c>
      <c r="P54" s="16">
        <v>8899</v>
      </c>
      <c r="Q54" s="78">
        <v>1</v>
      </c>
      <c r="R54" s="78">
        <v>14</v>
      </c>
      <c r="S54" s="78">
        <v>2</v>
      </c>
      <c r="T54" s="78">
        <v>55</v>
      </c>
      <c r="U54" s="78">
        <v>25</v>
      </c>
      <c r="V54" s="78">
        <v>0</v>
      </c>
      <c r="W54" s="78">
        <v>1</v>
      </c>
      <c r="X54" s="16">
        <v>1274</v>
      </c>
      <c r="Y54" s="47">
        <f t="shared" si="2"/>
        <v>0.12403855515529159</v>
      </c>
      <c r="Z54" s="16">
        <v>73877</v>
      </c>
      <c r="AA54" s="16">
        <v>56543</v>
      </c>
      <c r="AB54" s="78">
        <v>4</v>
      </c>
      <c r="AC54" s="78">
        <v>34</v>
      </c>
      <c r="AD54" s="78">
        <v>72</v>
      </c>
      <c r="AE54" s="78">
        <v>258</v>
      </c>
      <c r="AF54" s="78">
        <v>156</v>
      </c>
      <c r="AG54" s="78">
        <v>2</v>
      </c>
      <c r="AH54" s="78">
        <v>3</v>
      </c>
      <c r="AI54" s="16">
        <v>16805</v>
      </c>
      <c r="AJ54" s="48">
        <f t="shared" si="3"/>
        <v>0.22747269109465734</v>
      </c>
    </row>
    <row r="55" spans="1:36" x14ac:dyDescent="0.3">
      <c r="A55" s="19" t="s">
        <v>121</v>
      </c>
      <c r="B55" s="16" t="s">
        <v>140</v>
      </c>
      <c r="C55" s="19">
        <v>97378</v>
      </c>
      <c r="D55" s="16">
        <v>71402</v>
      </c>
      <c r="E55" s="78">
        <v>33</v>
      </c>
      <c r="F55" s="78">
        <v>141</v>
      </c>
      <c r="G55" s="78">
        <v>998</v>
      </c>
      <c r="H55" s="78">
        <v>627</v>
      </c>
      <c r="I55" s="78">
        <v>140</v>
      </c>
      <c r="J55" s="78">
        <v>5</v>
      </c>
      <c r="K55" s="78">
        <v>29</v>
      </c>
      <c r="L55" s="16">
        <v>24003</v>
      </c>
      <c r="M55" s="47">
        <f t="shared" si="0"/>
        <v>0.24649304771098193</v>
      </c>
      <c r="N55" s="47">
        <f t="shared" si="1"/>
        <v>0.75350695228901809</v>
      </c>
      <c r="O55" s="16">
        <v>17821</v>
      </c>
      <c r="P55" s="16">
        <v>12940</v>
      </c>
      <c r="Q55" s="78">
        <v>9</v>
      </c>
      <c r="R55" s="78">
        <v>39</v>
      </c>
      <c r="S55" s="78">
        <v>113</v>
      </c>
      <c r="T55" s="78">
        <v>221</v>
      </c>
      <c r="U55" s="78">
        <v>6</v>
      </c>
      <c r="V55" s="78">
        <v>5</v>
      </c>
      <c r="W55" s="78">
        <v>19</v>
      </c>
      <c r="X55" s="16">
        <v>4469</v>
      </c>
      <c r="Y55" s="47">
        <f t="shared" si="2"/>
        <v>0.25077156164076092</v>
      </c>
      <c r="Z55" s="16">
        <v>79557</v>
      </c>
      <c r="AA55" s="16">
        <v>58462</v>
      </c>
      <c r="AB55" s="78">
        <v>24</v>
      </c>
      <c r="AC55" s="78">
        <v>102</v>
      </c>
      <c r="AD55" s="78">
        <v>885</v>
      </c>
      <c r="AE55" s="78">
        <v>406</v>
      </c>
      <c r="AF55" s="78">
        <v>134</v>
      </c>
      <c r="AG55" s="78">
        <v>0</v>
      </c>
      <c r="AH55" s="78">
        <v>10</v>
      </c>
      <c r="AI55" s="16">
        <v>19534</v>
      </c>
      <c r="AJ55" s="48">
        <f t="shared" si="3"/>
        <v>0.24553464811393089</v>
      </c>
    </row>
    <row r="56" spans="1:36" x14ac:dyDescent="0.3">
      <c r="A56" s="19" t="s">
        <v>121</v>
      </c>
      <c r="B56" s="16" t="s">
        <v>142</v>
      </c>
      <c r="C56" s="19">
        <v>114448</v>
      </c>
      <c r="D56" s="16">
        <v>82764</v>
      </c>
      <c r="E56" s="78">
        <v>22</v>
      </c>
      <c r="F56" s="78">
        <v>129</v>
      </c>
      <c r="G56" s="78">
        <v>683</v>
      </c>
      <c r="H56" s="78">
        <v>497</v>
      </c>
      <c r="I56" s="78">
        <v>71</v>
      </c>
      <c r="J56" s="78">
        <v>3</v>
      </c>
      <c r="K56" s="78">
        <v>17</v>
      </c>
      <c r="L56" s="16">
        <v>30262</v>
      </c>
      <c r="M56" s="47">
        <f t="shared" si="0"/>
        <v>0.26441702782049492</v>
      </c>
      <c r="N56" s="47">
        <f t="shared" si="1"/>
        <v>0.73558297217950508</v>
      </c>
      <c r="O56" s="16">
        <v>3604</v>
      </c>
      <c r="P56" s="16">
        <v>3104</v>
      </c>
      <c r="Q56" s="78">
        <v>0</v>
      </c>
      <c r="R56" s="78">
        <v>1</v>
      </c>
      <c r="S56" s="78">
        <v>5</v>
      </c>
      <c r="T56" s="78">
        <v>26</v>
      </c>
      <c r="U56" s="78">
        <v>0</v>
      </c>
      <c r="V56" s="78">
        <v>0</v>
      </c>
      <c r="W56" s="78">
        <v>0</v>
      </c>
      <c r="X56" s="16">
        <v>468</v>
      </c>
      <c r="Y56" s="47">
        <f t="shared" si="2"/>
        <v>0.12985571587125416</v>
      </c>
      <c r="Z56" s="16">
        <v>110844</v>
      </c>
      <c r="AA56" s="16">
        <v>79660</v>
      </c>
      <c r="AB56" s="78">
        <v>22</v>
      </c>
      <c r="AC56" s="78">
        <v>128</v>
      </c>
      <c r="AD56" s="78">
        <v>678</v>
      </c>
      <c r="AE56" s="78">
        <v>471</v>
      </c>
      <c r="AF56" s="78">
        <v>71</v>
      </c>
      <c r="AG56" s="78">
        <v>3</v>
      </c>
      <c r="AH56" s="78">
        <v>17</v>
      </c>
      <c r="AI56" s="16">
        <v>29794</v>
      </c>
      <c r="AJ56" s="48">
        <f t="shared" si="3"/>
        <v>0.2687921763920465</v>
      </c>
    </row>
    <row r="57" spans="1:36" x14ac:dyDescent="0.3">
      <c r="A57" s="19" t="s">
        <v>121</v>
      </c>
      <c r="B57" s="16" t="s">
        <v>144</v>
      </c>
      <c r="C57" s="19">
        <v>133715</v>
      </c>
      <c r="D57" s="16">
        <v>96249</v>
      </c>
      <c r="E57" s="78">
        <v>24</v>
      </c>
      <c r="F57" s="78">
        <v>145</v>
      </c>
      <c r="G57" s="16">
        <v>1059</v>
      </c>
      <c r="H57" s="78">
        <v>628</v>
      </c>
      <c r="I57" s="78">
        <v>199</v>
      </c>
      <c r="J57" s="78">
        <v>1</v>
      </c>
      <c r="K57" s="78">
        <v>11</v>
      </c>
      <c r="L57" s="16">
        <v>35399</v>
      </c>
      <c r="M57" s="47">
        <f t="shared" si="0"/>
        <v>0.26473469693003776</v>
      </c>
      <c r="N57" s="47">
        <f t="shared" si="1"/>
        <v>0.73526530306996229</v>
      </c>
      <c r="O57" s="16">
        <v>12047</v>
      </c>
      <c r="P57" s="16">
        <v>9533</v>
      </c>
      <c r="Q57" s="78">
        <v>2</v>
      </c>
      <c r="R57" s="78">
        <v>2</v>
      </c>
      <c r="S57" s="16">
        <v>40</v>
      </c>
      <c r="T57" s="78">
        <v>24</v>
      </c>
      <c r="U57" s="78">
        <v>6</v>
      </c>
      <c r="V57" s="78">
        <v>0</v>
      </c>
      <c r="W57" s="78">
        <v>1</v>
      </c>
      <c r="X57" s="16">
        <v>2439</v>
      </c>
      <c r="Y57" s="47">
        <f t="shared" si="2"/>
        <v>0.20245704324728148</v>
      </c>
      <c r="Z57" s="16">
        <v>121668</v>
      </c>
      <c r="AA57" s="16">
        <v>86716</v>
      </c>
      <c r="AB57" s="78">
        <v>22</v>
      </c>
      <c r="AC57" s="78">
        <v>143</v>
      </c>
      <c r="AD57" s="16">
        <v>1019</v>
      </c>
      <c r="AE57" s="78">
        <v>604</v>
      </c>
      <c r="AF57" s="78">
        <v>193</v>
      </c>
      <c r="AG57" s="78">
        <v>1</v>
      </c>
      <c r="AH57" s="78">
        <v>10</v>
      </c>
      <c r="AI57" s="16">
        <v>32960</v>
      </c>
      <c r="AJ57" s="48">
        <f t="shared" si="3"/>
        <v>0.2709011408094158</v>
      </c>
    </row>
    <row r="58" spans="1:36" x14ac:dyDescent="0.3">
      <c r="A58" s="19" t="s">
        <v>121</v>
      </c>
      <c r="B58" s="16" t="s">
        <v>148</v>
      </c>
      <c r="C58" s="19">
        <v>318078</v>
      </c>
      <c r="D58" s="16">
        <v>234953</v>
      </c>
      <c r="E58" s="78">
        <v>142</v>
      </c>
      <c r="F58" s="78">
        <v>498</v>
      </c>
      <c r="G58" s="16">
        <v>3190</v>
      </c>
      <c r="H58" s="78">
        <v>4327</v>
      </c>
      <c r="I58" s="78">
        <v>220</v>
      </c>
      <c r="J58" s="78">
        <v>18</v>
      </c>
      <c r="K58" s="78">
        <v>94</v>
      </c>
      <c r="L58" s="16">
        <v>74636</v>
      </c>
      <c r="M58" s="47">
        <f t="shared" si="0"/>
        <v>0.23464684762856911</v>
      </c>
      <c r="N58" s="47">
        <f t="shared" si="1"/>
        <v>0.76535315237143087</v>
      </c>
      <c r="O58" s="16">
        <v>178392</v>
      </c>
      <c r="P58" s="16">
        <v>133760</v>
      </c>
      <c r="Q58" s="78">
        <v>86</v>
      </c>
      <c r="R58" s="78">
        <v>238</v>
      </c>
      <c r="S58" s="16">
        <v>1212</v>
      </c>
      <c r="T58" s="78">
        <v>3394</v>
      </c>
      <c r="U58" s="78">
        <v>131</v>
      </c>
      <c r="V58" s="78">
        <v>15</v>
      </c>
      <c r="W58" s="78">
        <v>74</v>
      </c>
      <c r="X58" s="16">
        <v>39482</v>
      </c>
      <c r="Y58" s="47">
        <f t="shared" si="2"/>
        <v>0.22132158392753037</v>
      </c>
      <c r="Z58" s="16">
        <v>139686</v>
      </c>
      <c r="AA58" s="16">
        <v>101193</v>
      </c>
      <c r="AB58" s="78">
        <v>56</v>
      </c>
      <c r="AC58" s="78">
        <v>260</v>
      </c>
      <c r="AD58" s="16">
        <v>1978</v>
      </c>
      <c r="AE58" s="78">
        <v>933</v>
      </c>
      <c r="AF58" s="78">
        <v>89</v>
      </c>
      <c r="AG58" s="78">
        <v>3</v>
      </c>
      <c r="AH58" s="78">
        <v>20</v>
      </c>
      <c r="AI58" s="16">
        <v>35154</v>
      </c>
      <c r="AJ58" s="48">
        <f t="shared" si="3"/>
        <v>0.25166444740346205</v>
      </c>
    </row>
    <row r="59" spans="1:36" x14ac:dyDescent="0.3">
      <c r="A59" s="19" t="s">
        <v>121</v>
      </c>
      <c r="B59" s="16" t="s">
        <v>149</v>
      </c>
      <c r="C59" s="19">
        <v>101921</v>
      </c>
      <c r="D59" s="16">
        <v>80887</v>
      </c>
      <c r="E59" s="78">
        <v>12</v>
      </c>
      <c r="F59" s="78">
        <v>80</v>
      </c>
      <c r="G59" s="16">
        <v>1163</v>
      </c>
      <c r="H59" s="78">
        <v>671</v>
      </c>
      <c r="I59" s="78">
        <v>26</v>
      </c>
      <c r="J59" s="78">
        <v>0</v>
      </c>
      <c r="K59" s="78">
        <v>14</v>
      </c>
      <c r="L59" s="16">
        <v>19068</v>
      </c>
      <c r="M59" s="47">
        <f t="shared" si="0"/>
        <v>0.18708607647099224</v>
      </c>
      <c r="N59" s="47">
        <f t="shared" si="1"/>
        <v>0.81291392352900771</v>
      </c>
      <c r="O59" s="16">
        <v>4538</v>
      </c>
      <c r="P59" s="16">
        <v>3968</v>
      </c>
      <c r="Q59" s="78">
        <v>0</v>
      </c>
      <c r="R59" s="78">
        <v>2</v>
      </c>
      <c r="S59" s="16">
        <v>7</v>
      </c>
      <c r="T59" s="78">
        <v>102</v>
      </c>
      <c r="U59" s="78">
        <v>2</v>
      </c>
      <c r="V59" s="78">
        <v>0</v>
      </c>
      <c r="W59" s="78">
        <v>0</v>
      </c>
      <c r="X59" s="16">
        <v>457</v>
      </c>
      <c r="Y59" s="47">
        <f t="shared" si="2"/>
        <v>0.10070515645658881</v>
      </c>
      <c r="Z59" s="16">
        <v>97383</v>
      </c>
      <c r="AA59" s="16">
        <v>76919</v>
      </c>
      <c r="AB59" s="78">
        <v>12</v>
      </c>
      <c r="AC59" s="78">
        <v>78</v>
      </c>
      <c r="AD59" s="16">
        <v>1156</v>
      </c>
      <c r="AE59" s="78">
        <v>569</v>
      </c>
      <c r="AF59" s="78">
        <v>24</v>
      </c>
      <c r="AG59" s="78">
        <v>0</v>
      </c>
      <c r="AH59" s="78">
        <v>14</v>
      </c>
      <c r="AI59" s="16">
        <v>18611</v>
      </c>
      <c r="AJ59" s="48">
        <f t="shared" si="3"/>
        <v>0.19111138494398405</v>
      </c>
    </row>
    <row r="60" spans="1:36" x14ac:dyDescent="0.3">
      <c r="A60" s="19" t="s">
        <v>121</v>
      </c>
      <c r="B60" s="16" t="s">
        <v>151</v>
      </c>
      <c r="C60" s="19">
        <v>130318</v>
      </c>
      <c r="D60" s="16">
        <v>90608</v>
      </c>
      <c r="E60" s="78">
        <v>34</v>
      </c>
      <c r="F60" s="78">
        <v>166</v>
      </c>
      <c r="G60" s="16">
        <v>1766</v>
      </c>
      <c r="H60" s="78">
        <v>700</v>
      </c>
      <c r="I60" s="78">
        <v>65</v>
      </c>
      <c r="J60" s="78">
        <v>1</v>
      </c>
      <c r="K60" s="78">
        <v>40</v>
      </c>
      <c r="L60" s="16">
        <v>36938</v>
      </c>
      <c r="M60" s="47">
        <f t="shared" si="0"/>
        <v>0.28344511118955174</v>
      </c>
      <c r="N60" s="47">
        <f t="shared" si="1"/>
        <v>0.71655488881044826</v>
      </c>
      <c r="O60" s="16">
        <v>7980</v>
      </c>
      <c r="P60" s="16">
        <v>6698</v>
      </c>
      <c r="Q60" s="78">
        <v>8</v>
      </c>
      <c r="R60" s="78">
        <v>0</v>
      </c>
      <c r="S60" s="16">
        <v>47</v>
      </c>
      <c r="T60" s="78">
        <v>49</v>
      </c>
      <c r="U60" s="78">
        <v>12</v>
      </c>
      <c r="V60" s="78">
        <v>0</v>
      </c>
      <c r="W60" s="78">
        <v>3</v>
      </c>
      <c r="X60" s="16">
        <v>1163</v>
      </c>
      <c r="Y60" s="47">
        <f t="shared" si="2"/>
        <v>0.14573934837092731</v>
      </c>
      <c r="Z60" s="16">
        <v>122338</v>
      </c>
      <c r="AA60" s="16">
        <v>83910</v>
      </c>
      <c r="AB60" s="78">
        <v>26</v>
      </c>
      <c r="AC60" s="78">
        <v>166</v>
      </c>
      <c r="AD60" s="16">
        <v>1719</v>
      </c>
      <c r="AE60" s="78">
        <v>651</v>
      </c>
      <c r="AF60" s="78">
        <v>53</v>
      </c>
      <c r="AG60" s="78">
        <v>1</v>
      </c>
      <c r="AH60" s="78">
        <v>37</v>
      </c>
      <c r="AI60" s="16">
        <v>35775</v>
      </c>
      <c r="AJ60" s="48">
        <f t="shared" si="3"/>
        <v>0.29242753682420836</v>
      </c>
    </row>
    <row r="61" spans="1:36" x14ac:dyDescent="0.3">
      <c r="A61" s="19" t="s">
        <v>121</v>
      </c>
      <c r="B61" s="16" t="s">
        <v>153</v>
      </c>
      <c r="C61" s="19">
        <v>89626</v>
      </c>
      <c r="D61" s="16">
        <v>66641</v>
      </c>
      <c r="E61" s="78">
        <v>30</v>
      </c>
      <c r="F61" s="78">
        <v>153</v>
      </c>
      <c r="G61" s="78">
        <v>513</v>
      </c>
      <c r="H61" s="78">
        <v>652</v>
      </c>
      <c r="I61" s="78">
        <v>91</v>
      </c>
      <c r="J61" s="78">
        <v>2</v>
      </c>
      <c r="K61" s="78">
        <v>15</v>
      </c>
      <c r="L61" s="16">
        <v>21529</v>
      </c>
      <c r="M61" s="47">
        <f t="shared" si="0"/>
        <v>0.24020931426148662</v>
      </c>
      <c r="N61" s="47">
        <f t="shared" si="1"/>
        <v>0.75979068573851338</v>
      </c>
      <c r="O61" s="16">
        <v>18721</v>
      </c>
      <c r="P61" s="16">
        <v>14356</v>
      </c>
      <c r="Q61" s="78">
        <v>1</v>
      </c>
      <c r="R61" s="78">
        <v>18</v>
      </c>
      <c r="S61" s="78">
        <v>112</v>
      </c>
      <c r="T61" s="78">
        <v>258</v>
      </c>
      <c r="U61" s="78">
        <v>31</v>
      </c>
      <c r="V61" s="78">
        <v>1</v>
      </c>
      <c r="W61" s="78">
        <v>2</v>
      </c>
      <c r="X61" s="16">
        <v>3942</v>
      </c>
      <c r="Y61" s="47">
        <f t="shared" si="2"/>
        <v>0.21056567491052827</v>
      </c>
      <c r="Z61" s="16">
        <v>70905</v>
      </c>
      <c r="AA61" s="16">
        <v>52285</v>
      </c>
      <c r="AB61" s="78">
        <v>29</v>
      </c>
      <c r="AC61" s="78">
        <v>135</v>
      </c>
      <c r="AD61" s="78">
        <v>401</v>
      </c>
      <c r="AE61" s="78">
        <v>394</v>
      </c>
      <c r="AF61" s="78">
        <v>60</v>
      </c>
      <c r="AG61" s="78">
        <v>1</v>
      </c>
      <c r="AH61" s="78">
        <v>13</v>
      </c>
      <c r="AI61" s="16">
        <v>17587</v>
      </c>
      <c r="AJ61" s="48">
        <f t="shared" si="3"/>
        <v>0.24803610464706297</v>
      </c>
    </row>
    <row r="62" spans="1:36" x14ac:dyDescent="0.3">
      <c r="A62" s="19" t="s">
        <v>121</v>
      </c>
      <c r="B62" s="16" t="s">
        <v>157</v>
      </c>
      <c r="C62" s="19">
        <v>117263</v>
      </c>
      <c r="D62" s="16">
        <v>94445</v>
      </c>
      <c r="E62" s="78">
        <v>35</v>
      </c>
      <c r="F62" s="78">
        <v>177</v>
      </c>
      <c r="G62" s="16">
        <v>1048</v>
      </c>
      <c r="H62" s="78">
        <v>583</v>
      </c>
      <c r="I62" s="78">
        <v>92</v>
      </c>
      <c r="J62" s="78">
        <v>1</v>
      </c>
      <c r="K62" s="78">
        <v>31</v>
      </c>
      <c r="L62" s="16">
        <v>20851</v>
      </c>
      <c r="M62" s="47">
        <f t="shared" si="0"/>
        <v>0.17781397371719979</v>
      </c>
      <c r="N62" s="47">
        <f t="shared" si="1"/>
        <v>0.82218602628280024</v>
      </c>
      <c r="O62" s="16">
        <v>4119</v>
      </c>
      <c r="P62" s="16">
        <v>3458</v>
      </c>
      <c r="Q62" s="78">
        <v>0</v>
      </c>
      <c r="R62" s="78">
        <v>61</v>
      </c>
      <c r="S62" s="16">
        <v>21</v>
      </c>
      <c r="T62" s="78">
        <v>19</v>
      </c>
      <c r="U62" s="78">
        <v>5</v>
      </c>
      <c r="V62" s="78">
        <v>0</v>
      </c>
      <c r="W62" s="78">
        <v>0</v>
      </c>
      <c r="X62" s="16">
        <v>555</v>
      </c>
      <c r="Y62" s="47">
        <f t="shared" si="2"/>
        <v>0.1347414420975965</v>
      </c>
      <c r="Z62" s="16">
        <v>113144</v>
      </c>
      <c r="AA62" s="16">
        <v>90987</v>
      </c>
      <c r="AB62" s="78">
        <v>35</v>
      </c>
      <c r="AC62" s="78">
        <v>116</v>
      </c>
      <c r="AD62" s="16">
        <v>1027</v>
      </c>
      <c r="AE62" s="78">
        <v>564</v>
      </c>
      <c r="AF62" s="78">
        <v>87</v>
      </c>
      <c r="AG62" s="78">
        <v>1</v>
      </c>
      <c r="AH62" s="78">
        <v>31</v>
      </c>
      <c r="AI62" s="16">
        <v>20296</v>
      </c>
      <c r="AJ62" s="48">
        <f t="shared" si="3"/>
        <v>0.17938202644417733</v>
      </c>
    </row>
    <row r="63" spans="1:36" x14ac:dyDescent="0.3">
      <c r="A63" s="19" t="s">
        <v>121</v>
      </c>
      <c r="B63" s="16" t="s">
        <v>158</v>
      </c>
      <c r="C63" s="19">
        <v>109750</v>
      </c>
      <c r="D63" s="16">
        <v>77831</v>
      </c>
      <c r="E63" s="78">
        <v>35</v>
      </c>
      <c r="F63" s="78">
        <v>196</v>
      </c>
      <c r="G63" s="16">
        <v>1520</v>
      </c>
      <c r="H63" s="78">
        <v>466</v>
      </c>
      <c r="I63" s="78">
        <v>127</v>
      </c>
      <c r="J63" s="78">
        <v>0</v>
      </c>
      <c r="K63" s="78">
        <v>23</v>
      </c>
      <c r="L63" s="16">
        <v>29552</v>
      </c>
      <c r="M63" s="47">
        <f t="shared" si="0"/>
        <v>0.26926651480637814</v>
      </c>
      <c r="N63" s="47">
        <f t="shared" si="1"/>
        <v>0.7307334851936218</v>
      </c>
      <c r="O63" s="16">
        <v>4163</v>
      </c>
      <c r="P63" s="16">
        <v>3699</v>
      </c>
      <c r="Q63" s="78">
        <v>0</v>
      </c>
      <c r="R63" s="78">
        <v>1</v>
      </c>
      <c r="S63" s="16">
        <v>26</v>
      </c>
      <c r="T63" s="78">
        <v>51</v>
      </c>
      <c r="U63" s="78">
        <v>12</v>
      </c>
      <c r="V63" s="78">
        <v>0</v>
      </c>
      <c r="W63" s="78">
        <v>0</v>
      </c>
      <c r="X63" s="16">
        <v>374</v>
      </c>
      <c r="Y63" s="47">
        <f t="shared" si="2"/>
        <v>8.9839058371366798E-2</v>
      </c>
      <c r="Z63" s="16">
        <v>105587</v>
      </c>
      <c r="AA63" s="16">
        <v>74132</v>
      </c>
      <c r="AB63" s="78">
        <v>35</v>
      </c>
      <c r="AC63" s="78">
        <v>195</v>
      </c>
      <c r="AD63" s="16">
        <v>1494</v>
      </c>
      <c r="AE63" s="78">
        <v>415</v>
      </c>
      <c r="AF63" s="78">
        <v>115</v>
      </c>
      <c r="AG63" s="78">
        <v>0</v>
      </c>
      <c r="AH63" s="78">
        <v>23</v>
      </c>
      <c r="AI63" s="16">
        <v>29178</v>
      </c>
      <c r="AJ63" s="48">
        <f t="shared" si="3"/>
        <v>0.27634083741369675</v>
      </c>
    </row>
    <row r="64" spans="1:36" x14ac:dyDescent="0.3">
      <c r="A64" s="19" t="s">
        <v>121</v>
      </c>
      <c r="B64" s="16" t="s">
        <v>160</v>
      </c>
      <c r="C64" s="19">
        <v>102450</v>
      </c>
      <c r="D64" s="16">
        <v>72247</v>
      </c>
      <c r="E64" s="78">
        <v>17</v>
      </c>
      <c r="F64" s="78">
        <v>159</v>
      </c>
      <c r="G64" s="16">
        <v>3863</v>
      </c>
      <c r="H64" s="78">
        <v>491</v>
      </c>
      <c r="I64" s="78">
        <v>88</v>
      </c>
      <c r="J64" s="78">
        <v>0</v>
      </c>
      <c r="K64" s="78">
        <v>488</v>
      </c>
      <c r="L64" s="16">
        <v>25097</v>
      </c>
      <c r="M64" s="47">
        <f t="shared" si="0"/>
        <v>0.24496827720839434</v>
      </c>
      <c r="N64" s="47">
        <f t="shared" si="1"/>
        <v>0.75503172279160569</v>
      </c>
      <c r="O64" s="16">
        <v>4717</v>
      </c>
      <c r="P64" s="16">
        <v>3929</v>
      </c>
      <c r="Q64" s="78">
        <v>0</v>
      </c>
      <c r="R64" s="78">
        <v>6</v>
      </c>
      <c r="S64" s="16">
        <v>85</v>
      </c>
      <c r="T64" s="78">
        <v>35</v>
      </c>
      <c r="U64" s="78">
        <v>13</v>
      </c>
      <c r="V64" s="78">
        <v>0</v>
      </c>
      <c r="W64" s="78">
        <v>0</v>
      </c>
      <c r="X64" s="16">
        <v>649</v>
      </c>
      <c r="Y64" s="47">
        <f t="shared" si="2"/>
        <v>0.13758744965020139</v>
      </c>
      <c r="Z64" s="16">
        <v>97733</v>
      </c>
      <c r="AA64" s="16">
        <v>68318</v>
      </c>
      <c r="AB64" s="78">
        <v>17</v>
      </c>
      <c r="AC64" s="78">
        <v>153</v>
      </c>
      <c r="AD64" s="16">
        <v>3778</v>
      </c>
      <c r="AE64" s="78">
        <v>456</v>
      </c>
      <c r="AF64" s="78">
        <v>75</v>
      </c>
      <c r="AG64" s="78">
        <v>0</v>
      </c>
      <c r="AH64" s="78">
        <v>488</v>
      </c>
      <c r="AI64" s="16">
        <v>24448</v>
      </c>
      <c r="AJ64" s="48">
        <f t="shared" si="3"/>
        <v>0.25015092138786282</v>
      </c>
    </row>
    <row r="65" spans="1:36" x14ac:dyDescent="0.3">
      <c r="A65" s="19" t="s">
        <v>121</v>
      </c>
      <c r="B65" s="16" t="s">
        <v>162</v>
      </c>
      <c r="C65" s="19">
        <v>117974</v>
      </c>
      <c r="D65" s="16">
        <v>91798</v>
      </c>
      <c r="E65" s="78">
        <v>20</v>
      </c>
      <c r="F65" s="78">
        <v>111</v>
      </c>
      <c r="G65" s="78">
        <v>569</v>
      </c>
      <c r="H65" s="78">
        <v>565</v>
      </c>
      <c r="I65" s="78">
        <v>46</v>
      </c>
      <c r="J65" s="78">
        <v>1</v>
      </c>
      <c r="K65" s="78">
        <v>13</v>
      </c>
      <c r="L65" s="16">
        <v>24851</v>
      </c>
      <c r="M65" s="47">
        <f t="shared" si="0"/>
        <v>0.21064810890535202</v>
      </c>
      <c r="N65" s="47">
        <f t="shared" si="1"/>
        <v>0.78935189109464798</v>
      </c>
      <c r="O65" s="16">
        <v>3562</v>
      </c>
      <c r="P65" s="16">
        <v>3150</v>
      </c>
      <c r="Q65" s="78">
        <v>1</v>
      </c>
      <c r="R65" s="78">
        <v>4</v>
      </c>
      <c r="S65" s="78">
        <v>15</v>
      </c>
      <c r="T65" s="78">
        <v>22</v>
      </c>
      <c r="U65" s="78">
        <v>0</v>
      </c>
      <c r="V65" s="78">
        <v>0</v>
      </c>
      <c r="W65" s="78">
        <v>0</v>
      </c>
      <c r="X65" s="16">
        <v>370</v>
      </c>
      <c r="Y65" s="47">
        <f t="shared" si="2"/>
        <v>0.10387422796181921</v>
      </c>
      <c r="Z65" s="16">
        <v>114412</v>
      </c>
      <c r="AA65" s="16">
        <v>88648</v>
      </c>
      <c r="AB65" s="78">
        <v>19</v>
      </c>
      <c r="AC65" s="78">
        <v>107</v>
      </c>
      <c r="AD65" s="78">
        <v>554</v>
      </c>
      <c r="AE65" s="78">
        <v>543</v>
      </c>
      <c r="AF65" s="78">
        <v>46</v>
      </c>
      <c r="AG65" s="78">
        <v>1</v>
      </c>
      <c r="AH65" s="78">
        <v>13</v>
      </c>
      <c r="AI65" s="16">
        <v>24481</v>
      </c>
      <c r="AJ65" s="48">
        <f t="shared" si="3"/>
        <v>0.21397231059679056</v>
      </c>
    </row>
    <row r="66" spans="1:36" x14ac:dyDescent="0.3">
      <c r="A66" s="19" t="s">
        <v>121</v>
      </c>
      <c r="B66" s="16" t="s">
        <v>166</v>
      </c>
      <c r="C66" s="19">
        <v>132447</v>
      </c>
      <c r="D66" s="16">
        <v>88698</v>
      </c>
      <c r="E66" s="78">
        <v>89</v>
      </c>
      <c r="F66" s="78">
        <v>326</v>
      </c>
      <c r="G66" s="78">
        <v>845</v>
      </c>
      <c r="H66" s="78">
        <v>717</v>
      </c>
      <c r="I66" s="78">
        <v>437</v>
      </c>
      <c r="J66" s="78">
        <v>14</v>
      </c>
      <c r="K66" s="78">
        <v>30</v>
      </c>
      <c r="L66" s="16">
        <v>41291</v>
      </c>
      <c r="M66" s="47">
        <f t="shared" si="0"/>
        <v>0.31175489063549949</v>
      </c>
      <c r="N66" s="47">
        <f t="shared" si="1"/>
        <v>0.68824510936450056</v>
      </c>
      <c r="O66" s="16">
        <v>22351</v>
      </c>
      <c r="P66" s="16">
        <v>17390</v>
      </c>
      <c r="Q66" s="78">
        <v>48</v>
      </c>
      <c r="R66" s="78">
        <v>124</v>
      </c>
      <c r="S66" s="78">
        <v>147</v>
      </c>
      <c r="T66" s="78">
        <v>257</v>
      </c>
      <c r="U66" s="78">
        <v>111</v>
      </c>
      <c r="V66" s="78">
        <v>8</v>
      </c>
      <c r="W66" s="78">
        <v>9</v>
      </c>
      <c r="X66" s="16">
        <v>4257</v>
      </c>
      <c r="Y66" s="47">
        <f t="shared" si="2"/>
        <v>0.19046127690036241</v>
      </c>
      <c r="Z66" s="16">
        <v>110096</v>
      </c>
      <c r="AA66" s="16">
        <v>71308</v>
      </c>
      <c r="AB66" s="78">
        <v>41</v>
      </c>
      <c r="AC66" s="78">
        <v>202</v>
      </c>
      <c r="AD66" s="78">
        <v>698</v>
      </c>
      <c r="AE66" s="78">
        <v>460</v>
      </c>
      <c r="AF66" s="78">
        <v>326</v>
      </c>
      <c r="AG66" s="78">
        <v>6</v>
      </c>
      <c r="AH66" s="78">
        <v>21</v>
      </c>
      <c r="AI66" s="16">
        <v>37034</v>
      </c>
      <c r="AJ66" s="48">
        <f t="shared" si="3"/>
        <v>0.33637916000581308</v>
      </c>
    </row>
    <row r="67" spans="1:36" x14ac:dyDescent="0.3">
      <c r="A67" s="19" t="s">
        <v>121</v>
      </c>
      <c r="B67" s="16" t="s">
        <v>167</v>
      </c>
      <c r="C67" s="19">
        <v>94981</v>
      </c>
      <c r="D67" s="16">
        <v>79532</v>
      </c>
      <c r="E67" s="78">
        <v>42</v>
      </c>
      <c r="F67" s="78">
        <v>127</v>
      </c>
      <c r="G67" s="78">
        <v>269</v>
      </c>
      <c r="H67" s="78">
        <v>483</v>
      </c>
      <c r="I67" s="78">
        <v>140</v>
      </c>
      <c r="J67" s="78">
        <v>3</v>
      </c>
      <c r="K67" s="78">
        <v>13</v>
      </c>
      <c r="L67" s="16">
        <v>14372</v>
      </c>
      <c r="M67" s="47">
        <f t="shared" si="0"/>
        <v>0.15131447342099999</v>
      </c>
      <c r="N67" s="47">
        <f t="shared" si="1"/>
        <v>0.84868552657899998</v>
      </c>
      <c r="O67" s="16">
        <v>7247</v>
      </c>
      <c r="P67" s="16">
        <v>6533</v>
      </c>
      <c r="Q67" s="78">
        <v>17</v>
      </c>
      <c r="R67" s="78">
        <v>23</v>
      </c>
      <c r="S67" s="78">
        <v>27</v>
      </c>
      <c r="T67" s="78">
        <v>23</v>
      </c>
      <c r="U67" s="78">
        <v>1</v>
      </c>
      <c r="V67" s="78">
        <v>3</v>
      </c>
      <c r="W67" s="78">
        <v>1</v>
      </c>
      <c r="X67" s="16">
        <v>619</v>
      </c>
      <c r="Y67" s="47">
        <f t="shared" si="2"/>
        <v>8.5414654339726781E-2</v>
      </c>
      <c r="Z67" s="16">
        <v>87734</v>
      </c>
      <c r="AA67" s="16">
        <v>72999</v>
      </c>
      <c r="AB67" s="78">
        <v>25</v>
      </c>
      <c r="AC67" s="78">
        <v>104</v>
      </c>
      <c r="AD67" s="78">
        <v>242</v>
      </c>
      <c r="AE67" s="78">
        <v>460</v>
      </c>
      <c r="AF67" s="78">
        <v>139</v>
      </c>
      <c r="AG67" s="78">
        <v>0</v>
      </c>
      <c r="AH67" s="78">
        <v>12</v>
      </c>
      <c r="AI67" s="16">
        <v>13753</v>
      </c>
      <c r="AJ67" s="48">
        <f t="shared" si="3"/>
        <v>0.15675792737137256</v>
      </c>
    </row>
    <row r="68" spans="1:36" x14ac:dyDescent="0.3">
      <c r="A68" s="19" t="s">
        <v>121</v>
      </c>
      <c r="B68" s="16" t="s">
        <v>169</v>
      </c>
      <c r="C68" s="19">
        <v>104649</v>
      </c>
      <c r="D68" s="16">
        <v>76279</v>
      </c>
      <c r="E68" s="78">
        <v>43</v>
      </c>
      <c r="F68" s="78">
        <v>56</v>
      </c>
      <c r="G68" s="78">
        <v>103</v>
      </c>
      <c r="H68" s="78">
        <v>471</v>
      </c>
      <c r="I68" s="78">
        <v>779</v>
      </c>
      <c r="J68" s="78">
        <v>3</v>
      </c>
      <c r="K68" s="78">
        <v>55</v>
      </c>
      <c r="L68" s="16">
        <v>26860</v>
      </c>
      <c r="M68" s="47">
        <f t="shared" si="0"/>
        <v>0.25666752668444037</v>
      </c>
      <c r="N68" s="47">
        <f t="shared" si="1"/>
        <v>0.74333247331555963</v>
      </c>
      <c r="O68" s="16">
        <v>11269</v>
      </c>
      <c r="P68" s="16">
        <v>9423</v>
      </c>
      <c r="Q68" s="78">
        <v>7</v>
      </c>
      <c r="R68" s="78">
        <v>11</v>
      </c>
      <c r="S68" s="78">
        <v>11</v>
      </c>
      <c r="T68" s="78">
        <v>89</v>
      </c>
      <c r="U68" s="78">
        <v>19</v>
      </c>
      <c r="V68" s="78">
        <v>0</v>
      </c>
      <c r="W68" s="78">
        <v>2</v>
      </c>
      <c r="X68" s="16">
        <v>1707</v>
      </c>
      <c r="Y68" s="47">
        <f t="shared" si="2"/>
        <v>0.15147750465879847</v>
      </c>
      <c r="Z68" s="16">
        <v>93380</v>
      </c>
      <c r="AA68" s="16">
        <v>66856</v>
      </c>
      <c r="AB68" s="78">
        <v>36</v>
      </c>
      <c r="AC68" s="78">
        <v>45</v>
      </c>
      <c r="AD68" s="78">
        <v>92</v>
      </c>
      <c r="AE68" s="78">
        <v>382</v>
      </c>
      <c r="AF68" s="78">
        <v>760</v>
      </c>
      <c r="AG68" s="78">
        <v>3</v>
      </c>
      <c r="AH68" s="78">
        <v>53</v>
      </c>
      <c r="AI68" s="16">
        <v>25153</v>
      </c>
      <c r="AJ68" s="48">
        <f t="shared" si="3"/>
        <v>0.26936174769757976</v>
      </c>
    </row>
    <row r="69" spans="1:36" x14ac:dyDescent="0.3">
      <c r="A69" s="19" t="s">
        <v>121</v>
      </c>
      <c r="B69" s="16" t="s">
        <v>171</v>
      </c>
      <c r="C69" s="19">
        <v>86674</v>
      </c>
      <c r="D69" s="16">
        <v>62868</v>
      </c>
      <c r="E69" s="78">
        <v>27</v>
      </c>
      <c r="F69" s="78">
        <v>118</v>
      </c>
      <c r="G69" s="78">
        <v>460</v>
      </c>
      <c r="H69" s="78">
        <v>405</v>
      </c>
      <c r="I69" s="78">
        <v>154</v>
      </c>
      <c r="J69" s="78">
        <v>1</v>
      </c>
      <c r="K69" s="78">
        <v>10</v>
      </c>
      <c r="L69" s="16">
        <v>22631</v>
      </c>
      <c r="M69" s="47">
        <f t="shared" si="0"/>
        <v>0.26110482959134229</v>
      </c>
      <c r="N69" s="47">
        <f t="shared" si="1"/>
        <v>0.73889517040865771</v>
      </c>
      <c r="O69" s="16">
        <v>5071</v>
      </c>
      <c r="P69" s="16">
        <v>4352</v>
      </c>
      <c r="Q69" s="78">
        <v>1</v>
      </c>
      <c r="R69" s="78">
        <v>6</v>
      </c>
      <c r="S69" s="78">
        <v>9</v>
      </c>
      <c r="T69" s="78">
        <v>18</v>
      </c>
      <c r="U69" s="78">
        <v>1</v>
      </c>
      <c r="V69" s="78">
        <v>1</v>
      </c>
      <c r="W69" s="78">
        <v>1</v>
      </c>
      <c r="X69" s="16">
        <v>682</v>
      </c>
      <c r="Y69" s="47">
        <f t="shared" si="2"/>
        <v>0.13449023861171366</v>
      </c>
      <c r="Z69" s="16">
        <v>81603</v>
      </c>
      <c r="AA69" s="16">
        <v>58516</v>
      </c>
      <c r="AB69" s="78">
        <v>26</v>
      </c>
      <c r="AC69" s="78">
        <v>112</v>
      </c>
      <c r="AD69" s="78">
        <v>451</v>
      </c>
      <c r="AE69" s="78">
        <v>387</v>
      </c>
      <c r="AF69" s="78">
        <v>153</v>
      </c>
      <c r="AG69" s="78">
        <v>0</v>
      </c>
      <c r="AH69" s="78">
        <v>9</v>
      </c>
      <c r="AI69" s="16">
        <v>21949</v>
      </c>
      <c r="AJ69" s="48">
        <f t="shared" si="3"/>
        <v>0.26897295442569513</v>
      </c>
    </row>
    <row r="70" spans="1:36" x14ac:dyDescent="0.3">
      <c r="A70" s="19" t="s">
        <v>121</v>
      </c>
      <c r="B70" s="16" t="s">
        <v>173</v>
      </c>
      <c r="C70" s="19">
        <v>120575</v>
      </c>
      <c r="D70" s="16">
        <v>89098</v>
      </c>
      <c r="E70" s="78">
        <v>126</v>
      </c>
      <c r="F70" s="78">
        <v>116</v>
      </c>
      <c r="G70" s="78">
        <v>282</v>
      </c>
      <c r="H70" s="78">
        <v>637</v>
      </c>
      <c r="I70" s="78">
        <v>328</v>
      </c>
      <c r="J70" s="78">
        <v>6</v>
      </c>
      <c r="K70" s="78">
        <v>17</v>
      </c>
      <c r="L70" s="16">
        <v>29965</v>
      </c>
      <c r="M70" s="47">
        <f t="shared" ref="M70:M133" si="4">L70/C70</f>
        <v>0.24851752021563342</v>
      </c>
      <c r="N70" s="47">
        <f t="shared" ref="N70:N133" si="5">1-M70</f>
        <v>0.75148247978436655</v>
      </c>
      <c r="O70" s="16">
        <v>18361</v>
      </c>
      <c r="P70" s="16">
        <v>15454</v>
      </c>
      <c r="Q70" s="78">
        <v>98</v>
      </c>
      <c r="R70" s="78">
        <v>53</v>
      </c>
      <c r="S70" s="78">
        <v>33</v>
      </c>
      <c r="T70" s="78">
        <v>144</v>
      </c>
      <c r="U70" s="78">
        <v>81</v>
      </c>
      <c r="V70" s="78">
        <v>6</v>
      </c>
      <c r="W70" s="78">
        <v>2</v>
      </c>
      <c r="X70" s="16">
        <v>2490</v>
      </c>
      <c r="Y70" s="47">
        <f t="shared" ref="Y70:Y133" si="6">X70/O70</f>
        <v>0.13561352867490878</v>
      </c>
      <c r="Z70" s="16">
        <v>102214</v>
      </c>
      <c r="AA70" s="16">
        <v>73644</v>
      </c>
      <c r="AB70" s="78">
        <v>28</v>
      </c>
      <c r="AC70" s="78">
        <v>63</v>
      </c>
      <c r="AD70" s="78">
        <v>249</v>
      </c>
      <c r="AE70" s="78">
        <v>493</v>
      </c>
      <c r="AF70" s="78">
        <v>247</v>
      </c>
      <c r="AG70" s="78">
        <v>0</v>
      </c>
      <c r="AH70" s="78">
        <v>15</v>
      </c>
      <c r="AI70" s="16">
        <v>27475</v>
      </c>
      <c r="AJ70" s="48">
        <f t="shared" ref="AJ70:AJ118" si="7">AI70/Z70</f>
        <v>0.26879879468565948</v>
      </c>
    </row>
    <row r="71" spans="1:36" x14ac:dyDescent="0.3">
      <c r="A71" s="19" t="s">
        <v>121</v>
      </c>
      <c r="B71" s="16" t="s">
        <v>175</v>
      </c>
      <c r="C71" s="19">
        <v>58779</v>
      </c>
      <c r="D71" s="16">
        <v>46617</v>
      </c>
      <c r="E71" s="78">
        <v>27</v>
      </c>
      <c r="F71" s="78">
        <v>18</v>
      </c>
      <c r="G71" s="78">
        <v>64</v>
      </c>
      <c r="H71" s="78">
        <v>568</v>
      </c>
      <c r="I71" s="78">
        <v>128</v>
      </c>
      <c r="J71" s="78">
        <v>3</v>
      </c>
      <c r="K71" s="78">
        <v>12</v>
      </c>
      <c r="L71" s="16">
        <v>11342</v>
      </c>
      <c r="M71" s="47">
        <f t="shared" si="4"/>
        <v>0.1929600707735756</v>
      </c>
      <c r="N71" s="47">
        <f t="shared" si="5"/>
        <v>0.80703992922642442</v>
      </c>
      <c r="O71" s="16">
        <v>10106</v>
      </c>
      <c r="P71" s="16">
        <v>8579</v>
      </c>
      <c r="Q71" s="78">
        <v>4</v>
      </c>
      <c r="R71" s="78">
        <v>1</v>
      </c>
      <c r="S71" s="78">
        <v>5</v>
      </c>
      <c r="T71" s="78">
        <v>266</v>
      </c>
      <c r="U71" s="78">
        <v>8</v>
      </c>
      <c r="V71" s="78">
        <v>2</v>
      </c>
      <c r="W71" s="78">
        <v>1</v>
      </c>
      <c r="X71" s="16">
        <v>1240</v>
      </c>
      <c r="Y71" s="47">
        <f t="shared" si="6"/>
        <v>0.12269938650306748</v>
      </c>
      <c r="Z71" s="16">
        <v>48673</v>
      </c>
      <c r="AA71" s="16">
        <v>38038</v>
      </c>
      <c r="AB71" s="78">
        <v>23</v>
      </c>
      <c r="AC71" s="78">
        <v>17</v>
      </c>
      <c r="AD71" s="78">
        <v>59</v>
      </c>
      <c r="AE71" s="78">
        <v>302</v>
      </c>
      <c r="AF71" s="78">
        <v>120</v>
      </c>
      <c r="AG71" s="78">
        <v>1</v>
      </c>
      <c r="AH71" s="78">
        <v>11</v>
      </c>
      <c r="AI71" s="16">
        <v>10102</v>
      </c>
      <c r="AJ71" s="48">
        <f t="shared" si="7"/>
        <v>0.20754833275121731</v>
      </c>
    </row>
    <row r="72" spans="1:36" x14ac:dyDescent="0.3">
      <c r="A72" s="19" t="s">
        <v>121</v>
      </c>
      <c r="B72" s="16" t="s">
        <v>177</v>
      </c>
      <c r="C72" s="19">
        <v>87808</v>
      </c>
      <c r="D72" s="16">
        <v>62216</v>
      </c>
      <c r="E72" s="78">
        <v>19</v>
      </c>
      <c r="F72" s="78">
        <v>100</v>
      </c>
      <c r="G72" s="78">
        <v>212</v>
      </c>
      <c r="H72" s="78">
        <v>530</v>
      </c>
      <c r="I72" s="78">
        <v>183</v>
      </c>
      <c r="J72" s="78">
        <v>1</v>
      </c>
      <c r="K72" s="78">
        <v>10</v>
      </c>
      <c r="L72" s="16">
        <v>24537</v>
      </c>
      <c r="M72" s="47">
        <f t="shared" si="4"/>
        <v>0.2794392310495627</v>
      </c>
      <c r="N72" s="47">
        <f t="shared" si="5"/>
        <v>0.7205607689504373</v>
      </c>
      <c r="O72" s="16">
        <v>5900</v>
      </c>
      <c r="P72" s="16">
        <v>4902</v>
      </c>
      <c r="Q72" s="78">
        <v>4</v>
      </c>
      <c r="R72" s="78">
        <v>3</v>
      </c>
      <c r="S72" s="78">
        <v>5</v>
      </c>
      <c r="T72" s="78">
        <v>60</v>
      </c>
      <c r="U72" s="78">
        <v>7</v>
      </c>
      <c r="V72" s="78">
        <v>0</v>
      </c>
      <c r="W72" s="78">
        <v>2</v>
      </c>
      <c r="X72" s="16">
        <v>917</v>
      </c>
      <c r="Y72" s="47">
        <f t="shared" si="6"/>
        <v>0.15542372881355931</v>
      </c>
      <c r="Z72" s="16">
        <v>81908</v>
      </c>
      <c r="AA72" s="16">
        <v>57314</v>
      </c>
      <c r="AB72" s="78">
        <v>15</v>
      </c>
      <c r="AC72" s="78">
        <v>97</v>
      </c>
      <c r="AD72" s="78">
        <v>207</v>
      </c>
      <c r="AE72" s="78">
        <v>470</v>
      </c>
      <c r="AF72" s="78">
        <v>176</v>
      </c>
      <c r="AG72" s="78">
        <v>1</v>
      </c>
      <c r="AH72" s="78">
        <v>8</v>
      </c>
      <c r="AI72" s="16">
        <v>23620</v>
      </c>
      <c r="AJ72" s="48">
        <f t="shared" si="7"/>
        <v>0.28837232016408654</v>
      </c>
    </row>
    <row r="73" spans="1:36" x14ac:dyDescent="0.3">
      <c r="A73" s="19" t="s">
        <v>121</v>
      </c>
      <c r="B73" s="16" t="s">
        <v>181</v>
      </c>
      <c r="C73" s="19">
        <v>279101</v>
      </c>
      <c r="D73" s="16">
        <v>196618</v>
      </c>
      <c r="E73" s="78">
        <v>90</v>
      </c>
      <c r="F73" s="78">
        <v>187</v>
      </c>
      <c r="G73" s="78">
        <v>750</v>
      </c>
      <c r="H73" s="78">
        <v>786</v>
      </c>
      <c r="I73" s="78">
        <v>287</v>
      </c>
      <c r="J73" s="78">
        <v>7</v>
      </c>
      <c r="K73" s="78">
        <v>118</v>
      </c>
      <c r="L73" s="16">
        <v>80258</v>
      </c>
      <c r="M73" s="47">
        <f t="shared" si="4"/>
        <v>0.28755898402370467</v>
      </c>
      <c r="N73" s="47">
        <f t="shared" si="5"/>
        <v>0.71244101597629528</v>
      </c>
      <c r="O73" s="16">
        <v>106983</v>
      </c>
      <c r="P73" s="16">
        <v>77949</v>
      </c>
      <c r="Q73" s="78">
        <v>58</v>
      </c>
      <c r="R73" s="78">
        <v>91</v>
      </c>
      <c r="S73" s="78">
        <v>209</v>
      </c>
      <c r="T73" s="78">
        <v>402</v>
      </c>
      <c r="U73" s="78">
        <v>66</v>
      </c>
      <c r="V73" s="78">
        <v>1</v>
      </c>
      <c r="W73" s="78">
        <v>83</v>
      </c>
      <c r="X73" s="16">
        <v>28124</v>
      </c>
      <c r="Y73" s="47">
        <f t="shared" si="6"/>
        <v>0.26288288793546638</v>
      </c>
      <c r="Z73" s="16">
        <v>172118</v>
      </c>
      <c r="AA73" s="16">
        <v>118669</v>
      </c>
      <c r="AB73" s="78">
        <v>32</v>
      </c>
      <c r="AC73" s="78">
        <v>96</v>
      </c>
      <c r="AD73" s="78">
        <v>541</v>
      </c>
      <c r="AE73" s="78">
        <v>384</v>
      </c>
      <c r="AF73" s="78">
        <v>221</v>
      </c>
      <c r="AG73" s="78">
        <v>6</v>
      </c>
      <c r="AH73" s="78">
        <v>35</v>
      </c>
      <c r="AI73" s="16">
        <v>52134</v>
      </c>
      <c r="AJ73" s="48">
        <f t="shared" si="7"/>
        <v>0.30289684983557791</v>
      </c>
    </row>
    <row r="74" spans="1:36" x14ac:dyDescent="0.3">
      <c r="A74" s="19" t="s">
        <v>121</v>
      </c>
      <c r="B74" s="16" t="s">
        <v>182</v>
      </c>
      <c r="C74" s="19">
        <v>45778</v>
      </c>
      <c r="D74" s="16">
        <v>37675</v>
      </c>
      <c r="E74" s="78">
        <v>9</v>
      </c>
      <c r="F74" s="78">
        <v>35</v>
      </c>
      <c r="G74" s="78">
        <v>37</v>
      </c>
      <c r="H74" s="78">
        <v>215</v>
      </c>
      <c r="I74" s="78">
        <v>92</v>
      </c>
      <c r="J74" s="78">
        <v>1</v>
      </c>
      <c r="K74" s="78">
        <v>4</v>
      </c>
      <c r="L74" s="16">
        <v>7710</v>
      </c>
      <c r="M74" s="47">
        <f t="shared" si="4"/>
        <v>0.16842151251692952</v>
      </c>
      <c r="N74" s="47">
        <f t="shared" si="5"/>
        <v>0.83157848748307051</v>
      </c>
      <c r="O74" s="16">
        <v>7456</v>
      </c>
      <c r="P74" s="16">
        <v>6199</v>
      </c>
      <c r="Q74" s="78">
        <v>3</v>
      </c>
      <c r="R74" s="78">
        <v>18</v>
      </c>
      <c r="S74" s="78">
        <v>9</v>
      </c>
      <c r="T74" s="78">
        <v>64</v>
      </c>
      <c r="U74" s="78">
        <v>23</v>
      </c>
      <c r="V74" s="78">
        <v>1</v>
      </c>
      <c r="W74" s="78">
        <v>0</v>
      </c>
      <c r="X74" s="16">
        <v>1139</v>
      </c>
      <c r="Y74" s="47">
        <f t="shared" si="6"/>
        <v>0.15276287553648069</v>
      </c>
      <c r="Z74" s="16">
        <v>38322</v>
      </c>
      <c r="AA74" s="16">
        <v>31476</v>
      </c>
      <c r="AB74" s="78">
        <v>6</v>
      </c>
      <c r="AC74" s="78">
        <v>17</v>
      </c>
      <c r="AD74" s="78">
        <v>28</v>
      </c>
      <c r="AE74" s="78">
        <v>151</v>
      </c>
      <c r="AF74" s="78">
        <v>69</v>
      </c>
      <c r="AG74" s="78">
        <v>0</v>
      </c>
      <c r="AH74" s="78">
        <v>4</v>
      </c>
      <c r="AI74" s="16">
        <v>6571</v>
      </c>
      <c r="AJ74" s="48">
        <f t="shared" si="7"/>
        <v>0.17146808621679452</v>
      </c>
    </row>
    <row r="75" spans="1:36" x14ac:dyDescent="0.3">
      <c r="A75" s="19" t="s">
        <v>121</v>
      </c>
      <c r="B75" s="16" t="s">
        <v>184</v>
      </c>
      <c r="C75" s="19">
        <v>83577</v>
      </c>
      <c r="D75" s="16">
        <v>63801</v>
      </c>
      <c r="E75" s="78">
        <v>11</v>
      </c>
      <c r="F75" s="78">
        <v>67</v>
      </c>
      <c r="G75" s="78">
        <v>501</v>
      </c>
      <c r="H75" s="78">
        <v>364</v>
      </c>
      <c r="I75" s="78">
        <v>129</v>
      </c>
      <c r="J75" s="78">
        <v>5</v>
      </c>
      <c r="K75" s="78">
        <v>7</v>
      </c>
      <c r="L75" s="16">
        <v>18692</v>
      </c>
      <c r="M75" s="47">
        <f t="shared" si="4"/>
        <v>0.22365004726180648</v>
      </c>
      <c r="N75" s="47">
        <f t="shared" si="5"/>
        <v>0.77634995273819352</v>
      </c>
      <c r="O75" s="16">
        <v>2930</v>
      </c>
      <c r="P75" s="16">
        <v>2412</v>
      </c>
      <c r="Q75" s="78">
        <v>0</v>
      </c>
      <c r="R75" s="78">
        <v>3</v>
      </c>
      <c r="S75" s="78">
        <v>5</v>
      </c>
      <c r="T75" s="78">
        <v>57</v>
      </c>
      <c r="U75" s="78">
        <v>35</v>
      </c>
      <c r="V75" s="78">
        <v>4</v>
      </c>
      <c r="W75" s="78">
        <v>0</v>
      </c>
      <c r="X75" s="16">
        <v>414</v>
      </c>
      <c r="Y75" s="47">
        <f t="shared" si="6"/>
        <v>0.14129692832764504</v>
      </c>
      <c r="Z75" s="16">
        <v>80647</v>
      </c>
      <c r="AA75" s="16">
        <v>61389</v>
      </c>
      <c r="AB75" s="78">
        <v>11</v>
      </c>
      <c r="AC75" s="78">
        <v>64</v>
      </c>
      <c r="AD75" s="78">
        <v>496</v>
      </c>
      <c r="AE75" s="78">
        <v>307</v>
      </c>
      <c r="AF75" s="78">
        <v>94</v>
      </c>
      <c r="AG75" s="78">
        <v>1</v>
      </c>
      <c r="AH75" s="78">
        <v>7</v>
      </c>
      <c r="AI75" s="16">
        <v>18278</v>
      </c>
      <c r="AJ75" s="48">
        <f t="shared" si="7"/>
        <v>0.2266420325616576</v>
      </c>
    </row>
    <row r="76" spans="1:36" x14ac:dyDescent="0.3">
      <c r="A76" s="19" t="s">
        <v>121</v>
      </c>
      <c r="B76" s="16" t="s">
        <v>188</v>
      </c>
      <c r="C76" s="19">
        <v>87399</v>
      </c>
      <c r="D76" s="16">
        <v>71432</v>
      </c>
      <c r="E76" s="78">
        <v>436</v>
      </c>
      <c r="F76" s="78">
        <v>44</v>
      </c>
      <c r="G76" s="78">
        <v>139</v>
      </c>
      <c r="H76" s="78">
        <v>237</v>
      </c>
      <c r="I76" s="78">
        <v>90</v>
      </c>
      <c r="J76" s="78">
        <v>3</v>
      </c>
      <c r="K76" s="78">
        <v>26</v>
      </c>
      <c r="L76" s="16">
        <v>14992</v>
      </c>
      <c r="M76" s="47">
        <f t="shared" si="4"/>
        <v>0.17153514342269363</v>
      </c>
      <c r="N76" s="47">
        <f t="shared" si="5"/>
        <v>0.8284648565773064</v>
      </c>
      <c r="O76" s="16">
        <v>46623</v>
      </c>
      <c r="P76" s="16">
        <v>38132</v>
      </c>
      <c r="Q76" s="78">
        <v>424</v>
      </c>
      <c r="R76" s="78">
        <v>24</v>
      </c>
      <c r="S76" s="78">
        <v>56</v>
      </c>
      <c r="T76" s="78">
        <v>157</v>
      </c>
      <c r="U76" s="78">
        <v>29</v>
      </c>
      <c r="V76" s="78">
        <v>1</v>
      </c>
      <c r="W76" s="78">
        <v>17</v>
      </c>
      <c r="X76" s="16">
        <v>7783</v>
      </c>
      <c r="Y76" s="47">
        <f t="shared" si="6"/>
        <v>0.16693477468202389</v>
      </c>
      <c r="Z76" s="16">
        <v>40776</v>
      </c>
      <c r="AA76" s="16">
        <v>33300</v>
      </c>
      <c r="AB76" s="78">
        <v>12</v>
      </c>
      <c r="AC76" s="78">
        <v>20</v>
      </c>
      <c r="AD76" s="78">
        <v>83</v>
      </c>
      <c r="AE76" s="78">
        <v>80</v>
      </c>
      <c r="AF76" s="78">
        <v>61</v>
      </c>
      <c r="AG76" s="78">
        <v>2</v>
      </c>
      <c r="AH76" s="78">
        <v>9</v>
      </c>
      <c r="AI76" s="16">
        <v>7209</v>
      </c>
      <c r="AJ76" s="48">
        <f t="shared" si="7"/>
        <v>0.17679517363154798</v>
      </c>
    </row>
    <row r="77" spans="1:36" x14ac:dyDescent="0.3">
      <c r="A77" s="19" t="s">
        <v>121</v>
      </c>
      <c r="B77" s="16" t="s">
        <v>191</v>
      </c>
      <c r="C77" s="19">
        <v>40741</v>
      </c>
      <c r="D77" s="16">
        <v>32755</v>
      </c>
      <c r="E77" s="78">
        <v>14</v>
      </c>
      <c r="F77" s="78">
        <v>61</v>
      </c>
      <c r="G77" s="78">
        <v>92</v>
      </c>
      <c r="H77" s="78">
        <v>161</v>
      </c>
      <c r="I77" s="78">
        <v>111</v>
      </c>
      <c r="J77" s="78">
        <v>0</v>
      </c>
      <c r="K77" s="78">
        <v>11</v>
      </c>
      <c r="L77" s="16">
        <v>7536</v>
      </c>
      <c r="M77" s="47">
        <f t="shared" si="4"/>
        <v>0.1849733683512923</v>
      </c>
      <c r="N77" s="47">
        <f t="shared" si="5"/>
        <v>0.8150266316487077</v>
      </c>
      <c r="O77" s="16">
        <v>7148</v>
      </c>
      <c r="P77" s="16">
        <v>5991</v>
      </c>
      <c r="Q77" s="78">
        <v>6</v>
      </c>
      <c r="R77" s="78">
        <v>14</v>
      </c>
      <c r="S77" s="78">
        <v>23</v>
      </c>
      <c r="T77" s="78">
        <v>32</v>
      </c>
      <c r="U77" s="78">
        <v>23</v>
      </c>
      <c r="V77" s="78">
        <v>0</v>
      </c>
      <c r="W77" s="78">
        <v>4</v>
      </c>
      <c r="X77" s="16">
        <v>1055</v>
      </c>
      <c r="Y77" s="47">
        <f t="shared" si="6"/>
        <v>0.14759373251259095</v>
      </c>
      <c r="Z77" s="16">
        <v>33593</v>
      </c>
      <c r="AA77" s="16">
        <v>26764</v>
      </c>
      <c r="AB77" s="78">
        <v>8</v>
      </c>
      <c r="AC77" s="78">
        <v>47</v>
      </c>
      <c r="AD77" s="78">
        <v>69</v>
      </c>
      <c r="AE77" s="78">
        <v>129</v>
      </c>
      <c r="AF77" s="78">
        <v>88</v>
      </c>
      <c r="AG77" s="78">
        <v>0</v>
      </c>
      <c r="AH77" s="78">
        <v>7</v>
      </c>
      <c r="AI77" s="16">
        <v>6481</v>
      </c>
      <c r="AJ77" s="48">
        <f t="shared" si="7"/>
        <v>0.19292709790730211</v>
      </c>
    </row>
    <row r="78" spans="1:36" x14ac:dyDescent="0.3">
      <c r="A78" s="19" t="s">
        <v>121</v>
      </c>
      <c r="B78" s="16" t="s">
        <v>192</v>
      </c>
      <c r="C78" s="19">
        <v>85425</v>
      </c>
      <c r="D78" s="16">
        <v>63286</v>
      </c>
      <c r="E78" s="78">
        <v>24</v>
      </c>
      <c r="F78" s="78">
        <v>40</v>
      </c>
      <c r="G78" s="78">
        <v>256</v>
      </c>
      <c r="H78" s="78">
        <v>429</v>
      </c>
      <c r="I78" s="78">
        <v>346</v>
      </c>
      <c r="J78" s="78">
        <v>0</v>
      </c>
      <c r="K78" s="78">
        <v>23</v>
      </c>
      <c r="L78" s="16">
        <v>21021</v>
      </c>
      <c r="M78" s="47">
        <f t="shared" si="4"/>
        <v>0.2460755048287972</v>
      </c>
      <c r="N78" s="47">
        <f t="shared" si="5"/>
        <v>0.75392449517120275</v>
      </c>
      <c r="O78" s="16">
        <v>8019</v>
      </c>
      <c r="P78" s="16">
        <v>6402</v>
      </c>
      <c r="Q78" s="78">
        <v>9</v>
      </c>
      <c r="R78" s="78">
        <v>7</v>
      </c>
      <c r="S78" s="78">
        <v>19</v>
      </c>
      <c r="T78" s="78">
        <v>47</v>
      </c>
      <c r="U78" s="78">
        <v>5</v>
      </c>
      <c r="V78" s="78">
        <v>0</v>
      </c>
      <c r="W78" s="78">
        <v>0</v>
      </c>
      <c r="X78" s="16">
        <v>1530</v>
      </c>
      <c r="Y78" s="47">
        <f t="shared" si="6"/>
        <v>0.19079685746352412</v>
      </c>
      <c r="Z78" s="16">
        <v>77406</v>
      </c>
      <c r="AA78" s="16">
        <v>56884</v>
      </c>
      <c r="AB78" s="78">
        <v>15</v>
      </c>
      <c r="AC78" s="78">
        <v>33</v>
      </c>
      <c r="AD78" s="78">
        <v>237</v>
      </c>
      <c r="AE78" s="78">
        <v>382</v>
      </c>
      <c r="AF78" s="78">
        <v>341</v>
      </c>
      <c r="AG78" s="78">
        <v>0</v>
      </c>
      <c r="AH78" s="78">
        <v>23</v>
      </c>
      <c r="AI78" s="16">
        <v>19491</v>
      </c>
      <c r="AJ78" s="48">
        <f t="shared" si="7"/>
        <v>0.25180218587706377</v>
      </c>
    </row>
    <row r="79" spans="1:36" x14ac:dyDescent="0.3">
      <c r="A79" s="19" t="s">
        <v>121</v>
      </c>
      <c r="B79" s="16" t="s">
        <v>196</v>
      </c>
      <c r="C79" s="19">
        <v>38216</v>
      </c>
      <c r="D79" s="16">
        <v>26978</v>
      </c>
      <c r="E79" s="78">
        <v>31</v>
      </c>
      <c r="F79" s="78">
        <v>118</v>
      </c>
      <c r="G79" s="78">
        <v>91</v>
      </c>
      <c r="H79" s="78">
        <v>116</v>
      </c>
      <c r="I79" s="78">
        <v>133</v>
      </c>
      <c r="J79" s="78">
        <v>2</v>
      </c>
      <c r="K79" s="78">
        <v>10</v>
      </c>
      <c r="L79" s="16">
        <v>10737</v>
      </c>
      <c r="M79" s="47">
        <f t="shared" si="4"/>
        <v>0.28095562068243668</v>
      </c>
      <c r="N79" s="47">
        <f t="shared" si="5"/>
        <v>0.71904437931756338</v>
      </c>
      <c r="O79" s="16">
        <v>9508</v>
      </c>
      <c r="P79" s="16">
        <v>7601</v>
      </c>
      <c r="Q79" s="78">
        <v>2</v>
      </c>
      <c r="R79" s="78">
        <v>32</v>
      </c>
      <c r="S79" s="78">
        <v>27</v>
      </c>
      <c r="T79" s="78">
        <v>48</v>
      </c>
      <c r="U79" s="78">
        <v>7</v>
      </c>
      <c r="V79" s="78">
        <v>0</v>
      </c>
      <c r="W79" s="78">
        <v>2</v>
      </c>
      <c r="X79" s="16">
        <v>1789</v>
      </c>
      <c r="Y79" s="47">
        <f t="shared" si="6"/>
        <v>0.18815734118636937</v>
      </c>
      <c r="Z79" s="16">
        <v>28708</v>
      </c>
      <c r="AA79" s="16">
        <v>19377</v>
      </c>
      <c r="AB79" s="78">
        <v>29</v>
      </c>
      <c r="AC79" s="78">
        <v>86</v>
      </c>
      <c r="AD79" s="78">
        <v>64</v>
      </c>
      <c r="AE79" s="78">
        <v>68</v>
      </c>
      <c r="AF79" s="78">
        <v>126</v>
      </c>
      <c r="AG79" s="78">
        <v>2</v>
      </c>
      <c r="AH79" s="78">
        <v>8</v>
      </c>
      <c r="AI79" s="16">
        <v>8948</v>
      </c>
      <c r="AJ79" s="48">
        <f t="shared" si="7"/>
        <v>0.31169012122056572</v>
      </c>
    </row>
    <row r="80" spans="1:36" x14ac:dyDescent="0.3">
      <c r="A80" s="19" t="s">
        <v>121</v>
      </c>
      <c r="B80" s="16" t="s">
        <v>197</v>
      </c>
      <c r="C80" s="19">
        <v>197387</v>
      </c>
      <c r="D80" s="16">
        <v>110935</v>
      </c>
      <c r="E80" s="78">
        <v>94</v>
      </c>
      <c r="F80" s="78">
        <v>301</v>
      </c>
      <c r="G80" s="16">
        <v>1957</v>
      </c>
      <c r="H80" s="78">
        <v>721</v>
      </c>
      <c r="I80" s="78">
        <v>1008</v>
      </c>
      <c r="J80" s="78">
        <v>44</v>
      </c>
      <c r="K80" s="78">
        <v>71</v>
      </c>
      <c r="L80" s="16">
        <v>82256</v>
      </c>
      <c r="M80" s="47">
        <f t="shared" si="4"/>
        <v>0.41672450566653324</v>
      </c>
      <c r="N80" s="47">
        <f t="shared" si="5"/>
        <v>0.58327549433346682</v>
      </c>
      <c r="O80" s="16">
        <v>17272</v>
      </c>
      <c r="P80" s="16">
        <v>12643</v>
      </c>
      <c r="Q80" s="78">
        <v>2</v>
      </c>
      <c r="R80" s="78">
        <v>16</v>
      </c>
      <c r="S80" s="16">
        <v>92</v>
      </c>
      <c r="T80" s="78">
        <v>92</v>
      </c>
      <c r="U80" s="78">
        <v>67</v>
      </c>
      <c r="V80" s="78">
        <v>0</v>
      </c>
      <c r="W80" s="78">
        <v>4</v>
      </c>
      <c r="X80" s="16">
        <v>4356</v>
      </c>
      <c r="Y80" s="47">
        <f t="shared" si="6"/>
        <v>0.25220009263547938</v>
      </c>
      <c r="Z80" s="16">
        <v>180115</v>
      </c>
      <c r="AA80" s="16">
        <v>98292</v>
      </c>
      <c r="AB80" s="78">
        <v>92</v>
      </c>
      <c r="AC80" s="78">
        <v>285</v>
      </c>
      <c r="AD80" s="16">
        <v>1865</v>
      </c>
      <c r="AE80" s="78">
        <v>629</v>
      </c>
      <c r="AF80" s="78">
        <v>941</v>
      </c>
      <c r="AG80" s="78">
        <v>44</v>
      </c>
      <c r="AH80" s="78">
        <v>67</v>
      </c>
      <c r="AI80" s="16">
        <v>77900</v>
      </c>
      <c r="AJ80" s="48">
        <f t="shared" si="7"/>
        <v>0.43250145740221524</v>
      </c>
    </row>
    <row r="81" spans="1:36" x14ac:dyDescent="0.3">
      <c r="A81" s="19" t="s">
        <v>121</v>
      </c>
      <c r="B81" s="16" t="s">
        <v>199</v>
      </c>
      <c r="C81" s="19">
        <v>7424</v>
      </c>
      <c r="D81" s="16">
        <v>5735</v>
      </c>
      <c r="E81" s="78">
        <v>9</v>
      </c>
      <c r="F81" s="78">
        <v>12</v>
      </c>
      <c r="G81" s="78">
        <v>51</v>
      </c>
      <c r="H81" s="78">
        <v>11</v>
      </c>
      <c r="I81" s="78">
        <v>8</v>
      </c>
      <c r="J81" s="78">
        <v>2</v>
      </c>
      <c r="K81" s="78">
        <v>1</v>
      </c>
      <c r="L81" s="16">
        <v>1595</v>
      </c>
      <c r="M81" s="47">
        <f t="shared" si="4"/>
        <v>0.21484375</v>
      </c>
      <c r="N81" s="47">
        <f t="shared" si="5"/>
        <v>0.78515625</v>
      </c>
      <c r="O81" s="16">
        <v>2010</v>
      </c>
      <c r="P81" s="16">
        <v>1704</v>
      </c>
      <c r="Q81" s="78">
        <v>0</v>
      </c>
      <c r="R81" s="78">
        <v>2</v>
      </c>
      <c r="S81" s="78">
        <v>3</v>
      </c>
      <c r="T81" s="78">
        <v>7</v>
      </c>
      <c r="U81" s="78">
        <v>0</v>
      </c>
      <c r="V81" s="78">
        <v>0</v>
      </c>
      <c r="W81" s="78">
        <v>0</v>
      </c>
      <c r="X81" s="16">
        <v>294</v>
      </c>
      <c r="Y81" s="47">
        <f t="shared" si="6"/>
        <v>0.14626865671641792</v>
      </c>
      <c r="Z81" s="16">
        <v>5414</v>
      </c>
      <c r="AA81" s="16">
        <v>4031</v>
      </c>
      <c r="AB81" s="78">
        <v>9</v>
      </c>
      <c r="AC81" s="78">
        <v>10</v>
      </c>
      <c r="AD81" s="78">
        <v>48</v>
      </c>
      <c r="AE81" s="78">
        <v>4</v>
      </c>
      <c r="AF81" s="78">
        <v>8</v>
      </c>
      <c r="AG81" s="78">
        <v>2</v>
      </c>
      <c r="AH81" s="78">
        <v>1</v>
      </c>
      <c r="AI81" s="16">
        <v>1301</v>
      </c>
      <c r="AJ81" s="48">
        <f t="shared" si="7"/>
        <v>0.24030291835980791</v>
      </c>
    </row>
    <row r="82" spans="1:36" x14ac:dyDescent="0.3">
      <c r="A82" s="19" t="s">
        <v>121</v>
      </c>
      <c r="B82" s="16" t="s">
        <v>201</v>
      </c>
      <c r="C82" s="19">
        <v>38935</v>
      </c>
      <c r="D82" s="16">
        <v>18320</v>
      </c>
      <c r="E82" s="78">
        <v>11</v>
      </c>
      <c r="F82" s="78">
        <v>43</v>
      </c>
      <c r="G82" s="78">
        <v>73</v>
      </c>
      <c r="H82" s="78">
        <v>27</v>
      </c>
      <c r="I82" s="78">
        <v>24</v>
      </c>
      <c r="J82" s="78">
        <v>2</v>
      </c>
      <c r="K82" s="78">
        <v>14</v>
      </c>
      <c r="L82" s="16">
        <v>20421</v>
      </c>
      <c r="M82" s="47">
        <f t="shared" si="4"/>
        <v>0.52448953383844865</v>
      </c>
      <c r="N82" s="47">
        <f t="shared" si="5"/>
        <v>0.47551046616155135</v>
      </c>
      <c r="O82" s="16">
        <v>4217</v>
      </c>
      <c r="P82" s="16">
        <v>3191</v>
      </c>
      <c r="Q82" s="78">
        <v>2</v>
      </c>
      <c r="R82" s="78">
        <v>14</v>
      </c>
      <c r="S82" s="78">
        <v>5</v>
      </c>
      <c r="T82" s="78">
        <v>3</v>
      </c>
      <c r="U82" s="78">
        <v>3</v>
      </c>
      <c r="V82" s="78">
        <v>0</v>
      </c>
      <c r="W82" s="78">
        <v>0</v>
      </c>
      <c r="X82" s="16">
        <v>999</v>
      </c>
      <c r="Y82" s="47">
        <f t="shared" si="6"/>
        <v>0.2368982689115485</v>
      </c>
      <c r="Z82" s="16">
        <v>34718</v>
      </c>
      <c r="AA82" s="16">
        <v>15129</v>
      </c>
      <c r="AB82" s="78">
        <v>9</v>
      </c>
      <c r="AC82" s="78">
        <v>29</v>
      </c>
      <c r="AD82" s="78">
        <v>68</v>
      </c>
      <c r="AE82" s="78">
        <v>24</v>
      </c>
      <c r="AF82" s="78">
        <v>21</v>
      </c>
      <c r="AG82" s="78">
        <v>2</v>
      </c>
      <c r="AH82" s="78">
        <v>14</v>
      </c>
      <c r="AI82" s="16">
        <v>19422</v>
      </c>
      <c r="AJ82" s="48">
        <f t="shared" si="7"/>
        <v>0.55942162566968145</v>
      </c>
    </row>
    <row r="83" spans="1:36" x14ac:dyDescent="0.3">
      <c r="A83" s="19" t="s">
        <v>121</v>
      </c>
      <c r="B83" s="16" t="s">
        <v>203</v>
      </c>
      <c r="C83" s="19">
        <v>37330</v>
      </c>
      <c r="D83" s="16">
        <v>19600</v>
      </c>
      <c r="E83" s="78">
        <v>15</v>
      </c>
      <c r="F83" s="78">
        <v>13</v>
      </c>
      <c r="G83" s="78">
        <v>58</v>
      </c>
      <c r="H83" s="78">
        <v>8</v>
      </c>
      <c r="I83" s="78">
        <v>35</v>
      </c>
      <c r="J83" s="78">
        <v>0</v>
      </c>
      <c r="K83" s="78">
        <v>10</v>
      </c>
      <c r="L83" s="16">
        <v>17591</v>
      </c>
      <c r="M83" s="47">
        <f t="shared" si="4"/>
        <v>0.47122957406911331</v>
      </c>
      <c r="N83" s="47">
        <f t="shared" si="5"/>
        <v>0.52877042593088674</v>
      </c>
      <c r="O83" s="16">
        <v>4682</v>
      </c>
      <c r="P83" s="16">
        <v>3776</v>
      </c>
      <c r="Q83" s="78">
        <v>4</v>
      </c>
      <c r="R83" s="78">
        <v>0</v>
      </c>
      <c r="S83" s="78">
        <v>6</v>
      </c>
      <c r="T83" s="78">
        <v>5</v>
      </c>
      <c r="U83" s="78">
        <v>7</v>
      </c>
      <c r="V83" s="78">
        <v>0</v>
      </c>
      <c r="W83" s="78">
        <v>1</v>
      </c>
      <c r="X83" s="16">
        <v>883</v>
      </c>
      <c r="Y83" s="47">
        <f t="shared" si="6"/>
        <v>0.18859461768475011</v>
      </c>
      <c r="Z83" s="16">
        <v>32648</v>
      </c>
      <c r="AA83" s="16">
        <v>15824</v>
      </c>
      <c r="AB83" s="78">
        <v>11</v>
      </c>
      <c r="AC83" s="78">
        <v>13</v>
      </c>
      <c r="AD83" s="78">
        <v>52</v>
      </c>
      <c r="AE83" s="78">
        <v>3</v>
      </c>
      <c r="AF83" s="78">
        <v>28</v>
      </c>
      <c r="AG83" s="78">
        <v>0</v>
      </c>
      <c r="AH83" s="78">
        <v>9</v>
      </c>
      <c r="AI83" s="16">
        <v>16708</v>
      </c>
      <c r="AJ83" s="48">
        <f t="shared" si="7"/>
        <v>0.51176182308257778</v>
      </c>
    </row>
    <row r="84" spans="1:36" x14ac:dyDescent="0.3">
      <c r="A84" s="19" t="s">
        <v>205</v>
      </c>
      <c r="B84" s="16" t="s">
        <v>209</v>
      </c>
      <c r="C84" s="19">
        <v>119929</v>
      </c>
      <c r="D84" s="16">
        <v>94493</v>
      </c>
      <c r="E84" s="78">
        <v>125</v>
      </c>
      <c r="F84" s="78">
        <v>368</v>
      </c>
      <c r="G84" s="78">
        <v>1026</v>
      </c>
      <c r="H84" s="78">
        <v>854</v>
      </c>
      <c r="I84" s="78">
        <v>312</v>
      </c>
      <c r="J84" s="78">
        <v>134</v>
      </c>
      <c r="K84" s="78">
        <v>206</v>
      </c>
      <c r="L84" s="16">
        <v>22411</v>
      </c>
      <c r="M84" s="47">
        <f t="shared" si="4"/>
        <v>0.18686889743098001</v>
      </c>
      <c r="N84" s="47">
        <f t="shared" si="5"/>
        <v>0.81313110256901999</v>
      </c>
      <c r="O84" s="16">
        <v>70343</v>
      </c>
      <c r="P84" s="16">
        <v>58105</v>
      </c>
      <c r="Q84" s="78">
        <v>88</v>
      </c>
      <c r="R84" s="78">
        <v>297</v>
      </c>
      <c r="S84" s="78">
        <v>407</v>
      </c>
      <c r="T84" s="78">
        <v>641</v>
      </c>
      <c r="U84" s="78">
        <v>237</v>
      </c>
      <c r="V84" s="78">
        <v>63</v>
      </c>
      <c r="W84" s="78">
        <v>74</v>
      </c>
      <c r="X84" s="16">
        <v>10431</v>
      </c>
      <c r="Y84" s="47">
        <f t="shared" si="6"/>
        <v>0.1482876761013889</v>
      </c>
      <c r="Z84" s="16">
        <v>49586</v>
      </c>
      <c r="AA84" s="16">
        <v>36388</v>
      </c>
      <c r="AB84" s="78">
        <v>37</v>
      </c>
      <c r="AC84" s="78">
        <v>71</v>
      </c>
      <c r="AD84" s="78">
        <v>619</v>
      </c>
      <c r="AE84" s="78">
        <v>213</v>
      </c>
      <c r="AF84" s="78">
        <v>75</v>
      </c>
      <c r="AG84" s="78">
        <v>71</v>
      </c>
      <c r="AH84" s="78">
        <v>132</v>
      </c>
      <c r="AI84" s="16">
        <v>11980</v>
      </c>
      <c r="AJ84" s="48">
        <f t="shared" si="7"/>
        <v>0.24160045174041059</v>
      </c>
    </row>
    <row r="85" spans="1:36" x14ac:dyDescent="0.3">
      <c r="A85" s="19" t="s">
        <v>205</v>
      </c>
      <c r="B85" s="16" t="s">
        <v>210</v>
      </c>
      <c r="C85" s="19">
        <v>92801</v>
      </c>
      <c r="D85" s="16">
        <v>64154</v>
      </c>
      <c r="E85" s="78">
        <v>50</v>
      </c>
      <c r="F85" s="78">
        <v>122</v>
      </c>
      <c r="G85" s="16">
        <v>1034</v>
      </c>
      <c r="H85" s="78">
        <v>524</v>
      </c>
      <c r="I85" s="78">
        <v>287</v>
      </c>
      <c r="J85" s="78">
        <v>5</v>
      </c>
      <c r="K85" s="78">
        <v>24</v>
      </c>
      <c r="L85" s="16">
        <v>26601</v>
      </c>
      <c r="M85" s="47">
        <f t="shared" si="4"/>
        <v>0.286645618042909</v>
      </c>
      <c r="N85" s="47">
        <f t="shared" si="5"/>
        <v>0.713354381957091</v>
      </c>
      <c r="O85" s="16">
        <v>4401</v>
      </c>
      <c r="P85" s="16">
        <v>3666</v>
      </c>
      <c r="Q85" s="78">
        <v>1</v>
      </c>
      <c r="R85" s="78">
        <v>14</v>
      </c>
      <c r="S85" s="16">
        <v>8</v>
      </c>
      <c r="T85" s="78">
        <v>40</v>
      </c>
      <c r="U85" s="78">
        <v>3</v>
      </c>
      <c r="V85" s="78">
        <v>0</v>
      </c>
      <c r="W85" s="78">
        <v>0</v>
      </c>
      <c r="X85" s="16">
        <v>669</v>
      </c>
      <c r="Y85" s="47">
        <f t="shared" si="6"/>
        <v>0.1520109066121336</v>
      </c>
      <c r="Z85" s="16">
        <v>88400</v>
      </c>
      <c r="AA85" s="16">
        <v>60488</v>
      </c>
      <c r="AB85" s="78">
        <v>49</v>
      </c>
      <c r="AC85" s="78">
        <v>108</v>
      </c>
      <c r="AD85" s="16">
        <v>1026</v>
      </c>
      <c r="AE85" s="78">
        <v>484</v>
      </c>
      <c r="AF85" s="78">
        <v>284</v>
      </c>
      <c r="AG85" s="78">
        <v>5</v>
      </c>
      <c r="AH85" s="78">
        <v>24</v>
      </c>
      <c r="AI85" s="16">
        <v>25932</v>
      </c>
      <c r="AJ85" s="48">
        <f t="shared" si="7"/>
        <v>0.29334841628959274</v>
      </c>
    </row>
    <row r="86" spans="1:36" x14ac:dyDescent="0.3">
      <c r="A86" s="19" t="s">
        <v>205</v>
      </c>
      <c r="B86" s="16" t="s">
        <v>212</v>
      </c>
      <c r="C86" s="19">
        <v>82825</v>
      </c>
      <c r="D86" s="16">
        <v>64171</v>
      </c>
      <c r="E86" s="78">
        <v>40</v>
      </c>
      <c r="F86" s="78">
        <v>134</v>
      </c>
      <c r="G86" s="16">
        <v>1357</v>
      </c>
      <c r="H86" s="78">
        <v>357</v>
      </c>
      <c r="I86" s="78">
        <v>211</v>
      </c>
      <c r="J86" s="78">
        <v>4</v>
      </c>
      <c r="K86" s="78">
        <v>34</v>
      </c>
      <c r="L86" s="16">
        <v>16517</v>
      </c>
      <c r="M86" s="47">
        <f t="shared" si="4"/>
        <v>0.19942046483549652</v>
      </c>
      <c r="N86" s="47">
        <f t="shared" si="5"/>
        <v>0.80057953516450353</v>
      </c>
      <c r="O86" s="16">
        <v>9342</v>
      </c>
      <c r="P86" s="16">
        <v>8264</v>
      </c>
      <c r="Q86" s="78">
        <v>5</v>
      </c>
      <c r="R86" s="78">
        <v>6</v>
      </c>
      <c r="S86" s="16">
        <v>74</v>
      </c>
      <c r="T86" s="78">
        <v>39</v>
      </c>
      <c r="U86" s="78">
        <v>22</v>
      </c>
      <c r="V86" s="78">
        <v>1</v>
      </c>
      <c r="W86" s="78">
        <v>0</v>
      </c>
      <c r="X86" s="16">
        <v>931</v>
      </c>
      <c r="Y86" s="47">
        <f t="shared" si="6"/>
        <v>9.9657460929137229E-2</v>
      </c>
      <c r="Z86" s="16">
        <v>73483</v>
      </c>
      <c r="AA86" s="16">
        <v>55907</v>
      </c>
      <c r="AB86" s="78">
        <v>35</v>
      </c>
      <c r="AC86" s="78">
        <v>128</v>
      </c>
      <c r="AD86" s="16">
        <v>1283</v>
      </c>
      <c r="AE86" s="78">
        <v>318</v>
      </c>
      <c r="AF86" s="78">
        <v>189</v>
      </c>
      <c r="AG86" s="78">
        <v>3</v>
      </c>
      <c r="AH86" s="78">
        <v>34</v>
      </c>
      <c r="AI86" s="16">
        <v>15586</v>
      </c>
      <c r="AJ86" s="48">
        <f t="shared" si="7"/>
        <v>0.21210347971639698</v>
      </c>
    </row>
    <row r="87" spans="1:36" x14ac:dyDescent="0.3">
      <c r="A87" s="19" t="s">
        <v>205</v>
      </c>
      <c r="B87" s="16" t="s">
        <v>214</v>
      </c>
      <c r="C87" s="19">
        <v>96050</v>
      </c>
      <c r="D87" s="16">
        <v>65822</v>
      </c>
      <c r="E87" s="78">
        <v>104</v>
      </c>
      <c r="F87" s="78">
        <v>151</v>
      </c>
      <c r="G87" s="16">
        <v>1977</v>
      </c>
      <c r="H87" s="78">
        <v>363</v>
      </c>
      <c r="I87" s="78">
        <v>283</v>
      </c>
      <c r="J87" s="78">
        <v>10</v>
      </c>
      <c r="K87" s="78">
        <v>426</v>
      </c>
      <c r="L87" s="16">
        <v>26914</v>
      </c>
      <c r="M87" s="47">
        <f t="shared" si="4"/>
        <v>0.2802082248828735</v>
      </c>
      <c r="N87" s="47">
        <f t="shared" si="5"/>
        <v>0.71979177511712655</v>
      </c>
      <c r="O87" s="16">
        <v>6452</v>
      </c>
      <c r="P87" s="16">
        <v>5370</v>
      </c>
      <c r="Q87" s="78">
        <v>0</v>
      </c>
      <c r="R87" s="78">
        <v>15</v>
      </c>
      <c r="S87" s="16">
        <v>47</v>
      </c>
      <c r="T87" s="78">
        <v>25</v>
      </c>
      <c r="U87" s="78">
        <v>48</v>
      </c>
      <c r="V87" s="78">
        <v>0</v>
      </c>
      <c r="W87" s="78">
        <v>1</v>
      </c>
      <c r="X87" s="16">
        <v>946</v>
      </c>
      <c r="Y87" s="47">
        <f t="shared" si="6"/>
        <v>0.14662120272783633</v>
      </c>
      <c r="Z87" s="16">
        <v>89598</v>
      </c>
      <c r="AA87" s="16">
        <v>60452</v>
      </c>
      <c r="AB87" s="78">
        <v>104</v>
      </c>
      <c r="AC87" s="78">
        <v>136</v>
      </c>
      <c r="AD87" s="16">
        <v>1930</v>
      </c>
      <c r="AE87" s="78">
        <v>338</v>
      </c>
      <c r="AF87" s="78">
        <v>235</v>
      </c>
      <c r="AG87" s="78">
        <v>10</v>
      </c>
      <c r="AH87" s="78">
        <v>425</v>
      </c>
      <c r="AI87" s="16">
        <v>25968</v>
      </c>
      <c r="AJ87" s="48">
        <f t="shared" si="7"/>
        <v>0.28982789794415054</v>
      </c>
    </row>
    <row r="88" spans="1:36" x14ac:dyDescent="0.3">
      <c r="A88" s="19" t="s">
        <v>205</v>
      </c>
      <c r="B88" s="16" t="s">
        <v>218</v>
      </c>
      <c r="C88" s="19">
        <v>226673</v>
      </c>
      <c r="D88" s="16">
        <v>153118</v>
      </c>
      <c r="E88" s="78">
        <v>197</v>
      </c>
      <c r="F88" s="78">
        <v>1061</v>
      </c>
      <c r="G88" s="16">
        <v>7905</v>
      </c>
      <c r="H88" s="78">
        <v>1332</v>
      </c>
      <c r="I88" s="78">
        <v>771</v>
      </c>
      <c r="J88" s="78">
        <v>145</v>
      </c>
      <c r="K88" s="78">
        <v>157</v>
      </c>
      <c r="L88" s="16">
        <v>61987</v>
      </c>
      <c r="M88" s="47">
        <f t="shared" si="4"/>
        <v>0.27346441790597026</v>
      </c>
      <c r="N88" s="47">
        <f t="shared" si="5"/>
        <v>0.7265355820940298</v>
      </c>
      <c r="O88" s="16">
        <v>94954</v>
      </c>
      <c r="P88" s="16">
        <v>67956</v>
      </c>
      <c r="Q88" s="78">
        <v>152</v>
      </c>
      <c r="R88" s="78">
        <v>683</v>
      </c>
      <c r="S88" s="16">
        <v>2876</v>
      </c>
      <c r="T88" s="78">
        <v>682</v>
      </c>
      <c r="U88" s="78">
        <v>592</v>
      </c>
      <c r="V88" s="78">
        <v>130</v>
      </c>
      <c r="W88" s="78">
        <v>80</v>
      </c>
      <c r="X88" s="16">
        <v>21803</v>
      </c>
      <c r="Y88" s="47">
        <f t="shared" si="6"/>
        <v>0.2296164458579944</v>
      </c>
      <c r="Z88" s="16">
        <v>131719</v>
      </c>
      <c r="AA88" s="16">
        <v>85162</v>
      </c>
      <c r="AB88" s="78">
        <v>45</v>
      </c>
      <c r="AC88" s="78">
        <v>378</v>
      </c>
      <c r="AD88" s="16">
        <v>5029</v>
      </c>
      <c r="AE88" s="78">
        <v>650</v>
      </c>
      <c r="AF88" s="78">
        <v>179</v>
      </c>
      <c r="AG88" s="78">
        <v>15</v>
      </c>
      <c r="AH88" s="78">
        <v>77</v>
      </c>
      <c r="AI88" s="16">
        <v>40184</v>
      </c>
      <c r="AJ88" s="48">
        <f t="shared" si="7"/>
        <v>0.30507367957545989</v>
      </c>
    </row>
    <row r="89" spans="1:36" x14ac:dyDescent="0.3">
      <c r="A89" s="19" t="s">
        <v>205</v>
      </c>
      <c r="B89" s="16" t="s">
        <v>219</v>
      </c>
      <c r="C89" s="19">
        <v>127207</v>
      </c>
      <c r="D89" s="16">
        <v>73561</v>
      </c>
      <c r="E89" s="78">
        <v>40</v>
      </c>
      <c r="F89" s="78">
        <v>144</v>
      </c>
      <c r="G89" s="16">
        <v>1998</v>
      </c>
      <c r="H89" s="78">
        <v>279</v>
      </c>
      <c r="I89" s="78">
        <v>205</v>
      </c>
      <c r="J89" s="78">
        <v>4</v>
      </c>
      <c r="K89" s="78">
        <v>47</v>
      </c>
      <c r="L89" s="16">
        <v>50929</v>
      </c>
      <c r="M89" s="47">
        <f t="shared" si="4"/>
        <v>0.40036318756043299</v>
      </c>
      <c r="N89" s="47">
        <f t="shared" si="5"/>
        <v>0.59963681243956701</v>
      </c>
      <c r="O89" s="16">
        <v>4507</v>
      </c>
      <c r="P89" s="16">
        <v>3849</v>
      </c>
      <c r="Q89" s="78">
        <v>0</v>
      </c>
      <c r="R89" s="78">
        <v>5</v>
      </c>
      <c r="S89" s="16">
        <v>54</v>
      </c>
      <c r="T89" s="78">
        <v>12</v>
      </c>
      <c r="U89" s="78">
        <v>6</v>
      </c>
      <c r="V89" s="78">
        <v>0</v>
      </c>
      <c r="W89" s="78">
        <v>0</v>
      </c>
      <c r="X89" s="16">
        <v>581</v>
      </c>
      <c r="Y89" s="47">
        <f t="shared" si="6"/>
        <v>0.12891058353672066</v>
      </c>
      <c r="Z89" s="16">
        <v>122700</v>
      </c>
      <c r="AA89" s="16">
        <v>69712</v>
      </c>
      <c r="AB89" s="78">
        <v>40</v>
      </c>
      <c r="AC89" s="78">
        <v>139</v>
      </c>
      <c r="AD89" s="16">
        <v>1944</v>
      </c>
      <c r="AE89" s="78">
        <v>267</v>
      </c>
      <c r="AF89" s="78">
        <v>199</v>
      </c>
      <c r="AG89" s="78">
        <v>4</v>
      </c>
      <c r="AH89" s="78">
        <v>47</v>
      </c>
      <c r="AI89" s="16">
        <v>50348</v>
      </c>
      <c r="AJ89" s="48">
        <f t="shared" si="7"/>
        <v>0.41033414832925835</v>
      </c>
    </row>
    <row r="90" spans="1:36" x14ac:dyDescent="0.3">
      <c r="A90" s="19" t="s">
        <v>205</v>
      </c>
      <c r="B90" s="16" t="s">
        <v>221</v>
      </c>
      <c r="C90" s="19">
        <v>98717</v>
      </c>
      <c r="D90" s="16">
        <v>70352</v>
      </c>
      <c r="E90" s="78">
        <v>21</v>
      </c>
      <c r="F90" s="78">
        <v>154</v>
      </c>
      <c r="G90" s="78">
        <v>1106</v>
      </c>
      <c r="H90" s="78">
        <v>387</v>
      </c>
      <c r="I90" s="78">
        <v>152</v>
      </c>
      <c r="J90" s="78">
        <v>6</v>
      </c>
      <c r="K90" s="78">
        <v>11</v>
      </c>
      <c r="L90" s="16">
        <v>26528</v>
      </c>
      <c r="M90" s="47">
        <f t="shared" si="4"/>
        <v>0.26872777738383458</v>
      </c>
      <c r="N90" s="47">
        <f t="shared" si="5"/>
        <v>0.73127222261616542</v>
      </c>
      <c r="O90" s="16">
        <v>19925</v>
      </c>
      <c r="P90" s="16">
        <v>15218</v>
      </c>
      <c r="Q90" s="78">
        <v>4</v>
      </c>
      <c r="R90" s="78">
        <v>36</v>
      </c>
      <c r="S90" s="78">
        <v>128</v>
      </c>
      <c r="T90" s="78">
        <v>69</v>
      </c>
      <c r="U90" s="78">
        <v>40</v>
      </c>
      <c r="V90" s="78">
        <v>5</v>
      </c>
      <c r="W90" s="78">
        <v>3</v>
      </c>
      <c r="X90" s="16">
        <v>4422</v>
      </c>
      <c r="Y90" s="47">
        <f t="shared" si="6"/>
        <v>0.22193224592220828</v>
      </c>
      <c r="Z90" s="16">
        <v>78792</v>
      </c>
      <c r="AA90" s="16">
        <v>55134</v>
      </c>
      <c r="AB90" s="78">
        <v>17</v>
      </c>
      <c r="AC90" s="78">
        <v>118</v>
      </c>
      <c r="AD90" s="78">
        <v>978</v>
      </c>
      <c r="AE90" s="78">
        <v>318</v>
      </c>
      <c r="AF90" s="78">
        <v>112</v>
      </c>
      <c r="AG90" s="78">
        <v>1</v>
      </c>
      <c r="AH90" s="78">
        <v>8</v>
      </c>
      <c r="AI90" s="16">
        <v>22106</v>
      </c>
      <c r="AJ90" s="48">
        <f t="shared" si="7"/>
        <v>0.28056147832267236</v>
      </c>
    </row>
    <row r="91" spans="1:36" x14ac:dyDescent="0.3">
      <c r="A91" s="19" t="s">
        <v>205</v>
      </c>
      <c r="B91" s="16" t="s">
        <v>223</v>
      </c>
      <c r="C91" s="19">
        <v>80559</v>
      </c>
      <c r="D91" s="16">
        <v>51278</v>
      </c>
      <c r="E91" s="78">
        <v>35</v>
      </c>
      <c r="F91" s="78">
        <v>165</v>
      </c>
      <c r="G91" s="16">
        <v>2220</v>
      </c>
      <c r="H91" s="78">
        <v>245</v>
      </c>
      <c r="I91" s="78">
        <v>407</v>
      </c>
      <c r="J91" s="78">
        <v>29</v>
      </c>
      <c r="K91" s="78">
        <v>13</v>
      </c>
      <c r="L91" s="16">
        <v>26167</v>
      </c>
      <c r="M91" s="47">
        <f t="shared" si="4"/>
        <v>0.324817835375315</v>
      </c>
      <c r="N91" s="47">
        <f t="shared" si="5"/>
        <v>0.67518216462468494</v>
      </c>
      <c r="O91" s="16">
        <v>4527</v>
      </c>
      <c r="P91" s="16">
        <v>3768</v>
      </c>
      <c r="Q91" s="78">
        <v>0</v>
      </c>
      <c r="R91" s="78">
        <v>6</v>
      </c>
      <c r="S91" s="16">
        <v>69</v>
      </c>
      <c r="T91" s="78">
        <v>31</v>
      </c>
      <c r="U91" s="78">
        <v>4</v>
      </c>
      <c r="V91" s="78">
        <v>0</v>
      </c>
      <c r="W91" s="78">
        <v>1</v>
      </c>
      <c r="X91" s="16">
        <v>648</v>
      </c>
      <c r="Y91" s="47">
        <f t="shared" si="6"/>
        <v>0.14314115308151093</v>
      </c>
      <c r="Z91" s="16">
        <v>76032</v>
      </c>
      <c r="AA91" s="16">
        <v>47510</v>
      </c>
      <c r="AB91" s="78">
        <v>35</v>
      </c>
      <c r="AC91" s="78">
        <v>159</v>
      </c>
      <c r="AD91" s="16">
        <v>2151</v>
      </c>
      <c r="AE91" s="78">
        <v>214</v>
      </c>
      <c r="AF91" s="78">
        <v>403</v>
      </c>
      <c r="AG91" s="78">
        <v>29</v>
      </c>
      <c r="AH91" s="78">
        <v>12</v>
      </c>
      <c r="AI91" s="16">
        <v>25519</v>
      </c>
      <c r="AJ91" s="48">
        <f t="shared" si="7"/>
        <v>0.33563499579124578</v>
      </c>
    </row>
    <row r="92" spans="1:36" x14ac:dyDescent="0.3">
      <c r="A92" s="19" t="s">
        <v>205</v>
      </c>
      <c r="B92" s="16" t="s">
        <v>226</v>
      </c>
      <c r="C92" s="19">
        <v>109753</v>
      </c>
      <c r="D92" s="16">
        <v>69622</v>
      </c>
      <c r="E92" s="78">
        <v>70</v>
      </c>
      <c r="F92" s="78">
        <v>381</v>
      </c>
      <c r="G92" s="16">
        <v>5828</v>
      </c>
      <c r="H92" s="78">
        <v>569</v>
      </c>
      <c r="I92" s="78">
        <v>452</v>
      </c>
      <c r="J92" s="78">
        <v>65</v>
      </c>
      <c r="K92" s="78">
        <v>231</v>
      </c>
      <c r="L92" s="16">
        <v>32535</v>
      </c>
      <c r="M92" s="47">
        <f t="shared" si="4"/>
        <v>0.29643836614944469</v>
      </c>
      <c r="N92" s="47">
        <f t="shared" si="5"/>
        <v>0.70356163385055526</v>
      </c>
      <c r="O92" s="16">
        <v>54552</v>
      </c>
      <c r="P92" s="16">
        <v>39207</v>
      </c>
      <c r="Q92" s="78">
        <v>35</v>
      </c>
      <c r="R92" s="78">
        <v>134</v>
      </c>
      <c r="S92" s="16">
        <v>1809</v>
      </c>
      <c r="T92" s="78">
        <v>342</v>
      </c>
      <c r="U92" s="78">
        <v>206</v>
      </c>
      <c r="V92" s="78">
        <v>59</v>
      </c>
      <c r="W92" s="78">
        <v>50</v>
      </c>
      <c r="X92" s="16">
        <v>12710</v>
      </c>
      <c r="Y92" s="47">
        <f t="shared" si="6"/>
        <v>0.23298870802170407</v>
      </c>
      <c r="Z92" s="16">
        <v>55201</v>
      </c>
      <c r="AA92" s="16">
        <v>30415</v>
      </c>
      <c r="AB92" s="78">
        <v>35</v>
      </c>
      <c r="AC92" s="78">
        <v>247</v>
      </c>
      <c r="AD92" s="16">
        <v>4019</v>
      </c>
      <c r="AE92" s="78">
        <v>227</v>
      </c>
      <c r="AF92" s="78">
        <v>246</v>
      </c>
      <c r="AG92" s="78">
        <v>6</v>
      </c>
      <c r="AH92" s="78">
        <v>181</v>
      </c>
      <c r="AI92" s="16">
        <v>19825</v>
      </c>
      <c r="AJ92" s="48">
        <f t="shared" si="7"/>
        <v>0.35914204452817883</v>
      </c>
    </row>
    <row r="93" spans="1:36" x14ac:dyDescent="0.3">
      <c r="A93" s="19" t="s">
        <v>205</v>
      </c>
      <c r="B93" s="16" t="s">
        <v>227</v>
      </c>
      <c r="C93" s="19">
        <v>61386</v>
      </c>
      <c r="D93" s="16">
        <v>36653</v>
      </c>
      <c r="E93" s="78">
        <v>40</v>
      </c>
      <c r="F93" s="78">
        <v>225</v>
      </c>
      <c r="G93" s="16">
        <v>2150</v>
      </c>
      <c r="H93" s="78">
        <v>169</v>
      </c>
      <c r="I93" s="78">
        <v>432</v>
      </c>
      <c r="J93" s="78">
        <v>3</v>
      </c>
      <c r="K93" s="78">
        <v>33</v>
      </c>
      <c r="L93" s="16">
        <v>21681</v>
      </c>
      <c r="M93" s="47">
        <f t="shared" si="4"/>
        <v>0.35319128139966766</v>
      </c>
      <c r="N93" s="47">
        <f t="shared" si="5"/>
        <v>0.6468087186003324</v>
      </c>
      <c r="O93" s="16">
        <v>8303</v>
      </c>
      <c r="P93" s="16">
        <v>6079</v>
      </c>
      <c r="Q93" s="78">
        <v>2</v>
      </c>
      <c r="R93" s="78">
        <v>28</v>
      </c>
      <c r="S93" s="16">
        <v>202</v>
      </c>
      <c r="T93" s="78">
        <v>46</v>
      </c>
      <c r="U93" s="78">
        <v>13</v>
      </c>
      <c r="V93" s="78">
        <v>2</v>
      </c>
      <c r="W93" s="78">
        <v>2</v>
      </c>
      <c r="X93" s="16">
        <v>1929</v>
      </c>
      <c r="Y93" s="47">
        <f t="shared" si="6"/>
        <v>0.23232566542213659</v>
      </c>
      <c r="Z93" s="16">
        <v>53083</v>
      </c>
      <c r="AA93" s="16">
        <v>30574</v>
      </c>
      <c r="AB93" s="78">
        <v>38</v>
      </c>
      <c r="AC93" s="78">
        <v>197</v>
      </c>
      <c r="AD93" s="16">
        <v>1948</v>
      </c>
      <c r="AE93" s="78">
        <v>123</v>
      </c>
      <c r="AF93" s="78">
        <v>419</v>
      </c>
      <c r="AG93" s="78">
        <v>1</v>
      </c>
      <c r="AH93" s="78">
        <v>31</v>
      </c>
      <c r="AI93" s="16">
        <v>19752</v>
      </c>
      <c r="AJ93" s="48">
        <f t="shared" si="7"/>
        <v>0.37209652807866928</v>
      </c>
    </row>
    <row r="94" spans="1:36" x14ac:dyDescent="0.3">
      <c r="A94" s="19" t="s">
        <v>229</v>
      </c>
      <c r="B94" s="16" t="s">
        <v>232</v>
      </c>
      <c r="C94" s="19">
        <v>240628</v>
      </c>
      <c r="D94" s="16">
        <v>187015</v>
      </c>
      <c r="E94" s="78">
        <v>88</v>
      </c>
      <c r="F94" s="78">
        <v>453</v>
      </c>
      <c r="G94" s="16">
        <v>4213</v>
      </c>
      <c r="H94" s="78">
        <v>1680</v>
      </c>
      <c r="I94" s="78">
        <v>198</v>
      </c>
      <c r="J94" s="78">
        <v>11</v>
      </c>
      <c r="K94" s="78">
        <v>62</v>
      </c>
      <c r="L94" s="16">
        <v>46908</v>
      </c>
      <c r="M94" s="47">
        <f t="shared" si="4"/>
        <v>0.1949399072427149</v>
      </c>
      <c r="N94" s="47">
        <f t="shared" si="5"/>
        <v>0.80506009275728507</v>
      </c>
      <c r="O94" s="16">
        <v>80936</v>
      </c>
      <c r="P94" s="16">
        <v>69804</v>
      </c>
      <c r="Q94" s="78">
        <v>55</v>
      </c>
      <c r="R94" s="78">
        <v>104</v>
      </c>
      <c r="S94" s="16">
        <v>314</v>
      </c>
      <c r="T94" s="78">
        <v>698</v>
      </c>
      <c r="U94" s="78">
        <v>78</v>
      </c>
      <c r="V94" s="78">
        <v>9</v>
      </c>
      <c r="W94" s="78">
        <v>35</v>
      </c>
      <c r="X94" s="16">
        <v>9839</v>
      </c>
      <c r="Y94" s="47">
        <f t="shared" si="6"/>
        <v>0.12156518730849065</v>
      </c>
      <c r="Z94" s="16">
        <v>159692</v>
      </c>
      <c r="AA94" s="16">
        <v>117211</v>
      </c>
      <c r="AB94" s="78">
        <v>33</v>
      </c>
      <c r="AC94" s="78">
        <v>349</v>
      </c>
      <c r="AD94" s="16">
        <v>3899</v>
      </c>
      <c r="AE94" s="78">
        <v>982</v>
      </c>
      <c r="AF94" s="78">
        <v>120</v>
      </c>
      <c r="AG94" s="78">
        <v>2</v>
      </c>
      <c r="AH94" s="78">
        <v>27</v>
      </c>
      <c r="AI94" s="16">
        <v>37069</v>
      </c>
      <c r="AJ94" s="48">
        <f t="shared" si="7"/>
        <v>0.23212809658592792</v>
      </c>
    </row>
    <row r="95" spans="1:36" x14ac:dyDescent="0.3">
      <c r="A95" s="19" t="s">
        <v>229</v>
      </c>
      <c r="B95" s="16" t="s">
        <v>233</v>
      </c>
      <c r="C95" s="19">
        <v>110988</v>
      </c>
      <c r="D95" s="16">
        <v>84889</v>
      </c>
      <c r="E95" s="78">
        <v>63</v>
      </c>
      <c r="F95" s="78">
        <v>199</v>
      </c>
      <c r="G95" s="16">
        <v>1481</v>
      </c>
      <c r="H95" s="78">
        <v>734</v>
      </c>
      <c r="I95" s="78">
        <v>77</v>
      </c>
      <c r="J95" s="78">
        <v>27</v>
      </c>
      <c r="K95" s="78">
        <v>81</v>
      </c>
      <c r="L95" s="16">
        <v>23437</v>
      </c>
      <c r="M95" s="47">
        <f t="shared" si="4"/>
        <v>0.21116697300609075</v>
      </c>
      <c r="N95" s="47">
        <f t="shared" si="5"/>
        <v>0.78883302699390923</v>
      </c>
      <c r="O95" s="16">
        <v>38661</v>
      </c>
      <c r="P95" s="16">
        <v>31466</v>
      </c>
      <c r="Q95" s="78">
        <v>44</v>
      </c>
      <c r="R95" s="78">
        <v>82</v>
      </c>
      <c r="S95" s="16">
        <v>302</v>
      </c>
      <c r="T95" s="78">
        <v>450</v>
      </c>
      <c r="U95" s="78">
        <v>27</v>
      </c>
      <c r="V95" s="78">
        <v>27</v>
      </c>
      <c r="W95" s="78">
        <v>10</v>
      </c>
      <c r="X95" s="16">
        <v>6253</v>
      </c>
      <c r="Y95" s="47">
        <f t="shared" si="6"/>
        <v>0.1617392204029901</v>
      </c>
      <c r="Z95" s="16">
        <v>72327</v>
      </c>
      <c r="AA95" s="16">
        <v>53423</v>
      </c>
      <c r="AB95" s="78">
        <v>19</v>
      </c>
      <c r="AC95" s="78">
        <v>117</v>
      </c>
      <c r="AD95" s="16">
        <v>1179</v>
      </c>
      <c r="AE95" s="78">
        <v>284</v>
      </c>
      <c r="AF95" s="78">
        <v>50</v>
      </c>
      <c r="AG95" s="78" t="s">
        <v>896</v>
      </c>
      <c r="AH95" s="78">
        <v>71</v>
      </c>
      <c r="AI95" s="16">
        <v>17184</v>
      </c>
      <c r="AJ95" s="48">
        <f t="shared" si="7"/>
        <v>0.23758762287942262</v>
      </c>
    </row>
    <row r="96" spans="1:36" x14ac:dyDescent="0.3">
      <c r="A96" s="19" t="s">
        <v>229</v>
      </c>
      <c r="B96" s="16" t="s">
        <v>235</v>
      </c>
      <c r="C96" s="19">
        <v>153988</v>
      </c>
      <c r="D96" s="16">
        <v>117372</v>
      </c>
      <c r="E96" s="78">
        <v>84</v>
      </c>
      <c r="F96" s="78">
        <v>219</v>
      </c>
      <c r="G96" s="78">
        <v>948</v>
      </c>
      <c r="H96" s="78">
        <v>931</v>
      </c>
      <c r="I96" s="78">
        <v>349</v>
      </c>
      <c r="J96" s="78">
        <v>18</v>
      </c>
      <c r="K96" s="78">
        <v>22</v>
      </c>
      <c r="L96" s="16">
        <v>34045</v>
      </c>
      <c r="M96" s="47">
        <f t="shared" si="4"/>
        <v>0.22108865625892926</v>
      </c>
      <c r="N96" s="47">
        <f t="shared" si="5"/>
        <v>0.77891134374107074</v>
      </c>
      <c r="O96" s="16">
        <v>38843</v>
      </c>
      <c r="P96" s="16">
        <v>32341</v>
      </c>
      <c r="Q96" s="78">
        <v>63</v>
      </c>
      <c r="R96" s="78">
        <v>90</v>
      </c>
      <c r="S96" s="78">
        <v>106</v>
      </c>
      <c r="T96" s="78">
        <v>462</v>
      </c>
      <c r="U96" s="78">
        <v>128</v>
      </c>
      <c r="V96" s="78">
        <v>16</v>
      </c>
      <c r="W96" s="78">
        <v>15</v>
      </c>
      <c r="X96" s="16">
        <v>5622</v>
      </c>
      <c r="Y96" s="47">
        <f t="shared" si="6"/>
        <v>0.14473650335967872</v>
      </c>
      <c r="Z96" s="16">
        <v>115145</v>
      </c>
      <c r="AA96" s="16">
        <v>85031</v>
      </c>
      <c r="AB96" s="78">
        <v>21</v>
      </c>
      <c r="AC96" s="78">
        <v>129</v>
      </c>
      <c r="AD96" s="78">
        <v>842</v>
      </c>
      <c r="AE96" s="78">
        <v>469</v>
      </c>
      <c r="AF96" s="78">
        <v>221</v>
      </c>
      <c r="AG96" s="78">
        <v>2</v>
      </c>
      <c r="AH96" s="78">
        <v>7</v>
      </c>
      <c r="AI96" s="16">
        <v>28423</v>
      </c>
      <c r="AJ96" s="48">
        <f t="shared" si="7"/>
        <v>0.24684528203569411</v>
      </c>
    </row>
    <row r="97" spans="1:36" x14ac:dyDescent="0.3">
      <c r="A97" s="19" t="s">
        <v>229</v>
      </c>
      <c r="B97" s="16" t="s">
        <v>237</v>
      </c>
      <c r="C97" s="19">
        <v>214274</v>
      </c>
      <c r="D97" s="16">
        <v>169656</v>
      </c>
      <c r="E97" s="78">
        <v>129</v>
      </c>
      <c r="F97" s="78">
        <v>350</v>
      </c>
      <c r="G97" s="16">
        <v>2571</v>
      </c>
      <c r="H97" s="78">
        <v>804</v>
      </c>
      <c r="I97" s="78">
        <v>195</v>
      </c>
      <c r="J97" s="78">
        <v>14</v>
      </c>
      <c r="K97" s="78">
        <v>49</v>
      </c>
      <c r="L97" s="16">
        <v>40506</v>
      </c>
      <c r="M97" s="47">
        <f t="shared" si="4"/>
        <v>0.18903833409559723</v>
      </c>
      <c r="N97" s="47">
        <f t="shared" si="5"/>
        <v>0.81096166590440277</v>
      </c>
      <c r="O97" s="16">
        <v>38424</v>
      </c>
      <c r="P97" s="16">
        <v>31369</v>
      </c>
      <c r="Q97" s="78">
        <v>85</v>
      </c>
      <c r="R97" s="78">
        <v>143</v>
      </c>
      <c r="S97" s="16">
        <v>177</v>
      </c>
      <c r="T97" s="78">
        <v>241</v>
      </c>
      <c r="U97" s="78">
        <v>45</v>
      </c>
      <c r="V97" s="78">
        <v>14</v>
      </c>
      <c r="W97" s="78">
        <v>19</v>
      </c>
      <c r="X97" s="16">
        <v>6331</v>
      </c>
      <c r="Y97" s="47">
        <f t="shared" si="6"/>
        <v>0.16476681240891108</v>
      </c>
      <c r="Z97" s="16">
        <v>175850</v>
      </c>
      <c r="AA97" s="16">
        <v>138287</v>
      </c>
      <c r="AB97" s="78">
        <v>44</v>
      </c>
      <c r="AC97" s="78">
        <v>207</v>
      </c>
      <c r="AD97" s="16">
        <v>2394</v>
      </c>
      <c r="AE97" s="78">
        <v>563</v>
      </c>
      <c r="AF97" s="78">
        <v>150</v>
      </c>
      <c r="AG97" s="78" t="s">
        <v>896</v>
      </c>
      <c r="AH97" s="78">
        <v>30</v>
      </c>
      <c r="AI97" s="16">
        <v>34175</v>
      </c>
      <c r="AJ97" s="48">
        <f t="shared" si="7"/>
        <v>0.19434176855274382</v>
      </c>
    </row>
    <row r="98" spans="1:36" x14ac:dyDescent="0.3">
      <c r="A98" s="19" t="s">
        <v>229</v>
      </c>
      <c r="B98" s="16" t="s">
        <v>239</v>
      </c>
      <c r="C98" s="19">
        <v>127391</v>
      </c>
      <c r="D98" s="16">
        <v>102357</v>
      </c>
      <c r="E98" s="78">
        <v>28</v>
      </c>
      <c r="F98" s="78">
        <v>176</v>
      </c>
      <c r="G98" s="16">
        <v>1200</v>
      </c>
      <c r="H98" s="78">
        <v>435</v>
      </c>
      <c r="I98" s="78">
        <v>94</v>
      </c>
      <c r="J98" s="78">
        <v>3</v>
      </c>
      <c r="K98" s="78">
        <v>20</v>
      </c>
      <c r="L98" s="16">
        <v>23078</v>
      </c>
      <c r="M98" s="47">
        <f t="shared" si="4"/>
        <v>0.18115879457732492</v>
      </c>
      <c r="N98" s="47">
        <f t="shared" si="5"/>
        <v>0.81884120542267502</v>
      </c>
      <c r="O98" s="16">
        <v>6725</v>
      </c>
      <c r="P98" s="16">
        <v>5962</v>
      </c>
      <c r="Q98" s="78">
        <v>2</v>
      </c>
      <c r="R98" s="78">
        <v>9</v>
      </c>
      <c r="S98" s="16">
        <v>12</v>
      </c>
      <c r="T98" s="78">
        <v>33</v>
      </c>
      <c r="U98" s="78">
        <v>23</v>
      </c>
      <c r="V98" s="78">
        <v>3</v>
      </c>
      <c r="W98" s="78" t="s">
        <v>896</v>
      </c>
      <c r="X98" s="16">
        <v>681</v>
      </c>
      <c r="Y98" s="47">
        <f t="shared" si="6"/>
        <v>0.1012639405204461</v>
      </c>
      <c r="Z98" s="16">
        <v>120666</v>
      </c>
      <c r="AA98" s="16">
        <v>96395</v>
      </c>
      <c r="AB98" s="78">
        <v>26</v>
      </c>
      <c r="AC98" s="78">
        <v>167</v>
      </c>
      <c r="AD98" s="16">
        <v>1188</v>
      </c>
      <c r="AE98" s="78">
        <v>402</v>
      </c>
      <c r="AF98" s="78">
        <v>71</v>
      </c>
      <c r="AG98" s="78" t="s">
        <v>896</v>
      </c>
      <c r="AH98" s="78">
        <v>20</v>
      </c>
      <c r="AI98" s="16">
        <v>22397</v>
      </c>
      <c r="AJ98" s="48">
        <f t="shared" si="7"/>
        <v>0.18561152271559511</v>
      </c>
    </row>
    <row r="99" spans="1:36" x14ac:dyDescent="0.3">
      <c r="A99" s="19" t="s">
        <v>229</v>
      </c>
      <c r="B99" s="16" t="s">
        <v>241</v>
      </c>
      <c r="C99" s="19">
        <v>167928</v>
      </c>
      <c r="D99" s="16">
        <v>132226</v>
      </c>
      <c r="E99" s="78">
        <v>44</v>
      </c>
      <c r="F99" s="78">
        <v>302</v>
      </c>
      <c r="G99" s="16">
        <v>1400</v>
      </c>
      <c r="H99" s="78">
        <v>723</v>
      </c>
      <c r="I99" s="78">
        <v>159</v>
      </c>
      <c r="J99" s="78">
        <v>4</v>
      </c>
      <c r="K99" s="78">
        <v>26</v>
      </c>
      <c r="L99" s="16">
        <v>33044</v>
      </c>
      <c r="M99" s="47">
        <f t="shared" si="4"/>
        <v>0.19677480825115526</v>
      </c>
      <c r="N99" s="47">
        <f t="shared" si="5"/>
        <v>0.80322519174884477</v>
      </c>
      <c r="O99" s="16">
        <v>12464</v>
      </c>
      <c r="P99" s="16">
        <v>10420</v>
      </c>
      <c r="Q99" s="78">
        <v>18</v>
      </c>
      <c r="R99" s="78">
        <v>36</v>
      </c>
      <c r="S99" s="16">
        <v>56</v>
      </c>
      <c r="T99" s="78">
        <v>71</v>
      </c>
      <c r="U99" s="78">
        <v>26</v>
      </c>
      <c r="V99" s="78">
        <v>2</v>
      </c>
      <c r="W99" s="78">
        <v>2</v>
      </c>
      <c r="X99" s="16">
        <v>1833</v>
      </c>
      <c r="Y99" s="47">
        <f t="shared" si="6"/>
        <v>0.1470635430038511</v>
      </c>
      <c r="Z99" s="16">
        <v>155464</v>
      </c>
      <c r="AA99" s="16">
        <v>121806</v>
      </c>
      <c r="AB99" s="78">
        <v>26</v>
      </c>
      <c r="AC99" s="78">
        <v>266</v>
      </c>
      <c r="AD99" s="16">
        <v>1344</v>
      </c>
      <c r="AE99" s="78">
        <v>652</v>
      </c>
      <c r="AF99" s="78">
        <v>133</v>
      </c>
      <c r="AG99" s="78">
        <v>2</v>
      </c>
      <c r="AH99" s="78">
        <v>24</v>
      </c>
      <c r="AI99" s="16">
        <v>31211</v>
      </c>
      <c r="AJ99" s="48">
        <f t="shared" si="7"/>
        <v>0.20076030463644318</v>
      </c>
    </row>
    <row r="100" spans="1:36" x14ac:dyDescent="0.3">
      <c r="A100" s="19" t="s">
        <v>229</v>
      </c>
      <c r="B100" s="16" t="s">
        <v>245</v>
      </c>
      <c r="C100" s="19">
        <v>156773</v>
      </c>
      <c r="D100" s="16">
        <v>114991</v>
      </c>
      <c r="E100" s="78">
        <v>74</v>
      </c>
      <c r="F100" s="78">
        <v>362</v>
      </c>
      <c r="G100" s="16">
        <v>3677</v>
      </c>
      <c r="H100" s="78">
        <v>883</v>
      </c>
      <c r="I100" s="78">
        <v>228</v>
      </c>
      <c r="J100" s="78">
        <v>6</v>
      </c>
      <c r="K100" s="78">
        <v>31</v>
      </c>
      <c r="L100" s="16">
        <v>36521</v>
      </c>
      <c r="M100" s="47">
        <f t="shared" si="4"/>
        <v>0.23295465418152361</v>
      </c>
      <c r="N100" s="47">
        <f t="shared" si="5"/>
        <v>0.76704534581847639</v>
      </c>
      <c r="O100" s="16">
        <v>33422</v>
      </c>
      <c r="P100" s="16">
        <v>25521</v>
      </c>
      <c r="Q100" s="78">
        <v>27</v>
      </c>
      <c r="R100" s="78">
        <v>99</v>
      </c>
      <c r="S100" s="16">
        <v>637</v>
      </c>
      <c r="T100" s="78">
        <v>334</v>
      </c>
      <c r="U100" s="78">
        <v>90</v>
      </c>
      <c r="V100" s="78">
        <v>5</v>
      </c>
      <c r="W100" s="78">
        <v>12</v>
      </c>
      <c r="X100" s="16">
        <v>6697</v>
      </c>
      <c r="Y100" s="47">
        <f t="shared" si="6"/>
        <v>0.20037699718748131</v>
      </c>
      <c r="Z100" s="16">
        <v>123351</v>
      </c>
      <c r="AA100" s="16">
        <v>89470</v>
      </c>
      <c r="AB100" s="78">
        <v>47</v>
      </c>
      <c r="AC100" s="78">
        <v>263</v>
      </c>
      <c r="AD100" s="16">
        <v>3040</v>
      </c>
      <c r="AE100" s="78">
        <v>549</v>
      </c>
      <c r="AF100" s="78">
        <v>138</v>
      </c>
      <c r="AG100" s="78">
        <v>1</v>
      </c>
      <c r="AH100" s="78">
        <v>19</v>
      </c>
      <c r="AI100" s="16">
        <v>29824</v>
      </c>
      <c r="AJ100" s="48">
        <f t="shared" si="7"/>
        <v>0.24178158263816263</v>
      </c>
    </row>
    <row r="101" spans="1:36" x14ac:dyDescent="0.3">
      <c r="A101" s="19" t="s">
        <v>229</v>
      </c>
      <c r="B101" s="16" t="s">
        <v>246</v>
      </c>
      <c r="C101" s="19">
        <v>134991</v>
      </c>
      <c r="D101" s="16">
        <v>97930</v>
      </c>
      <c r="E101" s="78">
        <v>40</v>
      </c>
      <c r="F101" s="78">
        <v>160</v>
      </c>
      <c r="G101" s="78">
        <v>979</v>
      </c>
      <c r="H101" s="78">
        <v>660</v>
      </c>
      <c r="I101" s="78">
        <v>164</v>
      </c>
      <c r="J101" s="78">
        <v>7</v>
      </c>
      <c r="K101" s="78">
        <v>21</v>
      </c>
      <c r="L101" s="16">
        <v>35030</v>
      </c>
      <c r="M101" s="47">
        <f t="shared" si="4"/>
        <v>0.25949878140024152</v>
      </c>
      <c r="N101" s="47">
        <f t="shared" si="5"/>
        <v>0.74050121859975848</v>
      </c>
      <c r="O101" s="16">
        <v>5423</v>
      </c>
      <c r="P101" s="16">
        <v>4588</v>
      </c>
      <c r="Q101" s="78" t="s">
        <v>896</v>
      </c>
      <c r="R101" s="78">
        <v>2</v>
      </c>
      <c r="S101" s="78">
        <v>5</v>
      </c>
      <c r="T101" s="78">
        <v>42</v>
      </c>
      <c r="U101" s="78">
        <v>4</v>
      </c>
      <c r="V101" s="78">
        <v>6</v>
      </c>
      <c r="W101" s="78">
        <v>1</v>
      </c>
      <c r="X101" s="16">
        <v>775</v>
      </c>
      <c r="Y101" s="47">
        <f t="shared" si="6"/>
        <v>0.1429098285082058</v>
      </c>
      <c r="Z101" s="16">
        <v>129568</v>
      </c>
      <c r="AA101" s="16">
        <v>93342</v>
      </c>
      <c r="AB101" s="78">
        <v>40</v>
      </c>
      <c r="AC101" s="78">
        <v>158</v>
      </c>
      <c r="AD101" s="78">
        <v>974</v>
      </c>
      <c r="AE101" s="78">
        <v>618</v>
      </c>
      <c r="AF101" s="78">
        <v>160</v>
      </c>
      <c r="AG101" s="78">
        <v>1</v>
      </c>
      <c r="AH101" s="78">
        <v>20</v>
      </c>
      <c r="AI101" s="16">
        <v>34255</v>
      </c>
      <c r="AJ101" s="48">
        <f t="shared" si="7"/>
        <v>0.26437855025932328</v>
      </c>
    </row>
    <row r="102" spans="1:36" x14ac:dyDescent="0.3">
      <c r="A102" s="19" t="s">
        <v>229</v>
      </c>
      <c r="B102" s="16" t="s">
        <v>248</v>
      </c>
      <c r="C102" s="19">
        <v>41535</v>
      </c>
      <c r="D102" s="16">
        <v>34956</v>
      </c>
      <c r="E102" s="78">
        <v>7</v>
      </c>
      <c r="F102" s="78">
        <v>45</v>
      </c>
      <c r="G102" s="78">
        <v>50</v>
      </c>
      <c r="H102" s="78">
        <v>189</v>
      </c>
      <c r="I102" s="78">
        <v>34</v>
      </c>
      <c r="J102" s="78" t="s">
        <v>896</v>
      </c>
      <c r="K102" s="78">
        <v>11</v>
      </c>
      <c r="L102" s="16">
        <v>6243</v>
      </c>
      <c r="M102" s="47">
        <f t="shared" si="4"/>
        <v>0.15030697002527987</v>
      </c>
      <c r="N102" s="47">
        <f t="shared" si="5"/>
        <v>0.84969302997472007</v>
      </c>
      <c r="O102" s="16">
        <v>3500</v>
      </c>
      <c r="P102" s="16">
        <v>3127</v>
      </c>
      <c r="Q102" s="78">
        <v>1</v>
      </c>
      <c r="R102" s="78">
        <v>4</v>
      </c>
      <c r="S102" s="78">
        <v>1</v>
      </c>
      <c r="T102" s="78">
        <v>41</v>
      </c>
      <c r="U102" s="78" t="s">
        <v>896</v>
      </c>
      <c r="V102" s="78" t="s">
        <v>896</v>
      </c>
      <c r="W102" s="78" t="s">
        <v>896</v>
      </c>
      <c r="X102" s="16">
        <v>326</v>
      </c>
      <c r="Y102" s="47">
        <f t="shared" si="6"/>
        <v>9.3142857142857138E-2</v>
      </c>
      <c r="Z102" s="16">
        <v>38035</v>
      </c>
      <c r="AA102" s="16">
        <v>31829</v>
      </c>
      <c r="AB102" s="78">
        <v>6</v>
      </c>
      <c r="AC102" s="78">
        <v>41</v>
      </c>
      <c r="AD102" s="78">
        <v>49</v>
      </c>
      <c r="AE102" s="78">
        <v>148</v>
      </c>
      <c r="AF102" s="78">
        <v>34</v>
      </c>
      <c r="AG102" s="78" t="s">
        <v>896</v>
      </c>
      <c r="AH102" s="78">
        <v>11</v>
      </c>
      <c r="AI102" s="16">
        <v>5917</v>
      </c>
      <c r="AJ102" s="48">
        <f t="shared" si="7"/>
        <v>0.15556724069935585</v>
      </c>
    </row>
    <row r="103" spans="1:36" x14ac:dyDescent="0.3">
      <c r="A103" s="19" t="s">
        <v>229</v>
      </c>
      <c r="B103" s="16" t="s">
        <v>250</v>
      </c>
      <c r="C103" s="19">
        <v>195173</v>
      </c>
      <c r="D103" s="16">
        <v>131694</v>
      </c>
      <c r="E103" s="78">
        <v>64</v>
      </c>
      <c r="F103" s="78">
        <v>412</v>
      </c>
      <c r="G103" s="16">
        <v>4690</v>
      </c>
      <c r="H103" s="78">
        <v>978</v>
      </c>
      <c r="I103" s="78">
        <v>332</v>
      </c>
      <c r="J103" s="78">
        <v>13</v>
      </c>
      <c r="K103" s="78">
        <v>58</v>
      </c>
      <c r="L103" s="16">
        <v>56932</v>
      </c>
      <c r="M103" s="47">
        <f t="shared" si="4"/>
        <v>0.29170018393937686</v>
      </c>
      <c r="N103" s="47">
        <f t="shared" si="5"/>
        <v>0.70829981606062309</v>
      </c>
      <c r="O103" s="16">
        <v>10604</v>
      </c>
      <c r="P103" s="16">
        <v>8630</v>
      </c>
      <c r="Q103" s="78">
        <v>5</v>
      </c>
      <c r="R103" s="78">
        <v>36</v>
      </c>
      <c r="S103" s="16">
        <v>189</v>
      </c>
      <c r="T103" s="78">
        <v>162</v>
      </c>
      <c r="U103" s="78">
        <v>4</v>
      </c>
      <c r="V103" s="78">
        <v>1</v>
      </c>
      <c r="W103" s="78" t="s">
        <v>896</v>
      </c>
      <c r="X103" s="16">
        <v>1577</v>
      </c>
      <c r="Y103" s="47">
        <f t="shared" si="6"/>
        <v>0.14871746510750661</v>
      </c>
      <c r="Z103" s="16">
        <v>184569</v>
      </c>
      <c r="AA103" s="16">
        <v>123064</v>
      </c>
      <c r="AB103" s="78">
        <v>59</v>
      </c>
      <c r="AC103" s="78">
        <v>376</v>
      </c>
      <c r="AD103" s="16">
        <v>4501</v>
      </c>
      <c r="AE103" s="78">
        <v>816</v>
      </c>
      <c r="AF103" s="78">
        <v>328</v>
      </c>
      <c r="AG103" s="78">
        <v>12</v>
      </c>
      <c r="AH103" s="78">
        <v>58</v>
      </c>
      <c r="AI103" s="16">
        <v>55355</v>
      </c>
      <c r="AJ103" s="48">
        <f t="shared" si="7"/>
        <v>0.29991493696124483</v>
      </c>
    </row>
    <row r="104" spans="1:36" x14ac:dyDescent="0.3">
      <c r="A104" s="19" t="s">
        <v>229</v>
      </c>
      <c r="B104" s="16" t="s">
        <v>252</v>
      </c>
      <c r="C104" s="19">
        <v>38440</v>
      </c>
      <c r="D104" s="16">
        <v>32055</v>
      </c>
      <c r="E104" s="78">
        <v>6</v>
      </c>
      <c r="F104" s="78">
        <v>33</v>
      </c>
      <c r="G104" s="78">
        <v>130</v>
      </c>
      <c r="H104" s="78">
        <v>214</v>
      </c>
      <c r="I104" s="78">
        <v>44</v>
      </c>
      <c r="J104" s="78" t="s">
        <v>896</v>
      </c>
      <c r="K104" s="78">
        <v>6</v>
      </c>
      <c r="L104" s="16">
        <v>5952</v>
      </c>
      <c r="M104" s="47">
        <f t="shared" si="4"/>
        <v>0.15483870967741936</v>
      </c>
      <c r="N104" s="47">
        <f t="shared" si="5"/>
        <v>0.84516129032258069</v>
      </c>
      <c r="O104" s="16">
        <v>5489</v>
      </c>
      <c r="P104" s="16">
        <v>4896</v>
      </c>
      <c r="Q104" s="78" t="s">
        <v>896</v>
      </c>
      <c r="R104" s="78">
        <v>10</v>
      </c>
      <c r="S104" s="78">
        <v>44</v>
      </c>
      <c r="T104" s="78">
        <v>35</v>
      </c>
      <c r="U104" s="78">
        <v>23</v>
      </c>
      <c r="V104" s="78" t="s">
        <v>896</v>
      </c>
      <c r="W104" s="78" t="s">
        <v>896</v>
      </c>
      <c r="X104" s="16">
        <v>481</v>
      </c>
      <c r="Y104" s="47">
        <f t="shared" si="6"/>
        <v>8.7629805064674798E-2</v>
      </c>
      <c r="Z104" s="16">
        <v>32951</v>
      </c>
      <c r="AA104" s="16">
        <v>27159</v>
      </c>
      <c r="AB104" s="78">
        <v>6</v>
      </c>
      <c r="AC104" s="78">
        <v>23</v>
      </c>
      <c r="AD104" s="78">
        <v>86</v>
      </c>
      <c r="AE104" s="78">
        <v>179</v>
      </c>
      <c r="AF104" s="78">
        <v>21</v>
      </c>
      <c r="AG104" s="78" t="s">
        <v>896</v>
      </c>
      <c r="AH104" s="78">
        <v>6</v>
      </c>
      <c r="AI104" s="16">
        <v>5471</v>
      </c>
      <c r="AJ104" s="48">
        <f t="shared" si="7"/>
        <v>0.16603441473703379</v>
      </c>
    </row>
    <row r="105" spans="1:36" x14ac:dyDescent="0.3">
      <c r="A105" s="19" t="s">
        <v>229</v>
      </c>
      <c r="B105" s="16" t="s">
        <v>256</v>
      </c>
      <c r="C105" s="19">
        <v>89349</v>
      </c>
      <c r="D105" s="16">
        <v>75091</v>
      </c>
      <c r="E105" s="78">
        <v>26</v>
      </c>
      <c r="F105" s="78">
        <v>133</v>
      </c>
      <c r="G105" s="78">
        <v>1088</v>
      </c>
      <c r="H105" s="78">
        <v>463</v>
      </c>
      <c r="I105" s="78">
        <v>91</v>
      </c>
      <c r="J105" s="78">
        <v>109</v>
      </c>
      <c r="K105" s="78">
        <v>11</v>
      </c>
      <c r="L105" s="16">
        <v>12337</v>
      </c>
      <c r="M105" s="47">
        <f t="shared" si="4"/>
        <v>0.13807653135457587</v>
      </c>
      <c r="N105" s="47">
        <f t="shared" si="5"/>
        <v>0.86192346864542413</v>
      </c>
      <c r="O105" s="16">
        <v>17513</v>
      </c>
      <c r="P105" s="16">
        <v>14889</v>
      </c>
      <c r="Q105" s="78">
        <v>16</v>
      </c>
      <c r="R105" s="78">
        <v>55</v>
      </c>
      <c r="S105" s="78">
        <v>140</v>
      </c>
      <c r="T105" s="78">
        <v>133</v>
      </c>
      <c r="U105" s="78">
        <v>23</v>
      </c>
      <c r="V105" s="78">
        <v>50</v>
      </c>
      <c r="W105" s="78">
        <v>3</v>
      </c>
      <c r="X105" s="16">
        <v>2204</v>
      </c>
      <c r="Y105" s="47">
        <f t="shared" si="6"/>
        <v>0.1258493690401416</v>
      </c>
      <c r="Z105" s="16">
        <v>71836</v>
      </c>
      <c r="AA105" s="16">
        <v>60202</v>
      </c>
      <c r="AB105" s="78">
        <v>10</v>
      </c>
      <c r="AC105" s="78">
        <v>78</v>
      </c>
      <c r="AD105" s="78">
        <v>948</v>
      </c>
      <c r="AE105" s="78">
        <v>330</v>
      </c>
      <c r="AF105" s="78">
        <v>68</v>
      </c>
      <c r="AG105" s="78">
        <v>59</v>
      </c>
      <c r="AH105" s="78">
        <v>8</v>
      </c>
      <c r="AI105" s="16">
        <v>10133</v>
      </c>
      <c r="AJ105" s="48">
        <f t="shared" si="7"/>
        <v>0.14105740854167828</v>
      </c>
    </row>
    <row r="106" spans="1:36" x14ac:dyDescent="0.3">
      <c r="A106" s="19" t="s">
        <v>229</v>
      </c>
      <c r="B106" s="16" t="s">
        <v>257</v>
      </c>
      <c r="C106" s="19">
        <v>123158</v>
      </c>
      <c r="D106" s="16">
        <v>92460</v>
      </c>
      <c r="E106" s="78">
        <v>38</v>
      </c>
      <c r="F106" s="78">
        <v>161</v>
      </c>
      <c r="G106" s="78">
        <v>836</v>
      </c>
      <c r="H106" s="78">
        <v>400</v>
      </c>
      <c r="I106" s="78">
        <v>170</v>
      </c>
      <c r="J106" s="78">
        <v>24</v>
      </c>
      <c r="K106" s="78">
        <v>35</v>
      </c>
      <c r="L106" s="16">
        <v>29034</v>
      </c>
      <c r="M106" s="47">
        <f t="shared" si="4"/>
        <v>0.23574595235388687</v>
      </c>
      <c r="N106" s="47">
        <f t="shared" si="5"/>
        <v>0.76425404764611315</v>
      </c>
      <c r="O106" s="16">
        <v>10623</v>
      </c>
      <c r="P106" s="16">
        <v>8592</v>
      </c>
      <c r="Q106" s="78">
        <v>12</v>
      </c>
      <c r="R106" s="78">
        <v>12</v>
      </c>
      <c r="S106" s="78">
        <v>113</v>
      </c>
      <c r="T106" s="78">
        <v>38</v>
      </c>
      <c r="U106" s="78">
        <v>6</v>
      </c>
      <c r="V106" s="78">
        <v>24</v>
      </c>
      <c r="W106" s="78">
        <v>2</v>
      </c>
      <c r="X106" s="16">
        <v>1824</v>
      </c>
      <c r="Y106" s="47">
        <f t="shared" si="6"/>
        <v>0.17170290878282971</v>
      </c>
      <c r="Z106" s="16">
        <v>112535</v>
      </c>
      <c r="AA106" s="16">
        <v>83868</v>
      </c>
      <c r="AB106" s="78">
        <v>26</v>
      </c>
      <c r="AC106" s="78">
        <v>149</v>
      </c>
      <c r="AD106" s="78">
        <v>723</v>
      </c>
      <c r="AE106" s="78">
        <v>362</v>
      </c>
      <c r="AF106" s="78">
        <v>164</v>
      </c>
      <c r="AG106" s="78" t="s">
        <v>896</v>
      </c>
      <c r="AH106" s="78">
        <v>33</v>
      </c>
      <c r="AI106" s="16">
        <v>27210</v>
      </c>
      <c r="AJ106" s="48">
        <f t="shared" si="7"/>
        <v>0.24179144266228283</v>
      </c>
    </row>
    <row r="107" spans="1:36" x14ac:dyDescent="0.3">
      <c r="A107" s="19" t="s">
        <v>229</v>
      </c>
      <c r="B107" s="16" t="s">
        <v>259</v>
      </c>
      <c r="C107" s="19">
        <v>50822</v>
      </c>
      <c r="D107" s="16">
        <v>45135</v>
      </c>
      <c r="E107" s="78">
        <v>6</v>
      </c>
      <c r="F107" s="78">
        <v>31</v>
      </c>
      <c r="G107" s="78">
        <v>116</v>
      </c>
      <c r="H107" s="78">
        <v>259</v>
      </c>
      <c r="I107" s="78">
        <v>66</v>
      </c>
      <c r="J107" s="78" t="s">
        <v>896</v>
      </c>
      <c r="K107" s="78">
        <v>2</v>
      </c>
      <c r="L107" s="16">
        <v>5207</v>
      </c>
      <c r="M107" s="47">
        <f t="shared" si="4"/>
        <v>0.10245562945181221</v>
      </c>
      <c r="N107" s="47">
        <f t="shared" si="5"/>
        <v>0.89754437054818781</v>
      </c>
      <c r="O107" s="16">
        <v>4018</v>
      </c>
      <c r="P107" s="16">
        <v>3759</v>
      </c>
      <c r="Q107" s="78" t="s">
        <v>896</v>
      </c>
      <c r="R107" s="78">
        <v>1</v>
      </c>
      <c r="S107" s="78">
        <v>5</v>
      </c>
      <c r="T107" s="78">
        <v>39</v>
      </c>
      <c r="U107" s="78">
        <v>2</v>
      </c>
      <c r="V107" s="78" t="s">
        <v>896</v>
      </c>
      <c r="W107" s="78" t="s">
        <v>896</v>
      </c>
      <c r="X107" s="16">
        <v>212</v>
      </c>
      <c r="Y107" s="47">
        <f t="shared" si="6"/>
        <v>5.2762568442010951E-2</v>
      </c>
      <c r="Z107" s="16">
        <v>46804</v>
      </c>
      <c r="AA107" s="16">
        <v>41376</v>
      </c>
      <c r="AB107" s="78">
        <v>6</v>
      </c>
      <c r="AC107" s="78">
        <v>30</v>
      </c>
      <c r="AD107" s="78">
        <v>111</v>
      </c>
      <c r="AE107" s="78">
        <v>220</v>
      </c>
      <c r="AF107" s="78">
        <v>64</v>
      </c>
      <c r="AG107" s="78" t="s">
        <v>896</v>
      </c>
      <c r="AH107" s="78">
        <v>2</v>
      </c>
      <c r="AI107" s="16">
        <v>4995</v>
      </c>
      <c r="AJ107" s="48">
        <f t="shared" si="7"/>
        <v>0.10672164772241689</v>
      </c>
    </row>
    <row r="108" spans="1:36" x14ac:dyDescent="0.3">
      <c r="A108" s="19" t="s">
        <v>229</v>
      </c>
      <c r="B108" s="16" t="s">
        <v>261</v>
      </c>
      <c r="C108" s="19">
        <v>64388</v>
      </c>
      <c r="D108" s="16">
        <v>50821</v>
      </c>
      <c r="E108" s="78">
        <v>17</v>
      </c>
      <c r="F108" s="78">
        <v>72</v>
      </c>
      <c r="G108" s="78">
        <v>174</v>
      </c>
      <c r="H108" s="78">
        <v>253</v>
      </c>
      <c r="I108" s="78">
        <v>41</v>
      </c>
      <c r="J108" s="78">
        <v>2</v>
      </c>
      <c r="K108" s="78">
        <v>6</v>
      </c>
      <c r="L108" s="16">
        <v>13002</v>
      </c>
      <c r="M108" s="47">
        <f t="shared" si="4"/>
        <v>0.2019320370255327</v>
      </c>
      <c r="N108" s="47">
        <f t="shared" si="5"/>
        <v>0.79806796297446736</v>
      </c>
      <c r="O108" s="16">
        <v>4510</v>
      </c>
      <c r="P108" s="16">
        <v>3782</v>
      </c>
      <c r="Q108" s="78">
        <v>3</v>
      </c>
      <c r="R108" s="78">
        <v>18</v>
      </c>
      <c r="S108" s="78">
        <v>15</v>
      </c>
      <c r="T108" s="78">
        <v>27</v>
      </c>
      <c r="U108" s="78">
        <v>7</v>
      </c>
      <c r="V108" s="78" t="s">
        <v>896</v>
      </c>
      <c r="W108" s="78" t="s">
        <v>896</v>
      </c>
      <c r="X108" s="16">
        <v>658</v>
      </c>
      <c r="Y108" s="47">
        <f t="shared" si="6"/>
        <v>0.14589800443458981</v>
      </c>
      <c r="Z108" s="16">
        <v>59878</v>
      </c>
      <c r="AA108" s="16">
        <v>47039</v>
      </c>
      <c r="AB108" s="78">
        <v>14</v>
      </c>
      <c r="AC108" s="78">
        <v>54</v>
      </c>
      <c r="AD108" s="78">
        <v>159</v>
      </c>
      <c r="AE108" s="78">
        <v>226</v>
      </c>
      <c r="AF108" s="78">
        <v>34</v>
      </c>
      <c r="AG108" s="78">
        <v>2</v>
      </c>
      <c r="AH108" s="78">
        <v>6</v>
      </c>
      <c r="AI108" s="16">
        <v>12344</v>
      </c>
      <c r="AJ108" s="48">
        <f t="shared" si="7"/>
        <v>0.20615251010387789</v>
      </c>
    </row>
    <row r="109" spans="1:36" x14ac:dyDescent="0.3">
      <c r="A109" s="19" t="s">
        <v>229</v>
      </c>
      <c r="B109" s="16" t="s">
        <v>263</v>
      </c>
      <c r="C109" s="19">
        <v>196711</v>
      </c>
      <c r="D109" s="16">
        <v>127648</v>
      </c>
      <c r="E109" s="78">
        <v>166</v>
      </c>
      <c r="F109" s="78">
        <v>464</v>
      </c>
      <c r="G109" s="16">
        <v>3760</v>
      </c>
      <c r="H109" s="78">
        <v>927</v>
      </c>
      <c r="I109" s="78">
        <v>239</v>
      </c>
      <c r="J109" s="78">
        <v>20</v>
      </c>
      <c r="K109" s="78">
        <v>67</v>
      </c>
      <c r="L109" s="16">
        <v>63420</v>
      </c>
      <c r="M109" s="47">
        <f t="shared" si="4"/>
        <v>0.32240189923288481</v>
      </c>
      <c r="N109" s="47">
        <f t="shared" si="5"/>
        <v>0.67759810076711524</v>
      </c>
      <c r="O109" s="16">
        <v>44220</v>
      </c>
      <c r="P109" s="16">
        <v>32872</v>
      </c>
      <c r="Q109" s="78">
        <v>109</v>
      </c>
      <c r="R109" s="78">
        <v>227</v>
      </c>
      <c r="S109" s="16">
        <v>473</v>
      </c>
      <c r="T109" s="78">
        <v>426</v>
      </c>
      <c r="U109" s="78">
        <v>90</v>
      </c>
      <c r="V109" s="78">
        <v>19</v>
      </c>
      <c r="W109" s="78">
        <v>15</v>
      </c>
      <c r="X109" s="16">
        <v>9989</v>
      </c>
      <c r="Y109" s="47">
        <f t="shared" si="6"/>
        <v>0.22589326096788784</v>
      </c>
      <c r="Z109" s="16">
        <v>152491</v>
      </c>
      <c r="AA109" s="16">
        <v>94776</v>
      </c>
      <c r="AB109" s="78">
        <v>57</v>
      </c>
      <c r="AC109" s="78">
        <v>237</v>
      </c>
      <c r="AD109" s="16">
        <v>3287</v>
      </c>
      <c r="AE109" s="78">
        <v>501</v>
      </c>
      <c r="AF109" s="78">
        <v>149</v>
      </c>
      <c r="AG109" s="78">
        <v>1</v>
      </c>
      <c r="AH109" s="78">
        <v>52</v>
      </c>
      <c r="AI109" s="16">
        <v>53431</v>
      </c>
      <c r="AJ109" s="48">
        <f t="shared" si="7"/>
        <v>0.3503878917444308</v>
      </c>
    </row>
    <row r="110" spans="1:36" x14ac:dyDescent="0.3">
      <c r="A110" s="19" t="s">
        <v>229</v>
      </c>
      <c r="B110" s="16" t="s">
        <v>265</v>
      </c>
      <c r="C110" s="19">
        <v>97278</v>
      </c>
      <c r="D110" s="16">
        <v>76791</v>
      </c>
      <c r="E110" s="78">
        <v>20</v>
      </c>
      <c r="F110" s="78">
        <v>90</v>
      </c>
      <c r="G110" s="78">
        <v>939</v>
      </c>
      <c r="H110" s="78">
        <v>342</v>
      </c>
      <c r="I110" s="78">
        <v>44</v>
      </c>
      <c r="J110" s="78">
        <v>1</v>
      </c>
      <c r="K110" s="78">
        <v>6</v>
      </c>
      <c r="L110" s="16">
        <v>19045</v>
      </c>
      <c r="M110" s="47">
        <f t="shared" si="4"/>
        <v>0.19577910730072576</v>
      </c>
      <c r="N110" s="47">
        <f t="shared" si="5"/>
        <v>0.80422089269927421</v>
      </c>
      <c r="O110" s="16">
        <v>4355</v>
      </c>
      <c r="P110" s="16">
        <v>3480</v>
      </c>
      <c r="Q110" s="78">
        <v>9</v>
      </c>
      <c r="R110" s="78">
        <v>2</v>
      </c>
      <c r="S110" s="78">
        <v>41</v>
      </c>
      <c r="T110" s="78">
        <v>42</v>
      </c>
      <c r="U110" s="78">
        <v>1</v>
      </c>
      <c r="V110" s="78">
        <v>1</v>
      </c>
      <c r="W110" s="78" t="s">
        <v>896</v>
      </c>
      <c r="X110" s="16">
        <v>779</v>
      </c>
      <c r="Y110" s="47">
        <f t="shared" si="6"/>
        <v>0.1788748564867968</v>
      </c>
      <c r="Z110" s="16">
        <v>92923</v>
      </c>
      <c r="AA110" s="16">
        <v>73311</v>
      </c>
      <c r="AB110" s="78">
        <v>11</v>
      </c>
      <c r="AC110" s="78">
        <v>88</v>
      </c>
      <c r="AD110" s="78">
        <v>898</v>
      </c>
      <c r="AE110" s="78">
        <v>300</v>
      </c>
      <c r="AF110" s="78">
        <v>43</v>
      </c>
      <c r="AG110" s="78" t="s">
        <v>896</v>
      </c>
      <c r="AH110" s="78">
        <v>6</v>
      </c>
      <c r="AI110" s="16">
        <v>18266</v>
      </c>
      <c r="AJ110" s="48">
        <f t="shared" si="7"/>
        <v>0.19657135477761156</v>
      </c>
    </row>
    <row r="111" spans="1:36" x14ac:dyDescent="0.3">
      <c r="A111" s="19" t="s">
        <v>229</v>
      </c>
      <c r="B111" s="16" t="s">
        <v>269</v>
      </c>
      <c r="C111" s="19">
        <v>240494</v>
      </c>
      <c r="D111" s="16">
        <v>192096</v>
      </c>
      <c r="E111" s="78">
        <v>97</v>
      </c>
      <c r="F111" s="78">
        <v>339</v>
      </c>
      <c r="G111" s="16">
        <v>1763</v>
      </c>
      <c r="H111" s="78">
        <v>1848</v>
      </c>
      <c r="I111" s="78">
        <v>263</v>
      </c>
      <c r="J111" s="78">
        <v>6</v>
      </c>
      <c r="K111" s="78">
        <v>75</v>
      </c>
      <c r="L111" s="16">
        <v>44007</v>
      </c>
      <c r="M111" s="47">
        <f t="shared" si="4"/>
        <v>0.18298585411694263</v>
      </c>
      <c r="N111" s="47">
        <f t="shared" si="5"/>
        <v>0.81701414588305732</v>
      </c>
      <c r="O111" s="16">
        <v>76869</v>
      </c>
      <c r="P111" s="16">
        <v>63165</v>
      </c>
      <c r="Q111" s="78">
        <v>67</v>
      </c>
      <c r="R111" s="78">
        <v>99</v>
      </c>
      <c r="S111" s="16">
        <v>285</v>
      </c>
      <c r="T111" s="78">
        <v>1119</v>
      </c>
      <c r="U111" s="78">
        <v>56</v>
      </c>
      <c r="V111" s="78">
        <v>3</v>
      </c>
      <c r="W111" s="78">
        <v>8</v>
      </c>
      <c r="X111" s="16">
        <v>12067</v>
      </c>
      <c r="Y111" s="47">
        <f t="shared" si="6"/>
        <v>0.15698135789459991</v>
      </c>
      <c r="Z111" s="16">
        <v>163625</v>
      </c>
      <c r="AA111" s="16">
        <v>128931</v>
      </c>
      <c r="AB111" s="78">
        <v>30</v>
      </c>
      <c r="AC111" s="78">
        <v>240</v>
      </c>
      <c r="AD111" s="16">
        <v>1478</v>
      </c>
      <c r="AE111" s="78">
        <v>729</v>
      </c>
      <c r="AF111" s="78">
        <v>207</v>
      </c>
      <c r="AG111" s="78">
        <v>3</v>
      </c>
      <c r="AH111" s="78">
        <v>67</v>
      </c>
      <c r="AI111" s="16">
        <v>31940</v>
      </c>
      <c r="AJ111" s="48">
        <f t="shared" si="7"/>
        <v>0.19520244461420933</v>
      </c>
    </row>
    <row r="112" spans="1:36" x14ac:dyDescent="0.3">
      <c r="A112" s="19" t="s">
        <v>229</v>
      </c>
      <c r="B112" s="16" t="s">
        <v>270</v>
      </c>
      <c r="C112" s="19">
        <v>176771</v>
      </c>
      <c r="D112" s="16">
        <v>135432</v>
      </c>
      <c r="E112" s="78">
        <v>33</v>
      </c>
      <c r="F112" s="78">
        <v>230</v>
      </c>
      <c r="G112" s="16">
        <v>1101</v>
      </c>
      <c r="H112" s="78">
        <v>971</v>
      </c>
      <c r="I112" s="78">
        <v>108</v>
      </c>
      <c r="J112" s="78">
        <v>4</v>
      </c>
      <c r="K112" s="78">
        <v>31</v>
      </c>
      <c r="L112" s="16">
        <v>38861</v>
      </c>
      <c r="M112" s="47">
        <f t="shared" si="4"/>
        <v>0.21983809561523102</v>
      </c>
      <c r="N112" s="47">
        <f t="shared" si="5"/>
        <v>0.78016190438476896</v>
      </c>
      <c r="O112" s="16">
        <v>19269</v>
      </c>
      <c r="P112" s="16">
        <v>15496</v>
      </c>
      <c r="Q112" s="78">
        <v>3</v>
      </c>
      <c r="R112" s="78">
        <v>19</v>
      </c>
      <c r="S112" s="16">
        <v>68</v>
      </c>
      <c r="T112" s="78">
        <v>187</v>
      </c>
      <c r="U112" s="78">
        <v>34</v>
      </c>
      <c r="V112" s="78">
        <v>1</v>
      </c>
      <c r="W112" s="78">
        <v>1</v>
      </c>
      <c r="X112" s="16">
        <v>3460</v>
      </c>
      <c r="Y112" s="47">
        <f t="shared" si="6"/>
        <v>0.1795630286989465</v>
      </c>
      <c r="Z112" s="16">
        <v>157502</v>
      </c>
      <c r="AA112" s="16">
        <v>119936</v>
      </c>
      <c r="AB112" s="78">
        <v>30</v>
      </c>
      <c r="AC112" s="78">
        <v>211</v>
      </c>
      <c r="AD112" s="16">
        <v>1033</v>
      </c>
      <c r="AE112" s="78">
        <v>784</v>
      </c>
      <c r="AF112" s="78">
        <v>74</v>
      </c>
      <c r="AG112" s="78">
        <v>3</v>
      </c>
      <c r="AH112" s="78">
        <v>30</v>
      </c>
      <c r="AI112" s="16">
        <v>35401</v>
      </c>
      <c r="AJ112" s="48">
        <f t="shared" si="7"/>
        <v>0.22476539980444693</v>
      </c>
    </row>
    <row r="113" spans="1:36" x14ac:dyDescent="0.3">
      <c r="A113" s="19" t="s">
        <v>229</v>
      </c>
      <c r="B113" s="16" t="s">
        <v>272</v>
      </c>
      <c r="C113" s="19">
        <v>183243</v>
      </c>
      <c r="D113" s="16">
        <v>133261</v>
      </c>
      <c r="E113" s="78">
        <v>29</v>
      </c>
      <c r="F113" s="78">
        <v>211</v>
      </c>
      <c r="G113" s="16">
        <v>1846</v>
      </c>
      <c r="H113" s="78">
        <v>770</v>
      </c>
      <c r="I113" s="78">
        <v>72</v>
      </c>
      <c r="J113" s="78">
        <v>1</v>
      </c>
      <c r="K113" s="78">
        <v>80</v>
      </c>
      <c r="L113" s="16">
        <v>46973</v>
      </c>
      <c r="M113" s="47">
        <f t="shared" si="4"/>
        <v>0.25634267066136224</v>
      </c>
      <c r="N113" s="47">
        <f t="shared" si="5"/>
        <v>0.74365732933863771</v>
      </c>
      <c r="O113" s="16">
        <v>6563</v>
      </c>
      <c r="P113" s="16">
        <v>5856</v>
      </c>
      <c r="Q113" s="78" t="s">
        <v>896</v>
      </c>
      <c r="R113" s="78" t="s">
        <v>896</v>
      </c>
      <c r="S113" s="16">
        <v>21</v>
      </c>
      <c r="T113" s="78">
        <v>51</v>
      </c>
      <c r="U113" s="78">
        <v>1</v>
      </c>
      <c r="V113" s="78">
        <v>1</v>
      </c>
      <c r="W113" s="78" t="s">
        <v>896</v>
      </c>
      <c r="X113" s="16">
        <v>633</v>
      </c>
      <c r="Y113" s="47">
        <f t="shared" si="6"/>
        <v>9.644979430138656E-2</v>
      </c>
      <c r="Z113" s="16">
        <v>176680</v>
      </c>
      <c r="AA113" s="16">
        <v>127405</v>
      </c>
      <c r="AB113" s="78">
        <v>29</v>
      </c>
      <c r="AC113" s="78">
        <v>211</v>
      </c>
      <c r="AD113" s="16">
        <v>1825</v>
      </c>
      <c r="AE113" s="78">
        <v>719</v>
      </c>
      <c r="AF113" s="78">
        <v>71</v>
      </c>
      <c r="AG113" s="78" t="s">
        <v>896</v>
      </c>
      <c r="AH113" s="78">
        <v>80</v>
      </c>
      <c r="AI113" s="16">
        <v>46340</v>
      </c>
      <c r="AJ113" s="48">
        <f t="shared" si="7"/>
        <v>0.26228209191759111</v>
      </c>
    </row>
    <row r="114" spans="1:36" x14ac:dyDescent="0.3">
      <c r="A114" s="19" t="s">
        <v>229</v>
      </c>
      <c r="B114" s="16" t="s">
        <v>274</v>
      </c>
      <c r="C114" s="19">
        <v>135490</v>
      </c>
      <c r="D114" s="16">
        <v>103635</v>
      </c>
      <c r="E114" s="78">
        <v>15</v>
      </c>
      <c r="F114" s="78">
        <v>71</v>
      </c>
      <c r="G114" s="78">
        <v>176</v>
      </c>
      <c r="H114" s="78">
        <v>519</v>
      </c>
      <c r="I114" s="78">
        <v>218</v>
      </c>
      <c r="J114" s="78">
        <v>4</v>
      </c>
      <c r="K114" s="78">
        <v>34</v>
      </c>
      <c r="L114" s="16">
        <v>30818</v>
      </c>
      <c r="M114" s="47">
        <f t="shared" si="4"/>
        <v>0.22745590080448741</v>
      </c>
      <c r="N114" s="47">
        <f t="shared" si="5"/>
        <v>0.77254409919551259</v>
      </c>
      <c r="O114" s="16">
        <v>6140</v>
      </c>
      <c r="P114" s="16">
        <v>5410</v>
      </c>
      <c r="Q114" s="78">
        <v>2</v>
      </c>
      <c r="R114" s="78">
        <v>4</v>
      </c>
      <c r="S114" s="78" t="s">
        <v>896</v>
      </c>
      <c r="T114" s="78">
        <v>62</v>
      </c>
      <c r="U114" s="78">
        <v>2</v>
      </c>
      <c r="V114" s="78">
        <v>2</v>
      </c>
      <c r="W114" s="78" t="s">
        <v>896</v>
      </c>
      <c r="X114" s="16">
        <v>658</v>
      </c>
      <c r="Y114" s="47">
        <f t="shared" si="6"/>
        <v>0.10716612377850163</v>
      </c>
      <c r="Z114" s="16">
        <v>129350</v>
      </c>
      <c r="AA114" s="16">
        <v>98225</v>
      </c>
      <c r="AB114" s="78">
        <v>13</v>
      </c>
      <c r="AC114" s="78">
        <v>67</v>
      </c>
      <c r="AD114" s="78">
        <v>176</v>
      </c>
      <c r="AE114" s="78">
        <v>457</v>
      </c>
      <c r="AF114" s="78">
        <v>216</v>
      </c>
      <c r="AG114" s="78">
        <v>2</v>
      </c>
      <c r="AH114" s="78">
        <v>34</v>
      </c>
      <c r="AI114" s="16">
        <v>30160</v>
      </c>
      <c r="AJ114" s="48">
        <f t="shared" si="7"/>
        <v>0.23316582914572864</v>
      </c>
    </row>
    <row r="115" spans="1:36" x14ac:dyDescent="0.3">
      <c r="A115" s="19" t="s">
        <v>229</v>
      </c>
      <c r="B115" s="16" t="s">
        <v>276</v>
      </c>
      <c r="C115" s="19">
        <v>82030</v>
      </c>
      <c r="D115" s="16">
        <v>63461</v>
      </c>
      <c r="E115" s="78">
        <v>13</v>
      </c>
      <c r="F115" s="78">
        <v>90</v>
      </c>
      <c r="G115" s="78">
        <v>320</v>
      </c>
      <c r="H115" s="78">
        <v>332</v>
      </c>
      <c r="I115" s="78">
        <v>62</v>
      </c>
      <c r="J115" s="78">
        <v>1</v>
      </c>
      <c r="K115" s="78">
        <v>74</v>
      </c>
      <c r="L115" s="16">
        <v>17677</v>
      </c>
      <c r="M115" s="47">
        <f t="shared" si="4"/>
        <v>0.21549433134219187</v>
      </c>
      <c r="N115" s="47">
        <f t="shared" si="5"/>
        <v>0.78450566865780813</v>
      </c>
      <c r="O115" s="16">
        <v>7662</v>
      </c>
      <c r="P115" s="16">
        <v>6407</v>
      </c>
      <c r="Q115" s="78">
        <v>6</v>
      </c>
      <c r="R115" s="78">
        <v>10</v>
      </c>
      <c r="S115" s="78">
        <v>27</v>
      </c>
      <c r="T115" s="78">
        <v>60</v>
      </c>
      <c r="U115" s="78">
        <v>1</v>
      </c>
      <c r="V115" s="78">
        <v>1</v>
      </c>
      <c r="W115" s="78">
        <v>1</v>
      </c>
      <c r="X115" s="16">
        <v>1149</v>
      </c>
      <c r="Y115" s="47">
        <f t="shared" si="6"/>
        <v>0.14996084573218479</v>
      </c>
      <c r="Z115" s="16">
        <v>74368</v>
      </c>
      <c r="AA115" s="16">
        <v>57054</v>
      </c>
      <c r="AB115" s="78">
        <v>7</v>
      </c>
      <c r="AC115" s="78">
        <v>80</v>
      </c>
      <c r="AD115" s="78">
        <v>293</v>
      </c>
      <c r="AE115" s="78">
        <v>272</v>
      </c>
      <c r="AF115" s="78">
        <v>61</v>
      </c>
      <c r="AG115" s="78" t="s">
        <v>896</v>
      </c>
      <c r="AH115" s="78">
        <v>73</v>
      </c>
      <c r="AI115" s="16">
        <v>16528</v>
      </c>
      <c r="AJ115" s="48">
        <f t="shared" si="7"/>
        <v>0.22224612736660929</v>
      </c>
    </row>
    <row r="116" spans="1:36" x14ac:dyDescent="0.3">
      <c r="A116" s="19" t="s">
        <v>229</v>
      </c>
      <c r="B116" s="16" t="s">
        <v>280</v>
      </c>
      <c r="C116" s="19">
        <v>110887</v>
      </c>
      <c r="D116" s="16">
        <v>92274</v>
      </c>
      <c r="E116" s="78">
        <v>21</v>
      </c>
      <c r="F116" s="78">
        <v>92</v>
      </c>
      <c r="G116" s="78">
        <v>344</v>
      </c>
      <c r="H116" s="78">
        <v>501</v>
      </c>
      <c r="I116" s="78">
        <v>74</v>
      </c>
      <c r="J116" s="78">
        <v>7</v>
      </c>
      <c r="K116" s="78">
        <v>11</v>
      </c>
      <c r="L116" s="16">
        <v>17563</v>
      </c>
      <c r="M116" s="47">
        <f t="shared" si="4"/>
        <v>0.15838646550091534</v>
      </c>
      <c r="N116" s="47">
        <f t="shared" si="5"/>
        <v>0.84161353449908471</v>
      </c>
      <c r="O116" s="16">
        <v>11913</v>
      </c>
      <c r="P116" s="16">
        <v>10254</v>
      </c>
      <c r="Q116" s="78">
        <v>1</v>
      </c>
      <c r="R116" s="78">
        <v>5</v>
      </c>
      <c r="S116" s="78">
        <v>14</v>
      </c>
      <c r="T116" s="78">
        <v>57</v>
      </c>
      <c r="U116" s="78">
        <v>3</v>
      </c>
      <c r="V116" s="78" t="s">
        <v>896</v>
      </c>
      <c r="W116" s="78" t="s">
        <v>896</v>
      </c>
      <c r="X116" s="16">
        <v>1579</v>
      </c>
      <c r="Y116" s="47">
        <f t="shared" si="6"/>
        <v>0.13254427935868379</v>
      </c>
      <c r="Z116" s="16">
        <v>98974</v>
      </c>
      <c r="AA116" s="16">
        <v>82020</v>
      </c>
      <c r="AB116" s="78">
        <v>20</v>
      </c>
      <c r="AC116" s="78">
        <v>87</v>
      </c>
      <c r="AD116" s="78">
        <v>330</v>
      </c>
      <c r="AE116" s="78">
        <v>444</v>
      </c>
      <c r="AF116" s="78">
        <v>71</v>
      </c>
      <c r="AG116" s="78">
        <v>7</v>
      </c>
      <c r="AH116" s="78">
        <v>11</v>
      </c>
      <c r="AI116" s="16">
        <v>15984</v>
      </c>
      <c r="AJ116" s="48">
        <f t="shared" si="7"/>
        <v>0.16149695879725989</v>
      </c>
    </row>
    <row r="117" spans="1:36" x14ac:dyDescent="0.3">
      <c r="A117" s="19" t="s">
        <v>229</v>
      </c>
      <c r="B117" s="16" t="s">
        <v>281</v>
      </c>
      <c r="C117" s="19">
        <v>41579</v>
      </c>
      <c r="D117" s="16">
        <v>38093</v>
      </c>
      <c r="E117" s="78">
        <v>2</v>
      </c>
      <c r="F117" s="78">
        <v>7</v>
      </c>
      <c r="G117" s="78">
        <v>13</v>
      </c>
      <c r="H117" s="78">
        <v>238</v>
      </c>
      <c r="I117" s="78">
        <v>68</v>
      </c>
      <c r="J117" s="78">
        <v>1</v>
      </c>
      <c r="K117" s="78">
        <v>6</v>
      </c>
      <c r="L117" s="16">
        <v>3151</v>
      </c>
      <c r="M117" s="47">
        <f t="shared" si="4"/>
        <v>7.5783448375381798E-2</v>
      </c>
      <c r="N117" s="47">
        <f t="shared" si="5"/>
        <v>0.92421655162461824</v>
      </c>
      <c r="O117" s="16">
        <v>3731</v>
      </c>
      <c r="P117" s="16">
        <v>3362</v>
      </c>
      <c r="Q117" s="78">
        <v>1</v>
      </c>
      <c r="R117" s="78" t="s">
        <v>896</v>
      </c>
      <c r="S117" s="78">
        <v>1</v>
      </c>
      <c r="T117" s="78">
        <v>21</v>
      </c>
      <c r="U117" s="78">
        <v>3</v>
      </c>
      <c r="V117" s="78" t="s">
        <v>896</v>
      </c>
      <c r="W117" s="78">
        <v>3</v>
      </c>
      <c r="X117" s="16">
        <v>340</v>
      </c>
      <c r="Y117" s="47">
        <f t="shared" si="6"/>
        <v>9.1128383811310637E-2</v>
      </c>
      <c r="Z117" s="16">
        <v>37848</v>
      </c>
      <c r="AA117" s="16">
        <v>34731</v>
      </c>
      <c r="AB117" s="78">
        <v>1</v>
      </c>
      <c r="AC117" s="78">
        <v>7</v>
      </c>
      <c r="AD117" s="78">
        <v>12</v>
      </c>
      <c r="AE117" s="78">
        <v>217</v>
      </c>
      <c r="AF117" s="78">
        <v>65</v>
      </c>
      <c r="AG117" s="78">
        <v>1</v>
      </c>
      <c r="AH117" s="78">
        <v>3</v>
      </c>
      <c r="AI117" s="16">
        <v>2811</v>
      </c>
      <c r="AJ117" s="48">
        <f t="shared" si="7"/>
        <v>7.4270767279644892E-2</v>
      </c>
    </row>
    <row r="118" spans="1:36" x14ac:dyDescent="0.3">
      <c r="A118" s="19" t="s">
        <v>229</v>
      </c>
      <c r="B118" s="16" t="s">
        <v>283</v>
      </c>
      <c r="C118" s="19">
        <v>57841</v>
      </c>
      <c r="D118" s="16">
        <v>52935</v>
      </c>
      <c r="E118" s="78">
        <v>12</v>
      </c>
      <c r="F118" s="78">
        <v>28</v>
      </c>
      <c r="G118" s="78">
        <v>63</v>
      </c>
      <c r="H118" s="78">
        <v>274</v>
      </c>
      <c r="I118" s="78">
        <v>21</v>
      </c>
      <c r="J118" s="78">
        <v>0</v>
      </c>
      <c r="K118" s="78">
        <v>2</v>
      </c>
      <c r="L118" s="16">
        <v>4506</v>
      </c>
      <c r="M118" s="47">
        <f t="shared" si="4"/>
        <v>7.790321744091562E-2</v>
      </c>
      <c r="N118" s="47">
        <f t="shared" si="5"/>
        <v>0.92209678255908434</v>
      </c>
      <c r="O118" s="16">
        <v>8013</v>
      </c>
      <c r="P118" s="16">
        <v>7307</v>
      </c>
      <c r="Q118" s="78">
        <v>6</v>
      </c>
      <c r="R118" s="78">
        <v>1</v>
      </c>
      <c r="S118" s="78">
        <v>7</v>
      </c>
      <c r="T118" s="78">
        <v>22</v>
      </c>
      <c r="U118" s="78">
        <v>3</v>
      </c>
      <c r="V118" s="78">
        <v>0</v>
      </c>
      <c r="W118" s="78">
        <v>0</v>
      </c>
      <c r="X118" s="16">
        <v>667</v>
      </c>
      <c r="Y118" s="47">
        <f t="shared" si="6"/>
        <v>8.3239735429926368E-2</v>
      </c>
      <c r="Z118" s="16">
        <v>49828</v>
      </c>
      <c r="AA118" s="16">
        <v>45628</v>
      </c>
      <c r="AB118" s="78">
        <v>6</v>
      </c>
      <c r="AC118" s="78">
        <v>27</v>
      </c>
      <c r="AD118" s="78">
        <v>56</v>
      </c>
      <c r="AE118" s="78">
        <v>252</v>
      </c>
      <c r="AF118" s="78">
        <v>18</v>
      </c>
      <c r="AG118" s="78">
        <v>0</v>
      </c>
      <c r="AH118" s="78">
        <v>2</v>
      </c>
      <c r="AI118" s="16">
        <v>3839</v>
      </c>
      <c r="AJ118" s="48">
        <f t="shared" si="7"/>
        <v>7.7045034920125224E-2</v>
      </c>
    </row>
    <row r="119" spans="1:36" x14ac:dyDescent="0.3">
      <c r="A119" s="19" t="s">
        <v>285</v>
      </c>
      <c r="B119" s="16" t="s">
        <v>288</v>
      </c>
      <c r="C119" s="90">
        <v>231195</v>
      </c>
      <c r="D119" s="78">
        <v>186915</v>
      </c>
      <c r="E119" s="78">
        <v>506</v>
      </c>
      <c r="F119" s="78">
        <v>1070</v>
      </c>
      <c r="G119" s="78">
        <v>1895</v>
      </c>
      <c r="H119" s="78">
        <v>4388</v>
      </c>
      <c r="I119" s="78">
        <v>924</v>
      </c>
      <c r="J119" s="78">
        <v>161</v>
      </c>
      <c r="K119" s="78">
        <v>337</v>
      </c>
      <c r="L119" s="78">
        <v>34999</v>
      </c>
      <c r="M119" s="47">
        <f t="shared" si="4"/>
        <v>0.15138303163995762</v>
      </c>
      <c r="N119" s="47">
        <f t="shared" si="5"/>
        <v>0.84861696836004241</v>
      </c>
      <c r="O119" s="78">
        <v>231195</v>
      </c>
      <c r="P119" s="78">
        <v>186915</v>
      </c>
      <c r="Q119" s="78">
        <v>506</v>
      </c>
      <c r="R119" s="78">
        <v>1070</v>
      </c>
      <c r="S119" s="78">
        <v>1895</v>
      </c>
      <c r="T119" s="78">
        <v>4388</v>
      </c>
      <c r="U119" s="78">
        <v>924</v>
      </c>
      <c r="V119" s="78">
        <v>161</v>
      </c>
      <c r="W119" s="78">
        <v>337</v>
      </c>
      <c r="X119" s="78">
        <v>34999</v>
      </c>
      <c r="Y119" s="47">
        <f t="shared" si="6"/>
        <v>0.15138303163995762</v>
      </c>
      <c r="Z119" s="78">
        <v>0</v>
      </c>
      <c r="AA119" s="78">
        <v>0</v>
      </c>
      <c r="AB119" s="78">
        <v>0</v>
      </c>
      <c r="AC119" s="78">
        <v>0</v>
      </c>
      <c r="AD119" s="78">
        <v>0</v>
      </c>
      <c r="AE119" s="78">
        <v>0</v>
      </c>
      <c r="AF119" s="78">
        <v>0</v>
      </c>
      <c r="AG119" s="78">
        <v>0</v>
      </c>
      <c r="AH119" s="78">
        <v>0</v>
      </c>
      <c r="AI119" s="78">
        <v>0</v>
      </c>
      <c r="AJ119" s="48" t="s">
        <v>896</v>
      </c>
    </row>
    <row r="120" spans="1:36" x14ac:dyDescent="0.3">
      <c r="A120" s="19" t="s">
        <v>285</v>
      </c>
      <c r="B120" s="16" t="s">
        <v>290</v>
      </c>
      <c r="C120" s="90">
        <v>176731</v>
      </c>
      <c r="D120" s="78">
        <v>150903</v>
      </c>
      <c r="E120" s="78">
        <v>917</v>
      </c>
      <c r="F120" s="78">
        <v>1087</v>
      </c>
      <c r="G120" s="78">
        <v>1151</v>
      </c>
      <c r="H120" s="78">
        <v>3120</v>
      </c>
      <c r="I120" s="78">
        <v>447</v>
      </c>
      <c r="J120" s="78">
        <v>221</v>
      </c>
      <c r="K120" s="78">
        <v>785</v>
      </c>
      <c r="L120" s="78">
        <v>18100</v>
      </c>
      <c r="M120" s="47">
        <f t="shared" si="4"/>
        <v>0.10241553547481766</v>
      </c>
      <c r="N120" s="47">
        <f t="shared" si="5"/>
        <v>0.89758446452518237</v>
      </c>
      <c r="O120" s="78">
        <v>176731</v>
      </c>
      <c r="P120" s="78">
        <v>150903</v>
      </c>
      <c r="Q120" s="78">
        <v>917</v>
      </c>
      <c r="R120" s="78">
        <v>1087</v>
      </c>
      <c r="S120" s="78">
        <v>1151</v>
      </c>
      <c r="T120" s="78">
        <v>3120</v>
      </c>
      <c r="U120" s="78">
        <v>447</v>
      </c>
      <c r="V120" s="78">
        <v>221</v>
      </c>
      <c r="W120" s="78">
        <v>785</v>
      </c>
      <c r="X120" s="78">
        <v>18100</v>
      </c>
      <c r="Y120" s="47">
        <f t="shared" si="6"/>
        <v>0.10241553547481766</v>
      </c>
      <c r="Z120" s="78">
        <v>0</v>
      </c>
      <c r="AA120" s="78">
        <v>0</v>
      </c>
      <c r="AB120" s="78">
        <v>0</v>
      </c>
      <c r="AC120" s="78">
        <v>0</v>
      </c>
      <c r="AD120" s="78">
        <v>0</v>
      </c>
      <c r="AE120" s="78">
        <v>0</v>
      </c>
      <c r="AF120" s="78">
        <v>0</v>
      </c>
      <c r="AG120" s="78">
        <v>0</v>
      </c>
      <c r="AH120" s="78">
        <v>0</v>
      </c>
      <c r="AI120" s="78">
        <v>0</v>
      </c>
      <c r="AJ120" s="48" t="s">
        <v>896</v>
      </c>
    </row>
    <row r="121" spans="1:36" x14ac:dyDescent="0.3">
      <c r="A121" s="19" t="s">
        <v>285</v>
      </c>
      <c r="B121" s="16" t="s">
        <v>292</v>
      </c>
      <c r="C121" s="90">
        <v>210686</v>
      </c>
      <c r="D121" s="78">
        <v>170846</v>
      </c>
      <c r="E121" s="78">
        <v>427</v>
      </c>
      <c r="F121" s="78">
        <v>782</v>
      </c>
      <c r="G121" s="78">
        <v>2281</v>
      </c>
      <c r="H121" s="78">
        <v>5258</v>
      </c>
      <c r="I121" s="78">
        <v>388</v>
      </c>
      <c r="J121" s="78">
        <v>57</v>
      </c>
      <c r="K121" s="78">
        <v>299</v>
      </c>
      <c r="L121" s="78">
        <v>30348</v>
      </c>
      <c r="M121" s="47">
        <f t="shared" si="4"/>
        <v>0.14404374282107021</v>
      </c>
      <c r="N121" s="47">
        <f t="shared" si="5"/>
        <v>0.85595625717892976</v>
      </c>
      <c r="O121" s="78">
        <v>210686</v>
      </c>
      <c r="P121" s="78">
        <v>170846</v>
      </c>
      <c r="Q121" s="78">
        <v>427</v>
      </c>
      <c r="R121" s="78">
        <v>782</v>
      </c>
      <c r="S121" s="78">
        <v>2281</v>
      </c>
      <c r="T121" s="78">
        <v>5258</v>
      </c>
      <c r="U121" s="78">
        <v>388</v>
      </c>
      <c r="V121" s="78">
        <v>57</v>
      </c>
      <c r="W121" s="78">
        <v>299</v>
      </c>
      <c r="X121" s="78">
        <v>30348</v>
      </c>
      <c r="Y121" s="47">
        <f t="shared" si="6"/>
        <v>0.14404374282107021</v>
      </c>
      <c r="Z121" s="78">
        <v>0</v>
      </c>
      <c r="AA121" s="78">
        <v>0</v>
      </c>
      <c r="AB121" s="78">
        <v>0</v>
      </c>
      <c r="AC121" s="78">
        <v>0</v>
      </c>
      <c r="AD121" s="78">
        <v>0</v>
      </c>
      <c r="AE121" s="78">
        <v>0</v>
      </c>
      <c r="AF121" s="78">
        <v>0</v>
      </c>
      <c r="AG121" s="78">
        <v>0</v>
      </c>
      <c r="AH121" s="78">
        <v>0</v>
      </c>
      <c r="AI121" s="78">
        <v>0</v>
      </c>
      <c r="AJ121" s="48" t="s">
        <v>896</v>
      </c>
    </row>
    <row r="122" spans="1:36" x14ac:dyDescent="0.3">
      <c r="A122" s="19" t="s">
        <v>285</v>
      </c>
      <c r="B122" s="16" t="s">
        <v>294</v>
      </c>
      <c r="C122" s="90">
        <v>241625</v>
      </c>
      <c r="D122" s="78">
        <v>186799</v>
      </c>
      <c r="E122" s="78">
        <v>282</v>
      </c>
      <c r="F122" s="78">
        <v>650</v>
      </c>
      <c r="G122" s="78">
        <v>3126</v>
      </c>
      <c r="H122" s="78">
        <v>3451</v>
      </c>
      <c r="I122" s="78">
        <v>688</v>
      </c>
      <c r="J122" s="78">
        <v>74</v>
      </c>
      <c r="K122" s="78">
        <v>173</v>
      </c>
      <c r="L122" s="78">
        <v>46382</v>
      </c>
      <c r="M122" s="47">
        <f t="shared" si="4"/>
        <v>0.19195861355406105</v>
      </c>
      <c r="N122" s="47">
        <f t="shared" si="5"/>
        <v>0.80804138644593893</v>
      </c>
      <c r="O122" s="78">
        <v>241625</v>
      </c>
      <c r="P122" s="78">
        <v>186799</v>
      </c>
      <c r="Q122" s="78">
        <v>282</v>
      </c>
      <c r="R122" s="78">
        <v>650</v>
      </c>
      <c r="S122" s="78">
        <v>3126</v>
      </c>
      <c r="T122" s="78">
        <v>3451</v>
      </c>
      <c r="U122" s="78">
        <v>688</v>
      </c>
      <c r="V122" s="78">
        <v>74</v>
      </c>
      <c r="W122" s="78">
        <v>173</v>
      </c>
      <c r="X122" s="78">
        <v>46382</v>
      </c>
      <c r="Y122" s="47">
        <f t="shared" si="6"/>
        <v>0.19195861355406105</v>
      </c>
      <c r="Z122" s="78">
        <v>0</v>
      </c>
      <c r="AA122" s="78">
        <v>0</v>
      </c>
      <c r="AB122" s="78">
        <v>0</v>
      </c>
      <c r="AC122" s="78">
        <v>0</v>
      </c>
      <c r="AD122" s="78">
        <v>0</v>
      </c>
      <c r="AE122" s="78">
        <v>0</v>
      </c>
      <c r="AF122" s="78">
        <v>0</v>
      </c>
      <c r="AG122" s="78">
        <v>0</v>
      </c>
      <c r="AH122" s="78">
        <v>0</v>
      </c>
      <c r="AI122" s="78">
        <v>0</v>
      </c>
      <c r="AJ122" s="48" t="s">
        <v>896</v>
      </c>
    </row>
    <row r="123" spans="1:36" x14ac:dyDescent="0.3">
      <c r="A123" s="19" t="s">
        <v>285</v>
      </c>
      <c r="B123" s="16" t="s">
        <v>296</v>
      </c>
      <c r="C123" s="90">
        <v>198249</v>
      </c>
      <c r="D123" s="78">
        <v>148532</v>
      </c>
      <c r="E123" s="78">
        <v>196</v>
      </c>
      <c r="F123" s="78">
        <v>520</v>
      </c>
      <c r="G123" s="78">
        <v>2119</v>
      </c>
      <c r="H123" s="78">
        <v>2787</v>
      </c>
      <c r="I123" s="78">
        <v>392</v>
      </c>
      <c r="J123" s="78">
        <v>23</v>
      </c>
      <c r="K123" s="78">
        <v>87</v>
      </c>
      <c r="L123" s="78">
        <v>43593</v>
      </c>
      <c r="M123" s="47">
        <f t="shared" si="4"/>
        <v>0.21989013815958719</v>
      </c>
      <c r="N123" s="47">
        <f t="shared" si="5"/>
        <v>0.78010986184041275</v>
      </c>
      <c r="O123" s="78">
        <v>198249</v>
      </c>
      <c r="P123" s="78">
        <v>148532</v>
      </c>
      <c r="Q123" s="78">
        <v>196</v>
      </c>
      <c r="R123" s="78">
        <v>520</v>
      </c>
      <c r="S123" s="78">
        <v>2119</v>
      </c>
      <c r="T123" s="78">
        <v>2787</v>
      </c>
      <c r="U123" s="78">
        <v>392</v>
      </c>
      <c r="V123" s="78">
        <v>23</v>
      </c>
      <c r="W123" s="78">
        <v>87</v>
      </c>
      <c r="X123" s="78">
        <v>43593</v>
      </c>
      <c r="Y123" s="47">
        <f t="shared" si="6"/>
        <v>0.21989013815958719</v>
      </c>
      <c r="Z123" s="78">
        <v>0</v>
      </c>
      <c r="AA123" s="78">
        <v>0</v>
      </c>
      <c r="AB123" s="78">
        <v>0</v>
      </c>
      <c r="AC123" s="78">
        <v>0</v>
      </c>
      <c r="AD123" s="78">
        <v>0</v>
      </c>
      <c r="AE123" s="78">
        <v>0</v>
      </c>
      <c r="AF123" s="78">
        <v>0</v>
      </c>
      <c r="AG123" s="78">
        <v>0</v>
      </c>
      <c r="AH123" s="78">
        <v>0</v>
      </c>
      <c r="AI123" s="78">
        <v>0</v>
      </c>
      <c r="AJ123" s="48" t="s">
        <v>896</v>
      </c>
    </row>
    <row r="124" spans="1:36" x14ac:dyDescent="0.3">
      <c r="A124" s="19" t="s">
        <v>285</v>
      </c>
      <c r="B124" s="16" t="s">
        <v>298</v>
      </c>
      <c r="C124" s="19">
        <v>199037</v>
      </c>
      <c r="D124" s="16">
        <v>153730</v>
      </c>
      <c r="E124" s="78">
        <v>105</v>
      </c>
      <c r="F124" s="78">
        <v>300</v>
      </c>
      <c r="G124" s="16">
        <v>1456</v>
      </c>
      <c r="H124" s="78">
        <v>2407</v>
      </c>
      <c r="I124" s="78">
        <v>922</v>
      </c>
      <c r="J124" s="78">
        <v>10</v>
      </c>
      <c r="K124" s="78">
        <v>134</v>
      </c>
      <c r="L124" s="16">
        <v>39973</v>
      </c>
      <c r="M124" s="47">
        <f t="shared" si="4"/>
        <v>0.20083200610941684</v>
      </c>
      <c r="N124" s="47">
        <f t="shared" si="5"/>
        <v>0.79916799389058313</v>
      </c>
      <c r="O124" s="16">
        <v>69071</v>
      </c>
      <c r="P124" s="16">
        <v>54849</v>
      </c>
      <c r="Q124" s="78">
        <v>60</v>
      </c>
      <c r="R124" s="78">
        <v>61</v>
      </c>
      <c r="S124" s="16">
        <v>354</v>
      </c>
      <c r="T124" s="78">
        <v>1544</v>
      </c>
      <c r="U124" s="78">
        <v>346</v>
      </c>
      <c r="V124" s="78">
        <v>4</v>
      </c>
      <c r="W124" s="78">
        <v>14</v>
      </c>
      <c r="X124" s="16">
        <v>11839</v>
      </c>
      <c r="Y124" s="47">
        <f t="shared" si="6"/>
        <v>0.17140333859362106</v>
      </c>
      <c r="Z124" s="16">
        <v>129966</v>
      </c>
      <c r="AA124" s="16">
        <v>98881</v>
      </c>
      <c r="AB124" s="78">
        <v>45</v>
      </c>
      <c r="AC124" s="78">
        <v>239</v>
      </c>
      <c r="AD124" s="16">
        <v>1102</v>
      </c>
      <c r="AE124" s="78">
        <v>863</v>
      </c>
      <c r="AF124" s="78">
        <v>576</v>
      </c>
      <c r="AG124" s="78">
        <v>6</v>
      </c>
      <c r="AH124" s="78">
        <v>120</v>
      </c>
      <c r="AI124" s="16">
        <v>28134</v>
      </c>
      <c r="AJ124" s="48">
        <f t="shared" ref="AJ124:AJ173" si="8">AI124/Z124</f>
        <v>0.21647200036932737</v>
      </c>
    </row>
    <row r="125" spans="1:36" x14ac:dyDescent="0.3">
      <c r="A125" s="19" t="s">
        <v>285</v>
      </c>
      <c r="B125" s="16" t="s">
        <v>300</v>
      </c>
      <c r="C125" s="19">
        <v>215214</v>
      </c>
      <c r="D125" s="16">
        <v>156877</v>
      </c>
      <c r="E125" s="78">
        <v>102</v>
      </c>
      <c r="F125" s="78">
        <v>623</v>
      </c>
      <c r="G125" s="16">
        <v>2542</v>
      </c>
      <c r="H125" s="16">
        <v>1674</v>
      </c>
      <c r="I125" s="78">
        <v>484</v>
      </c>
      <c r="J125" s="78">
        <v>20</v>
      </c>
      <c r="K125" s="78">
        <v>36</v>
      </c>
      <c r="L125" s="16">
        <v>52856</v>
      </c>
      <c r="M125" s="47">
        <f t="shared" si="4"/>
        <v>0.24559740537325639</v>
      </c>
      <c r="N125" s="47">
        <f t="shared" si="5"/>
        <v>0.75440259462674364</v>
      </c>
      <c r="O125" s="16">
        <v>11224</v>
      </c>
      <c r="P125" s="16">
        <v>9612</v>
      </c>
      <c r="Q125" s="78">
        <v>4</v>
      </c>
      <c r="R125" s="78">
        <v>18</v>
      </c>
      <c r="S125" s="16">
        <v>58</v>
      </c>
      <c r="T125" s="16">
        <v>44</v>
      </c>
      <c r="U125" s="78">
        <v>15</v>
      </c>
      <c r="V125" s="78">
        <v>0</v>
      </c>
      <c r="W125" s="78">
        <v>1</v>
      </c>
      <c r="X125" s="16">
        <v>1472</v>
      </c>
      <c r="Y125" s="47">
        <f t="shared" si="6"/>
        <v>0.13114754098360656</v>
      </c>
      <c r="Z125" s="16">
        <v>203990</v>
      </c>
      <c r="AA125" s="16">
        <v>147265</v>
      </c>
      <c r="AB125" s="78">
        <v>98</v>
      </c>
      <c r="AC125" s="78">
        <v>605</v>
      </c>
      <c r="AD125" s="16">
        <v>2484</v>
      </c>
      <c r="AE125" s="16">
        <v>1630</v>
      </c>
      <c r="AF125" s="78">
        <v>469</v>
      </c>
      <c r="AG125" s="78">
        <v>20</v>
      </c>
      <c r="AH125" s="78">
        <v>35</v>
      </c>
      <c r="AI125" s="16">
        <v>51384</v>
      </c>
      <c r="AJ125" s="48">
        <f t="shared" si="8"/>
        <v>0.25189470072062359</v>
      </c>
    </row>
    <row r="126" spans="1:36" x14ac:dyDescent="0.3">
      <c r="A126" s="19" t="s">
        <v>285</v>
      </c>
      <c r="B126" s="16" t="s">
        <v>304</v>
      </c>
      <c r="C126" s="19">
        <v>215958</v>
      </c>
      <c r="D126" s="16">
        <v>164992</v>
      </c>
      <c r="E126" s="78">
        <v>308</v>
      </c>
      <c r="F126" s="78">
        <v>551</v>
      </c>
      <c r="G126" s="78">
        <v>1672</v>
      </c>
      <c r="H126" s="78">
        <v>1366</v>
      </c>
      <c r="I126" s="78">
        <v>1884</v>
      </c>
      <c r="J126" s="78">
        <v>82</v>
      </c>
      <c r="K126" s="78">
        <v>131</v>
      </c>
      <c r="L126" s="16">
        <v>44972</v>
      </c>
      <c r="M126" s="47">
        <f t="shared" si="4"/>
        <v>0.20824419563063187</v>
      </c>
      <c r="N126" s="47">
        <f t="shared" si="5"/>
        <v>0.7917558043693681</v>
      </c>
      <c r="O126" s="16">
        <v>135413</v>
      </c>
      <c r="P126" s="16">
        <v>103301</v>
      </c>
      <c r="Q126" s="78">
        <v>271</v>
      </c>
      <c r="R126" s="78">
        <v>415</v>
      </c>
      <c r="S126" s="78">
        <v>1248</v>
      </c>
      <c r="T126" s="78">
        <v>852</v>
      </c>
      <c r="U126" s="78">
        <v>1169</v>
      </c>
      <c r="V126" s="78">
        <v>74</v>
      </c>
      <c r="W126" s="78">
        <v>100</v>
      </c>
      <c r="X126" s="16">
        <v>27983</v>
      </c>
      <c r="Y126" s="47">
        <f t="shared" si="6"/>
        <v>0.20664928773456021</v>
      </c>
      <c r="Z126" s="16">
        <v>80545</v>
      </c>
      <c r="AA126" s="16">
        <v>61691</v>
      </c>
      <c r="AB126" s="78">
        <v>37</v>
      </c>
      <c r="AC126" s="78">
        <v>136</v>
      </c>
      <c r="AD126" s="78">
        <v>424</v>
      </c>
      <c r="AE126" s="78">
        <v>514</v>
      </c>
      <c r="AF126" s="78">
        <v>715</v>
      </c>
      <c r="AG126" s="78">
        <v>8</v>
      </c>
      <c r="AH126" s="78">
        <v>31</v>
      </c>
      <c r="AI126" s="16">
        <v>16989</v>
      </c>
      <c r="AJ126" s="48">
        <f t="shared" si="8"/>
        <v>0.21092556955739028</v>
      </c>
    </row>
    <row r="127" spans="1:36" x14ac:dyDescent="0.3">
      <c r="A127" s="19" t="s">
        <v>285</v>
      </c>
      <c r="B127" s="16" t="s">
        <v>305</v>
      </c>
      <c r="C127" s="19">
        <v>210153</v>
      </c>
      <c r="D127" s="16">
        <v>143644</v>
      </c>
      <c r="E127" s="78">
        <v>65</v>
      </c>
      <c r="F127" s="78">
        <v>336</v>
      </c>
      <c r="G127" s="16">
        <v>1176</v>
      </c>
      <c r="H127" s="78">
        <v>1065</v>
      </c>
      <c r="I127" s="78">
        <v>224</v>
      </c>
      <c r="J127" s="78">
        <v>9</v>
      </c>
      <c r="K127" s="78">
        <v>19</v>
      </c>
      <c r="L127" s="16">
        <v>63615</v>
      </c>
      <c r="M127" s="47">
        <f t="shared" si="4"/>
        <v>0.30270802700889354</v>
      </c>
      <c r="N127" s="47">
        <f t="shared" si="5"/>
        <v>0.69729197299110646</v>
      </c>
      <c r="O127" s="16">
        <v>20582</v>
      </c>
      <c r="P127" s="16">
        <v>15797</v>
      </c>
      <c r="Q127" s="78">
        <v>3</v>
      </c>
      <c r="R127" s="78">
        <v>23</v>
      </c>
      <c r="S127" s="16">
        <v>80</v>
      </c>
      <c r="T127" s="78">
        <v>273</v>
      </c>
      <c r="U127" s="78">
        <v>21</v>
      </c>
      <c r="V127" s="78">
        <v>2</v>
      </c>
      <c r="W127" s="78">
        <v>0</v>
      </c>
      <c r="X127" s="16">
        <v>4383</v>
      </c>
      <c r="Y127" s="47">
        <f t="shared" si="6"/>
        <v>0.21295306578563794</v>
      </c>
      <c r="Z127" s="16">
        <v>189571</v>
      </c>
      <c r="AA127" s="16">
        <v>127847</v>
      </c>
      <c r="AB127" s="78">
        <v>62</v>
      </c>
      <c r="AC127" s="78">
        <v>313</v>
      </c>
      <c r="AD127" s="16">
        <v>1096</v>
      </c>
      <c r="AE127" s="78">
        <v>792</v>
      </c>
      <c r="AF127" s="78">
        <v>203</v>
      </c>
      <c r="AG127" s="78">
        <v>7</v>
      </c>
      <c r="AH127" s="78">
        <v>19</v>
      </c>
      <c r="AI127" s="16">
        <v>59232</v>
      </c>
      <c r="AJ127" s="48">
        <f t="shared" si="8"/>
        <v>0.31245285407578166</v>
      </c>
    </row>
    <row r="128" spans="1:36" x14ac:dyDescent="0.3">
      <c r="A128" s="19" t="s">
        <v>285</v>
      </c>
      <c r="B128" s="16" t="s">
        <v>307</v>
      </c>
      <c r="C128" s="19">
        <v>127908</v>
      </c>
      <c r="D128" s="16">
        <v>84013</v>
      </c>
      <c r="E128" s="78">
        <v>60</v>
      </c>
      <c r="F128" s="78">
        <v>940</v>
      </c>
      <c r="G128" s="16">
        <v>5117</v>
      </c>
      <c r="H128" s="78">
        <v>791</v>
      </c>
      <c r="I128" s="16">
        <v>1389</v>
      </c>
      <c r="J128" s="78">
        <v>3</v>
      </c>
      <c r="K128" s="78">
        <v>21</v>
      </c>
      <c r="L128" s="16">
        <v>35574</v>
      </c>
      <c r="M128" s="47">
        <f t="shared" si="4"/>
        <v>0.27812177502579977</v>
      </c>
      <c r="N128" s="47">
        <f t="shared" si="5"/>
        <v>0.72187822497420018</v>
      </c>
      <c r="O128" s="16">
        <v>6229</v>
      </c>
      <c r="P128" s="16">
        <v>5158</v>
      </c>
      <c r="Q128" s="78">
        <v>2</v>
      </c>
      <c r="R128" s="78">
        <v>23</v>
      </c>
      <c r="S128" s="16">
        <v>70</v>
      </c>
      <c r="T128" s="78">
        <v>84</v>
      </c>
      <c r="U128" s="16">
        <v>19</v>
      </c>
      <c r="V128" s="78">
        <v>0</v>
      </c>
      <c r="W128" s="78">
        <v>0</v>
      </c>
      <c r="X128" s="16">
        <v>873</v>
      </c>
      <c r="Y128" s="47">
        <f t="shared" si="6"/>
        <v>0.14015090704768021</v>
      </c>
      <c r="Z128" s="16">
        <v>121679</v>
      </c>
      <c r="AA128" s="16">
        <v>78855</v>
      </c>
      <c r="AB128" s="78">
        <v>58</v>
      </c>
      <c r="AC128" s="78">
        <v>917</v>
      </c>
      <c r="AD128" s="16">
        <v>5047</v>
      </c>
      <c r="AE128" s="78">
        <v>707</v>
      </c>
      <c r="AF128" s="16">
        <v>1370</v>
      </c>
      <c r="AG128" s="78">
        <v>3</v>
      </c>
      <c r="AH128" s="78">
        <v>21</v>
      </c>
      <c r="AI128" s="16">
        <v>34701</v>
      </c>
      <c r="AJ128" s="48">
        <f t="shared" si="8"/>
        <v>0.28518478948709308</v>
      </c>
    </row>
    <row r="129" spans="1:36" x14ac:dyDescent="0.3">
      <c r="A129" s="19" t="s">
        <v>285</v>
      </c>
      <c r="B129" s="16" t="s">
        <v>309</v>
      </c>
      <c r="C129" s="19">
        <v>136984</v>
      </c>
      <c r="D129" s="16">
        <v>96759</v>
      </c>
      <c r="E129" s="78">
        <v>176</v>
      </c>
      <c r="F129" s="78">
        <v>809</v>
      </c>
      <c r="G129" s="16">
        <v>6389</v>
      </c>
      <c r="H129" s="78">
        <v>974</v>
      </c>
      <c r="I129" s="78">
        <v>161</v>
      </c>
      <c r="J129" s="78">
        <v>76</v>
      </c>
      <c r="K129" s="78">
        <v>27</v>
      </c>
      <c r="L129" s="16">
        <v>31613</v>
      </c>
      <c r="M129" s="47">
        <f t="shared" si="4"/>
        <v>0.23077877708345501</v>
      </c>
      <c r="N129" s="47">
        <f t="shared" si="5"/>
        <v>0.76922122291654493</v>
      </c>
      <c r="O129" s="16">
        <v>64597</v>
      </c>
      <c r="P129" s="16">
        <v>46925</v>
      </c>
      <c r="Q129" s="78">
        <v>121</v>
      </c>
      <c r="R129" s="78">
        <v>403</v>
      </c>
      <c r="S129" s="16">
        <v>2428</v>
      </c>
      <c r="T129" s="78">
        <v>521</v>
      </c>
      <c r="U129" s="78">
        <v>70</v>
      </c>
      <c r="V129" s="78">
        <v>54</v>
      </c>
      <c r="W129" s="78">
        <v>14</v>
      </c>
      <c r="X129" s="16">
        <v>14061</v>
      </c>
      <c r="Y129" s="47">
        <f t="shared" si="6"/>
        <v>0.21767264733656361</v>
      </c>
      <c r="Z129" s="16">
        <v>72387</v>
      </c>
      <c r="AA129" s="16">
        <v>49834</v>
      </c>
      <c r="AB129" s="78">
        <v>55</v>
      </c>
      <c r="AC129" s="78">
        <v>406</v>
      </c>
      <c r="AD129" s="16">
        <v>3961</v>
      </c>
      <c r="AE129" s="78">
        <v>453</v>
      </c>
      <c r="AF129" s="78">
        <v>91</v>
      </c>
      <c r="AG129" s="78">
        <v>22</v>
      </c>
      <c r="AH129" s="78">
        <v>13</v>
      </c>
      <c r="AI129" s="16">
        <v>17552</v>
      </c>
      <c r="AJ129" s="48">
        <f t="shared" si="8"/>
        <v>0.24247447746142264</v>
      </c>
    </row>
    <row r="130" spans="1:36" x14ac:dyDescent="0.3">
      <c r="A130" s="19" t="s">
        <v>285</v>
      </c>
      <c r="B130" s="16" t="s">
        <v>311</v>
      </c>
      <c r="C130" s="19">
        <v>128310</v>
      </c>
      <c r="D130" s="16">
        <v>78161</v>
      </c>
      <c r="E130" s="78">
        <v>55</v>
      </c>
      <c r="F130" s="78">
        <v>502</v>
      </c>
      <c r="G130" s="16">
        <v>3445</v>
      </c>
      <c r="H130" s="78">
        <v>368</v>
      </c>
      <c r="I130" s="78">
        <v>628</v>
      </c>
      <c r="J130" s="78">
        <v>5</v>
      </c>
      <c r="K130" s="78">
        <v>29</v>
      </c>
      <c r="L130" s="16">
        <v>45117</v>
      </c>
      <c r="M130" s="47">
        <f t="shared" si="4"/>
        <v>0.35162497077390692</v>
      </c>
      <c r="N130" s="47">
        <f t="shared" si="5"/>
        <v>0.64837502922609302</v>
      </c>
      <c r="O130" s="16">
        <v>11101</v>
      </c>
      <c r="P130" s="16">
        <v>7134</v>
      </c>
      <c r="Q130" s="78">
        <v>1</v>
      </c>
      <c r="R130" s="78">
        <v>57</v>
      </c>
      <c r="S130" s="16">
        <v>316</v>
      </c>
      <c r="T130" s="78">
        <v>60</v>
      </c>
      <c r="U130" s="78">
        <v>24</v>
      </c>
      <c r="V130" s="78">
        <v>0</v>
      </c>
      <c r="W130" s="78">
        <v>0</v>
      </c>
      <c r="X130" s="16">
        <v>3509</v>
      </c>
      <c r="Y130" s="47">
        <f t="shared" si="6"/>
        <v>0.31609764886046304</v>
      </c>
      <c r="Z130" s="16">
        <v>117209</v>
      </c>
      <c r="AA130" s="16">
        <v>71027</v>
      </c>
      <c r="AB130" s="78">
        <v>54</v>
      </c>
      <c r="AC130" s="78">
        <v>445</v>
      </c>
      <c r="AD130" s="16">
        <v>3129</v>
      </c>
      <c r="AE130" s="78">
        <v>308</v>
      </c>
      <c r="AF130" s="78">
        <v>604</v>
      </c>
      <c r="AG130" s="78">
        <v>5</v>
      </c>
      <c r="AH130" s="78">
        <v>29</v>
      </c>
      <c r="AI130" s="16">
        <v>41608</v>
      </c>
      <c r="AJ130" s="48">
        <f t="shared" si="8"/>
        <v>0.35498980453719425</v>
      </c>
    </row>
    <row r="131" spans="1:36" x14ac:dyDescent="0.3">
      <c r="A131" s="19" t="s">
        <v>285</v>
      </c>
      <c r="B131" s="16" t="s">
        <v>315</v>
      </c>
      <c r="C131" s="19">
        <v>213108</v>
      </c>
      <c r="D131" s="16">
        <v>155553</v>
      </c>
      <c r="E131" s="78">
        <v>213</v>
      </c>
      <c r="F131" s="78">
        <v>497</v>
      </c>
      <c r="G131" s="78">
        <v>563</v>
      </c>
      <c r="H131" s="78">
        <v>1235</v>
      </c>
      <c r="I131" s="78">
        <v>462</v>
      </c>
      <c r="J131" s="78">
        <v>6</v>
      </c>
      <c r="K131" s="78">
        <v>574</v>
      </c>
      <c r="L131" s="16">
        <v>54005</v>
      </c>
      <c r="M131" s="47">
        <f t="shared" si="4"/>
        <v>0.25341610826435423</v>
      </c>
      <c r="N131" s="47">
        <f t="shared" si="5"/>
        <v>0.74658389173564577</v>
      </c>
      <c r="O131" s="16">
        <v>35561</v>
      </c>
      <c r="P131" s="16">
        <v>28899</v>
      </c>
      <c r="Q131" s="78">
        <v>51</v>
      </c>
      <c r="R131" s="78">
        <v>72</v>
      </c>
      <c r="S131" s="78">
        <v>91</v>
      </c>
      <c r="T131" s="78">
        <v>363</v>
      </c>
      <c r="U131" s="78">
        <v>151</v>
      </c>
      <c r="V131" s="78">
        <v>4</v>
      </c>
      <c r="W131" s="78">
        <v>40</v>
      </c>
      <c r="X131" s="16">
        <v>5890</v>
      </c>
      <c r="Y131" s="47">
        <f t="shared" si="6"/>
        <v>0.16563088777031018</v>
      </c>
      <c r="Z131" s="16">
        <v>177547</v>
      </c>
      <c r="AA131" s="16">
        <v>126654</v>
      </c>
      <c r="AB131" s="78">
        <v>162</v>
      </c>
      <c r="AC131" s="78">
        <v>425</v>
      </c>
      <c r="AD131" s="78">
        <v>472</v>
      </c>
      <c r="AE131" s="78">
        <v>872</v>
      </c>
      <c r="AF131" s="78">
        <v>311</v>
      </c>
      <c r="AG131" s="78">
        <v>2</v>
      </c>
      <c r="AH131" s="78">
        <v>534</v>
      </c>
      <c r="AI131" s="16">
        <v>48115</v>
      </c>
      <c r="AJ131" s="48">
        <f t="shared" si="8"/>
        <v>0.27099866514218768</v>
      </c>
    </row>
    <row r="132" spans="1:36" x14ac:dyDescent="0.3">
      <c r="A132" s="19" t="s">
        <v>285</v>
      </c>
      <c r="B132" s="16" t="s">
        <v>316</v>
      </c>
      <c r="C132" s="19">
        <v>124198</v>
      </c>
      <c r="D132" s="16">
        <v>94292</v>
      </c>
      <c r="E132" s="78">
        <v>42</v>
      </c>
      <c r="F132" s="78">
        <v>308</v>
      </c>
      <c r="G132" s="16">
        <v>1050</v>
      </c>
      <c r="H132" s="78">
        <v>755</v>
      </c>
      <c r="I132" s="78">
        <v>273</v>
      </c>
      <c r="J132" s="78">
        <v>2</v>
      </c>
      <c r="K132" s="78">
        <v>108</v>
      </c>
      <c r="L132" s="16">
        <v>27368</v>
      </c>
      <c r="M132" s="47">
        <f t="shared" si="4"/>
        <v>0.22035781574582522</v>
      </c>
      <c r="N132" s="47">
        <f t="shared" si="5"/>
        <v>0.77964218425417475</v>
      </c>
      <c r="O132" s="16">
        <v>7126</v>
      </c>
      <c r="P132" s="16">
        <v>6040</v>
      </c>
      <c r="Q132" s="78">
        <v>2</v>
      </c>
      <c r="R132" s="78">
        <v>7</v>
      </c>
      <c r="S132" s="16">
        <v>16</v>
      </c>
      <c r="T132" s="78">
        <v>57</v>
      </c>
      <c r="U132" s="78">
        <v>17</v>
      </c>
      <c r="V132" s="78">
        <v>1</v>
      </c>
      <c r="W132" s="78">
        <v>3</v>
      </c>
      <c r="X132" s="16">
        <v>983</v>
      </c>
      <c r="Y132" s="47">
        <f t="shared" si="6"/>
        <v>0.13794555150154364</v>
      </c>
      <c r="Z132" s="16">
        <v>117072</v>
      </c>
      <c r="AA132" s="16">
        <v>88252</v>
      </c>
      <c r="AB132" s="78">
        <v>40</v>
      </c>
      <c r="AC132" s="78">
        <v>301</v>
      </c>
      <c r="AD132" s="16">
        <v>1034</v>
      </c>
      <c r="AE132" s="78">
        <v>698</v>
      </c>
      <c r="AF132" s="78">
        <v>256</v>
      </c>
      <c r="AG132" s="78">
        <v>1</v>
      </c>
      <c r="AH132" s="78">
        <v>105</v>
      </c>
      <c r="AI132" s="16">
        <v>26385</v>
      </c>
      <c r="AJ132" s="48">
        <f t="shared" si="8"/>
        <v>0.2253741287412874</v>
      </c>
    </row>
    <row r="133" spans="1:36" x14ac:dyDescent="0.3">
      <c r="A133" s="19" t="s">
        <v>285</v>
      </c>
      <c r="B133" s="16" t="s">
        <v>318</v>
      </c>
      <c r="C133" s="19">
        <v>161661</v>
      </c>
      <c r="D133" s="16">
        <v>117930</v>
      </c>
      <c r="E133" s="78">
        <v>34</v>
      </c>
      <c r="F133" s="78">
        <v>215</v>
      </c>
      <c r="G133" s="78">
        <v>525</v>
      </c>
      <c r="H133" s="78">
        <v>641</v>
      </c>
      <c r="I133" s="78">
        <v>290</v>
      </c>
      <c r="J133" s="78">
        <v>10</v>
      </c>
      <c r="K133" s="78">
        <v>30</v>
      </c>
      <c r="L133" s="16">
        <v>41986</v>
      </c>
      <c r="M133" s="47">
        <f t="shared" si="4"/>
        <v>0.25971631995348293</v>
      </c>
      <c r="N133" s="47">
        <f t="shared" si="5"/>
        <v>0.74028368004651712</v>
      </c>
      <c r="O133" s="16">
        <v>16383</v>
      </c>
      <c r="P133" s="16">
        <v>13089</v>
      </c>
      <c r="Q133" s="78">
        <v>0</v>
      </c>
      <c r="R133" s="78">
        <v>10</v>
      </c>
      <c r="S133" s="78">
        <v>36</v>
      </c>
      <c r="T133" s="78">
        <v>95</v>
      </c>
      <c r="U133" s="78">
        <v>19</v>
      </c>
      <c r="V133" s="78">
        <v>0</v>
      </c>
      <c r="W133" s="78">
        <v>4</v>
      </c>
      <c r="X133" s="16">
        <v>3130</v>
      </c>
      <c r="Y133" s="47">
        <f t="shared" si="6"/>
        <v>0.19105169993285723</v>
      </c>
      <c r="Z133" s="16">
        <v>145278</v>
      </c>
      <c r="AA133" s="16">
        <v>104841</v>
      </c>
      <c r="AB133" s="78">
        <v>34</v>
      </c>
      <c r="AC133" s="78">
        <v>205</v>
      </c>
      <c r="AD133" s="78">
        <v>489</v>
      </c>
      <c r="AE133" s="78">
        <v>546</v>
      </c>
      <c r="AF133" s="78">
        <v>271</v>
      </c>
      <c r="AG133" s="78">
        <v>10</v>
      </c>
      <c r="AH133" s="78">
        <v>26</v>
      </c>
      <c r="AI133" s="16">
        <v>38856</v>
      </c>
      <c r="AJ133" s="48">
        <f t="shared" si="8"/>
        <v>0.26745962912485027</v>
      </c>
    </row>
    <row r="134" spans="1:36" x14ac:dyDescent="0.3">
      <c r="A134" s="19" t="s">
        <v>285</v>
      </c>
      <c r="B134" s="16" t="s">
        <v>320</v>
      </c>
      <c r="C134" s="19">
        <v>115235</v>
      </c>
      <c r="D134" s="16">
        <v>90029</v>
      </c>
      <c r="E134" s="78">
        <v>29</v>
      </c>
      <c r="F134" s="78">
        <v>134</v>
      </c>
      <c r="G134" s="78">
        <v>310</v>
      </c>
      <c r="H134" s="78">
        <v>747</v>
      </c>
      <c r="I134" s="78">
        <v>165</v>
      </c>
      <c r="J134" s="78">
        <v>0</v>
      </c>
      <c r="K134" s="78">
        <v>14</v>
      </c>
      <c r="L134" s="16">
        <v>23807</v>
      </c>
      <c r="M134" s="47">
        <f t="shared" ref="M134:M197" si="9">L134/C134</f>
        <v>0.20659521846661172</v>
      </c>
      <c r="N134" s="47">
        <f t="shared" ref="N134:N197" si="10">1-M134</f>
        <v>0.79340478153338823</v>
      </c>
      <c r="O134" s="16">
        <v>10608</v>
      </c>
      <c r="P134" s="16">
        <v>8931</v>
      </c>
      <c r="Q134" s="78">
        <v>1</v>
      </c>
      <c r="R134" s="78">
        <v>1</v>
      </c>
      <c r="S134" s="78">
        <v>13</v>
      </c>
      <c r="T134" s="78">
        <v>122</v>
      </c>
      <c r="U134" s="78">
        <v>10</v>
      </c>
      <c r="V134" s="78">
        <v>0</v>
      </c>
      <c r="W134" s="78">
        <v>0</v>
      </c>
      <c r="X134" s="16">
        <v>1530</v>
      </c>
      <c r="Y134" s="47">
        <f t="shared" ref="Y134:Y197" si="11">X134/O134</f>
        <v>0.14423076923076922</v>
      </c>
      <c r="Z134" s="16">
        <v>104627</v>
      </c>
      <c r="AA134" s="16">
        <v>81098</v>
      </c>
      <c r="AB134" s="78">
        <v>28</v>
      </c>
      <c r="AC134" s="78">
        <v>133</v>
      </c>
      <c r="AD134" s="78">
        <v>297</v>
      </c>
      <c r="AE134" s="78">
        <v>625</v>
      </c>
      <c r="AF134" s="78">
        <v>155</v>
      </c>
      <c r="AG134" s="78">
        <v>0</v>
      </c>
      <c r="AH134" s="78">
        <v>14</v>
      </c>
      <c r="AI134" s="16">
        <v>22277</v>
      </c>
      <c r="AJ134" s="48">
        <f t="shared" si="8"/>
        <v>0.21291827157425902</v>
      </c>
    </row>
    <row r="135" spans="1:36" x14ac:dyDescent="0.3">
      <c r="A135" s="19" t="s">
        <v>285</v>
      </c>
      <c r="B135" s="16" t="s">
        <v>324</v>
      </c>
      <c r="C135" s="19">
        <v>233481</v>
      </c>
      <c r="D135" s="16">
        <v>181586</v>
      </c>
      <c r="E135" s="78">
        <v>80</v>
      </c>
      <c r="F135" s="78">
        <v>614</v>
      </c>
      <c r="G135" s="16">
        <v>2038</v>
      </c>
      <c r="H135" s="78">
        <v>1537</v>
      </c>
      <c r="I135" s="78">
        <v>1148</v>
      </c>
      <c r="J135" s="78">
        <v>21</v>
      </c>
      <c r="K135" s="78">
        <v>63</v>
      </c>
      <c r="L135" s="16">
        <v>46394</v>
      </c>
      <c r="M135" s="47">
        <f t="shared" si="9"/>
        <v>0.19870567626487809</v>
      </c>
      <c r="N135" s="47">
        <f t="shared" si="10"/>
        <v>0.80129432373512188</v>
      </c>
      <c r="O135" s="16">
        <v>74438</v>
      </c>
      <c r="P135" s="16">
        <v>57962</v>
      </c>
      <c r="Q135" s="78">
        <v>58</v>
      </c>
      <c r="R135" s="78">
        <v>122</v>
      </c>
      <c r="S135" s="16">
        <v>398</v>
      </c>
      <c r="T135" s="78">
        <v>742</v>
      </c>
      <c r="U135" s="78">
        <v>687</v>
      </c>
      <c r="V135" s="78">
        <v>19</v>
      </c>
      <c r="W135" s="78">
        <v>29</v>
      </c>
      <c r="X135" s="16">
        <v>14421</v>
      </c>
      <c r="Y135" s="47">
        <f t="shared" si="11"/>
        <v>0.19373169617668395</v>
      </c>
      <c r="Z135" s="16">
        <v>159043</v>
      </c>
      <c r="AA135" s="16">
        <v>123624</v>
      </c>
      <c r="AB135" s="78">
        <v>22</v>
      </c>
      <c r="AC135" s="78">
        <v>492</v>
      </c>
      <c r="AD135" s="16">
        <v>1640</v>
      </c>
      <c r="AE135" s="78">
        <v>795</v>
      </c>
      <c r="AF135" s="78">
        <v>461</v>
      </c>
      <c r="AG135" s="78">
        <v>2</v>
      </c>
      <c r="AH135" s="78">
        <v>34</v>
      </c>
      <c r="AI135" s="16">
        <v>31973</v>
      </c>
      <c r="AJ135" s="48">
        <f t="shared" si="8"/>
        <v>0.20103368271473751</v>
      </c>
    </row>
    <row r="136" spans="1:36" x14ac:dyDescent="0.3">
      <c r="A136" s="19" t="s">
        <v>285</v>
      </c>
      <c r="B136" s="16" t="s">
        <v>325</v>
      </c>
      <c r="C136" s="19">
        <v>178289</v>
      </c>
      <c r="D136" s="16">
        <v>138884</v>
      </c>
      <c r="E136" s="78">
        <v>35</v>
      </c>
      <c r="F136" s="78">
        <v>399</v>
      </c>
      <c r="G136" s="16">
        <v>1979</v>
      </c>
      <c r="H136" s="78">
        <v>750</v>
      </c>
      <c r="I136" s="78">
        <v>158</v>
      </c>
      <c r="J136" s="78">
        <v>0</v>
      </c>
      <c r="K136" s="78">
        <v>37</v>
      </c>
      <c r="L136" s="16">
        <v>36047</v>
      </c>
      <c r="M136" s="47">
        <f t="shared" si="9"/>
        <v>0.20218297258944748</v>
      </c>
      <c r="N136" s="47">
        <f t="shared" si="10"/>
        <v>0.79781702741055249</v>
      </c>
      <c r="O136" s="16">
        <v>14886</v>
      </c>
      <c r="P136" s="16">
        <v>12432</v>
      </c>
      <c r="Q136" s="78">
        <v>0</v>
      </c>
      <c r="R136" s="78">
        <v>5</v>
      </c>
      <c r="S136" s="16">
        <v>93</v>
      </c>
      <c r="T136" s="78">
        <v>113</v>
      </c>
      <c r="U136" s="78">
        <v>7</v>
      </c>
      <c r="V136" s="78">
        <v>0</v>
      </c>
      <c r="W136" s="78">
        <v>4</v>
      </c>
      <c r="X136" s="16">
        <v>2232</v>
      </c>
      <c r="Y136" s="47">
        <f t="shared" si="11"/>
        <v>0.14993954050785974</v>
      </c>
      <c r="Z136" s="16">
        <v>163403</v>
      </c>
      <c r="AA136" s="16">
        <v>126452</v>
      </c>
      <c r="AB136" s="78">
        <v>35</v>
      </c>
      <c r="AC136" s="78">
        <v>394</v>
      </c>
      <c r="AD136" s="16">
        <v>1886</v>
      </c>
      <c r="AE136" s="78">
        <v>637</v>
      </c>
      <c r="AF136" s="78">
        <v>151</v>
      </c>
      <c r="AG136" s="78">
        <v>0</v>
      </c>
      <c r="AH136" s="78">
        <v>33</v>
      </c>
      <c r="AI136" s="16">
        <v>33815</v>
      </c>
      <c r="AJ136" s="48">
        <f t="shared" si="8"/>
        <v>0.20694234499978581</v>
      </c>
    </row>
    <row r="137" spans="1:36" x14ac:dyDescent="0.3">
      <c r="A137" s="19" t="s">
        <v>285</v>
      </c>
      <c r="B137" s="16" t="s">
        <v>327</v>
      </c>
      <c r="C137" s="19">
        <v>148260</v>
      </c>
      <c r="D137" s="16">
        <v>121203</v>
      </c>
      <c r="E137" s="78">
        <v>26</v>
      </c>
      <c r="F137" s="78">
        <v>153</v>
      </c>
      <c r="G137" s="78">
        <v>385</v>
      </c>
      <c r="H137" s="78">
        <v>713</v>
      </c>
      <c r="I137" s="78">
        <v>69</v>
      </c>
      <c r="J137" s="78">
        <v>1</v>
      </c>
      <c r="K137" s="78">
        <v>30</v>
      </c>
      <c r="L137" s="16">
        <v>25680</v>
      </c>
      <c r="M137" s="47">
        <f t="shared" si="9"/>
        <v>0.17320922703358965</v>
      </c>
      <c r="N137" s="47">
        <f t="shared" si="10"/>
        <v>0.82679077296641035</v>
      </c>
      <c r="O137" s="16">
        <v>10881</v>
      </c>
      <c r="P137" s="16">
        <v>9126</v>
      </c>
      <c r="Q137" s="78">
        <v>1</v>
      </c>
      <c r="R137" s="78">
        <v>3</v>
      </c>
      <c r="S137" s="78">
        <v>27</v>
      </c>
      <c r="T137" s="78">
        <v>107</v>
      </c>
      <c r="U137" s="78">
        <v>6</v>
      </c>
      <c r="V137" s="78">
        <v>0</v>
      </c>
      <c r="W137" s="78">
        <v>1</v>
      </c>
      <c r="X137" s="16">
        <v>1610</v>
      </c>
      <c r="Y137" s="47">
        <f t="shared" si="11"/>
        <v>0.14796434151272861</v>
      </c>
      <c r="Z137" s="16">
        <v>137379</v>
      </c>
      <c r="AA137" s="16">
        <v>112077</v>
      </c>
      <c r="AB137" s="78">
        <v>25</v>
      </c>
      <c r="AC137" s="78">
        <v>150</v>
      </c>
      <c r="AD137" s="78">
        <v>358</v>
      </c>
      <c r="AE137" s="78">
        <v>606</v>
      </c>
      <c r="AF137" s="78">
        <v>63</v>
      </c>
      <c r="AG137" s="78">
        <v>1</v>
      </c>
      <c r="AH137" s="78">
        <v>29</v>
      </c>
      <c r="AI137" s="16">
        <v>24070</v>
      </c>
      <c r="AJ137" s="48">
        <f t="shared" si="8"/>
        <v>0.17520872913618529</v>
      </c>
    </row>
    <row r="138" spans="1:36" x14ac:dyDescent="0.3">
      <c r="A138" s="19" t="s">
        <v>285</v>
      </c>
      <c r="B138" s="16" t="s">
        <v>329</v>
      </c>
      <c r="C138" s="19">
        <v>215467</v>
      </c>
      <c r="D138" s="16">
        <v>171496</v>
      </c>
      <c r="E138" s="78">
        <v>33</v>
      </c>
      <c r="F138" s="78">
        <v>153</v>
      </c>
      <c r="G138" s="78">
        <v>437</v>
      </c>
      <c r="H138" s="16">
        <v>1687</v>
      </c>
      <c r="I138" s="78">
        <v>264</v>
      </c>
      <c r="J138" s="78">
        <v>1</v>
      </c>
      <c r="K138" s="78">
        <v>44</v>
      </c>
      <c r="L138" s="16">
        <v>41352</v>
      </c>
      <c r="M138" s="47">
        <f t="shared" si="9"/>
        <v>0.19191801992880581</v>
      </c>
      <c r="N138" s="47">
        <f t="shared" si="10"/>
        <v>0.80808198007119425</v>
      </c>
      <c r="O138" s="16">
        <v>36581</v>
      </c>
      <c r="P138" s="16">
        <v>30235</v>
      </c>
      <c r="Q138" s="78">
        <v>9</v>
      </c>
      <c r="R138" s="78">
        <v>21</v>
      </c>
      <c r="S138" s="78">
        <v>31</v>
      </c>
      <c r="T138" s="16">
        <v>650</v>
      </c>
      <c r="U138" s="78">
        <v>108</v>
      </c>
      <c r="V138" s="78">
        <v>1</v>
      </c>
      <c r="W138" s="78">
        <v>9</v>
      </c>
      <c r="X138" s="16">
        <v>5517</v>
      </c>
      <c r="Y138" s="47">
        <f t="shared" si="11"/>
        <v>0.15081599737568682</v>
      </c>
      <c r="Z138" s="16">
        <v>178886</v>
      </c>
      <c r="AA138" s="16">
        <v>141261</v>
      </c>
      <c r="AB138" s="78">
        <v>24</v>
      </c>
      <c r="AC138" s="78">
        <v>132</v>
      </c>
      <c r="AD138" s="78">
        <v>406</v>
      </c>
      <c r="AE138" s="16">
        <v>1037</v>
      </c>
      <c r="AF138" s="78">
        <v>156</v>
      </c>
      <c r="AG138" s="78">
        <v>0</v>
      </c>
      <c r="AH138" s="78">
        <v>35</v>
      </c>
      <c r="AI138" s="16">
        <v>35835</v>
      </c>
      <c r="AJ138" s="48">
        <f t="shared" si="8"/>
        <v>0.20032311080800064</v>
      </c>
    </row>
    <row r="139" spans="1:36" x14ac:dyDescent="0.3">
      <c r="A139" s="19" t="s">
        <v>285</v>
      </c>
      <c r="B139" s="16" t="s">
        <v>331</v>
      </c>
      <c r="C139" s="19">
        <v>103789</v>
      </c>
      <c r="D139" s="16">
        <v>80273</v>
      </c>
      <c r="E139" s="78">
        <v>38</v>
      </c>
      <c r="F139" s="78">
        <v>208</v>
      </c>
      <c r="G139" s="16">
        <v>1690</v>
      </c>
      <c r="H139" s="78">
        <v>609</v>
      </c>
      <c r="I139" s="78">
        <v>161</v>
      </c>
      <c r="J139" s="78">
        <v>3</v>
      </c>
      <c r="K139" s="78">
        <v>41</v>
      </c>
      <c r="L139" s="16">
        <v>20766</v>
      </c>
      <c r="M139" s="47">
        <f t="shared" si="9"/>
        <v>0.20007900644576979</v>
      </c>
      <c r="N139" s="47">
        <f t="shared" si="10"/>
        <v>0.79992099355423019</v>
      </c>
      <c r="O139" s="16">
        <v>5939</v>
      </c>
      <c r="P139" s="16">
        <v>4768</v>
      </c>
      <c r="Q139" s="78">
        <v>2</v>
      </c>
      <c r="R139" s="78">
        <v>34</v>
      </c>
      <c r="S139" s="16">
        <v>30</v>
      </c>
      <c r="T139" s="78">
        <v>74</v>
      </c>
      <c r="U139" s="78">
        <v>7</v>
      </c>
      <c r="V139" s="78">
        <v>0</v>
      </c>
      <c r="W139" s="78">
        <v>1</v>
      </c>
      <c r="X139" s="16">
        <v>1023</v>
      </c>
      <c r="Y139" s="47">
        <f t="shared" si="11"/>
        <v>0.17225122074423305</v>
      </c>
      <c r="Z139" s="16">
        <v>97850</v>
      </c>
      <c r="AA139" s="16">
        <v>75505</v>
      </c>
      <c r="AB139" s="78">
        <v>36</v>
      </c>
      <c r="AC139" s="78">
        <v>174</v>
      </c>
      <c r="AD139" s="16">
        <v>1660</v>
      </c>
      <c r="AE139" s="78">
        <v>535</v>
      </c>
      <c r="AF139" s="78">
        <v>154</v>
      </c>
      <c r="AG139" s="78">
        <v>3</v>
      </c>
      <c r="AH139" s="78">
        <v>40</v>
      </c>
      <c r="AI139" s="16">
        <v>19743</v>
      </c>
      <c r="AJ139" s="48">
        <f t="shared" si="8"/>
        <v>0.20176801226366889</v>
      </c>
    </row>
    <row r="140" spans="1:36" x14ac:dyDescent="0.3">
      <c r="A140" s="19" t="s">
        <v>285</v>
      </c>
      <c r="B140" s="16" t="s">
        <v>335</v>
      </c>
      <c r="C140" s="19">
        <v>201512</v>
      </c>
      <c r="D140" s="16">
        <v>174946</v>
      </c>
      <c r="E140" s="78">
        <v>107</v>
      </c>
      <c r="F140" s="78">
        <v>86</v>
      </c>
      <c r="G140" s="78">
        <v>294</v>
      </c>
      <c r="H140" s="78">
        <v>1093</v>
      </c>
      <c r="I140" s="78">
        <v>186</v>
      </c>
      <c r="J140" s="78">
        <v>46</v>
      </c>
      <c r="K140" s="78">
        <v>964</v>
      </c>
      <c r="L140" s="16">
        <v>23790</v>
      </c>
      <c r="M140" s="47">
        <f t="shared" si="9"/>
        <v>0.11805748541029815</v>
      </c>
      <c r="N140" s="47">
        <f t="shared" si="10"/>
        <v>0.88194251458970185</v>
      </c>
      <c r="O140" s="16">
        <v>46372</v>
      </c>
      <c r="P140" s="16">
        <v>40462</v>
      </c>
      <c r="Q140" s="78">
        <v>82</v>
      </c>
      <c r="R140" s="78">
        <v>24</v>
      </c>
      <c r="S140" s="78">
        <v>90</v>
      </c>
      <c r="T140" s="78">
        <v>447</v>
      </c>
      <c r="U140" s="78">
        <v>25</v>
      </c>
      <c r="V140" s="78">
        <v>44</v>
      </c>
      <c r="W140" s="78">
        <v>606</v>
      </c>
      <c r="X140" s="16">
        <v>4592</v>
      </c>
      <c r="Y140" s="47">
        <f t="shared" si="11"/>
        <v>9.9025273872164241E-2</v>
      </c>
      <c r="Z140" s="16">
        <v>155140</v>
      </c>
      <c r="AA140" s="16">
        <v>134484</v>
      </c>
      <c r="AB140" s="78">
        <v>25</v>
      </c>
      <c r="AC140" s="78">
        <v>62</v>
      </c>
      <c r="AD140" s="78">
        <v>204</v>
      </c>
      <c r="AE140" s="78">
        <v>646</v>
      </c>
      <c r="AF140" s="78">
        <v>161</v>
      </c>
      <c r="AG140" s="78">
        <v>2</v>
      </c>
      <c r="AH140" s="78">
        <v>358</v>
      </c>
      <c r="AI140" s="16">
        <v>19198</v>
      </c>
      <c r="AJ140" s="48">
        <f t="shared" si="8"/>
        <v>0.12374629367023333</v>
      </c>
    </row>
    <row r="141" spans="1:36" x14ac:dyDescent="0.3">
      <c r="A141" s="19" t="s">
        <v>285</v>
      </c>
      <c r="B141" s="16" t="s">
        <v>338</v>
      </c>
      <c r="C141" s="19">
        <v>214920</v>
      </c>
      <c r="D141" s="16">
        <v>152876</v>
      </c>
      <c r="E141" s="78">
        <v>133</v>
      </c>
      <c r="F141" s="78">
        <v>764</v>
      </c>
      <c r="G141" s="16">
        <v>2989</v>
      </c>
      <c r="H141" s="78">
        <v>1024</v>
      </c>
      <c r="I141" s="78">
        <v>649</v>
      </c>
      <c r="J141" s="78">
        <v>20</v>
      </c>
      <c r="K141" s="78">
        <v>92</v>
      </c>
      <c r="L141" s="16">
        <v>56373</v>
      </c>
      <c r="M141" s="47">
        <f t="shared" si="9"/>
        <v>0.26229759910664435</v>
      </c>
      <c r="N141" s="47">
        <f t="shared" si="10"/>
        <v>0.7377024008933557</v>
      </c>
      <c r="O141" s="16">
        <v>23708</v>
      </c>
      <c r="P141" s="16">
        <v>17896</v>
      </c>
      <c r="Q141" s="78">
        <v>19</v>
      </c>
      <c r="R141" s="78">
        <v>29</v>
      </c>
      <c r="S141" s="16">
        <v>268</v>
      </c>
      <c r="T141" s="78">
        <v>179</v>
      </c>
      <c r="U141" s="78">
        <v>110</v>
      </c>
      <c r="V141" s="78">
        <v>8</v>
      </c>
      <c r="W141" s="78">
        <v>6</v>
      </c>
      <c r="X141" s="16">
        <v>5193</v>
      </c>
      <c r="Y141" s="47">
        <f t="shared" si="11"/>
        <v>0.21903998650244644</v>
      </c>
      <c r="Z141" s="16">
        <v>191212</v>
      </c>
      <c r="AA141" s="16">
        <v>134980</v>
      </c>
      <c r="AB141" s="78">
        <v>114</v>
      </c>
      <c r="AC141" s="78">
        <v>735</v>
      </c>
      <c r="AD141" s="16">
        <v>2721</v>
      </c>
      <c r="AE141" s="78">
        <v>845</v>
      </c>
      <c r="AF141" s="78">
        <v>539</v>
      </c>
      <c r="AG141" s="78">
        <v>12</v>
      </c>
      <c r="AH141" s="78">
        <v>86</v>
      </c>
      <c r="AI141" s="16">
        <v>51180</v>
      </c>
      <c r="AJ141" s="48">
        <f t="shared" si="8"/>
        <v>0.26766102545865322</v>
      </c>
    </row>
    <row r="142" spans="1:36" x14ac:dyDescent="0.3">
      <c r="A142" s="19" t="s">
        <v>285</v>
      </c>
      <c r="B142" s="16" t="s">
        <v>339</v>
      </c>
      <c r="C142" s="19">
        <v>213969</v>
      </c>
      <c r="D142" s="16">
        <v>147179</v>
      </c>
      <c r="E142" s="78">
        <v>127</v>
      </c>
      <c r="F142" s="78">
        <v>597</v>
      </c>
      <c r="G142" s="16">
        <v>2610</v>
      </c>
      <c r="H142" s="78">
        <v>1022</v>
      </c>
      <c r="I142" s="78">
        <v>564</v>
      </c>
      <c r="J142" s="78">
        <v>87</v>
      </c>
      <c r="K142" s="78">
        <v>53</v>
      </c>
      <c r="L142" s="16">
        <v>61730</v>
      </c>
      <c r="M142" s="47">
        <f t="shared" si="9"/>
        <v>0.28849973594305717</v>
      </c>
      <c r="N142" s="47">
        <f t="shared" si="10"/>
        <v>0.71150026405694278</v>
      </c>
      <c r="O142" s="16">
        <v>27138</v>
      </c>
      <c r="P142" s="16">
        <v>18803</v>
      </c>
      <c r="Q142" s="78">
        <v>54</v>
      </c>
      <c r="R142" s="78">
        <v>69</v>
      </c>
      <c r="S142" s="16">
        <v>175</v>
      </c>
      <c r="T142" s="78">
        <v>146</v>
      </c>
      <c r="U142" s="78">
        <v>224</v>
      </c>
      <c r="V142" s="78">
        <v>74</v>
      </c>
      <c r="W142" s="78">
        <v>8</v>
      </c>
      <c r="X142" s="16">
        <v>7585</v>
      </c>
      <c r="Y142" s="47">
        <f t="shared" si="11"/>
        <v>0.27949738374235389</v>
      </c>
      <c r="Z142" s="16">
        <v>186831</v>
      </c>
      <c r="AA142" s="16">
        <v>128376</v>
      </c>
      <c r="AB142" s="78">
        <v>73</v>
      </c>
      <c r="AC142" s="78">
        <v>528</v>
      </c>
      <c r="AD142" s="16">
        <v>2435</v>
      </c>
      <c r="AE142" s="78">
        <v>876</v>
      </c>
      <c r="AF142" s="78">
        <v>340</v>
      </c>
      <c r="AG142" s="78">
        <v>13</v>
      </c>
      <c r="AH142" s="78">
        <v>45</v>
      </c>
      <c r="AI142" s="16">
        <v>54145</v>
      </c>
      <c r="AJ142" s="48">
        <f t="shared" si="8"/>
        <v>0.28980736601527585</v>
      </c>
    </row>
    <row r="143" spans="1:36" x14ac:dyDescent="0.3">
      <c r="A143" s="19" t="s">
        <v>285</v>
      </c>
      <c r="B143" s="16" t="s">
        <v>343</v>
      </c>
      <c r="C143" s="19">
        <v>257116</v>
      </c>
      <c r="D143" s="16">
        <v>202827</v>
      </c>
      <c r="E143" s="78">
        <v>121</v>
      </c>
      <c r="F143" s="78">
        <v>487</v>
      </c>
      <c r="G143" s="16">
        <v>1747</v>
      </c>
      <c r="H143" s="78">
        <v>2097</v>
      </c>
      <c r="I143" s="78">
        <v>557</v>
      </c>
      <c r="J143" s="78">
        <v>31</v>
      </c>
      <c r="K143" s="78">
        <v>96</v>
      </c>
      <c r="L143" s="16">
        <v>49153</v>
      </c>
      <c r="M143" s="47">
        <f t="shared" si="9"/>
        <v>0.19117052225454659</v>
      </c>
      <c r="N143" s="47">
        <f t="shared" si="10"/>
        <v>0.80882947774545344</v>
      </c>
      <c r="O143" s="16">
        <v>95390</v>
      </c>
      <c r="P143" s="16">
        <v>75432</v>
      </c>
      <c r="Q143" s="78">
        <v>106</v>
      </c>
      <c r="R143" s="78">
        <v>250</v>
      </c>
      <c r="S143" s="16">
        <v>616</v>
      </c>
      <c r="T143" s="78">
        <v>1256</v>
      </c>
      <c r="U143" s="78">
        <v>294</v>
      </c>
      <c r="V143" s="78">
        <v>23</v>
      </c>
      <c r="W143" s="78">
        <v>60</v>
      </c>
      <c r="X143" s="16">
        <v>17353</v>
      </c>
      <c r="Y143" s="47">
        <f t="shared" si="11"/>
        <v>0.1819163434322256</v>
      </c>
      <c r="Z143" s="16">
        <v>161726</v>
      </c>
      <c r="AA143" s="16">
        <v>127395</v>
      </c>
      <c r="AB143" s="78">
        <v>15</v>
      </c>
      <c r="AC143" s="78">
        <v>237</v>
      </c>
      <c r="AD143" s="16">
        <v>1131</v>
      </c>
      <c r="AE143" s="78">
        <v>841</v>
      </c>
      <c r="AF143" s="78">
        <v>263</v>
      </c>
      <c r="AG143" s="78">
        <v>8</v>
      </c>
      <c r="AH143" s="78">
        <v>36</v>
      </c>
      <c r="AI143" s="16">
        <v>31800</v>
      </c>
      <c r="AJ143" s="48">
        <f t="shared" si="8"/>
        <v>0.19662886610687211</v>
      </c>
    </row>
    <row r="144" spans="1:36" x14ac:dyDescent="0.3">
      <c r="A144" s="19" t="s">
        <v>285</v>
      </c>
      <c r="B144" s="16" t="s">
        <v>344</v>
      </c>
      <c r="C144" s="19">
        <v>115335</v>
      </c>
      <c r="D144" s="16">
        <v>89833</v>
      </c>
      <c r="E144" s="78">
        <v>29</v>
      </c>
      <c r="F144" s="78">
        <v>394</v>
      </c>
      <c r="G144" s="16">
        <v>1277</v>
      </c>
      <c r="H144" s="78">
        <v>706</v>
      </c>
      <c r="I144" s="78">
        <v>270</v>
      </c>
      <c r="J144" s="78">
        <v>4</v>
      </c>
      <c r="K144" s="78">
        <v>27</v>
      </c>
      <c r="L144" s="16">
        <v>22795</v>
      </c>
      <c r="M144" s="47">
        <f t="shared" si="9"/>
        <v>0.1976416525772749</v>
      </c>
      <c r="N144" s="47">
        <f t="shared" si="10"/>
        <v>0.80235834742272516</v>
      </c>
      <c r="O144" s="16">
        <v>11749</v>
      </c>
      <c r="P144" s="16">
        <v>9164</v>
      </c>
      <c r="Q144" s="78">
        <v>2</v>
      </c>
      <c r="R144" s="78">
        <v>69</v>
      </c>
      <c r="S144" s="16">
        <v>105</v>
      </c>
      <c r="T144" s="78">
        <v>91</v>
      </c>
      <c r="U144" s="78">
        <v>37</v>
      </c>
      <c r="V144" s="78">
        <v>2</v>
      </c>
      <c r="W144" s="78">
        <v>10</v>
      </c>
      <c r="X144" s="16">
        <v>2269</v>
      </c>
      <c r="Y144" s="47">
        <f t="shared" si="11"/>
        <v>0.19312281896331604</v>
      </c>
      <c r="Z144" s="16">
        <v>103586</v>
      </c>
      <c r="AA144" s="16">
        <v>80669</v>
      </c>
      <c r="AB144" s="78">
        <v>27</v>
      </c>
      <c r="AC144" s="78">
        <v>325</v>
      </c>
      <c r="AD144" s="16">
        <v>1172</v>
      </c>
      <c r="AE144" s="78">
        <v>615</v>
      </c>
      <c r="AF144" s="78">
        <v>233</v>
      </c>
      <c r="AG144" s="78">
        <v>2</v>
      </c>
      <c r="AH144" s="78">
        <v>17</v>
      </c>
      <c r="AI144" s="16">
        <v>20526</v>
      </c>
      <c r="AJ144" s="48">
        <f t="shared" si="8"/>
        <v>0.19815419072075377</v>
      </c>
    </row>
    <row r="145" spans="1:36" x14ac:dyDescent="0.3">
      <c r="A145" s="19" t="s">
        <v>285</v>
      </c>
      <c r="B145" s="16" t="s">
        <v>346</v>
      </c>
      <c r="C145" s="19">
        <v>164266</v>
      </c>
      <c r="D145" s="16">
        <v>120447</v>
      </c>
      <c r="E145" s="78">
        <v>88</v>
      </c>
      <c r="F145" s="78">
        <v>262</v>
      </c>
      <c r="G145" s="16">
        <v>1732</v>
      </c>
      <c r="H145" s="78">
        <v>1026</v>
      </c>
      <c r="I145" s="78">
        <v>499</v>
      </c>
      <c r="J145" s="78">
        <v>26</v>
      </c>
      <c r="K145" s="78">
        <v>79</v>
      </c>
      <c r="L145" s="16">
        <v>40107</v>
      </c>
      <c r="M145" s="47">
        <f t="shared" si="9"/>
        <v>0.24415886428110503</v>
      </c>
      <c r="N145" s="47">
        <f t="shared" si="10"/>
        <v>0.755841135718895</v>
      </c>
      <c r="O145" s="16">
        <v>17550</v>
      </c>
      <c r="P145" s="16">
        <v>14468</v>
      </c>
      <c r="Q145" s="78">
        <v>7</v>
      </c>
      <c r="R145" s="78">
        <v>45</v>
      </c>
      <c r="S145" s="16">
        <v>223</v>
      </c>
      <c r="T145" s="78">
        <v>91</v>
      </c>
      <c r="U145" s="78">
        <v>91</v>
      </c>
      <c r="V145" s="78">
        <v>21</v>
      </c>
      <c r="W145" s="78">
        <v>6</v>
      </c>
      <c r="X145" s="16">
        <v>2598</v>
      </c>
      <c r="Y145" s="47">
        <f t="shared" si="11"/>
        <v>0.14803418803418802</v>
      </c>
      <c r="Z145" s="16">
        <v>146716</v>
      </c>
      <c r="AA145" s="16">
        <v>105979</v>
      </c>
      <c r="AB145" s="78">
        <v>81</v>
      </c>
      <c r="AC145" s="78">
        <v>217</v>
      </c>
      <c r="AD145" s="16">
        <v>1509</v>
      </c>
      <c r="AE145" s="78">
        <v>935</v>
      </c>
      <c r="AF145" s="78">
        <v>408</v>
      </c>
      <c r="AG145" s="78">
        <v>5</v>
      </c>
      <c r="AH145" s="78">
        <v>73</v>
      </c>
      <c r="AI145" s="16">
        <v>37509</v>
      </c>
      <c r="AJ145" s="48">
        <f t="shared" si="8"/>
        <v>0.25565718803675125</v>
      </c>
    </row>
    <row r="146" spans="1:36" x14ac:dyDescent="0.3">
      <c r="A146" s="19" t="s">
        <v>285</v>
      </c>
      <c r="B146" s="16" t="s">
        <v>348</v>
      </c>
      <c r="C146" s="19">
        <v>193784</v>
      </c>
      <c r="D146" s="16">
        <v>142455</v>
      </c>
      <c r="E146" s="78">
        <v>60</v>
      </c>
      <c r="F146" s="78">
        <v>759</v>
      </c>
      <c r="G146" s="16">
        <v>3428</v>
      </c>
      <c r="H146" s="78">
        <v>982</v>
      </c>
      <c r="I146" s="78">
        <v>333</v>
      </c>
      <c r="J146" s="78">
        <v>4</v>
      </c>
      <c r="K146" s="78">
        <v>30</v>
      </c>
      <c r="L146" s="16">
        <v>45733</v>
      </c>
      <c r="M146" s="47">
        <f t="shared" si="9"/>
        <v>0.23599987615076581</v>
      </c>
      <c r="N146" s="47">
        <f t="shared" si="10"/>
        <v>0.76400012384923421</v>
      </c>
      <c r="O146" s="16">
        <v>27470</v>
      </c>
      <c r="P146" s="16">
        <v>20541</v>
      </c>
      <c r="Q146" s="78">
        <v>14</v>
      </c>
      <c r="R146" s="78">
        <v>42</v>
      </c>
      <c r="S146" s="16">
        <v>203</v>
      </c>
      <c r="T146" s="78">
        <v>203</v>
      </c>
      <c r="U146" s="78">
        <v>92</v>
      </c>
      <c r="V146" s="78">
        <v>1</v>
      </c>
      <c r="W146" s="78">
        <v>8</v>
      </c>
      <c r="X146" s="16">
        <v>6366</v>
      </c>
      <c r="Y146" s="47">
        <f t="shared" si="11"/>
        <v>0.23174372042227884</v>
      </c>
      <c r="Z146" s="16">
        <v>166314</v>
      </c>
      <c r="AA146" s="16">
        <v>121914</v>
      </c>
      <c r="AB146" s="78">
        <v>46</v>
      </c>
      <c r="AC146" s="78">
        <v>717</v>
      </c>
      <c r="AD146" s="16">
        <v>3225</v>
      </c>
      <c r="AE146" s="78">
        <v>779</v>
      </c>
      <c r="AF146" s="78">
        <v>241</v>
      </c>
      <c r="AG146" s="78">
        <v>3</v>
      </c>
      <c r="AH146" s="78">
        <v>22</v>
      </c>
      <c r="AI146" s="16">
        <v>39367</v>
      </c>
      <c r="AJ146" s="48">
        <f t="shared" si="8"/>
        <v>0.2367028632586553</v>
      </c>
    </row>
    <row r="147" spans="1:36" x14ac:dyDescent="0.3">
      <c r="A147" s="19" t="s">
        <v>350</v>
      </c>
      <c r="B147" s="16" t="s">
        <v>354</v>
      </c>
      <c r="C147" s="19">
        <v>242927</v>
      </c>
      <c r="D147" s="16">
        <v>159859</v>
      </c>
      <c r="E147" s="78">
        <v>180</v>
      </c>
      <c r="F147" s="78">
        <v>957</v>
      </c>
      <c r="G147" s="16">
        <v>23954</v>
      </c>
      <c r="H147" s="78">
        <v>3132</v>
      </c>
      <c r="I147" s="78">
        <v>682</v>
      </c>
      <c r="J147" s="78">
        <v>77</v>
      </c>
      <c r="K147" s="78">
        <v>489</v>
      </c>
      <c r="L147" s="16">
        <v>53597</v>
      </c>
      <c r="M147" s="47">
        <f t="shared" si="9"/>
        <v>0.2206300658222429</v>
      </c>
      <c r="N147" s="47">
        <f t="shared" si="10"/>
        <v>0.77936993417775713</v>
      </c>
      <c r="O147" s="16">
        <v>214011</v>
      </c>
      <c r="P147" s="16">
        <v>140229</v>
      </c>
      <c r="Q147" s="78">
        <v>168</v>
      </c>
      <c r="R147" s="78">
        <v>862</v>
      </c>
      <c r="S147" s="16">
        <v>21822</v>
      </c>
      <c r="T147" s="78">
        <v>2491</v>
      </c>
      <c r="U147" s="78">
        <v>622</v>
      </c>
      <c r="V147" s="78">
        <v>76</v>
      </c>
      <c r="W147" s="78">
        <v>214</v>
      </c>
      <c r="X147" s="16">
        <v>47527</v>
      </c>
      <c r="Y147" s="47">
        <f t="shared" si="11"/>
        <v>0.22207736985482054</v>
      </c>
      <c r="Z147" s="16">
        <v>28916</v>
      </c>
      <c r="AA147" s="16">
        <v>19630</v>
      </c>
      <c r="AB147" s="78">
        <v>12</v>
      </c>
      <c r="AC147" s="78">
        <v>95</v>
      </c>
      <c r="AD147" s="16">
        <v>2132</v>
      </c>
      <c r="AE147" s="78">
        <v>641</v>
      </c>
      <c r="AF147" s="78">
        <v>60</v>
      </c>
      <c r="AG147" s="78">
        <v>1</v>
      </c>
      <c r="AH147" s="78">
        <v>275</v>
      </c>
      <c r="AI147" s="16">
        <v>6070</v>
      </c>
      <c r="AJ147" s="48">
        <f t="shared" si="8"/>
        <v>0.20991838428551668</v>
      </c>
    </row>
    <row r="148" spans="1:36" x14ac:dyDescent="0.3">
      <c r="A148" s="19" t="s">
        <v>350</v>
      </c>
      <c r="B148" s="16" t="s">
        <v>355</v>
      </c>
      <c r="C148" s="19">
        <v>150644</v>
      </c>
      <c r="D148" s="16">
        <v>82441</v>
      </c>
      <c r="E148" s="78">
        <v>67</v>
      </c>
      <c r="F148" s="78">
        <v>314</v>
      </c>
      <c r="G148" s="16">
        <v>14781</v>
      </c>
      <c r="H148" s="78">
        <v>671</v>
      </c>
      <c r="I148" s="78">
        <v>299</v>
      </c>
      <c r="J148" s="78">
        <v>1</v>
      </c>
      <c r="K148" s="78">
        <v>59</v>
      </c>
      <c r="L148" s="16">
        <v>52011</v>
      </c>
      <c r="M148" s="47">
        <f t="shared" si="9"/>
        <v>0.34525769363532566</v>
      </c>
      <c r="N148" s="47">
        <f t="shared" si="10"/>
        <v>0.65474230636467434</v>
      </c>
      <c r="O148" s="16">
        <v>8938</v>
      </c>
      <c r="P148" s="16">
        <v>5812</v>
      </c>
      <c r="Q148" s="78">
        <v>3</v>
      </c>
      <c r="R148" s="78">
        <v>11</v>
      </c>
      <c r="S148" s="16">
        <v>1223</v>
      </c>
      <c r="T148" s="78">
        <v>50</v>
      </c>
      <c r="U148" s="78">
        <v>9</v>
      </c>
      <c r="V148" s="78" t="s">
        <v>896</v>
      </c>
      <c r="W148" s="78">
        <v>2</v>
      </c>
      <c r="X148" s="16">
        <v>1828</v>
      </c>
      <c r="Y148" s="47">
        <f t="shared" si="11"/>
        <v>0.20452002685164467</v>
      </c>
      <c r="Z148" s="16">
        <v>141706</v>
      </c>
      <c r="AA148" s="16">
        <v>76629</v>
      </c>
      <c r="AB148" s="78">
        <v>64</v>
      </c>
      <c r="AC148" s="78">
        <v>303</v>
      </c>
      <c r="AD148" s="16">
        <v>13558</v>
      </c>
      <c r="AE148" s="78">
        <v>621</v>
      </c>
      <c r="AF148" s="78">
        <v>290</v>
      </c>
      <c r="AG148" s="78">
        <v>1</v>
      </c>
      <c r="AH148" s="78">
        <v>57</v>
      </c>
      <c r="AI148" s="16">
        <v>50183</v>
      </c>
      <c r="AJ148" s="48">
        <f t="shared" si="8"/>
        <v>0.35413461674170466</v>
      </c>
    </row>
    <row r="149" spans="1:36" x14ac:dyDescent="0.3">
      <c r="A149" s="19" t="s">
        <v>350</v>
      </c>
      <c r="B149" s="16" t="s">
        <v>357</v>
      </c>
      <c r="C149" s="19">
        <v>98998</v>
      </c>
      <c r="D149" s="16">
        <v>71718</v>
      </c>
      <c r="E149" s="78">
        <v>32</v>
      </c>
      <c r="F149" s="78">
        <v>269</v>
      </c>
      <c r="G149" s="16">
        <v>3556</v>
      </c>
      <c r="H149" s="78">
        <v>624</v>
      </c>
      <c r="I149" s="78">
        <v>160</v>
      </c>
      <c r="J149" s="78">
        <v>2</v>
      </c>
      <c r="K149" s="78">
        <v>17</v>
      </c>
      <c r="L149" s="16">
        <v>22620</v>
      </c>
      <c r="M149" s="47">
        <f t="shared" si="9"/>
        <v>0.22848946443362492</v>
      </c>
      <c r="N149" s="47">
        <f t="shared" si="10"/>
        <v>0.77151053556637506</v>
      </c>
      <c r="O149" s="16">
        <v>6285</v>
      </c>
      <c r="P149" s="16">
        <v>4159</v>
      </c>
      <c r="Q149" s="78" t="s">
        <v>896</v>
      </c>
      <c r="R149" s="78">
        <v>12</v>
      </c>
      <c r="S149" s="16">
        <v>871</v>
      </c>
      <c r="T149" s="78">
        <v>29</v>
      </c>
      <c r="U149" s="78">
        <v>11</v>
      </c>
      <c r="V149" s="78" t="s">
        <v>896</v>
      </c>
      <c r="W149" s="78">
        <v>1</v>
      </c>
      <c r="X149" s="16">
        <v>1202</v>
      </c>
      <c r="Y149" s="47">
        <f t="shared" si="11"/>
        <v>0.19124900556881463</v>
      </c>
      <c r="Z149" s="16">
        <v>92713</v>
      </c>
      <c r="AA149" s="16">
        <v>67559</v>
      </c>
      <c r="AB149" s="78">
        <v>32</v>
      </c>
      <c r="AC149" s="78">
        <v>257</v>
      </c>
      <c r="AD149" s="16">
        <v>2685</v>
      </c>
      <c r="AE149" s="78">
        <v>595</v>
      </c>
      <c r="AF149" s="78">
        <v>149</v>
      </c>
      <c r="AG149" s="78">
        <v>2</v>
      </c>
      <c r="AH149" s="78">
        <v>16</v>
      </c>
      <c r="AI149" s="16">
        <v>21418</v>
      </c>
      <c r="AJ149" s="48">
        <f t="shared" si="8"/>
        <v>0.23101398940817361</v>
      </c>
    </row>
    <row r="150" spans="1:36" x14ac:dyDescent="0.3">
      <c r="A150" s="19" t="s">
        <v>350</v>
      </c>
      <c r="B150" s="16" t="s">
        <v>359</v>
      </c>
      <c r="C150" s="19">
        <v>137308</v>
      </c>
      <c r="D150" s="16">
        <v>96262</v>
      </c>
      <c r="E150" s="78">
        <v>59</v>
      </c>
      <c r="F150" s="78">
        <v>322</v>
      </c>
      <c r="G150" s="78">
        <v>1414</v>
      </c>
      <c r="H150" s="78">
        <v>1173</v>
      </c>
      <c r="I150" s="78">
        <v>471</v>
      </c>
      <c r="J150" s="78">
        <v>5</v>
      </c>
      <c r="K150" s="78">
        <v>24</v>
      </c>
      <c r="L150" s="16">
        <v>37578</v>
      </c>
      <c r="M150" s="47">
        <f t="shared" si="9"/>
        <v>0.27367669764325459</v>
      </c>
      <c r="N150" s="47">
        <f t="shared" si="10"/>
        <v>0.72632330235674547</v>
      </c>
      <c r="O150" s="16">
        <v>47521</v>
      </c>
      <c r="P150" s="16">
        <v>33724</v>
      </c>
      <c r="Q150" s="78">
        <v>14</v>
      </c>
      <c r="R150" s="78">
        <v>146</v>
      </c>
      <c r="S150" s="78">
        <v>666</v>
      </c>
      <c r="T150" s="78">
        <v>640</v>
      </c>
      <c r="U150" s="78">
        <v>153</v>
      </c>
      <c r="V150" s="78" t="s">
        <v>896</v>
      </c>
      <c r="W150" s="78">
        <v>9</v>
      </c>
      <c r="X150" s="16">
        <v>12169</v>
      </c>
      <c r="Y150" s="47">
        <f t="shared" si="11"/>
        <v>0.25607626102144315</v>
      </c>
      <c r="Z150" s="16">
        <v>89787</v>
      </c>
      <c r="AA150" s="16">
        <v>62538</v>
      </c>
      <c r="AB150" s="78">
        <v>45</v>
      </c>
      <c r="AC150" s="78">
        <v>176</v>
      </c>
      <c r="AD150" s="78">
        <v>748</v>
      </c>
      <c r="AE150" s="78">
        <v>533</v>
      </c>
      <c r="AF150" s="78">
        <v>318</v>
      </c>
      <c r="AG150" s="78">
        <v>5</v>
      </c>
      <c r="AH150" s="78">
        <v>15</v>
      </c>
      <c r="AI150" s="16">
        <v>25409</v>
      </c>
      <c r="AJ150" s="48">
        <f t="shared" si="8"/>
        <v>0.28299196988428171</v>
      </c>
    </row>
    <row r="151" spans="1:36" x14ac:dyDescent="0.3">
      <c r="A151" s="19" t="s">
        <v>350</v>
      </c>
      <c r="B151" s="16" t="s">
        <v>361</v>
      </c>
      <c r="C151" s="19">
        <v>156277</v>
      </c>
      <c r="D151" s="16">
        <v>117900</v>
      </c>
      <c r="E151" s="78">
        <v>76</v>
      </c>
      <c r="F151" s="78">
        <v>291</v>
      </c>
      <c r="G151" s="78">
        <v>1637</v>
      </c>
      <c r="H151" s="16">
        <v>1886</v>
      </c>
      <c r="I151" s="78">
        <v>412</v>
      </c>
      <c r="J151" s="78">
        <v>10</v>
      </c>
      <c r="K151" s="78">
        <v>20</v>
      </c>
      <c r="L151" s="16">
        <v>34045</v>
      </c>
      <c r="M151" s="47">
        <f t="shared" si="9"/>
        <v>0.21785035545857676</v>
      </c>
      <c r="N151" s="47">
        <f t="shared" si="10"/>
        <v>0.78214964454142322</v>
      </c>
      <c r="O151" s="16">
        <v>44282</v>
      </c>
      <c r="P151" s="16">
        <v>33473</v>
      </c>
      <c r="Q151" s="78">
        <v>16</v>
      </c>
      <c r="R151" s="78">
        <v>107</v>
      </c>
      <c r="S151" s="78">
        <v>723</v>
      </c>
      <c r="T151" s="16">
        <v>779</v>
      </c>
      <c r="U151" s="78">
        <v>73</v>
      </c>
      <c r="V151" s="78">
        <v>5</v>
      </c>
      <c r="W151" s="78">
        <v>3</v>
      </c>
      <c r="X151" s="16">
        <v>9103</v>
      </c>
      <c r="Y151" s="47">
        <f t="shared" si="11"/>
        <v>0.20556885416196197</v>
      </c>
      <c r="Z151" s="16">
        <v>111995</v>
      </c>
      <c r="AA151" s="16">
        <v>84427</v>
      </c>
      <c r="AB151" s="78">
        <v>60</v>
      </c>
      <c r="AC151" s="78">
        <v>184</v>
      </c>
      <c r="AD151" s="78">
        <v>914</v>
      </c>
      <c r="AE151" s="16">
        <v>1107</v>
      </c>
      <c r="AF151" s="78">
        <v>339</v>
      </c>
      <c r="AG151" s="78">
        <v>5</v>
      </c>
      <c r="AH151" s="78">
        <v>17</v>
      </c>
      <c r="AI151" s="16">
        <v>24942</v>
      </c>
      <c r="AJ151" s="48">
        <f t="shared" si="8"/>
        <v>0.2227063708201259</v>
      </c>
    </row>
    <row r="152" spans="1:36" x14ac:dyDescent="0.3">
      <c r="A152" s="19" t="s">
        <v>350</v>
      </c>
      <c r="B152" s="16" t="s">
        <v>363</v>
      </c>
      <c r="C152" s="19">
        <v>209626</v>
      </c>
      <c r="D152" s="16">
        <v>142891</v>
      </c>
      <c r="E152" s="78">
        <v>90</v>
      </c>
      <c r="F152" s="78">
        <v>419</v>
      </c>
      <c r="G152" s="16">
        <v>2425</v>
      </c>
      <c r="H152" s="78">
        <v>1277</v>
      </c>
      <c r="I152" s="78">
        <v>639</v>
      </c>
      <c r="J152" s="78">
        <v>10</v>
      </c>
      <c r="K152" s="78">
        <v>33</v>
      </c>
      <c r="L152" s="16">
        <v>61842</v>
      </c>
      <c r="M152" s="47">
        <f t="shared" si="9"/>
        <v>0.29501111503344052</v>
      </c>
      <c r="N152" s="47">
        <f t="shared" si="10"/>
        <v>0.70498888496655954</v>
      </c>
      <c r="O152" s="16">
        <v>42671</v>
      </c>
      <c r="P152" s="16">
        <v>32036</v>
      </c>
      <c r="Q152" s="78">
        <v>18</v>
      </c>
      <c r="R152" s="78">
        <v>88</v>
      </c>
      <c r="S152" s="16">
        <v>576</v>
      </c>
      <c r="T152" s="78">
        <v>293</v>
      </c>
      <c r="U152" s="78">
        <v>152</v>
      </c>
      <c r="V152" s="78">
        <v>4</v>
      </c>
      <c r="W152" s="78">
        <v>5</v>
      </c>
      <c r="X152" s="16">
        <v>9499</v>
      </c>
      <c r="Y152" s="47">
        <f t="shared" si="11"/>
        <v>0.22261020365119166</v>
      </c>
      <c r="Z152" s="16">
        <v>166955</v>
      </c>
      <c r="AA152" s="16">
        <v>110855</v>
      </c>
      <c r="AB152" s="78">
        <v>72</v>
      </c>
      <c r="AC152" s="78">
        <v>331</v>
      </c>
      <c r="AD152" s="16">
        <v>1849</v>
      </c>
      <c r="AE152" s="78">
        <v>984</v>
      </c>
      <c r="AF152" s="78">
        <v>487</v>
      </c>
      <c r="AG152" s="78">
        <v>6</v>
      </c>
      <c r="AH152" s="78">
        <v>28</v>
      </c>
      <c r="AI152" s="16">
        <v>52343</v>
      </c>
      <c r="AJ152" s="48">
        <f t="shared" si="8"/>
        <v>0.31351561798089306</v>
      </c>
    </row>
    <row r="153" spans="1:36" x14ac:dyDescent="0.3">
      <c r="A153" s="19" t="s">
        <v>350</v>
      </c>
      <c r="B153" s="16" t="s">
        <v>367</v>
      </c>
      <c r="C153" s="19">
        <v>187930</v>
      </c>
      <c r="D153" s="16">
        <v>112078</v>
      </c>
      <c r="E153" s="78">
        <v>83</v>
      </c>
      <c r="F153" s="78">
        <v>801</v>
      </c>
      <c r="G153" s="16">
        <v>4429</v>
      </c>
      <c r="H153" s="16">
        <v>2009</v>
      </c>
      <c r="I153" s="78">
        <v>622</v>
      </c>
      <c r="J153" s="78">
        <v>11</v>
      </c>
      <c r="K153" s="78">
        <v>97</v>
      </c>
      <c r="L153" s="16">
        <v>67800</v>
      </c>
      <c r="M153" s="47">
        <f t="shared" si="9"/>
        <v>0.36077262810620975</v>
      </c>
      <c r="N153" s="47">
        <f t="shared" si="10"/>
        <v>0.6392273718937902</v>
      </c>
      <c r="O153" s="16">
        <v>45854</v>
      </c>
      <c r="P153" s="16">
        <v>29305</v>
      </c>
      <c r="Q153" s="78">
        <v>32</v>
      </c>
      <c r="R153" s="78">
        <v>390</v>
      </c>
      <c r="S153" s="16">
        <v>2397</v>
      </c>
      <c r="T153" s="16">
        <v>875</v>
      </c>
      <c r="U153" s="78">
        <v>78</v>
      </c>
      <c r="V153" s="78">
        <v>8</v>
      </c>
      <c r="W153" s="78">
        <v>24</v>
      </c>
      <c r="X153" s="16">
        <v>12745</v>
      </c>
      <c r="Y153" s="47">
        <f t="shared" si="11"/>
        <v>0.27794739826405546</v>
      </c>
      <c r="Z153" s="16">
        <v>142076</v>
      </c>
      <c r="AA153" s="16">
        <v>82773</v>
      </c>
      <c r="AB153" s="78">
        <v>51</v>
      </c>
      <c r="AC153" s="78">
        <v>411</v>
      </c>
      <c r="AD153" s="16">
        <v>2032</v>
      </c>
      <c r="AE153" s="16">
        <v>1134</v>
      </c>
      <c r="AF153" s="78">
        <v>544</v>
      </c>
      <c r="AG153" s="78">
        <v>3</v>
      </c>
      <c r="AH153" s="78">
        <v>73</v>
      </c>
      <c r="AI153" s="16">
        <v>55055</v>
      </c>
      <c r="AJ153" s="48">
        <f t="shared" si="8"/>
        <v>0.38750387116754414</v>
      </c>
    </row>
    <row r="154" spans="1:36" x14ac:dyDescent="0.3">
      <c r="A154" s="19" t="s">
        <v>350</v>
      </c>
      <c r="B154" s="16" t="s">
        <v>368</v>
      </c>
      <c r="C154" s="19">
        <v>172975</v>
      </c>
      <c r="D154" s="16">
        <v>109547</v>
      </c>
      <c r="E154" s="78">
        <v>77</v>
      </c>
      <c r="F154" s="16">
        <v>2634</v>
      </c>
      <c r="G154" s="16">
        <v>5209</v>
      </c>
      <c r="H154" s="78">
        <v>1156</v>
      </c>
      <c r="I154" s="78">
        <v>334</v>
      </c>
      <c r="J154" s="78">
        <v>12</v>
      </c>
      <c r="K154" s="78">
        <v>46</v>
      </c>
      <c r="L154" s="16">
        <v>53960</v>
      </c>
      <c r="M154" s="47">
        <f t="shared" si="9"/>
        <v>0.31195259430553546</v>
      </c>
      <c r="N154" s="47">
        <f t="shared" si="10"/>
        <v>0.68804740569446454</v>
      </c>
      <c r="O154" s="16">
        <v>24086</v>
      </c>
      <c r="P154" s="16">
        <v>18049</v>
      </c>
      <c r="Q154" s="78">
        <v>2</v>
      </c>
      <c r="R154" s="16">
        <v>211</v>
      </c>
      <c r="S154" s="16">
        <v>315</v>
      </c>
      <c r="T154" s="78">
        <v>183</v>
      </c>
      <c r="U154" s="78">
        <v>55</v>
      </c>
      <c r="V154" s="78">
        <v>1</v>
      </c>
      <c r="W154" s="78">
        <v>6</v>
      </c>
      <c r="X154" s="16">
        <v>5264</v>
      </c>
      <c r="Y154" s="47">
        <f t="shared" si="11"/>
        <v>0.21855019513410279</v>
      </c>
      <c r="Z154" s="16">
        <v>148889</v>
      </c>
      <c r="AA154" s="16">
        <v>91498</v>
      </c>
      <c r="AB154" s="78">
        <v>75</v>
      </c>
      <c r="AC154" s="16">
        <v>2423</v>
      </c>
      <c r="AD154" s="16">
        <v>4894</v>
      </c>
      <c r="AE154" s="78">
        <v>973</v>
      </c>
      <c r="AF154" s="78">
        <v>279</v>
      </c>
      <c r="AG154" s="78">
        <v>11</v>
      </c>
      <c r="AH154" s="78">
        <v>40</v>
      </c>
      <c r="AI154" s="16">
        <v>48696</v>
      </c>
      <c r="AJ154" s="48">
        <f t="shared" si="8"/>
        <v>0.32706244249071453</v>
      </c>
    </row>
    <row r="155" spans="1:36" x14ac:dyDescent="0.3">
      <c r="A155" s="19" t="s">
        <v>350</v>
      </c>
      <c r="B155" s="16" t="s">
        <v>370</v>
      </c>
      <c r="C155" s="19">
        <v>146234</v>
      </c>
      <c r="D155" s="16">
        <v>100833</v>
      </c>
      <c r="E155" s="78">
        <v>126</v>
      </c>
      <c r="F155" s="78">
        <v>349</v>
      </c>
      <c r="G155" s="16">
        <v>1714</v>
      </c>
      <c r="H155" s="16">
        <v>1594</v>
      </c>
      <c r="I155" s="78">
        <v>552</v>
      </c>
      <c r="J155" s="78">
        <v>8</v>
      </c>
      <c r="K155" s="78">
        <v>38</v>
      </c>
      <c r="L155" s="16">
        <v>41020</v>
      </c>
      <c r="M155" s="47">
        <f t="shared" si="9"/>
        <v>0.28050932067781775</v>
      </c>
      <c r="N155" s="47">
        <f t="shared" si="10"/>
        <v>0.71949067932218225</v>
      </c>
      <c r="O155" s="16">
        <v>28697</v>
      </c>
      <c r="P155" s="16">
        <v>20016</v>
      </c>
      <c r="Q155" s="78">
        <v>34</v>
      </c>
      <c r="R155" s="78">
        <v>128</v>
      </c>
      <c r="S155" s="16">
        <v>606</v>
      </c>
      <c r="T155" s="16">
        <v>359</v>
      </c>
      <c r="U155" s="78">
        <v>101</v>
      </c>
      <c r="V155" s="78">
        <v>1</v>
      </c>
      <c r="W155" s="78" t="s">
        <v>896</v>
      </c>
      <c r="X155" s="16">
        <v>7452</v>
      </c>
      <c r="Y155" s="47">
        <f t="shared" si="11"/>
        <v>0.25967871206049414</v>
      </c>
      <c r="Z155" s="16">
        <v>117537</v>
      </c>
      <c r="AA155" s="16">
        <v>80817</v>
      </c>
      <c r="AB155" s="78">
        <v>92</v>
      </c>
      <c r="AC155" s="78">
        <v>221</v>
      </c>
      <c r="AD155" s="16">
        <v>1108</v>
      </c>
      <c r="AE155" s="16">
        <v>1235</v>
      </c>
      <c r="AF155" s="78">
        <v>451</v>
      </c>
      <c r="AG155" s="78">
        <v>7</v>
      </c>
      <c r="AH155" s="78">
        <v>38</v>
      </c>
      <c r="AI155" s="16">
        <v>33568</v>
      </c>
      <c r="AJ155" s="48">
        <f t="shared" si="8"/>
        <v>0.28559517428554415</v>
      </c>
    </row>
    <row r="156" spans="1:36" x14ac:dyDescent="0.3">
      <c r="A156" s="19" t="s">
        <v>350</v>
      </c>
      <c r="B156" s="16" t="s">
        <v>372</v>
      </c>
      <c r="C156" s="19">
        <v>142099</v>
      </c>
      <c r="D156" s="16">
        <v>92842</v>
      </c>
      <c r="E156" s="78">
        <v>83</v>
      </c>
      <c r="F156" s="78">
        <v>318</v>
      </c>
      <c r="G156" s="16">
        <v>1584</v>
      </c>
      <c r="H156" s="16">
        <v>1786</v>
      </c>
      <c r="I156" s="78">
        <v>293</v>
      </c>
      <c r="J156" s="78">
        <v>9</v>
      </c>
      <c r="K156" s="78">
        <v>36</v>
      </c>
      <c r="L156" s="16">
        <v>45148</v>
      </c>
      <c r="M156" s="47">
        <f t="shared" si="9"/>
        <v>0.31772215145778648</v>
      </c>
      <c r="N156" s="47">
        <f t="shared" si="10"/>
        <v>0.68227784854221352</v>
      </c>
      <c r="O156" s="16">
        <v>15243</v>
      </c>
      <c r="P156" s="16">
        <v>11269</v>
      </c>
      <c r="Q156" s="78">
        <v>5</v>
      </c>
      <c r="R156" s="78">
        <v>26</v>
      </c>
      <c r="S156" s="16">
        <v>209</v>
      </c>
      <c r="T156" s="16">
        <v>305</v>
      </c>
      <c r="U156" s="78">
        <v>41</v>
      </c>
      <c r="V156" s="78">
        <v>3</v>
      </c>
      <c r="W156" s="78" t="s">
        <v>896</v>
      </c>
      <c r="X156" s="16">
        <v>3385</v>
      </c>
      <c r="Y156" s="47">
        <f t="shared" si="11"/>
        <v>0.22206914649347242</v>
      </c>
      <c r="Z156" s="16">
        <v>126856</v>
      </c>
      <c r="AA156" s="16">
        <v>81573</v>
      </c>
      <c r="AB156" s="78">
        <v>78</v>
      </c>
      <c r="AC156" s="78">
        <v>292</v>
      </c>
      <c r="AD156" s="16">
        <v>1375</v>
      </c>
      <c r="AE156" s="16">
        <v>1481</v>
      </c>
      <c r="AF156" s="78">
        <v>252</v>
      </c>
      <c r="AG156" s="78">
        <v>6</v>
      </c>
      <c r="AH156" s="78">
        <v>36</v>
      </c>
      <c r="AI156" s="16">
        <v>41763</v>
      </c>
      <c r="AJ156" s="48">
        <f t="shared" si="8"/>
        <v>0.3292158037459797</v>
      </c>
    </row>
    <row r="157" spans="1:36" x14ac:dyDescent="0.3">
      <c r="A157" s="19" t="s">
        <v>374</v>
      </c>
      <c r="B157" s="16" t="s">
        <v>378</v>
      </c>
      <c r="C157" s="19">
        <v>228458.35580844135</v>
      </c>
      <c r="D157" s="16">
        <v>80454</v>
      </c>
      <c r="E157" s="78">
        <v>57</v>
      </c>
      <c r="F157" s="78">
        <v>908</v>
      </c>
      <c r="G157" s="78">
        <v>1036</v>
      </c>
      <c r="H157" s="78">
        <v>1121</v>
      </c>
      <c r="I157" s="78">
        <v>1376</v>
      </c>
      <c r="J157" s="78">
        <v>18</v>
      </c>
      <c r="K157" s="78">
        <v>194</v>
      </c>
      <c r="L157" s="16">
        <v>72024.768559636534</v>
      </c>
      <c r="M157" s="47">
        <f t="shared" si="9"/>
        <v>0.31526432160804019</v>
      </c>
      <c r="N157" s="47">
        <f t="shared" si="10"/>
        <v>0.68473567839195981</v>
      </c>
      <c r="O157" s="16">
        <v>86228</v>
      </c>
      <c r="P157" s="16">
        <v>57460</v>
      </c>
      <c r="Q157" s="78">
        <v>39</v>
      </c>
      <c r="R157" s="78">
        <v>820</v>
      </c>
      <c r="S157" s="78">
        <v>686</v>
      </c>
      <c r="T157" s="78">
        <v>1036</v>
      </c>
      <c r="U157" s="78">
        <v>1084</v>
      </c>
      <c r="V157" s="78">
        <v>16</v>
      </c>
      <c r="W157" s="78">
        <v>166</v>
      </c>
      <c r="X157" s="16">
        <v>24921</v>
      </c>
      <c r="Y157" s="47">
        <f t="shared" si="11"/>
        <v>0.2890128496544046</v>
      </c>
      <c r="Z157" s="16">
        <v>38147</v>
      </c>
      <c r="AA157" s="16">
        <v>22994</v>
      </c>
      <c r="AB157" s="78">
        <v>18</v>
      </c>
      <c r="AC157" s="78">
        <v>88</v>
      </c>
      <c r="AD157" s="78">
        <v>350</v>
      </c>
      <c r="AE157" s="78">
        <v>85</v>
      </c>
      <c r="AF157" s="78">
        <v>292</v>
      </c>
      <c r="AG157" s="78">
        <v>2</v>
      </c>
      <c r="AH157" s="78">
        <v>28</v>
      </c>
      <c r="AI157" s="16">
        <v>14290</v>
      </c>
      <c r="AJ157" s="48">
        <f t="shared" si="8"/>
        <v>0.37460350748420584</v>
      </c>
    </row>
    <row r="158" spans="1:36" x14ac:dyDescent="0.3">
      <c r="A158" s="19" t="s">
        <v>374</v>
      </c>
      <c r="B158" s="16" t="s">
        <v>379</v>
      </c>
      <c r="C158" s="19">
        <v>114646.80047091377</v>
      </c>
      <c r="D158" s="16">
        <v>60427</v>
      </c>
      <c r="E158" s="78">
        <v>24</v>
      </c>
      <c r="F158" s="78">
        <v>77</v>
      </c>
      <c r="G158" s="78">
        <v>201</v>
      </c>
      <c r="H158" s="78">
        <v>383</v>
      </c>
      <c r="I158" s="78">
        <v>242</v>
      </c>
      <c r="J158" s="78">
        <v>2</v>
      </c>
      <c r="K158" s="78">
        <v>30</v>
      </c>
      <c r="L158" s="16">
        <v>46568.054014216737</v>
      </c>
      <c r="M158" s="47">
        <f t="shared" si="9"/>
        <v>0.40618712273641849</v>
      </c>
      <c r="N158" s="47">
        <f t="shared" si="10"/>
        <v>0.59381287726358156</v>
      </c>
      <c r="O158" s="16">
        <v>10611</v>
      </c>
      <c r="P158" s="16">
        <v>7624</v>
      </c>
      <c r="Q158" s="78">
        <v>4</v>
      </c>
      <c r="R158" s="78">
        <v>48</v>
      </c>
      <c r="S158" s="78">
        <v>19</v>
      </c>
      <c r="T158" s="78">
        <v>46</v>
      </c>
      <c r="U158" s="78">
        <v>27</v>
      </c>
      <c r="V158" s="78">
        <v>1</v>
      </c>
      <c r="W158" s="78">
        <v>0</v>
      </c>
      <c r="X158" s="16">
        <v>2842</v>
      </c>
      <c r="Y158" s="47">
        <f t="shared" si="11"/>
        <v>0.26783526529073604</v>
      </c>
      <c r="Z158" s="16">
        <v>92765</v>
      </c>
      <c r="AA158" s="16">
        <v>52803</v>
      </c>
      <c r="AB158" s="78">
        <v>20</v>
      </c>
      <c r="AC158" s="78">
        <v>29</v>
      </c>
      <c r="AD158" s="78">
        <v>182</v>
      </c>
      <c r="AE158" s="78">
        <v>337</v>
      </c>
      <c r="AF158" s="78">
        <v>215</v>
      </c>
      <c r="AG158" s="78">
        <v>1</v>
      </c>
      <c r="AH158" s="78">
        <v>30</v>
      </c>
      <c r="AI158" s="16">
        <v>39148</v>
      </c>
      <c r="AJ158" s="48">
        <f t="shared" si="8"/>
        <v>0.42201261251549615</v>
      </c>
    </row>
    <row r="159" spans="1:36" x14ac:dyDescent="0.3">
      <c r="A159" s="19" t="s">
        <v>374</v>
      </c>
      <c r="B159" s="16" t="s">
        <v>383</v>
      </c>
      <c r="C159" s="19">
        <v>165852.59445913692</v>
      </c>
      <c r="D159" s="16">
        <v>89540</v>
      </c>
      <c r="E159" s="78">
        <v>41</v>
      </c>
      <c r="F159" s="78">
        <v>46</v>
      </c>
      <c r="G159" s="78">
        <v>330</v>
      </c>
      <c r="H159" s="78">
        <v>838</v>
      </c>
      <c r="I159" s="78">
        <v>316</v>
      </c>
      <c r="J159" s="78">
        <v>2</v>
      </c>
      <c r="K159" s="78">
        <v>69</v>
      </c>
      <c r="L159" s="16">
        <v>66228.939046564876</v>
      </c>
      <c r="M159" s="47">
        <f t="shared" si="9"/>
        <v>0.3993241062194085</v>
      </c>
      <c r="N159" s="47">
        <f t="shared" si="10"/>
        <v>0.6006758937805915</v>
      </c>
      <c r="O159" s="16">
        <v>29847</v>
      </c>
      <c r="P159" s="16">
        <v>21018</v>
      </c>
      <c r="Q159" s="78">
        <v>11</v>
      </c>
      <c r="R159" s="78">
        <v>16</v>
      </c>
      <c r="S159" s="78">
        <v>31</v>
      </c>
      <c r="T159" s="78">
        <v>361</v>
      </c>
      <c r="U159" s="78">
        <v>52</v>
      </c>
      <c r="V159" s="78">
        <v>0</v>
      </c>
      <c r="W159" s="78">
        <v>30</v>
      </c>
      <c r="X159" s="16">
        <v>8328</v>
      </c>
      <c r="Y159" s="47">
        <f t="shared" si="11"/>
        <v>0.27902301738868229</v>
      </c>
      <c r="Z159" s="16">
        <v>121952</v>
      </c>
      <c r="AA159" s="16">
        <v>68522</v>
      </c>
      <c r="AB159" s="78">
        <v>30</v>
      </c>
      <c r="AC159" s="78">
        <v>30</v>
      </c>
      <c r="AD159" s="78">
        <v>299</v>
      </c>
      <c r="AE159" s="78">
        <v>477</v>
      </c>
      <c r="AF159" s="78">
        <v>264</v>
      </c>
      <c r="AG159" s="78">
        <v>2</v>
      </c>
      <c r="AH159" s="78">
        <v>39</v>
      </c>
      <c r="AI159" s="16">
        <v>52289</v>
      </c>
      <c r="AJ159" s="48">
        <f t="shared" si="8"/>
        <v>0.4287670558908423</v>
      </c>
    </row>
    <row r="160" spans="1:36" x14ac:dyDescent="0.3">
      <c r="A160" s="19" t="s">
        <v>374</v>
      </c>
      <c r="B160" s="16" t="s">
        <v>384</v>
      </c>
      <c r="C160" s="19">
        <v>161254.98386004739</v>
      </c>
      <c r="D160" s="16">
        <v>81016</v>
      </c>
      <c r="E160" s="78">
        <v>32</v>
      </c>
      <c r="F160" s="78">
        <v>306</v>
      </c>
      <c r="G160" s="78">
        <v>265</v>
      </c>
      <c r="H160" s="78">
        <v>610</v>
      </c>
      <c r="I160" s="78">
        <v>160</v>
      </c>
      <c r="J160" s="78">
        <v>1</v>
      </c>
      <c r="K160" s="78">
        <v>67</v>
      </c>
      <c r="L160" s="16">
        <v>65139.599993140291</v>
      </c>
      <c r="M160" s="47">
        <f t="shared" si="9"/>
        <v>0.40395402631198496</v>
      </c>
      <c r="N160" s="47">
        <f t="shared" si="10"/>
        <v>0.59604597368801504</v>
      </c>
      <c r="O160" s="16">
        <v>16334</v>
      </c>
      <c r="P160" s="16">
        <v>12379</v>
      </c>
      <c r="Q160" s="78">
        <v>3</v>
      </c>
      <c r="R160" s="78">
        <v>59</v>
      </c>
      <c r="S160" s="78">
        <v>13</v>
      </c>
      <c r="T160" s="78">
        <v>128</v>
      </c>
      <c r="U160" s="78">
        <v>18</v>
      </c>
      <c r="V160" s="78">
        <v>0</v>
      </c>
      <c r="W160" s="78">
        <v>7</v>
      </c>
      <c r="X160" s="16">
        <v>3727</v>
      </c>
      <c r="Y160" s="47">
        <f t="shared" si="11"/>
        <v>0.22817436023019469</v>
      </c>
      <c r="Z160" s="16">
        <v>122006</v>
      </c>
      <c r="AA160" s="16">
        <v>68637</v>
      </c>
      <c r="AB160" s="78">
        <v>29</v>
      </c>
      <c r="AC160" s="78">
        <v>247</v>
      </c>
      <c r="AD160" s="78">
        <v>252</v>
      </c>
      <c r="AE160" s="78">
        <v>482</v>
      </c>
      <c r="AF160" s="78">
        <v>142</v>
      </c>
      <c r="AG160" s="78">
        <v>1</v>
      </c>
      <c r="AH160" s="78">
        <v>60</v>
      </c>
      <c r="AI160" s="16">
        <v>52156</v>
      </c>
      <c r="AJ160" s="48">
        <f t="shared" si="8"/>
        <v>0.42748717276199533</v>
      </c>
    </row>
    <row r="161" spans="1:36" x14ac:dyDescent="0.3">
      <c r="A161" s="19" t="s">
        <v>374</v>
      </c>
      <c r="B161" s="16" t="s">
        <v>386</v>
      </c>
      <c r="C161" s="19">
        <v>149448.68102867014</v>
      </c>
      <c r="D161" s="16">
        <v>72697</v>
      </c>
      <c r="E161" s="78">
        <v>35</v>
      </c>
      <c r="F161" s="78">
        <v>70</v>
      </c>
      <c r="G161" s="78">
        <v>148</v>
      </c>
      <c r="H161" s="78">
        <v>686</v>
      </c>
      <c r="I161" s="78">
        <v>345</v>
      </c>
      <c r="J161" s="78">
        <v>1</v>
      </c>
      <c r="K161" s="78">
        <v>35</v>
      </c>
      <c r="L161" s="16">
        <v>66648.724265750003</v>
      </c>
      <c r="M161" s="47">
        <f t="shared" si="9"/>
        <v>0.44596395101649744</v>
      </c>
      <c r="N161" s="47">
        <f t="shared" si="10"/>
        <v>0.55403604898350256</v>
      </c>
      <c r="O161" s="16">
        <v>19035</v>
      </c>
      <c r="P161" s="16">
        <v>12641</v>
      </c>
      <c r="Q161" s="78">
        <v>4</v>
      </c>
      <c r="R161" s="78">
        <v>40</v>
      </c>
      <c r="S161" s="78">
        <v>13</v>
      </c>
      <c r="T161" s="78">
        <v>312</v>
      </c>
      <c r="U161" s="78">
        <v>77</v>
      </c>
      <c r="V161" s="78">
        <v>0</v>
      </c>
      <c r="W161" s="78">
        <v>2</v>
      </c>
      <c r="X161" s="16">
        <v>5946</v>
      </c>
      <c r="Y161" s="47">
        <f t="shared" si="11"/>
        <v>0.31237194641449961</v>
      </c>
      <c r="Z161" s="16">
        <v>114561</v>
      </c>
      <c r="AA161" s="16">
        <v>60056</v>
      </c>
      <c r="AB161" s="78">
        <v>31</v>
      </c>
      <c r="AC161" s="78">
        <v>30</v>
      </c>
      <c r="AD161" s="78">
        <v>135</v>
      </c>
      <c r="AE161" s="78">
        <v>374</v>
      </c>
      <c r="AF161" s="78">
        <v>268</v>
      </c>
      <c r="AG161" s="78">
        <v>1</v>
      </c>
      <c r="AH161" s="78">
        <v>33</v>
      </c>
      <c r="AI161" s="16">
        <v>53633</v>
      </c>
      <c r="AJ161" s="48">
        <f t="shared" si="8"/>
        <v>0.46816106702979199</v>
      </c>
    </row>
    <row r="162" spans="1:36" x14ac:dyDescent="0.3">
      <c r="A162" s="19" t="s">
        <v>374</v>
      </c>
      <c r="B162" s="16" t="s">
        <v>388</v>
      </c>
      <c r="C162" s="19">
        <v>106655.53622175976</v>
      </c>
      <c r="D162" s="16">
        <v>54869</v>
      </c>
      <c r="E162" s="78">
        <v>34</v>
      </c>
      <c r="F162" s="78">
        <v>128</v>
      </c>
      <c r="G162" s="78">
        <v>365</v>
      </c>
      <c r="H162" s="78">
        <v>289</v>
      </c>
      <c r="I162" s="78">
        <v>965</v>
      </c>
      <c r="J162" s="78">
        <v>1</v>
      </c>
      <c r="K162" s="78">
        <v>33</v>
      </c>
      <c r="L162" s="16">
        <v>49750.899494342819</v>
      </c>
      <c r="M162" s="47">
        <f t="shared" si="9"/>
        <v>0.46646335724101579</v>
      </c>
      <c r="N162" s="47">
        <f t="shared" si="10"/>
        <v>0.53353664275898427</v>
      </c>
      <c r="O162" s="16">
        <v>9147</v>
      </c>
      <c r="P162" s="16">
        <v>5367</v>
      </c>
      <c r="Q162" s="78">
        <v>1</v>
      </c>
      <c r="R162" s="78">
        <v>22</v>
      </c>
      <c r="S162" s="78">
        <v>90</v>
      </c>
      <c r="T162" s="78">
        <v>54</v>
      </c>
      <c r="U162" s="78">
        <v>667</v>
      </c>
      <c r="V162" s="78">
        <v>0</v>
      </c>
      <c r="W162" s="78">
        <v>2</v>
      </c>
      <c r="X162" s="16">
        <v>2944</v>
      </c>
      <c r="Y162" s="47">
        <f t="shared" si="11"/>
        <v>0.32185415983382532</v>
      </c>
      <c r="Z162" s="16">
        <v>97095</v>
      </c>
      <c r="AA162" s="16">
        <v>49502</v>
      </c>
      <c r="AB162" s="78">
        <v>33</v>
      </c>
      <c r="AC162" s="78">
        <v>106</v>
      </c>
      <c r="AD162" s="78">
        <v>275</v>
      </c>
      <c r="AE162" s="78">
        <v>235</v>
      </c>
      <c r="AF162" s="78">
        <v>298</v>
      </c>
      <c r="AG162" s="78">
        <v>1</v>
      </c>
      <c r="AH162" s="78">
        <v>31</v>
      </c>
      <c r="AI162" s="16">
        <v>46614</v>
      </c>
      <c r="AJ162" s="48">
        <f t="shared" si="8"/>
        <v>0.48008651320871309</v>
      </c>
    </row>
    <row r="163" spans="1:36" x14ac:dyDescent="0.3">
      <c r="A163" s="19" t="s">
        <v>374</v>
      </c>
      <c r="B163" s="16" t="s">
        <v>390</v>
      </c>
      <c r="C163" s="19">
        <v>136001.98685424624</v>
      </c>
      <c r="D163" s="16">
        <v>55369</v>
      </c>
      <c r="E163" s="78">
        <v>55</v>
      </c>
      <c r="F163" s="78">
        <v>91</v>
      </c>
      <c r="G163" s="78">
        <v>274</v>
      </c>
      <c r="H163" s="78">
        <v>406</v>
      </c>
      <c r="I163" s="78">
        <v>128</v>
      </c>
      <c r="J163" s="78">
        <v>0</v>
      </c>
      <c r="K163" s="78">
        <v>45</v>
      </c>
      <c r="L163" s="16">
        <v>69655.305460526361</v>
      </c>
      <c r="M163" s="47">
        <f t="shared" si="9"/>
        <v>0.51216388136429336</v>
      </c>
      <c r="N163" s="47">
        <f t="shared" si="10"/>
        <v>0.48783611863570664</v>
      </c>
      <c r="O163" s="16">
        <v>10472</v>
      </c>
      <c r="P163" s="16">
        <v>7417</v>
      </c>
      <c r="Q163" s="78">
        <v>2</v>
      </c>
      <c r="R163" s="78">
        <v>5</v>
      </c>
      <c r="S163" s="78">
        <v>8</v>
      </c>
      <c r="T163" s="78">
        <v>56</v>
      </c>
      <c r="U163" s="78">
        <v>5</v>
      </c>
      <c r="V163" s="78">
        <v>0</v>
      </c>
      <c r="W163" s="78">
        <v>2</v>
      </c>
      <c r="X163" s="16">
        <v>2977</v>
      </c>
      <c r="Y163" s="47">
        <f t="shared" si="11"/>
        <v>0.28428189457601222</v>
      </c>
      <c r="Z163" s="16">
        <v>105075</v>
      </c>
      <c r="AA163" s="16">
        <v>47952</v>
      </c>
      <c r="AB163" s="78">
        <v>53</v>
      </c>
      <c r="AC163" s="78">
        <v>86</v>
      </c>
      <c r="AD163" s="78">
        <v>266</v>
      </c>
      <c r="AE163" s="78">
        <v>350</v>
      </c>
      <c r="AF163" s="78">
        <v>123</v>
      </c>
      <c r="AG163" s="78">
        <v>0</v>
      </c>
      <c r="AH163" s="78">
        <v>43</v>
      </c>
      <c r="AI163" s="16">
        <v>56202</v>
      </c>
      <c r="AJ163" s="48">
        <f t="shared" si="8"/>
        <v>0.53487508922198435</v>
      </c>
    </row>
    <row r="164" spans="1:36" x14ac:dyDescent="0.3">
      <c r="A164" s="19" t="s">
        <v>374</v>
      </c>
      <c r="B164" s="16" t="s">
        <v>392</v>
      </c>
      <c r="C164" s="19">
        <v>125452.31408841388</v>
      </c>
      <c r="D164" s="16">
        <v>50836</v>
      </c>
      <c r="E164" s="78">
        <v>36</v>
      </c>
      <c r="F164" s="78">
        <v>88</v>
      </c>
      <c r="G164" s="78">
        <v>337</v>
      </c>
      <c r="H164" s="78">
        <v>363</v>
      </c>
      <c r="I164" s="78">
        <v>276</v>
      </c>
      <c r="J164" s="78">
        <v>2</v>
      </c>
      <c r="K164" s="78">
        <v>36</v>
      </c>
      <c r="L164" s="16">
        <v>51845.276852505645</v>
      </c>
      <c r="M164" s="47">
        <f t="shared" si="9"/>
        <v>0.41326680363956558</v>
      </c>
      <c r="N164" s="47">
        <f t="shared" si="10"/>
        <v>0.58673319636043442</v>
      </c>
      <c r="O164" s="16">
        <v>6152</v>
      </c>
      <c r="P164" s="16">
        <v>4526</v>
      </c>
      <c r="Q164" s="78">
        <v>1</v>
      </c>
      <c r="R164" s="78">
        <v>13</v>
      </c>
      <c r="S164" s="78">
        <v>18</v>
      </c>
      <c r="T164" s="78">
        <v>49</v>
      </c>
      <c r="U164" s="78">
        <v>17</v>
      </c>
      <c r="V164" s="78">
        <v>0</v>
      </c>
      <c r="W164" s="78">
        <v>2</v>
      </c>
      <c r="X164" s="16">
        <v>1526</v>
      </c>
      <c r="Y164" s="47">
        <f t="shared" si="11"/>
        <v>0.24804941482444734</v>
      </c>
      <c r="Z164" s="16">
        <v>82430</v>
      </c>
      <c r="AA164" s="16">
        <v>46310</v>
      </c>
      <c r="AB164" s="78">
        <v>35</v>
      </c>
      <c r="AC164" s="78">
        <v>75</v>
      </c>
      <c r="AD164" s="78">
        <v>319</v>
      </c>
      <c r="AE164" s="78">
        <v>314</v>
      </c>
      <c r="AF164" s="78">
        <v>259</v>
      </c>
      <c r="AG164" s="78">
        <v>2</v>
      </c>
      <c r="AH164" s="78">
        <v>34</v>
      </c>
      <c r="AI164" s="16">
        <v>35082</v>
      </c>
      <c r="AJ164" s="48">
        <f t="shared" si="8"/>
        <v>0.42559747664685188</v>
      </c>
    </row>
    <row r="165" spans="1:36" x14ac:dyDescent="0.3">
      <c r="A165" s="19" t="s">
        <v>374</v>
      </c>
      <c r="B165" s="16" t="s">
        <v>396</v>
      </c>
      <c r="C165" s="19">
        <v>406358.04448876058</v>
      </c>
      <c r="D165" s="16">
        <v>19932</v>
      </c>
      <c r="E165" s="78">
        <v>21</v>
      </c>
      <c r="F165" s="16">
        <v>1671</v>
      </c>
      <c r="G165" s="78">
        <v>208</v>
      </c>
      <c r="H165" s="78">
        <v>139</v>
      </c>
      <c r="I165" s="16">
        <v>1448</v>
      </c>
      <c r="J165" s="78">
        <v>37</v>
      </c>
      <c r="K165" s="78">
        <v>23</v>
      </c>
      <c r="L165" s="16">
        <v>108252.10708674185</v>
      </c>
      <c r="M165" s="47">
        <f t="shared" si="9"/>
        <v>0.26639587564443057</v>
      </c>
      <c r="N165" s="47">
        <f t="shared" si="10"/>
        <v>0.73360412435556943</v>
      </c>
      <c r="O165" s="16">
        <v>10347</v>
      </c>
      <c r="P165" s="16">
        <v>7347</v>
      </c>
      <c r="Q165" s="78">
        <v>14</v>
      </c>
      <c r="R165" s="16">
        <v>581</v>
      </c>
      <c r="S165" s="78">
        <v>25</v>
      </c>
      <c r="T165" s="78">
        <v>72</v>
      </c>
      <c r="U165" s="16">
        <v>315</v>
      </c>
      <c r="V165" s="78">
        <v>28</v>
      </c>
      <c r="W165" s="78">
        <v>7</v>
      </c>
      <c r="X165" s="16">
        <v>1958</v>
      </c>
      <c r="Y165" s="47">
        <f t="shared" si="11"/>
        <v>0.18923359427853484</v>
      </c>
      <c r="Z165" s="16">
        <v>21658</v>
      </c>
      <c r="AA165" s="16">
        <v>12585</v>
      </c>
      <c r="AB165" s="78">
        <v>7</v>
      </c>
      <c r="AC165" s="16">
        <v>1090</v>
      </c>
      <c r="AD165" s="78">
        <v>183</v>
      </c>
      <c r="AE165" s="78">
        <v>67</v>
      </c>
      <c r="AF165" s="16">
        <v>1133</v>
      </c>
      <c r="AG165" s="78">
        <v>9</v>
      </c>
      <c r="AH165" s="78">
        <v>16</v>
      </c>
      <c r="AI165" s="16">
        <v>6568</v>
      </c>
      <c r="AJ165" s="48">
        <f t="shared" si="8"/>
        <v>0.3032597654446394</v>
      </c>
    </row>
    <row r="166" spans="1:36" x14ac:dyDescent="0.3">
      <c r="A166" s="19" t="s">
        <v>374</v>
      </c>
      <c r="B166" s="16" t="s">
        <v>397</v>
      </c>
      <c r="C166" s="19">
        <v>232912.99651983415</v>
      </c>
      <c r="D166" s="16">
        <v>26091</v>
      </c>
      <c r="E166" s="78">
        <v>16</v>
      </c>
      <c r="F166" s="78">
        <v>455</v>
      </c>
      <c r="G166" s="78">
        <v>85</v>
      </c>
      <c r="H166" s="78">
        <v>195</v>
      </c>
      <c r="I166" s="16">
        <v>1241</v>
      </c>
      <c r="J166" s="78">
        <v>64</v>
      </c>
      <c r="K166" s="78">
        <v>19</v>
      </c>
      <c r="L166" s="16">
        <v>79972.551236632571</v>
      </c>
      <c r="M166" s="47">
        <f t="shared" si="9"/>
        <v>0.34335804541427706</v>
      </c>
      <c r="N166" s="47">
        <f t="shared" si="10"/>
        <v>0.65664195458572294</v>
      </c>
      <c r="O166" s="16">
        <v>7924</v>
      </c>
      <c r="P166" s="16">
        <v>5565</v>
      </c>
      <c r="Q166" s="78">
        <v>3</v>
      </c>
      <c r="R166" s="78">
        <v>420</v>
      </c>
      <c r="S166" s="78">
        <v>18</v>
      </c>
      <c r="T166" s="78">
        <v>79</v>
      </c>
      <c r="U166" s="16">
        <v>219</v>
      </c>
      <c r="V166" s="78">
        <v>10</v>
      </c>
      <c r="W166" s="78">
        <v>6</v>
      </c>
      <c r="X166" s="16">
        <v>1604</v>
      </c>
      <c r="Y166" s="47">
        <f t="shared" si="11"/>
        <v>0.20242301867743565</v>
      </c>
      <c r="Z166" s="16">
        <v>34970</v>
      </c>
      <c r="AA166" s="16">
        <v>20526</v>
      </c>
      <c r="AB166" s="78">
        <v>13</v>
      </c>
      <c r="AC166" s="78">
        <v>35</v>
      </c>
      <c r="AD166" s="78">
        <v>67</v>
      </c>
      <c r="AE166" s="78">
        <v>116</v>
      </c>
      <c r="AF166" s="16">
        <v>1022</v>
      </c>
      <c r="AG166" s="78">
        <v>54</v>
      </c>
      <c r="AH166" s="78">
        <v>13</v>
      </c>
      <c r="AI166" s="16">
        <v>13124</v>
      </c>
      <c r="AJ166" s="48">
        <f t="shared" si="8"/>
        <v>0.37529310837861024</v>
      </c>
    </row>
    <row r="167" spans="1:36" x14ac:dyDescent="0.3">
      <c r="A167" s="19" t="s">
        <v>374</v>
      </c>
      <c r="B167" s="16" t="s">
        <v>401</v>
      </c>
      <c r="C167" s="19">
        <v>133678</v>
      </c>
      <c r="D167" s="16">
        <v>80200</v>
      </c>
      <c r="E167" s="78">
        <v>50</v>
      </c>
      <c r="F167" s="78">
        <v>112</v>
      </c>
      <c r="G167" s="78">
        <v>658</v>
      </c>
      <c r="H167" s="78">
        <v>532</v>
      </c>
      <c r="I167" s="78">
        <v>389</v>
      </c>
      <c r="J167" s="78">
        <v>7</v>
      </c>
      <c r="K167" s="78">
        <v>679</v>
      </c>
      <c r="L167" s="16">
        <v>51051</v>
      </c>
      <c r="M167" s="47">
        <f t="shared" si="9"/>
        <v>0.3818953006478254</v>
      </c>
      <c r="N167" s="47">
        <f t="shared" si="10"/>
        <v>0.6181046993521746</v>
      </c>
      <c r="O167" s="16">
        <v>18107</v>
      </c>
      <c r="P167" s="16">
        <v>14109</v>
      </c>
      <c r="Q167" s="78">
        <v>7</v>
      </c>
      <c r="R167" s="78">
        <v>26</v>
      </c>
      <c r="S167" s="78">
        <v>40</v>
      </c>
      <c r="T167" s="78">
        <v>102</v>
      </c>
      <c r="U167" s="78">
        <v>97</v>
      </c>
      <c r="V167" s="78">
        <v>7</v>
      </c>
      <c r="W167" s="78">
        <v>10</v>
      </c>
      <c r="X167" s="16">
        <v>3709</v>
      </c>
      <c r="Y167" s="47">
        <f t="shared" si="11"/>
        <v>0.20483790799138454</v>
      </c>
      <c r="Z167" s="16">
        <v>115571</v>
      </c>
      <c r="AA167" s="16">
        <v>66091</v>
      </c>
      <c r="AB167" s="78">
        <v>43</v>
      </c>
      <c r="AC167" s="78">
        <v>86</v>
      </c>
      <c r="AD167" s="78">
        <v>618</v>
      </c>
      <c r="AE167" s="78">
        <v>430</v>
      </c>
      <c r="AF167" s="78">
        <v>292</v>
      </c>
      <c r="AG167" s="78">
        <v>0</v>
      </c>
      <c r="AH167" s="78">
        <v>669</v>
      </c>
      <c r="AI167" s="16">
        <v>47342</v>
      </c>
      <c r="AJ167" s="48">
        <f t="shared" si="8"/>
        <v>0.40963563523721347</v>
      </c>
    </row>
    <row r="168" spans="1:36" x14ac:dyDescent="0.3">
      <c r="A168" s="19" t="s">
        <v>374</v>
      </c>
      <c r="B168" s="16" t="s">
        <v>402</v>
      </c>
      <c r="C168" s="19">
        <v>48851</v>
      </c>
      <c r="D168" s="16">
        <v>40130</v>
      </c>
      <c r="E168" s="78">
        <v>15</v>
      </c>
      <c r="F168" s="78">
        <v>41</v>
      </c>
      <c r="G168" s="78">
        <v>164</v>
      </c>
      <c r="H168" s="78">
        <v>217</v>
      </c>
      <c r="I168" s="78">
        <v>172</v>
      </c>
      <c r="J168" s="78">
        <v>0</v>
      </c>
      <c r="K168" s="78">
        <v>4</v>
      </c>
      <c r="L168" s="16">
        <v>8108</v>
      </c>
      <c r="M168" s="47">
        <f t="shared" si="9"/>
        <v>0.16597408446091175</v>
      </c>
      <c r="N168" s="47">
        <f t="shared" si="10"/>
        <v>0.83402591553908823</v>
      </c>
      <c r="O168" s="16">
        <v>4515</v>
      </c>
      <c r="P168" s="16">
        <v>4007</v>
      </c>
      <c r="Q168" s="78">
        <v>1</v>
      </c>
      <c r="R168" s="78">
        <v>1</v>
      </c>
      <c r="S168" s="78">
        <v>6</v>
      </c>
      <c r="T168" s="78">
        <v>21</v>
      </c>
      <c r="U168" s="78">
        <v>0</v>
      </c>
      <c r="V168" s="78">
        <v>0</v>
      </c>
      <c r="W168" s="78">
        <v>2</v>
      </c>
      <c r="X168" s="16">
        <v>477</v>
      </c>
      <c r="Y168" s="47">
        <f t="shared" si="11"/>
        <v>0.10564784053156147</v>
      </c>
      <c r="Z168" s="16">
        <v>44336</v>
      </c>
      <c r="AA168" s="16">
        <v>36123</v>
      </c>
      <c r="AB168" s="78">
        <v>14</v>
      </c>
      <c r="AC168" s="78">
        <v>40</v>
      </c>
      <c r="AD168" s="78">
        <v>158</v>
      </c>
      <c r="AE168" s="78">
        <v>196</v>
      </c>
      <c r="AF168" s="78">
        <v>172</v>
      </c>
      <c r="AG168" s="78">
        <v>0</v>
      </c>
      <c r="AH168" s="78">
        <v>2</v>
      </c>
      <c r="AI168" s="16">
        <v>7631</v>
      </c>
      <c r="AJ168" s="48">
        <f t="shared" si="8"/>
        <v>0.17211746661854926</v>
      </c>
    </row>
    <row r="169" spans="1:36" x14ac:dyDescent="0.3">
      <c r="A169" s="19" t="s">
        <v>374</v>
      </c>
      <c r="B169" s="16" t="s">
        <v>404</v>
      </c>
      <c r="C169" s="19">
        <v>80114</v>
      </c>
      <c r="D169" s="16">
        <v>52574</v>
      </c>
      <c r="E169" s="78">
        <v>16</v>
      </c>
      <c r="F169" s="78">
        <v>47</v>
      </c>
      <c r="G169" s="16">
        <v>1254</v>
      </c>
      <c r="H169" s="78">
        <v>400</v>
      </c>
      <c r="I169" s="78">
        <v>359</v>
      </c>
      <c r="J169" s="78">
        <v>0</v>
      </c>
      <c r="K169" s="78">
        <v>21</v>
      </c>
      <c r="L169" s="16">
        <v>25443</v>
      </c>
      <c r="M169" s="47">
        <f t="shared" si="9"/>
        <v>0.31758494145842175</v>
      </c>
      <c r="N169" s="47">
        <f t="shared" si="10"/>
        <v>0.68241505854157825</v>
      </c>
      <c r="O169" s="16">
        <v>8310</v>
      </c>
      <c r="P169" s="16">
        <v>6238</v>
      </c>
      <c r="Q169" s="78">
        <v>1</v>
      </c>
      <c r="R169" s="78">
        <v>2</v>
      </c>
      <c r="S169" s="16">
        <v>15</v>
      </c>
      <c r="T169" s="78">
        <v>38</v>
      </c>
      <c r="U169" s="78">
        <v>4</v>
      </c>
      <c r="V169" s="78">
        <v>0</v>
      </c>
      <c r="W169" s="78">
        <v>0</v>
      </c>
      <c r="X169" s="16">
        <v>2012</v>
      </c>
      <c r="Y169" s="47">
        <f t="shared" si="11"/>
        <v>0.24211793020457281</v>
      </c>
      <c r="Z169" s="16">
        <v>71804</v>
      </c>
      <c r="AA169" s="16">
        <v>46336</v>
      </c>
      <c r="AB169" s="78">
        <v>15</v>
      </c>
      <c r="AC169" s="78">
        <v>45</v>
      </c>
      <c r="AD169" s="16">
        <v>1239</v>
      </c>
      <c r="AE169" s="78">
        <v>362</v>
      </c>
      <c r="AF169" s="78">
        <v>355</v>
      </c>
      <c r="AG169" s="78">
        <v>0</v>
      </c>
      <c r="AH169" s="78">
        <v>21</v>
      </c>
      <c r="AI169" s="16">
        <v>23431</v>
      </c>
      <c r="AJ169" s="48">
        <f t="shared" si="8"/>
        <v>0.32631886802963622</v>
      </c>
    </row>
    <row r="170" spans="1:36" x14ac:dyDescent="0.3">
      <c r="A170" s="19" t="s">
        <v>374</v>
      </c>
      <c r="B170" s="16" t="s">
        <v>406</v>
      </c>
      <c r="C170" s="19">
        <v>93152</v>
      </c>
      <c r="D170" s="16">
        <v>54637</v>
      </c>
      <c r="E170" s="78">
        <v>43</v>
      </c>
      <c r="F170" s="78">
        <v>52</v>
      </c>
      <c r="G170" s="78">
        <v>191</v>
      </c>
      <c r="H170" s="78">
        <v>255</v>
      </c>
      <c r="I170" s="78">
        <v>229</v>
      </c>
      <c r="J170" s="78">
        <v>2</v>
      </c>
      <c r="K170" s="78">
        <v>154</v>
      </c>
      <c r="L170" s="16">
        <v>37589</v>
      </c>
      <c r="M170" s="47">
        <f t="shared" si="9"/>
        <v>0.40352327378907593</v>
      </c>
      <c r="N170" s="47">
        <f t="shared" si="10"/>
        <v>0.59647672621092407</v>
      </c>
      <c r="O170" s="16">
        <v>6891</v>
      </c>
      <c r="P170" s="16">
        <v>5736</v>
      </c>
      <c r="Q170" s="78">
        <v>7</v>
      </c>
      <c r="R170" s="78">
        <v>2</v>
      </c>
      <c r="S170" s="78">
        <v>1</v>
      </c>
      <c r="T170" s="78">
        <v>50</v>
      </c>
      <c r="U170" s="78">
        <v>13</v>
      </c>
      <c r="V170" s="78">
        <v>0</v>
      </c>
      <c r="W170" s="78">
        <v>3</v>
      </c>
      <c r="X170" s="16">
        <v>1079</v>
      </c>
      <c r="Y170" s="47">
        <f t="shared" si="11"/>
        <v>0.15658104774343345</v>
      </c>
      <c r="Z170" s="16">
        <v>86261</v>
      </c>
      <c r="AA170" s="16">
        <v>48901</v>
      </c>
      <c r="AB170" s="78">
        <v>36</v>
      </c>
      <c r="AC170" s="78">
        <v>50</v>
      </c>
      <c r="AD170" s="78">
        <v>190</v>
      </c>
      <c r="AE170" s="78">
        <v>205</v>
      </c>
      <c r="AF170" s="78">
        <v>216</v>
      </c>
      <c r="AG170" s="78">
        <v>2</v>
      </c>
      <c r="AH170" s="78">
        <v>151</v>
      </c>
      <c r="AI170" s="16">
        <v>36510</v>
      </c>
      <c r="AJ170" s="48">
        <f t="shared" si="8"/>
        <v>0.4232503680689999</v>
      </c>
    </row>
    <row r="171" spans="1:36" x14ac:dyDescent="0.3">
      <c r="A171" s="19" t="s">
        <v>374</v>
      </c>
      <c r="B171" s="16" t="s">
        <v>410</v>
      </c>
      <c r="C171" s="19">
        <v>113523</v>
      </c>
      <c r="D171" s="16">
        <v>76978</v>
      </c>
      <c r="E171" s="78">
        <v>32</v>
      </c>
      <c r="F171" s="78">
        <v>213</v>
      </c>
      <c r="G171" s="16">
        <v>3377</v>
      </c>
      <c r="H171" s="78">
        <v>468</v>
      </c>
      <c r="I171" s="16">
        <v>1727</v>
      </c>
      <c r="J171" s="78">
        <v>6</v>
      </c>
      <c r="K171" s="78">
        <v>471</v>
      </c>
      <c r="L171" s="16">
        <v>30251</v>
      </c>
      <c r="M171" s="47">
        <f t="shared" si="9"/>
        <v>0.26647463509597175</v>
      </c>
      <c r="N171" s="47">
        <f t="shared" si="10"/>
        <v>0.73352536490402831</v>
      </c>
      <c r="O171" s="16">
        <v>12610</v>
      </c>
      <c r="P171" s="16">
        <v>9305</v>
      </c>
      <c r="Q171" s="78">
        <v>5</v>
      </c>
      <c r="R171" s="78">
        <v>38</v>
      </c>
      <c r="S171" s="16">
        <v>466</v>
      </c>
      <c r="T171" s="78">
        <v>50</v>
      </c>
      <c r="U171" s="16">
        <v>421</v>
      </c>
      <c r="V171" s="78">
        <v>0</v>
      </c>
      <c r="W171" s="78">
        <v>1</v>
      </c>
      <c r="X171" s="16">
        <v>2324</v>
      </c>
      <c r="Y171" s="47">
        <f t="shared" si="11"/>
        <v>0.18429817605075338</v>
      </c>
      <c r="Z171" s="16">
        <v>100913</v>
      </c>
      <c r="AA171" s="16">
        <v>67673</v>
      </c>
      <c r="AB171" s="78">
        <v>27</v>
      </c>
      <c r="AC171" s="78">
        <v>175</v>
      </c>
      <c r="AD171" s="16">
        <v>2911</v>
      </c>
      <c r="AE171" s="78">
        <v>418</v>
      </c>
      <c r="AF171" s="16">
        <v>1306</v>
      </c>
      <c r="AG171" s="78">
        <v>6</v>
      </c>
      <c r="AH171" s="78">
        <v>470</v>
      </c>
      <c r="AI171" s="16">
        <v>27927</v>
      </c>
      <c r="AJ171" s="48">
        <f t="shared" si="8"/>
        <v>0.27674333336636509</v>
      </c>
    </row>
    <row r="172" spans="1:36" x14ac:dyDescent="0.3">
      <c r="A172" s="19" t="s">
        <v>374</v>
      </c>
      <c r="B172" s="16" t="s">
        <v>411</v>
      </c>
      <c r="C172" s="19">
        <v>128769</v>
      </c>
      <c r="D172" s="16">
        <v>82278</v>
      </c>
      <c r="E172" s="78">
        <v>58</v>
      </c>
      <c r="F172" s="78">
        <v>102</v>
      </c>
      <c r="G172" s="78">
        <v>465</v>
      </c>
      <c r="H172" s="78">
        <v>433</v>
      </c>
      <c r="I172" s="78">
        <v>509</v>
      </c>
      <c r="J172" s="78">
        <v>22</v>
      </c>
      <c r="K172" s="78">
        <v>60</v>
      </c>
      <c r="L172" s="16">
        <v>44842</v>
      </c>
      <c r="M172" s="47">
        <f t="shared" si="9"/>
        <v>0.34823598847548709</v>
      </c>
      <c r="N172" s="47">
        <f t="shared" si="10"/>
        <v>0.65176401152451291</v>
      </c>
      <c r="O172" s="16">
        <v>28719</v>
      </c>
      <c r="P172" s="16">
        <v>21883</v>
      </c>
      <c r="Q172" s="78">
        <v>10</v>
      </c>
      <c r="R172" s="78">
        <v>25</v>
      </c>
      <c r="S172" s="78">
        <v>72</v>
      </c>
      <c r="T172" s="78">
        <v>128</v>
      </c>
      <c r="U172" s="78">
        <v>52</v>
      </c>
      <c r="V172" s="78">
        <v>18</v>
      </c>
      <c r="W172" s="78">
        <v>7</v>
      </c>
      <c r="X172" s="16">
        <v>6524</v>
      </c>
      <c r="Y172" s="47">
        <f t="shared" si="11"/>
        <v>0.22716668407674362</v>
      </c>
      <c r="Z172" s="16">
        <v>100050</v>
      </c>
      <c r="AA172" s="16">
        <v>60395</v>
      </c>
      <c r="AB172" s="78">
        <v>48</v>
      </c>
      <c r="AC172" s="78">
        <v>77</v>
      </c>
      <c r="AD172" s="78">
        <v>393</v>
      </c>
      <c r="AE172" s="78">
        <v>305</v>
      </c>
      <c r="AF172" s="78">
        <v>457</v>
      </c>
      <c r="AG172" s="78">
        <v>4</v>
      </c>
      <c r="AH172" s="78">
        <v>53</v>
      </c>
      <c r="AI172" s="16">
        <v>38318</v>
      </c>
      <c r="AJ172" s="48">
        <f t="shared" si="8"/>
        <v>0.38298850574712645</v>
      </c>
    </row>
    <row r="173" spans="1:36" x14ac:dyDescent="0.3">
      <c r="A173" s="19" t="s">
        <v>374</v>
      </c>
      <c r="B173" s="16" t="s">
        <v>413</v>
      </c>
      <c r="C173" s="19">
        <v>56149</v>
      </c>
      <c r="D173" s="16">
        <v>40935</v>
      </c>
      <c r="E173" s="78">
        <v>11</v>
      </c>
      <c r="F173" s="78">
        <v>93</v>
      </c>
      <c r="G173" s="78">
        <v>537</v>
      </c>
      <c r="H173" s="78">
        <v>208</v>
      </c>
      <c r="I173" s="78">
        <v>469</v>
      </c>
      <c r="J173" s="78">
        <v>5</v>
      </c>
      <c r="K173" s="78">
        <v>28</v>
      </c>
      <c r="L173" s="16">
        <v>13863</v>
      </c>
      <c r="M173" s="47">
        <f t="shared" si="9"/>
        <v>0.24689664998486172</v>
      </c>
      <c r="N173" s="47">
        <f t="shared" si="10"/>
        <v>0.75310335001513828</v>
      </c>
      <c r="O173" s="16">
        <v>13095</v>
      </c>
      <c r="P173" s="16">
        <v>10019</v>
      </c>
      <c r="Q173" s="78">
        <v>5</v>
      </c>
      <c r="R173" s="78">
        <v>9</v>
      </c>
      <c r="S173" s="78">
        <v>59</v>
      </c>
      <c r="T173" s="78">
        <v>47</v>
      </c>
      <c r="U173" s="78">
        <v>31</v>
      </c>
      <c r="V173" s="78">
        <v>1</v>
      </c>
      <c r="W173" s="78">
        <v>2</v>
      </c>
      <c r="X173" s="16">
        <v>2922</v>
      </c>
      <c r="Y173" s="47">
        <f t="shared" si="11"/>
        <v>0.22313860252004583</v>
      </c>
      <c r="Z173" s="16">
        <v>43054</v>
      </c>
      <c r="AA173" s="16">
        <v>30916</v>
      </c>
      <c r="AB173" s="78">
        <v>6</v>
      </c>
      <c r="AC173" s="78">
        <v>84</v>
      </c>
      <c r="AD173" s="78">
        <v>478</v>
      </c>
      <c r="AE173" s="78">
        <v>161</v>
      </c>
      <c r="AF173" s="78">
        <v>438</v>
      </c>
      <c r="AG173" s="78">
        <v>4</v>
      </c>
      <c r="AH173" s="78">
        <v>26</v>
      </c>
      <c r="AI173" s="16">
        <v>10941</v>
      </c>
      <c r="AJ173" s="48">
        <f t="shared" si="8"/>
        <v>0.25412272959539184</v>
      </c>
    </row>
    <row r="174" spans="1:36" x14ac:dyDescent="0.3">
      <c r="A174" s="19" t="s">
        <v>415</v>
      </c>
      <c r="B174" s="16" t="s">
        <v>419</v>
      </c>
      <c r="C174" s="109">
        <v>265187</v>
      </c>
      <c r="D174" s="95">
        <v>202895</v>
      </c>
      <c r="E174" s="95">
        <v>230</v>
      </c>
      <c r="F174" s="95">
        <v>1457</v>
      </c>
      <c r="G174" s="95">
        <v>7982</v>
      </c>
      <c r="H174" s="95">
        <v>1926</v>
      </c>
      <c r="I174" s="95">
        <v>2051</v>
      </c>
      <c r="J174" s="95">
        <v>193</v>
      </c>
      <c r="K174" s="95">
        <v>337</v>
      </c>
      <c r="L174" s="95">
        <v>48116</v>
      </c>
      <c r="M174" s="47">
        <f t="shared" si="9"/>
        <v>0.18144177504930484</v>
      </c>
      <c r="N174" s="47">
        <f t="shared" si="10"/>
        <v>0.81855822495069519</v>
      </c>
      <c r="O174" s="95">
        <v>265187</v>
      </c>
      <c r="P174" s="95">
        <v>202895</v>
      </c>
      <c r="Q174" s="95">
        <v>230</v>
      </c>
      <c r="R174" s="95">
        <v>1457</v>
      </c>
      <c r="S174" s="95">
        <v>7982</v>
      </c>
      <c r="T174" s="95">
        <v>1926</v>
      </c>
      <c r="U174" s="95">
        <v>2051</v>
      </c>
      <c r="V174" s="95">
        <v>193</v>
      </c>
      <c r="W174" s="95">
        <v>337</v>
      </c>
      <c r="X174" s="95">
        <v>48116</v>
      </c>
      <c r="Y174" s="47">
        <f t="shared" si="11"/>
        <v>0.18144177504930484</v>
      </c>
      <c r="Z174" s="95">
        <v>0</v>
      </c>
      <c r="AA174" s="95">
        <v>0</v>
      </c>
      <c r="AB174" s="95">
        <v>0</v>
      </c>
      <c r="AC174" s="95">
        <v>0</v>
      </c>
      <c r="AD174" s="95">
        <v>0</v>
      </c>
      <c r="AE174" s="95">
        <v>0</v>
      </c>
      <c r="AF174" s="95">
        <v>0</v>
      </c>
      <c r="AG174" s="95">
        <v>0</v>
      </c>
      <c r="AH174" s="95">
        <v>0</v>
      </c>
      <c r="AI174" s="95">
        <v>0</v>
      </c>
      <c r="AJ174" s="48" t="s">
        <v>896</v>
      </c>
    </row>
    <row r="175" spans="1:36" x14ac:dyDescent="0.3">
      <c r="A175" s="19" t="s">
        <v>415</v>
      </c>
      <c r="B175" s="16" t="s">
        <v>421</v>
      </c>
      <c r="C175" s="19">
        <v>284095</v>
      </c>
      <c r="D175" s="16">
        <v>208418</v>
      </c>
      <c r="E175" s="78">
        <v>205</v>
      </c>
      <c r="F175" s="78">
        <v>1307</v>
      </c>
      <c r="G175" s="16">
        <v>9753</v>
      </c>
      <c r="H175" s="16">
        <v>3859</v>
      </c>
      <c r="I175" s="78">
        <v>2128</v>
      </c>
      <c r="J175" s="78">
        <v>124</v>
      </c>
      <c r="K175" s="78">
        <v>413</v>
      </c>
      <c r="L175" s="16">
        <v>57888</v>
      </c>
      <c r="M175" s="47">
        <f t="shared" si="9"/>
        <v>0.20376282581530825</v>
      </c>
      <c r="N175" s="47">
        <f t="shared" si="10"/>
        <v>0.79623717418469175</v>
      </c>
      <c r="O175" s="16">
        <v>170325</v>
      </c>
      <c r="P175" s="16">
        <v>129844</v>
      </c>
      <c r="Q175" s="78">
        <v>143</v>
      </c>
      <c r="R175" s="78">
        <v>894</v>
      </c>
      <c r="S175" s="16">
        <v>5878</v>
      </c>
      <c r="T175" s="16">
        <v>1199</v>
      </c>
      <c r="U175" s="78">
        <v>1206</v>
      </c>
      <c r="V175" s="78">
        <v>53</v>
      </c>
      <c r="W175" s="78">
        <v>293</v>
      </c>
      <c r="X175" s="16">
        <v>30815</v>
      </c>
      <c r="Y175" s="47">
        <f t="shared" si="11"/>
        <v>0.18091883164538383</v>
      </c>
      <c r="Z175" s="16">
        <v>113770</v>
      </c>
      <c r="AA175" s="16">
        <v>78574</v>
      </c>
      <c r="AB175" s="78">
        <v>62</v>
      </c>
      <c r="AC175" s="78">
        <v>413</v>
      </c>
      <c r="AD175" s="16">
        <v>3875</v>
      </c>
      <c r="AE175" s="16">
        <v>2660</v>
      </c>
      <c r="AF175" s="78">
        <v>922</v>
      </c>
      <c r="AG175" s="78">
        <v>71</v>
      </c>
      <c r="AH175" s="78">
        <v>120</v>
      </c>
      <c r="AI175" s="16">
        <v>27073</v>
      </c>
      <c r="AJ175" s="48">
        <f t="shared" ref="AJ175:AJ181" si="12">AI175/Z175</f>
        <v>0.23796255603410391</v>
      </c>
    </row>
    <row r="176" spans="1:36" x14ac:dyDescent="0.3">
      <c r="A176" s="19" t="s">
        <v>415</v>
      </c>
      <c r="B176" s="16" t="s">
        <v>423</v>
      </c>
      <c r="C176" s="19">
        <v>202679</v>
      </c>
      <c r="D176" s="16">
        <v>128783</v>
      </c>
      <c r="E176" s="78">
        <v>154</v>
      </c>
      <c r="F176" s="78">
        <v>610</v>
      </c>
      <c r="G176" s="16">
        <v>10606</v>
      </c>
      <c r="H176" s="16">
        <v>1976</v>
      </c>
      <c r="I176" s="16">
        <v>1763</v>
      </c>
      <c r="J176" s="78">
        <v>127</v>
      </c>
      <c r="K176" s="78">
        <v>212</v>
      </c>
      <c r="L176" s="16">
        <v>58448</v>
      </c>
      <c r="M176" s="47">
        <f t="shared" si="9"/>
        <v>0.28837718757246683</v>
      </c>
      <c r="N176" s="47">
        <f t="shared" si="10"/>
        <v>0.71162281242753322</v>
      </c>
      <c r="O176" s="16">
        <v>22189</v>
      </c>
      <c r="P176" s="16">
        <v>15247</v>
      </c>
      <c r="Q176" s="78">
        <v>59</v>
      </c>
      <c r="R176" s="78">
        <v>72</v>
      </c>
      <c r="S176" s="16">
        <v>1118</v>
      </c>
      <c r="T176" s="16">
        <v>377</v>
      </c>
      <c r="U176" s="16">
        <v>127</v>
      </c>
      <c r="V176" s="78">
        <v>17</v>
      </c>
      <c r="W176" s="78">
        <v>14</v>
      </c>
      <c r="X176" s="16">
        <v>5158</v>
      </c>
      <c r="Y176" s="47">
        <f t="shared" si="11"/>
        <v>0.23245752399837757</v>
      </c>
      <c r="Z176" s="16">
        <v>180490</v>
      </c>
      <c r="AA176" s="16">
        <v>113536</v>
      </c>
      <c r="AB176" s="78">
        <v>95</v>
      </c>
      <c r="AC176" s="78">
        <v>538</v>
      </c>
      <c r="AD176" s="16">
        <v>9488</v>
      </c>
      <c r="AE176" s="16">
        <v>1599</v>
      </c>
      <c r="AF176" s="16">
        <v>1636</v>
      </c>
      <c r="AG176" s="78">
        <v>110</v>
      </c>
      <c r="AH176" s="78">
        <v>198</v>
      </c>
      <c r="AI176" s="16">
        <v>53290</v>
      </c>
      <c r="AJ176" s="48">
        <f t="shared" si="12"/>
        <v>0.29525181450495874</v>
      </c>
    </row>
    <row r="177" spans="1:36" x14ac:dyDescent="0.3">
      <c r="A177" s="19" t="s">
        <v>415</v>
      </c>
      <c r="B177" s="16" t="s">
        <v>425</v>
      </c>
      <c r="C177" s="19">
        <v>220988</v>
      </c>
      <c r="D177" s="16">
        <v>133924</v>
      </c>
      <c r="E177" s="78">
        <v>114</v>
      </c>
      <c r="F177" s="78">
        <v>1157</v>
      </c>
      <c r="G177" s="16">
        <v>12721</v>
      </c>
      <c r="H177" s="16">
        <v>1862</v>
      </c>
      <c r="I177" s="16">
        <v>2397</v>
      </c>
      <c r="J177" s="78">
        <v>17</v>
      </c>
      <c r="K177" s="78">
        <v>68</v>
      </c>
      <c r="L177" s="16">
        <v>68728</v>
      </c>
      <c r="M177" s="47">
        <f t="shared" si="9"/>
        <v>0.31100331239705326</v>
      </c>
      <c r="N177" s="47">
        <f t="shared" si="10"/>
        <v>0.68899668760294674</v>
      </c>
      <c r="O177" s="16">
        <v>34211</v>
      </c>
      <c r="P177" s="16">
        <v>23562</v>
      </c>
      <c r="Q177" s="78">
        <v>21</v>
      </c>
      <c r="R177" s="78">
        <v>227</v>
      </c>
      <c r="S177" s="16">
        <v>1703</v>
      </c>
      <c r="T177" s="16">
        <v>403</v>
      </c>
      <c r="U177" s="16">
        <v>540</v>
      </c>
      <c r="V177" s="78">
        <v>2</v>
      </c>
      <c r="W177" s="78">
        <v>11</v>
      </c>
      <c r="X177" s="16">
        <v>7742</v>
      </c>
      <c r="Y177" s="47">
        <f t="shared" si="11"/>
        <v>0.22630148197948027</v>
      </c>
      <c r="Z177" s="16">
        <v>186777</v>
      </c>
      <c r="AA177" s="16">
        <v>110362</v>
      </c>
      <c r="AB177" s="78">
        <v>93</v>
      </c>
      <c r="AC177" s="78">
        <v>930</v>
      </c>
      <c r="AD177" s="16">
        <v>11018</v>
      </c>
      <c r="AE177" s="16">
        <v>1459</v>
      </c>
      <c r="AF177" s="16">
        <v>1857</v>
      </c>
      <c r="AG177" s="78">
        <v>15</v>
      </c>
      <c r="AH177" s="78">
        <v>57</v>
      </c>
      <c r="AI177" s="16">
        <v>60986</v>
      </c>
      <c r="AJ177" s="48">
        <f t="shared" si="12"/>
        <v>0.32651771899109633</v>
      </c>
    </row>
    <row r="178" spans="1:36" x14ac:dyDescent="0.3">
      <c r="A178" s="19" t="s">
        <v>415</v>
      </c>
      <c r="B178" s="16" t="s">
        <v>427</v>
      </c>
      <c r="C178" s="19">
        <v>226477</v>
      </c>
      <c r="D178" s="16">
        <v>131601</v>
      </c>
      <c r="E178" s="78">
        <v>336</v>
      </c>
      <c r="F178" s="78">
        <v>1009</v>
      </c>
      <c r="G178" s="16">
        <v>11616</v>
      </c>
      <c r="H178" s="78">
        <v>1154</v>
      </c>
      <c r="I178" s="78">
        <v>1296</v>
      </c>
      <c r="J178" s="78">
        <v>240</v>
      </c>
      <c r="K178" s="78">
        <v>67</v>
      </c>
      <c r="L178" s="16">
        <v>79158</v>
      </c>
      <c r="M178" s="47">
        <f t="shared" si="9"/>
        <v>0.34951893569766468</v>
      </c>
      <c r="N178" s="47">
        <f t="shared" si="10"/>
        <v>0.65048106430233532</v>
      </c>
      <c r="O178" s="16">
        <v>72819</v>
      </c>
      <c r="P178" s="16">
        <v>45137</v>
      </c>
      <c r="Q178" s="78">
        <v>306</v>
      </c>
      <c r="R178" s="78">
        <v>428</v>
      </c>
      <c r="S178" s="16">
        <v>3248</v>
      </c>
      <c r="T178" s="78">
        <v>508</v>
      </c>
      <c r="U178" s="78">
        <v>614</v>
      </c>
      <c r="V178" s="78">
        <v>164</v>
      </c>
      <c r="W178" s="78">
        <v>43</v>
      </c>
      <c r="X178" s="16">
        <v>22371</v>
      </c>
      <c r="Y178" s="47">
        <f t="shared" si="11"/>
        <v>0.30721377662423266</v>
      </c>
      <c r="Z178" s="16">
        <v>153658</v>
      </c>
      <c r="AA178" s="16">
        <v>86464</v>
      </c>
      <c r="AB178" s="78">
        <v>30</v>
      </c>
      <c r="AC178" s="78">
        <v>581</v>
      </c>
      <c r="AD178" s="16">
        <v>8368</v>
      </c>
      <c r="AE178" s="78">
        <v>646</v>
      </c>
      <c r="AF178" s="78">
        <v>682</v>
      </c>
      <c r="AG178" s="78">
        <v>76</v>
      </c>
      <c r="AH178" s="78">
        <v>24</v>
      </c>
      <c r="AI178" s="16">
        <v>56787</v>
      </c>
      <c r="AJ178" s="48">
        <f t="shared" si="12"/>
        <v>0.36956748102929882</v>
      </c>
    </row>
    <row r="179" spans="1:36" x14ac:dyDescent="0.3">
      <c r="A179" s="19" t="s">
        <v>415</v>
      </c>
      <c r="B179" s="16" t="s">
        <v>429</v>
      </c>
      <c r="C179" s="19">
        <v>117759</v>
      </c>
      <c r="D179" s="16">
        <v>72340</v>
      </c>
      <c r="E179" s="78">
        <v>48</v>
      </c>
      <c r="F179" s="78">
        <v>308</v>
      </c>
      <c r="G179" s="16">
        <v>4804</v>
      </c>
      <c r="H179" s="78">
        <v>458</v>
      </c>
      <c r="I179" s="78">
        <v>243</v>
      </c>
      <c r="J179" s="78">
        <v>9</v>
      </c>
      <c r="K179" s="78">
        <v>23</v>
      </c>
      <c r="L179" s="16">
        <v>39526</v>
      </c>
      <c r="M179" s="47">
        <f t="shared" si="9"/>
        <v>0.33565162747645616</v>
      </c>
      <c r="N179" s="47">
        <f t="shared" si="10"/>
        <v>0.66434837252354384</v>
      </c>
      <c r="O179" s="16">
        <v>7390</v>
      </c>
      <c r="P179" s="16">
        <v>5503</v>
      </c>
      <c r="Q179" s="78">
        <v>12</v>
      </c>
      <c r="R179" s="78">
        <v>88</v>
      </c>
      <c r="S179" s="16">
        <v>137</v>
      </c>
      <c r="T179" s="78">
        <v>66</v>
      </c>
      <c r="U179" s="78">
        <v>31</v>
      </c>
      <c r="V179" s="78">
        <v>8</v>
      </c>
      <c r="W179" s="78">
        <v>2</v>
      </c>
      <c r="X179" s="16">
        <v>1543</v>
      </c>
      <c r="Y179" s="47">
        <f t="shared" si="11"/>
        <v>0.20879566982408659</v>
      </c>
      <c r="Z179" s="16">
        <v>110369</v>
      </c>
      <c r="AA179" s="16">
        <v>66837</v>
      </c>
      <c r="AB179" s="78">
        <v>36</v>
      </c>
      <c r="AC179" s="78">
        <v>220</v>
      </c>
      <c r="AD179" s="16">
        <v>4667</v>
      </c>
      <c r="AE179" s="78">
        <v>392</v>
      </c>
      <c r="AF179" s="78">
        <v>212</v>
      </c>
      <c r="AG179" s="78">
        <v>1</v>
      </c>
      <c r="AH179" s="78">
        <v>21</v>
      </c>
      <c r="AI179" s="16">
        <v>37983</v>
      </c>
      <c r="AJ179" s="48">
        <f t="shared" si="12"/>
        <v>0.3441455481158659</v>
      </c>
    </row>
    <row r="180" spans="1:36" x14ac:dyDescent="0.3">
      <c r="A180" s="19" t="s">
        <v>415</v>
      </c>
      <c r="B180" s="16" t="s">
        <v>431</v>
      </c>
      <c r="C180" s="19">
        <v>288935</v>
      </c>
      <c r="D180" s="16">
        <v>192014</v>
      </c>
      <c r="E180" s="78">
        <v>189</v>
      </c>
      <c r="F180" s="78">
        <v>1683</v>
      </c>
      <c r="G180" s="16">
        <v>15576</v>
      </c>
      <c r="H180" s="78">
        <v>1458</v>
      </c>
      <c r="I180" s="78">
        <v>4599</v>
      </c>
      <c r="J180" s="78">
        <v>202</v>
      </c>
      <c r="K180" s="78">
        <v>83</v>
      </c>
      <c r="L180" s="16">
        <v>73131</v>
      </c>
      <c r="M180" s="47">
        <f t="shared" si="9"/>
        <v>0.25310536971983316</v>
      </c>
      <c r="N180" s="47">
        <f t="shared" si="10"/>
        <v>0.74689463028016689</v>
      </c>
      <c r="O180" s="16">
        <v>235607</v>
      </c>
      <c r="P180" s="16">
        <v>156584</v>
      </c>
      <c r="Q180" s="78">
        <v>168</v>
      </c>
      <c r="R180" s="78">
        <v>1453</v>
      </c>
      <c r="S180" s="16">
        <v>13403</v>
      </c>
      <c r="T180" s="78">
        <v>1194</v>
      </c>
      <c r="U180" s="78">
        <v>3911</v>
      </c>
      <c r="V180" s="78">
        <v>174</v>
      </c>
      <c r="W180" s="78">
        <v>73</v>
      </c>
      <c r="X180" s="16">
        <v>58647</v>
      </c>
      <c r="Y180" s="47">
        <f t="shared" si="11"/>
        <v>0.24891875029179947</v>
      </c>
      <c r="Z180" s="16">
        <v>53328</v>
      </c>
      <c r="AA180" s="16">
        <v>35430</v>
      </c>
      <c r="AB180" s="78">
        <v>21</v>
      </c>
      <c r="AC180" s="78">
        <v>230</v>
      </c>
      <c r="AD180" s="16">
        <v>2173</v>
      </c>
      <c r="AE180" s="78">
        <v>264</v>
      </c>
      <c r="AF180" s="78">
        <v>688</v>
      </c>
      <c r="AG180" s="78">
        <v>28</v>
      </c>
      <c r="AH180" s="78">
        <v>10</v>
      </c>
      <c r="AI180" s="16">
        <v>14484</v>
      </c>
      <c r="AJ180" s="48">
        <f t="shared" si="12"/>
        <v>0.27160216021602163</v>
      </c>
    </row>
    <row r="181" spans="1:36" x14ac:dyDescent="0.3">
      <c r="A181" s="19" t="s">
        <v>415</v>
      </c>
      <c r="B181" s="16" t="s">
        <v>433</v>
      </c>
      <c r="C181" s="19">
        <v>579376</v>
      </c>
      <c r="D181" s="16">
        <v>373011</v>
      </c>
      <c r="E181" s="78">
        <v>479</v>
      </c>
      <c r="F181" s="78">
        <v>3023</v>
      </c>
      <c r="G181" s="16">
        <v>39119</v>
      </c>
      <c r="H181" s="78">
        <v>1943</v>
      </c>
      <c r="I181" s="16">
        <v>9619</v>
      </c>
      <c r="J181" s="78">
        <v>149</v>
      </c>
      <c r="K181" s="78">
        <v>819</v>
      </c>
      <c r="L181" s="16">
        <v>151214</v>
      </c>
      <c r="M181" s="47">
        <f t="shared" si="9"/>
        <v>0.26099458728010827</v>
      </c>
      <c r="N181" s="47">
        <f t="shared" si="10"/>
        <v>0.73900541271989173</v>
      </c>
      <c r="O181" s="16">
        <v>408208</v>
      </c>
      <c r="P181" s="16">
        <v>267499</v>
      </c>
      <c r="Q181" s="78">
        <v>341</v>
      </c>
      <c r="R181" s="78">
        <v>2229</v>
      </c>
      <c r="S181" s="16">
        <v>28152</v>
      </c>
      <c r="T181" s="78">
        <v>1180</v>
      </c>
      <c r="U181" s="16">
        <v>7260</v>
      </c>
      <c r="V181" s="78">
        <v>115</v>
      </c>
      <c r="W181" s="78">
        <v>447</v>
      </c>
      <c r="X181" s="16">
        <v>100985</v>
      </c>
      <c r="Y181" s="47">
        <f t="shared" si="11"/>
        <v>0.24738613647944185</v>
      </c>
      <c r="Z181" s="16">
        <v>171168</v>
      </c>
      <c r="AA181" s="16">
        <v>105512</v>
      </c>
      <c r="AB181" s="78">
        <v>138</v>
      </c>
      <c r="AC181" s="78">
        <v>794</v>
      </c>
      <c r="AD181" s="16">
        <v>10967</v>
      </c>
      <c r="AE181" s="78">
        <v>763</v>
      </c>
      <c r="AF181" s="16">
        <v>2359</v>
      </c>
      <c r="AG181" s="78">
        <v>34</v>
      </c>
      <c r="AH181" s="78">
        <v>372</v>
      </c>
      <c r="AI181" s="16">
        <v>50229</v>
      </c>
      <c r="AJ181" s="48">
        <f t="shared" si="12"/>
        <v>0.29344854178351093</v>
      </c>
    </row>
    <row r="182" spans="1:36" x14ac:dyDescent="0.3">
      <c r="A182" s="19" t="s">
        <v>415</v>
      </c>
      <c r="B182" s="16" t="s">
        <v>437</v>
      </c>
      <c r="C182" s="90">
        <v>184357</v>
      </c>
      <c r="D182" s="78">
        <v>133715</v>
      </c>
      <c r="E182" s="78">
        <v>356</v>
      </c>
      <c r="F182" s="78">
        <v>3508</v>
      </c>
      <c r="G182" s="78">
        <v>8267</v>
      </c>
      <c r="H182" s="78">
        <v>2380</v>
      </c>
      <c r="I182" s="78">
        <v>4985</v>
      </c>
      <c r="J182" s="78">
        <v>241</v>
      </c>
      <c r="K182" s="78">
        <v>360</v>
      </c>
      <c r="L182" s="78">
        <v>30545</v>
      </c>
      <c r="M182" s="47">
        <f t="shared" si="9"/>
        <v>0.16568397185894759</v>
      </c>
      <c r="N182" s="47">
        <f t="shared" si="10"/>
        <v>0.83431602814105243</v>
      </c>
      <c r="O182" s="78">
        <v>184357</v>
      </c>
      <c r="P182" s="78">
        <v>133715</v>
      </c>
      <c r="Q182" s="78">
        <v>356</v>
      </c>
      <c r="R182" s="78">
        <v>3508</v>
      </c>
      <c r="S182" s="78">
        <v>8267</v>
      </c>
      <c r="T182" s="78">
        <v>2380</v>
      </c>
      <c r="U182" s="78">
        <v>4985</v>
      </c>
      <c r="V182" s="78">
        <v>241</v>
      </c>
      <c r="W182" s="78">
        <v>360</v>
      </c>
      <c r="X182" s="78">
        <v>30545</v>
      </c>
      <c r="Y182" s="47">
        <f t="shared" si="11"/>
        <v>0.16568397185894759</v>
      </c>
      <c r="Z182" s="78" t="s">
        <v>896</v>
      </c>
      <c r="AA182" s="78" t="s">
        <v>896</v>
      </c>
      <c r="AB182" s="78" t="s">
        <v>896</v>
      </c>
      <c r="AC182" s="78" t="s">
        <v>896</v>
      </c>
      <c r="AD182" s="78" t="s">
        <v>896</v>
      </c>
      <c r="AE182" s="78" t="s">
        <v>896</v>
      </c>
      <c r="AF182" s="78" t="s">
        <v>896</v>
      </c>
      <c r="AG182" s="78" t="s">
        <v>896</v>
      </c>
      <c r="AH182" s="78" t="s">
        <v>896</v>
      </c>
      <c r="AI182" s="78" t="s">
        <v>896</v>
      </c>
      <c r="AJ182" s="48" t="s">
        <v>896</v>
      </c>
    </row>
    <row r="183" spans="1:36" x14ac:dyDescent="0.3">
      <c r="A183" s="19" t="s">
        <v>415</v>
      </c>
      <c r="B183" s="16" t="s">
        <v>439</v>
      </c>
      <c r="C183" s="90">
        <v>63446</v>
      </c>
      <c r="D183" s="78">
        <v>51119</v>
      </c>
      <c r="E183" s="78">
        <v>204</v>
      </c>
      <c r="F183" s="78">
        <v>1194</v>
      </c>
      <c r="G183" s="78">
        <v>812</v>
      </c>
      <c r="H183" s="78">
        <v>1119</v>
      </c>
      <c r="I183" s="78">
        <v>567</v>
      </c>
      <c r="J183" s="78">
        <v>151</v>
      </c>
      <c r="K183" s="78">
        <v>884</v>
      </c>
      <c r="L183" s="78">
        <v>7396</v>
      </c>
      <c r="M183" s="47">
        <f t="shared" si="9"/>
        <v>0.11657157267597643</v>
      </c>
      <c r="N183" s="47">
        <f t="shared" si="10"/>
        <v>0.8834284273240236</v>
      </c>
      <c r="O183" s="78">
        <v>63446</v>
      </c>
      <c r="P183" s="78">
        <v>51119</v>
      </c>
      <c r="Q183" s="78">
        <v>204</v>
      </c>
      <c r="R183" s="78">
        <v>1194</v>
      </c>
      <c r="S183" s="78">
        <v>812</v>
      </c>
      <c r="T183" s="78">
        <v>1119</v>
      </c>
      <c r="U183" s="78">
        <v>567</v>
      </c>
      <c r="V183" s="78">
        <v>151</v>
      </c>
      <c r="W183" s="78">
        <v>884</v>
      </c>
      <c r="X183" s="78">
        <v>7396</v>
      </c>
      <c r="Y183" s="47">
        <f t="shared" si="11"/>
        <v>0.11657157267597643</v>
      </c>
      <c r="Z183" s="78" t="s">
        <v>896</v>
      </c>
      <c r="AA183" s="78" t="s">
        <v>896</v>
      </c>
      <c r="AB183" s="78" t="s">
        <v>896</v>
      </c>
      <c r="AC183" s="78" t="s">
        <v>896</v>
      </c>
      <c r="AD183" s="78" t="s">
        <v>896</v>
      </c>
      <c r="AE183" s="78" t="s">
        <v>896</v>
      </c>
      <c r="AF183" s="78" t="s">
        <v>896</v>
      </c>
      <c r="AG183" s="78" t="s">
        <v>896</v>
      </c>
      <c r="AH183" s="78" t="s">
        <v>896</v>
      </c>
      <c r="AI183" s="78" t="s">
        <v>896</v>
      </c>
      <c r="AJ183" s="48" t="s">
        <v>896</v>
      </c>
    </row>
    <row r="184" spans="1:36" x14ac:dyDescent="0.3">
      <c r="A184" s="19" t="s">
        <v>415</v>
      </c>
      <c r="B184" s="16" t="s">
        <v>441</v>
      </c>
      <c r="C184" s="90">
        <v>144215</v>
      </c>
      <c r="D184" s="78">
        <v>117118</v>
      </c>
      <c r="E184" s="78">
        <v>225</v>
      </c>
      <c r="F184" s="78">
        <v>796</v>
      </c>
      <c r="G184" s="78">
        <v>2538</v>
      </c>
      <c r="H184" s="78">
        <v>1791</v>
      </c>
      <c r="I184" s="78">
        <v>1227</v>
      </c>
      <c r="J184" s="78">
        <v>96</v>
      </c>
      <c r="K184" s="78">
        <v>120</v>
      </c>
      <c r="L184" s="78">
        <v>20304</v>
      </c>
      <c r="M184" s="47">
        <f t="shared" si="9"/>
        <v>0.14078979301736991</v>
      </c>
      <c r="N184" s="47">
        <f t="shared" si="10"/>
        <v>0.85921020698263006</v>
      </c>
      <c r="O184" s="78">
        <v>144215</v>
      </c>
      <c r="P184" s="78">
        <v>117118</v>
      </c>
      <c r="Q184" s="78">
        <v>225</v>
      </c>
      <c r="R184" s="78">
        <v>796</v>
      </c>
      <c r="S184" s="78">
        <v>2538</v>
      </c>
      <c r="T184" s="78">
        <v>1791</v>
      </c>
      <c r="U184" s="78">
        <v>1227</v>
      </c>
      <c r="V184" s="78">
        <v>96</v>
      </c>
      <c r="W184" s="78">
        <v>120</v>
      </c>
      <c r="X184" s="78">
        <v>20304</v>
      </c>
      <c r="Y184" s="47">
        <f t="shared" si="11"/>
        <v>0.14078979301736991</v>
      </c>
      <c r="Z184" s="78" t="s">
        <v>896</v>
      </c>
      <c r="AA184" s="78" t="s">
        <v>896</v>
      </c>
      <c r="AB184" s="78" t="s">
        <v>896</v>
      </c>
      <c r="AC184" s="78" t="s">
        <v>896</v>
      </c>
      <c r="AD184" s="78" t="s">
        <v>896</v>
      </c>
      <c r="AE184" s="78" t="s">
        <v>896</v>
      </c>
      <c r="AF184" s="78" t="s">
        <v>896</v>
      </c>
      <c r="AG184" s="78" t="s">
        <v>896</v>
      </c>
      <c r="AH184" s="78" t="s">
        <v>896</v>
      </c>
      <c r="AI184" s="78" t="s">
        <v>896</v>
      </c>
      <c r="AJ184" s="48" t="s">
        <v>896</v>
      </c>
    </row>
    <row r="185" spans="1:36" x14ac:dyDescent="0.3">
      <c r="A185" s="19" t="s">
        <v>415</v>
      </c>
      <c r="B185" s="16" t="s">
        <v>443</v>
      </c>
      <c r="C185" s="90">
        <v>291061</v>
      </c>
      <c r="D185" s="78">
        <v>217540</v>
      </c>
      <c r="E185" s="78">
        <v>339</v>
      </c>
      <c r="F185" s="78">
        <v>1593</v>
      </c>
      <c r="G185" s="78">
        <v>7448</v>
      </c>
      <c r="H185" s="78">
        <v>2407</v>
      </c>
      <c r="I185" s="78">
        <v>5165</v>
      </c>
      <c r="J185" s="78">
        <v>160</v>
      </c>
      <c r="K185" s="78">
        <v>202</v>
      </c>
      <c r="L185" s="78">
        <v>56207</v>
      </c>
      <c r="M185" s="47">
        <f t="shared" si="9"/>
        <v>0.19311072249459735</v>
      </c>
      <c r="N185" s="47">
        <f t="shared" si="10"/>
        <v>0.80688927750540262</v>
      </c>
      <c r="O185" s="78">
        <v>291061</v>
      </c>
      <c r="P185" s="78">
        <v>217540</v>
      </c>
      <c r="Q185" s="78">
        <v>339</v>
      </c>
      <c r="R185" s="78">
        <v>1593</v>
      </c>
      <c r="S185" s="78">
        <v>7448</v>
      </c>
      <c r="T185" s="78">
        <v>2407</v>
      </c>
      <c r="U185" s="78">
        <v>5165</v>
      </c>
      <c r="V185" s="78">
        <v>160</v>
      </c>
      <c r="W185" s="78">
        <v>202</v>
      </c>
      <c r="X185" s="78">
        <v>56207</v>
      </c>
      <c r="Y185" s="47">
        <f t="shared" si="11"/>
        <v>0.19311072249459735</v>
      </c>
      <c r="Z185" s="78" t="s">
        <v>896</v>
      </c>
      <c r="AA185" s="78" t="s">
        <v>896</v>
      </c>
      <c r="AB185" s="78" t="s">
        <v>896</v>
      </c>
      <c r="AC185" s="78" t="s">
        <v>896</v>
      </c>
      <c r="AD185" s="78" t="s">
        <v>896</v>
      </c>
      <c r="AE185" s="78" t="s">
        <v>896</v>
      </c>
      <c r="AF185" s="78" t="s">
        <v>896</v>
      </c>
      <c r="AG185" s="78" t="s">
        <v>896</v>
      </c>
      <c r="AH185" s="78" t="s">
        <v>896</v>
      </c>
      <c r="AI185" s="78" t="s">
        <v>896</v>
      </c>
      <c r="AJ185" s="48" t="s">
        <v>896</v>
      </c>
    </row>
    <row r="186" spans="1:36" x14ac:dyDescent="0.3">
      <c r="A186" s="19" t="s">
        <v>415</v>
      </c>
      <c r="B186" s="16" t="s">
        <v>445</v>
      </c>
      <c r="C186" s="90">
        <v>193630</v>
      </c>
      <c r="D186" s="78">
        <v>145927</v>
      </c>
      <c r="E186" s="78">
        <v>195</v>
      </c>
      <c r="F186" s="78">
        <v>1845</v>
      </c>
      <c r="G186" s="78">
        <v>7725</v>
      </c>
      <c r="H186" s="78">
        <v>1677</v>
      </c>
      <c r="I186" s="78">
        <v>3379</v>
      </c>
      <c r="J186" s="78">
        <v>87</v>
      </c>
      <c r="K186" s="78">
        <v>140</v>
      </c>
      <c r="L186" s="78">
        <v>32655</v>
      </c>
      <c r="M186" s="47">
        <f t="shared" si="9"/>
        <v>0.16864638743996282</v>
      </c>
      <c r="N186" s="47">
        <f t="shared" si="10"/>
        <v>0.83135361256003715</v>
      </c>
      <c r="O186" s="78">
        <v>193630</v>
      </c>
      <c r="P186" s="78">
        <v>145927</v>
      </c>
      <c r="Q186" s="78">
        <v>195</v>
      </c>
      <c r="R186" s="78">
        <v>1845</v>
      </c>
      <c r="S186" s="78">
        <v>7725</v>
      </c>
      <c r="T186" s="78">
        <v>1677</v>
      </c>
      <c r="U186" s="78">
        <v>3379</v>
      </c>
      <c r="V186" s="78">
        <v>87</v>
      </c>
      <c r="W186" s="78">
        <v>140</v>
      </c>
      <c r="X186" s="78">
        <v>32655</v>
      </c>
      <c r="Y186" s="47">
        <f t="shared" si="11"/>
        <v>0.16864638743996282</v>
      </c>
      <c r="Z186" s="78" t="s">
        <v>896</v>
      </c>
      <c r="AA186" s="78" t="s">
        <v>896</v>
      </c>
      <c r="AB186" s="78" t="s">
        <v>896</v>
      </c>
      <c r="AC186" s="78" t="s">
        <v>896</v>
      </c>
      <c r="AD186" s="78" t="s">
        <v>896</v>
      </c>
      <c r="AE186" s="78" t="s">
        <v>896</v>
      </c>
      <c r="AF186" s="78" t="s">
        <v>896</v>
      </c>
      <c r="AG186" s="78" t="s">
        <v>896</v>
      </c>
      <c r="AH186" s="78" t="s">
        <v>896</v>
      </c>
      <c r="AI186" s="78" t="s">
        <v>896</v>
      </c>
      <c r="AJ186" s="48" t="s">
        <v>896</v>
      </c>
    </row>
    <row r="187" spans="1:36" x14ac:dyDescent="0.3">
      <c r="A187" s="19" t="s">
        <v>415</v>
      </c>
      <c r="B187" s="16" t="s">
        <v>447</v>
      </c>
      <c r="C187" s="90">
        <v>64250</v>
      </c>
      <c r="D187" s="78">
        <v>44478</v>
      </c>
      <c r="E187" s="78">
        <v>66</v>
      </c>
      <c r="F187" s="78">
        <v>1930</v>
      </c>
      <c r="G187" s="78">
        <v>2997</v>
      </c>
      <c r="H187" s="78">
        <v>387</v>
      </c>
      <c r="I187" s="78">
        <v>1100</v>
      </c>
      <c r="J187" s="78">
        <v>46</v>
      </c>
      <c r="K187" s="78">
        <v>15</v>
      </c>
      <c r="L187" s="78">
        <v>13231</v>
      </c>
      <c r="M187" s="47">
        <f t="shared" si="9"/>
        <v>0.20592996108949416</v>
      </c>
      <c r="N187" s="47">
        <f t="shared" si="10"/>
        <v>0.79407003891050587</v>
      </c>
      <c r="O187" s="78">
        <v>64250</v>
      </c>
      <c r="P187" s="78">
        <v>44478</v>
      </c>
      <c r="Q187" s="78">
        <v>66</v>
      </c>
      <c r="R187" s="78">
        <v>1930</v>
      </c>
      <c r="S187" s="78">
        <v>2997</v>
      </c>
      <c r="T187" s="78">
        <v>387</v>
      </c>
      <c r="U187" s="78">
        <v>1100</v>
      </c>
      <c r="V187" s="78">
        <v>46</v>
      </c>
      <c r="W187" s="78">
        <v>15</v>
      </c>
      <c r="X187" s="78">
        <v>13231</v>
      </c>
      <c r="Y187" s="47">
        <f t="shared" si="11"/>
        <v>0.20592996108949416</v>
      </c>
      <c r="Z187" s="78" t="s">
        <v>896</v>
      </c>
      <c r="AA187" s="78" t="s">
        <v>896</v>
      </c>
      <c r="AB187" s="78" t="s">
        <v>896</v>
      </c>
      <c r="AC187" s="78" t="s">
        <v>896</v>
      </c>
      <c r="AD187" s="78" t="s">
        <v>896</v>
      </c>
      <c r="AE187" s="78" t="s">
        <v>896</v>
      </c>
      <c r="AF187" s="78" t="s">
        <v>896</v>
      </c>
      <c r="AG187" s="78" t="s">
        <v>896</v>
      </c>
      <c r="AH187" s="78" t="s">
        <v>896</v>
      </c>
      <c r="AI187" s="78" t="s">
        <v>896</v>
      </c>
      <c r="AJ187" s="48" t="s">
        <v>896</v>
      </c>
    </row>
    <row r="188" spans="1:36" x14ac:dyDescent="0.3">
      <c r="A188" s="19" t="s">
        <v>415</v>
      </c>
      <c r="B188" s="16" t="s">
        <v>449</v>
      </c>
      <c r="C188" s="90">
        <v>147988</v>
      </c>
      <c r="D188" s="78">
        <v>121957</v>
      </c>
      <c r="E188" s="78">
        <v>579</v>
      </c>
      <c r="F188" s="78">
        <v>1206</v>
      </c>
      <c r="G188" s="78">
        <v>4781</v>
      </c>
      <c r="H188" s="78">
        <v>1383</v>
      </c>
      <c r="I188" s="78">
        <v>557</v>
      </c>
      <c r="J188" s="78">
        <v>181</v>
      </c>
      <c r="K188" s="78">
        <v>774</v>
      </c>
      <c r="L188" s="78">
        <v>16570</v>
      </c>
      <c r="M188" s="47">
        <f t="shared" si="9"/>
        <v>0.11196853798956673</v>
      </c>
      <c r="N188" s="47">
        <f t="shared" si="10"/>
        <v>0.88803146201043326</v>
      </c>
      <c r="O188" s="78">
        <v>147988</v>
      </c>
      <c r="P188" s="78">
        <v>121957</v>
      </c>
      <c r="Q188" s="78">
        <v>579</v>
      </c>
      <c r="R188" s="78">
        <v>1206</v>
      </c>
      <c r="S188" s="78">
        <v>4781</v>
      </c>
      <c r="T188" s="78">
        <v>1383</v>
      </c>
      <c r="U188" s="78">
        <v>557</v>
      </c>
      <c r="V188" s="78">
        <v>181</v>
      </c>
      <c r="W188" s="78">
        <v>774</v>
      </c>
      <c r="X188" s="78">
        <v>16570</v>
      </c>
      <c r="Y188" s="47">
        <f t="shared" si="11"/>
        <v>0.11196853798956673</v>
      </c>
      <c r="Z188" s="78" t="s">
        <v>896</v>
      </c>
      <c r="AA188" s="78" t="s">
        <v>896</v>
      </c>
      <c r="AB188" s="78" t="s">
        <v>896</v>
      </c>
      <c r="AC188" s="78" t="s">
        <v>896</v>
      </c>
      <c r="AD188" s="78" t="s">
        <v>896</v>
      </c>
      <c r="AE188" s="78" t="s">
        <v>896</v>
      </c>
      <c r="AF188" s="78" t="s">
        <v>896</v>
      </c>
      <c r="AG188" s="78" t="s">
        <v>896</v>
      </c>
      <c r="AH188" s="78" t="s">
        <v>896</v>
      </c>
      <c r="AI188" s="78" t="s">
        <v>896</v>
      </c>
      <c r="AJ188" s="48" t="s">
        <v>896</v>
      </c>
    </row>
    <row r="189" spans="1:36" x14ac:dyDescent="0.3">
      <c r="A189" s="19" t="s">
        <v>415</v>
      </c>
      <c r="B189" s="16" t="s">
        <v>451</v>
      </c>
      <c r="C189" s="90">
        <v>43700</v>
      </c>
      <c r="D189" s="78">
        <v>35978</v>
      </c>
      <c r="E189" s="78">
        <v>460</v>
      </c>
      <c r="F189" s="78">
        <v>751</v>
      </c>
      <c r="G189" s="78">
        <v>1017</v>
      </c>
      <c r="H189" s="78">
        <v>445</v>
      </c>
      <c r="I189" s="78">
        <v>201</v>
      </c>
      <c r="J189" s="78">
        <v>172</v>
      </c>
      <c r="K189" s="78">
        <v>309</v>
      </c>
      <c r="L189" s="78">
        <v>4367</v>
      </c>
      <c r="M189" s="47">
        <f t="shared" si="9"/>
        <v>9.9931350114416478E-2</v>
      </c>
      <c r="N189" s="47">
        <f t="shared" si="10"/>
        <v>0.90006864988558355</v>
      </c>
      <c r="O189" s="78">
        <v>43700</v>
      </c>
      <c r="P189" s="78">
        <v>35978</v>
      </c>
      <c r="Q189" s="78">
        <v>460</v>
      </c>
      <c r="R189" s="78">
        <v>751</v>
      </c>
      <c r="S189" s="78">
        <v>1017</v>
      </c>
      <c r="T189" s="78">
        <v>445</v>
      </c>
      <c r="U189" s="78">
        <v>201</v>
      </c>
      <c r="V189" s="78">
        <v>172</v>
      </c>
      <c r="W189" s="78">
        <v>309</v>
      </c>
      <c r="X189" s="78">
        <v>4367</v>
      </c>
      <c r="Y189" s="47">
        <f t="shared" si="11"/>
        <v>9.9931350114416478E-2</v>
      </c>
      <c r="Z189" s="78" t="s">
        <v>896</v>
      </c>
      <c r="AA189" s="78" t="s">
        <v>896</v>
      </c>
      <c r="AB189" s="78" t="s">
        <v>896</v>
      </c>
      <c r="AC189" s="78" t="s">
        <v>896</v>
      </c>
      <c r="AD189" s="78" t="s">
        <v>896</v>
      </c>
      <c r="AE189" s="78" t="s">
        <v>896</v>
      </c>
      <c r="AF189" s="78" t="s">
        <v>896</v>
      </c>
      <c r="AG189" s="78" t="s">
        <v>896</v>
      </c>
      <c r="AH189" s="78" t="s">
        <v>896</v>
      </c>
      <c r="AI189" s="78" t="s">
        <v>896</v>
      </c>
      <c r="AJ189" s="48" t="s">
        <v>896</v>
      </c>
    </row>
    <row r="190" spans="1:36" x14ac:dyDescent="0.3">
      <c r="A190" s="19" t="s">
        <v>415</v>
      </c>
      <c r="B190" s="16" t="s">
        <v>453</v>
      </c>
      <c r="C190" s="90">
        <v>36760</v>
      </c>
      <c r="D190" s="78">
        <v>30218</v>
      </c>
      <c r="E190" s="78">
        <v>261</v>
      </c>
      <c r="F190" s="78">
        <v>513</v>
      </c>
      <c r="G190" s="78">
        <v>1043</v>
      </c>
      <c r="H190" s="78">
        <v>248</v>
      </c>
      <c r="I190" s="78">
        <v>227</v>
      </c>
      <c r="J190" s="78">
        <v>157</v>
      </c>
      <c r="K190" s="78">
        <v>322</v>
      </c>
      <c r="L190" s="78">
        <v>3771</v>
      </c>
      <c r="M190" s="47">
        <f t="shared" si="9"/>
        <v>0.10258433079434168</v>
      </c>
      <c r="N190" s="47">
        <f t="shared" si="10"/>
        <v>0.8974156692056583</v>
      </c>
      <c r="O190" s="78">
        <v>36760</v>
      </c>
      <c r="P190" s="78">
        <v>30218</v>
      </c>
      <c r="Q190" s="78">
        <v>261</v>
      </c>
      <c r="R190" s="78">
        <v>513</v>
      </c>
      <c r="S190" s="78">
        <v>1043</v>
      </c>
      <c r="T190" s="78">
        <v>248</v>
      </c>
      <c r="U190" s="78">
        <v>227</v>
      </c>
      <c r="V190" s="78">
        <v>157</v>
      </c>
      <c r="W190" s="78">
        <v>322</v>
      </c>
      <c r="X190" s="78">
        <v>3771</v>
      </c>
      <c r="Y190" s="47">
        <f t="shared" si="11"/>
        <v>0.10258433079434168</v>
      </c>
      <c r="Z190" s="78" t="s">
        <v>896</v>
      </c>
      <c r="AA190" s="78" t="s">
        <v>896</v>
      </c>
      <c r="AB190" s="78" t="s">
        <v>896</v>
      </c>
      <c r="AC190" s="78" t="s">
        <v>896</v>
      </c>
      <c r="AD190" s="78" t="s">
        <v>896</v>
      </c>
      <c r="AE190" s="78" t="s">
        <v>896</v>
      </c>
      <c r="AF190" s="78" t="s">
        <v>896</v>
      </c>
      <c r="AG190" s="78" t="s">
        <v>896</v>
      </c>
      <c r="AH190" s="78" t="s">
        <v>896</v>
      </c>
      <c r="AI190" s="78" t="s">
        <v>896</v>
      </c>
      <c r="AJ190" s="48" t="s">
        <v>896</v>
      </c>
    </row>
    <row r="191" spans="1:36" x14ac:dyDescent="0.3">
      <c r="A191" s="19" t="s">
        <v>415</v>
      </c>
      <c r="B191" s="16" t="s">
        <v>455</v>
      </c>
      <c r="C191" s="90">
        <v>312788</v>
      </c>
      <c r="D191" s="78">
        <v>207939</v>
      </c>
      <c r="E191" s="78">
        <v>291</v>
      </c>
      <c r="F191" s="78">
        <v>3454</v>
      </c>
      <c r="G191" s="78">
        <v>15583</v>
      </c>
      <c r="H191" s="78">
        <v>1559</v>
      </c>
      <c r="I191" s="78">
        <v>7810</v>
      </c>
      <c r="J191" s="78">
        <v>108</v>
      </c>
      <c r="K191" s="78">
        <v>109</v>
      </c>
      <c r="L191" s="78">
        <v>75935</v>
      </c>
      <c r="M191" s="47">
        <f t="shared" si="9"/>
        <v>0.24276826476719054</v>
      </c>
      <c r="N191" s="47">
        <f t="shared" si="10"/>
        <v>0.75723173523280951</v>
      </c>
      <c r="O191" s="78">
        <v>312788</v>
      </c>
      <c r="P191" s="78">
        <v>207939</v>
      </c>
      <c r="Q191" s="78">
        <v>291</v>
      </c>
      <c r="R191" s="78">
        <v>3454</v>
      </c>
      <c r="S191" s="78">
        <v>15583</v>
      </c>
      <c r="T191" s="78">
        <v>1559</v>
      </c>
      <c r="U191" s="78">
        <v>7810</v>
      </c>
      <c r="V191" s="78">
        <v>108</v>
      </c>
      <c r="W191" s="78">
        <v>109</v>
      </c>
      <c r="X191" s="78">
        <v>75935</v>
      </c>
      <c r="Y191" s="47">
        <f t="shared" si="11"/>
        <v>0.24276826476719054</v>
      </c>
      <c r="Z191" s="78" t="s">
        <v>896</v>
      </c>
      <c r="AA191" s="78" t="s">
        <v>896</v>
      </c>
      <c r="AB191" s="78" t="s">
        <v>896</v>
      </c>
      <c r="AC191" s="78" t="s">
        <v>896</v>
      </c>
      <c r="AD191" s="78" t="s">
        <v>896</v>
      </c>
      <c r="AE191" s="78" t="s">
        <v>896</v>
      </c>
      <c r="AF191" s="78" t="s">
        <v>896</v>
      </c>
      <c r="AG191" s="78" t="s">
        <v>896</v>
      </c>
      <c r="AH191" s="78" t="s">
        <v>896</v>
      </c>
      <c r="AI191" s="78" t="s">
        <v>896</v>
      </c>
      <c r="AJ191" s="48" t="s">
        <v>896</v>
      </c>
    </row>
    <row r="192" spans="1:36" x14ac:dyDescent="0.3">
      <c r="A192" s="19" t="s">
        <v>415</v>
      </c>
      <c r="B192" s="16" t="s">
        <v>457</v>
      </c>
      <c r="C192" s="90">
        <v>178710</v>
      </c>
      <c r="D192" s="78">
        <v>142123</v>
      </c>
      <c r="E192" s="78">
        <v>114</v>
      </c>
      <c r="F192" s="78">
        <v>573</v>
      </c>
      <c r="G192" s="78">
        <v>4102</v>
      </c>
      <c r="H192" s="78">
        <v>872</v>
      </c>
      <c r="I192" s="78">
        <v>1901</v>
      </c>
      <c r="J192" s="78">
        <v>43</v>
      </c>
      <c r="K192" s="78">
        <v>138</v>
      </c>
      <c r="L192" s="78">
        <v>28844</v>
      </c>
      <c r="M192" s="47">
        <f t="shared" si="9"/>
        <v>0.16140115270550054</v>
      </c>
      <c r="N192" s="47">
        <f t="shared" si="10"/>
        <v>0.83859884729449941</v>
      </c>
      <c r="O192" s="78">
        <v>178710</v>
      </c>
      <c r="P192" s="78">
        <v>142123</v>
      </c>
      <c r="Q192" s="78">
        <v>114</v>
      </c>
      <c r="R192" s="78">
        <v>573</v>
      </c>
      <c r="S192" s="78">
        <v>4102</v>
      </c>
      <c r="T192" s="78">
        <v>872</v>
      </c>
      <c r="U192" s="78">
        <v>1901</v>
      </c>
      <c r="V192" s="78">
        <v>43</v>
      </c>
      <c r="W192" s="78">
        <v>138</v>
      </c>
      <c r="X192" s="78">
        <v>28844</v>
      </c>
      <c r="Y192" s="47">
        <f t="shared" si="11"/>
        <v>0.16140115270550054</v>
      </c>
      <c r="Z192" s="78" t="s">
        <v>896</v>
      </c>
      <c r="AA192" s="78" t="s">
        <v>896</v>
      </c>
      <c r="AB192" s="78" t="s">
        <v>896</v>
      </c>
      <c r="AC192" s="78" t="s">
        <v>896</v>
      </c>
      <c r="AD192" s="78" t="s">
        <v>896</v>
      </c>
      <c r="AE192" s="78" t="s">
        <v>896</v>
      </c>
      <c r="AF192" s="78" t="s">
        <v>896</v>
      </c>
      <c r="AG192" s="78" t="s">
        <v>896</v>
      </c>
      <c r="AH192" s="78" t="s">
        <v>896</v>
      </c>
      <c r="AI192" s="78" t="s">
        <v>896</v>
      </c>
      <c r="AJ192" s="48" t="s">
        <v>896</v>
      </c>
    </row>
    <row r="193" spans="1:36" x14ac:dyDescent="0.3">
      <c r="A193" s="19" t="s">
        <v>415</v>
      </c>
      <c r="B193" s="16" t="s">
        <v>459</v>
      </c>
      <c r="C193" s="19">
        <v>140174</v>
      </c>
      <c r="D193" s="16">
        <v>92011</v>
      </c>
      <c r="E193" s="78">
        <v>92</v>
      </c>
      <c r="F193" s="78">
        <v>595</v>
      </c>
      <c r="G193" s="78">
        <v>4508</v>
      </c>
      <c r="H193" s="78">
        <v>1455</v>
      </c>
      <c r="I193" s="78">
        <v>2094</v>
      </c>
      <c r="J193" s="78">
        <v>143</v>
      </c>
      <c r="K193" s="78">
        <v>50</v>
      </c>
      <c r="L193" s="16">
        <v>39226</v>
      </c>
      <c r="M193" s="47">
        <f t="shared" si="9"/>
        <v>0.27983791573330291</v>
      </c>
      <c r="N193" s="47">
        <f t="shared" si="10"/>
        <v>0.72016208426669714</v>
      </c>
      <c r="O193" s="16">
        <v>132552</v>
      </c>
      <c r="P193" s="16">
        <v>87877</v>
      </c>
      <c r="Q193" s="78">
        <v>90</v>
      </c>
      <c r="R193" s="78">
        <v>500</v>
      </c>
      <c r="S193" s="78">
        <v>4148</v>
      </c>
      <c r="T193" s="78">
        <v>1256</v>
      </c>
      <c r="U193" s="78">
        <v>1996</v>
      </c>
      <c r="V193" s="78">
        <v>143</v>
      </c>
      <c r="W193" s="78">
        <v>50</v>
      </c>
      <c r="X193" s="16">
        <v>36492</v>
      </c>
      <c r="Y193" s="47">
        <f t="shared" si="11"/>
        <v>0.27530327720441788</v>
      </c>
      <c r="Z193" s="16">
        <v>7622</v>
      </c>
      <c r="AA193" s="16">
        <v>4134</v>
      </c>
      <c r="AB193" s="78">
        <v>2</v>
      </c>
      <c r="AC193" s="78">
        <v>95</v>
      </c>
      <c r="AD193" s="78">
        <v>360</v>
      </c>
      <c r="AE193" s="78">
        <v>199</v>
      </c>
      <c r="AF193" s="78">
        <v>98</v>
      </c>
      <c r="AG193" s="78" t="s">
        <v>896</v>
      </c>
      <c r="AH193" s="78" t="s">
        <v>896</v>
      </c>
      <c r="AI193" s="16">
        <v>2734</v>
      </c>
      <c r="AJ193" s="48">
        <f>AI193/Z193</f>
        <v>0.35869850432957229</v>
      </c>
    </row>
    <row r="194" spans="1:36" x14ac:dyDescent="0.3">
      <c r="A194" s="19" t="s">
        <v>415</v>
      </c>
      <c r="B194" s="16" t="s">
        <v>461</v>
      </c>
      <c r="C194" s="19">
        <v>138921</v>
      </c>
      <c r="D194" s="16">
        <v>89074</v>
      </c>
      <c r="E194" s="78">
        <v>116</v>
      </c>
      <c r="F194" s="78">
        <v>968</v>
      </c>
      <c r="G194" s="16">
        <v>7392</v>
      </c>
      <c r="H194" s="78">
        <v>545</v>
      </c>
      <c r="I194" s="78">
        <v>2201</v>
      </c>
      <c r="J194" s="78">
        <v>16</v>
      </c>
      <c r="K194" s="78">
        <v>99</v>
      </c>
      <c r="L194" s="16">
        <v>38510</v>
      </c>
      <c r="M194" s="47">
        <f t="shared" si="9"/>
        <v>0.27720790953131635</v>
      </c>
      <c r="N194" s="47">
        <f t="shared" si="10"/>
        <v>0.72279209046868365</v>
      </c>
      <c r="O194" s="16">
        <v>125081</v>
      </c>
      <c r="P194" s="16">
        <v>81717</v>
      </c>
      <c r="Q194" s="78">
        <v>114</v>
      </c>
      <c r="R194" s="78">
        <v>944</v>
      </c>
      <c r="S194" s="16">
        <v>6360</v>
      </c>
      <c r="T194" s="78">
        <v>494</v>
      </c>
      <c r="U194" s="78">
        <v>2026</v>
      </c>
      <c r="V194" s="78">
        <v>16</v>
      </c>
      <c r="W194" s="78">
        <v>93</v>
      </c>
      <c r="X194" s="16">
        <v>33317</v>
      </c>
      <c r="Y194" s="47">
        <f t="shared" si="11"/>
        <v>0.26636339651905566</v>
      </c>
      <c r="Z194" s="16">
        <v>13840</v>
      </c>
      <c r="AA194" s="16">
        <v>7357</v>
      </c>
      <c r="AB194" s="78">
        <v>2</v>
      </c>
      <c r="AC194" s="78">
        <v>24</v>
      </c>
      <c r="AD194" s="16">
        <v>1032</v>
      </c>
      <c r="AE194" s="78">
        <v>51</v>
      </c>
      <c r="AF194" s="78">
        <v>175</v>
      </c>
      <c r="AG194" s="78" t="s">
        <v>896</v>
      </c>
      <c r="AH194" s="78">
        <v>6</v>
      </c>
      <c r="AI194" s="16">
        <v>5193</v>
      </c>
      <c r="AJ194" s="48">
        <f>AI194/Z194</f>
        <v>0.37521676300578033</v>
      </c>
    </row>
    <row r="195" spans="1:36" x14ac:dyDescent="0.3">
      <c r="A195" s="19" t="s">
        <v>415</v>
      </c>
      <c r="B195" s="16" t="s">
        <v>463</v>
      </c>
      <c r="C195" s="90">
        <v>115831</v>
      </c>
      <c r="D195" s="78">
        <v>89113</v>
      </c>
      <c r="E195" s="78">
        <v>529</v>
      </c>
      <c r="F195" s="78">
        <v>2174</v>
      </c>
      <c r="G195" s="78">
        <v>5237</v>
      </c>
      <c r="H195" s="78">
        <v>841</v>
      </c>
      <c r="I195" s="78">
        <v>1261</v>
      </c>
      <c r="J195" s="78">
        <v>277</v>
      </c>
      <c r="K195" s="78">
        <v>410</v>
      </c>
      <c r="L195" s="78">
        <v>15989</v>
      </c>
      <c r="M195" s="47">
        <f t="shared" si="9"/>
        <v>0.13803731298184424</v>
      </c>
      <c r="N195" s="47">
        <f t="shared" si="10"/>
        <v>0.86196268701815582</v>
      </c>
      <c r="O195" s="78">
        <v>115831</v>
      </c>
      <c r="P195" s="78">
        <v>89113</v>
      </c>
      <c r="Q195" s="78">
        <v>529</v>
      </c>
      <c r="R195" s="78">
        <v>2174</v>
      </c>
      <c r="S195" s="78">
        <v>5237</v>
      </c>
      <c r="T195" s="78">
        <v>841</v>
      </c>
      <c r="U195" s="78">
        <v>1261</v>
      </c>
      <c r="V195" s="78">
        <v>277</v>
      </c>
      <c r="W195" s="78">
        <v>410</v>
      </c>
      <c r="X195" s="78">
        <v>15989</v>
      </c>
      <c r="Y195" s="47">
        <f t="shared" si="11"/>
        <v>0.13803731298184424</v>
      </c>
      <c r="Z195" s="78" t="s">
        <v>896</v>
      </c>
      <c r="AA195" s="78" t="s">
        <v>896</v>
      </c>
      <c r="AB195" s="78" t="s">
        <v>896</v>
      </c>
      <c r="AC195" s="78" t="s">
        <v>896</v>
      </c>
      <c r="AD195" s="78" t="s">
        <v>896</v>
      </c>
      <c r="AE195" s="78" t="s">
        <v>896</v>
      </c>
      <c r="AF195" s="78" t="s">
        <v>896</v>
      </c>
      <c r="AG195" s="78" t="s">
        <v>896</v>
      </c>
      <c r="AH195" s="78" t="s">
        <v>896</v>
      </c>
      <c r="AI195" s="78" t="s">
        <v>896</v>
      </c>
      <c r="AJ195" s="48" t="s">
        <v>896</v>
      </c>
    </row>
    <row r="196" spans="1:36" x14ac:dyDescent="0.3">
      <c r="A196" s="19" t="s">
        <v>415</v>
      </c>
      <c r="B196" s="16" t="s">
        <v>467</v>
      </c>
      <c r="C196" s="19">
        <v>224169</v>
      </c>
      <c r="D196" s="16">
        <v>146095</v>
      </c>
      <c r="E196" s="78">
        <v>214</v>
      </c>
      <c r="F196" s="16">
        <v>5430</v>
      </c>
      <c r="G196" s="16">
        <v>6318</v>
      </c>
      <c r="H196" s="78">
        <v>1930</v>
      </c>
      <c r="I196" s="78">
        <v>1304</v>
      </c>
      <c r="J196" s="78">
        <v>47</v>
      </c>
      <c r="K196" s="78">
        <v>101</v>
      </c>
      <c r="L196" s="16">
        <v>62730</v>
      </c>
      <c r="M196" s="47">
        <f t="shared" si="9"/>
        <v>0.27983351846151788</v>
      </c>
      <c r="N196" s="47">
        <f t="shared" si="10"/>
        <v>0.72016648153848206</v>
      </c>
      <c r="O196" s="16">
        <v>74375</v>
      </c>
      <c r="P196" s="16">
        <v>51902</v>
      </c>
      <c r="Q196" s="78">
        <v>104</v>
      </c>
      <c r="R196" s="16">
        <v>1623</v>
      </c>
      <c r="S196" s="16">
        <v>2499</v>
      </c>
      <c r="T196" s="78">
        <v>994</v>
      </c>
      <c r="U196" s="78">
        <v>434</v>
      </c>
      <c r="V196" s="78">
        <v>40</v>
      </c>
      <c r="W196" s="78">
        <v>46</v>
      </c>
      <c r="X196" s="16">
        <v>16733</v>
      </c>
      <c r="Y196" s="47">
        <f t="shared" si="11"/>
        <v>0.22498151260504201</v>
      </c>
      <c r="Z196" s="16">
        <v>149794</v>
      </c>
      <c r="AA196" s="16">
        <v>94193</v>
      </c>
      <c r="AB196" s="78">
        <v>110</v>
      </c>
      <c r="AC196" s="16">
        <v>3807</v>
      </c>
      <c r="AD196" s="16">
        <v>3819</v>
      </c>
      <c r="AE196" s="78">
        <v>936</v>
      </c>
      <c r="AF196" s="78">
        <v>870</v>
      </c>
      <c r="AG196" s="78">
        <v>7</v>
      </c>
      <c r="AH196" s="78">
        <v>55</v>
      </c>
      <c r="AI196" s="16">
        <v>45997</v>
      </c>
      <c r="AJ196" s="48">
        <f t="shared" ref="AJ196:AJ203" si="13">AI196/Z196</f>
        <v>0.30706837390015623</v>
      </c>
    </row>
    <row r="197" spans="1:36" x14ac:dyDescent="0.3">
      <c r="A197" s="19" t="s">
        <v>415</v>
      </c>
      <c r="B197" s="16" t="s">
        <v>469</v>
      </c>
      <c r="C197" s="19">
        <v>140489</v>
      </c>
      <c r="D197" s="16">
        <v>90917</v>
      </c>
      <c r="E197" s="78">
        <v>187</v>
      </c>
      <c r="F197" s="16">
        <v>4070</v>
      </c>
      <c r="G197" s="78">
        <v>1862</v>
      </c>
      <c r="H197" s="78">
        <v>785</v>
      </c>
      <c r="I197" s="78">
        <v>296</v>
      </c>
      <c r="J197" s="78">
        <v>25</v>
      </c>
      <c r="K197" s="78">
        <v>89</v>
      </c>
      <c r="L197" s="16">
        <v>42258</v>
      </c>
      <c r="M197" s="47">
        <f t="shared" si="9"/>
        <v>0.30079223284385254</v>
      </c>
      <c r="N197" s="47">
        <f t="shared" si="10"/>
        <v>0.69920776715614741</v>
      </c>
      <c r="O197" s="16">
        <v>44281</v>
      </c>
      <c r="P197" s="16">
        <v>30118</v>
      </c>
      <c r="Q197" s="78">
        <v>121</v>
      </c>
      <c r="R197" s="16">
        <v>1403</v>
      </c>
      <c r="S197" s="78">
        <v>530</v>
      </c>
      <c r="T197" s="78">
        <v>228</v>
      </c>
      <c r="U197" s="78">
        <v>157</v>
      </c>
      <c r="V197" s="78">
        <v>19</v>
      </c>
      <c r="W197" s="78">
        <v>76</v>
      </c>
      <c r="X197" s="16">
        <v>11629</v>
      </c>
      <c r="Y197" s="47">
        <f t="shared" si="11"/>
        <v>0.26261827871999277</v>
      </c>
      <c r="Z197" s="16">
        <v>96208</v>
      </c>
      <c r="AA197" s="16">
        <v>60799</v>
      </c>
      <c r="AB197" s="78">
        <v>66</v>
      </c>
      <c r="AC197" s="16">
        <v>2667</v>
      </c>
      <c r="AD197" s="78">
        <v>1332</v>
      </c>
      <c r="AE197" s="78">
        <v>557</v>
      </c>
      <c r="AF197" s="78">
        <v>139</v>
      </c>
      <c r="AG197" s="78">
        <v>6</v>
      </c>
      <c r="AH197" s="78">
        <v>13</v>
      </c>
      <c r="AI197" s="16">
        <v>30629</v>
      </c>
      <c r="AJ197" s="48">
        <f t="shared" si="13"/>
        <v>0.31836229835356727</v>
      </c>
    </row>
    <row r="198" spans="1:36" x14ac:dyDescent="0.3">
      <c r="A198" s="19" t="s">
        <v>415</v>
      </c>
      <c r="B198" s="16" t="s">
        <v>471</v>
      </c>
      <c r="C198" s="19">
        <v>130004</v>
      </c>
      <c r="D198" s="16">
        <v>87805</v>
      </c>
      <c r="E198" s="78">
        <v>80</v>
      </c>
      <c r="F198" s="16">
        <v>2916</v>
      </c>
      <c r="G198" s="16">
        <v>1329</v>
      </c>
      <c r="H198" s="78">
        <v>578</v>
      </c>
      <c r="I198" s="78">
        <v>753</v>
      </c>
      <c r="J198" s="78">
        <v>16</v>
      </c>
      <c r="K198" s="78">
        <v>34</v>
      </c>
      <c r="L198" s="16">
        <v>36493</v>
      </c>
      <c r="M198" s="47">
        <f t="shared" ref="M198:M261" si="14">L198/C198</f>
        <v>0.28070674748469276</v>
      </c>
      <c r="N198" s="47">
        <f t="shared" ref="N198:N261" si="15">1-M198</f>
        <v>0.71929325251530729</v>
      </c>
      <c r="O198" s="16">
        <v>23587</v>
      </c>
      <c r="P198" s="16">
        <v>17321</v>
      </c>
      <c r="Q198" s="78">
        <v>31</v>
      </c>
      <c r="R198" s="16">
        <v>804</v>
      </c>
      <c r="S198" s="16">
        <v>260</v>
      </c>
      <c r="T198" s="78">
        <v>173</v>
      </c>
      <c r="U198" s="78">
        <v>177</v>
      </c>
      <c r="V198" s="78">
        <v>5</v>
      </c>
      <c r="W198" s="78">
        <v>2</v>
      </c>
      <c r="X198" s="16">
        <v>4814</v>
      </c>
      <c r="Y198" s="47">
        <f t="shared" ref="Y198:Y261" si="16">X198/O198</f>
        <v>0.20409547632170263</v>
      </c>
      <c r="Z198" s="16">
        <v>106417</v>
      </c>
      <c r="AA198" s="16">
        <v>70484</v>
      </c>
      <c r="AB198" s="78">
        <v>49</v>
      </c>
      <c r="AC198" s="16">
        <v>2112</v>
      </c>
      <c r="AD198" s="16">
        <v>1069</v>
      </c>
      <c r="AE198" s="78">
        <v>405</v>
      </c>
      <c r="AF198" s="78">
        <v>576</v>
      </c>
      <c r="AG198" s="78">
        <v>11</v>
      </c>
      <c r="AH198" s="78">
        <v>32</v>
      </c>
      <c r="AI198" s="16">
        <v>31679</v>
      </c>
      <c r="AJ198" s="48">
        <f t="shared" si="13"/>
        <v>0.29768739956961765</v>
      </c>
    </row>
    <row r="199" spans="1:36" x14ac:dyDescent="0.3">
      <c r="A199" s="19" t="s">
        <v>415</v>
      </c>
      <c r="B199" s="16" t="s">
        <v>473</v>
      </c>
      <c r="C199" s="19">
        <v>129281</v>
      </c>
      <c r="D199" s="16">
        <v>75200</v>
      </c>
      <c r="E199" s="78">
        <v>51</v>
      </c>
      <c r="F199" s="78">
        <v>1110</v>
      </c>
      <c r="G199" s="16">
        <v>7826</v>
      </c>
      <c r="H199" s="78">
        <v>546</v>
      </c>
      <c r="I199" s="78">
        <v>514</v>
      </c>
      <c r="J199" s="78">
        <v>3</v>
      </c>
      <c r="K199" s="78">
        <v>26</v>
      </c>
      <c r="L199" s="16">
        <v>44005</v>
      </c>
      <c r="M199" s="47">
        <f t="shared" si="14"/>
        <v>0.34038257748625089</v>
      </c>
      <c r="N199" s="47">
        <f t="shared" si="15"/>
        <v>0.65961742251374911</v>
      </c>
      <c r="O199" s="16">
        <v>27500</v>
      </c>
      <c r="P199" s="16">
        <v>17683</v>
      </c>
      <c r="Q199" s="78">
        <v>15</v>
      </c>
      <c r="R199" s="78">
        <v>423</v>
      </c>
      <c r="S199" s="16">
        <v>1883</v>
      </c>
      <c r="T199" s="78">
        <v>218</v>
      </c>
      <c r="U199" s="78">
        <v>193</v>
      </c>
      <c r="V199" s="78" t="s">
        <v>896</v>
      </c>
      <c r="W199" s="78">
        <v>4</v>
      </c>
      <c r="X199" s="16">
        <v>7081</v>
      </c>
      <c r="Y199" s="47">
        <f t="shared" si="16"/>
        <v>0.2574909090909091</v>
      </c>
      <c r="Z199" s="16">
        <v>101781</v>
      </c>
      <c r="AA199" s="16">
        <v>57517</v>
      </c>
      <c r="AB199" s="78">
        <v>36</v>
      </c>
      <c r="AC199" s="78">
        <v>687</v>
      </c>
      <c r="AD199" s="16">
        <v>5943</v>
      </c>
      <c r="AE199" s="78">
        <v>328</v>
      </c>
      <c r="AF199" s="78">
        <v>321</v>
      </c>
      <c r="AG199" s="78">
        <v>3</v>
      </c>
      <c r="AH199" s="78">
        <v>22</v>
      </c>
      <c r="AI199" s="16">
        <v>36924</v>
      </c>
      <c r="AJ199" s="48">
        <f t="shared" si="13"/>
        <v>0.3627789076546703</v>
      </c>
    </row>
    <row r="200" spans="1:36" x14ac:dyDescent="0.3">
      <c r="A200" s="19" t="s">
        <v>415</v>
      </c>
      <c r="B200" s="16" t="s">
        <v>475</v>
      </c>
      <c r="C200" s="19">
        <v>183687</v>
      </c>
      <c r="D200" s="16">
        <v>122954</v>
      </c>
      <c r="E200" s="78">
        <v>62</v>
      </c>
      <c r="F200" s="78">
        <v>592</v>
      </c>
      <c r="G200" s="16">
        <v>2533</v>
      </c>
      <c r="H200" s="78">
        <v>1533</v>
      </c>
      <c r="I200" s="78">
        <v>516</v>
      </c>
      <c r="J200" s="78">
        <v>13</v>
      </c>
      <c r="K200" s="78">
        <v>46</v>
      </c>
      <c r="L200" s="16">
        <v>55438</v>
      </c>
      <c r="M200" s="47">
        <f t="shared" si="14"/>
        <v>0.30180687800443146</v>
      </c>
      <c r="N200" s="47">
        <f t="shared" si="15"/>
        <v>0.6981931219955686</v>
      </c>
      <c r="O200" s="16">
        <v>35834</v>
      </c>
      <c r="P200" s="16">
        <v>25527</v>
      </c>
      <c r="Q200" s="78">
        <v>19</v>
      </c>
      <c r="R200" s="78">
        <v>195</v>
      </c>
      <c r="S200" s="16">
        <v>501</v>
      </c>
      <c r="T200" s="78">
        <v>600</v>
      </c>
      <c r="U200" s="78">
        <v>62</v>
      </c>
      <c r="V200" s="78">
        <v>13</v>
      </c>
      <c r="W200" s="78">
        <v>16</v>
      </c>
      <c r="X200" s="16">
        <v>8901</v>
      </c>
      <c r="Y200" s="47">
        <f t="shared" si="16"/>
        <v>0.248395378690629</v>
      </c>
      <c r="Z200" s="16">
        <v>147853</v>
      </c>
      <c r="AA200" s="16">
        <v>97427</v>
      </c>
      <c r="AB200" s="78">
        <v>43</v>
      </c>
      <c r="AC200" s="78">
        <v>397</v>
      </c>
      <c r="AD200" s="16">
        <v>2032</v>
      </c>
      <c r="AE200" s="78">
        <v>933</v>
      </c>
      <c r="AF200" s="78">
        <v>454</v>
      </c>
      <c r="AG200" s="78" t="s">
        <v>896</v>
      </c>
      <c r="AH200" s="78">
        <v>30</v>
      </c>
      <c r="AI200" s="16">
        <v>46537</v>
      </c>
      <c r="AJ200" s="48">
        <f t="shared" si="13"/>
        <v>0.31475181430204324</v>
      </c>
    </row>
    <row r="201" spans="1:36" x14ac:dyDescent="0.3">
      <c r="A201" s="19" t="s">
        <v>415</v>
      </c>
      <c r="B201" s="16" t="s">
        <v>477</v>
      </c>
      <c r="C201" s="19">
        <v>96973</v>
      </c>
      <c r="D201" s="16">
        <v>69097</v>
      </c>
      <c r="E201" s="78">
        <v>22</v>
      </c>
      <c r="F201" s="78">
        <v>117</v>
      </c>
      <c r="G201" s="78">
        <v>772</v>
      </c>
      <c r="H201" s="78">
        <v>541</v>
      </c>
      <c r="I201" s="78">
        <v>167</v>
      </c>
      <c r="J201" s="78">
        <v>5</v>
      </c>
      <c r="K201" s="78">
        <v>16</v>
      </c>
      <c r="L201" s="16">
        <v>26236</v>
      </c>
      <c r="M201" s="47">
        <f t="shared" si="14"/>
        <v>0.27054953440648427</v>
      </c>
      <c r="N201" s="47">
        <f t="shared" si="15"/>
        <v>0.72945046559351567</v>
      </c>
      <c r="O201" s="16">
        <v>7250</v>
      </c>
      <c r="P201" s="16">
        <v>5837</v>
      </c>
      <c r="Q201" s="78">
        <v>1</v>
      </c>
      <c r="R201" s="78">
        <v>6</v>
      </c>
      <c r="S201" s="78">
        <v>77</v>
      </c>
      <c r="T201" s="78">
        <v>55</v>
      </c>
      <c r="U201" s="78">
        <v>3</v>
      </c>
      <c r="V201" s="78" t="s">
        <v>896</v>
      </c>
      <c r="W201" s="78" t="s">
        <v>896</v>
      </c>
      <c r="X201" s="16">
        <v>1271</v>
      </c>
      <c r="Y201" s="47">
        <f t="shared" si="16"/>
        <v>0.1753103448275862</v>
      </c>
      <c r="Z201" s="16">
        <v>89723</v>
      </c>
      <c r="AA201" s="16">
        <v>63260</v>
      </c>
      <c r="AB201" s="78">
        <v>21</v>
      </c>
      <c r="AC201" s="78">
        <v>111</v>
      </c>
      <c r="AD201" s="78">
        <v>695</v>
      </c>
      <c r="AE201" s="78">
        <v>486</v>
      </c>
      <c r="AF201" s="78">
        <v>164</v>
      </c>
      <c r="AG201" s="78">
        <v>5</v>
      </c>
      <c r="AH201" s="78">
        <v>16</v>
      </c>
      <c r="AI201" s="16">
        <v>24965</v>
      </c>
      <c r="AJ201" s="48">
        <f t="shared" si="13"/>
        <v>0.27824526598531035</v>
      </c>
    </row>
    <row r="202" spans="1:36" x14ac:dyDescent="0.3">
      <c r="A202" s="19" t="s">
        <v>415</v>
      </c>
      <c r="B202" s="16" t="s">
        <v>479</v>
      </c>
      <c r="C202" s="19">
        <v>91130</v>
      </c>
      <c r="D202" s="16">
        <v>58555</v>
      </c>
      <c r="E202" s="78">
        <v>41</v>
      </c>
      <c r="F202" s="78">
        <v>169</v>
      </c>
      <c r="G202" s="16">
        <v>1980</v>
      </c>
      <c r="H202" s="78">
        <v>535</v>
      </c>
      <c r="I202" s="78">
        <v>386</v>
      </c>
      <c r="J202" s="78">
        <v>5</v>
      </c>
      <c r="K202" s="78">
        <v>25</v>
      </c>
      <c r="L202" s="16">
        <v>29434</v>
      </c>
      <c r="M202" s="47">
        <f t="shared" si="14"/>
        <v>0.32298913639855154</v>
      </c>
      <c r="N202" s="47">
        <f t="shared" si="15"/>
        <v>0.67701086360144846</v>
      </c>
      <c r="O202" s="16">
        <v>14091</v>
      </c>
      <c r="P202" s="16">
        <v>10421</v>
      </c>
      <c r="Q202" s="78">
        <v>7</v>
      </c>
      <c r="R202" s="78">
        <v>25</v>
      </c>
      <c r="S202" s="16">
        <v>121</v>
      </c>
      <c r="T202" s="78">
        <v>178</v>
      </c>
      <c r="U202" s="78">
        <v>67</v>
      </c>
      <c r="V202" s="78">
        <v>2</v>
      </c>
      <c r="W202" s="78">
        <v>2</v>
      </c>
      <c r="X202" s="16">
        <v>3268</v>
      </c>
      <c r="Y202" s="47">
        <f t="shared" si="16"/>
        <v>0.23192108438010078</v>
      </c>
      <c r="Z202" s="16">
        <v>77039</v>
      </c>
      <c r="AA202" s="16">
        <v>48134</v>
      </c>
      <c r="AB202" s="78">
        <v>34</v>
      </c>
      <c r="AC202" s="78">
        <v>144</v>
      </c>
      <c r="AD202" s="16">
        <v>1859</v>
      </c>
      <c r="AE202" s="78">
        <v>357</v>
      </c>
      <c r="AF202" s="78">
        <v>319</v>
      </c>
      <c r="AG202" s="78">
        <v>3</v>
      </c>
      <c r="AH202" s="78">
        <v>23</v>
      </c>
      <c r="AI202" s="16">
        <v>26166</v>
      </c>
      <c r="AJ202" s="48">
        <f t="shared" si="13"/>
        <v>0.33964615324705666</v>
      </c>
    </row>
    <row r="203" spans="1:36" x14ac:dyDescent="0.3">
      <c r="A203" s="19" t="s">
        <v>415</v>
      </c>
      <c r="B203" s="16" t="s">
        <v>481</v>
      </c>
      <c r="C203" s="19">
        <v>140661</v>
      </c>
      <c r="D203" s="16">
        <v>83183</v>
      </c>
      <c r="E203" s="78">
        <v>93</v>
      </c>
      <c r="F203" s="78">
        <v>2124</v>
      </c>
      <c r="G203" s="78">
        <v>5965</v>
      </c>
      <c r="H203" s="78">
        <v>485</v>
      </c>
      <c r="I203" s="78">
        <v>962</v>
      </c>
      <c r="J203" s="78">
        <v>59</v>
      </c>
      <c r="K203" s="78">
        <v>49</v>
      </c>
      <c r="L203" s="16">
        <v>47741</v>
      </c>
      <c r="M203" s="47">
        <f t="shared" si="14"/>
        <v>0.33940466796055763</v>
      </c>
      <c r="N203" s="47">
        <f t="shared" si="15"/>
        <v>0.66059533203944243</v>
      </c>
      <c r="O203" s="16">
        <v>97054</v>
      </c>
      <c r="P203" s="16">
        <v>55508</v>
      </c>
      <c r="Q203" s="78">
        <v>74</v>
      </c>
      <c r="R203" s="78">
        <v>1683</v>
      </c>
      <c r="S203" s="78">
        <v>5125</v>
      </c>
      <c r="T203" s="78">
        <v>258</v>
      </c>
      <c r="U203" s="78">
        <v>644</v>
      </c>
      <c r="V203" s="78">
        <v>55</v>
      </c>
      <c r="W203" s="78">
        <v>30</v>
      </c>
      <c r="X203" s="16">
        <v>33677</v>
      </c>
      <c r="Y203" s="47">
        <f t="shared" si="16"/>
        <v>0.34699239598573989</v>
      </c>
      <c r="Z203" s="16">
        <v>43607</v>
      </c>
      <c r="AA203" s="16">
        <v>27675</v>
      </c>
      <c r="AB203" s="78">
        <v>19</v>
      </c>
      <c r="AC203" s="78">
        <v>441</v>
      </c>
      <c r="AD203" s="78">
        <v>840</v>
      </c>
      <c r="AE203" s="78">
        <v>227</v>
      </c>
      <c r="AF203" s="78">
        <v>318</v>
      </c>
      <c r="AG203" s="78">
        <v>4</v>
      </c>
      <c r="AH203" s="78">
        <v>19</v>
      </c>
      <c r="AI203" s="16">
        <v>14064</v>
      </c>
      <c r="AJ203" s="48">
        <f t="shared" si="13"/>
        <v>0.32251702708280783</v>
      </c>
    </row>
    <row r="204" spans="1:36" x14ac:dyDescent="0.3">
      <c r="A204" s="19" t="s">
        <v>415</v>
      </c>
      <c r="B204" s="16" t="s">
        <v>483</v>
      </c>
      <c r="C204" s="90">
        <v>27408</v>
      </c>
      <c r="D204" s="78">
        <v>18796</v>
      </c>
      <c r="E204" s="78">
        <v>17</v>
      </c>
      <c r="F204" s="78">
        <v>173</v>
      </c>
      <c r="G204" s="78">
        <v>702</v>
      </c>
      <c r="H204" s="78">
        <v>95</v>
      </c>
      <c r="I204" s="78">
        <v>164</v>
      </c>
      <c r="J204" s="78">
        <v>5</v>
      </c>
      <c r="K204" s="78">
        <v>2</v>
      </c>
      <c r="L204" s="78">
        <v>7454</v>
      </c>
      <c r="M204" s="47">
        <f t="shared" si="14"/>
        <v>0.27196438995913602</v>
      </c>
      <c r="N204" s="47">
        <f t="shared" si="15"/>
        <v>0.72803561004086403</v>
      </c>
      <c r="O204" s="78">
        <v>27408</v>
      </c>
      <c r="P204" s="78">
        <v>18796</v>
      </c>
      <c r="Q204" s="78">
        <v>17</v>
      </c>
      <c r="R204" s="78">
        <v>173</v>
      </c>
      <c r="S204" s="78">
        <v>702</v>
      </c>
      <c r="T204" s="78">
        <v>95</v>
      </c>
      <c r="U204" s="78">
        <v>164</v>
      </c>
      <c r="V204" s="78">
        <v>5</v>
      </c>
      <c r="W204" s="78">
        <v>2</v>
      </c>
      <c r="X204" s="78">
        <v>7454</v>
      </c>
      <c r="Y204" s="47">
        <f t="shared" si="16"/>
        <v>0.27196438995913602</v>
      </c>
      <c r="Z204" s="78" t="s">
        <v>896</v>
      </c>
      <c r="AA204" s="78" t="s">
        <v>896</v>
      </c>
      <c r="AB204" s="78" t="s">
        <v>896</v>
      </c>
      <c r="AC204" s="78" t="s">
        <v>896</v>
      </c>
      <c r="AD204" s="78" t="s">
        <v>896</v>
      </c>
      <c r="AE204" s="78" t="s">
        <v>896</v>
      </c>
      <c r="AF204" s="78" t="s">
        <v>896</v>
      </c>
      <c r="AG204" s="78" t="s">
        <v>896</v>
      </c>
      <c r="AH204" s="78" t="s">
        <v>896</v>
      </c>
      <c r="AI204" s="78" t="s">
        <v>896</v>
      </c>
      <c r="AJ204" s="48" t="s">
        <v>896</v>
      </c>
    </row>
    <row r="205" spans="1:36" x14ac:dyDescent="0.3">
      <c r="A205" s="19" t="s">
        <v>415</v>
      </c>
      <c r="B205" s="16" t="s">
        <v>485</v>
      </c>
      <c r="C205" s="90">
        <v>1693</v>
      </c>
      <c r="D205" s="78">
        <v>1369</v>
      </c>
      <c r="E205" s="78" t="s">
        <v>896</v>
      </c>
      <c r="F205" s="78">
        <v>1</v>
      </c>
      <c r="G205" s="78">
        <v>45</v>
      </c>
      <c r="H205" s="78">
        <v>4</v>
      </c>
      <c r="I205" s="78">
        <v>10</v>
      </c>
      <c r="J205" s="78" t="s">
        <v>896</v>
      </c>
      <c r="K205" s="78" t="s">
        <v>896</v>
      </c>
      <c r="L205" s="78">
        <v>264</v>
      </c>
      <c r="M205" s="47">
        <f t="shared" si="14"/>
        <v>0.15593620791494389</v>
      </c>
      <c r="N205" s="47">
        <f t="shared" si="15"/>
        <v>0.84406379208505611</v>
      </c>
      <c r="O205" s="78">
        <v>1693</v>
      </c>
      <c r="P205" s="78">
        <v>1369</v>
      </c>
      <c r="Q205" s="78" t="s">
        <v>896</v>
      </c>
      <c r="R205" s="78">
        <v>1</v>
      </c>
      <c r="S205" s="78">
        <v>45</v>
      </c>
      <c r="T205" s="78">
        <v>4</v>
      </c>
      <c r="U205" s="78">
        <v>10</v>
      </c>
      <c r="V205" s="78" t="s">
        <v>896</v>
      </c>
      <c r="W205" s="78" t="s">
        <v>896</v>
      </c>
      <c r="X205" s="78">
        <v>264</v>
      </c>
      <c r="Y205" s="47">
        <f t="shared" si="16"/>
        <v>0.15593620791494389</v>
      </c>
      <c r="Z205" s="78" t="s">
        <v>896</v>
      </c>
      <c r="AA205" s="78" t="s">
        <v>896</v>
      </c>
      <c r="AB205" s="78" t="s">
        <v>896</v>
      </c>
      <c r="AC205" s="78" t="s">
        <v>896</v>
      </c>
      <c r="AD205" s="78" t="s">
        <v>896</v>
      </c>
      <c r="AE205" s="78" t="s">
        <v>896</v>
      </c>
      <c r="AF205" s="78" t="s">
        <v>896</v>
      </c>
      <c r="AG205" s="78" t="s">
        <v>896</v>
      </c>
      <c r="AH205" s="78" t="s">
        <v>896</v>
      </c>
      <c r="AI205" s="78">
        <v>0</v>
      </c>
      <c r="AJ205" s="48" t="s">
        <v>896</v>
      </c>
    </row>
    <row r="206" spans="1:36" x14ac:dyDescent="0.3">
      <c r="A206" s="19" t="s">
        <v>415</v>
      </c>
      <c r="B206" s="16" t="s">
        <v>489</v>
      </c>
      <c r="C206" s="90">
        <v>27266</v>
      </c>
      <c r="D206" s="78">
        <v>22278</v>
      </c>
      <c r="E206" s="78">
        <v>541</v>
      </c>
      <c r="F206" s="78">
        <v>751</v>
      </c>
      <c r="G206" s="78">
        <v>594</v>
      </c>
      <c r="H206" s="78">
        <v>3</v>
      </c>
      <c r="I206" s="78">
        <v>101</v>
      </c>
      <c r="J206" s="78">
        <v>228</v>
      </c>
      <c r="K206" s="78">
        <v>546</v>
      </c>
      <c r="L206" s="78">
        <v>2224</v>
      </c>
      <c r="M206" s="47">
        <f t="shared" si="14"/>
        <v>8.1566786473996913E-2</v>
      </c>
      <c r="N206" s="47">
        <f t="shared" si="15"/>
        <v>0.91843321352600304</v>
      </c>
      <c r="O206" s="78">
        <v>27266</v>
      </c>
      <c r="P206" s="78">
        <v>22278</v>
      </c>
      <c r="Q206" s="78">
        <v>541</v>
      </c>
      <c r="R206" s="78">
        <v>751</v>
      </c>
      <c r="S206" s="78">
        <v>594</v>
      </c>
      <c r="T206" s="78">
        <v>3</v>
      </c>
      <c r="U206" s="78">
        <v>101</v>
      </c>
      <c r="V206" s="78">
        <v>228</v>
      </c>
      <c r="W206" s="78">
        <v>546</v>
      </c>
      <c r="X206" s="78">
        <v>2224</v>
      </c>
      <c r="Y206" s="47">
        <f t="shared" si="16"/>
        <v>8.1566786473996913E-2</v>
      </c>
      <c r="Z206" s="78" t="s">
        <v>896</v>
      </c>
      <c r="AA206" s="78" t="s">
        <v>896</v>
      </c>
      <c r="AB206" s="78" t="s">
        <v>896</v>
      </c>
      <c r="AC206" s="78" t="s">
        <v>896</v>
      </c>
      <c r="AD206" s="78" t="s">
        <v>896</v>
      </c>
      <c r="AE206" s="78" t="s">
        <v>896</v>
      </c>
      <c r="AF206" s="78" t="s">
        <v>896</v>
      </c>
      <c r="AG206" s="78" t="s">
        <v>896</v>
      </c>
      <c r="AH206" s="78" t="s">
        <v>896</v>
      </c>
      <c r="AI206" s="78" t="s">
        <v>896</v>
      </c>
      <c r="AJ206" s="48" t="s">
        <v>896</v>
      </c>
    </row>
    <row r="207" spans="1:36" x14ac:dyDescent="0.3">
      <c r="A207" s="19" t="s">
        <v>415</v>
      </c>
      <c r="B207" s="16" t="s">
        <v>491</v>
      </c>
      <c r="C207" s="90">
        <v>29748</v>
      </c>
      <c r="D207" s="78">
        <v>23587</v>
      </c>
      <c r="E207" s="78">
        <v>663</v>
      </c>
      <c r="F207" s="78">
        <v>827</v>
      </c>
      <c r="G207" s="78">
        <v>871</v>
      </c>
      <c r="H207" s="78">
        <v>65</v>
      </c>
      <c r="I207" s="78">
        <v>160</v>
      </c>
      <c r="J207" s="78">
        <v>263</v>
      </c>
      <c r="K207" s="78">
        <v>303</v>
      </c>
      <c r="L207" s="78">
        <v>3009</v>
      </c>
      <c r="M207" s="47">
        <f t="shared" si="14"/>
        <v>0.10114965711980638</v>
      </c>
      <c r="N207" s="47">
        <f t="shared" si="15"/>
        <v>0.89885034288019361</v>
      </c>
      <c r="O207" s="78">
        <v>29748</v>
      </c>
      <c r="P207" s="78">
        <v>23587</v>
      </c>
      <c r="Q207" s="78">
        <v>663</v>
      </c>
      <c r="R207" s="78">
        <v>827</v>
      </c>
      <c r="S207" s="78">
        <v>871</v>
      </c>
      <c r="T207" s="78">
        <v>65</v>
      </c>
      <c r="U207" s="78">
        <v>160</v>
      </c>
      <c r="V207" s="78">
        <v>263</v>
      </c>
      <c r="W207" s="78">
        <v>303</v>
      </c>
      <c r="X207" s="78">
        <v>3009</v>
      </c>
      <c r="Y207" s="47">
        <f t="shared" si="16"/>
        <v>0.10114965711980638</v>
      </c>
      <c r="Z207" s="78" t="s">
        <v>896</v>
      </c>
      <c r="AA207" s="78" t="s">
        <v>896</v>
      </c>
      <c r="AB207" s="78" t="s">
        <v>896</v>
      </c>
      <c r="AC207" s="78" t="s">
        <v>896</v>
      </c>
      <c r="AD207" s="78" t="s">
        <v>896</v>
      </c>
      <c r="AE207" s="78" t="s">
        <v>896</v>
      </c>
      <c r="AF207" s="78" t="s">
        <v>896</v>
      </c>
      <c r="AG207" s="78" t="s">
        <v>896</v>
      </c>
      <c r="AH207" s="78" t="s">
        <v>896</v>
      </c>
      <c r="AI207" s="78" t="s">
        <v>896</v>
      </c>
      <c r="AJ207" s="48" t="s">
        <v>896</v>
      </c>
    </row>
    <row r="208" spans="1:36" x14ac:dyDescent="0.3">
      <c r="A208" s="19" t="s">
        <v>415</v>
      </c>
      <c r="B208" s="16" t="s">
        <v>493</v>
      </c>
      <c r="C208" s="90">
        <v>44149</v>
      </c>
      <c r="D208" s="78">
        <v>38171</v>
      </c>
      <c r="E208" s="78">
        <v>1035</v>
      </c>
      <c r="F208" s="78">
        <v>716</v>
      </c>
      <c r="G208" s="78">
        <v>193</v>
      </c>
      <c r="H208" s="78">
        <v>533</v>
      </c>
      <c r="I208" s="78">
        <v>125</v>
      </c>
      <c r="J208" s="78">
        <v>151</v>
      </c>
      <c r="K208" s="78">
        <v>227</v>
      </c>
      <c r="L208" s="78">
        <v>2998</v>
      </c>
      <c r="M208" s="47">
        <f t="shared" si="14"/>
        <v>6.7906407846157327E-2</v>
      </c>
      <c r="N208" s="47">
        <f t="shared" si="15"/>
        <v>0.93209359215384269</v>
      </c>
      <c r="O208" s="78">
        <v>44149</v>
      </c>
      <c r="P208" s="78">
        <v>38171</v>
      </c>
      <c r="Q208" s="78">
        <v>1035</v>
      </c>
      <c r="R208" s="78">
        <v>716</v>
      </c>
      <c r="S208" s="78">
        <v>193</v>
      </c>
      <c r="T208" s="78">
        <v>533</v>
      </c>
      <c r="U208" s="78">
        <v>125</v>
      </c>
      <c r="V208" s="78">
        <v>151</v>
      </c>
      <c r="W208" s="78">
        <v>227</v>
      </c>
      <c r="X208" s="78">
        <v>2998</v>
      </c>
      <c r="Y208" s="47">
        <f t="shared" si="16"/>
        <v>6.7906407846157327E-2</v>
      </c>
      <c r="Z208" s="78" t="s">
        <v>896</v>
      </c>
      <c r="AA208" s="78" t="s">
        <v>896</v>
      </c>
      <c r="AB208" s="78" t="s">
        <v>896</v>
      </c>
      <c r="AC208" s="78" t="s">
        <v>896</v>
      </c>
      <c r="AD208" s="78" t="s">
        <v>896</v>
      </c>
      <c r="AE208" s="78" t="s">
        <v>896</v>
      </c>
      <c r="AF208" s="78" t="s">
        <v>896</v>
      </c>
      <c r="AG208" s="78" t="s">
        <v>896</v>
      </c>
      <c r="AH208" s="78" t="s">
        <v>896</v>
      </c>
      <c r="AI208" s="78" t="s">
        <v>896</v>
      </c>
      <c r="AJ208" s="48" t="s">
        <v>896</v>
      </c>
    </row>
    <row r="209" spans="1:36" x14ac:dyDescent="0.3">
      <c r="A209" s="19" t="s">
        <v>415</v>
      </c>
      <c r="B209" s="16" t="s">
        <v>495</v>
      </c>
      <c r="C209" s="90">
        <v>23592</v>
      </c>
      <c r="D209" s="78">
        <v>19468</v>
      </c>
      <c r="E209" s="78">
        <v>927</v>
      </c>
      <c r="F209" s="78">
        <v>920</v>
      </c>
      <c r="G209" s="78">
        <v>125</v>
      </c>
      <c r="H209" s="78">
        <v>20</v>
      </c>
      <c r="I209" s="78">
        <v>123</v>
      </c>
      <c r="J209" s="78">
        <v>209</v>
      </c>
      <c r="K209" s="78">
        <v>138</v>
      </c>
      <c r="L209" s="78">
        <v>1662</v>
      </c>
      <c r="M209" s="47">
        <f t="shared" si="14"/>
        <v>7.0447609359104782E-2</v>
      </c>
      <c r="N209" s="47">
        <f t="shared" si="15"/>
        <v>0.92955239064089523</v>
      </c>
      <c r="O209" s="78">
        <v>23592</v>
      </c>
      <c r="P209" s="78">
        <v>19468</v>
      </c>
      <c r="Q209" s="78">
        <v>927</v>
      </c>
      <c r="R209" s="78">
        <v>920</v>
      </c>
      <c r="S209" s="78">
        <v>125</v>
      </c>
      <c r="T209" s="78">
        <v>20</v>
      </c>
      <c r="U209" s="78">
        <v>123</v>
      </c>
      <c r="V209" s="78">
        <v>209</v>
      </c>
      <c r="W209" s="78">
        <v>138</v>
      </c>
      <c r="X209" s="78">
        <v>1662</v>
      </c>
      <c r="Y209" s="47">
        <f t="shared" si="16"/>
        <v>7.0447609359104782E-2</v>
      </c>
      <c r="Z209" s="78" t="s">
        <v>896</v>
      </c>
      <c r="AA209" s="78" t="s">
        <v>896</v>
      </c>
      <c r="AB209" s="78" t="s">
        <v>896</v>
      </c>
      <c r="AC209" s="78" t="s">
        <v>896</v>
      </c>
      <c r="AD209" s="78" t="s">
        <v>896</v>
      </c>
      <c r="AE209" s="78" t="s">
        <v>896</v>
      </c>
      <c r="AF209" s="78" t="s">
        <v>896</v>
      </c>
      <c r="AG209" s="78" t="s">
        <v>896</v>
      </c>
      <c r="AH209" s="78" t="s">
        <v>896</v>
      </c>
      <c r="AI209" s="78" t="s">
        <v>896</v>
      </c>
      <c r="AJ209" s="48" t="s">
        <v>896</v>
      </c>
    </row>
    <row r="210" spans="1:36" x14ac:dyDescent="0.3">
      <c r="A210" s="19" t="s">
        <v>415</v>
      </c>
      <c r="B210" s="16" t="s">
        <v>497</v>
      </c>
      <c r="C210" s="90">
        <v>50146</v>
      </c>
      <c r="D210" s="78">
        <v>43174</v>
      </c>
      <c r="E210" s="78">
        <v>376</v>
      </c>
      <c r="F210" s="78">
        <v>409</v>
      </c>
      <c r="G210" s="78">
        <v>402</v>
      </c>
      <c r="H210" s="78">
        <v>404</v>
      </c>
      <c r="I210" s="78">
        <v>409</v>
      </c>
      <c r="J210" s="78">
        <v>51</v>
      </c>
      <c r="K210" s="78">
        <v>162</v>
      </c>
      <c r="L210" s="78">
        <v>4759</v>
      </c>
      <c r="M210" s="47">
        <f t="shared" si="14"/>
        <v>9.4902883579946556E-2</v>
      </c>
      <c r="N210" s="47">
        <f t="shared" si="15"/>
        <v>0.90509711642005342</v>
      </c>
      <c r="O210" s="78">
        <v>50146</v>
      </c>
      <c r="P210" s="78">
        <v>43174</v>
      </c>
      <c r="Q210" s="78">
        <v>376</v>
      </c>
      <c r="R210" s="78">
        <v>409</v>
      </c>
      <c r="S210" s="78">
        <v>402</v>
      </c>
      <c r="T210" s="78">
        <v>404</v>
      </c>
      <c r="U210" s="78">
        <v>409</v>
      </c>
      <c r="V210" s="78">
        <v>51</v>
      </c>
      <c r="W210" s="78">
        <v>162</v>
      </c>
      <c r="X210" s="78">
        <v>4759</v>
      </c>
      <c r="Y210" s="47">
        <f t="shared" si="16"/>
        <v>9.4902883579946556E-2</v>
      </c>
      <c r="Z210" s="78" t="s">
        <v>896</v>
      </c>
      <c r="AA210" s="78" t="s">
        <v>896</v>
      </c>
      <c r="AB210" s="78" t="s">
        <v>896</v>
      </c>
      <c r="AC210" s="78" t="s">
        <v>896</v>
      </c>
      <c r="AD210" s="78" t="s">
        <v>896</v>
      </c>
      <c r="AE210" s="78" t="s">
        <v>896</v>
      </c>
      <c r="AF210" s="78" t="s">
        <v>896</v>
      </c>
      <c r="AG210" s="78" t="s">
        <v>896</v>
      </c>
      <c r="AH210" s="78" t="s">
        <v>896</v>
      </c>
      <c r="AI210" s="78" t="s">
        <v>896</v>
      </c>
      <c r="AJ210" s="48" t="s">
        <v>896</v>
      </c>
    </row>
    <row r="211" spans="1:36" x14ac:dyDescent="0.3">
      <c r="A211" s="19" t="s">
        <v>415</v>
      </c>
      <c r="B211" s="16" t="s">
        <v>499</v>
      </c>
      <c r="C211" s="90">
        <v>95931</v>
      </c>
      <c r="D211" s="78">
        <v>75272</v>
      </c>
      <c r="E211" s="78">
        <v>181</v>
      </c>
      <c r="F211" s="78">
        <v>583</v>
      </c>
      <c r="G211" s="78">
        <v>1395</v>
      </c>
      <c r="H211" s="78">
        <v>513</v>
      </c>
      <c r="I211" s="78">
        <v>868</v>
      </c>
      <c r="J211" s="78">
        <v>56</v>
      </c>
      <c r="K211" s="78">
        <v>148</v>
      </c>
      <c r="L211" s="78">
        <v>16915</v>
      </c>
      <c r="M211" s="47">
        <f t="shared" si="14"/>
        <v>0.17632465000886052</v>
      </c>
      <c r="N211" s="47">
        <f t="shared" si="15"/>
        <v>0.82367534999113945</v>
      </c>
      <c r="O211" s="78">
        <v>95931</v>
      </c>
      <c r="P211" s="78">
        <v>75272</v>
      </c>
      <c r="Q211" s="78">
        <v>181</v>
      </c>
      <c r="R211" s="78">
        <v>583</v>
      </c>
      <c r="S211" s="78">
        <v>1395</v>
      </c>
      <c r="T211" s="78">
        <v>513</v>
      </c>
      <c r="U211" s="78">
        <v>868</v>
      </c>
      <c r="V211" s="78">
        <v>56</v>
      </c>
      <c r="W211" s="78">
        <v>148</v>
      </c>
      <c r="X211" s="78">
        <v>16915</v>
      </c>
      <c r="Y211" s="47">
        <f t="shared" si="16"/>
        <v>0.17632465000886052</v>
      </c>
      <c r="Z211" s="78" t="s">
        <v>896</v>
      </c>
      <c r="AA211" s="78" t="s">
        <v>896</v>
      </c>
      <c r="AB211" s="78" t="s">
        <v>896</v>
      </c>
      <c r="AC211" s="78" t="s">
        <v>896</v>
      </c>
      <c r="AD211" s="78" t="s">
        <v>896</v>
      </c>
      <c r="AE211" s="78" t="s">
        <v>896</v>
      </c>
      <c r="AF211" s="78" t="s">
        <v>896</v>
      </c>
      <c r="AG211" s="78" t="s">
        <v>896</v>
      </c>
      <c r="AH211" s="78" t="s">
        <v>896</v>
      </c>
      <c r="AI211" s="78" t="s">
        <v>896</v>
      </c>
      <c r="AJ211" s="48" t="s">
        <v>896</v>
      </c>
    </row>
    <row r="212" spans="1:36" x14ac:dyDescent="0.3">
      <c r="A212" s="19" t="s">
        <v>415</v>
      </c>
      <c r="B212" s="16" t="s">
        <v>501</v>
      </c>
      <c r="C212" s="90">
        <v>91096</v>
      </c>
      <c r="D212" s="78">
        <v>80713</v>
      </c>
      <c r="E212" s="78">
        <v>354</v>
      </c>
      <c r="F212" s="78">
        <v>372</v>
      </c>
      <c r="G212" s="78">
        <v>625</v>
      </c>
      <c r="H212" s="78">
        <v>1552</v>
      </c>
      <c r="I212" s="78">
        <v>185</v>
      </c>
      <c r="J212" s="78">
        <v>86</v>
      </c>
      <c r="K212" s="78">
        <v>245</v>
      </c>
      <c r="L212" s="78">
        <v>6964</v>
      </c>
      <c r="M212" s="47">
        <f t="shared" si="14"/>
        <v>7.6446825327127432E-2</v>
      </c>
      <c r="N212" s="47">
        <f t="shared" si="15"/>
        <v>0.92355317467287257</v>
      </c>
      <c r="O212" s="78">
        <v>91096</v>
      </c>
      <c r="P212" s="78">
        <v>80713</v>
      </c>
      <c r="Q212" s="78">
        <v>354</v>
      </c>
      <c r="R212" s="78">
        <v>372</v>
      </c>
      <c r="S212" s="78">
        <v>625</v>
      </c>
      <c r="T212" s="78">
        <v>1552</v>
      </c>
      <c r="U212" s="78">
        <v>185</v>
      </c>
      <c r="V212" s="78">
        <v>86</v>
      </c>
      <c r="W212" s="78">
        <v>245</v>
      </c>
      <c r="X212" s="78">
        <v>6964</v>
      </c>
      <c r="Y212" s="47">
        <f t="shared" si="16"/>
        <v>7.6446825327127432E-2</v>
      </c>
      <c r="Z212" s="78" t="s">
        <v>896</v>
      </c>
      <c r="AA212" s="78" t="s">
        <v>896</v>
      </c>
      <c r="AB212" s="78" t="s">
        <v>896</v>
      </c>
      <c r="AC212" s="78" t="s">
        <v>896</v>
      </c>
      <c r="AD212" s="78" t="s">
        <v>896</v>
      </c>
      <c r="AE212" s="78" t="s">
        <v>896</v>
      </c>
      <c r="AF212" s="78" t="s">
        <v>896</v>
      </c>
      <c r="AG212" s="78" t="s">
        <v>896</v>
      </c>
      <c r="AH212" s="78" t="s">
        <v>896</v>
      </c>
      <c r="AI212" s="78" t="s">
        <v>896</v>
      </c>
      <c r="AJ212" s="48" t="s">
        <v>896</v>
      </c>
    </row>
    <row r="213" spans="1:36" x14ac:dyDescent="0.3">
      <c r="A213" s="19" t="s">
        <v>415</v>
      </c>
      <c r="B213" s="16" t="s">
        <v>503</v>
      </c>
      <c r="C213" s="90">
        <v>144144</v>
      </c>
      <c r="D213" s="78">
        <v>120071</v>
      </c>
      <c r="E213" s="78">
        <v>664</v>
      </c>
      <c r="F213" s="78">
        <v>1495</v>
      </c>
      <c r="G213" s="78">
        <v>2913</v>
      </c>
      <c r="H213" s="78">
        <v>1038</v>
      </c>
      <c r="I213" s="78">
        <v>835</v>
      </c>
      <c r="J213" s="78">
        <v>318</v>
      </c>
      <c r="K213" s="78">
        <v>302</v>
      </c>
      <c r="L213" s="78">
        <v>16508</v>
      </c>
      <c r="M213" s="47">
        <f t="shared" si="14"/>
        <v>0.11452436452436453</v>
      </c>
      <c r="N213" s="47">
        <f t="shared" si="15"/>
        <v>0.88547563547563546</v>
      </c>
      <c r="O213" s="78">
        <v>144144</v>
      </c>
      <c r="P213" s="78">
        <v>120071</v>
      </c>
      <c r="Q213" s="78">
        <v>664</v>
      </c>
      <c r="R213" s="78">
        <v>1495</v>
      </c>
      <c r="S213" s="78">
        <v>2913</v>
      </c>
      <c r="T213" s="78">
        <v>1038</v>
      </c>
      <c r="U213" s="78">
        <v>835</v>
      </c>
      <c r="V213" s="78">
        <v>318</v>
      </c>
      <c r="W213" s="78">
        <v>302</v>
      </c>
      <c r="X213" s="78">
        <v>16508</v>
      </c>
      <c r="Y213" s="47">
        <f t="shared" si="16"/>
        <v>0.11452436452436453</v>
      </c>
      <c r="Z213" s="78" t="s">
        <v>896</v>
      </c>
      <c r="AA213" s="78" t="s">
        <v>896</v>
      </c>
      <c r="AB213" s="78" t="s">
        <v>896</v>
      </c>
      <c r="AC213" s="78" t="s">
        <v>896</v>
      </c>
      <c r="AD213" s="78" t="s">
        <v>896</v>
      </c>
      <c r="AE213" s="78" t="s">
        <v>896</v>
      </c>
      <c r="AF213" s="78" t="s">
        <v>896</v>
      </c>
      <c r="AG213" s="78" t="s">
        <v>896</v>
      </c>
      <c r="AH213" s="78" t="s">
        <v>896</v>
      </c>
      <c r="AI213" s="78" t="s">
        <v>896</v>
      </c>
      <c r="AJ213" s="48" t="s">
        <v>896</v>
      </c>
    </row>
    <row r="214" spans="1:36" x14ac:dyDescent="0.3">
      <c r="A214" s="19" t="s">
        <v>415</v>
      </c>
      <c r="B214" s="16" t="s">
        <v>505</v>
      </c>
      <c r="C214" s="90">
        <v>77655</v>
      </c>
      <c r="D214" s="78">
        <v>69305</v>
      </c>
      <c r="E214" s="78">
        <v>267</v>
      </c>
      <c r="F214" s="78">
        <v>303</v>
      </c>
      <c r="G214" s="78">
        <v>277</v>
      </c>
      <c r="H214" s="78">
        <v>230</v>
      </c>
      <c r="I214" s="78">
        <v>199</v>
      </c>
      <c r="J214" s="78">
        <v>135</v>
      </c>
      <c r="K214" s="78">
        <v>974</v>
      </c>
      <c r="L214" s="78">
        <v>5965</v>
      </c>
      <c r="M214" s="47">
        <f t="shared" si="14"/>
        <v>7.6814113708067733E-2</v>
      </c>
      <c r="N214" s="47">
        <f t="shared" si="15"/>
        <v>0.92318588629193221</v>
      </c>
      <c r="O214" s="78">
        <v>77655</v>
      </c>
      <c r="P214" s="78">
        <v>69305</v>
      </c>
      <c r="Q214" s="78">
        <v>267</v>
      </c>
      <c r="R214" s="78">
        <v>303</v>
      </c>
      <c r="S214" s="78">
        <v>277</v>
      </c>
      <c r="T214" s="78">
        <v>230</v>
      </c>
      <c r="U214" s="78">
        <v>199</v>
      </c>
      <c r="V214" s="78">
        <v>135</v>
      </c>
      <c r="W214" s="78">
        <v>974</v>
      </c>
      <c r="X214" s="78">
        <v>5965</v>
      </c>
      <c r="Y214" s="47">
        <f t="shared" si="16"/>
        <v>7.6814113708067733E-2</v>
      </c>
      <c r="Z214" s="78" t="s">
        <v>896</v>
      </c>
      <c r="AA214" s="78" t="s">
        <v>896</v>
      </c>
      <c r="AB214" s="78" t="s">
        <v>896</v>
      </c>
      <c r="AC214" s="78" t="s">
        <v>896</v>
      </c>
      <c r="AD214" s="78" t="s">
        <v>896</v>
      </c>
      <c r="AE214" s="78" t="s">
        <v>896</v>
      </c>
      <c r="AF214" s="78" t="s">
        <v>896</v>
      </c>
      <c r="AG214" s="78" t="s">
        <v>896</v>
      </c>
      <c r="AH214" s="78" t="s">
        <v>896</v>
      </c>
      <c r="AI214" s="78" t="s">
        <v>896</v>
      </c>
      <c r="AJ214" s="48" t="s">
        <v>896</v>
      </c>
    </row>
    <row r="215" spans="1:36" x14ac:dyDescent="0.3">
      <c r="A215" s="19" t="s">
        <v>415</v>
      </c>
      <c r="B215" s="16" t="s">
        <v>507</v>
      </c>
      <c r="C215" s="90">
        <v>175456</v>
      </c>
      <c r="D215" s="78">
        <v>139580</v>
      </c>
      <c r="E215" s="78">
        <v>343</v>
      </c>
      <c r="F215" s="78">
        <v>893</v>
      </c>
      <c r="G215" s="78">
        <v>3484</v>
      </c>
      <c r="H215" s="78">
        <v>2143</v>
      </c>
      <c r="I215" s="78">
        <v>1101</v>
      </c>
      <c r="J215" s="78">
        <v>358</v>
      </c>
      <c r="K215" s="78">
        <v>1274</v>
      </c>
      <c r="L215" s="78">
        <v>26280</v>
      </c>
      <c r="M215" s="47">
        <f t="shared" si="14"/>
        <v>0.1497811417107423</v>
      </c>
      <c r="N215" s="47">
        <f t="shared" si="15"/>
        <v>0.8502188582892577</v>
      </c>
      <c r="O215" s="78">
        <v>175456</v>
      </c>
      <c r="P215" s="78">
        <v>139580</v>
      </c>
      <c r="Q215" s="78">
        <v>343</v>
      </c>
      <c r="R215" s="78">
        <v>893</v>
      </c>
      <c r="S215" s="78">
        <v>3484</v>
      </c>
      <c r="T215" s="78">
        <v>2143</v>
      </c>
      <c r="U215" s="78">
        <v>1101</v>
      </c>
      <c r="V215" s="78">
        <v>358</v>
      </c>
      <c r="W215" s="78">
        <v>1274</v>
      </c>
      <c r="X215" s="78">
        <v>26280</v>
      </c>
      <c r="Y215" s="47">
        <f t="shared" si="16"/>
        <v>0.1497811417107423</v>
      </c>
      <c r="Z215" s="78" t="s">
        <v>896</v>
      </c>
      <c r="AA215" s="78" t="s">
        <v>896</v>
      </c>
      <c r="AB215" s="78" t="s">
        <v>896</v>
      </c>
      <c r="AC215" s="78" t="s">
        <v>896</v>
      </c>
      <c r="AD215" s="78" t="s">
        <v>896</v>
      </c>
      <c r="AE215" s="78" t="s">
        <v>896</v>
      </c>
      <c r="AF215" s="78" t="s">
        <v>896</v>
      </c>
      <c r="AG215" s="78" t="s">
        <v>896</v>
      </c>
      <c r="AH215" s="78" t="s">
        <v>896</v>
      </c>
      <c r="AI215" s="78" t="s">
        <v>896</v>
      </c>
      <c r="AJ215" s="48" t="s">
        <v>896</v>
      </c>
    </row>
    <row r="216" spans="1:36" x14ac:dyDescent="0.3">
      <c r="A216" s="19" t="s">
        <v>415</v>
      </c>
      <c r="B216" s="16" t="s">
        <v>509</v>
      </c>
      <c r="C216" s="90">
        <v>22634</v>
      </c>
      <c r="D216" s="78">
        <v>19226</v>
      </c>
      <c r="E216" s="78">
        <v>112</v>
      </c>
      <c r="F216" s="78">
        <v>166</v>
      </c>
      <c r="G216" s="78">
        <v>135</v>
      </c>
      <c r="H216" s="78">
        <v>418</v>
      </c>
      <c r="I216" s="78">
        <v>74</v>
      </c>
      <c r="J216" s="78">
        <v>24</v>
      </c>
      <c r="K216" s="78">
        <v>717</v>
      </c>
      <c r="L216" s="78">
        <v>1762</v>
      </c>
      <c r="M216" s="47">
        <f t="shared" si="14"/>
        <v>7.7847486082884151E-2</v>
      </c>
      <c r="N216" s="47">
        <f t="shared" si="15"/>
        <v>0.92215251391711583</v>
      </c>
      <c r="O216" s="78">
        <v>22634</v>
      </c>
      <c r="P216" s="78">
        <v>19226</v>
      </c>
      <c r="Q216" s="78">
        <v>112</v>
      </c>
      <c r="R216" s="78">
        <v>166</v>
      </c>
      <c r="S216" s="78">
        <v>135</v>
      </c>
      <c r="T216" s="78">
        <v>418</v>
      </c>
      <c r="U216" s="78">
        <v>74</v>
      </c>
      <c r="V216" s="78">
        <v>24</v>
      </c>
      <c r="W216" s="78">
        <v>717</v>
      </c>
      <c r="X216" s="78">
        <v>1762</v>
      </c>
      <c r="Y216" s="47">
        <f t="shared" si="16"/>
        <v>7.7847486082884151E-2</v>
      </c>
      <c r="Z216" s="78" t="s">
        <v>896</v>
      </c>
      <c r="AA216" s="78" t="s">
        <v>896</v>
      </c>
      <c r="AB216" s="78" t="s">
        <v>896</v>
      </c>
      <c r="AC216" s="78" t="s">
        <v>896</v>
      </c>
      <c r="AD216" s="78" t="s">
        <v>896</v>
      </c>
      <c r="AE216" s="78" t="s">
        <v>896</v>
      </c>
      <c r="AF216" s="78" t="s">
        <v>896</v>
      </c>
      <c r="AG216" s="78" t="s">
        <v>896</v>
      </c>
      <c r="AH216" s="78" t="s">
        <v>896</v>
      </c>
      <c r="AI216" s="78" t="s">
        <v>896</v>
      </c>
      <c r="AJ216" s="48" t="s">
        <v>896</v>
      </c>
    </row>
    <row r="217" spans="1:36" x14ac:dyDescent="0.3">
      <c r="A217" s="19" t="s">
        <v>415</v>
      </c>
      <c r="B217" s="16" t="s">
        <v>511</v>
      </c>
      <c r="C217" s="90">
        <v>88466</v>
      </c>
      <c r="D217" s="78">
        <v>74156</v>
      </c>
      <c r="E217" s="78">
        <v>216</v>
      </c>
      <c r="F217" s="78">
        <v>237</v>
      </c>
      <c r="G217" s="78">
        <v>494</v>
      </c>
      <c r="H217" s="78">
        <v>3717</v>
      </c>
      <c r="I217" s="78">
        <v>321</v>
      </c>
      <c r="J217" s="78">
        <v>156</v>
      </c>
      <c r="K217" s="78">
        <v>1036</v>
      </c>
      <c r="L217" s="78">
        <v>8133</v>
      </c>
      <c r="M217" s="47">
        <f t="shared" si="14"/>
        <v>9.1933624217213392E-2</v>
      </c>
      <c r="N217" s="47">
        <f t="shared" si="15"/>
        <v>0.90806637578278659</v>
      </c>
      <c r="O217" s="78">
        <v>88466</v>
      </c>
      <c r="P217" s="78">
        <v>74156</v>
      </c>
      <c r="Q217" s="78">
        <v>216</v>
      </c>
      <c r="R217" s="78">
        <v>237</v>
      </c>
      <c r="S217" s="78">
        <v>494</v>
      </c>
      <c r="T217" s="78">
        <v>3717</v>
      </c>
      <c r="U217" s="78">
        <v>321</v>
      </c>
      <c r="V217" s="78">
        <v>156</v>
      </c>
      <c r="W217" s="78">
        <v>1036</v>
      </c>
      <c r="X217" s="78">
        <v>8133</v>
      </c>
      <c r="Y217" s="47">
        <f t="shared" si="16"/>
        <v>9.1933624217213392E-2</v>
      </c>
      <c r="Z217" s="78" t="s">
        <v>896</v>
      </c>
      <c r="AA217" s="78" t="s">
        <v>896</v>
      </c>
      <c r="AB217" s="78" t="s">
        <v>896</v>
      </c>
      <c r="AC217" s="78" t="s">
        <v>896</v>
      </c>
      <c r="AD217" s="78" t="s">
        <v>896</v>
      </c>
      <c r="AE217" s="78" t="s">
        <v>896</v>
      </c>
      <c r="AF217" s="78" t="s">
        <v>896</v>
      </c>
      <c r="AG217" s="78" t="s">
        <v>896</v>
      </c>
      <c r="AH217" s="78" t="s">
        <v>896</v>
      </c>
      <c r="AI217" s="78" t="s">
        <v>896</v>
      </c>
      <c r="AJ217" s="48" t="s">
        <v>896</v>
      </c>
    </row>
    <row r="218" spans="1:36" x14ac:dyDescent="0.3">
      <c r="A218" s="19" t="s">
        <v>415</v>
      </c>
      <c r="B218" s="16" t="s">
        <v>513</v>
      </c>
      <c r="C218" s="90">
        <v>2524</v>
      </c>
      <c r="D218" s="78">
        <v>1961</v>
      </c>
      <c r="E218" s="78" t="s">
        <v>896</v>
      </c>
      <c r="F218" s="78">
        <v>3</v>
      </c>
      <c r="G218" s="78">
        <v>21</v>
      </c>
      <c r="H218" s="78">
        <v>81</v>
      </c>
      <c r="I218" s="78">
        <v>6</v>
      </c>
      <c r="J218" s="78" t="s">
        <v>896</v>
      </c>
      <c r="K218" s="78">
        <v>7</v>
      </c>
      <c r="L218" s="78">
        <v>445</v>
      </c>
      <c r="M218" s="47">
        <f t="shared" si="14"/>
        <v>0.17630744849445326</v>
      </c>
      <c r="N218" s="47">
        <f t="shared" si="15"/>
        <v>0.82369255150554677</v>
      </c>
      <c r="O218" s="78">
        <v>2524</v>
      </c>
      <c r="P218" s="78">
        <v>1961</v>
      </c>
      <c r="Q218" s="78" t="s">
        <v>896</v>
      </c>
      <c r="R218" s="78">
        <v>3</v>
      </c>
      <c r="S218" s="78">
        <v>21</v>
      </c>
      <c r="T218" s="78">
        <v>81</v>
      </c>
      <c r="U218" s="78">
        <v>6</v>
      </c>
      <c r="V218" s="78" t="s">
        <v>896</v>
      </c>
      <c r="W218" s="78">
        <v>7</v>
      </c>
      <c r="X218" s="78">
        <v>445</v>
      </c>
      <c r="Y218" s="47">
        <f t="shared" si="16"/>
        <v>0.17630744849445326</v>
      </c>
      <c r="Z218" s="78" t="s">
        <v>896</v>
      </c>
      <c r="AA218" s="78" t="s">
        <v>896</v>
      </c>
      <c r="AB218" s="78" t="s">
        <v>896</v>
      </c>
      <c r="AC218" s="78" t="s">
        <v>896</v>
      </c>
      <c r="AD218" s="78" t="s">
        <v>896</v>
      </c>
      <c r="AE218" s="78" t="s">
        <v>896</v>
      </c>
      <c r="AF218" s="78" t="s">
        <v>896</v>
      </c>
      <c r="AG218" s="78" t="s">
        <v>896</v>
      </c>
      <c r="AH218" s="78" t="s">
        <v>896</v>
      </c>
      <c r="AI218" s="78" t="s">
        <v>896</v>
      </c>
      <c r="AJ218" s="48" t="s">
        <v>896</v>
      </c>
    </row>
    <row r="219" spans="1:36" x14ac:dyDescent="0.3">
      <c r="A219" s="19" t="s">
        <v>515</v>
      </c>
      <c r="B219" s="16" t="s">
        <v>519</v>
      </c>
      <c r="C219" s="19">
        <v>318371</v>
      </c>
      <c r="D219" s="16">
        <v>246911</v>
      </c>
      <c r="E219" s="78">
        <v>828</v>
      </c>
      <c r="F219" s="78">
        <v>652</v>
      </c>
      <c r="G219" s="78">
        <v>1282</v>
      </c>
      <c r="H219" s="78">
        <v>1683</v>
      </c>
      <c r="I219" s="78">
        <v>570</v>
      </c>
      <c r="J219" s="78">
        <v>194</v>
      </c>
      <c r="K219" s="78">
        <v>384</v>
      </c>
      <c r="L219" s="16">
        <v>65867</v>
      </c>
      <c r="M219" s="47">
        <f t="shared" si="14"/>
        <v>0.20688756199528224</v>
      </c>
      <c r="N219" s="47">
        <f t="shared" si="15"/>
        <v>0.79311243800471776</v>
      </c>
      <c r="O219" s="16">
        <v>161316</v>
      </c>
      <c r="P219" s="16">
        <v>125976</v>
      </c>
      <c r="Q219" s="78">
        <v>764</v>
      </c>
      <c r="R219" s="78">
        <v>499</v>
      </c>
      <c r="S219" s="78">
        <v>775</v>
      </c>
      <c r="T219" s="78">
        <v>1238</v>
      </c>
      <c r="U219" s="78">
        <v>308</v>
      </c>
      <c r="V219" s="78">
        <v>181</v>
      </c>
      <c r="W219" s="78">
        <v>281</v>
      </c>
      <c r="X219" s="16">
        <v>31294</v>
      </c>
      <c r="Y219" s="47">
        <f t="shared" si="16"/>
        <v>0.19399191648689529</v>
      </c>
      <c r="Z219" s="16">
        <v>157055</v>
      </c>
      <c r="AA219" s="16">
        <v>120935</v>
      </c>
      <c r="AB219" s="78">
        <v>64</v>
      </c>
      <c r="AC219" s="78">
        <v>153</v>
      </c>
      <c r="AD219" s="78">
        <v>507</v>
      </c>
      <c r="AE219" s="78">
        <v>445</v>
      </c>
      <c r="AF219" s="78">
        <v>262</v>
      </c>
      <c r="AG219" s="78">
        <v>13</v>
      </c>
      <c r="AH219" s="78">
        <v>103</v>
      </c>
      <c r="AI219" s="16">
        <v>34573</v>
      </c>
      <c r="AJ219" s="48">
        <f t="shared" ref="AJ219:AJ282" si="17">AI219/Z219</f>
        <v>0.22013307440068766</v>
      </c>
    </row>
    <row r="220" spans="1:36" x14ac:dyDescent="0.3">
      <c r="A220" s="19" t="s">
        <v>515</v>
      </c>
      <c r="B220" s="16" t="s">
        <v>520</v>
      </c>
      <c r="C220" s="19">
        <v>143214</v>
      </c>
      <c r="D220" s="16">
        <v>102455</v>
      </c>
      <c r="E220" s="78">
        <v>93</v>
      </c>
      <c r="F220" s="78">
        <v>108</v>
      </c>
      <c r="G220" s="78">
        <v>298</v>
      </c>
      <c r="H220" s="78">
        <v>474</v>
      </c>
      <c r="I220" s="78">
        <v>143</v>
      </c>
      <c r="J220" s="78">
        <v>16</v>
      </c>
      <c r="K220" s="78">
        <v>25</v>
      </c>
      <c r="L220" s="16">
        <v>39602</v>
      </c>
      <c r="M220" s="47">
        <f t="shared" si="14"/>
        <v>0.27652324493415448</v>
      </c>
      <c r="N220" s="47">
        <f t="shared" si="15"/>
        <v>0.72347675506584552</v>
      </c>
      <c r="O220" s="16">
        <v>9179</v>
      </c>
      <c r="P220" s="16">
        <v>7165</v>
      </c>
      <c r="Q220" s="78">
        <v>31</v>
      </c>
      <c r="R220" s="78">
        <v>24</v>
      </c>
      <c r="S220" s="78">
        <v>12</v>
      </c>
      <c r="T220" s="78">
        <v>72</v>
      </c>
      <c r="U220" s="78">
        <v>37</v>
      </c>
      <c r="V220" s="78">
        <v>11</v>
      </c>
      <c r="W220" s="78">
        <v>1</v>
      </c>
      <c r="X220" s="16">
        <v>1826</v>
      </c>
      <c r="Y220" s="47">
        <f t="shared" si="16"/>
        <v>0.19893234557141301</v>
      </c>
      <c r="Z220" s="16">
        <v>134035</v>
      </c>
      <c r="AA220" s="16">
        <v>95290</v>
      </c>
      <c r="AB220" s="78">
        <v>62</v>
      </c>
      <c r="AC220" s="78">
        <v>84</v>
      </c>
      <c r="AD220" s="78">
        <v>286</v>
      </c>
      <c r="AE220" s="78">
        <v>402</v>
      </c>
      <c r="AF220" s="78">
        <v>106</v>
      </c>
      <c r="AG220" s="78">
        <v>5</v>
      </c>
      <c r="AH220" s="78">
        <v>24</v>
      </c>
      <c r="AI220" s="16">
        <v>37776</v>
      </c>
      <c r="AJ220" s="48">
        <f t="shared" si="17"/>
        <v>0.28183683366284923</v>
      </c>
    </row>
    <row r="221" spans="1:36" x14ac:dyDescent="0.3">
      <c r="A221" s="19" t="s">
        <v>515</v>
      </c>
      <c r="B221" s="16" t="s">
        <v>522</v>
      </c>
      <c r="C221" s="19">
        <v>122899</v>
      </c>
      <c r="D221" s="16">
        <v>81760</v>
      </c>
      <c r="E221" s="78">
        <v>53</v>
      </c>
      <c r="F221" s="78">
        <v>135</v>
      </c>
      <c r="G221" s="78">
        <v>849</v>
      </c>
      <c r="H221" s="78">
        <v>378</v>
      </c>
      <c r="I221" s="78">
        <v>115</v>
      </c>
      <c r="J221" s="78">
        <v>8</v>
      </c>
      <c r="K221" s="78">
        <v>58</v>
      </c>
      <c r="L221" s="16">
        <v>39543</v>
      </c>
      <c r="M221" s="47">
        <f t="shared" si="14"/>
        <v>0.32175200774619811</v>
      </c>
      <c r="N221" s="47">
        <f t="shared" si="15"/>
        <v>0.67824799225380183</v>
      </c>
      <c r="O221" s="16">
        <v>6144</v>
      </c>
      <c r="P221" s="16">
        <v>4830</v>
      </c>
      <c r="Q221" s="78">
        <v>22</v>
      </c>
      <c r="R221" s="78">
        <v>22</v>
      </c>
      <c r="S221" s="78">
        <v>20</v>
      </c>
      <c r="T221" s="78">
        <v>67</v>
      </c>
      <c r="U221" s="78">
        <v>8</v>
      </c>
      <c r="V221" s="78">
        <v>4</v>
      </c>
      <c r="W221" s="78">
        <v>1</v>
      </c>
      <c r="X221" s="16">
        <v>1170</v>
      </c>
      <c r="Y221" s="47">
        <f t="shared" si="16"/>
        <v>0.1904296875</v>
      </c>
      <c r="Z221" s="16">
        <v>116755</v>
      </c>
      <c r="AA221" s="16">
        <v>76930</v>
      </c>
      <c r="AB221" s="78">
        <v>31</v>
      </c>
      <c r="AC221" s="78">
        <v>113</v>
      </c>
      <c r="AD221" s="78">
        <v>829</v>
      </c>
      <c r="AE221" s="78">
        <v>311</v>
      </c>
      <c r="AF221" s="78">
        <v>107</v>
      </c>
      <c r="AG221" s="78">
        <v>4</v>
      </c>
      <c r="AH221" s="78">
        <v>57</v>
      </c>
      <c r="AI221" s="16">
        <v>38373</v>
      </c>
      <c r="AJ221" s="48">
        <f t="shared" si="17"/>
        <v>0.3286625840435099</v>
      </c>
    </row>
    <row r="222" spans="1:36" x14ac:dyDescent="0.3">
      <c r="A222" s="19" t="s">
        <v>515</v>
      </c>
      <c r="B222" s="16" t="s">
        <v>524</v>
      </c>
      <c r="C222" s="19">
        <v>258893</v>
      </c>
      <c r="D222" s="16">
        <v>174257</v>
      </c>
      <c r="E222" s="78">
        <v>110</v>
      </c>
      <c r="F222" s="78">
        <v>322</v>
      </c>
      <c r="G222" s="78">
        <v>1402</v>
      </c>
      <c r="H222" s="78">
        <v>571</v>
      </c>
      <c r="I222" s="78">
        <v>244</v>
      </c>
      <c r="J222" s="78">
        <v>20</v>
      </c>
      <c r="K222" s="78">
        <v>41</v>
      </c>
      <c r="L222" s="16">
        <v>81926</v>
      </c>
      <c r="M222" s="47">
        <f t="shared" si="14"/>
        <v>0.31644733538566128</v>
      </c>
      <c r="N222" s="47">
        <f t="shared" si="15"/>
        <v>0.68355266461433872</v>
      </c>
      <c r="O222" s="16">
        <v>24149</v>
      </c>
      <c r="P222" s="16">
        <v>19062</v>
      </c>
      <c r="Q222" s="78">
        <v>13</v>
      </c>
      <c r="R222" s="78">
        <v>21</v>
      </c>
      <c r="S222" s="78">
        <v>64</v>
      </c>
      <c r="T222" s="78">
        <v>77</v>
      </c>
      <c r="U222" s="78">
        <v>19</v>
      </c>
      <c r="V222" s="78">
        <v>5</v>
      </c>
      <c r="W222" s="78">
        <v>4</v>
      </c>
      <c r="X222" s="16">
        <v>4884</v>
      </c>
      <c r="Y222" s="47">
        <f t="shared" si="16"/>
        <v>0.20224439935401051</v>
      </c>
      <c r="Z222" s="16">
        <v>234744</v>
      </c>
      <c r="AA222" s="16">
        <v>155195</v>
      </c>
      <c r="AB222" s="78">
        <v>97</v>
      </c>
      <c r="AC222" s="78">
        <v>301</v>
      </c>
      <c r="AD222" s="78">
        <v>1338</v>
      </c>
      <c r="AE222" s="78">
        <v>494</v>
      </c>
      <c r="AF222" s="78">
        <v>225</v>
      </c>
      <c r="AG222" s="78">
        <v>15</v>
      </c>
      <c r="AH222" s="78">
        <v>37</v>
      </c>
      <c r="AI222" s="16">
        <v>77042</v>
      </c>
      <c r="AJ222" s="48">
        <f t="shared" si="17"/>
        <v>0.32819582183144191</v>
      </c>
    </row>
    <row r="223" spans="1:36" x14ac:dyDescent="0.3">
      <c r="A223" s="19" t="s">
        <v>515</v>
      </c>
      <c r="B223" s="16" t="s">
        <v>526</v>
      </c>
      <c r="C223" s="19">
        <v>191047</v>
      </c>
      <c r="D223" s="16">
        <v>127522</v>
      </c>
      <c r="E223" s="78">
        <v>70</v>
      </c>
      <c r="F223" s="78">
        <v>193</v>
      </c>
      <c r="G223" s="78">
        <v>735</v>
      </c>
      <c r="H223" s="78">
        <v>685</v>
      </c>
      <c r="I223" s="78">
        <v>105</v>
      </c>
      <c r="J223" s="78">
        <v>1</v>
      </c>
      <c r="K223" s="78">
        <v>19</v>
      </c>
      <c r="L223" s="16">
        <v>61717</v>
      </c>
      <c r="M223" s="47">
        <f t="shared" si="14"/>
        <v>0.32304616141577724</v>
      </c>
      <c r="N223" s="47">
        <f t="shared" si="15"/>
        <v>0.67695383858422276</v>
      </c>
      <c r="O223" s="16">
        <v>20279</v>
      </c>
      <c r="P223" s="16">
        <v>15429</v>
      </c>
      <c r="Q223" s="78">
        <v>20</v>
      </c>
      <c r="R223" s="78">
        <v>26</v>
      </c>
      <c r="S223" s="78">
        <v>53</v>
      </c>
      <c r="T223" s="78">
        <v>168</v>
      </c>
      <c r="U223" s="78">
        <v>29</v>
      </c>
      <c r="V223" s="78">
        <v>0</v>
      </c>
      <c r="W223" s="78">
        <v>3</v>
      </c>
      <c r="X223" s="16">
        <v>4551</v>
      </c>
      <c r="Y223" s="47">
        <f t="shared" si="16"/>
        <v>0.22441935006657132</v>
      </c>
      <c r="Z223" s="16">
        <v>170768</v>
      </c>
      <c r="AA223" s="16">
        <v>112093</v>
      </c>
      <c r="AB223" s="78">
        <v>50</v>
      </c>
      <c r="AC223" s="78">
        <v>167</v>
      </c>
      <c r="AD223" s="78">
        <v>682</v>
      </c>
      <c r="AE223" s="78">
        <v>517</v>
      </c>
      <c r="AF223" s="78">
        <v>76</v>
      </c>
      <c r="AG223" s="78">
        <v>1</v>
      </c>
      <c r="AH223" s="78">
        <v>16</v>
      </c>
      <c r="AI223" s="16">
        <v>57166</v>
      </c>
      <c r="AJ223" s="48">
        <f t="shared" si="17"/>
        <v>0.33475826852806145</v>
      </c>
    </row>
    <row r="224" spans="1:36" x14ac:dyDescent="0.3">
      <c r="A224" s="19" t="s">
        <v>515</v>
      </c>
      <c r="B224" s="16" t="s">
        <v>528</v>
      </c>
      <c r="C224" s="19">
        <v>160014</v>
      </c>
      <c r="D224" s="16">
        <v>116963</v>
      </c>
      <c r="E224" s="78">
        <v>97</v>
      </c>
      <c r="F224" s="78">
        <v>173</v>
      </c>
      <c r="G224" s="78">
        <v>1237</v>
      </c>
      <c r="H224" s="78">
        <v>683</v>
      </c>
      <c r="I224" s="78">
        <v>303</v>
      </c>
      <c r="J224" s="78">
        <v>7</v>
      </c>
      <c r="K224" s="78">
        <v>29</v>
      </c>
      <c r="L224" s="16">
        <v>40522</v>
      </c>
      <c r="M224" s="47">
        <f t="shared" si="14"/>
        <v>0.25324034147012137</v>
      </c>
      <c r="N224" s="47">
        <f t="shared" si="15"/>
        <v>0.74675965852987858</v>
      </c>
      <c r="O224" s="16">
        <v>24781</v>
      </c>
      <c r="P224" s="16">
        <v>19313</v>
      </c>
      <c r="Q224" s="78">
        <v>38</v>
      </c>
      <c r="R224" s="78">
        <v>44</v>
      </c>
      <c r="S224" s="78">
        <v>145</v>
      </c>
      <c r="T224" s="78">
        <v>188</v>
      </c>
      <c r="U224" s="78">
        <v>30</v>
      </c>
      <c r="V224" s="78">
        <v>5</v>
      </c>
      <c r="W224" s="78">
        <v>1</v>
      </c>
      <c r="X224" s="16">
        <v>5017</v>
      </c>
      <c r="Y224" s="47">
        <f t="shared" si="16"/>
        <v>0.20245349259513337</v>
      </c>
      <c r="Z224" s="16">
        <v>135233</v>
      </c>
      <c r="AA224" s="16">
        <v>97650</v>
      </c>
      <c r="AB224" s="78">
        <v>59</v>
      </c>
      <c r="AC224" s="78">
        <v>129</v>
      </c>
      <c r="AD224" s="78">
        <v>1092</v>
      </c>
      <c r="AE224" s="78">
        <v>495</v>
      </c>
      <c r="AF224" s="78">
        <v>273</v>
      </c>
      <c r="AG224" s="78">
        <v>2</v>
      </c>
      <c r="AH224" s="78">
        <v>28</v>
      </c>
      <c r="AI224" s="16">
        <v>35505</v>
      </c>
      <c r="AJ224" s="48">
        <f t="shared" si="17"/>
        <v>0.26254686356140883</v>
      </c>
    </row>
    <row r="225" spans="1:36" x14ac:dyDescent="0.3">
      <c r="A225" s="19" t="s">
        <v>515</v>
      </c>
      <c r="B225" s="16" t="s">
        <v>530</v>
      </c>
      <c r="C225" s="19">
        <v>132969</v>
      </c>
      <c r="D225" s="16">
        <v>93028</v>
      </c>
      <c r="E225" s="78">
        <v>25</v>
      </c>
      <c r="F225" s="78">
        <v>153</v>
      </c>
      <c r="G225" s="78">
        <v>575</v>
      </c>
      <c r="H225" s="78">
        <v>399</v>
      </c>
      <c r="I225" s="78">
        <v>182</v>
      </c>
      <c r="J225" s="78">
        <v>4</v>
      </c>
      <c r="K225" s="78">
        <v>32</v>
      </c>
      <c r="L225" s="16">
        <v>38571</v>
      </c>
      <c r="M225" s="47">
        <f t="shared" si="14"/>
        <v>0.29007513029352705</v>
      </c>
      <c r="N225" s="47">
        <f t="shared" si="15"/>
        <v>0.70992486970647295</v>
      </c>
      <c r="O225" s="16">
        <v>13616</v>
      </c>
      <c r="P225" s="16">
        <v>9988</v>
      </c>
      <c r="Q225" s="78">
        <v>2</v>
      </c>
      <c r="R225" s="78">
        <v>9</v>
      </c>
      <c r="S225" s="78">
        <v>112</v>
      </c>
      <c r="T225" s="78">
        <v>52</v>
      </c>
      <c r="U225" s="78">
        <v>56</v>
      </c>
      <c r="V225" s="78">
        <v>2</v>
      </c>
      <c r="W225" s="78">
        <v>7</v>
      </c>
      <c r="X225" s="16">
        <v>3388</v>
      </c>
      <c r="Y225" s="47">
        <f t="shared" si="16"/>
        <v>0.24882491186839012</v>
      </c>
      <c r="Z225" s="16">
        <v>119353</v>
      </c>
      <c r="AA225" s="16">
        <v>83040</v>
      </c>
      <c r="AB225" s="78">
        <v>23</v>
      </c>
      <c r="AC225" s="78">
        <v>144</v>
      </c>
      <c r="AD225" s="78">
        <v>463</v>
      </c>
      <c r="AE225" s="78">
        <v>347</v>
      </c>
      <c r="AF225" s="78">
        <v>126</v>
      </c>
      <c r="AG225" s="78">
        <v>2</v>
      </c>
      <c r="AH225" s="78">
        <v>25</v>
      </c>
      <c r="AI225" s="16">
        <v>35183</v>
      </c>
      <c r="AJ225" s="48">
        <f t="shared" si="17"/>
        <v>0.29478102770772413</v>
      </c>
    </row>
    <row r="226" spans="1:36" x14ac:dyDescent="0.3">
      <c r="A226" s="19" t="s">
        <v>515</v>
      </c>
      <c r="B226" s="16" t="s">
        <v>534</v>
      </c>
      <c r="C226" s="19">
        <v>281350</v>
      </c>
      <c r="D226" s="16">
        <v>200586</v>
      </c>
      <c r="E226" s="78">
        <v>311</v>
      </c>
      <c r="F226" s="78">
        <v>579</v>
      </c>
      <c r="G226" s="16">
        <v>2152</v>
      </c>
      <c r="H226" s="78">
        <v>1766</v>
      </c>
      <c r="I226" s="78">
        <v>372</v>
      </c>
      <c r="J226" s="78">
        <v>56</v>
      </c>
      <c r="K226" s="78">
        <v>47</v>
      </c>
      <c r="L226" s="16">
        <v>75481</v>
      </c>
      <c r="M226" s="47">
        <f t="shared" si="14"/>
        <v>0.2682814999111427</v>
      </c>
      <c r="N226" s="47">
        <f t="shared" si="15"/>
        <v>0.7317185000888573</v>
      </c>
      <c r="O226" s="16">
        <v>71660</v>
      </c>
      <c r="P226" s="16">
        <v>53223</v>
      </c>
      <c r="Q226" s="78">
        <v>243</v>
      </c>
      <c r="R226" s="78">
        <v>290</v>
      </c>
      <c r="S226" s="16">
        <v>483</v>
      </c>
      <c r="T226" s="78">
        <v>1021</v>
      </c>
      <c r="U226" s="78">
        <v>159</v>
      </c>
      <c r="V226" s="78">
        <v>51</v>
      </c>
      <c r="W226" s="78">
        <v>13</v>
      </c>
      <c r="X226" s="16">
        <v>16177</v>
      </c>
      <c r="Y226" s="47">
        <f t="shared" si="16"/>
        <v>0.22574658107730952</v>
      </c>
      <c r="Z226" s="16">
        <v>209690</v>
      </c>
      <c r="AA226" s="16">
        <v>147363</v>
      </c>
      <c r="AB226" s="78">
        <v>68</v>
      </c>
      <c r="AC226" s="78">
        <v>289</v>
      </c>
      <c r="AD226" s="16">
        <v>1669</v>
      </c>
      <c r="AE226" s="78">
        <v>745</v>
      </c>
      <c r="AF226" s="78">
        <v>213</v>
      </c>
      <c r="AG226" s="78">
        <v>5</v>
      </c>
      <c r="AH226" s="78">
        <v>34</v>
      </c>
      <c r="AI226" s="16">
        <v>59304</v>
      </c>
      <c r="AJ226" s="48">
        <f t="shared" si="17"/>
        <v>0.28281749248891219</v>
      </c>
    </row>
    <row r="227" spans="1:36" x14ac:dyDescent="0.3">
      <c r="A227" s="19" t="s">
        <v>515</v>
      </c>
      <c r="B227" s="16" t="s">
        <v>535</v>
      </c>
      <c r="C227" s="19">
        <v>137347</v>
      </c>
      <c r="D227" s="16">
        <v>95173</v>
      </c>
      <c r="E227" s="78">
        <v>45</v>
      </c>
      <c r="F227" s="78">
        <v>165</v>
      </c>
      <c r="G227" s="16">
        <v>1889</v>
      </c>
      <c r="H227" s="78">
        <v>472</v>
      </c>
      <c r="I227" s="78">
        <v>75</v>
      </c>
      <c r="J227" s="78">
        <v>2</v>
      </c>
      <c r="K227" s="78">
        <v>21</v>
      </c>
      <c r="L227" s="16">
        <v>39505</v>
      </c>
      <c r="M227" s="47">
        <f t="shared" si="14"/>
        <v>0.28762914370171899</v>
      </c>
      <c r="N227" s="47">
        <f t="shared" si="15"/>
        <v>0.71237085629828101</v>
      </c>
      <c r="O227" s="16">
        <v>17886</v>
      </c>
      <c r="P227" s="16">
        <v>13128</v>
      </c>
      <c r="Q227" s="78">
        <v>15</v>
      </c>
      <c r="R227" s="78">
        <v>32</v>
      </c>
      <c r="S227" s="16">
        <v>152</v>
      </c>
      <c r="T227" s="78">
        <v>104</v>
      </c>
      <c r="U227" s="78">
        <v>12</v>
      </c>
      <c r="V227" s="78">
        <v>0</v>
      </c>
      <c r="W227" s="78">
        <v>1</v>
      </c>
      <c r="X227" s="16">
        <v>4442</v>
      </c>
      <c r="Y227" s="47">
        <f t="shared" si="16"/>
        <v>0.24835066532483507</v>
      </c>
      <c r="Z227" s="16">
        <v>119461</v>
      </c>
      <c r="AA227" s="16">
        <v>82045</v>
      </c>
      <c r="AB227" s="78">
        <v>30</v>
      </c>
      <c r="AC227" s="78">
        <v>133</v>
      </c>
      <c r="AD227" s="16">
        <v>1737</v>
      </c>
      <c r="AE227" s="78">
        <v>368</v>
      </c>
      <c r="AF227" s="78">
        <v>63</v>
      </c>
      <c r="AG227" s="78">
        <v>2</v>
      </c>
      <c r="AH227" s="78">
        <v>20</v>
      </c>
      <c r="AI227" s="16">
        <v>35063</v>
      </c>
      <c r="AJ227" s="48">
        <f t="shared" si="17"/>
        <v>0.29351001582106295</v>
      </c>
    </row>
    <row r="228" spans="1:36" x14ac:dyDescent="0.3">
      <c r="A228" s="19" t="s">
        <v>515</v>
      </c>
      <c r="B228" s="16" t="s">
        <v>537</v>
      </c>
      <c r="C228" s="19">
        <v>84264</v>
      </c>
      <c r="D228" s="16">
        <v>57272</v>
      </c>
      <c r="E228" s="78">
        <v>22</v>
      </c>
      <c r="F228" s="78">
        <v>66</v>
      </c>
      <c r="G228" s="78">
        <v>346</v>
      </c>
      <c r="H228" s="78">
        <v>331</v>
      </c>
      <c r="I228" s="78">
        <v>71</v>
      </c>
      <c r="J228" s="78">
        <v>0</v>
      </c>
      <c r="K228" s="78">
        <v>19</v>
      </c>
      <c r="L228" s="16">
        <v>26137</v>
      </c>
      <c r="M228" s="47">
        <f t="shared" si="14"/>
        <v>0.31017991075666951</v>
      </c>
      <c r="N228" s="47">
        <f t="shared" si="15"/>
        <v>0.68982008924333049</v>
      </c>
      <c r="O228" s="16">
        <v>2427</v>
      </c>
      <c r="P228" s="16">
        <v>2007</v>
      </c>
      <c r="Q228" s="78">
        <v>0</v>
      </c>
      <c r="R228" s="78">
        <v>0</v>
      </c>
      <c r="S228" s="78">
        <v>6</v>
      </c>
      <c r="T228" s="78">
        <v>37</v>
      </c>
      <c r="U228" s="78">
        <v>4</v>
      </c>
      <c r="V228" s="78">
        <v>0</v>
      </c>
      <c r="W228" s="78">
        <v>0</v>
      </c>
      <c r="X228" s="16">
        <v>373</v>
      </c>
      <c r="Y228" s="47">
        <f t="shared" si="16"/>
        <v>0.15368768026370005</v>
      </c>
      <c r="Z228" s="16">
        <v>81837</v>
      </c>
      <c r="AA228" s="16">
        <v>55265</v>
      </c>
      <c r="AB228" s="78">
        <v>22</v>
      </c>
      <c r="AC228" s="78">
        <v>66</v>
      </c>
      <c r="AD228" s="78">
        <v>340</v>
      </c>
      <c r="AE228" s="78">
        <v>294</v>
      </c>
      <c r="AF228" s="78">
        <v>67</v>
      </c>
      <c r="AG228" s="78">
        <v>0</v>
      </c>
      <c r="AH228" s="78">
        <v>19</v>
      </c>
      <c r="AI228" s="16">
        <v>25764</v>
      </c>
      <c r="AJ228" s="48">
        <f t="shared" si="17"/>
        <v>0.3148209245206936</v>
      </c>
    </row>
    <row r="229" spans="1:36" x14ac:dyDescent="0.3">
      <c r="A229" s="19" t="s">
        <v>515</v>
      </c>
      <c r="B229" s="16" t="s">
        <v>539</v>
      </c>
      <c r="C229" s="19">
        <v>183010</v>
      </c>
      <c r="D229" s="16">
        <v>133782</v>
      </c>
      <c r="E229" s="78">
        <v>72</v>
      </c>
      <c r="F229" s="78">
        <v>124</v>
      </c>
      <c r="G229" s="78">
        <v>762</v>
      </c>
      <c r="H229" s="78">
        <v>790</v>
      </c>
      <c r="I229" s="78">
        <v>258</v>
      </c>
      <c r="J229" s="78">
        <v>4</v>
      </c>
      <c r="K229" s="78">
        <v>19</v>
      </c>
      <c r="L229" s="16">
        <v>47199</v>
      </c>
      <c r="M229" s="47">
        <f t="shared" si="14"/>
        <v>0.25790393967542757</v>
      </c>
      <c r="N229" s="47">
        <f t="shared" si="15"/>
        <v>0.74209606032457243</v>
      </c>
      <c r="O229" s="16">
        <v>19559</v>
      </c>
      <c r="P229" s="16">
        <v>16492</v>
      </c>
      <c r="Q229" s="78">
        <v>24</v>
      </c>
      <c r="R229" s="78">
        <v>30</v>
      </c>
      <c r="S229" s="78">
        <v>16</v>
      </c>
      <c r="T229" s="78">
        <v>197</v>
      </c>
      <c r="U229" s="78">
        <v>61</v>
      </c>
      <c r="V229" s="78">
        <v>2</v>
      </c>
      <c r="W229" s="78">
        <v>3</v>
      </c>
      <c r="X229" s="16">
        <v>2734</v>
      </c>
      <c r="Y229" s="47">
        <f t="shared" si="16"/>
        <v>0.13978219745385756</v>
      </c>
      <c r="Z229" s="16">
        <v>163451</v>
      </c>
      <c r="AA229" s="16">
        <v>117290</v>
      </c>
      <c r="AB229" s="78">
        <v>48</v>
      </c>
      <c r="AC229" s="78">
        <v>94</v>
      </c>
      <c r="AD229" s="78">
        <v>746</v>
      </c>
      <c r="AE229" s="78">
        <v>593</v>
      </c>
      <c r="AF229" s="78">
        <v>197</v>
      </c>
      <c r="AG229" s="78">
        <v>2</v>
      </c>
      <c r="AH229" s="78">
        <v>16</v>
      </c>
      <c r="AI229" s="16">
        <v>44465</v>
      </c>
      <c r="AJ229" s="48">
        <f t="shared" si="17"/>
        <v>0.2720387149665649</v>
      </c>
    </row>
    <row r="230" spans="1:36" x14ac:dyDescent="0.3">
      <c r="A230" s="19" t="s">
        <v>515</v>
      </c>
      <c r="B230" s="16" t="s">
        <v>541</v>
      </c>
      <c r="C230" s="19">
        <v>82447</v>
      </c>
      <c r="D230" s="16">
        <v>65726</v>
      </c>
      <c r="E230" s="78">
        <v>22</v>
      </c>
      <c r="F230" s="78">
        <v>58</v>
      </c>
      <c r="G230" s="78">
        <v>392</v>
      </c>
      <c r="H230" s="78">
        <v>376</v>
      </c>
      <c r="I230" s="78">
        <v>125</v>
      </c>
      <c r="J230" s="78">
        <v>4</v>
      </c>
      <c r="K230" s="78">
        <v>4</v>
      </c>
      <c r="L230" s="16">
        <v>15740</v>
      </c>
      <c r="M230" s="47">
        <f t="shared" si="14"/>
        <v>0.19091052433684672</v>
      </c>
      <c r="N230" s="47">
        <f t="shared" si="15"/>
        <v>0.80908947566315326</v>
      </c>
      <c r="O230" s="16">
        <v>16880</v>
      </c>
      <c r="P230" s="16">
        <v>14294</v>
      </c>
      <c r="Q230" s="78">
        <v>13</v>
      </c>
      <c r="R230" s="78">
        <v>17</v>
      </c>
      <c r="S230" s="78">
        <v>38</v>
      </c>
      <c r="T230" s="78">
        <v>94</v>
      </c>
      <c r="U230" s="78">
        <v>7</v>
      </c>
      <c r="V230" s="78">
        <v>1</v>
      </c>
      <c r="W230" s="78">
        <v>0</v>
      </c>
      <c r="X230" s="16">
        <v>2416</v>
      </c>
      <c r="Y230" s="47">
        <f t="shared" si="16"/>
        <v>0.14312796208530806</v>
      </c>
      <c r="Z230" s="16">
        <v>65567</v>
      </c>
      <c r="AA230" s="16">
        <v>51432</v>
      </c>
      <c r="AB230" s="78">
        <v>9</v>
      </c>
      <c r="AC230" s="78">
        <v>41</v>
      </c>
      <c r="AD230" s="78">
        <v>354</v>
      </c>
      <c r="AE230" s="78">
        <v>282</v>
      </c>
      <c r="AF230" s="78">
        <v>118</v>
      </c>
      <c r="AG230" s="78">
        <v>3</v>
      </c>
      <c r="AH230" s="78">
        <v>4</v>
      </c>
      <c r="AI230" s="16">
        <v>13324</v>
      </c>
      <c r="AJ230" s="48">
        <f t="shared" si="17"/>
        <v>0.20321198163710402</v>
      </c>
    </row>
    <row r="231" spans="1:36" x14ac:dyDescent="0.3">
      <c r="A231" s="19" t="s">
        <v>515</v>
      </c>
      <c r="B231" s="16" t="s">
        <v>543</v>
      </c>
      <c r="C231" s="19">
        <v>177589</v>
      </c>
      <c r="D231" s="16">
        <v>111957</v>
      </c>
      <c r="E231" s="78">
        <v>66</v>
      </c>
      <c r="F231" s="78">
        <v>155</v>
      </c>
      <c r="G231" s="16">
        <v>1076</v>
      </c>
      <c r="H231" s="78">
        <v>783</v>
      </c>
      <c r="I231" s="78">
        <v>178</v>
      </c>
      <c r="J231" s="78">
        <v>1</v>
      </c>
      <c r="K231" s="78">
        <v>16</v>
      </c>
      <c r="L231" s="16">
        <v>63357</v>
      </c>
      <c r="M231" s="47">
        <f t="shared" si="14"/>
        <v>0.35676196160798246</v>
      </c>
      <c r="N231" s="47">
        <f t="shared" si="15"/>
        <v>0.64323803839201754</v>
      </c>
      <c r="O231" s="16">
        <v>11394</v>
      </c>
      <c r="P231" s="16">
        <v>8601</v>
      </c>
      <c r="Q231" s="78">
        <v>14</v>
      </c>
      <c r="R231" s="78">
        <v>21</v>
      </c>
      <c r="S231" s="16">
        <v>56</v>
      </c>
      <c r="T231" s="78">
        <v>110</v>
      </c>
      <c r="U231" s="78">
        <v>14</v>
      </c>
      <c r="V231" s="78">
        <v>0</v>
      </c>
      <c r="W231" s="78">
        <v>0</v>
      </c>
      <c r="X231" s="16">
        <v>2578</v>
      </c>
      <c r="Y231" s="47">
        <f t="shared" si="16"/>
        <v>0.22625943479024047</v>
      </c>
      <c r="Z231" s="16">
        <v>166195</v>
      </c>
      <c r="AA231" s="16">
        <v>103356</v>
      </c>
      <c r="AB231" s="78">
        <v>52</v>
      </c>
      <c r="AC231" s="78">
        <v>134</v>
      </c>
      <c r="AD231" s="16">
        <v>1020</v>
      </c>
      <c r="AE231" s="78">
        <v>673</v>
      </c>
      <c r="AF231" s="78">
        <v>164</v>
      </c>
      <c r="AG231" s="78">
        <v>1</v>
      </c>
      <c r="AH231" s="78">
        <v>16</v>
      </c>
      <c r="AI231" s="16">
        <v>60779</v>
      </c>
      <c r="AJ231" s="48">
        <f t="shared" si="17"/>
        <v>0.3657089563464605</v>
      </c>
    </row>
    <row r="232" spans="1:36" x14ac:dyDescent="0.3">
      <c r="A232" s="19" t="s">
        <v>515</v>
      </c>
      <c r="B232" s="16" t="s">
        <v>547</v>
      </c>
      <c r="C232" s="19">
        <v>240102</v>
      </c>
      <c r="D232" s="16">
        <v>156672</v>
      </c>
      <c r="E232" s="78">
        <v>189</v>
      </c>
      <c r="F232" s="78">
        <v>367</v>
      </c>
      <c r="G232" s="78">
        <v>1029</v>
      </c>
      <c r="H232" s="78">
        <v>1023</v>
      </c>
      <c r="I232" s="78">
        <v>191</v>
      </c>
      <c r="J232" s="78">
        <v>93</v>
      </c>
      <c r="K232" s="78">
        <v>49</v>
      </c>
      <c r="L232" s="16">
        <v>80489</v>
      </c>
      <c r="M232" s="47">
        <f t="shared" si="14"/>
        <v>0.33522836127978944</v>
      </c>
      <c r="N232" s="47">
        <f t="shared" si="15"/>
        <v>0.6647716387202105</v>
      </c>
      <c r="O232" s="16">
        <v>49807</v>
      </c>
      <c r="P232" s="16">
        <v>36086</v>
      </c>
      <c r="Q232" s="78">
        <v>116</v>
      </c>
      <c r="R232" s="78">
        <v>154</v>
      </c>
      <c r="S232" s="78">
        <v>308</v>
      </c>
      <c r="T232" s="78">
        <v>433</v>
      </c>
      <c r="U232" s="78">
        <v>34</v>
      </c>
      <c r="V232" s="78">
        <v>88</v>
      </c>
      <c r="W232" s="78">
        <v>13</v>
      </c>
      <c r="X232" s="16">
        <v>12575</v>
      </c>
      <c r="Y232" s="47">
        <f t="shared" si="16"/>
        <v>0.25247455176983152</v>
      </c>
      <c r="Z232" s="16">
        <v>190295</v>
      </c>
      <c r="AA232" s="16">
        <v>120586</v>
      </c>
      <c r="AB232" s="78">
        <v>73</v>
      </c>
      <c r="AC232" s="78">
        <v>213</v>
      </c>
      <c r="AD232" s="78">
        <v>721</v>
      </c>
      <c r="AE232" s="78">
        <v>590</v>
      </c>
      <c r="AF232" s="78">
        <v>157</v>
      </c>
      <c r="AG232" s="78">
        <v>5</v>
      </c>
      <c r="AH232" s="78">
        <v>36</v>
      </c>
      <c r="AI232" s="16">
        <v>67914</v>
      </c>
      <c r="AJ232" s="48">
        <f t="shared" si="17"/>
        <v>0.3568879897002023</v>
      </c>
    </row>
    <row r="233" spans="1:36" x14ac:dyDescent="0.3">
      <c r="A233" s="19" t="s">
        <v>515</v>
      </c>
      <c r="B233" s="16" t="s">
        <v>548</v>
      </c>
      <c r="C233" s="19">
        <v>155510</v>
      </c>
      <c r="D233" s="16">
        <v>108514</v>
      </c>
      <c r="E233" s="78">
        <v>53</v>
      </c>
      <c r="F233" s="78">
        <v>159</v>
      </c>
      <c r="G233" s="78">
        <v>423</v>
      </c>
      <c r="H233" s="78">
        <v>455</v>
      </c>
      <c r="I233" s="78">
        <v>118</v>
      </c>
      <c r="J233" s="78">
        <v>13</v>
      </c>
      <c r="K233" s="78">
        <v>36</v>
      </c>
      <c r="L233" s="16">
        <v>45739</v>
      </c>
      <c r="M233" s="47">
        <f t="shared" si="14"/>
        <v>0.29412256446530771</v>
      </c>
      <c r="N233" s="47">
        <f t="shared" si="15"/>
        <v>0.70587743553469229</v>
      </c>
      <c r="O233" s="16">
        <v>11516</v>
      </c>
      <c r="P233" s="16">
        <v>9318</v>
      </c>
      <c r="Q233" s="78">
        <v>20</v>
      </c>
      <c r="R233" s="78">
        <v>15</v>
      </c>
      <c r="S233" s="78">
        <v>30</v>
      </c>
      <c r="T233" s="78">
        <v>57</v>
      </c>
      <c r="U233" s="78">
        <v>8</v>
      </c>
      <c r="V233" s="78">
        <v>5</v>
      </c>
      <c r="W233" s="78">
        <v>1</v>
      </c>
      <c r="X233" s="16">
        <v>2062</v>
      </c>
      <c r="Y233" s="47">
        <f t="shared" si="16"/>
        <v>0.17905522750955194</v>
      </c>
      <c r="Z233" s="16">
        <v>143994</v>
      </c>
      <c r="AA233" s="16">
        <v>99196</v>
      </c>
      <c r="AB233" s="78">
        <v>33</v>
      </c>
      <c r="AC233" s="78">
        <v>144</v>
      </c>
      <c r="AD233" s="78">
        <v>393</v>
      </c>
      <c r="AE233" s="78">
        <v>398</v>
      </c>
      <c r="AF233" s="78">
        <v>110</v>
      </c>
      <c r="AG233" s="78">
        <v>8</v>
      </c>
      <c r="AH233" s="78">
        <v>35</v>
      </c>
      <c r="AI233" s="16">
        <v>43677</v>
      </c>
      <c r="AJ233" s="48">
        <f t="shared" si="17"/>
        <v>0.30332513854743948</v>
      </c>
    </row>
    <row r="234" spans="1:36" x14ac:dyDescent="0.3">
      <c r="A234" s="19" t="s">
        <v>515</v>
      </c>
      <c r="B234" s="16" t="s">
        <v>552</v>
      </c>
      <c r="C234" s="19">
        <v>243929</v>
      </c>
      <c r="D234" s="16">
        <v>142464</v>
      </c>
      <c r="E234" s="78">
        <v>121</v>
      </c>
      <c r="F234" s="78">
        <v>218</v>
      </c>
      <c r="G234" s="78">
        <v>1125</v>
      </c>
      <c r="H234" s="78">
        <v>740</v>
      </c>
      <c r="I234" s="78">
        <v>198</v>
      </c>
      <c r="J234" s="78">
        <v>10</v>
      </c>
      <c r="K234" s="78">
        <v>40</v>
      </c>
      <c r="L234" s="16">
        <v>99013</v>
      </c>
      <c r="M234" s="47">
        <f t="shared" si="14"/>
        <v>0.40590909649939122</v>
      </c>
      <c r="N234" s="47">
        <f t="shared" si="15"/>
        <v>0.59409090350060878</v>
      </c>
      <c r="O234" s="16">
        <v>27915</v>
      </c>
      <c r="P234" s="16">
        <v>19925</v>
      </c>
      <c r="Q234" s="78">
        <v>62</v>
      </c>
      <c r="R234" s="78">
        <v>37</v>
      </c>
      <c r="S234" s="78">
        <v>161</v>
      </c>
      <c r="T234" s="78">
        <v>204</v>
      </c>
      <c r="U234" s="78">
        <v>26</v>
      </c>
      <c r="V234" s="78">
        <v>10</v>
      </c>
      <c r="W234" s="78">
        <v>4</v>
      </c>
      <c r="X234" s="16">
        <v>7486</v>
      </c>
      <c r="Y234" s="47">
        <f t="shared" si="16"/>
        <v>0.26817123410352856</v>
      </c>
      <c r="Z234" s="16">
        <v>216014</v>
      </c>
      <c r="AA234" s="16">
        <v>122539</v>
      </c>
      <c r="AB234" s="78">
        <v>59</v>
      </c>
      <c r="AC234" s="78">
        <v>181</v>
      </c>
      <c r="AD234" s="78">
        <v>964</v>
      </c>
      <c r="AE234" s="78">
        <v>536</v>
      </c>
      <c r="AF234" s="78">
        <v>172</v>
      </c>
      <c r="AG234" s="78">
        <v>0</v>
      </c>
      <c r="AH234" s="78">
        <v>36</v>
      </c>
      <c r="AI234" s="16">
        <v>91527</v>
      </c>
      <c r="AJ234" s="48">
        <f t="shared" si="17"/>
        <v>0.42370864851352225</v>
      </c>
    </row>
    <row r="235" spans="1:36" x14ac:dyDescent="0.3">
      <c r="A235" s="19" t="s">
        <v>515</v>
      </c>
      <c r="B235" s="16" t="s">
        <v>553</v>
      </c>
      <c r="C235" s="19">
        <v>231887</v>
      </c>
      <c r="D235" s="16">
        <v>151409</v>
      </c>
      <c r="E235" s="78">
        <v>105</v>
      </c>
      <c r="F235" s="78">
        <v>414</v>
      </c>
      <c r="G235" s="16">
        <v>3691</v>
      </c>
      <c r="H235" s="78">
        <v>906</v>
      </c>
      <c r="I235" s="78">
        <v>189</v>
      </c>
      <c r="J235" s="78">
        <v>13</v>
      </c>
      <c r="K235" s="78">
        <v>54</v>
      </c>
      <c r="L235" s="16">
        <v>75106</v>
      </c>
      <c r="M235" s="47">
        <f t="shared" si="14"/>
        <v>0.32389051563908283</v>
      </c>
      <c r="N235" s="47">
        <f t="shared" si="15"/>
        <v>0.67610948436091722</v>
      </c>
      <c r="O235" s="16">
        <v>18805</v>
      </c>
      <c r="P235" s="16">
        <v>14123</v>
      </c>
      <c r="Q235" s="78">
        <v>25</v>
      </c>
      <c r="R235" s="78">
        <v>35</v>
      </c>
      <c r="S235" s="16">
        <v>238</v>
      </c>
      <c r="T235" s="78">
        <v>196</v>
      </c>
      <c r="U235" s="78">
        <v>15</v>
      </c>
      <c r="V235" s="78">
        <v>3</v>
      </c>
      <c r="W235" s="78">
        <v>0</v>
      </c>
      <c r="X235" s="16">
        <v>4170</v>
      </c>
      <c r="Y235" s="47">
        <f t="shared" si="16"/>
        <v>0.22174953469821856</v>
      </c>
      <c r="Z235" s="16">
        <v>213082</v>
      </c>
      <c r="AA235" s="16">
        <v>137286</v>
      </c>
      <c r="AB235" s="78">
        <v>80</v>
      </c>
      <c r="AC235" s="78">
        <v>379</v>
      </c>
      <c r="AD235" s="16">
        <v>3453</v>
      </c>
      <c r="AE235" s="78">
        <v>710</v>
      </c>
      <c r="AF235" s="78">
        <v>174</v>
      </c>
      <c r="AG235" s="78">
        <v>10</v>
      </c>
      <c r="AH235" s="78">
        <v>54</v>
      </c>
      <c r="AI235" s="16">
        <v>70936</v>
      </c>
      <c r="AJ235" s="48">
        <f t="shared" si="17"/>
        <v>0.33290470335363853</v>
      </c>
    </row>
    <row r="236" spans="1:36" x14ac:dyDescent="0.3">
      <c r="A236" s="19" t="s">
        <v>515</v>
      </c>
      <c r="B236" s="16" t="s">
        <v>555</v>
      </c>
      <c r="C236" s="19">
        <v>247168</v>
      </c>
      <c r="D236" s="16">
        <v>167430</v>
      </c>
      <c r="E236" s="78">
        <v>88</v>
      </c>
      <c r="F236" s="78">
        <v>246</v>
      </c>
      <c r="G236" s="78">
        <v>406</v>
      </c>
      <c r="H236" s="78">
        <v>1056</v>
      </c>
      <c r="I236" s="78">
        <v>328</v>
      </c>
      <c r="J236" s="78">
        <v>11</v>
      </c>
      <c r="K236" s="78">
        <v>54</v>
      </c>
      <c r="L236" s="16">
        <v>77549</v>
      </c>
      <c r="M236" s="47">
        <f t="shared" si="14"/>
        <v>0.313750161833247</v>
      </c>
      <c r="N236" s="47">
        <f t="shared" si="15"/>
        <v>0.686249838166753</v>
      </c>
      <c r="O236" s="16">
        <v>27725</v>
      </c>
      <c r="P236" s="16">
        <v>21052</v>
      </c>
      <c r="Q236" s="78">
        <v>33</v>
      </c>
      <c r="R236" s="78">
        <v>67</v>
      </c>
      <c r="S236" s="78">
        <v>54</v>
      </c>
      <c r="T236" s="78">
        <v>365</v>
      </c>
      <c r="U236" s="78">
        <v>54</v>
      </c>
      <c r="V236" s="78">
        <v>8</v>
      </c>
      <c r="W236" s="78">
        <v>13</v>
      </c>
      <c r="X236" s="16">
        <v>6079</v>
      </c>
      <c r="Y236" s="47">
        <f t="shared" si="16"/>
        <v>0.21926059513074841</v>
      </c>
      <c r="Z236" s="16">
        <v>219443</v>
      </c>
      <c r="AA236" s="16">
        <v>146378</v>
      </c>
      <c r="AB236" s="78">
        <v>55</v>
      </c>
      <c r="AC236" s="78">
        <v>179</v>
      </c>
      <c r="AD236" s="78">
        <v>352</v>
      </c>
      <c r="AE236" s="78">
        <v>691</v>
      </c>
      <c r="AF236" s="78">
        <v>274</v>
      </c>
      <c r="AG236" s="78">
        <v>3</v>
      </c>
      <c r="AH236" s="78">
        <v>41</v>
      </c>
      <c r="AI236" s="16">
        <v>71470</v>
      </c>
      <c r="AJ236" s="48">
        <f t="shared" si="17"/>
        <v>0.32568821971992729</v>
      </c>
    </row>
    <row r="237" spans="1:36" x14ac:dyDescent="0.3">
      <c r="A237" s="19" t="s">
        <v>515</v>
      </c>
      <c r="B237" s="16" t="s">
        <v>559</v>
      </c>
      <c r="C237" s="19">
        <v>252214</v>
      </c>
      <c r="D237" s="16">
        <v>165307</v>
      </c>
      <c r="E237" s="78">
        <v>196</v>
      </c>
      <c r="F237" s="78">
        <v>349</v>
      </c>
      <c r="G237" s="16">
        <v>1321</v>
      </c>
      <c r="H237" s="78">
        <v>1290</v>
      </c>
      <c r="I237" s="78">
        <v>235</v>
      </c>
      <c r="J237" s="78">
        <v>54</v>
      </c>
      <c r="K237" s="78">
        <v>35</v>
      </c>
      <c r="L237" s="16">
        <v>83427</v>
      </c>
      <c r="M237" s="47">
        <f t="shared" si="14"/>
        <v>0.33077862450141549</v>
      </c>
      <c r="N237" s="47">
        <f t="shared" si="15"/>
        <v>0.66922137549858451</v>
      </c>
      <c r="O237" s="16">
        <v>36914</v>
      </c>
      <c r="P237" s="16">
        <v>26688</v>
      </c>
      <c r="Q237" s="78">
        <v>138</v>
      </c>
      <c r="R237" s="78">
        <v>103</v>
      </c>
      <c r="S237" s="16">
        <v>169</v>
      </c>
      <c r="T237" s="78">
        <v>511</v>
      </c>
      <c r="U237" s="78">
        <v>39</v>
      </c>
      <c r="V237" s="78">
        <v>41</v>
      </c>
      <c r="W237" s="78">
        <v>8</v>
      </c>
      <c r="X237" s="16">
        <v>9217</v>
      </c>
      <c r="Y237" s="47">
        <f t="shared" si="16"/>
        <v>0.24968846508099907</v>
      </c>
      <c r="Z237" s="16">
        <v>215300</v>
      </c>
      <c r="AA237" s="16">
        <v>138619</v>
      </c>
      <c r="AB237" s="78">
        <v>58</v>
      </c>
      <c r="AC237" s="78">
        <v>246</v>
      </c>
      <c r="AD237" s="16">
        <v>1152</v>
      </c>
      <c r="AE237" s="78">
        <v>779</v>
      </c>
      <c r="AF237" s="78">
        <v>196</v>
      </c>
      <c r="AG237" s="78">
        <v>13</v>
      </c>
      <c r="AH237" s="78">
        <v>27</v>
      </c>
      <c r="AI237" s="16">
        <v>74210</v>
      </c>
      <c r="AJ237" s="48">
        <f t="shared" si="17"/>
        <v>0.34468183929400836</v>
      </c>
    </row>
    <row r="238" spans="1:36" x14ac:dyDescent="0.3">
      <c r="A238" s="19" t="s">
        <v>515</v>
      </c>
      <c r="B238" s="16" t="s">
        <v>560</v>
      </c>
      <c r="C238" s="19">
        <v>213376</v>
      </c>
      <c r="D238" s="16">
        <v>132401</v>
      </c>
      <c r="E238" s="78">
        <v>147</v>
      </c>
      <c r="F238" s="78">
        <v>392</v>
      </c>
      <c r="G238" s="16">
        <v>1338</v>
      </c>
      <c r="H238" s="78">
        <v>759</v>
      </c>
      <c r="I238" s="78">
        <v>258</v>
      </c>
      <c r="J238" s="78">
        <v>28</v>
      </c>
      <c r="K238" s="78">
        <v>45</v>
      </c>
      <c r="L238" s="16">
        <v>78008</v>
      </c>
      <c r="M238" s="47">
        <f t="shared" si="14"/>
        <v>0.36558938212357528</v>
      </c>
      <c r="N238" s="47">
        <f t="shared" si="15"/>
        <v>0.63441061787642472</v>
      </c>
      <c r="O238" s="16">
        <v>16748</v>
      </c>
      <c r="P238" s="16">
        <v>12161</v>
      </c>
      <c r="Q238" s="78">
        <v>11</v>
      </c>
      <c r="R238" s="78">
        <v>32</v>
      </c>
      <c r="S238" s="16">
        <v>90</v>
      </c>
      <c r="T238" s="78">
        <v>182</v>
      </c>
      <c r="U238" s="78">
        <v>18</v>
      </c>
      <c r="V238" s="78">
        <v>24</v>
      </c>
      <c r="W238" s="78">
        <v>0</v>
      </c>
      <c r="X238" s="16">
        <v>4230</v>
      </c>
      <c r="Y238" s="47">
        <f t="shared" si="16"/>
        <v>0.25256747074277525</v>
      </c>
      <c r="Z238" s="16">
        <v>196628</v>
      </c>
      <c r="AA238" s="16">
        <v>120240</v>
      </c>
      <c r="AB238" s="78">
        <v>136</v>
      </c>
      <c r="AC238" s="78">
        <v>360</v>
      </c>
      <c r="AD238" s="16">
        <v>1248</v>
      </c>
      <c r="AE238" s="78">
        <v>577</v>
      </c>
      <c r="AF238" s="78">
        <v>240</v>
      </c>
      <c r="AG238" s="78">
        <v>4</v>
      </c>
      <c r="AH238" s="78">
        <v>45</v>
      </c>
      <c r="AI238" s="16">
        <v>73778</v>
      </c>
      <c r="AJ238" s="48">
        <f t="shared" si="17"/>
        <v>0.37521614419106131</v>
      </c>
    </row>
    <row r="239" spans="1:36" x14ac:dyDescent="0.3">
      <c r="A239" s="19" t="s">
        <v>515</v>
      </c>
      <c r="B239" s="16" t="s">
        <v>562</v>
      </c>
      <c r="C239" s="19">
        <v>175262</v>
      </c>
      <c r="D239" s="16">
        <v>127623</v>
      </c>
      <c r="E239" s="78">
        <v>51</v>
      </c>
      <c r="F239" s="78">
        <v>197</v>
      </c>
      <c r="G239" s="78">
        <v>1128</v>
      </c>
      <c r="H239" s="78">
        <v>884</v>
      </c>
      <c r="I239" s="78">
        <v>153</v>
      </c>
      <c r="J239" s="78">
        <v>40</v>
      </c>
      <c r="K239" s="78">
        <v>33</v>
      </c>
      <c r="L239" s="16">
        <v>45153</v>
      </c>
      <c r="M239" s="47">
        <f t="shared" si="14"/>
        <v>0.25763143179924913</v>
      </c>
      <c r="N239" s="47">
        <f t="shared" si="15"/>
        <v>0.74236856820075081</v>
      </c>
      <c r="O239" s="16">
        <v>20769</v>
      </c>
      <c r="P239" s="16">
        <v>15133</v>
      </c>
      <c r="Q239" s="78">
        <v>9</v>
      </c>
      <c r="R239" s="78">
        <v>66</v>
      </c>
      <c r="S239" s="78">
        <v>212</v>
      </c>
      <c r="T239" s="78">
        <v>359</v>
      </c>
      <c r="U239" s="78">
        <v>49</v>
      </c>
      <c r="V239" s="78">
        <v>40</v>
      </c>
      <c r="W239" s="78">
        <v>7</v>
      </c>
      <c r="X239" s="16">
        <v>4894</v>
      </c>
      <c r="Y239" s="47">
        <f t="shared" si="16"/>
        <v>0.23563965525542876</v>
      </c>
      <c r="Z239" s="16">
        <v>154493</v>
      </c>
      <c r="AA239" s="16">
        <v>112490</v>
      </c>
      <c r="AB239" s="78">
        <v>42</v>
      </c>
      <c r="AC239" s="78">
        <v>131</v>
      </c>
      <c r="AD239" s="78">
        <v>916</v>
      </c>
      <c r="AE239" s="78">
        <v>525</v>
      </c>
      <c r="AF239" s="78">
        <v>104</v>
      </c>
      <c r="AG239" s="78">
        <v>0</v>
      </c>
      <c r="AH239" s="78">
        <v>26</v>
      </c>
      <c r="AI239" s="16">
        <v>40259</v>
      </c>
      <c r="AJ239" s="48">
        <f t="shared" si="17"/>
        <v>0.26058785834956921</v>
      </c>
    </row>
    <row r="240" spans="1:36" x14ac:dyDescent="0.3">
      <c r="A240" s="19" t="s">
        <v>515</v>
      </c>
      <c r="B240" s="16" t="s">
        <v>564</v>
      </c>
      <c r="C240" s="19">
        <v>147329</v>
      </c>
      <c r="D240" s="16">
        <v>106845</v>
      </c>
      <c r="E240" s="78">
        <v>61</v>
      </c>
      <c r="F240" s="78">
        <v>191</v>
      </c>
      <c r="G240" s="16">
        <v>1627</v>
      </c>
      <c r="H240" s="78">
        <v>767</v>
      </c>
      <c r="I240" s="78">
        <v>72</v>
      </c>
      <c r="J240" s="78">
        <v>10</v>
      </c>
      <c r="K240" s="78">
        <v>15</v>
      </c>
      <c r="L240" s="16">
        <v>37741</v>
      </c>
      <c r="M240" s="47">
        <f t="shared" si="14"/>
        <v>0.25616816784204061</v>
      </c>
      <c r="N240" s="47">
        <f t="shared" si="15"/>
        <v>0.74383183215795934</v>
      </c>
      <c r="O240" s="16">
        <v>18578</v>
      </c>
      <c r="P240" s="16">
        <v>14938</v>
      </c>
      <c r="Q240" s="78">
        <v>36</v>
      </c>
      <c r="R240" s="78">
        <v>62</v>
      </c>
      <c r="S240" s="16">
        <v>91</v>
      </c>
      <c r="T240" s="78">
        <v>174</v>
      </c>
      <c r="U240" s="78">
        <v>4</v>
      </c>
      <c r="V240" s="78">
        <v>9</v>
      </c>
      <c r="W240" s="78">
        <v>6</v>
      </c>
      <c r="X240" s="16">
        <v>3258</v>
      </c>
      <c r="Y240" s="47">
        <f t="shared" si="16"/>
        <v>0.17536871568521908</v>
      </c>
      <c r="Z240" s="16">
        <v>128751</v>
      </c>
      <c r="AA240" s="16">
        <v>91907</v>
      </c>
      <c r="AB240" s="78">
        <v>25</v>
      </c>
      <c r="AC240" s="78">
        <v>129</v>
      </c>
      <c r="AD240" s="16">
        <v>1536</v>
      </c>
      <c r="AE240" s="78">
        <v>593</v>
      </c>
      <c r="AF240" s="78">
        <v>68</v>
      </c>
      <c r="AG240" s="78">
        <v>1</v>
      </c>
      <c r="AH240" s="78">
        <v>9</v>
      </c>
      <c r="AI240" s="16">
        <v>34483</v>
      </c>
      <c r="AJ240" s="48">
        <f t="shared" si="17"/>
        <v>0.26782704600352619</v>
      </c>
    </row>
    <row r="241" spans="1:36" x14ac:dyDescent="0.3">
      <c r="A241" s="19" t="s">
        <v>515</v>
      </c>
      <c r="B241" s="16" t="s">
        <v>568</v>
      </c>
      <c r="C241" s="19">
        <v>246565</v>
      </c>
      <c r="D241" s="16">
        <v>157860</v>
      </c>
      <c r="E241" s="78">
        <v>174</v>
      </c>
      <c r="F241" s="78">
        <v>497</v>
      </c>
      <c r="G241" s="78">
        <v>771</v>
      </c>
      <c r="H241" s="78">
        <v>1146</v>
      </c>
      <c r="I241" s="78">
        <v>211</v>
      </c>
      <c r="J241" s="78">
        <v>96</v>
      </c>
      <c r="K241" s="78">
        <v>67</v>
      </c>
      <c r="L241" s="16">
        <v>85743</v>
      </c>
      <c r="M241" s="47">
        <f t="shared" si="14"/>
        <v>0.34775008618417053</v>
      </c>
      <c r="N241" s="47">
        <f t="shared" si="15"/>
        <v>0.65224991381582953</v>
      </c>
      <c r="O241" s="16">
        <v>43871</v>
      </c>
      <c r="P241" s="16">
        <v>31998</v>
      </c>
      <c r="Q241" s="78">
        <v>101</v>
      </c>
      <c r="R241" s="78">
        <v>327</v>
      </c>
      <c r="S241" s="78">
        <v>108</v>
      </c>
      <c r="T241" s="78">
        <v>508</v>
      </c>
      <c r="U241" s="78">
        <v>55</v>
      </c>
      <c r="V241" s="78">
        <v>92</v>
      </c>
      <c r="W241" s="78">
        <v>15</v>
      </c>
      <c r="X241" s="16">
        <v>10667</v>
      </c>
      <c r="Y241" s="47">
        <f t="shared" si="16"/>
        <v>0.24314467415832783</v>
      </c>
      <c r="Z241" s="16">
        <v>202694</v>
      </c>
      <c r="AA241" s="16">
        <v>125862</v>
      </c>
      <c r="AB241" s="78">
        <v>73</v>
      </c>
      <c r="AC241" s="78">
        <v>170</v>
      </c>
      <c r="AD241" s="78">
        <v>663</v>
      </c>
      <c r="AE241" s="78">
        <v>638</v>
      </c>
      <c r="AF241" s="78">
        <v>156</v>
      </c>
      <c r="AG241" s="78">
        <v>4</v>
      </c>
      <c r="AH241" s="78">
        <v>52</v>
      </c>
      <c r="AI241" s="16">
        <v>75076</v>
      </c>
      <c r="AJ241" s="48">
        <f t="shared" si="17"/>
        <v>0.37039083544653517</v>
      </c>
    </row>
    <row r="242" spans="1:36" x14ac:dyDescent="0.3">
      <c r="A242" s="19" t="s">
        <v>515</v>
      </c>
      <c r="B242" s="16" t="s">
        <v>569</v>
      </c>
      <c r="C242" s="19">
        <v>251507</v>
      </c>
      <c r="D242" s="16">
        <v>145802</v>
      </c>
      <c r="E242" s="78">
        <v>123</v>
      </c>
      <c r="F242" s="78">
        <v>421</v>
      </c>
      <c r="G242" s="16">
        <v>1690</v>
      </c>
      <c r="H242" s="78">
        <v>1037</v>
      </c>
      <c r="I242" s="78">
        <v>632</v>
      </c>
      <c r="J242" s="78">
        <v>33</v>
      </c>
      <c r="K242" s="78">
        <v>75</v>
      </c>
      <c r="L242" s="16">
        <v>101694</v>
      </c>
      <c r="M242" s="47">
        <f t="shared" si="14"/>
        <v>0.40433864663806574</v>
      </c>
      <c r="N242" s="47">
        <f t="shared" si="15"/>
        <v>0.59566135336193426</v>
      </c>
      <c r="O242" s="16">
        <v>36317</v>
      </c>
      <c r="P242" s="16">
        <v>25282</v>
      </c>
      <c r="Q242" s="78">
        <v>47</v>
      </c>
      <c r="R242" s="78">
        <v>173</v>
      </c>
      <c r="S242" s="16">
        <v>246</v>
      </c>
      <c r="T242" s="78">
        <v>252</v>
      </c>
      <c r="U242" s="78">
        <v>51</v>
      </c>
      <c r="V242" s="78">
        <v>18</v>
      </c>
      <c r="W242" s="78">
        <v>20</v>
      </c>
      <c r="X242" s="16">
        <v>10228</v>
      </c>
      <c r="Y242" s="47">
        <f t="shared" si="16"/>
        <v>0.28163119200374481</v>
      </c>
      <c r="Z242" s="16">
        <v>215190</v>
      </c>
      <c r="AA242" s="16">
        <v>120520</v>
      </c>
      <c r="AB242" s="78">
        <v>76</v>
      </c>
      <c r="AC242" s="78">
        <v>248</v>
      </c>
      <c r="AD242" s="16">
        <v>1444</v>
      </c>
      <c r="AE242" s="78">
        <v>785</v>
      </c>
      <c r="AF242" s="78">
        <v>581</v>
      </c>
      <c r="AG242" s="78">
        <v>15</v>
      </c>
      <c r="AH242" s="78">
        <v>55</v>
      </c>
      <c r="AI242" s="16">
        <v>91466</v>
      </c>
      <c r="AJ242" s="48">
        <f t="shared" si="17"/>
        <v>0.42504763232492215</v>
      </c>
    </row>
    <row r="243" spans="1:36" x14ac:dyDescent="0.3">
      <c r="A243" s="19" t="s">
        <v>515</v>
      </c>
      <c r="B243" s="16" t="s">
        <v>571</v>
      </c>
      <c r="C243" s="19">
        <v>154195</v>
      </c>
      <c r="D243" s="16">
        <v>116522</v>
      </c>
      <c r="E243" s="78">
        <v>55</v>
      </c>
      <c r="F243" s="78">
        <v>557</v>
      </c>
      <c r="G243" s="78">
        <v>549</v>
      </c>
      <c r="H243" s="78">
        <v>604</v>
      </c>
      <c r="I243" s="78">
        <v>183</v>
      </c>
      <c r="J243" s="78">
        <v>44</v>
      </c>
      <c r="K243" s="78">
        <v>39</v>
      </c>
      <c r="L243" s="16">
        <v>35642</v>
      </c>
      <c r="M243" s="47">
        <f t="shared" si="14"/>
        <v>0.2311488699374169</v>
      </c>
      <c r="N243" s="47">
        <f t="shared" si="15"/>
        <v>0.7688511300625831</v>
      </c>
      <c r="O243" s="16">
        <v>20593</v>
      </c>
      <c r="P243" s="16">
        <v>15925</v>
      </c>
      <c r="Q243" s="78">
        <v>31</v>
      </c>
      <c r="R243" s="78">
        <v>370</v>
      </c>
      <c r="S243" s="78">
        <v>61</v>
      </c>
      <c r="T243" s="78">
        <v>200</v>
      </c>
      <c r="U243" s="78">
        <v>69</v>
      </c>
      <c r="V243" s="78">
        <v>41</v>
      </c>
      <c r="W243" s="78">
        <v>3</v>
      </c>
      <c r="X243" s="16">
        <v>3893</v>
      </c>
      <c r="Y243" s="47">
        <f t="shared" si="16"/>
        <v>0.18904482105569853</v>
      </c>
      <c r="Z243" s="16">
        <v>133602</v>
      </c>
      <c r="AA243" s="16">
        <v>100597</v>
      </c>
      <c r="AB243" s="78">
        <v>24</v>
      </c>
      <c r="AC243" s="78">
        <v>187</v>
      </c>
      <c r="AD243" s="78">
        <v>488</v>
      </c>
      <c r="AE243" s="78">
        <v>404</v>
      </c>
      <c r="AF243" s="78">
        <v>114</v>
      </c>
      <c r="AG243" s="78">
        <v>3</v>
      </c>
      <c r="AH243" s="78">
        <v>36</v>
      </c>
      <c r="AI243" s="16">
        <v>31749</v>
      </c>
      <c r="AJ243" s="48">
        <f t="shared" si="17"/>
        <v>0.2376386581039206</v>
      </c>
    </row>
    <row r="244" spans="1:36" x14ac:dyDescent="0.3">
      <c r="A244" s="19" t="s">
        <v>515</v>
      </c>
      <c r="B244" s="16" t="s">
        <v>573</v>
      </c>
      <c r="C244" s="19">
        <v>162226</v>
      </c>
      <c r="D244" s="16">
        <v>112170</v>
      </c>
      <c r="E244" s="78">
        <v>129</v>
      </c>
      <c r="F244" s="78">
        <v>389</v>
      </c>
      <c r="G244" s="78">
        <v>602</v>
      </c>
      <c r="H244" s="78">
        <v>776</v>
      </c>
      <c r="I244" s="78">
        <v>210</v>
      </c>
      <c r="J244" s="78">
        <v>19</v>
      </c>
      <c r="K244" s="78">
        <v>37</v>
      </c>
      <c r="L244" s="16">
        <v>47894</v>
      </c>
      <c r="M244" s="47">
        <f t="shared" si="14"/>
        <v>0.29523011107960501</v>
      </c>
      <c r="N244" s="47">
        <f t="shared" si="15"/>
        <v>0.70476988892039505</v>
      </c>
      <c r="O244" s="16">
        <v>13095</v>
      </c>
      <c r="P244" s="16">
        <v>9740</v>
      </c>
      <c r="Q244" s="78">
        <v>91</v>
      </c>
      <c r="R244" s="78">
        <v>101</v>
      </c>
      <c r="S244" s="78">
        <v>45</v>
      </c>
      <c r="T244" s="78">
        <v>147</v>
      </c>
      <c r="U244" s="78">
        <v>8</v>
      </c>
      <c r="V244" s="78">
        <v>13</v>
      </c>
      <c r="W244" s="78">
        <v>5</v>
      </c>
      <c r="X244" s="16">
        <v>2945</v>
      </c>
      <c r="Y244" s="47">
        <f t="shared" si="16"/>
        <v>0.22489499809087438</v>
      </c>
      <c r="Z244" s="16">
        <v>149131</v>
      </c>
      <c r="AA244" s="16">
        <v>102430</v>
      </c>
      <c r="AB244" s="78">
        <v>38</v>
      </c>
      <c r="AC244" s="78">
        <v>288</v>
      </c>
      <c r="AD244" s="78">
        <v>557</v>
      </c>
      <c r="AE244" s="78">
        <v>629</v>
      </c>
      <c r="AF244" s="78">
        <v>202</v>
      </c>
      <c r="AG244" s="78">
        <v>6</v>
      </c>
      <c r="AH244" s="78">
        <v>32</v>
      </c>
      <c r="AI244" s="16">
        <v>44949</v>
      </c>
      <c r="AJ244" s="48">
        <f t="shared" si="17"/>
        <v>0.30140614627408119</v>
      </c>
    </row>
    <row r="245" spans="1:36" x14ac:dyDescent="0.3">
      <c r="A245" s="19" t="s">
        <v>575</v>
      </c>
      <c r="B245" s="16" t="s">
        <v>579</v>
      </c>
      <c r="C245" s="19">
        <v>89610</v>
      </c>
      <c r="D245" s="16">
        <v>70696</v>
      </c>
      <c r="E245" s="78">
        <v>29</v>
      </c>
      <c r="F245" s="78">
        <v>165</v>
      </c>
      <c r="G245" s="78">
        <v>797</v>
      </c>
      <c r="H245" s="78">
        <v>371</v>
      </c>
      <c r="I245" s="78">
        <v>413</v>
      </c>
      <c r="J245" s="78">
        <v>6</v>
      </c>
      <c r="K245" s="78">
        <v>22</v>
      </c>
      <c r="L245" s="16">
        <v>17111</v>
      </c>
      <c r="M245" s="47">
        <f t="shared" si="14"/>
        <v>0.19094967079567013</v>
      </c>
      <c r="N245" s="47">
        <f t="shared" si="15"/>
        <v>0.80905032920432984</v>
      </c>
      <c r="O245" s="16">
        <v>28663</v>
      </c>
      <c r="P245" s="16">
        <v>25376</v>
      </c>
      <c r="Q245" s="78" t="s">
        <v>896</v>
      </c>
      <c r="R245" s="78">
        <v>23</v>
      </c>
      <c r="S245" s="78">
        <v>175</v>
      </c>
      <c r="T245" s="78">
        <v>95</v>
      </c>
      <c r="U245" s="78">
        <v>49</v>
      </c>
      <c r="V245" s="78">
        <v>1</v>
      </c>
      <c r="W245" s="78" t="s">
        <v>896</v>
      </c>
      <c r="X245" s="16">
        <v>2944</v>
      </c>
      <c r="Y245" s="47">
        <f t="shared" si="16"/>
        <v>0.10271081184802708</v>
      </c>
      <c r="Z245" s="16">
        <v>60947</v>
      </c>
      <c r="AA245" s="16">
        <v>45320</v>
      </c>
      <c r="AB245" s="78">
        <v>29</v>
      </c>
      <c r="AC245" s="78">
        <v>142</v>
      </c>
      <c r="AD245" s="78">
        <v>622</v>
      </c>
      <c r="AE245" s="78">
        <v>276</v>
      </c>
      <c r="AF245" s="78">
        <v>364</v>
      </c>
      <c r="AG245" s="78">
        <v>5</v>
      </c>
      <c r="AH245" s="78">
        <v>22</v>
      </c>
      <c r="AI245" s="16">
        <v>14167</v>
      </c>
      <c r="AJ245" s="48">
        <f t="shared" si="17"/>
        <v>0.23244786453804125</v>
      </c>
    </row>
    <row r="246" spans="1:36" x14ac:dyDescent="0.3">
      <c r="A246" s="19" t="s">
        <v>575</v>
      </c>
      <c r="B246" s="16" t="s">
        <v>583</v>
      </c>
      <c r="C246" s="19">
        <v>95053</v>
      </c>
      <c r="D246" s="16">
        <v>82111</v>
      </c>
      <c r="E246" s="78">
        <v>43</v>
      </c>
      <c r="F246" s="78">
        <v>169</v>
      </c>
      <c r="G246" s="78">
        <v>943</v>
      </c>
      <c r="H246" s="78">
        <v>366</v>
      </c>
      <c r="I246" s="78">
        <v>417</v>
      </c>
      <c r="J246" s="78">
        <v>4</v>
      </c>
      <c r="K246" s="78">
        <v>15</v>
      </c>
      <c r="L246" s="78">
        <v>10985</v>
      </c>
      <c r="M246" s="47">
        <f t="shared" si="14"/>
        <v>0.11556710466792211</v>
      </c>
      <c r="N246" s="47">
        <f t="shared" si="15"/>
        <v>0.88443289533207792</v>
      </c>
      <c r="O246" s="16">
        <v>90360</v>
      </c>
      <c r="P246" s="16">
        <v>78442</v>
      </c>
      <c r="Q246" s="78">
        <v>41</v>
      </c>
      <c r="R246" s="78">
        <v>156</v>
      </c>
      <c r="S246" s="78">
        <v>868</v>
      </c>
      <c r="T246" s="78">
        <v>359</v>
      </c>
      <c r="U246" s="78">
        <v>405</v>
      </c>
      <c r="V246" s="78">
        <v>4</v>
      </c>
      <c r="W246" s="78">
        <v>14</v>
      </c>
      <c r="X246" s="78">
        <v>10071</v>
      </c>
      <c r="Y246" s="47">
        <f t="shared" si="16"/>
        <v>0.11145418326693227</v>
      </c>
      <c r="Z246" s="16">
        <v>4693</v>
      </c>
      <c r="AA246" s="16">
        <v>3669</v>
      </c>
      <c r="AB246" s="78">
        <v>2</v>
      </c>
      <c r="AC246" s="78">
        <v>13</v>
      </c>
      <c r="AD246" s="78">
        <v>75</v>
      </c>
      <c r="AE246" s="78">
        <v>7</v>
      </c>
      <c r="AF246" s="78">
        <v>12</v>
      </c>
      <c r="AG246" s="78" t="s">
        <v>896</v>
      </c>
      <c r="AH246" s="78">
        <v>1</v>
      </c>
      <c r="AI246" s="78">
        <v>914</v>
      </c>
      <c r="AJ246" s="48">
        <f t="shared" si="17"/>
        <v>0.19475815043682079</v>
      </c>
    </row>
    <row r="247" spans="1:36" x14ac:dyDescent="0.3">
      <c r="A247" s="19" t="s">
        <v>575</v>
      </c>
      <c r="B247" s="16" t="s">
        <v>585</v>
      </c>
      <c r="C247" s="19">
        <v>177910</v>
      </c>
      <c r="D247" s="16">
        <v>138199</v>
      </c>
      <c r="E247" s="78">
        <v>55</v>
      </c>
      <c r="F247" s="78">
        <v>217</v>
      </c>
      <c r="G247" s="16">
        <v>1612</v>
      </c>
      <c r="H247" s="78">
        <v>813</v>
      </c>
      <c r="I247" s="78">
        <v>275</v>
      </c>
      <c r="J247" s="78">
        <v>3</v>
      </c>
      <c r="K247" s="78">
        <v>24</v>
      </c>
      <c r="L247" s="16">
        <v>36712</v>
      </c>
      <c r="M247" s="47">
        <f t="shared" si="14"/>
        <v>0.20635152605249846</v>
      </c>
      <c r="N247" s="47">
        <f t="shared" si="15"/>
        <v>0.7936484739475016</v>
      </c>
      <c r="O247" s="16">
        <v>35120</v>
      </c>
      <c r="P247" s="16">
        <v>27829</v>
      </c>
      <c r="Q247" s="78">
        <v>33</v>
      </c>
      <c r="R247" s="78">
        <v>59</v>
      </c>
      <c r="S247" s="16">
        <v>170</v>
      </c>
      <c r="T247" s="78">
        <v>270</v>
      </c>
      <c r="U247" s="78">
        <v>60</v>
      </c>
      <c r="V247" s="78">
        <v>3</v>
      </c>
      <c r="W247" s="78">
        <v>4</v>
      </c>
      <c r="X247" s="16">
        <v>6692</v>
      </c>
      <c r="Y247" s="47">
        <f t="shared" si="16"/>
        <v>0.19054669703872437</v>
      </c>
      <c r="Z247" s="16">
        <v>142790</v>
      </c>
      <c r="AA247" s="16">
        <v>110370</v>
      </c>
      <c r="AB247" s="78">
        <v>22</v>
      </c>
      <c r="AC247" s="78">
        <v>158</v>
      </c>
      <c r="AD247" s="16">
        <v>1442</v>
      </c>
      <c r="AE247" s="78">
        <v>543</v>
      </c>
      <c r="AF247" s="78">
        <v>215</v>
      </c>
      <c r="AG247" s="78" t="s">
        <v>896</v>
      </c>
      <c r="AH247" s="78">
        <v>20</v>
      </c>
      <c r="AI247" s="16">
        <v>30020</v>
      </c>
      <c r="AJ247" s="48">
        <f t="shared" si="17"/>
        <v>0.21023881224175361</v>
      </c>
    </row>
    <row r="248" spans="1:36" x14ac:dyDescent="0.3">
      <c r="A248" s="19" t="s">
        <v>575</v>
      </c>
      <c r="B248" s="16" t="s">
        <v>587</v>
      </c>
      <c r="C248" s="19">
        <v>42581</v>
      </c>
      <c r="D248" s="16">
        <v>33789</v>
      </c>
      <c r="E248" s="78">
        <v>38</v>
      </c>
      <c r="F248" s="78">
        <v>110</v>
      </c>
      <c r="G248" s="78">
        <v>522</v>
      </c>
      <c r="H248" s="78">
        <v>254</v>
      </c>
      <c r="I248" s="78">
        <v>376</v>
      </c>
      <c r="J248" s="78">
        <v>7</v>
      </c>
      <c r="K248" s="78">
        <v>6</v>
      </c>
      <c r="L248" s="16">
        <v>7479</v>
      </c>
      <c r="M248" s="47">
        <f t="shared" si="14"/>
        <v>0.17564171813719734</v>
      </c>
      <c r="N248" s="47">
        <f t="shared" si="15"/>
        <v>0.82435828186280269</v>
      </c>
      <c r="O248" s="16">
        <v>19971</v>
      </c>
      <c r="P248" s="16">
        <v>15255</v>
      </c>
      <c r="Q248" s="78">
        <v>27</v>
      </c>
      <c r="R248" s="78">
        <v>79</v>
      </c>
      <c r="S248" s="78">
        <v>405</v>
      </c>
      <c r="T248" s="78">
        <v>42</v>
      </c>
      <c r="U248" s="78">
        <v>305</v>
      </c>
      <c r="V248" s="78">
        <v>7</v>
      </c>
      <c r="W248" s="78">
        <v>1</v>
      </c>
      <c r="X248" s="16">
        <v>3850</v>
      </c>
      <c r="Y248" s="47">
        <f t="shared" si="16"/>
        <v>0.1927795303189625</v>
      </c>
      <c r="Z248" s="16">
        <v>22610</v>
      </c>
      <c r="AA248" s="16">
        <v>18534</v>
      </c>
      <c r="AB248" s="78">
        <v>11</v>
      </c>
      <c r="AC248" s="78">
        <v>31</v>
      </c>
      <c r="AD248" s="78">
        <v>117</v>
      </c>
      <c r="AE248" s="78">
        <v>212</v>
      </c>
      <c r="AF248" s="78">
        <v>71</v>
      </c>
      <c r="AG248" s="78" t="s">
        <v>896</v>
      </c>
      <c r="AH248" s="78">
        <v>5</v>
      </c>
      <c r="AI248" s="16">
        <v>3629</v>
      </c>
      <c r="AJ248" s="48">
        <f t="shared" si="17"/>
        <v>0.16050420168067228</v>
      </c>
    </row>
    <row r="249" spans="1:36" x14ac:dyDescent="0.3">
      <c r="A249" s="19" t="s">
        <v>575</v>
      </c>
      <c r="B249" s="16" t="s">
        <v>589</v>
      </c>
      <c r="C249" s="19">
        <v>93292</v>
      </c>
      <c r="D249" s="16">
        <v>72935</v>
      </c>
      <c r="E249" s="78">
        <v>33</v>
      </c>
      <c r="F249" s="78">
        <v>137</v>
      </c>
      <c r="G249" s="78">
        <v>1178</v>
      </c>
      <c r="H249" s="78">
        <v>454</v>
      </c>
      <c r="I249" s="78">
        <v>650</v>
      </c>
      <c r="J249" s="78">
        <v>3</v>
      </c>
      <c r="K249" s="78">
        <v>67</v>
      </c>
      <c r="L249" s="16">
        <v>17835</v>
      </c>
      <c r="M249" s="47">
        <f t="shared" si="14"/>
        <v>0.19117394846289071</v>
      </c>
      <c r="N249" s="47">
        <f t="shared" si="15"/>
        <v>0.80882605153710929</v>
      </c>
      <c r="O249" s="16">
        <v>35999</v>
      </c>
      <c r="P249" s="16">
        <v>27923</v>
      </c>
      <c r="Q249" s="78">
        <v>14</v>
      </c>
      <c r="R249" s="78">
        <v>51</v>
      </c>
      <c r="S249" s="78">
        <v>596</v>
      </c>
      <c r="T249" s="78">
        <v>101</v>
      </c>
      <c r="U249" s="78">
        <v>437</v>
      </c>
      <c r="V249" s="78" t="s">
        <v>896</v>
      </c>
      <c r="W249" s="78">
        <v>55</v>
      </c>
      <c r="X249" s="16">
        <v>6822</v>
      </c>
      <c r="Y249" s="47">
        <f t="shared" si="16"/>
        <v>0.18950526403511209</v>
      </c>
      <c r="Z249" s="16">
        <v>57293</v>
      </c>
      <c r="AA249" s="16">
        <v>45012</v>
      </c>
      <c r="AB249" s="78">
        <v>19</v>
      </c>
      <c r="AC249" s="78">
        <v>86</v>
      </c>
      <c r="AD249" s="78">
        <v>582</v>
      </c>
      <c r="AE249" s="78">
        <v>353</v>
      </c>
      <c r="AF249" s="78">
        <v>213</v>
      </c>
      <c r="AG249" s="78">
        <v>3</v>
      </c>
      <c r="AH249" s="78">
        <v>12</v>
      </c>
      <c r="AI249" s="16">
        <v>11013</v>
      </c>
      <c r="AJ249" s="48">
        <f t="shared" si="17"/>
        <v>0.19222243555059082</v>
      </c>
    </row>
    <row r="250" spans="1:36" x14ac:dyDescent="0.3">
      <c r="A250" s="19" t="s">
        <v>575</v>
      </c>
      <c r="B250" s="16" t="s">
        <v>591</v>
      </c>
      <c r="C250" s="19">
        <v>153639</v>
      </c>
      <c r="D250" s="16">
        <v>116868</v>
      </c>
      <c r="E250" s="78">
        <v>147</v>
      </c>
      <c r="F250" s="78">
        <v>469</v>
      </c>
      <c r="G250" s="16">
        <v>1767</v>
      </c>
      <c r="H250" s="78">
        <v>966</v>
      </c>
      <c r="I250" s="78">
        <v>1163</v>
      </c>
      <c r="J250" s="78">
        <v>46</v>
      </c>
      <c r="K250" s="78">
        <v>36</v>
      </c>
      <c r="L250" s="16">
        <v>32177</v>
      </c>
      <c r="M250" s="47">
        <f t="shared" si="14"/>
        <v>0.20943250086241125</v>
      </c>
      <c r="N250" s="47">
        <f t="shared" si="15"/>
        <v>0.79056749913758873</v>
      </c>
      <c r="O250" s="16">
        <v>61283</v>
      </c>
      <c r="P250" s="16">
        <v>48134</v>
      </c>
      <c r="Q250" s="78">
        <v>105</v>
      </c>
      <c r="R250" s="78">
        <v>278</v>
      </c>
      <c r="S250" s="16">
        <v>396</v>
      </c>
      <c r="T250" s="78">
        <v>571</v>
      </c>
      <c r="U250" s="78">
        <v>730</v>
      </c>
      <c r="V250" s="78">
        <v>41</v>
      </c>
      <c r="W250" s="78">
        <v>14</v>
      </c>
      <c r="X250" s="16">
        <v>11014</v>
      </c>
      <c r="Y250" s="47">
        <f t="shared" si="16"/>
        <v>0.17972357750110143</v>
      </c>
      <c r="Z250" s="16">
        <v>92356</v>
      </c>
      <c r="AA250" s="16">
        <v>68734</v>
      </c>
      <c r="AB250" s="78">
        <v>42</v>
      </c>
      <c r="AC250" s="78">
        <v>191</v>
      </c>
      <c r="AD250" s="16">
        <v>1371</v>
      </c>
      <c r="AE250" s="78">
        <v>395</v>
      </c>
      <c r="AF250" s="78">
        <v>433</v>
      </c>
      <c r="AG250" s="78">
        <v>5</v>
      </c>
      <c r="AH250" s="78">
        <v>22</v>
      </c>
      <c r="AI250" s="16">
        <v>21163</v>
      </c>
      <c r="AJ250" s="48">
        <f t="shared" si="17"/>
        <v>0.22914591363852918</v>
      </c>
    </row>
    <row r="251" spans="1:36" x14ac:dyDescent="0.3">
      <c r="A251" s="19" t="s">
        <v>575</v>
      </c>
      <c r="B251" s="16" t="s">
        <v>593</v>
      </c>
      <c r="C251" s="19">
        <v>226685</v>
      </c>
      <c r="D251" s="16">
        <v>159502</v>
      </c>
      <c r="E251" s="78">
        <v>114</v>
      </c>
      <c r="F251" s="78">
        <v>472</v>
      </c>
      <c r="G251" s="16">
        <v>2120</v>
      </c>
      <c r="H251" s="78">
        <v>976</v>
      </c>
      <c r="I251" s="78">
        <v>474</v>
      </c>
      <c r="J251" s="78">
        <v>9</v>
      </c>
      <c r="K251" s="78">
        <v>66</v>
      </c>
      <c r="L251" s="16">
        <v>62952</v>
      </c>
      <c r="M251" s="47">
        <f t="shared" si="14"/>
        <v>0.27770695017314778</v>
      </c>
      <c r="N251" s="47">
        <f t="shared" si="15"/>
        <v>0.72229304982685227</v>
      </c>
      <c r="O251" s="16">
        <v>25159</v>
      </c>
      <c r="P251" s="16">
        <v>19853</v>
      </c>
      <c r="Q251" s="78">
        <v>23</v>
      </c>
      <c r="R251" s="78">
        <v>66</v>
      </c>
      <c r="S251" s="16">
        <v>104</v>
      </c>
      <c r="T251" s="78">
        <v>195</v>
      </c>
      <c r="U251" s="78">
        <v>21</v>
      </c>
      <c r="V251" s="78">
        <v>3</v>
      </c>
      <c r="W251" s="78">
        <v>4</v>
      </c>
      <c r="X251" s="16">
        <v>4890</v>
      </c>
      <c r="Y251" s="47">
        <f t="shared" si="16"/>
        <v>0.19436384593982273</v>
      </c>
      <c r="Z251" s="16">
        <v>201526</v>
      </c>
      <c r="AA251" s="16">
        <v>139649</v>
      </c>
      <c r="AB251" s="78">
        <v>91</v>
      </c>
      <c r="AC251" s="78">
        <v>406</v>
      </c>
      <c r="AD251" s="16">
        <v>2016</v>
      </c>
      <c r="AE251" s="78">
        <v>781</v>
      </c>
      <c r="AF251" s="78">
        <v>453</v>
      </c>
      <c r="AG251" s="78">
        <v>6</v>
      </c>
      <c r="AH251" s="78">
        <v>62</v>
      </c>
      <c r="AI251" s="16">
        <v>58062</v>
      </c>
      <c r="AJ251" s="48">
        <f t="shared" si="17"/>
        <v>0.28811170767047428</v>
      </c>
    </row>
    <row r="252" spans="1:36" x14ac:dyDescent="0.3">
      <c r="A252" s="19" t="s">
        <v>575</v>
      </c>
      <c r="B252" s="16" t="s">
        <v>595</v>
      </c>
      <c r="C252" s="19">
        <v>65007</v>
      </c>
      <c r="D252" s="16">
        <v>48480</v>
      </c>
      <c r="E252" s="78">
        <v>18</v>
      </c>
      <c r="F252" s="78">
        <v>120</v>
      </c>
      <c r="G252" s="78">
        <v>671</v>
      </c>
      <c r="H252" s="78">
        <v>159</v>
      </c>
      <c r="I252" s="78">
        <v>371</v>
      </c>
      <c r="J252" s="78">
        <v>3</v>
      </c>
      <c r="K252" s="78">
        <v>16</v>
      </c>
      <c r="L252" s="16">
        <v>15169</v>
      </c>
      <c r="M252" s="47">
        <f t="shared" si="14"/>
        <v>0.23334410140446413</v>
      </c>
      <c r="N252" s="47">
        <f t="shared" si="15"/>
        <v>0.76665589859553585</v>
      </c>
      <c r="O252" s="16">
        <v>19412</v>
      </c>
      <c r="P252" s="16">
        <v>14677</v>
      </c>
      <c r="Q252" s="78">
        <v>11</v>
      </c>
      <c r="R252" s="78">
        <v>64</v>
      </c>
      <c r="S252" s="78">
        <v>317</v>
      </c>
      <c r="T252" s="78">
        <v>34</v>
      </c>
      <c r="U252" s="78">
        <v>237</v>
      </c>
      <c r="V252" s="78">
        <v>3</v>
      </c>
      <c r="W252" s="78">
        <v>12</v>
      </c>
      <c r="X252" s="16">
        <v>4057</v>
      </c>
      <c r="Y252" s="47">
        <f t="shared" si="16"/>
        <v>0.20899443643107357</v>
      </c>
      <c r="Z252" s="16">
        <v>45595</v>
      </c>
      <c r="AA252" s="16">
        <v>33803</v>
      </c>
      <c r="AB252" s="78">
        <v>7</v>
      </c>
      <c r="AC252" s="78">
        <v>56</v>
      </c>
      <c r="AD252" s="78">
        <v>354</v>
      </c>
      <c r="AE252" s="78">
        <v>125</v>
      </c>
      <c r="AF252" s="78">
        <v>134</v>
      </c>
      <c r="AG252" s="78" t="s">
        <v>896</v>
      </c>
      <c r="AH252" s="78">
        <v>4</v>
      </c>
      <c r="AI252" s="16">
        <v>11112</v>
      </c>
      <c r="AJ252" s="48">
        <f t="shared" si="17"/>
        <v>0.24371093321636145</v>
      </c>
    </row>
    <row r="253" spans="1:36" x14ac:dyDescent="0.3">
      <c r="A253" s="19" t="s">
        <v>597</v>
      </c>
      <c r="B253" s="16" t="s">
        <v>600</v>
      </c>
      <c r="C253" s="19">
        <v>402587</v>
      </c>
      <c r="D253" s="16">
        <v>263171</v>
      </c>
      <c r="E253" s="78">
        <v>283</v>
      </c>
      <c r="F253" s="78">
        <v>2290</v>
      </c>
      <c r="G253" s="16">
        <v>4137</v>
      </c>
      <c r="H253" s="16">
        <v>5750</v>
      </c>
      <c r="I253" s="78">
        <v>1702</v>
      </c>
      <c r="J253" s="78">
        <v>99</v>
      </c>
      <c r="K253" s="78">
        <v>258</v>
      </c>
      <c r="L253" s="16">
        <v>124897</v>
      </c>
      <c r="M253" s="47">
        <f t="shared" si="14"/>
        <v>0.31023604835724949</v>
      </c>
      <c r="N253" s="47">
        <f t="shared" si="15"/>
        <v>0.68976395164275051</v>
      </c>
      <c r="O253" s="16">
        <v>213951</v>
      </c>
      <c r="P253" s="16">
        <v>147374</v>
      </c>
      <c r="Q253" s="78">
        <v>240</v>
      </c>
      <c r="R253" s="78">
        <v>1713</v>
      </c>
      <c r="S253" s="16">
        <v>2442</v>
      </c>
      <c r="T253" s="16">
        <v>4178</v>
      </c>
      <c r="U253" s="78">
        <v>1026</v>
      </c>
      <c r="V253" s="78">
        <v>71</v>
      </c>
      <c r="W253" s="78">
        <v>135</v>
      </c>
      <c r="X253" s="16">
        <v>56772</v>
      </c>
      <c r="Y253" s="47">
        <f t="shared" si="16"/>
        <v>0.26535047744577028</v>
      </c>
      <c r="Z253" s="16">
        <v>188636</v>
      </c>
      <c r="AA253" s="16">
        <v>115797</v>
      </c>
      <c r="AB253" s="78">
        <v>43</v>
      </c>
      <c r="AC253" s="78">
        <v>577</v>
      </c>
      <c r="AD253" s="16">
        <v>1695</v>
      </c>
      <c r="AE253" s="16">
        <v>1572</v>
      </c>
      <c r="AF253" s="78">
        <v>676</v>
      </c>
      <c r="AG253" s="78">
        <v>28</v>
      </c>
      <c r="AH253" s="78">
        <v>123</v>
      </c>
      <c r="AI253" s="16">
        <v>68125</v>
      </c>
      <c r="AJ253" s="48">
        <f t="shared" si="17"/>
        <v>0.36114527449691469</v>
      </c>
    </row>
    <row r="254" spans="1:36" x14ac:dyDescent="0.3">
      <c r="A254" s="19" t="s">
        <v>597</v>
      </c>
      <c r="B254" s="16" t="s">
        <v>601</v>
      </c>
      <c r="C254" s="19">
        <v>112151</v>
      </c>
      <c r="D254" s="16">
        <v>60789</v>
      </c>
      <c r="E254" s="78">
        <v>93</v>
      </c>
      <c r="F254" s="16">
        <v>1611</v>
      </c>
      <c r="G254" s="78">
        <v>572</v>
      </c>
      <c r="H254" s="78">
        <v>507</v>
      </c>
      <c r="I254" s="78">
        <v>229</v>
      </c>
      <c r="J254" s="78">
        <v>17</v>
      </c>
      <c r="K254" s="78">
        <v>38</v>
      </c>
      <c r="L254" s="16">
        <v>48295</v>
      </c>
      <c r="M254" s="47">
        <f t="shared" si="14"/>
        <v>0.43062478265909354</v>
      </c>
      <c r="N254" s="47">
        <f t="shared" si="15"/>
        <v>0.56937521734090646</v>
      </c>
      <c r="O254" s="16">
        <v>12820</v>
      </c>
      <c r="P254" s="16">
        <v>8009</v>
      </c>
      <c r="Q254" s="78">
        <v>28</v>
      </c>
      <c r="R254" s="16">
        <v>204</v>
      </c>
      <c r="S254" s="78">
        <v>98</v>
      </c>
      <c r="T254" s="78">
        <v>96</v>
      </c>
      <c r="U254" s="78">
        <v>78</v>
      </c>
      <c r="V254" s="78">
        <v>4</v>
      </c>
      <c r="W254" s="78">
        <v>8</v>
      </c>
      <c r="X254" s="16">
        <v>4295</v>
      </c>
      <c r="Y254" s="47">
        <f t="shared" si="16"/>
        <v>0.33502340093603744</v>
      </c>
      <c r="Z254" s="16">
        <v>99331</v>
      </c>
      <c r="AA254" s="16">
        <v>52780</v>
      </c>
      <c r="AB254" s="78">
        <v>65</v>
      </c>
      <c r="AC254" s="16">
        <v>1407</v>
      </c>
      <c r="AD254" s="78">
        <v>474</v>
      </c>
      <c r="AE254" s="78">
        <v>411</v>
      </c>
      <c r="AF254" s="78">
        <v>151</v>
      </c>
      <c r="AG254" s="78">
        <v>13</v>
      </c>
      <c r="AH254" s="78">
        <v>30</v>
      </c>
      <c r="AI254" s="16">
        <v>44000</v>
      </c>
      <c r="AJ254" s="48">
        <f t="shared" si="17"/>
        <v>0.44296342531535976</v>
      </c>
    </row>
    <row r="255" spans="1:36" x14ac:dyDescent="0.3">
      <c r="A255" s="19" t="s">
        <v>597</v>
      </c>
      <c r="B255" s="16" t="s">
        <v>603</v>
      </c>
      <c r="C255" s="19">
        <v>154456</v>
      </c>
      <c r="D255" s="16">
        <v>97691</v>
      </c>
      <c r="E255" s="78">
        <v>56</v>
      </c>
      <c r="F255" s="16">
        <v>1773</v>
      </c>
      <c r="G255" s="78">
        <v>933</v>
      </c>
      <c r="H255" s="78">
        <v>538</v>
      </c>
      <c r="I255" s="78">
        <v>349</v>
      </c>
      <c r="J255" s="78">
        <v>6</v>
      </c>
      <c r="K255" s="78">
        <v>31</v>
      </c>
      <c r="L255" s="16">
        <v>53079</v>
      </c>
      <c r="M255" s="47">
        <f t="shared" si="14"/>
        <v>0.34365126638006943</v>
      </c>
      <c r="N255" s="47">
        <f t="shared" si="15"/>
        <v>0.65634873361993051</v>
      </c>
      <c r="O255" s="16">
        <v>14282</v>
      </c>
      <c r="P255" s="16">
        <v>9835</v>
      </c>
      <c r="Q255" s="78">
        <v>13</v>
      </c>
      <c r="R255" s="16">
        <v>406</v>
      </c>
      <c r="S255" s="78">
        <v>108</v>
      </c>
      <c r="T255" s="78">
        <v>51</v>
      </c>
      <c r="U255" s="78">
        <v>68</v>
      </c>
      <c r="V255" s="78">
        <v>4</v>
      </c>
      <c r="W255" s="78">
        <v>1</v>
      </c>
      <c r="X255" s="16">
        <v>3796</v>
      </c>
      <c r="Y255" s="47">
        <f t="shared" si="16"/>
        <v>0.2657891051673435</v>
      </c>
      <c r="Z255" s="16">
        <v>140174</v>
      </c>
      <c r="AA255" s="16">
        <v>87856</v>
      </c>
      <c r="AB255" s="78">
        <v>43</v>
      </c>
      <c r="AC255" s="16">
        <v>1367</v>
      </c>
      <c r="AD255" s="78">
        <v>825</v>
      </c>
      <c r="AE255" s="78">
        <v>487</v>
      </c>
      <c r="AF255" s="78">
        <v>281</v>
      </c>
      <c r="AG255" s="78">
        <v>2</v>
      </c>
      <c r="AH255" s="78">
        <v>30</v>
      </c>
      <c r="AI255" s="16">
        <v>49283</v>
      </c>
      <c r="AJ255" s="48">
        <f t="shared" si="17"/>
        <v>0.35158445931485155</v>
      </c>
    </row>
    <row r="256" spans="1:36" x14ac:dyDescent="0.3">
      <c r="A256" s="19" t="s">
        <v>597</v>
      </c>
      <c r="B256" s="16" t="s">
        <v>605</v>
      </c>
      <c r="C256" s="19">
        <v>136727</v>
      </c>
      <c r="D256" s="16">
        <v>87058</v>
      </c>
      <c r="E256" s="78">
        <v>102</v>
      </c>
      <c r="F256" s="78">
        <v>1115</v>
      </c>
      <c r="G256" s="78">
        <v>1089</v>
      </c>
      <c r="H256" s="78">
        <v>598</v>
      </c>
      <c r="I256" s="78">
        <v>371</v>
      </c>
      <c r="J256" s="78">
        <v>6</v>
      </c>
      <c r="K256" s="78">
        <v>38</v>
      </c>
      <c r="L256" s="16">
        <v>46350</v>
      </c>
      <c r="M256" s="47">
        <f t="shared" si="14"/>
        <v>0.33899668682849765</v>
      </c>
      <c r="N256" s="47">
        <f t="shared" si="15"/>
        <v>0.66100331317150229</v>
      </c>
      <c r="O256" s="16">
        <v>18667</v>
      </c>
      <c r="P256" s="16">
        <v>12641</v>
      </c>
      <c r="Q256" s="78">
        <v>41</v>
      </c>
      <c r="R256" s="78">
        <v>232</v>
      </c>
      <c r="S256" s="78">
        <v>233</v>
      </c>
      <c r="T256" s="78">
        <v>108</v>
      </c>
      <c r="U256" s="78">
        <v>154</v>
      </c>
      <c r="V256" s="78">
        <v>1</v>
      </c>
      <c r="W256" s="78">
        <v>1</v>
      </c>
      <c r="X256" s="16">
        <v>5256</v>
      </c>
      <c r="Y256" s="47">
        <f t="shared" si="16"/>
        <v>0.28156640059998927</v>
      </c>
      <c r="Z256" s="16">
        <v>118060</v>
      </c>
      <c r="AA256" s="16">
        <v>74417</v>
      </c>
      <c r="AB256" s="78">
        <v>61</v>
      </c>
      <c r="AC256" s="78">
        <v>883</v>
      </c>
      <c r="AD256" s="78">
        <v>856</v>
      </c>
      <c r="AE256" s="78">
        <v>490</v>
      </c>
      <c r="AF256" s="78">
        <v>217</v>
      </c>
      <c r="AG256" s="78">
        <v>5</v>
      </c>
      <c r="AH256" s="78">
        <v>37</v>
      </c>
      <c r="AI256" s="16">
        <v>41094</v>
      </c>
      <c r="AJ256" s="48">
        <f t="shared" si="17"/>
        <v>0.34807724885651364</v>
      </c>
    </row>
    <row r="257" spans="1:36" x14ac:dyDescent="0.3">
      <c r="A257" s="19" t="s">
        <v>597</v>
      </c>
      <c r="B257" s="16" t="s">
        <v>607</v>
      </c>
      <c r="C257" s="19">
        <v>160823</v>
      </c>
      <c r="D257" s="16">
        <v>108310</v>
      </c>
      <c r="E257" s="78">
        <v>98</v>
      </c>
      <c r="F257" s="78">
        <v>407</v>
      </c>
      <c r="G257" s="78">
        <v>683</v>
      </c>
      <c r="H257" s="78">
        <v>869</v>
      </c>
      <c r="I257" s="78">
        <v>183</v>
      </c>
      <c r="J257" s="78">
        <v>29</v>
      </c>
      <c r="K257" s="78">
        <v>39</v>
      </c>
      <c r="L257" s="16">
        <v>50205</v>
      </c>
      <c r="M257" s="47">
        <f t="shared" si="14"/>
        <v>0.31217549728583599</v>
      </c>
      <c r="N257" s="47">
        <f t="shared" si="15"/>
        <v>0.68782450271416407</v>
      </c>
      <c r="O257" s="16">
        <v>48733</v>
      </c>
      <c r="P257" s="16">
        <v>34086</v>
      </c>
      <c r="Q257" s="78">
        <v>74</v>
      </c>
      <c r="R257" s="78">
        <v>260</v>
      </c>
      <c r="S257" s="78">
        <v>426</v>
      </c>
      <c r="T257" s="78">
        <v>382</v>
      </c>
      <c r="U257" s="78">
        <v>94</v>
      </c>
      <c r="V257" s="78">
        <v>26</v>
      </c>
      <c r="W257" s="78">
        <v>19</v>
      </c>
      <c r="X257" s="16">
        <v>13366</v>
      </c>
      <c r="Y257" s="47">
        <f t="shared" si="16"/>
        <v>0.27427000184679784</v>
      </c>
      <c r="Z257" s="16">
        <v>112090</v>
      </c>
      <c r="AA257" s="16">
        <v>74224</v>
      </c>
      <c r="AB257" s="78">
        <v>24</v>
      </c>
      <c r="AC257" s="78">
        <v>147</v>
      </c>
      <c r="AD257" s="78">
        <v>257</v>
      </c>
      <c r="AE257" s="78">
        <v>487</v>
      </c>
      <c r="AF257" s="78">
        <v>89</v>
      </c>
      <c r="AG257" s="78">
        <v>3</v>
      </c>
      <c r="AH257" s="78">
        <v>20</v>
      </c>
      <c r="AI257" s="16">
        <v>36839</v>
      </c>
      <c r="AJ257" s="48">
        <f t="shared" si="17"/>
        <v>0.32865554465161922</v>
      </c>
    </row>
    <row r="258" spans="1:36" x14ac:dyDescent="0.3">
      <c r="A258" s="19" t="s">
        <v>597</v>
      </c>
      <c r="B258" s="16" t="s">
        <v>609</v>
      </c>
      <c r="C258" s="19">
        <v>197197</v>
      </c>
      <c r="D258" s="16">
        <v>108816</v>
      </c>
      <c r="E258" s="78">
        <v>236</v>
      </c>
      <c r="F258" s="16">
        <v>13370</v>
      </c>
      <c r="G258" s="78">
        <v>837</v>
      </c>
      <c r="H258" s="78">
        <v>708</v>
      </c>
      <c r="I258" s="78">
        <v>769</v>
      </c>
      <c r="J258" s="78">
        <v>34</v>
      </c>
      <c r="K258" s="78">
        <v>53</v>
      </c>
      <c r="L258" s="16">
        <v>72374</v>
      </c>
      <c r="M258" s="47">
        <f t="shared" si="14"/>
        <v>0.36701369696293556</v>
      </c>
      <c r="N258" s="47">
        <f t="shared" si="15"/>
        <v>0.63298630303706438</v>
      </c>
      <c r="O258" s="16">
        <v>25956</v>
      </c>
      <c r="P258" s="16">
        <v>17242</v>
      </c>
      <c r="Q258" s="78">
        <v>92</v>
      </c>
      <c r="R258" s="16">
        <v>1241</v>
      </c>
      <c r="S258" s="78">
        <v>236</v>
      </c>
      <c r="T258" s="78">
        <v>185</v>
      </c>
      <c r="U258" s="78">
        <v>125</v>
      </c>
      <c r="V258" s="78">
        <v>13</v>
      </c>
      <c r="W258" s="78">
        <v>13</v>
      </c>
      <c r="X258" s="16">
        <v>6809</v>
      </c>
      <c r="Y258" s="47">
        <f t="shared" si="16"/>
        <v>0.26232855601787641</v>
      </c>
      <c r="Z258" s="16">
        <v>171241</v>
      </c>
      <c r="AA258" s="16">
        <v>91574</v>
      </c>
      <c r="AB258" s="78">
        <v>144</v>
      </c>
      <c r="AC258" s="16">
        <v>12129</v>
      </c>
      <c r="AD258" s="78">
        <v>601</v>
      </c>
      <c r="AE258" s="78">
        <v>523</v>
      </c>
      <c r="AF258" s="78">
        <v>644</v>
      </c>
      <c r="AG258" s="78">
        <v>21</v>
      </c>
      <c r="AH258" s="78">
        <v>40</v>
      </c>
      <c r="AI258" s="16">
        <v>65565</v>
      </c>
      <c r="AJ258" s="48">
        <f t="shared" si="17"/>
        <v>0.38288143610467118</v>
      </c>
    </row>
    <row r="259" spans="1:36" x14ac:dyDescent="0.3">
      <c r="A259" s="19" t="s">
        <v>597</v>
      </c>
      <c r="B259" s="16" t="s">
        <v>611</v>
      </c>
      <c r="C259" s="19">
        <v>161472</v>
      </c>
      <c r="D259" s="16">
        <v>104427</v>
      </c>
      <c r="E259" s="78">
        <v>127</v>
      </c>
      <c r="F259" s="78">
        <v>408</v>
      </c>
      <c r="G259" s="78">
        <v>1096</v>
      </c>
      <c r="H259" s="78">
        <v>960</v>
      </c>
      <c r="I259" s="78">
        <v>430</v>
      </c>
      <c r="J259" s="78">
        <v>5</v>
      </c>
      <c r="K259" s="78">
        <v>32</v>
      </c>
      <c r="L259" s="16">
        <v>53987</v>
      </c>
      <c r="M259" s="47">
        <f t="shared" si="14"/>
        <v>0.33434279627427665</v>
      </c>
      <c r="N259" s="47">
        <f t="shared" si="15"/>
        <v>0.66565720372572335</v>
      </c>
      <c r="O259" s="16">
        <v>31528</v>
      </c>
      <c r="P259" s="16">
        <v>22015</v>
      </c>
      <c r="Q259" s="78">
        <v>59</v>
      </c>
      <c r="R259" s="78">
        <v>109</v>
      </c>
      <c r="S259" s="78">
        <v>304</v>
      </c>
      <c r="T259" s="78">
        <v>270</v>
      </c>
      <c r="U259" s="78">
        <v>64</v>
      </c>
      <c r="V259" s="78">
        <v>5</v>
      </c>
      <c r="W259" s="78">
        <v>6</v>
      </c>
      <c r="X259" s="16">
        <v>8696</v>
      </c>
      <c r="Y259" s="47">
        <f t="shared" si="16"/>
        <v>0.27581832022329356</v>
      </c>
      <c r="Z259" s="16">
        <v>129944</v>
      </c>
      <c r="AA259" s="16">
        <v>82412</v>
      </c>
      <c r="AB259" s="78">
        <v>68</v>
      </c>
      <c r="AC259" s="78">
        <v>299</v>
      </c>
      <c r="AD259" s="78">
        <v>792</v>
      </c>
      <c r="AE259" s="78">
        <v>690</v>
      </c>
      <c r="AF259" s="78">
        <v>366</v>
      </c>
      <c r="AG259" s="78" t="s">
        <v>896</v>
      </c>
      <c r="AH259" s="78">
        <v>26</v>
      </c>
      <c r="AI259" s="16">
        <v>45291</v>
      </c>
      <c r="AJ259" s="48">
        <f t="shared" si="17"/>
        <v>0.34854244905497755</v>
      </c>
    </row>
    <row r="260" spans="1:36" x14ac:dyDescent="0.3">
      <c r="A260" s="19" t="s">
        <v>597</v>
      </c>
      <c r="B260" s="16" t="s">
        <v>613</v>
      </c>
      <c r="C260" s="19">
        <v>82527</v>
      </c>
      <c r="D260" s="16">
        <v>44905</v>
      </c>
      <c r="E260" s="78">
        <v>26</v>
      </c>
      <c r="F260" s="78">
        <v>194</v>
      </c>
      <c r="G260" s="78">
        <v>1075</v>
      </c>
      <c r="H260" s="78">
        <v>467</v>
      </c>
      <c r="I260" s="78">
        <v>540</v>
      </c>
      <c r="J260" s="78">
        <v>6</v>
      </c>
      <c r="K260" s="78">
        <v>13</v>
      </c>
      <c r="L260" s="16">
        <v>35301</v>
      </c>
      <c r="M260" s="47">
        <f t="shared" si="14"/>
        <v>0.42775091788142061</v>
      </c>
      <c r="N260" s="47">
        <f t="shared" si="15"/>
        <v>0.57224908211857939</v>
      </c>
      <c r="O260" s="16">
        <v>19821</v>
      </c>
      <c r="P260" s="16">
        <v>13273</v>
      </c>
      <c r="Q260" s="78">
        <v>14</v>
      </c>
      <c r="R260" s="78">
        <v>77</v>
      </c>
      <c r="S260" s="78">
        <v>746</v>
      </c>
      <c r="T260" s="78">
        <v>199</v>
      </c>
      <c r="U260" s="78">
        <v>147</v>
      </c>
      <c r="V260" s="78">
        <v>4</v>
      </c>
      <c r="W260" s="78">
        <v>2</v>
      </c>
      <c r="X260" s="16">
        <v>5359</v>
      </c>
      <c r="Y260" s="47">
        <f t="shared" si="16"/>
        <v>0.27036980979768932</v>
      </c>
      <c r="Z260" s="16">
        <v>62706</v>
      </c>
      <c r="AA260" s="16">
        <v>31632</v>
      </c>
      <c r="AB260" s="78">
        <v>12</v>
      </c>
      <c r="AC260" s="78">
        <v>117</v>
      </c>
      <c r="AD260" s="78">
        <v>329</v>
      </c>
      <c r="AE260" s="78">
        <v>268</v>
      </c>
      <c r="AF260" s="78">
        <v>393</v>
      </c>
      <c r="AG260" s="78">
        <v>2</v>
      </c>
      <c r="AH260" s="78">
        <v>11</v>
      </c>
      <c r="AI260" s="16">
        <v>29942</v>
      </c>
      <c r="AJ260" s="48">
        <f t="shared" si="17"/>
        <v>0.47749816604471662</v>
      </c>
    </row>
    <row r="261" spans="1:36" x14ac:dyDescent="0.3">
      <c r="A261" s="19" t="s">
        <v>597</v>
      </c>
      <c r="B261" s="16" t="s">
        <v>617</v>
      </c>
      <c r="C261" s="19">
        <v>215130</v>
      </c>
      <c r="D261" s="16">
        <v>154321</v>
      </c>
      <c r="E261" s="78">
        <v>302</v>
      </c>
      <c r="F261" s="78">
        <v>1848</v>
      </c>
      <c r="G261" s="16">
        <v>3735</v>
      </c>
      <c r="H261" s="78">
        <v>1553</v>
      </c>
      <c r="I261" s="78">
        <v>1280</v>
      </c>
      <c r="J261" s="78">
        <v>84</v>
      </c>
      <c r="K261" s="78">
        <v>71</v>
      </c>
      <c r="L261" s="16">
        <v>51936</v>
      </c>
      <c r="M261" s="47">
        <f t="shared" si="14"/>
        <v>0.24141681773811183</v>
      </c>
      <c r="N261" s="47">
        <f t="shared" si="15"/>
        <v>0.75858318226188814</v>
      </c>
      <c r="O261" s="16">
        <v>92791</v>
      </c>
      <c r="P261" s="16">
        <v>70087</v>
      </c>
      <c r="Q261" s="78">
        <v>244</v>
      </c>
      <c r="R261" s="78">
        <v>1470</v>
      </c>
      <c r="S261" s="16">
        <v>2261</v>
      </c>
      <c r="T261" s="78">
        <v>918</v>
      </c>
      <c r="U261" s="78">
        <v>484</v>
      </c>
      <c r="V261" s="78">
        <v>70</v>
      </c>
      <c r="W261" s="78">
        <v>26</v>
      </c>
      <c r="X261" s="16">
        <v>17231</v>
      </c>
      <c r="Y261" s="47">
        <f t="shared" si="16"/>
        <v>0.18569688870687889</v>
      </c>
      <c r="Z261" s="16">
        <v>122339</v>
      </c>
      <c r="AA261" s="16">
        <v>84234</v>
      </c>
      <c r="AB261" s="78">
        <v>58</v>
      </c>
      <c r="AC261" s="78">
        <v>378</v>
      </c>
      <c r="AD261" s="16">
        <v>1474</v>
      </c>
      <c r="AE261" s="78">
        <v>635</v>
      </c>
      <c r="AF261" s="78">
        <v>796</v>
      </c>
      <c r="AG261" s="78">
        <v>14</v>
      </c>
      <c r="AH261" s="78">
        <v>45</v>
      </c>
      <c r="AI261" s="16">
        <v>34705</v>
      </c>
      <c r="AJ261" s="48">
        <f t="shared" si="17"/>
        <v>0.28367895765046308</v>
      </c>
    </row>
    <row r="262" spans="1:36" x14ac:dyDescent="0.3">
      <c r="A262" s="19" t="s">
        <v>597</v>
      </c>
      <c r="B262" s="16" t="s">
        <v>618</v>
      </c>
      <c r="C262" s="19">
        <v>170558</v>
      </c>
      <c r="D262" s="16">
        <v>108758</v>
      </c>
      <c r="E262" s="78">
        <v>96</v>
      </c>
      <c r="F262" s="78">
        <v>427</v>
      </c>
      <c r="G262" s="16">
        <v>1758</v>
      </c>
      <c r="H262" s="78">
        <v>960</v>
      </c>
      <c r="I262" s="78">
        <v>829</v>
      </c>
      <c r="J262" s="78">
        <v>15</v>
      </c>
      <c r="K262" s="78">
        <v>73</v>
      </c>
      <c r="L262" s="16">
        <v>57642</v>
      </c>
      <c r="M262" s="47">
        <f t="shared" ref="M262:M325" si="18">L262/C262</f>
        <v>0.33796128003377152</v>
      </c>
      <c r="N262" s="47">
        <f t="shared" ref="N262:N325" si="19">1-M262</f>
        <v>0.66203871996622854</v>
      </c>
      <c r="O262" s="16">
        <v>20541</v>
      </c>
      <c r="P262" s="16">
        <v>15790</v>
      </c>
      <c r="Q262" s="78">
        <v>41</v>
      </c>
      <c r="R262" s="78">
        <v>64</v>
      </c>
      <c r="S262" s="16">
        <v>171</v>
      </c>
      <c r="T262" s="78">
        <v>147</v>
      </c>
      <c r="U262" s="78">
        <v>99</v>
      </c>
      <c r="V262" s="78">
        <v>2</v>
      </c>
      <c r="W262" s="78">
        <v>15</v>
      </c>
      <c r="X262" s="16">
        <v>4212</v>
      </c>
      <c r="Y262" s="47">
        <f t="shared" ref="Y262:Y325" si="20">X262/O262</f>
        <v>0.20505330801811011</v>
      </c>
      <c r="Z262" s="16">
        <v>150017</v>
      </c>
      <c r="AA262" s="16">
        <v>92968</v>
      </c>
      <c r="AB262" s="78">
        <v>55</v>
      </c>
      <c r="AC262" s="78">
        <v>363</v>
      </c>
      <c r="AD262" s="16">
        <v>1587</v>
      </c>
      <c r="AE262" s="78">
        <v>813</v>
      </c>
      <c r="AF262" s="78">
        <v>730</v>
      </c>
      <c r="AG262" s="78">
        <v>13</v>
      </c>
      <c r="AH262" s="78">
        <v>58</v>
      </c>
      <c r="AI262" s="16">
        <v>53430</v>
      </c>
      <c r="AJ262" s="48">
        <f t="shared" si="17"/>
        <v>0.35615963524133931</v>
      </c>
    </row>
    <row r="263" spans="1:36" x14ac:dyDescent="0.3">
      <c r="A263" s="19" t="s">
        <v>597</v>
      </c>
      <c r="B263" s="16" t="s">
        <v>620</v>
      </c>
      <c r="C263" s="19">
        <v>86571</v>
      </c>
      <c r="D263" s="16">
        <v>46690</v>
      </c>
      <c r="E263" s="78">
        <v>38</v>
      </c>
      <c r="F263" s="78">
        <v>477</v>
      </c>
      <c r="G263" s="78">
        <v>962</v>
      </c>
      <c r="H263" s="78">
        <v>479</v>
      </c>
      <c r="I263" s="78">
        <v>518</v>
      </c>
      <c r="J263" s="78">
        <v>1</v>
      </c>
      <c r="K263" s="78">
        <v>57</v>
      </c>
      <c r="L263" s="16">
        <v>37349</v>
      </c>
      <c r="M263" s="47">
        <f t="shared" si="18"/>
        <v>0.43142622818264775</v>
      </c>
      <c r="N263" s="47">
        <f t="shared" si="19"/>
        <v>0.56857377181735225</v>
      </c>
      <c r="O263" s="16">
        <v>8640</v>
      </c>
      <c r="P263" s="16">
        <v>6253</v>
      </c>
      <c r="Q263" s="78">
        <v>7</v>
      </c>
      <c r="R263" s="78">
        <v>13</v>
      </c>
      <c r="S263" s="78">
        <v>73</v>
      </c>
      <c r="T263" s="78">
        <v>54</v>
      </c>
      <c r="U263" s="78">
        <v>47</v>
      </c>
      <c r="V263" s="78" t="s">
        <v>896</v>
      </c>
      <c r="W263" s="78">
        <v>3</v>
      </c>
      <c r="X263" s="16">
        <v>2190</v>
      </c>
      <c r="Y263" s="47">
        <f t="shared" si="20"/>
        <v>0.25347222222222221</v>
      </c>
      <c r="Z263" s="16">
        <v>77931</v>
      </c>
      <c r="AA263" s="16">
        <v>40437</v>
      </c>
      <c r="AB263" s="78">
        <v>31</v>
      </c>
      <c r="AC263" s="78">
        <v>464</v>
      </c>
      <c r="AD263" s="78">
        <v>889</v>
      </c>
      <c r="AE263" s="78">
        <v>425</v>
      </c>
      <c r="AF263" s="78">
        <v>471</v>
      </c>
      <c r="AG263" s="78">
        <v>1</v>
      </c>
      <c r="AH263" s="78">
        <v>54</v>
      </c>
      <c r="AI263" s="16">
        <v>35159</v>
      </c>
      <c r="AJ263" s="48">
        <f t="shared" si="17"/>
        <v>0.45115550936084486</v>
      </c>
    </row>
    <row r="264" spans="1:36" x14ac:dyDescent="0.3">
      <c r="A264" s="19" t="s">
        <v>597</v>
      </c>
      <c r="B264" s="16" t="s">
        <v>622</v>
      </c>
      <c r="C264" s="19">
        <v>204488</v>
      </c>
      <c r="D264" s="16">
        <v>126267</v>
      </c>
      <c r="E264" s="78">
        <v>242</v>
      </c>
      <c r="F264" s="16">
        <v>8664</v>
      </c>
      <c r="G264" s="16">
        <v>2522</v>
      </c>
      <c r="H264" s="78">
        <v>865</v>
      </c>
      <c r="I264" s="78">
        <v>1581</v>
      </c>
      <c r="J264" s="78">
        <v>28</v>
      </c>
      <c r="K264" s="78">
        <v>81</v>
      </c>
      <c r="L264" s="16">
        <v>64238</v>
      </c>
      <c r="M264" s="47">
        <f t="shared" si="18"/>
        <v>0.31414068307186732</v>
      </c>
      <c r="N264" s="47">
        <f t="shared" si="19"/>
        <v>0.68585931692813262</v>
      </c>
      <c r="O264" s="16">
        <v>52684</v>
      </c>
      <c r="P264" s="16">
        <v>36328</v>
      </c>
      <c r="Q264" s="78">
        <v>117</v>
      </c>
      <c r="R264" s="16">
        <v>1540</v>
      </c>
      <c r="S264" s="16">
        <v>900</v>
      </c>
      <c r="T264" s="78">
        <v>302</v>
      </c>
      <c r="U264" s="78">
        <v>615</v>
      </c>
      <c r="V264" s="78">
        <v>15</v>
      </c>
      <c r="W264" s="78">
        <v>32</v>
      </c>
      <c r="X264" s="16">
        <v>12835</v>
      </c>
      <c r="Y264" s="47">
        <f t="shared" si="20"/>
        <v>0.24362235213727126</v>
      </c>
      <c r="Z264" s="16">
        <v>151804</v>
      </c>
      <c r="AA264" s="16">
        <v>89939</v>
      </c>
      <c r="AB264" s="78">
        <v>125</v>
      </c>
      <c r="AC264" s="16">
        <v>7124</v>
      </c>
      <c r="AD264" s="16">
        <v>1622</v>
      </c>
      <c r="AE264" s="78">
        <v>563</v>
      </c>
      <c r="AF264" s="78">
        <v>966</v>
      </c>
      <c r="AG264" s="78">
        <v>13</v>
      </c>
      <c r="AH264" s="78">
        <v>49</v>
      </c>
      <c r="AI264" s="16">
        <v>51403</v>
      </c>
      <c r="AJ264" s="48">
        <f t="shared" si="17"/>
        <v>0.33861426576374798</v>
      </c>
    </row>
    <row r="265" spans="1:36" x14ac:dyDescent="0.3">
      <c r="A265" s="19" t="s">
        <v>597</v>
      </c>
      <c r="B265" s="16" t="s">
        <v>624</v>
      </c>
      <c r="C265" s="19">
        <v>127430</v>
      </c>
      <c r="D265" s="16">
        <v>86550</v>
      </c>
      <c r="E265" s="78">
        <v>72</v>
      </c>
      <c r="F265" s="16">
        <v>1104</v>
      </c>
      <c r="G265" s="78">
        <v>978</v>
      </c>
      <c r="H265" s="78">
        <v>617</v>
      </c>
      <c r="I265" s="78">
        <v>191</v>
      </c>
      <c r="J265" s="78">
        <v>2</v>
      </c>
      <c r="K265" s="78">
        <v>39</v>
      </c>
      <c r="L265" s="16">
        <v>37877</v>
      </c>
      <c r="M265" s="47">
        <f t="shared" si="18"/>
        <v>0.29723769912893355</v>
      </c>
      <c r="N265" s="47">
        <f t="shared" si="19"/>
        <v>0.70276230087106639</v>
      </c>
      <c r="O265" s="16">
        <v>11571</v>
      </c>
      <c r="P265" s="16">
        <v>9056</v>
      </c>
      <c r="Q265" s="78">
        <v>8</v>
      </c>
      <c r="R265" s="16">
        <v>16</v>
      </c>
      <c r="S265" s="78">
        <v>56</v>
      </c>
      <c r="T265" s="78">
        <v>137</v>
      </c>
      <c r="U265" s="78">
        <v>16</v>
      </c>
      <c r="V265" s="78">
        <v>1</v>
      </c>
      <c r="W265" s="78" t="s">
        <v>896</v>
      </c>
      <c r="X265" s="16">
        <v>2281</v>
      </c>
      <c r="Y265" s="47">
        <f t="shared" si="20"/>
        <v>0.19713075792930601</v>
      </c>
      <c r="Z265" s="16">
        <v>115859</v>
      </c>
      <c r="AA265" s="16">
        <v>77494</v>
      </c>
      <c r="AB265" s="78">
        <v>64</v>
      </c>
      <c r="AC265" s="16">
        <v>1088</v>
      </c>
      <c r="AD265" s="78">
        <v>922</v>
      </c>
      <c r="AE265" s="78">
        <v>480</v>
      </c>
      <c r="AF265" s="78">
        <v>175</v>
      </c>
      <c r="AG265" s="78">
        <v>1</v>
      </c>
      <c r="AH265" s="78">
        <v>39</v>
      </c>
      <c r="AI265" s="16">
        <v>35596</v>
      </c>
      <c r="AJ265" s="48">
        <f t="shared" si="17"/>
        <v>0.30723551903606972</v>
      </c>
    </row>
    <row r="266" spans="1:36" x14ac:dyDescent="0.3">
      <c r="A266" s="19" t="s">
        <v>597</v>
      </c>
      <c r="B266" s="16" t="s">
        <v>626</v>
      </c>
      <c r="C266" s="19">
        <v>92639</v>
      </c>
      <c r="D266" s="16">
        <v>59013</v>
      </c>
      <c r="E266" s="78">
        <v>49</v>
      </c>
      <c r="F266" s="78">
        <v>248</v>
      </c>
      <c r="G266" s="78">
        <v>462</v>
      </c>
      <c r="H266" s="78">
        <v>376</v>
      </c>
      <c r="I266" s="78">
        <v>262</v>
      </c>
      <c r="J266" s="78" t="s">
        <v>896</v>
      </c>
      <c r="K266" s="78">
        <v>32</v>
      </c>
      <c r="L266" s="16">
        <v>32197</v>
      </c>
      <c r="M266" s="47">
        <f t="shared" si="18"/>
        <v>0.34755340623279612</v>
      </c>
      <c r="N266" s="47">
        <f t="shared" si="19"/>
        <v>0.65244659376720393</v>
      </c>
      <c r="O266" s="16">
        <v>8227</v>
      </c>
      <c r="P266" s="16">
        <v>6300</v>
      </c>
      <c r="Q266" s="78">
        <v>8</v>
      </c>
      <c r="R266" s="78">
        <v>13</v>
      </c>
      <c r="S266" s="78">
        <v>62</v>
      </c>
      <c r="T266" s="78">
        <v>19</v>
      </c>
      <c r="U266" s="78">
        <v>23</v>
      </c>
      <c r="V266" s="78" t="s">
        <v>896</v>
      </c>
      <c r="W266" s="78" t="s">
        <v>896</v>
      </c>
      <c r="X266" s="16">
        <v>1802</v>
      </c>
      <c r="Y266" s="47">
        <f t="shared" si="20"/>
        <v>0.21903488513431385</v>
      </c>
      <c r="Z266" s="16">
        <v>84412</v>
      </c>
      <c r="AA266" s="16">
        <v>52713</v>
      </c>
      <c r="AB266" s="78">
        <v>41</v>
      </c>
      <c r="AC266" s="78">
        <v>235</v>
      </c>
      <c r="AD266" s="78">
        <v>400</v>
      </c>
      <c r="AE266" s="78">
        <v>357</v>
      </c>
      <c r="AF266" s="78">
        <v>239</v>
      </c>
      <c r="AG266" s="78" t="s">
        <v>896</v>
      </c>
      <c r="AH266" s="78">
        <v>32</v>
      </c>
      <c r="AI266" s="16">
        <v>30395</v>
      </c>
      <c r="AJ266" s="48">
        <f t="shared" si="17"/>
        <v>0.3600791356679145</v>
      </c>
    </row>
    <row r="267" spans="1:36" x14ac:dyDescent="0.3">
      <c r="A267" s="19" t="s">
        <v>597</v>
      </c>
      <c r="B267" s="16" t="s">
        <v>630</v>
      </c>
      <c r="C267" s="19">
        <v>218854</v>
      </c>
      <c r="D267" s="16">
        <v>162993</v>
      </c>
      <c r="E267" s="78">
        <v>247</v>
      </c>
      <c r="F267" s="78">
        <v>862</v>
      </c>
      <c r="G267" s="16">
        <v>2529</v>
      </c>
      <c r="H267" s="78">
        <v>2810</v>
      </c>
      <c r="I267" s="78">
        <v>2277</v>
      </c>
      <c r="J267" s="78">
        <v>104</v>
      </c>
      <c r="K267" s="78">
        <v>92</v>
      </c>
      <c r="L267" s="16">
        <v>46940</v>
      </c>
      <c r="M267" s="47">
        <f t="shared" si="18"/>
        <v>0.2144808868012465</v>
      </c>
      <c r="N267" s="47">
        <f t="shared" si="19"/>
        <v>0.78551911319875356</v>
      </c>
      <c r="O267" s="16">
        <v>116921</v>
      </c>
      <c r="P267" s="16">
        <v>87979</v>
      </c>
      <c r="Q267" s="78">
        <v>226</v>
      </c>
      <c r="R267" s="78">
        <v>738</v>
      </c>
      <c r="S267" s="16">
        <v>1016</v>
      </c>
      <c r="T267" s="78">
        <v>2294</v>
      </c>
      <c r="U267" s="78">
        <v>1681</v>
      </c>
      <c r="V267" s="78">
        <v>90</v>
      </c>
      <c r="W267" s="78">
        <v>53</v>
      </c>
      <c r="X267" s="16">
        <v>22844</v>
      </c>
      <c r="Y267" s="47">
        <f t="shared" si="20"/>
        <v>0.19537978635146808</v>
      </c>
      <c r="Z267" s="16">
        <v>101933</v>
      </c>
      <c r="AA267" s="16">
        <v>75014</v>
      </c>
      <c r="AB267" s="78">
        <v>21</v>
      </c>
      <c r="AC267" s="78">
        <v>124</v>
      </c>
      <c r="AD267" s="16">
        <v>1513</v>
      </c>
      <c r="AE267" s="78">
        <v>516</v>
      </c>
      <c r="AF267" s="78">
        <v>596</v>
      </c>
      <c r="AG267" s="78">
        <v>14</v>
      </c>
      <c r="AH267" s="78">
        <v>39</v>
      </c>
      <c r="AI267" s="16">
        <v>24096</v>
      </c>
      <c r="AJ267" s="48">
        <f t="shared" si="17"/>
        <v>0.23639057027655422</v>
      </c>
    </row>
    <row r="268" spans="1:36" x14ac:dyDescent="0.3">
      <c r="A268" s="19" t="s">
        <v>597</v>
      </c>
      <c r="B268" s="16" t="s">
        <v>631</v>
      </c>
      <c r="C268" s="19">
        <v>105893</v>
      </c>
      <c r="D268" s="16">
        <v>73352</v>
      </c>
      <c r="E268" s="78">
        <v>33</v>
      </c>
      <c r="F268" s="78">
        <v>237</v>
      </c>
      <c r="G268" s="78">
        <v>843</v>
      </c>
      <c r="H268" s="78">
        <v>365</v>
      </c>
      <c r="I268" s="16">
        <v>1626</v>
      </c>
      <c r="J268" s="78">
        <v>4</v>
      </c>
      <c r="K268" s="78">
        <v>25</v>
      </c>
      <c r="L268" s="16">
        <v>29408</v>
      </c>
      <c r="M268" s="47">
        <f t="shared" si="18"/>
        <v>0.27771429650685125</v>
      </c>
      <c r="N268" s="47">
        <f t="shared" si="19"/>
        <v>0.72228570349314869</v>
      </c>
      <c r="O268" s="16">
        <v>12161</v>
      </c>
      <c r="P268" s="16">
        <v>9798</v>
      </c>
      <c r="Q268" s="78">
        <v>5</v>
      </c>
      <c r="R268" s="78">
        <v>80</v>
      </c>
      <c r="S268" s="78">
        <v>54</v>
      </c>
      <c r="T268" s="78">
        <v>51</v>
      </c>
      <c r="U268" s="16">
        <v>117</v>
      </c>
      <c r="V268" s="78" t="s">
        <v>896</v>
      </c>
      <c r="W268" s="78">
        <v>5</v>
      </c>
      <c r="X268" s="16">
        <v>2051</v>
      </c>
      <c r="Y268" s="47">
        <f t="shared" si="20"/>
        <v>0.16865389359427679</v>
      </c>
      <c r="Z268" s="16">
        <v>93732</v>
      </c>
      <c r="AA268" s="16">
        <v>63554</v>
      </c>
      <c r="AB268" s="78">
        <v>28</v>
      </c>
      <c r="AC268" s="78">
        <v>157</v>
      </c>
      <c r="AD268" s="78">
        <v>789</v>
      </c>
      <c r="AE268" s="78">
        <v>314</v>
      </c>
      <c r="AF268" s="16">
        <v>1509</v>
      </c>
      <c r="AG268" s="78">
        <v>4</v>
      </c>
      <c r="AH268" s="78">
        <v>20</v>
      </c>
      <c r="AI268" s="16">
        <v>27357</v>
      </c>
      <c r="AJ268" s="48">
        <f t="shared" si="17"/>
        <v>0.29186403789527587</v>
      </c>
    </row>
    <row r="269" spans="1:36" x14ac:dyDescent="0.3">
      <c r="A269" s="19" t="s">
        <v>597</v>
      </c>
      <c r="B269" s="16" t="s">
        <v>633</v>
      </c>
      <c r="C269" s="19">
        <v>123082</v>
      </c>
      <c r="D269" s="16">
        <v>97521</v>
      </c>
      <c r="E269" s="78">
        <v>18</v>
      </c>
      <c r="F269" s="78">
        <v>226</v>
      </c>
      <c r="G269" s="78">
        <v>442</v>
      </c>
      <c r="H269" s="78">
        <v>637</v>
      </c>
      <c r="I269" s="78">
        <v>222</v>
      </c>
      <c r="J269" s="78" t="s">
        <v>896</v>
      </c>
      <c r="K269" s="78">
        <v>12</v>
      </c>
      <c r="L269" s="16">
        <v>24004</v>
      </c>
      <c r="M269" s="47">
        <f t="shared" si="18"/>
        <v>0.19502445524122131</v>
      </c>
      <c r="N269" s="47">
        <f t="shared" si="19"/>
        <v>0.80497554475877875</v>
      </c>
      <c r="O269" s="16">
        <v>15103</v>
      </c>
      <c r="P269" s="16">
        <v>12322</v>
      </c>
      <c r="Q269" s="78">
        <v>4</v>
      </c>
      <c r="R269" s="78">
        <v>44</v>
      </c>
      <c r="S269" s="78">
        <v>40</v>
      </c>
      <c r="T269" s="78">
        <v>115</v>
      </c>
      <c r="U269" s="78">
        <v>43</v>
      </c>
      <c r="V269" s="78" t="s">
        <v>896</v>
      </c>
      <c r="W269" s="78">
        <v>1</v>
      </c>
      <c r="X269" s="16">
        <v>2534</v>
      </c>
      <c r="Y269" s="47">
        <f t="shared" si="20"/>
        <v>0.16778123551612262</v>
      </c>
      <c r="Z269" s="16">
        <v>107979</v>
      </c>
      <c r="AA269" s="16">
        <v>85199</v>
      </c>
      <c r="AB269" s="78">
        <v>14</v>
      </c>
      <c r="AC269" s="78">
        <v>182</v>
      </c>
      <c r="AD269" s="78">
        <v>402</v>
      </c>
      <c r="AE269" s="78">
        <v>522</v>
      </c>
      <c r="AF269" s="78">
        <v>179</v>
      </c>
      <c r="AG269" s="78" t="s">
        <v>896</v>
      </c>
      <c r="AH269" s="78">
        <v>11</v>
      </c>
      <c r="AI269" s="16">
        <v>21470</v>
      </c>
      <c r="AJ269" s="48">
        <f t="shared" si="17"/>
        <v>0.19883495864936701</v>
      </c>
    </row>
    <row r="270" spans="1:36" x14ac:dyDescent="0.3">
      <c r="A270" s="19" t="s">
        <v>597</v>
      </c>
      <c r="B270" s="16" t="s">
        <v>635</v>
      </c>
      <c r="C270" s="19">
        <v>118799</v>
      </c>
      <c r="D270" s="16">
        <v>86273</v>
      </c>
      <c r="E270" s="78">
        <v>93</v>
      </c>
      <c r="F270" s="78">
        <v>205</v>
      </c>
      <c r="G270" s="78">
        <v>467</v>
      </c>
      <c r="H270" s="78">
        <v>446</v>
      </c>
      <c r="I270" s="78">
        <v>522</v>
      </c>
      <c r="J270" s="78">
        <v>23</v>
      </c>
      <c r="K270" s="78">
        <v>14</v>
      </c>
      <c r="L270" s="16">
        <v>30756</v>
      </c>
      <c r="M270" s="47">
        <f t="shared" si="18"/>
        <v>0.25889106810663387</v>
      </c>
      <c r="N270" s="47">
        <f t="shared" si="19"/>
        <v>0.74110893189336613</v>
      </c>
      <c r="O270" s="16">
        <v>22421</v>
      </c>
      <c r="P270" s="16">
        <v>18624</v>
      </c>
      <c r="Q270" s="78">
        <v>37</v>
      </c>
      <c r="R270" s="78">
        <v>116</v>
      </c>
      <c r="S270" s="78">
        <v>49</v>
      </c>
      <c r="T270" s="78">
        <v>154</v>
      </c>
      <c r="U270" s="78">
        <v>165</v>
      </c>
      <c r="V270" s="78">
        <v>20</v>
      </c>
      <c r="W270" s="78">
        <v>3</v>
      </c>
      <c r="X270" s="16">
        <v>3253</v>
      </c>
      <c r="Y270" s="47">
        <f t="shared" si="20"/>
        <v>0.14508719504036394</v>
      </c>
      <c r="Z270" s="16">
        <v>96378</v>
      </c>
      <c r="AA270" s="16">
        <v>67649</v>
      </c>
      <c r="AB270" s="78">
        <v>56</v>
      </c>
      <c r="AC270" s="78">
        <v>89</v>
      </c>
      <c r="AD270" s="78">
        <v>418</v>
      </c>
      <c r="AE270" s="78">
        <v>292</v>
      </c>
      <c r="AF270" s="78">
        <v>357</v>
      </c>
      <c r="AG270" s="78">
        <v>3</v>
      </c>
      <c r="AH270" s="78">
        <v>11</v>
      </c>
      <c r="AI270" s="16">
        <v>27503</v>
      </c>
      <c r="AJ270" s="48">
        <f t="shared" si="17"/>
        <v>0.28536595488596983</v>
      </c>
    </row>
    <row r="271" spans="1:36" x14ac:dyDescent="0.3">
      <c r="A271" s="19" t="s">
        <v>597</v>
      </c>
      <c r="B271" s="16" t="s">
        <v>637</v>
      </c>
      <c r="C271" s="19">
        <v>114583</v>
      </c>
      <c r="D271" s="16">
        <v>86998</v>
      </c>
      <c r="E271" s="78">
        <v>24</v>
      </c>
      <c r="F271" s="78">
        <v>267</v>
      </c>
      <c r="G271" s="78">
        <v>858</v>
      </c>
      <c r="H271" s="78">
        <v>549</v>
      </c>
      <c r="I271" s="16">
        <v>1484</v>
      </c>
      <c r="J271" s="78">
        <v>13</v>
      </c>
      <c r="K271" s="78">
        <v>18</v>
      </c>
      <c r="L271" s="16">
        <v>24372</v>
      </c>
      <c r="M271" s="47">
        <f t="shared" si="18"/>
        <v>0.21270170967770088</v>
      </c>
      <c r="N271" s="47">
        <f t="shared" si="19"/>
        <v>0.78729829032229914</v>
      </c>
      <c r="O271" s="16">
        <v>13863</v>
      </c>
      <c r="P271" s="16">
        <v>11233</v>
      </c>
      <c r="Q271" s="78">
        <v>10</v>
      </c>
      <c r="R271" s="78">
        <v>83</v>
      </c>
      <c r="S271" s="78">
        <v>97</v>
      </c>
      <c r="T271" s="78">
        <v>122</v>
      </c>
      <c r="U271" s="16">
        <v>296</v>
      </c>
      <c r="V271" s="78">
        <v>9</v>
      </c>
      <c r="W271" s="78">
        <v>6</v>
      </c>
      <c r="X271" s="16">
        <v>2007</v>
      </c>
      <c r="Y271" s="47">
        <f t="shared" si="20"/>
        <v>0.14477385847219218</v>
      </c>
      <c r="Z271" s="16">
        <v>100720</v>
      </c>
      <c r="AA271" s="16">
        <v>75765</v>
      </c>
      <c r="AB271" s="78">
        <v>14</v>
      </c>
      <c r="AC271" s="78">
        <v>184</v>
      </c>
      <c r="AD271" s="78">
        <v>761</v>
      </c>
      <c r="AE271" s="78">
        <v>427</v>
      </c>
      <c r="AF271" s="16">
        <v>1188</v>
      </c>
      <c r="AG271" s="78">
        <v>4</v>
      </c>
      <c r="AH271" s="78">
        <v>12</v>
      </c>
      <c r="AI271" s="16">
        <v>22365</v>
      </c>
      <c r="AJ271" s="48">
        <f t="shared" si="17"/>
        <v>0.22205123113582209</v>
      </c>
    </row>
    <row r="272" spans="1:36" x14ac:dyDescent="0.3">
      <c r="A272" s="19" t="s">
        <v>597</v>
      </c>
      <c r="B272" s="16" t="s">
        <v>639</v>
      </c>
      <c r="C272" s="19">
        <v>105178</v>
      </c>
      <c r="D272" s="16">
        <v>77699</v>
      </c>
      <c r="E272" s="78">
        <v>20</v>
      </c>
      <c r="F272" s="78">
        <v>131</v>
      </c>
      <c r="G272" s="78">
        <v>797</v>
      </c>
      <c r="H272" s="78">
        <v>666</v>
      </c>
      <c r="I272" s="78">
        <v>396</v>
      </c>
      <c r="J272" s="78">
        <v>1</v>
      </c>
      <c r="K272" s="78">
        <v>11</v>
      </c>
      <c r="L272" s="16">
        <v>25457</v>
      </c>
      <c r="M272" s="47">
        <f t="shared" si="18"/>
        <v>0.2420373081823195</v>
      </c>
      <c r="N272" s="47">
        <f t="shared" si="19"/>
        <v>0.7579626918176805</v>
      </c>
      <c r="O272" s="16">
        <v>15491</v>
      </c>
      <c r="P272" s="16">
        <v>12769</v>
      </c>
      <c r="Q272" s="78">
        <v>2</v>
      </c>
      <c r="R272" s="78">
        <v>39</v>
      </c>
      <c r="S272" s="78">
        <v>40</v>
      </c>
      <c r="T272" s="78">
        <v>206</v>
      </c>
      <c r="U272" s="78">
        <v>80</v>
      </c>
      <c r="V272" s="78">
        <v>1</v>
      </c>
      <c r="W272" s="78" t="s">
        <v>896</v>
      </c>
      <c r="X272" s="16">
        <v>2354</v>
      </c>
      <c r="Y272" s="47">
        <f t="shared" si="20"/>
        <v>0.15195920211735847</v>
      </c>
      <c r="Z272" s="16">
        <v>89687</v>
      </c>
      <c r="AA272" s="16">
        <v>64930</v>
      </c>
      <c r="AB272" s="78">
        <v>18</v>
      </c>
      <c r="AC272" s="78">
        <v>92</v>
      </c>
      <c r="AD272" s="78">
        <v>757</v>
      </c>
      <c r="AE272" s="78">
        <v>460</v>
      </c>
      <c r="AF272" s="78">
        <v>316</v>
      </c>
      <c r="AG272" s="78" t="s">
        <v>896</v>
      </c>
      <c r="AH272" s="78">
        <v>11</v>
      </c>
      <c r="AI272" s="16">
        <v>23103</v>
      </c>
      <c r="AJ272" s="48">
        <f t="shared" si="17"/>
        <v>0.25759586116159533</v>
      </c>
    </row>
    <row r="273" spans="1:36" x14ac:dyDescent="0.3">
      <c r="A273" s="19" t="s">
        <v>597</v>
      </c>
      <c r="B273" s="16" t="s">
        <v>643</v>
      </c>
      <c r="C273" s="19">
        <v>123267</v>
      </c>
      <c r="D273" s="16">
        <v>78281</v>
      </c>
      <c r="E273" s="78">
        <v>123</v>
      </c>
      <c r="F273" s="78">
        <v>602</v>
      </c>
      <c r="G273" s="16">
        <v>1492</v>
      </c>
      <c r="H273" s="78">
        <v>546</v>
      </c>
      <c r="I273" s="78">
        <v>230</v>
      </c>
      <c r="J273" s="78">
        <v>61</v>
      </c>
      <c r="K273" s="78">
        <v>19</v>
      </c>
      <c r="L273" s="16">
        <v>41913</v>
      </c>
      <c r="M273" s="47">
        <f t="shared" si="18"/>
        <v>0.34001800968629076</v>
      </c>
      <c r="N273" s="47">
        <f t="shared" si="19"/>
        <v>0.65998199031370919</v>
      </c>
      <c r="O273" s="16">
        <v>30399</v>
      </c>
      <c r="P273" s="16">
        <v>22438</v>
      </c>
      <c r="Q273" s="78">
        <v>87</v>
      </c>
      <c r="R273" s="78">
        <v>294</v>
      </c>
      <c r="S273" s="16">
        <v>346</v>
      </c>
      <c r="T273" s="78">
        <v>190</v>
      </c>
      <c r="U273" s="78">
        <v>56</v>
      </c>
      <c r="V273" s="78">
        <v>53</v>
      </c>
      <c r="W273" s="78">
        <v>10</v>
      </c>
      <c r="X273" s="16">
        <v>6925</v>
      </c>
      <c r="Y273" s="47">
        <f t="shared" si="20"/>
        <v>0.22780354616928189</v>
      </c>
      <c r="Z273" s="16">
        <v>92868</v>
      </c>
      <c r="AA273" s="16">
        <v>55843</v>
      </c>
      <c r="AB273" s="78">
        <v>36</v>
      </c>
      <c r="AC273" s="78">
        <v>308</v>
      </c>
      <c r="AD273" s="16">
        <v>1146</v>
      </c>
      <c r="AE273" s="78">
        <v>356</v>
      </c>
      <c r="AF273" s="78">
        <v>174</v>
      </c>
      <c r="AG273" s="78">
        <v>8</v>
      </c>
      <c r="AH273" s="78">
        <v>9</v>
      </c>
      <c r="AI273" s="16">
        <v>34988</v>
      </c>
      <c r="AJ273" s="48">
        <f t="shared" si="17"/>
        <v>0.37674979540853687</v>
      </c>
    </row>
    <row r="274" spans="1:36" x14ac:dyDescent="0.3">
      <c r="A274" s="19" t="s">
        <v>597</v>
      </c>
      <c r="B274" s="16" t="s">
        <v>644</v>
      </c>
      <c r="C274" s="19">
        <v>143641</v>
      </c>
      <c r="D274" s="16">
        <v>87245</v>
      </c>
      <c r="E274" s="78">
        <v>56</v>
      </c>
      <c r="F274" s="78">
        <v>356</v>
      </c>
      <c r="G274" s="78">
        <v>908</v>
      </c>
      <c r="H274" s="78">
        <v>585</v>
      </c>
      <c r="I274" s="78">
        <v>813</v>
      </c>
      <c r="J274" s="78">
        <v>18</v>
      </c>
      <c r="K274" s="78">
        <v>20</v>
      </c>
      <c r="L274" s="16">
        <v>53640</v>
      </c>
      <c r="M274" s="47">
        <f t="shared" si="18"/>
        <v>0.37343098418975085</v>
      </c>
      <c r="N274" s="47">
        <f t="shared" si="19"/>
        <v>0.62656901581024915</v>
      </c>
      <c r="O274" s="16">
        <v>20896</v>
      </c>
      <c r="P274" s="16">
        <v>14891</v>
      </c>
      <c r="Q274" s="78">
        <v>25</v>
      </c>
      <c r="R274" s="78">
        <v>149</v>
      </c>
      <c r="S274" s="78">
        <v>243</v>
      </c>
      <c r="T274" s="78">
        <v>179</v>
      </c>
      <c r="U274" s="78">
        <v>95</v>
      </c>
      <c r="V274" s="78">
        <v>8</v>
      </c>
      <c r="W274" s="78">
        <v>5</v>
      </c>
      <c r="X274" s="16">
        <v>5301</v>
      </c>
      <c r="Y274" s="47">
        <f t="shared" si="20"/>
        <v>0.25368491577335373</v>
      </c>
      <c r="Z274" s="16">
        <v>122745</v>
      </c>
      <c r="AA274" s="16">
        <v>72354</v>
      </c>
      <c r="AB274" s="78">
        <v>31</v>
      </c>
      <c r="AC274" s="78">
        <v>207</v>
      </c>
      <c r="AD274" s="78">
        <v>665</v>
      </c>
      <c r="AE274" s="78">
        <v>406</v>
      </c>
      <c r="AF274" s="78">
        <v>718</v>
      </c>
      <c r="AG274" s="78">
        <v>10</v>
      </c>
      <c r="AH274" s="78">
        <v>15</v>
      </c>
      <c r="AI274" s="16">
        <v>48339</v>
      </c>
      <c r="AJ274" s="48">
        <f t="shared" si="17"/>
        <v>0.39381644873518268</v>
      </c>
    </row>
    <row r="275" spans="1:36" x14ac:dyDescent="0.3">
      <c r="A275" s="19" t="s">
        <v>597</v>
      </c>
      <c r="B275" s="16" t="s">
        <v>646</v>
      </c>
      <c r="C275" s="19">
        <v>101537</v>
      </c>
      <c r="D275" s="16">
        <v>72224</v>
      </c>
      <c r="E275" s="78">
        <v>85</v>
      </c>
      <c r="F275" s="78">
        <v>214</v>
      </c>
      <c r="G275" s="78">
        <v>369</v>
      </c>
      <c r="H275" s="78">
        <v>517</v>
      </c>
      <c r="I275" s="78">
        <v>203</v>
      </c>
      <c r="J275" s="78">
        <v>43</v>
      </c>
      <c r="K275" s="78">
        <v>24</v>
      </c>
      <c r="L275" s="16">
        <v>27858</v>
      </c>
      <c r="M275" s="47">
        <f t="shared" si="18"/>
        <v>0.27436304007406165</v>
      </c>
      <c r="N275" s="47">
        <f t="shared" si="19"/>
        <v>0.72563695992593835</v>
      </c>
      <c r="O275" s="16">
        <v>10074</v>
      </c>
      <c r="P275" s="16">
        <v>7963</v>
      </c>
      <c r="Q275" s="78">
        <v>63</v>
      </c>
      <c r="R275" s="78">
        <v>98</v>
      </c>
      <c r="S275" s="78">
        <v>20</v>
      </c>
      <c r="T275" s="78">
        <v>174</v>
      </c>
      <c r="U275" s="78">
        <v>25</v>
      </c>
      <c r="V275" s="78">
        <v>39</v>
      </c>
      <c r="W275" s="78">
        <v>1</v>
      </c>
      <c r="X275" s="16">
        <v>1691</v>
      </c>
      <c r="Y275" s="47">
        <f t="shared" si="20"/>
        <v>0.16785785189596983</v>
      </c>
      <c r="Z275" s="16">
        <v>91463</v>
      </c>
      <c r="AA275" s="16">
        <v>64261</v>
      </c>
      <c r="AB275" s="78">
        <v>22</v>
      </c>
      <c r="AC275" s="78">
        <v>116</v>
      </c>
      <c r="AD275" s="78">
        <v>349</v>
      </c>
      <c r="AE275" s="78">
        <v>343</v>
      </c>
      <c r="AF275" s="78">
        <v>178</v>
      </c>
      <c r="AG275" s="78">
        <v>4</v>
      </c>
      <c r="AH275" s="78">
        <v>23</v>
      </c>
      <c r="AI275" s="16">
        <v>26167</v>
      </c>
      <c r="AJ275" s="48">
        <f t="shared" si="17"/>
        <v>0.28609383029203067</v>
      </c>
    </row>
    <row r="276" spans="1:36" x14ac:dyDescent="0.3">
      <c r="A276" s="19" t="s">
        <v>597</v>
      </c>
      <c r="B276" s="16" t="s">
        <v>648</v>
      </c>
      <c r="C276" s="19">
        <v>105852</v>
      </c>
      <c r="D276" s="16">
        <v>70333</v>
      </c>
      <c r="E276" s="78">
        <v>183</v>
      </c>
      <c r="F276" s="78">
        <v>327</v>
      </c>
      <c r="G276" s="78">
        <v>634</v>
      </c>
      <c r="H276" s="78">
        <v>443</v>
      </c>
      <c r="I276" s="78">
        <v>236</v>
      </c>
      <c r="J276" s="78">
        <v>6</v>
      </c>
      <c r="K276" s="78">
        <v>12</v>
      </c>
      <c r="L276" s="16">
        <v>33678</v>
      </c>
      <c r="M276" s="47">
        <f t="shared" si="18"/>
        <v>0.31816120621244759</v>
      </c>
      <c r="N276" s="47">
        <f t="shared" si="19"/>
        <v>0.68183879378755241</v>
      </c>
      <c r="O276" s="16">
        <v>9738</v>
      </c>
      <c r="P276" s="16">
        <v>7270</v>
      </c>
      <c r="Q276" s="78">
        <v>125</v>
      </c>
      <c r="R276" s="78">
        <v>62</v>
      </c>
      <c r="S276" s="78">
        <v>27</v>
      </c>
      <c r="T276" s="78">
        <v>29</v>
      </c>
      <c r="U276" s="78">
        <v>47</v>
      </c>
      <c r="V276" s="78">
        <v>4</v>
      </c>
      <c r="W276" s="78" t="s">
        <v>896</v>
      </c>
      <c r="X276" s="16">
        <v>2174</v>
      </c>
      <c r="Y276" s="47">
        <f t="shared" si="20"/>
        <v>0.22324912713082767</v>
      </c>
      <c r="Z276" s="16">
        <v>96114</v>
      </c>
      <c r="AA276" s="16">
        <v>63063</v>
      </c>
      <c r="AB276" s="78">
        <v>58</v>
      </c>
      <c r="AC276" s="78">
        <v>265</v>
      </c>
      <c r="AD276" s="78">
        <v>607</v>
      </c>
      <c r="AE276" s="78">
        <v>414</v>
      </c>
      <c r="AF276" s="78">
        <v>189</v>
      </c>
      <c r="AG276" s="78">
        <v>2</v>
      </c>
      <c r="AH276" s="78">
        <v>12</v>
      </c>
      <c r="AI276" s="16">
        <v>31504</v>
      </c>
      <c r="AJ276" s="48">
        <f t="shared" si="17"/>
        <v>0.32777743096739287</v>
      </c>
    </row>
    <row r="277" spans="1:36" x14ac:dyDescent="0.3">
      <c r="A277" s="19" t="s">
        <v>597</v>
      </c>
      <c r="B277" s="16" t="s">
        <v>650</v>
      </c>
      <c r="C277" s="19">
        <v>57741</v>
      </c>
      <c r="D277" s="16">
        <v>40401</v>
      </c>
      <c r="E277" s="78">
        <v>40</v>
      </c>
      <c r="F277" s="78">
        <v>123</v>
      </c>
      <c r="G277" s="78">
        <v>300</v>
      </c>
      <c r="H277" s="78">
        <v>249</v>
      </c>
      <c r="I277" s="78">
        <v>127</v>
      </c>
      <c r="J277" s="78">
        <v>13</v>
      </c>
      <c r="K277" s="78">
        <v>14</v>
      </c>
      <c r="L277" s="16">
        <v>16474</v>
      </c>
      <c r="M277" s="47">
        <f t="shared" si="18"/>
        <v>0.28530853293153913</v>
      </c>
      <c r="N277" s="47">
        <f t="shared" si="19"/>
        <v>0.71469146706846087</v>
      </c>
      <c r="O277" s="16">
        <v>13093</v>
      </c>
      <c r="P277" s="16">
        <v>10121</v>
      </c>
      <c r="Q277" s="78">
        <v>29</v>
      </c>
      <c r="R277" s="78">
        <v>36</v>
      </c>
      <c r="S277" s="78">
        <v>42</v>
      </c>
      <c r="T277" s="78">
        <v>81</v>
      </c>
      <c r="U277" s="78">
        <v>43</v>
      </c>
      <c r="V277" s="78">
        <v>12</v>
      </c>
      <c r="W277" s="78">
        <v>7</v>
      </c>
      <c r="X277" s="16">
        <v>2722</v>
      </c>
      <c r="Y277" s="47">
        <f t="shared" si="20"/>
        <v>0.20789734972886276</v>
      </c>
      <c r="Z277" s="16">
        <v>44648</v>
      </c>
      <c r="AA277" s="16">
        <v>30280</v>
      </c>
      <c r="AB277" s="78">
        <v>11</v>
      </c>
      <c r="AC277" s="78">
        <v>87</v>
      </c>
      <c r="AD277" s="78">
        <v>258</v>
      </c>
      <c r="AE277" s="78">
        <v>168</v>
      </c>
      <c r="AF277" s="78">
        <v>84</v>
      </c>
      <c r="AG277" s="78">
        <v>1</v>
      </c>
      <c r="AH277" s="78">
        <v>7</v>
      </c>
      <c r="AI277" s="16">
        <v>13752</v>
      </c>
      <c r="AJ277" s="48">
        <f t="shared" si="17"/>
        <v>0.30800931732664399</v>
      </c>
    </row>
    <row r="278" spans="1:36" x14ac:dyDescent="0.3">
      <c r="A278" s="19" t="s">
        <v>597</v>
      </c>
      <c r="B278" s="16" t="s">
        <v>652</v>
      </c>
      <c r="C278" s="19">
        <v>147738</v>
      </c>
      <c r="D278" s="16">
        <v>96852</v>
      </c>
      <c r="E278" s="78">
        <v>57</v>
      </c>
      <c r="F278" s="78">
        <v>257</v>
      </c>
      <c r="G278" s="16">
        <v>1286</v>
      </c>
      <c r="H278" s="78">
        <v>774</v>
      </c>
      <c r="I278" s="78">
        <v>402</v>
      </c>
      <c r="J278" s="78">
        <v>7</v>
      </c>
      <c r="K278" s="78">
        <v>39</v>
      </c>
      <c r="L278" s="16">
        <v>48064</v>
      </c>
      <c r="M278" s="47">
        <f t="shared" si="18"/>
        <v>0.3253326835343649</v>
      </c>
      <c r="N278" s="47">
        <f t="shared" si="19"/>
        <v>0.67466731646563516</v>
      </c>
      <c r="O278" s="16">
        <v>16506</v>
      </c>
      <c r="P278" s="16">
        <v>13004</v>
      </c>
      <c r="Q278" s="78">
        <v>14</v>
      </c>
      <c r="R278" s="78">
        <v>22</v>
      </c>
      <c r="S278" s="16">
        <v>94</v>
      </c>
      <c r="T278" s="78">
        <v>295</v>
      </c>
      <c r="U278" s="78">
        <v>60</v>
      </c>
      <c r="V278" s="78">
        <v>5</v>
      </c>
      <c r="W278" s="78">
        <v>5</v>
      </c>
      <c r="X278" s="16">
        <v>3007</v>
      </c>
      <c r="Y278" s="47">
        <f t="shared" si="20"/>
        <v>0.18217617835938446</v>
      </c>
      <c r="Z278" s="16">
        <v>131232</v>
      </c>
      <c r="AA278" s="16">
        <v>83848</v>
      </c>
      <c r="AB278" s="78">
        <v>43</v>
      </c>
      <c r="AC278" s="78">
        <v>235</v>
      </c>
      <c r="AD278" s="16">
        <v>1192</v>
      </c>
      <c r="AE278" s="78">
        <v>479</v>
      </c>
      <c r="AF278" s="78">
        <v>342</v>
      </c>
      <c r="AG278" s="78">
        <v>2</v>
      </c>
      <c r="AH278" s="78">
        <v>34</v>
      </c>
      <c r="AI278" s="16">
        <v>45057</v>
      </c>
      <c r="AJ278" s="48">
        <f t="shared" si="17"/>
        <v>0.34333851499634238</v>
      </c>
    </row>
    <row r="279" spans="1:36" x14ac:dyDescent="0.3">
      <c r="A279" s="19" t="s">
        <v>597</v>
      </c>
      <c r="B279" s="16" t="s">
        <v>654</v>
      </c>
      <c r="C279" s="19">
        <v>105952</v>
      </c>
      <c r="D279" s="16">
        <v>66997</v>
      </c>
      <c r="E279" s="78">
        <v>37</v>
      </c>
      <c r="F279" s="78">
        <v>268</v>
      </c>
      <c r="G279" s="78">
        <v>930</v>
      </c>
      <c r="H279" s="78">
        <v>327</v>
      </c>
      <c r="I279" s="78">
        <v>87</v>
      </c>
      <c r="J279" s="78">
        <v>27</v>
      </c>
      <c r="K279" s="78">
        <v>9</v>
      </c>
      <c r="L279" s="16">
        <v>37270</v>
      </c>
      <c r="M279" s="47">
        <f t="shared" si="18"/>
        <v>0.35176306251887646</v>
      </c>
      <c r="N279" s="47">
        <f t="shared" si="19"/>
        <v>0.64823693748112354</v>
      </c>
      <c r="O279" s="16">
        <v>8007</v>
      </c>
      <c r="P279" s="16">
        <v>6171</v>
      </c>
      <c r="Q279" s="78">
        <v>2</v>
      </c>
      <c r="R279" s="78">
        <v>30</v>
      </c>
      <c r="S279" s="78">
        <v>44</v>
      </c>
      <c r="T279" s="78">
        <v>67</v>
      </c>
      <c r="U279" s="78">
        <v>11</v>
      </c>
      <c r="V279" s="78">
        <v>20</v>
      </c>
      <c r="W279" s="78">
        <v>1</v>
      </c>
      <c r="X279" s="16">
        <v>1661</v>
      </c>
      <c r="Y279" s="47">
        <f t="shared" si="20"/>
        <v>0.2074434869489197</v>
      </c>
      <c r="Z279" s="16">
        <v>97945</v>
      </c>
      <c r="AA279" s="16">
        <v>60826</v>
      </c>
      <c r="AB279" s="78">
        <v>35</v>
      </c>
      <c r="AC279" s="78">
        <v>238</v>
      </c>
      <c r="AD279" s="78">
        <v>886</v>
      </c>
      <c r="AE279" s="78">
        <v>260</v>
      </c>
      <c r="AF279" s="78">
        <v>76</v>
      </c>
      <c r="AG279" s="78">
        <v>7</v>
      </c>
      <c r="AH279" s="78">
        <v>8</v>
      </c>
      <c r="AI279" s="16">
        <v>35609</v>
      </c>
      <c r="AJ279" s="48">
        <f t="shared" si="17"/>
        <v>0.36356118229618661</v>
      </c>
    </row>
    <row r="280" spans="1:36" x14ac:dyDescent="0.3">
      <c r="A280" s="19" t="s">
        <v>597</v>
      </c>
      <c r="B280" s="16" t="s">
        <v>656</v>
      </c>
      <c r="C280" s="19">
        <v>100857</v>
      </c>
      <c r="D280" s="16">
        <v>70218</v>
      </c>
      <c r="E280" s="78">
        <v>54</v>
      </c>
      <c r="F280" s="78">
        <v>317</v>
      </c>
      <c r="G280" s="78">
        <v>580</v>
      </c>
      <c r="H280" s="78">
        <v>698</v>
      </c>
      <c r="I280" s="78">
        <v>153</v>
      </c>
      <c r="J280" s="78">
        <v>30</v>
      </c>
      <c r="K280" s="78">
        <v>23</v>
      </c>
      <c r="L280" s="16">
        <v>28784</v>
      </c>
      <c r="M280" s="47">
        <f t="shared" si="18"/>
        <v>0.2853941719464192</v>
      </c>
      <c r="N280" s="47">
        <f t="shared" si="19"/>
        <v>0.71460582805358075</v>
      </c>
      <c r="O280" s="16">
        <v>19955</v>
      </c>
      <c r="P280" s="16">
        <v>15781</v>
      </c>
      <c r="Q280" s="78">
        <v>44</v>
      </c>
      <c r="R280" s="78">
        <v>117</v>
      </c>
      <c r="S280" s="78">
        <v>38</v>
      </c>
      <c r="T280" s="78">
        <v>377</v>
      </c>
      <c r="U280" s="78">
        <v>36</v>
      </c>
      <c r="V280" s="78">
        <v>30</v>
      </c>
      <c r="W280" s="78">
        <v>12</v>
      </c>
      <c r="X280" s="16">
        <v>3520</v>
      </c>
      <c r="Y280" s="47">
        <f t="shared" si="20"/>
        <v>0.17639689300927086</v>
      </c>
      <c r="Z280" s="16">
        <v>80902</v>
      </c>
      <c r="AA280" s="16">
        <v>54437</v>
      </c>
      <c r="AB280" s="78">
        <v>10</v>
      </c>
      <c r="AC280" s="78">
        <v>200</v>
      </c>
      <c r="AD280" s="78">
        <v>542</v>
      </c>
      <c r="AE280" s="78">
        <v>321</v>
      </c>
      <c r="AF280" s="78">
        <v>117</v>
      </c>
      <c r="AG280" s="78" t="s">
        <v>896</v>
      </c>
      <c r="AH280" s="78">
        <v>11</v>
      </c>
      <c r="AI280" s="16">
        <v>25264</v>
      </c>
      <c r="AJ280" s="48">
        <f t="shared" si="17"/>
        <v>0.31227905366987219</v>
      </c>
    </row>
    <row r="281" spans="1:36" x14ac:dyDescent="0.3">
      <c r="A281" s="19" t="s">
        <v>658</v>
      </c>
      <c r="B281" s="16" t="s">
        <v>662</v>
      </c>
      <c r="C281" s="19">
        <v>361414</v>
      </c>
      <c r="D281" s="16">
        <v>285869</v>
      </c>
      <c r="E281" s="78">
        <v>1128</v>
      </c>
      <c r="F281" s="78">
        <v>1340</v>
      </c>
      <c r="G281" s="78">
        <v>3390</v>
      </c>
      <c r="H281" s="78">
        <v>2949</v>
      </c>
      <c r="I281" s="78">
        <v>561</v>
      </c>
      <c r="J281" s="78">
        <v>108</v>
      </c>
      <c r="K281" s="78">
        <v>143</v>
      </c>
      <c r="L281" s="16">
        <v>65926</v>
      </c>
      <c r="M281" s="47">
        <f t="shared" si="18"/>
        <v>0.18241130670090255</v>
      </c>
      <c r="N281" s="47">
        <f t="shared" si="19"/>
        <v>0.81758869329909745</v>
      </c>
      <c r="O281" s="16">
        <v>226274</v>
      </c>
      <c r="P281" s="16">
        <v>180893</v>
      </c>
      <c r="Q281" s="78">
        <v>906</v>
      </c>
      <c r="R281" s="78">
        <v>1118</v>
      </c>
      <c r="S281" s="78">
        <v>2590</v>
      </c>
      <c r="T281" s="78">
        <v>2412</v>
      </c>
      <c r="U281" s="78">
        <v>439</v>
      </c>
      <c r="V281" s="78">
        <v>78</v>
      </c>
      <c r="W281" s="78">
        <v>93</v>
      </c>
      <c r="X281" s="16">
        <v>37745</v>
      </c>
      <c r="Y281" s="47">
        <f t="shared" si="20"/>
        <v>0.16681103440960959</v>
      </c>
      <c r="Z281" s="16">
        <v>135140</v>
      </c>
      <c r="AA281" s="16">
        <v>104976</v>
      </c>
      <c r="AB281" s="78">
        <v>222</v>
      </c>
      <c r="AC281" s="78">
        <v>222</v>
      </c>
      <c r="AD281" s="78">
        <v>800</v>
      </c>
      <c r="AE281" s="78">
        <v>537</v>
      </c>
      <c r="AF281" s="78">
        <v>122</v>
      </c>
      <c r="AG281" s="78">
        <v>30</v>
      </c>
      <c r="AH281" s="78">
        <v>50</v>
      </c>
      <c r="AI281" s="16">
        <v>28181</v>
      </c>
      <c r="AJ281" s="48">
        <f t="shared" si="17"/>
        <v>0.20853189285185733</v>
      </c>
    </row>
    <row r="282" spans="1:36" x14ac:dyDescent="0.3">
      <c r="A282" s="19" t="s">
        <v>658</v>
      </c>
      <c r="B282" s="16" t="s">
        <v>663</v>
      </c>
      <c r="C282" s="19">
        <v>155945</v>
      </c>
      <c r="D282" s="16">
        <v>111893</v>
      </c>
      <c r="E282" s="78">
        <v>122</v>
      </c>
      <c r="F282" s="78">
        <v>344</v>
      </c>
      <c r="G282" s="16">
        <v>2866</v>
      </c>
      <c r="H282" s="78">
        <v>761</v>
      </c>
      <c r="I282" s="78">
        <v>215</v>
      </c>
      <c r="J282" s="78">
        <v>55</v>
      </c>
      <c r="K282" s="78">
        <v>521</v>
      </c>
      <c r="L282" s="16">
        <v>39168</v>
      </c>
      <c r="M282" s="47">
        <f t="shared" si="18"/>
        <v>0.25116547500721409</v>
      </c>
      <c r="N282" s="47">
        <f t="shared" si="19"/>
        <v>0.74883452499278591</v>
      </c>
      <c r="O282" s="16">
        <v>14002</v>
      </c>
      <c r="P282" s="16">
        <v>11277</v>
      </c>
      <c r="Q282" s="78">
        <v>27</v>
      </c>
      <c r="R282" s="78">
        <v>25</v>
      </c>
      <c r="S282" s="16">
        <v>47</v>
      </c>
      <c r="T282" s="78">
        <v>169</v>
      </c>
      <c r="U282" s="78">
        <v>23</v>
      </c>
      <c r="V282" s="78">
        <v>15</v>
      </c>
      <c r="W282" s="78">
        <v>305</v>
      </c>
      <c r="X282" s="16">
        <v>2114</v>
      </c>
      <c r="Y282" s="47">
        <f t="shared" si="20"/>
        <v>0.15097843165262106</v>
      </c>
      <c r="Z282" s="16">
        <v>141943</v>
      </c>
      <c r="AA282" s="16">
        <v>100616</v>
      </c>
      <c r="AB282" s="78">
        <v>95</v>
      </c>
      <c r="AC282" s="78">
        <v>319</v>
      </c>
      <c r="AD282" s="16">
        <v>2819</v>
      </c>
      <c r="AE282" s="78">
        <v>592</v>
      </c>
      <c r="AF282" s="78">
        <v>192</v>
      </c>
      <c r="AG282" s="78">
        <v>40</v>
      </c>
      <c r="AH282" s="78">
        <v>216</v>
      </c>
      <c r="AI282" s="16">
        <v>37054</v>
      </c>
      <c r="AJ282" s="48">
        <f t="shared" si="17"/>
        <v>0.26104844902531299</v>
      </c>
    </row>
    <row r="283" spans="1:36" x14ac:dyDescent="0.3">
      <c r="A283" s="19" t="s">
        <v>658</v>
      </c>
      <c r="B283" s="16" t="s">
        <v>665</v>
      </c>
      <c r="C283" s="19">
        <v>88065</v>
      </c>
      <c r="D283" s="16">
        <v>64288</v>
      </c>
      <c r="E283" s="78">
        <v>75</v>
      </c>
      <c r="F283" s="78">
        <v>129</v>
      </c>
      <c r="G283" s="78">
        <v>318</v>
      </c>
      <c r="H283" s="78">
        <v>393</v>
      </c>
      <c r="I283" s="78">
        <v>53</v>
      </c>
      <c r="J283" s="78">
        <v>4</v>
      </c>
      <c r="K283" s="78">
        <v>18</v>
      </c>
      <c r="L283" s="16">
        <v>22787</v>
      </c>
      <c r="M283" s="47">
        <f t="shared" si="18"/>
        <v>0.2587520581388747</v>
      </c>
      <c r="N283" s="47">
        <f t="shared" si="19"/>
        <v>0.7412479418611253</v>
      </c>
      <c r="O283" s="16">
        <v>18943</v>
      </c>
      <c r="P283" s="16">
        <v>15624</v>
      </c>
      <c r="Q283" s="78">
        <v>33</v>
      </c>
      <c r="R283" s="78">
        <v>44</v>
      </c>
      <c r="S283" s="78">
        <v>65</v>
      </c>
      <c r="T283" s="78">
        <v>149</v>
      </c>
      <c r="U283" s="78">
        <v>8</v>
      </c>
      <c r="V283" s="78">
        <v>4</v>
      </c>
      <c r="W283" s="78">
        <v>6</v>
      </c>
      <c r="X283" s="16">
        <v>3010</v>
      </c>
      <c r="Y283" s="47">
        <f t="shared" si="20"/>
        <v>0.15889774586918651</v>
      </c>
      <c r="Z283" s="16">
        <v>69122</v>
      </c>
      <c r="AA283" s="16">
        <v>48664</v>
      </c>
      <c r="AB283" s="78">
        <v>42</v>
      </c>
      <c r="AC283" s="78">
        <v>85</v>
      </c>
      <c r="AD283" s="78">
        <v>253</v>
      </c>
      <c r="AE283" s="78">
        <v>244</v>
      </c>
      <c r="AF283" s="78">
        <v>45</v>
      </c>
      <c r="AG283" s="78">
        <v>0</v>
      </c>
      <c r="AH283" s="78">
        <v>12</v>
      </c>
      <c r="AI283" s="16">
        <v>19777</v>
      </c>
      <c r="AJ283" s="48">
        <f t="shared" ref="AJ283:AJ335" si="21">AI283/Z283</f>
        <v>0.28611729984664797</v>
      </c>
    </row>
    <row r="284" spans="1:36" x14ac:dyDescent="0.3">
      <c r="A284" s="19" t="s">
        <v>658</v>
      </c>
      <c r="B284" s="16" t="s">
        <v>667</v>
      </c>
      <c r="C284" s="19">
        <v>115405</v>
      </c>
      <c r="D284" s="16">
        <v>79196</v>
      </c>
      <c r="E284" s="78">
        <v>98</v>
      </c>
      <c r="F284" s="78">
        <v>168</v>
      </c>
      <c r="G284" s="78">
        <v>1116</v>
      </c>
      <c r="H284" s="78">
        <v>513</v>
      </c>
      <c r="I284" s="78">
        <v>100</v>
      </c>
      <c r="J284" s="78">
        <v>10</v>
      </c>
      <c r="K284" s="78">
        <v>26</v>
      </c>
      <c r="L284" s="16">
        <v>34178</v>
      </c>
      <c r="M284" s="47">
        <f t="shared" si="18"/>
        <v>0.2961570122611672</v>
      </c>
      <c r="N284" s="47">
        <f t="shared" si="19"/>
        <v>0.7038429877388328</v>
      </c>
      <c r="O284" s="16">
        <v>9662</v>
      </c>
      <c r="P284" s="16">
        <v>6964</v>
      </c>
      <c r="Q284" s="78">
        <v>13</v>
      </c>
      <c r="R284" s="78">
        <v>9</v>
      </c>
      <c r="S284" s="78">
        <v>194</v>
      </c>
      <c r="T284" s="78">
        <v>67</v>
      </c>
      <c r="U284" s="78">
        <v>5</v>
      </c>
      <c r="V284" s="78">
        <v>4</v>
      </c>
      <c r="W284" s="78">
        <v>0</v>
      </c>
      <c r="X284" s="16">
        <v>2406</v>
      </c>
      <c r="Y284" s="47">
        <f t="shared" si="20"/>
        <v>0.24901676671496584</v>
      </c>
      <c r="Z284" s="16">
        <v>105743</v>
      </c>
      <c r="AA284" s="16">
        <v>72232</v>
      </c>
      <c r="AB284" s="78">
        <v>85</v>
      </c>
      <c r="AC284" s="78">
        <v>159</v>
      </c>
      <c r="AD284" s="78">
        <v>922</v>
      </c>
      <c r="AE284" s="78">
        <v>446</v>
      </c>
      <c r="AF284" s="78">
        <v>95</v>
      </c>
      <c r="AG284" s="78">
        <v>6</v>
      </c>
      <c r="AH284" s="78">
        <v>26</v>
      </c>
      <c r="AI284" s="16">
        <v>31772</v>
      </c>
      <c r="AJ284" s="48">
        <f t="shared" si="21"/>
        <v>0.30046433333648565</v>
      </c>
    </row>
    <row r="285" spans="1:36" x14ac:dyDescent="0.3">
      <c r="A285" s="19" t="s">
        <v>658</v>
      </c>
      <c r="B285" s="16" t="s">
        <v>669</v>
      </c>
      <c r="C285" s="19">
        <v>151654</v>
      </c>
      <c r="D285" s="16">
        <v>109828</v>
      </c>
      <c r="E285" s="78">
        <v>404</v>
      </c>
      <c r="F285" s="78">
        <v>408</v>
      </c>
      <c r="G285" s="78">
        <v>1186</v>
      </c>
      <c r="H285" s="78">
        <v>731</v>
      </c>
      <c r="I285" s="78">
        <v>289</v>
      </c>
      <c r="J285" s="78">
        <v>64</v>
      </c>
      <c r="K285" s="78">
        <v>159</v>
      </c>
      <c r="L285" s="16">
        <v>38585</v>
      </c>
      <c r="M285" s="47">
        <f t="shared" si="18"/>
        <v>0.25442784232529309</v>
      </c>
      <c r="N285" s="47">
        <f t="shared" si="19"/>
        <v>0.74557215767470697</v>
      </c>
      <c r="O285" s="16">
        <v>48522</v>
      </c>
      <c r="P285" s="16">
        <v>37248</v>
      </c>
      <c r="Q285" s="78">
        <v>314</v>
      </c>
      <c r="R285" s="78">
        <v>247</v>
      </c>
      <c r="S285" s="78">
        <v>359</v>
      </c>
      <c r="T285" s="78">
        <v>268</v>
      </c>
      <c r="U285" s="78">
        <v>117</v>
      </c>
      <c r="V285" s="78">
        <v>33</v>
      </c>
      <c r="W285" s="78">
        <v>86</v>
      </c>
      <c r="X285" s="16">
        <v>9850</v>
      </c>
      <c r="Y285" s="47">
        <f t="shared" si="20"/>
        <v>0.2030007007130786</v>
      </c>
      <c r="Z285" s="16">
        <v>103132</v>
      </c>
      <c r="AA285" s="16">
        <v>72580</v>
      </c>
      <c r="AB285" s="78">
        <v>90</v>
      </c>
      <c r="AC285" s="78">
        <v>161</v>
      </c>
      <c r="AD285" s="78">
        <v>827</v>
      </c>
      <c r="AE285" s="78">
        <v>463</v>
      </c>
      <c r="AF285" s="78">
        <v>172</v>
      </c>
      <c r="AG285" s="78">
        <v>31</v>
      </c>
      <c r="AH285" s="78">
        <v>73</v>
      </c>
      <c r="AI285" s="16">
        <v>28735</v>
      </c>
      <c r="AJ285" s="48">
        <f t="shared" si="21"/>
        <v>0.27862351161618121</v>
      </c>
    </row>
    <row r="286" spans="1:36" x14ac:dyDescent="0.3">
      <c r="A286" s="19" t="s">
        <v>658</v>
      </c>
      <c r="B286" s="16" t="s">
        <v>671</v>
      </c>
      <c r="C286" s="19">
        <v>63839</v>
      </c>
      <c r="D286" s="16">
        <v>48296</v>
      </c>
      <c r="E286" s="78">
        <v>22</v>
      </c>
      <c r="F286" s="78">
        <v>198</v>
      </c>
      <c r="G286" s="78">
        <v>301</v>
      </c>
      <c r="H286" s="78">
        <v>411</v>
      </c>
      <c r="I286" s="78">
        <v>85</v>
      </c>
      <c r="J286" s="78">
        <v>31</v>
      </c>
      <c r="K286" s="78">
        <v>21</v>
      </c>
      <c r="L286" s="16">
        <v>14474</v>
      </c>
      <c r="M286" s="47">
        <f t="shared" si="18"/>
        <v>0.22672660912608281</v>
      </c>
      <c r="N286" s="47">
        <f t="shared" si="19"/>
        <v>0.77327339087391722</v>
      </c>
      <c r="O286" s="16">
        <v>9300</v>
      </c>
      <c r="P286" s="16">
        <v>7821</v>
      </c>
      <c r="Q286" s="78">
        <v>7</v>
      </c>
      <c r="R286" s="78">
        <v>25</v>
      </c>
      <c r="S286" s="78">
        <v>9</v>
      </c>
      <c r="T286" s="78">
        <v>96</v>
      </c>
      <c r="U286" s="78">
        <v>24</v>
      </c>
      <c r="V286" s="78">
        <v>1</v>
      </c>
      <c r="W286" s="78">
        <v>15</v>
      </c>
      <c r="X286" s="16">
        <v>1302</v>
      </c>
      <c r="Y286" s="47">
        <f t="shared" si="20"/>
        <v>0.14000000000000001</v>
      </c>
      <c r="Z286" s="16">
        <v>54539</v>
      </c>
      <c r="AA286" s="16">
        <v>40475</v>
      </c>
      <c r="AB286" s="78">
        <v>15</v>
      </c>
      <c r="AC286" s="78">
        <v>173</v>
      </c>
      <c r="AD286" s="78">
        <v>292</v>
      </c>
      <c r="AE286" s="78">
        <v>315</v>
      </c>
      <c r="AF286" s="78">
        <v>61</v>
      </c>
      <c r="AG286" s="78">
        <v>30</v>
      </c>
      <c r="AH286" s="78">
        <v>6</v>
      </c>
      <c r="AI286" s="16">
        <v>13172</v>
      </c>
      <c r="AJ286" s="48">
        <f t="shared" si="21"/>
        <v>0.2415152459707732</v>
      </c>
    </row>
    <row r="287" spans="1:36" x14ac:dyDescent="0.3">
      <c r="A287" s="19" t="s">
        <v>658</v>
      </c>
      <c r="B287" s="16" t="s">
        <v>673</v>
      </c>
      <c r="C287" s="19">
        <v>65965</v>
      </c>
      <c r="D287" s="16">
        <v>51119</v>
      </c>
      <c r="E287" s="78">
        <v>17</v>
      </c>
      <c r="F287" s="78">
        <v>32</v>
      </c>
      <c r="G287" s="78">
        <v>162</v>
      </c>
      <c r="H287" s="78">
        <v>342</v>
      </c>
      <c r="I287" s="78">
        <v>27</v>
      </c>
      <c r="J287" s="78">
        <v>2</v>
      </c>
      <c r="K287" s="78">
        <v>13</v>
      </c>
      <c r="L287" s="16">
        <v>14251</v>
      </c>
      <c r="M287" s="47">
        <f t="shared" si="18"/>
        <v>0.21603880845903131</v>
      </c>
      <c r="N287" s="47">
        <f t="shared" si="19"/>
        <v>0.78396119154096866</v>
      </c>
      <c r="O287" s="16">
        <v>3817</v>
      </c>
      <c r="P287" s="16">
        <v>3307</v>
      </c>
      <c r="Q287" s="78">
        <v>6</v>
      </c>
      <c r="R287" s="78">
        <v>1</v>
      </c>
      <c r="S287" s="78">
        <v>2</v>
      </c>
      <c r="T287" s="78">
        <v>27</v>
      </c>
      <c r="U287" s="78">
        <v>7</v>
      </c>
      <c r="V287" s="78">
        <v>0</v>
      </c>
      <c r="W287" s="78">
        <v>1</v>
      </c>
      <c r="X287" s="16">
        <v>466</v>
      </c>
      <c r="Y287" s="47">
        <f t="shared" si="20"/>
        <v>0.12208540738800105</v>
      </c>
      <c r="Z287" s="16">
        <v>62148</v>
      </c>
      <c r="AA287" s="16">
        <v>47812</v>
      </c>
      <c r="AB287" s="78">
        <v>11</v>
      </c>
      <c r="AC287" s="78">
        <v>31</v>
      </c>
      <c r="AD287" s="78">
        <v>160</v>
      </c>
      <c r="AE287" s="78">
        <v>315</v>
      </c>
      <c r="AF287" s="78">
        <v>20</v>
      </c>
      <c r="AG287" s="78">
        <v>2</v>
      </c>
      <c r="AH287" s="78">
        <v>12</v>
      </c>
      <c r="AI287" s="16">
        <v>13785</v>
      </c>
      <c r="AJ287" s="48">
        <f t="shared" si="21"/>
        <v>0.22180922958100019</v>
      </c>
    </row>
    <row r="288" spans="1:36" x14ac:dyDescent="0.3">
      <c r="A288" s="19" t="s">
        <v>658</v>
      </c>
      <c r="B288" s="16" t="s">
        <v>675</v>
      </c>
      <c r="C288" s="19">
        <v>130649</v>
      </c>
      <c r="D288" s="16">
        <v>93347</v>
      </c>
      <c r="E288" s="78">
        <v>234</v>
      </c>
      <c r="F288" s="78">
        <v>789</v>
      </c>
      <c r="G288" s="78">
        <v>752</v>
      </c>
      <c r="H288" s="78">
        <v>473</v>
      </c>
      <c r="I288" s="78">
        <v>158</v>
      </c>
      <c r="J288" s="78">
        <v>44</v>
      </c>
      <c r="K288" s="78">
        <v>31</v>
      </c>
      <c r="L288" s="16">
        <v>34821</v>
      </c>
      <c r="M288" s="47">
        <f t="shared" si="18"/>
        <v>0.26652327993325631</v>
      </c>
      <c r="N288" s="47">
        <f t="shared" si="19"/>
        <v>0.73347672006674369</v>
      </c>
      <c r="O288" s="16">
        <v>31779</v>
      </c>
      <c r="P288" s="16">
        <v>26624</v>
      </c>
      <c r="Q288" s="78">
        <v>57</v>
      </c>
      <c r="R288" s="78">
        <v>225</v>
      </c>
      <c r="S288" s="78">
        <v>176</v>
      </c>
      <c r="T288" s="78">
        <v>102</v>
      </c>
      <c r="U288" s="78">
        <v>36</v>
      </c>
      <c r="V288" s="78">
        <v>5</v>
      </c>
      <c r="W288" s="78">
        <v>4</v>
      </c>
      <c r="X288" s="16">
        <v>4550</v>
      </c>
      <c r="Y288" s="47">
        <f t="shared" si="20"/>
        <v>0.14317631140061046</v>
      </c>
      <c r="Z288" s="16">
        <v>98870</v>
      </c>
      <c r="AA288" s="16">
        <v>66723</v>
      </c>
      <c r="AB288" s="78">
        <v>177</v>
      </c>
      <c r="AC288" s="78">
        <v>564</v>
      </c>
      <c r="AD288" s="78">
        <v>576</v>
      </c>
      <c r="AE288" s="78">
        <v>371</v>
      </c>
      <c r="AF288" s="78">
        <v>122</v>
      </c>
      <c r="AG288" s="78">
        <v>39</v>
      </c>
      <c r="AH288" s="78">
        <v>27</v>
      </c>
      <c r="AI288" s="16">
        <v>30271</v>
      </c>
      <c r="AJ288" s="48">
        <f t="shared" si="21"/>
        <v>0.30616971781126734</v>
      </c>
    </row>
    <row r="289" spans="1:36" x14ac:dyDescent="0.3">
      <c r="A289" s="19" t="s">
        <v>658</v>
      </c>
      <c r="B289" s="16" t="s">
        <v>677</v>
      </c>
      <c r="C289" s="19">
        <v>152966</v>
      </c>
      <c r="D289" s="16">
        <v>117977</v>
      </c>
      <c r="E289" s="78">
        <v>76</v>
      </c>
      <c r="F289" s="78">
        <v>225</v>
      </c>
      <c r="G289" s="78">
        <v>1281</v>
      </c>
      <c r="H289" s="78">
        <v>666</v>
      </c>
      <c r="I289" s="78">
        <v>126</v>
      </c>
      <c r="J289" s="78">
        <v>2</v>
      </c>
      <c r="K289" s="78">
        <v>34</v>
      </c>
      <c r="L289" s="16">
        <v>32579</v>
      </c>
      <c r="M289" s="47">
        <f t="shared" si="18"/>
        <v>0.21298196984950904</v>
      </c>
      <c r="N289" s="47">
        <f t="shared" si="19"/>
        <v>0.78701803015049099</v>
      </c>
      <c r="O289" s="16">
        <v>14836</v>
      </c>
      <c r="P289" s="16">
        <v>13103</v>
      </c>
      <c r="Q289" s="78">
        <v>3</v>
      </c>
      <c r="R289" s="78">
        <v>18</v>
      </c>
      <c r="S289" s="78">
        <v>76</v>
      </c>
      <c r="T289" s="78">
        <v>65</v>
      </c>
      <c r="U289" s="78">
        <v>19</v>
      </c>
      <c r="V289" s="78">
        <v>2</v>
      </c>
      <c r="W289" s="78">
        <v>3</v>
      </c>
      <c r="X289" s="16">
        <v>1547</v>
      </c>
      <c r="Y289" s="47">
        <f t="shared" si="20"/>
        <v>0.10427338905365327</v>
      </c>
      <c r="Z289" s="16">
        <v>138130</v>
      </c>
      <c r="AA289" s="16">
        <v>104874</v>
      </c>
      <c r="AB289" s="78">
        <v>73</v>
      </c>
      <c r="AC289" s="78">
        <v>207</v>
      </c>
      <c r="AD289" s="78">
        <v>1205</v>
      </c>
      <c r="AE289" s="78">
        <v>601</v>
      </c>
      <c r="AF289" s="78">
        <v>107</v>
      </c>
      <c r="AG289" s="78">
        <v>0</v>
      </c>
      <c r="AH289" s="78">
        <v>31</v>
      </c>
      <c r="AI289" s="16">
        <v>31032</v>
      </c>
      <c r="AJ289" s="48">
        <f t="shared" si="21"/>
        <v>0.2246579309346268</v>
      </c>
    </row>
    <row r="290" spans="1:36" x14ac:dyDescent="0.3">
      <c r="A290" s="19" t="s">
        <v>658</v>
      </c>
      <c r="B290" s="16" t="s">
        <v>679</v>
      </c>
      <c r="C290" s="19">
        <v>76923</v>
      </c>
      <c r="D290" s="16">
        <v>58367</v>
      </c>
      <c r="E290" s="78">
        <v>27</v>
      </c>
      <c r="F290" s="78">
        <v>50</v>
      </c>
      <c r="G290" s="78">
        <v>491</v>
      </c>
      <c r="H290" s="78">
        <v>239</v>
      </c>
      <c r="I290" s="78">
        <v>35</v>
      </c>
      <c r="J290" s="78">
        <v>0</v>
      </c>
      <c r="K290" s="78">
        <v>12</v>
      </c>
      <c r="L290" s="16">
        <v>17702</v>
      </c>
      <c r="M290" s="47">
        <f t="shared" si="18"/>
        <v>0.23012623012623012</v>
      </c>
      <c r="N290" s="47">
        <f t="shared" si="19"/>
        <v>0.76987376987376988</v>
      </c>
      <c r="O290" s="16">
        <v>13090</v>
      </c>
      <c r="P290" s="16">
        <v>10777</v>
      </c>
      <c r="Q290" s="78">
        <v>3</v>
      </c>
      <c r="R290" s="78">
        <v>2</v>
      </c>
      <c r="S290" s="78">
        <v>20</v>
      </c>
      <c r="T290" s="78">
        <v>55</v>
      </c>
      <c r="U290" s="78">
        <v>20</v>
      </c>
      <c r="V290" s="78">
        <v>0</v>
      </c>
      <c r="W290" s="78">
        <v>0</v>
      </c>
      <c r="X290" s="16">
        <v>2213</v>
      </c>
      <c r="Y290" s="47">
        <f t="shared" si="20"/>
        <v>0.16906035141329259</v>
      </c>
      <c r="Z290" s="16">
        <v>63833</v>
      </c>
      <c r="AA290" s="16">
        <v>47590</v>
      </c>
      <c r="AB290" s="78">
        <v>24</v>
      </c>
      <c r="AC290" s="78">
        <v>48</v>
      </c>
      <c r="AD290" s="78">
        <v>471</v>
      </c>
      <c r="AE290" s="78">
        <v>184</v>
      </c>
      <c r="AF290" s="78">
        <v>15</v>
      </c>
      <c r="AG290" s="78">
        <v>0</v>
      </c>
      <c r="AH290" s="78">
        <v>12</v>
      </c>
      <c r="AI290" s="16">
        <v>15489</v>
      </c>
      <c r="AJ290" s="48">
        <f t="shared" si="21"/>
        <v>0.24264878667773723</v>
      </c>
    </row>
    <row r="291" spans="1:36" x14ac:dyDescent="0.3">
      <c r="A291" s="19" t="s">
        <v>658</v>
      </c>
      <c r="B291" s="16" t="s">
        <v>683</v>
      </c>
      <c r="C291" s="19">
        <v>96649</v>
      </c>
      <c r="D291" s="16">
        <v>70598</v>
      </c>
      <c r="E291" s="78">
        <v>64</v>
      </c>
      <c r="F291" s="78">
        <v>186</v>
      </c>
      <c r="G291" s="78">
        <v>338</v>
      </c>
      <c r="H291" s="78">
        <v>517</v>
      </c>
      <c r="I291" s="78">
        <v>58</v>
      </c>
      <c r="J291" s="78">
        <v>9</v>
      </c>
      <c r="K291" s="78">
        <v>15</v>
      </c>
      <c r="L291" s="16">
        <v>24864</v>
      </c>
      <c r="M291" s="47">
        <f t="shared" si="18"/>
        <v>0.2572608097341928</v>
      </c>
      <c r="N291" s="47">
        <f t="shared" si="19"/>
        <v>0.74273919026580715</v>
      </c>
      <c r="O291" s="16">
        <v>33436</v>
      </c>
      <c r="P291" s="16">
        <v>27181</v>
      </c>
      <c r="Q291" s="78">
        <v>33</v>
      </c>
      <c r="R291" s="78">
        <v>132</v>
      </c>
      <c r="S291" s="78">
        <v>179</v>
      </c>
      <c r="T291" s="78">
        <v>162</v>
      </c>
      <c r="U291" s="78">
        <v>33</v>
      </c>
      <c r="V291" s="78">
        <v>8</v>
      </c>
      <c r="W291" s="78">
        <v>1</v>
      </c>
      <c r="X291" s="16">
        <v>5707</v>
      </c>
      <c r="Y291" s="47">
        <f t="shared" si="20"/>
        <v>0.17068429237947122</v>
      </c>
      <c r="Z291" s="16">
        <v>63213</v>
      </c>
      <c r="AA291" s="16">
        <v>43417</v>
      </c>
      <c r="AB291" s="78">
        <v>31</v>
      </c>
      <c r="AC291" s="78">
        <v>54</v>
      </c>
      <c r="AD291" s="78">
        <v>159</v>
      </c>
      <c r="AE291" s="78">
        <v>355</v>
      </c>
      <c r="AF291" s="78">
        <v>25</v>
      </c>
      <c r="AG291" s="78">
        <v>1</v>
      </c>
      <c r="AH291" s="78">
        <v>14</v>
      </c>
      <c r="AI291" s="16">
        <v>19157</v>
      </c>
      <c r="AJ291" s="48">
        <f t="shared" si="21"/>
        <v>0.30305475139607357</v>
      </c>
    </row>
    <row r="292" spans="1:36" x14ac:dyDescent="0.3">
      <c r="A292" s="19" t="s">
        <v>658</v>
      </c>
      <c r="B292" s="16" t="s">
        <v>684</v>
      </c>
      <c r="C292" s="19">
        <v>39857</v>
      </c>
      <c r="D292" s="16">
        <v>30560</v>
      </c>
      <c r="E292" s="78">
        <v>15</v>
      </c>
      <c r="F292" s="78">
        <v>85</v>
      </c>
      <c r="G292" s="78">
        <v>115</v>
      </c>
      <c r="H292" s="78">
        <v>173</v>
      </c>
      <c r="I292" s="78">
        <v>4</v>
      </c>
      <c r="J292" s="78">
        <v>2</v>
      </c>
      <c r="K292" s="78">
        <v>1</v>
      </c>
      <c r="L292" s="16">
        <v>8902</v>
      </c>
      <c r="M292" s="47">
        <f t="shared" si="18"/>
        <v>0.2233484707830494</v>
      </c>
      <c r="N292" s="47">
        <f t="shared" si="19"/>
        <v>0.77665152921695058</v>
      </c>
      <c r="O292" s="16">
        <v>6813</v>
      </c>
      <c r="P292" s="16">
        <v>5654</v>
      </c>
      <c r="Q292" s="78">
        <v>9</v>
      </c>
      <c r="R292" s="78">
        <v>65</v>
      </c>
      <c r="S292" s="78">
        <v>69</v>
      </c>
      <c r="T292" s="78">
        <v>37</v>
      </c>
      <c r="U292" s="78">
        <v>2</v>
      </c>
      <c r="V292" s="78">
        <v>1</v>
      </c>
      <c r="W292" s="78">
        <v>0</v>
      </c>
      <c r="X292" s="16">
        <v>976</v>
      </c>
      <c r="Y292" s="47">
        <f t="shared" si="20"/>
        <v>0.14325554087773373</v>
      </c>
      <c r="Z292" s="16">
        <v>33044</v>
      </c>
      <c r="AA292" s="16">
        <v>24906</v>
      </c>
      <c r="AB292" s="78">
        <v>6</v>
      </c>
      <c r="AC292" s="78">
        <v>20</v>
      </c>
      <c r="AD292" s="78">
        <v>46</v>
      </c>
      <c r="AE292" s="78">
        <v>136</v>
      </c>
      <c r="AF292" s="78">
        <v>2</v>
      </c>
      <c r="AG292" s="78">
        <v>1</v>
      </c>
      <c r="AH292" s="78">
        <v>1</v>
      </c>
      <c r="AI292" s="16">
        <v>7926</v>
      </c>
      <c r="AJ292" s="48">
        <f t="shared" si="21"/>
        <v>0.23986200217891296</v>
      </c>
    </row>
    <row r="293" spans="1:36" x14ac:dyDescent="0.3">
      <c r="A293" s="19" t="s">
        <v>658</v>
      </c>
      <c r="B293" s="16" t="s">
        <v>686</v>
      </c>
      <c r="C293" s="19">
        <v>91994</v>
      </c>
      <c r="D293" s="16">
        <v>63233</v>
      </c>
      <c r="E293" s="78">
        <v>44</v>
      </c>
      <c r="F293" s="78">
        <v>164</v>
      </c>
      <c r="G293" s="78">
        <v>484</v>
      </c>
      <c r="H293" s="78">
        <v>354</v>
      </c>
      <c r="I293" s="78">
        <v>152</v>
      </c>
      <c r="J293" s="78">
        <v>2</v>
      </c>
      <c r="K293" s="78">
        <v>21</v>
      </c>
      <c r="L293" s="16">
        <v>27540</v>
      </c>
      <c r="M293" s="47">
        <f t="shared" si="18"/>
        <v>0.2993673500445681</v>
      </c>
      <c r="N293" s="47">
        <f t="shared" si="19"/>
        <v>0.70063264995543184</v>
      </c>
      <c r="O293" s="16">
        <v>27101</v>
      </c>
      <c r="P293" s="16">
        <v>21130</v>
      </c>
      <c r="Q293" s="78">
        <v>12</v>
      </c>
      <c r="R293" s="78">
        <v>96</v>
      </c>
      <c r="S293" s="78">
        <v>361</v>
      </c>
      <c r="T293" s="78">
        <v>115</v>
      </c>
      <c r="U293" s="78">
        <v>37</v>
      </c>
      <c r="V293" s="78">
        <v>2</v>
      </c>
      <c r="W293" s="78">
        <v>6</v>
      </c>
      <c r="X293" s="16">
        <v>5342</v>
      </c>
      <c r="Y293" s="47">
        <f t="shared" si="20"/>
        <v>0.19711449762001401</v>
      </c>
      <c r="Z293" s="16">
        <v>64893</v>
      </c>
      <c r="AA293" s="16">
        <v>42103</v>
      </c>
      <c r="AB293" s="78">
        <v>32</v>
      </c>
      <c r="AC293" s="78">
        <v>68</v>
      </c>
      <c r="AD293" s="78">
        <v>123</v>
      </c>
      <c r="AE293" s="78">
        <v>239</v>
      </c>
      <c r="AF293" s="78">
        <v>115</v>
      </c>
      <c r="AG293" s="78">
        <v>0</v>
      </c>
      <c r="AH293" s="78">
        <v>15</v>
      </c>
      <c r="AI293" s="16">
        <v>22198</v>
      </c>
      <c r="AJ293" s="48">
        <f t="shared" si="21"/>
        <v>0.34207079346000341</v>
      </c>
    </row>
    <row r="294" spans="1:36" x14ac:dyDescent="0.3">
      <c r="A294" s="19" t="s">
        <v>658</v>
      </c>
      <c r="B294" s="16" t="s">
        <v>688</v>
      </c>
      <c r="C294" s="19">
        <v>43420</v>
      </c>
      <c r="D294" s="16">
        <v>25102</v>
      </c>
      <c r="E294" s="78">
        <v>14</v>
      </c>
      <c r="F294" s="78">
        <v>43</v>
      </c>
      <c r="G294" s="78">
        <v>114</v>
      </c>
      <c r="H294" s="78">
        <v>181</v>
      </c>
      <c r="I294" s="78">
        <v>30</v>
      </c>
      <c r="J294" s="78">
        <v>0</v>
      </c>
      <c r="K294" s="78">
        <v>10</v>
      </c>
      <c r="L294" s="16">
        <v>17926</v>
      </c>
      <c r="M294" s="47">
        <f t="shared" si="18"/>
        <v>0.41285122063565177</v>
      </c>
      <c r="N294" s="47">
        <f t="shared" si="19"/>
        <v>0.58714877936434817</v>
      </c>
      <c r="O294" s="16">
        <v>12791</v>
      </c>
      <c r="P294" s="16">
        <v>9392</v>
      </c>
      <c r="Q294" s="78">
        <v>12</v>
      </c>
      <c r="R294" s="78">
        <v>33</v>
      </c>
      <c r="S294" s="78">
        <v>46</v>
      </c>
      <c r="T294" s="78">
        <v>81</v>
      </c>
      <c r="U294" s="78">
        <v>6</v>
      </c>
      <c r="V294" s="78">
        <v>0</v>
      </c>
      <c r="W294" s="78">
        <v>4</v>
      </c>
      <c r="X294" s="16">
        <v>3217</v>
      </c>
      <c r="Y294" s="47">
        <f t="shared" si="20"/>
        <v>0.25150496442811354</v>
      </c>
      <c r="Z294" s="16">
        <v>30629</v>
      </c>
      <c r="AA294" s="16">
        <v>15710</v>
      </c>
      <c r="AB294" s="78">
        <v>2</v>
      </c>
      <c r="AC294" s="78">
        <v>10</v>
      </c>
      <c r="AD294" s="78">
        <v>68</v>
      </c>
      <c r="AE294" s="78">
        <v>100</v>
      </c>
      <c r="AF294" s="78">
        <v>24</v>
      </c>
      <c r="AG294" s="78">
        <v>0</v>
      </c>
      <c r="AH294" s="78">
        <v>6</v>
      </c>
      <c r="AI294" s="16">
        <v>14709</v>
      </c>
      <c r="AJ294" s="48">
        <f t="shared" si="21"/>
        <v>0.48023115348199419</v>
      </c>
    </row>
    <row r="295" spans="1:36" x14ac:dyDescent="0.3">
      <c r="A295" s="19" t="s">
        <v>658</v>
      </c>
      <c r="B295" s="16" t="s">
        <v>690</v>
      </c>
      <c r="C295" s="19">
        <v>57741</v>
      </c>
      <c r="D295" s="16">
        <v>26892</v>
      </c>
      <c r="E295" s="78">
        <v>12</v>
      </c>
      <c r="F295" s="78">
        <v>70</v>
      </c>
      <c r="G295" s="78">
        <v>215</v>
      </c>
      <c r="H295" s="78">
        <v>199</v>
      </c>
      <c r="I295" s="78">
        <v>27</v>
      </c>
      <c r="J295" s="78">
        <v>5</v>
      </c>
      <c r="K295" s="78">
        <v>15</v>
      </c>
      <c r="L295" s="16">
        <v>30306</v>
      </c>
      <c r="M295" s="47">
        <f t="shared" si="18"/>
        <v>0.52486101730139767</v>
      </c>
      <c r="N295" s="47">
        <f t="shared" si="19"/>
        <v>0.47513898269860233</v>
      </c>
      <c r="O295" s="16">
        <v>6723</v>
      </c>
      <c r="P295" s="16">
        <v>5255</v>
      </c>
      <c r="Q295" s="78">
        <v>2</v>
      </c>
      <c r="R295" s="78">
        <v>17</v>
      </c>
      <c r="S295" s="78">
        <v>32</v>
      </c>
      <c r="T295" s="78">
        <v>19</v>
      </c>
      <c r="U295" s="78">
        <v>2</v>
      </c>
      <c r="V295" s="78">
        <v>5</v>
      </c>
      <c r="W295" s="78">
        <v>0</v>
      </c>
      <c r="X295" s="16">
        <v>1391</v>
      </c>
      <c r="Y295" s="47">
        <f t="shared" si="20"/>
        <v>0.20690168079726312</v>
      </c>
      <c r="Z295" s="16">
        <v>51018</v>
      </c>
      <c r="AA295" s="16">
        <v>21637</v>
      </c>
      <c r="AB295" s="78">
        <v>10</v>
      </c>
      <c r="AC295" s="78">
        <v>53</v>
      </c>
      <c r="AD295" s="78">
        <v>183</v>
      </c>
      <c r="AE295" s="78">
        <v>180</v>
      </c>
      <c r="AF295" s="78">
        <v>25</v>
      </c>
      <c r="AG295" s="78">
        <v>0</v>
      </c>
      <c r="AH295" s="78">
        <v>15</v>
      </c>
      <c r="AI295" s="16">
        <v>28915</v>
      </c>
      <c r="AJ295" s="48">
        <f t="shared" si="21"/>
        <v>0.56676075110745228</v>
      </c>
    </row>
    <row r="296" spans="1:36" x14ac:dyDescent="0.3">
      <c r="A296" s="19" t="s">
        <v>658</v>
      </c>
      <c r="B296" s="16" t="s">
        <v>692</v>
      </c>
      <c r="C296" s="19">
        <v>57790</v>
      </c>
      <c r="D296" s="16">
        <v>29569</v>
      </c>
      <c r="E296" s="78">
        <v>18</v>
      </c>
      <c r="F296" s="78">
        <v>154</v>
      </c>
      <c r="G296" s="78">
        <v>336</v>
      </c>
      <c r="H296" s="78">
        <v>242</v>
      </c>
      <c r="I296" s="78">
        <v>14</v>
      </c>
      <c r="J296" s="78">
        <v>2</v>
      </c>
      <c r="K296" s="78">
        <v>4</v>
      </c>
      <c r="L296" s="16">
        <v>27451</v>
      </c>
      <c r="M296" s="47">
        <f t="shared" si="18"/>
        <v>0.47501297802387954</v>
      </c>
      <c r="N296" s="47">
        <f t="shared" si="19"/>
        <v>0.52498702197612046</v>
      </c>
      <c r="O296" s="16">
        <v>8435</v>
      </c>
      <c r="P296" s="16">
        <v>6804</v>
      </c>
      <c r="Q296" s="78">
        <v>6</v>
      </c>
      <c r="R296" s="78">
        <v>117</v>
      </c>
      <c r="S296" s="78">
        <v>57</v>
      </c>
      <c r="T296" s="78">
        <v>47</v>
      </c>
      <c r="U296" s="78">
        <v>9</v>
      </c>
      <c r="V296" s="78">
        <v>2</v>
      </c>
      <c r="W296" s="78">
        <v>1</v>
      </c>
      <c r="X296" s="16">
        <v>1392</v>
      </c>
      <c r="Y296" s="47">
        <f t="shared" si="20"/>
        <v>0.16502667457024303</v>
      </c>
      <c r="Z296" s="16">
        <v>49355</v>
      </c>
      <c r="AA296" s="16">
        <v>22765</v>
      </c>
      <c r="AB296" s="78">
        <v>12</v>
      </c>
      <c r="AC296" s="78">
        <v>37</v>
      </c>
      <c r="AD296" s="78">
        <v>279</v>
      </c>
      <c r="AE296" s="78">
        <v>195</v>
      </c>
      <c r="AF296" s="78">
        <v>5</v>
      </c>
      <c r="AG296" s="78">
        <v>0</v>
      </c>
      <c r="AH296" s="78">
        <v>3</v>
      </c>
      <c r="AI296" s="16">
        <v>26059</v>
      </c>
      <c r="AJ296" s="48">
        <f t="shared" si="21"/>
        <v>0.52799108499645431</v>
      </c>
    </row>
    <row r="297" spans="1:36" x14ac:dyDescent="0.3">
      <c r="A297" s="19" t="s">
        <v>658</v>
      </c>
      <c r="B297" s="16" t="s">
        <v>694</v>
      </c>
      <c r="C297" s="19">
        <v>57454</v>
      </c>
      <c r="D297" s="16">
        <v>31273</v>
      </c>
      <c r="E297" s="78">
        <v>32</v>
      </c>
      <c r="F297" s="78">
        <v>301</v>
      </c>
      <c r="G297" s="78">
        <v>1906</v>
      </c>
      <c r="H297" s="78">
        <v>254</v>
      </c>
      <c r="I297" s="78">
        <v>351</v>
      </c>
      <c r="J297" s="78">
        <v>4</v>
      </c>
      <c r="K297" s="78">
        <v>14</v>
      </c>
      <c r="L297" s="16">
        <v>23319</v>
      </c>
      <c r="M297" s="47">
        <f t="shared" si="18"/>
        <v>0.40587252410624153</v>
      </c>
      <c r="N297" s="47">
        <f t="shared" si="19"/>
        <v>0.59412747589375847</v>
      </c>
      <c r="O297" s="16">
        <v>9949</v>
      </c>
      <c r="P297" s="16">
        <v>6741</v>
      </c>
      <c r="Q297" s="78">
        <v>15</v>
      </c>
      <c r="R297" s="78">
        <v>89</v>
      </c>
      <c r="S297" s="78">
        <v>223</v>
      </c>
      <c r="T297" s="78">
        <v>23</v>
      </c>
      <c r="U297" s="78">
        <v>38</v>
      </c>
      <c r="V297" s="78">
        <v>3</v>
      </c>
      <c r="W297" s="78">
        <v>0</v>
      </c>
      <c r="X297" s="16">
        <v>2817</v>
      </c>
      <c r="Y297" s="47">
        <f t="shared" si="20"/>
        <v>0.28314403457633935</v>
      </c>
      <c r="Z297" s="16">
        <v>47505</v>
      </c>
      <c r="AA297" s="16">
        <v>24532</v>
      </c>
      <c r="AB297" s="78">
        <v>17</v>
      </c>
      <c r="AC297" s="78">
        <v>212</v>
      </c>
      <c r="AD297" s="78">
        <v>1683</v>
      </c>
      <c r="AE297" s="78">
        <v>231</v>
      </c>
      <c r="AF297" s="78">
        <v>313</v>
      </c>
      <c r="AG297" s="78">
        <v>1</v>
      </c>
      <c r="AH297" s="78">
        <v>14</v>
      </c>
      <c r="AI297" s="16">
        <v>20502</v>
      </c>
      <c r="AJ297" s="48">
        <f t="shared" si="21"/>
        <v>0.43157562361856644</v>
      </c>
    </row>
    <row r="298" spans="1:36" x14ac:dyDescent="0.3">
      <c r="A298" s="19" t="s">
        <v>658</v>
      </c>
      <c r="B298" s="16" t="s">
        <v>698</v>
      </c>
      <c r="C298" s="19">
        <v>34350</v>
      </c>
      <c r="D298" s="16">
        <v>27948</v>
      </c>
      <c r="E298" s="78">
        <v>8</v>
      </c>
      <c r="F298" s="78">
        <v>75</v>
      </c>
      <c r="G298" s="78">
        <v>188</v>
      </c>
      <c r="H298" s="78">
        <v>259</v>
      </c>
      <c r="I298" s="78">
        <v>184</v>
      </c>
      <c r="J298" s="78">
        <v>2</v>
      </c>
      <c r="K298" s="78">
        <v>5</v>
      </c>
      <c r="L298" s="16">
        <v>5681</v>
      </c>
      <c r="M298" s="47">
        <f t="shared" si="18"/>
        <v>0.16538573508005822</v>
      </c>
      <c r="N298" s="47">
        <f t="shared" si="19"/>
        <v>0.83461426491994173</v>
      </c>
      <c r="O298" s="16">
        <v>8665</v>
      </c>
      <c r="P298" s="16">
        <v>7444</v>
      </c>
      <c r="Q298" s="78">
        <v>0</v>
      </c>
      <c r="R298" s="78">
        <v>40</v>
      </c>
      <c r="S298" s="78">
        <v>26</v>
      </c>
      <c r="T298" s="78">
        <v>65</v>
      </c>
      <c r="U298" s="78">
        <v>100</v>
      </c>
      <c r="V298" s="78">
        <v>2</v>
      </c>
      <c r="W298" s="78">
        <v>0</v>
      </c>
      <c r="X298" s="16">
        <v>988</v>
      </c>
      <c r="Y298" s="47">
        <f t="shared" si="20"/>
        <v>0.11402192729371033</v>
      </c>
      <c r="Z298" s="16">
        <v>25685</v>
      </c>
      <c r="AA298" s="16">
        <v>20504</v>
      </c>
      <c r="AB298" s="78">
        <v>8</v>
      </c>
      <c r="AC298" s="78">
        <v>35</v>
      </c>
      <c r="AD298" s="78">
        <v>162</v>
      </c>
      <c r="AE298" s="78">
        <v>194</v>
      </c>
      <c r="AF298" s="78">
        <v>84</v>
      </c>
      <c r="AG298" s="78">
        <v>0</v>
      </c>
      <c r="AH298" s="78">
        <v>5</v>
      </c>
      <c r="AI298" s="16">
        <v>4693</v>
      </c>
      <c r="AJ298" s="48">
        <f t="shared" si="21"/>
        <v>0.18271364609694374</v>
      </c>
    </row>
    <row r="299" spans="1:36" x14ac:dyDescent="0.3">
      <c r="A299" s="19" t="s">
        <v>658</v>
      </c>
      <c r="B299" s="16" t="s">
        <v>699</v>
      </c>
      <c r="C299" s="19">
        <v>31606</v>
      </c>
      <c r="D299" s="16">
        <v>24968</v>
      </c>
      <c r="E299" s="78">
        <v>7</v>
      </c>
      <c r="F299" s="78">
        <v>29</v>
      </c>
      <c r="G299" s="78">
        <v>205</v>
      </c>
      <c r="H299" s="78">
        <v>109</v>
      </c>
      <c r="I299" s="78">
        <v>103</v>
      </c>
      <c r="J299" s="78">
        <v>3</v>
      </c>
      <c r="K299" s="78">
        <v>9</v>
      </c>
      <c r="L299" s="16">
        <v>6173</v>
      </c>
      <c r="M299" s="47">
        <f t="shared" si="18"/>
        <v>0.19531101689552616</v>
      </c>
      <c r="N299" s="47">
        <f t="shared" si="19"/>
        <v>0.8046889831044739</v>
      </c>
      <c r="O299" s="16">
        <v>16433</v>
      </c>
      <c r="P299" s="16">
        <v>14068</v>
      </c>
      <c r="Q299" s="78">
        <v>4</v>
      </c>
      <c r="R299" s="78">
        <v>9</v>
      </c>
      <c r="S299" s="78">
        <v>72</v>
      </c>
      <c r="T299" s="78">
        <v>67</v>
      </c>
      <c r="U299" s="78">
        <v>29</v>
      </c>
      <c r="V299" s="78">
        <v>0</v>
      </c>
      <c r="W299" s="78">
        <v>1</v>
      </c>
      <c r="X299" s="16">
        <v>2183</v>
      </c>
      <c r="Y299" s="47">
        <f t="shared" si="20"/>
        <v>0.13284245116533805</v>
      </c>
      <c r="Z299" s="16">
        <v>15173</v>
      </c>
      <c r="AA299" s="16">
        <v>10900</v>
      </c>
      <c r="AB299" s="78">
        <v>3</v>
      </c>
      <c r="AC299" s="78">
        <v>20</v>
      </c>
      <c r="AD299" s="78">
        <v>133</v>
      </c>
      <c r="AE299" s="78">
        <v>42</v>
      </c>
      <c r="AF299" s="78">
        <v>74</v>
      </c>
      <c r="AG299" s="78">
        <v>3</v>
      </c>
      <c r="AH299" s="78">
        <v>8</v>
      </c>
      <c r="AI299" s="16">
        <v>3990</v>
      </c>
      <c r="AJ299" s="48">
        <f t="shared" si="21"/>
        <v>0.26296711263428457</v>
      </c>
    </row>
    <row r="300" spans="1:36" x14ac:dyDescent="0.3">
      <c r="A300" s="19" t="s">
        <v>658</v>
      </c>
      <c r="B300" s="16" t="s">
        <v>701</v>
      </c>
      <c r="C300" s="19">
        <v>25499</v>
      </c>
      <c r="D300" s="16">
        <v>17381</v>
      </c>
      <c r="E300" s="78">
        <v>9</v>
      </c>
      <c r="F300" s="78">
        <v>15</v>
      </c>
      <c r="G300" s="78">
        <v>22</v>
      </c>
      <c r="H300" s="78">
        <v>163</v>
      </c>
      <c r="I300" s="78">
        <v>5</v>
      </c>
      <c r="J300" s="78">
        <v>1</v>
      </c>
      <c r="K300" s="78">
        <v>6</v>
      </c>
      <c r="L300" s="16">
        <v>7897</v>
      </c>
      <c r="M300" s="47">
        <f t="shared" si="18"/>
        <v>0.30969841954586452</v>
      </c>
      <c r="N300" s="47">
        <f t="shared" si="19"/>
        <v>0.69030158045413548</v>
      </c>
      <c r="O300" s="16">
        <v>4516</v>
      </c>
      <c r="P300" s="16">
        <v>4112</v>
      </c>
      <c r="Q300" s="78">
        <v>0</v>
      </c>
      <c r="R300" s="78">
        <v>0</v>
      </c>
      <c r="S300" s="78">
        <v>2</v>
      </c>
      <c r="T300" s="78">
        <v>34</v>
      </c>
      <c r="U300" s="78">
        <v>1</v>
      </c>
      <c r="V300" s="78">
        <v>1</v>
      </c>
      <c r="W300" s="78">
        <v>0</v>
      </c>
      <c r="X300" s="16">
        <v>366</v>
      </c>
      <c r="Y300" s="47">
        <f t="shared" si="20"/>
        <v>8.1045172719220543E-2</v>
      </c>
      <c r="Z300" s="16">
        <v>20983</v>
      </c>
      <c r="AA300" s="16">
        <v>13269</v>
      </c>
      <c r="AB300" s="78">
        <v>9</v>
      </c>
      <c r="AC300" s="78">
        <v>15</v>
      </c>
      <c r="AD300" s="78">
        <v>20</v>
      </c>
      <c r="AE300" s="78">
        <v>129</v>
      </c>
      <c r="AF300" s="78">
        <v>4</v>
      </c>
      <c r="AG300" s="78">
        <v>0</v>
      </c>
      <c r="AH300" s="78">
        <v>6</v>
      </c>
      <c r="AI300" s="16">
        <v>7531</v>
      </c>
      <c r="AJ300" s="48">
        <f t="shared" si="21"/>
        <v>0.35890959348043655</v>
      </c>
    </row>
    <row r="301" spans="1:36" x14ac:dyDescent="0.3">
      <c r="A301" s="19" t="s">
        <v>658</v>
      </c>
      <c r="B301" s="16" t="s">
        <v>703</v>
      </c>
      <c r="C301" s="19">
        <v>21458</v>
      </c>
      <c r="D301" s="16">
        <v>13781</v>
      </c>
      <c r="E301" s="78">
        <v>11</v>
      </c>
      <c r="F301" s="78">
        <v>36</v>
      </c>
      <c r="G301" s="78">
        <v>119</v>
      </c>
      <c r="H301" s="78">
        <v>85</v>
      </c>
      <c r="I301" s="78">
        <v>22</v>
      </c>
      <c r="J301" s="78">
        <v>0</v>
      </c>
      <c r="K301" s="78">
        <v>4</v>
      </c>
      <c r="L301" s="16">
        <v>7400</v>
      </c>
      <c r="M301" s="47">
        <f t="shared" si="18"/>
        <v>0.34485972597632586</v>
      </c>
      <c r="N301" s="47">
        <f t="shared" si="19"/>
        <v>0.65514027402367414</v>
      </c>
      <c r="O301" s="16">
        <v>7737</v>
      </c>
      <c r="P301" s="16">
        <v>6752</v>
      </c>
      <c r="Q301" s="78">
        <v>0</v>
      </c>
      <c r="R301" s="78">
        <v>3</v>
      </c>
      <c r="S301" s="78">
        <v>40</v>
      </c>
      <c r="T301" s="78">
        <v>27</v>
      </c>
      <c r="U301" s="78">
        <v>1</v>
      </c>
      <c r="V301" s="78">
        <v>0</v>
      </c>
      <c r="W301" s="78">
        <v>0</v>
      </c>
      <c r="X301" s="16">
        <v>914</v>
      </c>
      <c r="Y301" s="47">
        <f t="shared" si="20"/>
        <v>0.1181336435310844</v>
      </c>
      <c r="Z301" s="16">
        <v>13721</v>
      </c>
      <c r="AA301" s="16">
        <v>7029</v>
      </c>
      <c r="AB301" s="78">
        <v>11</v>
      </c>
      <c r="AC301" s="78">
        <v>33</v>
      </c>
      <c r="AD301" s="78">
        <v>79</v>
      </c>
      <c r="AE301" s="78">
        <v>58</v>
      </c>
      <c r="AF301" s="78">
        <v>21</v>
      </c>
      <c r="AG301" s="78">
        <v>0</v>
      </c>
      <c r="AH301" s="78">
        <v>4</v>
      </c>
      <c r="AI301" s="16">
        <v>6486</v>
      </c>
      <c r="AJ301" s="48">
        <f t="shared" si="21"/>
        <v>0.47270607098607975</v>
      </c>
    </row>
    <row r="302" spans="1:36" x14ac:dyDescent="0.3">
      <c r="A302" s="19" t="s">
        <v>658</v>
      </c>
      <c r="B302" s="16" t="s">
        <v>707</v>
      </c>
      <c r="C302" s="19">
        <v>261728</v>
      </c>
      <c r="D302" s="16">
        <v>153916</v>
      </c>
      <c r="E302" s="78">
        <v>436</v>
      </c>
      <c r="F302" s="78">
        <v>1648</v>
      </c>
      <c r="G302" s="16">
        <v>14619</v>
      </c>
      <c r="H302" s="78">
        <v>1305</v>
      </c>
      <c r="I302" s="16">
        <v>1737</v>
      </c>
      <c r="J302" s="78">
        <v>87</v>
      </c>
      <c r="K302" s="78">
        <v>146</v>
      </c>
      <c r="L302" s="16">
        <v>87834</v>
      </c>
      <c r="M302" s="47">
        <f t="shared" si="18"/>
        <v>0.33559267636630397</v>
      </c>
      <c r="N302" s="47">
        <f t="shared" si="19"/>
        <v>0.66440732363369603</v>
      </c>
      <c r="O302" s="16">
        <v>145937</v>
      </c>
      <c r="P302" s="16">
        <v>105264</v>
      </c>
      <c r="Q302" s="78">
        <v>358</v>
      </c>
      <c r="R302" s="78">
        <v>1013</v>
      </c>
      <c r="S302" s="16">
        <v>5556</v>
      </c>
      <c r="T302" s="78">
        <v>1023</v>
      </c>
      <c r="U302" s="16">
        <v>666</v>
      </c>
      <c r="V302" s="78">
        <v>78</v>
      </c>
      <c r="W302" s="78">
        <v>89</v>
      </c>
      <c r="X302" s="16">
        <v>31890</v>
      </c>
      <c r="Y302" s="47">
        <f t="shared" si="20"/>
        <v>0.21851894995785853</v>
      </c>
      <c r="Z302" s="16">
        <v>115791</v>
      </c>
      <c r="AA302" s="16">
        <v>48652</v>
      </c>
      <c r="AB302" s="78">
        <v>78</v>
      </c>
      <c r="AC302" s="78">
        <v>635</v>
      </c>
      <c r="AD302" s="16">
        <v>9063</v>
      </c>
      <c r="AE302" s="78">
        <v>282</v>
      </c>
      <c r="AF302" s="16">
        <v>1071</v>
      </c>
      <c r="AG302" s="78">
        <v>9</v>
      </c>
      <c r="AH302" s="78">
        <v>57</v>
      </c>
      <c r="AI302" s="16">
        <v>55944</v>
      </c>
      <c r="AJ302" s="48">
        <f t="shared" si="21"/>
        <v>0.48314635852527399</v>
      </c>
    </row>
    <row r="303" spans="1:36" x14ac:dyDescent="0.3">
      <c r="A303" s="19" t="s">
        <v>658</v>
      </c>
      <c r="B303" s="16" t="s">
        <v>708</v>
      </c>
      <c r="C303" s="19">
        <v>44671</v>
      </c>
      <c r="D303" s="16">
        <v>30145</v>
      </c>
      <c r="E303" s="78">
        <v>21</v>
      </c>
      <c r="F303" s="78">
        <v>156</v>
      </c>
      <c r="G303" s="16">
        <v>2233</v>
      </c>
      <c r="H303" s="78">
        <v>150</v>
      </c>
      <c r="I303" s="78">
        <v>800</v>
      </c>
      <c r="J303" s="78">
        <v>6</v>
      </c>
      <c r="K303" s="78">
        <v>2</v>
      </c>
      <c r="L303" s="16">
        <v>11158</v>
      </c>
      <c r="M303" s="47">
        <f t="shared" si="18"/>
        <v>0.24978173759262162</v>
      </c>
      <c r="N303" s="47">
        <f t="shared" si="19"/>
        <v>0.75021826240737832</v>
      </c>
      <c r="O303" s="16">
        <v>7515</v>
      </c>
      <c r="P303" s="16">
        <v>6040</v>
      </c>
      <c r="Q303" s="78">
        <v>5</v>
      </c>
      <c r="R303" s="78">
        <v>33</v>
      </c>
      <c r="S303" s="16">
        <v>123</v>
      </c>
      <c r="T303" s="78">
        <v>53</v>
      </c>
      <c r="U303" s="78">
        <v>60</v>
      </c>
      <c r="V303" s="78">
        <v>5</v>
      </c>
      <c r="W303" s="78">
        <v>1</v>
      </c>
      <c r="X303" s="16">
        <v>1195</v>
      </c>
      <c r="Y303" s="47">
        <f t="shared" si="20"/>
        <v>0.15901530272787759</v>
      </c>
      <c r="Z303" s="16">
        <v>37156</v>
      </c>
      <c r="AA303" s="16">
        <v>24105</v>
      </c>
      <c r="AB303" s="78">
        <v>16</v>
      </c>
      <c r="AC303" s="78">
        <v>123</v>
      </c>
      <c r="AD303" s="16">
        <v>2110</v>
      </c>
      <c r="AE303" s="78">
        <v>97</v>
      </c>
      <c r="AF303" s="78">
        <v>740</v>
      </c>
      <c r="AG303" s="78">
        <v>1</v>
      </c>
      <c r="AH303" s="78">
        <v>1</v>
      </c>
      <c r="AI303" s="16">
        <v>9963</v>
      </c>
      <c r="AJ303" s="48">
        <f t="shared" si="21"/>
        <v>0.26813973517063194</v>
      </c>
    </row>
    <row r="304" spans="1:36" x14ac:dyDescent="0.3">
      <c r="A304" s="19" t="s">
        <v>658</v>
      </c>
      <c r="B304" s="16" t="s">
        <v>710</v>
      </c>
      <c r="C304" s="19">
        <v>46942</v>
      </c>
      <c r="D304" s="16">
        <v>18554</v>
      </c>
      <c r="E304" s="78">
        <v>34</v>
      </c>
      <c r="F304" s="78">
        <v>191</v>
      </c>
      <c r="G304" s="16">
        <v>2672</v>
      </c>
      <c r="H304" s="78">
        <v>148</v>
      </c>
      <c r="I304" s="78">
        <v>136</v>
      </c>
      <c r="J304" s="78">
        <v>3</v>
      </c>
      <c r="K304" s="78">
        <v>5</v>
      </c>
      <c r="L304" s="16">
        <v>25199</v>
      </c>
      <c r="M304" s="47">
        <f t="shared" si="18"/>
        <v>0.53681138426142905</v>
      </c>
      <c r="N304" s="47">
        <f t="shared" si="19"/>
        <v>0.46318861573857095</v>
      </c>
      <c r="O304" s="16">
        <v>5803</v>
      </c>
      <c r="P304" s="16">
        <v>4415</v>
      </c>
      <c r="Q304" s="78">
        <v>8</v>
      </c>
      <c r="R304" s="78">
        <v>17</v>
      </c>
      <c r="S304" s="16">
        <v>77</v>
      </c>
      <c r="T304" s="78">
        <v>31</v>
      </c>
      <c r="U304" s="78">
        <v>14</v>
      </c>
      <c r="V304" s="78">
        <v>1</v>
      </c>
      <c r="W304" s="78">
        <v>1</v>
      </c>
      <c r="X304" s="16">
        <v>1239</v>
      </c>
      <c r="Y304" s="47">
        <f t="shared" si="20"/>
        <v>0.21351025331724971</v>
      </c>
      <c r="Z304" s="16">
        <v>41139</v>
      </c>
      <c r="AA304" s="16">
        <v>14139</v>
      </c>
      <c r="AB304" s="78">
        <v>26</v>
      </c>
      <c r="AC304" s="78">
        <v>174</v>
      </c>
      <c r="AD304" s="16">
        <v>2595</v>
      </c>
      <c r="AE304" s="78">
        <v>117</v>
      </c>
      <c r="AF304" s="78">
        <v>122</v>
      </c>
      <c r="AG304" s="78">
        <v>2</v>
      </c>
      <c r="AH304" s="78">
        <v>4</v>
      </c>
      <c r="AI304" s="16">
        <v>23960</v>
      </c>
      <c r="AJ304" s="48">
        <f t="shared" si="21"/>
        <v>0.58241571258416591</v>
      </c>
    </row>
    <row r="305" spans="1:36" x14ac:dyDescent="0.3">
      <c r="A305" s="19" t="s">
        <v>658</v>
      </c>
      <c r="B305" s="16" t="s">
        <v>712</v>
      </c>
      <c r="C305" s="19">
        <v>133225</v>
      </c>
      <c r="D305" s="16">
        <v>47896</v>
      </c>
      <c r="E305" s="78">
        <v>94</v>
      </c>
      <c r="F305" s="78">
        <v>805</v>
      </c>
      <c r="G305" s="16">
        <v>7100</v>
      </c>
      <c r="H305" s="78">
        <v>417</v>
      </c>
      <c r="I305" s="78">
        <v>256</v>
      </c>
      <c r="J305" s="78">
        <v>32</v>
      </c>
      <c r="K305" s="78">
        <v>35</v>
      </c>
      <c r="L305" s="16">
        <v>76590</v>
      </c>
      <c r="M305" s="47">
        <f t="shared" si="18"/>
        <v>0.57489209983111278</v>
      </c>
      <c r="N305" s="47">
        <f t="shared" si="19"/>
        <v>0.42510790016888722</v>
      </c>
      <c r="O305" s="16">
        <v>26578</v>
      </c>
      <c r="P305" s="16">
        <v>16337</v>
      </c>
      <c r="Q305" s="78">
        <v>55</v>
      </c>
      <c r="R305" s="78">
        <v>212</v>
      </c>
      <c r="S305" s="16">
        <v>899</v>
      </c>
      <c r="T305" s="78">
        <v>218</v>
      </c>
      <c r="U305" s="78">
        <v>57</v>
      </c>
      <c r="V305" s="78">
        <v>31</v>
      </c>
      <c r="W305" s="78">
        <v>6</v>
      </c>
      <c r="X305" s="16">
        <v>8763</v>
      </c>
      <c r="Y305" s="47">
        <f t="shared" si="20"/>
        <v>0.32970878169914969</v>
      </c>
      <c r="Z305" s="16">
        <v>106647</v>
      </c>
      <c r="AA305" s="16">
        <v>31559</v>
      </c>
      <c r="AB305" s="78">
        <v>39</v>
      </c>
      <c r="AC305" s="78">
        <v>593</v>
      </c>
      <c r="AD305" s="16">
        <v>6201</v>
      </c>
      <c r="AE305" s="78">
        <v>199</v>
      </c>
      <c r="AF305" s="78">
        <v>199</v>
      </c>
      <c r="AG305" s="78">
        <v>1</v>
      </c>
      <c r="AH305" s="78">
        <v>29</v>
      </c>
      <c r="AI305" s="16">
        <v>67827</v>
      </c>
      <c r="AJ305" s="48">
        <f t="shared" si="21"/>
        <v>0.63599538664941346</v>
      </c>
    </row>
    <row r="306" spans="1:36" x14ac:dyDescent="0.3">
      <c r="A306" s="19" t="s">
        <v>658</v>
      </c>
      <c r="B306" s="16" t="s">
        <v>716</v>
      </c>
      <c r="C306" s="19">
        <v>81011</v>
      </c>
      <c r="D306" s="16">
        <v>9314</v>
      </c>
      <c r="E306" s="78">
        <v>493</v>
      </c>
      <c r="F306" s="78">
        <v>111</v>
      </c>
      <c r="G306" s="78">
        <v>445</v>
      </c>
      <c r="H306" s="78">
        <v>206</v>
      </c>
      <c r="I306" s="78">
        <v>576</v>
      </c>
      <c r="J306" s="78">
        <v>819</v>
      </c>
      <c r="K306" s="78">
        <v>206</v>
      </c>
      <c r="L306" s="16">
        <v>68841</v>
      </c>
      <c r="M306" s="47">
        <f t="shared" si="18"/>
        <v>0.84977348755107329</v>
      </c>
      <c r="N306" s="47">
        <f t="shared" si="19"/>
        <v>0.15022651244892671</v>
      </c>
      <c r="O306" s="16">
        <v>13988</v>
      </c>
      <c r="P306" s="16">
        <v>2277</v>
      </c>
      <c r="Q306" s="78">
        <v>355</v>
      </c>
      <c r="R306" s="78">
        <v>34</v>
      </c>
      <c r="S306" s="78">
        <v>240</v>
      </c>
      <c r="T306" s="78">
        <v>2</v>
      </c>
      <c r="U306" s="78">
        <v>168</v>
      </c>
      <c r="V306" s="78">
        <v>217</v>
      </c>
      <c r="W306" s="78">
        <v>4</v>
      </c>
      <c r="X306" s="16">
        <v>10691</v>
      </c>
      <c r="Y306" s="47">
        <f t="shared" si="20"/>
        <v>0.76429796968830421</v>
      </c>
      <c r="Z306" s="16">
        <v>67023</v>
      </c>
      <c r="AA306" s="16">
        <v>7037</v>
      </c>
      <c r="AB306" s="78">
        <v>138</v>
      </c>
      <c r="AC306" s="78">
        <v>77</v>
      </c>
      <c r="AD306" s="78">
        <v>205</v>
      </c>
      <c r="AE306" s="78">
        <v>204</v>
      </c>
      <c r="AF306" s="78">
        <v>408</v>
      </c>
      <c r="AG306" s="78">
        <v>602</v>
      </c>
      <c r="AH306" s="78">
        <v>202</v>
      </c>
      <c r="AI306" s="16">
        <v>58150</v>
      </c>
      <c r="AJ306" s="48">
        <f t="shared" si="21"/>
        <v>0.86761261059636241</v>
      </c>
    </row>
    <row r="307" spans="1:36" x14ac:dyDescent="0.3">
      <c r="A307" s="19" t="s">
        <v>658</v>
      </c>
      <c r="B307" s="16" t="s">
        <v>718</v>
      </c>
      <c r="C307" s="19">
        <v>86025</v>
      </c>
      <c r="D307" s="78">
        <v>917</v>
      </c>
      <c r="E307" s="78">
        <v>18</v>
      </c>
      <c r="F307" s="78">
        <v>86</v>
      </c>
      <c r="G307" s="78">
        <v>3</v>
      </c>
      <c r="H307" s="78">
        <v>6</v>
      </c>
      <c r="I307" s="78">
        <v>830</v>
      </c>
      <c r="J307" s="78">
        <v>2</v>
      </c>
      <c r="K307" s="78">
        <v>36</v>
      </c>
      <c r="L307" s="16">
        <v>84127</v>
      </c>
      <c r="M307" s="47">
        <f t="shared" si="18"/>
        <v>0.97793664632374311</v>
      </c>
      <c r="N307" s="47">
        <f t="shared" si="19"/>
        <v>2.2063353676256892E-2</v>
      </c>
      <c r="O307" s="16">
        <v>799</v>
      </c>
      <c r="P307" s="78">
        <v>11</v>
      </c>
      <c r="Q307" s="78">
        <v>0</v>
      </c>
      <c r="R307" s="78">
        <v>0</v>
      </c>
      <c r="S307" s="78">
        <v>0</v>
      </c>
      <c r="T307" s="78">
        <v>0</v>
      </c>
      <c r="U307" s="78">
        <v>0</v>
      </c>
      <c r="V307" s="78">
        <v>0</v>
      </c>
      <c r="W307" s="78">
        <v>6</v>
      </c>
      <c r="X307" s="16">
        <v>782</v>
      </c>
      <c r="Y307" s="47">
        <f t="shared" si="20"/>
        <v>0.97872340425531912</v>
      </c>
      <c r="Z307" s="16">
        <v>85226</v>
      </c>
      <c r="AA307" s="78">
        <v>906</v>
      </c>
      <c r="AB307" s="78">
        <v>18</v>
      </c>
      <c r="AC307" s="78">
        <v>86</v>
      </c>
      <c r="AD307" s="78">
        <v>3</v>
      </c>
      <c r="AE307" s="78">
        <v>6</v>
      </c>
      <c r="AF307" s="78">
        <v>830</v>
      </c>
      <c r="AG307" s="78">
        <v>2</v>
      </c>
      <c r="AH307" s="78">
        <v>30</v>
      </c>
      <c r="AI307" s="16">
        <v>83345</v>
      </c>
      <c r="AJ307" s="48">
        <f t="shared" si="21"/>
        <v>0.97792927041043809</v>
      </c>
    </row>
    <row r="308" spans="1:36" x14ac:dyDescent="0.3">
      <c r="A308" s="19" t="s">
        <v>658</v>
      </c>
      <c r="B308" s="16" t="s">
        <v>722</v>
      </c>
      <c r="C308" s="19">
        <v>71943</v>
      </c>
      <c r="D308" s="78">
        <v>1117</v>
      </c>
      <c r="E308" s="78">
        <v>66</v>
      </c>
      <c r="F308" s="78">
        <v>114</v>
      </c>
      <c r="G308" s="78">
        <v>1</v>
      </c>
      <c r="H308" s="78">
        <v>1</v>
      </c>
      <c r="I308" s="78">
        <v>51</v>
      </c>
      <c r="J308" s="78">
        <v>6</v>
      </c>
      <c r="K308" s="78">
        <v>49</v>
      </c>
      <c r="L308" s="16">
        <v>70538</v>
      </c>
      <c r="M308" s="47">
        <f t="shared" si="18"/>
        <v>0.98047065037599213</v>
      </c>
      <c r="N308" s="47">
        <f t="shared" si="19"/>
        <v>1.9529349624007875E-2</v>
      </c>
      <c r="O308" s="16">
        <v>2579</v>
      </c>
      <c r="P308" s="78">
        <v>124</v>
      </c>
      <c r="Q308" s="78">
        <v>0</v>
      </c>
      <c r="R308" s="78">
        <v>0</v>
      </c>
      <c r="S308" s="78">
        <v>0</v>
      </c>
      <c r="T308" s="78">
        <v>0</v>
      </c>
      <c r="U308" s="78">
        <v>0</v>
      </c>
      <c r="V308" s="78">
        <v>0</v>
      </c>
      <c r="W308" s="78">
        <v>12</v>
      </c>
      <c r="X308" s="16">
        <v>2443</v>
      </c>
      <c r="Y308" s="47">
        <f t="shared" si="20"/>
        <v>0.94726638231872817</v>
      </c>
      <c r="Z308" s="16">
        <v>69364</v>
      </c>
      <c r="AA308" s="78">
        <v>993</v>
      </c>
      <c r="AB308" s="78">
        <v>66</v>
      </c>
      <c r="AC308" s="78">
        <v>114</v>
      </c>
      <c r="AD308" s="78">
        <v>1</v>
      </c>
      <c r="AE308" s="78">
        <v>1</v>
      </c>
      <c r="AF308" s="78">
        <v>51</v>
      </c>
      <c r="AG308" s="78">
        <v>6</v>
      </c>
      <c r="AH308" s="78">
        <v>37</v>
      </c>
      <c r="AI308" s="16">
        <v>68095</v>
      </c>
      <c r="AJ308" s="48">
        <f t="shared" si="21"/>
        <v>0.98170520731215039</v>
      </c>
    </row>
    <row r="309" spans="1:36" x14ac:dyDescent="0.3">
      <c r="A309" s="19" t="s">
        <v>658</v>
      </c>
      <c r="B309" s="16" t="s">
        <v>724</v>
      </c>
      <c r="C309" s="19">
        <v>52240</v>
      </c>
      <c r="D309" s="78">
        <v>967</v>
      </c>
      <c r="E309" s="78">
        <v>103</v>
      </c>
      <c r="F309" s="78">
        <v>78</v>
      </c>
      <c r="G309" s="78">
        <v>5</v>
      </c>
      <c r="H309" s="78">
        <v>2</v>
      </c>
      <c r="I309" s="78">
        <v>74</v>
      </c>
      <c r="J309" s="78">
        <v>10</v>
      </c>
      <c r="K309" s="78">
        <v>59</v>
      </c>
      <c r="L309" s="16">
        <v>50942</v>
      </c>
      <c r="M309" s="47">
        <f t="shared" si="18"/>
        <v>0.97515313935681469</v>
      </c>
      <c r="N309" s="47">
        <f t="shared" si="19"/>
        <v>2.4846860643185309E-2</v>
      </c>
      <c r="O309" s="16">
        <v>4247</v>
      </c>
      <c r="P309" s="78">
        <v>337</v>
      </c>
      <c r="Q309" s="78">
        <v>67</v>
      </c>
      <c r="R309" s="78">
        <v>53</v>
      </c>
      <c r="S309" s="78">
        <v>2</v>
      </c>
      <c r="T309" s="78">
        <v>2</v>
      </c>
      <c r="U309" s="78">
        <v>60</v>
      </c>
      <c r="V309" s="78">
        <v>10</v>
      </c>
      <c r="W309" s="78">
        <v>17</v>
      </c>
      <c r="X309" s="16">
        <v>3699</v>
      </c>
      <c r="Y309" s="47">
        <f t="shared" si="20"/>
        <v>0.87096774193548387</v>
      </c>
      <c r="Z309" s="16">
        <v>47993</v>
      </c>
      <c r="AA309" s="78">
        <v>630</v>
      </c>
      <c r="AB309" s="78">
        <v>36</v>
      </c>
      <c r="AC309" s="78">
        <v>25</v>
      </c>
      <c r="AD309" s="78">
        <v>3</v>
      </c>
      <c r="AE309" s="78">
        <v>0</v>
      </c>
      <c r="AF309" s="78">
        <v>14</v>
      </c>
      <c r="AG309" s="78">
        <v>0</v>
      </c>
      <c r="AH309" s="78">
        <v>42</v>
      </c>
      <c r="AI309" s="16">
        <v>47243</v>
      </c>
      <c r="AJ309" s="48">
        <f t="shared" si="21"/>
        <v>0.98437272102181572</v>
      </c>
    </row>
    <row r="310" spans="1:36" x14ac:dyDescent="0.3">
      <c r="A310" s="19" t="s">
        <v>658</v>
      </c>
      <c r="B310" s="16" t="s">
        <v>728</v>
      </c>
      <c r="C310" s="19">
        <v>140839</v>
      </c>
      <c r="D310" s="16">
        <v>93238</v>
      </c>
      <c r="E310" s="78">
        <v>264</v>
      </c>
      <c r="F310" s="78">
        <v>1811</v>
      </c>
      <c r="G310" s="16">
        <v>10777</v>
      </c>
      <c r="H310" s="78">
        <v>456</v>
      </c>
      <c r="I310" s="78">
        <v>4299</v>
      </c>
      <c r="J310" s="78">
        <v>81</v>
      </c>
      <c r="K310" s="78">
        <v>130</v>
      </c>
      <c r="L310" s="16">
        <v>29783</v>
      </c>
      <c r="M310" s="47">
        <f t="shared" si="18"/>
        <v>0.21146841428865584</v>
      </c>
      <c r="N310" s="47">
        <f t="shared" si="19"/>
        <v>0.78853158571134419</v>
      </c>
      <c r="O310" s="16">
        <v>78107</v>
      </c>
      <c r="P310" s="16">
        <v>57122</v>
      </c>
      <c r="Q310" s="78">
        <v>208</v>
      </c>
      <c r="R310" s="78">
        <v>875</v>
      </c>
      <c r="S310" s="16">
        <v>4373</v>
      </c>
      <c r="T310" s="78">
        <v>195</v>
      </c>
      <c r="U310" s="78">
        <v>1632</v>
      </c>
      <c r="V310" s="78">
        <v>32</v>
      </c>
      <c r="W310" s="78">
        <v>66</v>
      </c>
      <c r="X310" s="16">
        <v>13604</v>
      </c>
      <c r="Y310" s="47">
        <f t="shared" si="20"/>
        <v>0.1741713290742187</v>
      </c>
      <c r="Z310" s="16">
        <v>62732</v>
      </c>
      <c r="AA310" s="16">
        <v>36116</v>
      </c>
      <c r="AB310" s="78">
        <v>56</v>
      </c>
      <c r="AC310" s="78">
        <v>936</v>
      </c>
      <c r="AD310" s="16">
        <v>6404</v>
      </c>
      <c r="AE310" s="78">
        <v>261</v>
      </c>
      <c r="AF310" s="78">
        <v>2667</v>
      </c>
      <c r="AG310" s="78">
        <v>49</v>
      </c>
      <c r="AH310" s="78">
        <v>64</v>
      </c>
      <c r="AI310" s="16">
        <v>16179</v>
      </c>
      <c r="AJ310" s="48">
        <f t="shared" si="21"/>
        <v>0.25790665051329464</v>
      </c>
    </row>
    <row r="311" spans="1:36" x14ac:dyDescent="0.3">
      <c r="A311" s="19" t="s">
        <v>658</v>
      </c>
      <c r="B311" s="16" t="s">
        <v>729</v>
      </c>
      <c r="C311" s="19">
        <v>85159</v>
      </c>
      <c r="D311" s="16">
        <v>56966</v>
      </c>
      <c r="E311" s="78">
        <v>117</v>
      </c>
      <c r="F311" s="78">
        <v>445</v>
      </c>
      <c r="G311" s="16">
        <v>1934</v>
      </c>
      <c r="H311" s="78">
        <v>315</v>
      </c>
      <c r="I311" s="16">
        <v>1278</v>
      </c>
      <c r="J311" s="78">
        <v>30</v>
      </c>
      <c r="K311" s="78">
        <v>163</v>
      </c>
      <c r="L311" s="16">
        <v>23911</v>
      </c>
      <c r="M311" s="47">
        <f t="shared" si="18"/>
        <v>0.28078065735858804</v>
      </c>
      <c r="N311" s="47">
        <f t="shared" si="19"/>
        <v>0.71921934264141196</v>
      </c>
      <c r="O311" s="16">
        <v>25235</v>
      </c>
      <c r="P311" s="16">
        <v>19643</v>
      </c>
      <c r="Q311" s="78">
        <v>94</v>
      </c>
      <c r="R311" s="78">
        <v>267</v>
      </c>
      <c r="S311" s="16">
        <v>489</v>
      </c>
      <c r="T311" s="78">
        <v>93</v>
      </c>
      <c r="U311" s="16">
        <v>55</v>
      </c>
      <c r="V311" s="78">
        <v>4</v>
      </c>
      <c r="W311" s="78">
        <v>13</v>
      </c>
      <c r="X311" s="16">
        <v>4577</v>
      </c>
      <c r="Y311" s="47">
        <f t="shared" si="20"/>
        <v>0.1813750743015653</v>
      </c>
      <c r="Z311" s="16">
        <v>59924</v>
      </c>
      <c r="AA311" s="16">
        <v>37323</v>
      </c>
      <c r="AB311" s="78">
        <v>23</v>
      </c>
      <c r="AC311" s="78">
        <v>178</v>
      </c>
      <c r="AD311" s="16">
        <v>1445</v>
      </c>
      <c r="AE311" s="78">
        <v>222</v>
      </c>
      <c r="AF311" s="16">
        <v>1223</v>
      </c>
      <c r="AG311" s="78">
        <v>26</v>
      </c>
      <c r="AH311" s="78">
        <v>150</v>
      </c>
      <c r="AI311" s="16">
        <v>19334</v>
      </c>
      <c r="AJ311" s="48">
        <f t="shared" si="21"/>
        <v>0.32264201321674119</v>
      </c>
    </row>
    <row r="312" spans="1:36" x14ac:dyDescent="0.3">
      <c r="A312" s="19" t="s">
        <v>658</v>
      </c>
      <c r="B312" s="16" t="s">
        <v>731</v>
      </c>
      <c r="C312" s="19">
        <v>132853</v>
      </c>
      <c r="D312" s="16">
        <v>55439</v>
      </c>
      <c r="E312" s="78">
        <v>127</v>
      </c>
      <c r="F312" s="78">
        <v>795</v>
      </c>
      <c r="G312" s="16">
        <v>12911</v>
      </c>
      <c r="H312" s="78">
        <v>167</v>
      </c>
      <c r="I312" s="78">
        <v>1168</v>
      </c>
      <c r="J312" s="78">
        <v>33</v>
      </c>
      <c r="K312" s="78">
        <v>43</v>
      </c>
      <c r="L312" s="16">
        <v>62170</v>
      </c>
      <c r="M312" s="47">
        <f t="shared" si="18"/>
        <v>0.46796082888606205</v>
      </c>
      <c r="N312" s="47">
        <f t="shared" si="19"/>
        <v>0.53203917111393795</v>
      </c>
      <c r="O312" s="16">
        <v>31643</v>
      </c>
      <c r="P312" s="16">
        <v>19684</v>
      </c>
      <c r="Q312" s="78">
        <v>67</v>
      </c>
      <c r="R312" s="78">
        <v>177</v>
      </c>
      <c r="S312" s="16">
        <v>2468</v>
      </c>
      <c r="T312" s="78">
        <v>23</v>
      </c>
      <c r="U312" s="78">
        <v>88</v>
      </c>
      <c r="V312" s="78">
        <v>22</v>
      </c>
      <c r="W312" s="78">
        <v>8</v>
      </c>
      <c r="X312" s="16">
        <v>9106</v>
      </c>
      <c r="Y312" s="47">
        <f t="shared" si="20"/>
        <v>0.28777296716493378</v>
      </c>
      <c r="Z312" s="16">
        <v>101210</v>
      </c>
      <c r="AA312" s="16">
        <v>35755</v>
      </c>
      <c r="AB312" s="78">
        <v>60</v>
      </c>
      <c r="AC312" s="78">
        <v>618</v>
      </c>
      <c r="AD312" s="16">
        <v>10443</v>
      </c>
      <c r="AE312" s="78">
        <v>144</v>
      </c>
      <c r="AF312" s="78">
        <v>1080</v>
      </c>
      <c r="AG312" s="78">
        <v>11</v>
      </c>
      <c r="AH312" s="78">
        <v>35</v>
      </c>
      <c r="AI312" s="16">
        <v>53064</v>
      </c>
      <c r="AJ312" s="48">
        <f t="shared" si="21"/>
        <v>0.52429601818002169</v>
      </c>
    </row>
    <row r="313" spans="1:36" x14ac:dyDescent="0.3">
      <c r="A313" s="19" t="s">
        <v>658</v>
      </c>
      <c r="B313" s="16" t="s">
        <v>735</v>
      </c>
      <c r="C313" s="19">
        <v>138278</v>
      </c>
      <c r="D313" s="16">
        <v>96491</v>
      </c>
      <c r="E313" s="78">
        <v>403</v>
      </c>
      <c r="F313" s="78">
        <v>798</v>
      </c>
      <c r="G313" s="16">
        <v>3460</v>
      </c>
      <c r="H313" s="78">
        <v>697</v>
      </c>
      <c r="I313" s="78">
        <v>310</v>
      </c>
      <c r="J313" s="78">
        <v>101</v>
      </c>
      <c r="K313" s="78">
        <v>48</v>
      </c>
      <c r="L313" s="16">
        <v>35970</v>
      </c>
      <c r="M313" s="47">
        <f t="shared" si="18"/>
        <v>0.26012814764460002</v>
      </c>
      <c r="N313" s="47">
        <f t="shared" si="19"/>
        <v>0.73987185235539998</v>
      </c>
      <c r="O313" s="16">
        <v>37378</v>
      </c>
      <c r="P313" s="16">
        <v>28491</v>
      </c>
      <c r="Q313" s="78">
        <v>329</v>
      </c>
      <c r="R313" s="78">
        <v>451</v>
      </c>
      <c r="S313" s="16">
        <v>770</v>
      </c>
      <c r="T313" s="78">
        <v>238</v>
      </c>
      <c r="U313" s="78">
        <v>122</v>
      </c>
      <c r="V313" s="78">
        <v>79</v>
      </c>
      <c r="W313" s="78">
        <v>13</v>
      </c>
      <c r="X313" s="16">
        <v>6885</v>
      </c>
      <c r="Y313" s="47">
        <f t="shared" si="20"/>
        <v>0.18419926159773128</v>
      </c>
      <c r="Z313" s="16">
        <v>100900</v>
      </c>
      <c r="AA313" s="16">
        <v>68000</v>
      </c>
      <c r="AB313" s="78">
        <v>74</v>
      </c>
      <c r="AC313" s="78">
        <v>347</v>
      </c>
      <c r="AD313" s="16">
        <v>2690</v>
      </c>
      <c r="AE313" s="78">
        <v>459</v>
      </c>
      <c r="AF313" s="78">
        <v>188</v>
      </c>
      <c r="AG313" s="78">
        <v>22</v>
      </c>
      <c r="AH313" s="78">
        <v>35</v>
      </c>
      <c r="AI313" s="16">
        <v>29085</v>
      </c>
      <c r="AJ313" s="48">
        <f t="shared" si="21"/>
        <v>0.28825569871159562</v>
      </c>
    </row>
    <row r="314" spans="1:36" x14ac:dyDescent="0.3">
      <c r="A314" s="19" t="s">
        <v>658</v>
      </c>
      <c r="B314" s="16" t="s">
        <v>736</v>
      </c>
      <c r="C314" s="19">
        <v>121966</v>
      </c>
      <c r="D314" s="16">
        <v>89348</v>
      </c>
      <c r="E314" s="78">
        <v>71</v>
      </c>
      <c r="F314" s="78">
        <v>451</v>
      </c>
      <c r="G314" s="16">
        <v>2356</v>
      </c>
      <c r="H314" s="78">
        <v>431</v>
      </c>
      <c r="I314" s="78">
        <v>384</v>
      </c>
      <c r="J314" s="78">
        <v>81</v>
      </c>
      <c r="K314" s="78">
        <v>97</v>
      </c>
      <c r="L314" s="16">
        <v>28747</v>
      </c>
      <c r="M314" s="47">
        <f t="shared" si="18"/>
        <v>0.23569683354377449</v>
      </c>
      <c r="N314" s="47">
        <f t="shared" si="19"/>
        <v>0.76430316645622554</v>
      </c>
      <c r="O314" s="16">
        <v>15502</v>
      </c>
      <c r="P314" s="16">
        <v>12015</v>
      </c>
      <c r="Q314" s="78">
        <v>22</v>
      </c>
      <c r="R314" s="78">
        <v>52</v>
      </c>
      <c r="S314" s="16">
        <v>216</v>
      </c>
      <c r="T314" s="78">
        <v>63</v>
      </c>
      <c r="U314" s="78">
        <v>30</v>
      </c>
      <c r="V314" s="78">
        <v>33</v>
      </c>
      <c r="W314" s="78">
        <v>1</v>
      </c>
      <c r="X314" s="16">
        <v>3070</v>
      </c>
      <c r="Y314" s="47">
        <f t="shared" si="20"/>
        <v>0.19803896271448845</v>
      </c>
      <c r="Z314" s="16">
        <v>106464</v>
      </c>
      <c r="AA314" s="16">
        <v>77333</v>
      </c>
      <c r="AB314" s="78">
        <v>49</v>
      </c>
      <c r="AC314" s="78">
        <v>399</v>
      </c>
      <c r="AD314" s="16">
        <v>2140</v>
      </c>
      <c r="AE314" s="78">
        <v>368</v>
      </c>
      <c r="AF314" s="78">
        <v>354</v>
      </c>
      <c r="AG314" s="78">
        <v>48</v>
      </c>
      <c r="AH314" s="78">
        <v>96</v>
      </c>
      <c r="AI314" s="16">
        <v>25677</v>
      </c>
      <c r="AJ314" s="48">
        <f t="shared" si="21"/>
        <v>0.24118011722272317</v>
      </c>
    </row>
    <row r="315" spans="1:36" x14ac:dyDescent="0.3">
      <c r="A315" s="19" t="s">
        <v>658</v>
      </c>
      <c r="B315" s="16" t="s">
        <v>738</v>
      </c>
      <c r="C315" s="19">
        <v>141352</v>
      </c>
      <c r="D315" s="16">
        <v>72259</v>
      </c>
      <c r="E315" s="78">
        <v>130</v>
      </c>
      <c r="F315" s="78">
        <v>704</v>
      </c>
      <c r="G315" s="16">
        <v>4519</v>
      </c>
      <c r="H315" s="78">
        <v>541</v>
      </c>
      <c r="I315" s="78">
        <v>267</v>
      </c>
      <c r="J315" s="78">
        <v>52</v>
      </c>
      <c r="K315" s="78">
        <v>79</v>
      </c>
      <c r="L315" s="16">
        <v>62801</v>
      </c>
      <c r="M315" s="47">
        <f t="shared" si="18"/>
        <v>0.44428801856358596</v>
      </c>
      <c r="N315" s="47">
        <f t="shared" si="19"/>
        <v>0.55571198143641398</v>
      </c>
      <c r="O315" s="16">
        <v>17700</v>
      </c>
      <c r="P315" s="16">
        <v>14170</v>
      </c>
      <c r="Q315" s="78">
        <v>70</v>
      </c>
      <c r="R315" s="78">
        <v>201</v>
      </c>
      <c r="S315" s="16">
        <v>363</v>
      </c>
      <c r="T315" s="78">
        <v>200</v>
      </c>
      <c r="U315" s="78">
        <v>39</v>
      </c>
      <c r="V315" s="78">
        <v>33</v>
      </c>
      <c r="W315" s="78">
        <v>58</v>
      </c>
      <c r="X315" s="16">
        <v>2566</v>
      </c>
      <c r="Y315" s="47">
        <f t="shared" si="20"/>
        <v>0.14497175141242938</v>
      </c>
      <c r="Z315" s="16">
        <v>123652</v>
      </c>
      <c r="AA315" s="16">
        <v>58089</v>
      </c>
      <c r="AB315" s="78">
        <v>60</v>
      </c>
      <c r="AC315" s="78">
        <v>503</v>
      </c>
      <c r="AD315" s="16">
        <v>4156</v>
      </c>
      <c r="AE315" s="78">
        <v>341</v>
      </c>
      <c r="AF315" s="78">
        <v>228</v>
      </c>
      <c r="AG315" s="78">
        <v>19</v>
      </c>
      <c r="AH315" s="78">
        <v>21</v>
      </c>
      <c r="AI315" s="16">
        <v>60235</v>
      </c>
      <c r="AJ315" s="48">
        <f t="shared" si="21"/>
        <v>0.48713324491314336</v>
      </c>
    </row>
    <row r="316" spans="1:36" x14ac:dyDescent="0.3">
      <c r="A316" s="19" t="s">
        <v>658</v>
      </c>
      <c r="B316" s="16" t="s">
        <v>740</v>
      </c>
      <c r="C316" s="19">
        <v>39504</v>
      </c>
      <c r="D316" s="16">
        <v>28204</v>
      </c>
      <c r="E316" s="78">
        <v>45</v>
      </c>
      <c r="F316" s="78">
        <v>585</v>
      </c>
      <c r="G316" s="78">
        <v>949</v>
      </c>
      <c r="H316" s="78">
        <v>155</v>
      </c>
      <c r="I316" s="78">
        <v>108</v>
      </c>
      <c r="J316" s="78">
        <v>49</v>
      </c>
      <c r="K316" s="78">
        <v>15</v>
      </c>
      <c r="L316" s="16">
        <v>9394</v>
      </c>
      <c r="M316" s="47">
        <f t="shared" si="18"/>
        <v>0.23779870392871608</v>
      </c>
      <c r="N316" s="47">
        <f t="shared" si="19"/>
        <v>0.76220129607128395</v>
      </c>
      <c r="O316" s="16">
        <v>10932</v>
      </c>
      <c r="P316" s="16">
        <v>8432</v>
      </c>
      <c r="Q316" s="78">
        <v>24</v>
      </c>
      <c r="R316" s="78">
        <v>215</v>
      </c>
      <c r="S316" s="78">
        <v>190</v>
      </c>
      <c r="T316" s="78">
        <v>64</v>
      </c>
      <c r="U316" s="78">
        <v>19</v>
      </c>
      <c r="V316" s="78">
        <v>18</v>
      </c>
      <c r="W316" s="78">
        <v>12</v>
      </c>
      <c r="X316" s="16">
        <v>1958</v>
      </c>
      <c r="Y316" s="47">
        <f t="shared" si="20"/>
        <v>0.17910720819612147</v>
      </c>
      <c r="Z316" s="16">
        <v>28572</v>
      </c>
      <c r="AA316" s="16">
        <v>19772</v>
      </c>
      <c r="AB316" s="78">
        <v>21</v>
      </c>
      <c r="AC316" s="78">
        <v>370</v>
      </c>
      <c r="AD316" s="78">
        <v>759</v>
      </c>
      <c r="AE316" s="78">
        <v>91</v>
      </c>
      <c r="AF316" s="78">
        <v>89</v>
      </c>
      <c r="AG316" s="78">
        <v>31</v>
      </c>
      <c r="AH316" s="78">
        <v>3</v>
      </c>
      <c r="AI316" s="16">
        <v>7436</v>
      </c>
      <c r="AJ316" s="48">
        <f t="shared" si="21"/>
        <v>0.26025479490410192</v>
      </c>
    </row>
    <row r="317" spans="1:36" x14ac:dyDescent="0.3">
      <c r="A317" s="19" t="s">
        <v>658</v>
      </c>
      <c r="B317" s="16" t="s">
        <v>742</v>
      </c>
      <c r="C317" s="19">
        <v>56167</v>
      </c>
      <c r="D317" s="16">
        <v>38227</v>
      </c>
      <c r="E317" s="78">
        <v>128</v>
      </c>
      <c r="F317" s="78">
        <v>212</v>
      </c>
      <c r="G317" s="78">
        <v>582</v>
      </c>
      <c r="H317" s="78">
        <v>516</v>
      </c>
      <c r="I317" s="78">
        <v>83</v>
      </c>
      <c r="J317" s="78">
        <v>35</v>
      </c>
      <c r="K317" s="78">
        <v>11</v>
      </c>
      <c r="L317" s="16">
        <v>16373</v>
      </c>
      <c r="M317" s="47">
        <f t="shared" si="18"/>
        <v>0.29150568839354069</v>
      </c>
      <c r="N317" s="47">
        <f t="shared" si="19"/>
        <v>0.70849431160645926</v>
      </c>
      <c r="O317" s="16">
        <v>3468</v>
      </c>
      <c r="P317" s="16">
        <v>2666</v>
      </c>
      <c r="Q317" s="78">
        <v>87</v>
      </c>
      <c r="R317" s="78">
        <v>91</v>
      </c>
      <c r="S317" s="78">
        <v>27</v>
      </c>
      <c r="T317" s="78">
        <v>58</v>
      </c>
      <c r="U317" s="78">
        <v>2</v>
      </c>
      <c r="V317" s="78">
        <v>19</v>
      </c>
      <c r="W317" s="78">
        <v>0</v>
      </c>
      <c r="X317" s="16">
        <v>518</v>
      </c>
      <c r="Y317" s="47">
        <f t="shared" si="20"/>
        <v>0.14936562860438293</v>
      </c>
      <c r="Z317" s="16">
        <v>52699</v>
      </c>
      <c r="AA317" s="16">
        <v>35561</v>
      </c>
      <c r="AB317" s="78">
        <v>41</v>
      </c>
      <c r="AC317" s="78">
        <v>121</v>
      </c>
      <c r="AD317" s="78">
        <v>555</v>
      </c>
      <c r="AE317" s="78">
        <v>458</v>
      </c>
      <c r="AF317" s="78">
        <v>81</v>
      </c>
      <c r="AG317" s="78">
        <v>16</v>
      </c>
      <c r="AH317" s="78">
        <v>11</v>
      </c>
      <c r="AI317" s="16">
        <v>15855</v>
      </c>
      <c r="AJ317" s="48">
        <f t="shared" si="21"/>
        <v>0.3008595988538682</v>
      </c>
    </row>
    <row r="318" spans="1:36" x14ac:dyDescent="0.3">
      <c r="A318" s="19" t="s">
        <v>658</v>
      </c>
      <c r="B318" s="16" t="s">
        <v>744</v>
      </c>
      <c r="C318" s="19">
        <v>50823</v>
      </c>
      <c r="D318" s="16">
        <v>35782</v>
      </c>
      <c r="E318" s="78">
        <v>37</v>
      </c>
      <c r="F318" s="78">
        <v>89</v>
      </c>
      <c r="G318" s="78">
        <v>807</v>
      </c>
      <c r="H318" s="78">
        <v>275</v>
      </c>
      <c r="I318" s="78">
        <v>93</v>
      </c>
      <c r="J318" s="78">
        <v>12</v>
      </c>
      <c r="K318" s="78">
        <v>11</v>
      </c>
      <c r="L318" s="16">
        <v>13717</v>
      </c>
      <c r="M318" s="47">
        <f t="shared" si="18"/>
        <v>0.26989748735808589</v>
      </c>
      <c r="N318" s="47">
        <f t="shared" si="19"/>
        <v>0.73010251264191406</v>
      </c>
      <c r="O318" s="16">
        <v>8601</v>
      </c>
      <c r="P318" s="16">
        <v>6794</v>
      </c>
      <c r="Q318" s="78">
        <v>25</v>
      </c>
      <c r="R318" s="78">
        <v>35</v>
      </c>
      <c r="S318" s="78">
        <v>52</v>
      </c>
      <c r="T318" s="78">
        <v>83</v>
      </c>
      <c r="U318" s="78">
        <v>8</v>
      </c>
      <c r="V318" s="78">
        <v>9</v>
      </c>
      <c r="W318" s="78">
        <v>1</v>
      </c>
      <c r="X318" s="16">
        <v>1594</v>
      </c>
      <c r="Y318" s="47">
        <f t="shared" si="20"/>
        <v>0.18532728752470642</v>
      </c>
      <c r="Z318" s="16">
        <v>42222</v>
      </c>
      <c r="AA318" s="16">
        <v>28988</v>
      </c>
      <c r="AB318" s="78">
        <v>12</v>
      </c>
      <c r="AC318" s="78">
        <v>54</v>
      </c>
      <c r="AD318" s="78">
        <v>755</v>
      </c>
      <c r="AE318" s="78">
        <v>192</v>
      </c>
      <c r="AF318" s="78">
        <v>85</v>
      </c>
      <c r="AG318" s="78">
        <v>3</v>
      </c>
      <c r="AH318" s="78">
        <v>10</v>
      </c>
      <c r="AI318" s="16">
        <v>12123</v>
      </c>
      <c r="AJ318" s="48">
        <f t="shared" si="21"/>
        <v>0.28712519539576525</v>
      </c>
    </row>
    <row r="319" spans="1:36" x14ac:dyDescent="0.3">
      <c r="A319" s="19" t="s">
        <v>658</v>
      </c>
      <c r="B319" s="16" t="s">
        <v>746</v>
      </c>
      <c r="C319" s="19">
        <v>38580</v>
      </c>
      <c r="D319" s="16">
        <v>30283</v>
      </c>
      <c r="E319" s="78">
        <v>13</v>
      </c>
      <c r="F319" s="78">
        <v>53</v>
      </c>
      <c r="G319" s="78">
        <v>104</v>
      </c>
      <c r="H319" s="78">
        <v>162</v>
      </c>
      <c r="I319" s="78">
        <v>111</v>
      </c>
      <c r="J319" s="78">
        <v>1</v>
      </c>
      <c r="K319" s="78">
        <v>13</v>
      </c>
      <c r="L319" s="16">
        <v>7840</v>
      </c>
      <c r="M319" s="47">
        <f t="shared" si="18"/>
        <v>0.20321410057024364</v>
      </c>
      <c r="N319" s="47">
        <f t="shared" si="19"/>
        <v>0.79678589942975631</v>
      </c>
      <c r="O319" s="16">
        <v>2825</v>
      </c>
      <c r="P319" s="16">
        <v>2549</v>
      </c>
      <c r="Q319" s="78">
        <v>0</v>
      </c>
      <c r="R319" s="78">
        <v>1</v>
      </c>
      <c r="S319" s="78">
        <v>5</v>
      </c>
      <c r="T319" s="78">
        <v>23</v>
      </c>
      <c r="U319" s="78">
        <v>0</v>
      </c>
      <c r="V319" s="78">
        <v>0</v>
      </c>
      <c r="W319" s="78">
        <v>0</v>
      </c>
      <c r="X319" s="16">
        <v>247</v>
      </c>
      <c r="Y319" s="47">
        <f t="shared" si="20"/>
        <v>8.7433628318584075E-2</v>
      </c>
      <c r="Z319" s="16">
        <v>35755</v>
      </c>
      <c r="AA319" s="16">
        <v>27734</v>
      </c>
      <c r="AB319" s="78">
        <v>13</v>
      </c>
      <c r="AC319" s="78">
        <v>52</v>
      </c>
      <c r="AD319" s="78">
        <v>99</v>
      </c>
      <c r="AE319" s="78">
        <v>139</v>
      </c>
      <c r="AF319" s="78">
        <v>111</v>
      </c>
      <c r="AG319" s="78">
        <v>1</v>
      </c>
      <c r="AH319" s="78">
        <v>13</v>
      </c>
      <c r="AI319" s="16">
        <v>7593</v>
      </c>
      <c r="AJ319" s="48">
        <f t="shared" si="21"/>
        <v>0.2123619074255349</v>
      </c>
    </row>
    <row r="320" spans="1:36" x14ac:dyDescent="0.3">
      <c r="A320" s="19" t="s">
        <v>658</v>
      </c>
      <c r="B320" s="16" t="s">
        <v>748</v>
      </c>
      <c r="C320" s="19">
        <v>28255</v>
      </c>
      <c r="D320" s="16">
        <v>13344</v>
      </c>
      <c r="E320" s="78">
        <v>71</v>
      </c>
      <c r="F320" s="78">
        <v>176</v>
      </c>
      <c r="G320" s="78">
        <v>493</v>
      </c>
      <c r="H320" s="78">
        <v>60</v>
      </c>
      <c r="I320" s="78">
        <v>54</v>
      </c>
      <c r="J320" s="78">
        <v>6</v>
      </c>
      <c r="K320" s="78">
        <v>11</v>
      </c>
      <c r="L320" s="16">
        <v>14040</v>
      </c>
      <c r="M320" s="47">
        <f t="shared" si="18"/>
        <v>0.49690320297292517</v>
      </c>
      <c r="N320" s="47">
        <f t="shared" si="19"/>
        <v>0.50309679702707477</v>
      </c>
      <c r="O320" s="16">
        <v>3264</v>
      </c>
      <c r="P320" s="16">
        <v>2388</v>
      </c>
      <c r="Q320" s="78">
        <v>24</v>
      </c>
      <c r="R320" s="78">
        <v>109</v>
      </c>
      <c r="S320" s="78">
        <v>86</v>
      </c>
      <c r="T320" s="78">
        <v>2</v>
      </c>
      <c r="U320" s="78">
        <v>7</v>
      </c>
      <c r="V320" s="78">
        <v>5</v>
      </c>
      <c r="W320" s="78">
        <v>0</v>
      </c>
      <c r="X320" s="16">
        <v>643</v>
      </c>
      <c r="Y320" s="47">
        <f t="shared" si="20"/>
        <v>0.19699754901960784</v>
      </c>
      <c r="Z320" s="16">
        <v>24991</v>
      </c>
      <c r="AA320" s="16">
        <v>10956</v>
      </c>
      <c r="AB320" s="78">
        <v>47</v>
      </c>
      <c r="AC320" s="78">
        <v>67</v>
      </c>
      <c r="AD320" s="78">
        <v>407</v>
      </c>
      <c r="AE320" s="78">
        <v>58</v>
      </c>
      <c r="AF320" s="78">
        <v>47</v>
      </c>
      <c r="AG320" s="78">
        <v>1</v>
      </c>
      <c r="AH320" s="78">
        <v>11</v>
      </c>
      <c r="AI320" s="16">
        <v>13397</v>
      </c>
      <c r="AJ320" s="48">
        <f t="shared" si="21"/>
        <v>0.53607298627505906</v>
      </c>
    </row>
    <row r="321" spans="1:36" x14ac:dyDescent="0.3">
      <c r="A321" s="19" t="s">
        <v>658</v>
      </c>
      <c r="B321" s="16" t="s">
        <v>752</v>
      </c>
      <c r="C321" s="19">
        <v>43901</v>
      </c>
      <c r="D321" s="16">
        <v>21152</v>
      </c>
      <c r="E321" s="78">
        <v>60</v>
      </c>
      <c r="F321" s="78">
        <v>236</v>
      </c>
      <c r="G321" s="16">
        <v>7771</v>
      </c>
      <c r="H321" s="78">
        <v>97</v>
      </c>
      <c r="I321" s="78">
        <v>541</v>
      </c>
      <c r="J321" s="78">
        <v>26</v>
      </c>
      <c r="K321" s="78">
        <v>16</v>
      </c>
      <c r="L321" s="16">
        <v>14002</v>
      </c>
      <c r="M321" s="47">
        <f t="shared" si="18"/>
        <v>0.31894489874945903</v>
      </c>
      <c r="N321" s="47">
        <f t="shared" si="19"/>
        <v>0.68105510125054103</v>
      </c>
      <c r="O321" s="16">
        <v>4437</v>
      </c>
      <c r="P321" s="16">
        <v>3097</v>
      </c>
      <c r="Q321" s="78">
        <v>4</v>
      </c>
      <c r="R321" s="78">
        <v>39</v>
      </c>
      <c r="S321" s="16">
        <v>302</v>
      </c>
      <c r="T321" s="78">
        <v>21</v>
      </c>
      <c r="U321" s="78">
        <v>16</v>
      </c>
      <c r="V321" s="78">
        <v>4</v>
      </c>
      <c r="W321" s="78">
        <v>0</v>
      </c>
      <c r="X321" s="16">
        <v>954</v>
      </c>
      <c r="Y321" s="47">
        <f t="shared" si="20"/>
        <v>0.21501014198782961</v>
      </c>
      <c r="Z321" s="16">
        <v>39464</v>
      </c>
      <c r="AA321" s="16">
        <v>18055</v>
      </c>
      <c r="AB321" s="78">
        <v>56</v>
      </c>
      <c r="AC321" s="78">
        <v>197</v>
      </c>
      <c r="AD321" s="16">
        <v>7469</v>
      </c>
      <c r="AE321" s="78">
        <v>76</v>
      </c>
      <c r="AF321" s="78">
        <v>525</v>
      </c>
      <c r="AG321" s="78">
        <v>22</v>
      </c>
      <c r="AH321" s="78">
        <v>16</v>
      </c>
      <c r="AI321" s="16">
        <v>13048</v>
      </c>
      <c r="AJ321" s="48">
        <f t="shared" si="21"/>
        <v>0.33063044800324348</v>
      </c>
    </row>
    <row r="322" spans="1:36" x14ac:dyDescent="0.3">
      <c r="A322" s="19" t="s">
        <v>658</v>
      </c>
      <c r="B322" s="16" t="s">
        <v>753</v>
      </c>
      <c r="C322" s="19">
        <v>46466</v>
      </c>
      <c r="D322" s="16">
        <v>13642</v>
      </c>
      <c r="E322" s="78">
        <v>29</v>
      </c>
      <c r="F322" s="78">
        <v>87</v>
      </c>
      <c r="G322" s="78">
        <v>1986</v>
      </c>
      <c r="H322" s="78">
        <v>104</v>
      </c>
      <c r="I322" s="78">
        <v>672</v>
      </c>
      <c r="J322" s="78">
        <v>17</v>
      </c>
      <c r="K322" s="78">
        <v>13</v>
      </c>
      <c r="L322" s="16">
        <v>29916</v>
      </c>
      <c r="M322" s="47">
        <f t="shared" si="18"/>
        <v>0.64382559290664143</v>
      </c>
      <c r="N322" s="47">
        <f t="shared" si="19"/>
        <v>0.35617440709335857</v>
      </c>
      <c r="O322" s="16">
        <v>16050</v>
      </c>
      <c r="P322" s="16">
        <v>6777</v>
      </c>
      <c r="Q322" s="78">
        <v>4</v>
      </c>
      <c r="R322" s="78">
        <v>24</v>
      </c>
      <c r="S322" s="78">
        <v>1196</v>
      </c>
      <c r="T322" s="78">
        <v>33</v>
      </c>
      <c r="U322" s="78">
        <v>204</v>
      </c>
      <c r="V322" s="78">
        <v>1</v>
      </c>
      <c r="W322" s="78">
        <v>4</v>
      </c>
      <c r="X322" s="16">
        <v>7807</v>
      </c>
      <c r="Y322" s="47">
        <f t="shared" si="20"/>
        <v>0.48641744548286603</v>
      </c>
      <c r="Z322" s="16">
        <v>30416</v>
      </c>
      <c r="AA322" s="16">
        <v>6865</v>
      </c>
      <c r="AB322" s="78">
        <v>25</v>
      </c>
      <c r="AC322" s="78">
        <v>63</v>
      </c>
      <c r="AD322" s="78">
        <v>790</v>
      </c>
      <c r="AE322" s="78">
        <v>71</v>
      </c>
      <c r="AF322" s="78">
        <v>468</v>
      </c>
      <c r="AG322" s="78">
        <v>16</v>
      </c>
      <c r="AH322" s="78">
        <v>9</v>
      </c>
      <c r="AI322" s="16">
        <v>22109</v>
      </c>
      <c r="AJ322" s="48">
        <f t="shared" si="21"/>
        <v>0.7268871646501841</v>
      </c>
    </row>
    <row r="323" spans="1:36" x14ac:dyDescent="0.3">
      <c r="A323" s="19" t="s">
        <v>658</v>
      </c>
      <c r="B323" s="16" t="s">
        <v>756</v>
      </c>
      <c r="C323" s="19">
        <v>74236</v>
      </c>
      <c r="D323" s="16">
        <v>12954</v>
      </c>
      <c r="E323" s="78">
        <v>19</v>
      </c>
      <c r="F323" s="78">
        <v>652</v>
      </c>
      <c r="G323" s="16">
        <v>27864</v>
      </c>
      <c r="H323" s="78">
        <v>44</v>
      </c>
      <c r="I323" s="78">
        <v>1076</v>
      </c>
      <c r="J323" s="78">
        <v>1580</v>
      </c>
      <c r="K323" s="78">
        <v>398</v>
      </c>
      <c r="L323" s="16">
        <v>29649</v>
      </c>
      <c r="M323" s="47">
        <f t="shared" si="18"/>
        <v>0.39938843687698689</v>
      </c>
      <c r="N323" s="47">
        <f t="shared" si="19"/>
        <v>0.60061156312301311</v>
      </c>
      <c r="O323" s="16">
        <v>21873</v>
      </c>
      <c r="P323" s="16">
        <v>7184</v>
      </c>
      <c r="Q323" s="78">
        <v>8</v>
      </c>
      <c r="R323" s="78">
        <v>166</v>
      </c>
      <c r="S323" s="16">
        <v>5410</v>
      </c>
      <c r="T323" s="78">
        <v>25</v>
      </c>
      <c r="U323" s="78">
        <v>837</v>
      </c>
      <c r="V323" s="78">
        <v>1553</v>
      </c>
      <c r="W323" s="78">
        <v>354</v>
      </c>
      <c r="X323" s="16">
        <v>6336</v>
      </c>
      <c r="Y323" s="47">
        <f t="shared" si="20"/>
        <v>0.28967219860101495</v>
      </c>
      <c r="Z323" s="16">
        <v>52363</v>
      </c>
      <c r="AA323" s="16">
        <v>5770</v>
      </c>
      <c r="AB323" s="78">
        <v>11</v>
      </c>
      <c r="AC323" s="78">
        <v>486</v>
      </c>
      <c r="AD323" s="16">
        <v>22454</v>
      </c>
      <c r="AE323" s="78">
        <v>19</v>
      </c>
      <c r="AF323" s="78">
        <v>239</v>
      </c>
      <c r="AG323" s="78">
        <v>27</v>
      </c>
      <c r="AH323" s="78">
        <v>44</v>
      </c>
      <c r="AI323" s="16">
        <v>23313</v>
      </c>
      <c r="AJ323" s="48">
        <f t="shared" si="21"/>
        <v>0.4452189523136566</v>
      </c>
    </row>
    <row r="324" spans="1:36" x14ac:dyDescent="0.3">
      <c r="A324" s="19" t="s">
        <v>658</v>
      </c>
      <c r="B324" s="16" t="s">
        <v>757</v>
      </c>
      <c r="C324" s="19">
        <v>45657</v>
      </c>
      <c r="D324" s="78">
        <v>1088</v>
      </c>
      <c r="E324" s="78">
        <v>5</v>
      </c>
      <c r="F324" s="78">
        <v>155</v>
      </c>
      <c r="G324" s="16">
        <v>19910</v>
      </c>
      <c r="H324" s="78">
        <v>9</v>
      </c>
      <c r="I324" s="78">
        <v>52</v>
      </c>
      <c r="J324" s="78">
        <v>6</v>
      </c>
      <c r="K324" s="78">
        <v>77</v>
      </c>
      <c r="L324" s="16">
        <v>24355</v>
      </c>
      <c r="M324" s="47">
        <f t="shared" si="18"/>
        <v>0.53343408458724839</v>
      </c>
      <c r="N324" s="47">
        <f t="shared" si="19"/>
        <v>0.46656591541275161</v>
      </c>
      <c r="O324" s="16">
        <v>1298</v>
      </c>
      <c r="P324" s="78">
        <v>473</v>
      </c>
      <c r="Q324" s="78">
        <v>2</v>
      </c>
      <c r="R324" s="78">
        <v>30</v>
      </c>
      <c r="S324" s="16">
        <v>388</v>
      </c>
      <c r="T324" s="78">
        <v>4</v>
      </c>
      <c r="U324" s="78">
        <v>8</v>
      </c>
      <c r="V324" s="78">
        <v>1</v>
      </c>
      <c r="W324" s="78">
        <v>33</v>
      </c>
      <c r="X324" s="16">
        <v>359</v>
      </c>
      <c r="Y324" s="47">
        <f t="shared" si="20"/>
        <v>0.27657935285053931</v>
      </c>
      <c r="Z324" s="16">
        <v>44359</v>
      </c>
      <c r="AA324" s="78">
        <v>615</v>
      </c>
      <c r="AB324" s="78">
        <v>3</v>
      </c>
      <c r="AC324" s="78">
        <v>125</v>
      </c>
      <c r="AD324" s="16">
        <v>19522</v>
      </c>
      <c r="AE324" s="78">
        <v>5</v>
      </c>
      <c r="AF324" s="78">
        <v>44</v>
      </c>
      <c r="AG324" s="78">
        <v>5</v>
      </c>
      <c r="AH324" s="78">
        <v>44</v>
      </c>
      <c r="AI324" s="16">
        <v>23996</v>
      </c>
      <c r="AJ324" s="48">
        <f t="shared" si="21"/>
        <v>0.54094997632949349</v>
      </c>
    </row>
    <row r="325" spans="1:36" x14ac:dyDescent="0.3">
      <c r="A325" s="19" t="s">
        <v>658</v>
      </c>
      <c r="B325" s="16" t="s">
        <v>759</v>
      </c>
      <c r="C325" s="19">
        <v>13799</v>
      </c>
      <c r="D325" s="16">
        <v>6606</v>
      </c>
      <c r="E325" s="78">
        <v>5</v>
      </c>
      <c r="F325" s="78">
        <v>16</v>
      </c>
      <c r="G325" s="78">
        <v>22</v>
      </c>
      <c r="H325" s="78">
        <v>33</v>
      </c>
      <c r="I325" s="78">
        <v>4</v>
      </c>
      <c r="J325" s="78">
        <v>0</v>
      </c>
      <c r="K325" s="78">
        <v>4</v>
      </c>
      <c r="L325" s="16">
        <v>7109</v>
      </c>
      <c r="M325" s="47">
        <f t="shared" si="18"/>
        <v>0.51518225958402786</v>
      </c>
      <c r="N325" s="47">
        <f t="shared" si="19"/>
        <v>0.48481774041597214</v>
      </c>
      <c r="O325" s="16">
        <v>244</v>
      </c>
      <c r="P325" s="16">
        <v>197</v>
      </c>
      <c r="Q325" s="78">
        <v>0</v>
      </c>
      <c r="R325" s="78">
        <v>1</v>
      </c>
      <c r="S325" s="78">
        <v>1</v>
      </c>
      <c r="T325" s="78">
        <v>6</v>
      </c>
      <c r="U325" s="78">
        <v>1</v>
      </c>
      <c r="V325" s="78">
        <v>0</v>
      </c>
      <c r="W325" s="78">
        <v>0</v>
      </c>
      <c r="X325" s="16">
        <v>38</v>
      </c>
      <c r="Y325" s="47">
        <f t="shared" si="20"/>
        <v>0.15573770491803279</v>
      </c>
      <c r="Z325" s="16">
        <v>13555</v>
      </c>
      <c r="AA325" s="16">
        <v>6409</v>
      </c>
      <c r="AB325" s="78">
        <v>5</v>
      </c>
      <c r="AC325" s="78">
        <v>15</v>
      </c>
      <c r="AD325" s="78">
        <v>21</v>
      </c>
      <c r="AE325" s="78">
        <v>27</v>
      </c>
      <c r="AF325" s="78">
        <v>3</v>
      </c>
      <c r="AG325" s="78">
        <v>0</v>
      </c>
      <c r="AH325" s="78">
        <v>4</v>
      </c>
      <c r="AI325" s="16">
        <v>7071</v>
      </c>
      <c r="AJ325" s="48">
        <f t="shared" si="21"/>
        <v>0.5216525267428993</v>
      </c>
    </row>
    <row r="326" spans="1:36" x14ac:dyDescent="0.3">
      <c r="A326" s="19" t="s">
        <v>658</v>
      </c>
      <c r="B326" s="16" t="s">
        <v>762</v>
      </c>
      <c r="C326" s="19">
        <v>136874</v>
      </c>
      <c r="D326" s="16">
        <v>113813</v>
      </c>
      <c r="E326" s="78">
        <v>162</v>
      </c>
      <c r="F326" s="78">
        <v>204</v>
      </c>
      <c r="G326" s="78">
        <v>413</v>
      </c>
      <c r="H326" s="78">
        <v>577</v>
      </c>
      <c r="I326" s="78">
        <v>527</v>
      </c>
      <c r="J326" s="78">
        <v>29</v>
      </c>
      <c r="K326" s="78">
        <v>136</v>
      </c>
      <c r="L326" s="16">
        <v>21013</v>
      </c>
      <c r="M326" s="47">
        <f t="shared" ref="M326:M335" si="22">L326/C326</f>
        <v>0.15352075631602788</v>
      </c>
      <c r="N326" s="47">
        <f t="shared" ref="N326:N335" si="23">1-M326</f>
        <v>0.84647924368397209</v>
      </c>
      <c r="O326" s="16">
        <v>37855</v>
      </c>
      <c r="P326" s="16">
        <v>34428</v>
      </c>
      <c r="Q326" s="78">
        <v>119</v>
      </c>
      <c r="R326" s="78">
        <v>119</v>
      </c>
      <c r="S326" s="78">
        <v>113</v>
      </c>
      <c r="T326" s="78">
        <v>243</v>
      </c>
      <c r="U326" s="78">
        <v>133</v>
      </c>
      <c r="V326" s="78">
        <v>25</v>
      </c>
      <c r="W326" s="78">
        <v>89</v>
      </c>
      <c r="X326" s="16">
        <v>2586</v>
      </c>
      <c r="Y326" s="47">
        <f t="shared" ref="Y326:Y335" si="24">X326/O326</f>
        <v>6.8313300752872799E-2</v>
      </c>
      <c r="Z326" s="16">
        <v>99019</v>
      </c>
      <c r="AA326" s="16">
        <v>79385</v>
      </c>
      <c r="AB326" s="78">
        <v>43</v>
      </c>
      <c r="AC326" s="78">
        <v>85</v>
      </c>
      <c r="AD326" s="78">
        <v>300</v>
      </c>
      <c r="AE326" s="78">
        <v>334</v>
      </c>
      <c r="AF326" s="78">
        <v>394</v>
      </c>
      <c r="AG326" s="78">
        <v>4</v>
      </c>
      <c r="AH326" s="78">
        <v>47</v>
      </c>
      <c r="AI326" s="16">
        <v>18427</v>
      </c>
      <c r="AJ326" s="48">
        <f t="shared" si="21"/>
        <v>0.18609559781456084</v>
      </c>
    </row>
    <row r="327" spans="1:36" x14ac:dyDescent="0.3">
      <c r="A327" s="19" t="s">
        <v>658</v>
      </c>
      <c r="B327" s="16" t="s">
        <v>763</v>
      </c>
      <c r="C327" s="19">
        <v>33997</v>
      </c>
      <c r="D327" s="16">
        <v>17456</v>
      </c>
      <c r="E327" s="78">
        <v>9</v>
      </c>
      <c r="F327" s="78">
        <v>25</v>
      </c>
      <c r="G327" s="78">
        <v>12</v>
      </c>
      <c r="H327" s="78">
        <v>66</v>
      </c>
      <c r="I327" s="78">
        <v>79</v>
      </c>
      <c r="J327" s="78">
        <v>162</v>
      </c>
      <c r="K327" s="78">
        <v>10</v>
      </c>
      <c r="L327" s="16">
        <v>16178</v>
      </c>
      <c r="M327" s="47">
        <f t="shared" si="22"/>
        <v>0.47586551754566581</v>
      </c>
      <c r="N327" s="47">
        <f t="shared" si="23"/>
        <v>0.52413448245433414</v>
      </c>
      <c r="O327" s="16">
        <v>2396</v>
      </c>
      <c r="P327" s="16">
        <v>2181</v>
      </c>
      <c r="Q327" s="78">
        <v>0</v>
      </c>
      <c r="R327" s="78">
        <v>0</v>
      </c>
      <c r="S327" s="78">
        <v>1</v>
      </c>
      <c r="T327" s="78">
        <v>9</v>
      </c>
      <c r="U327" s="78">
        <v>4</v>
      </c>
      <c r="V327" s="78">
        <v>0</v>
      </c>
      <c r="W327" s="78">
        <v>0</v>
      </c>
      <c r="X327" s="16">
        <v>201</v>
      </c>
      <c r="Y327" s="47">
        <f t="shared" si="24"/>
        <v>8.3889816360600999E-2</v>
      </c>
      <c r="Z327" s="16">
        <v>31601</v>
      </c>
      <c r="AA327" s="16">
        <v>15275</v>
      </c>
      <c r="AB327" s="78">
        <v>9</v>
      </c>
      <c r="AC327" s="78">
        <v>25</v>
      </c>
      <c r="AD327" s="78">
        <v>11</v>
      </c>
      <c r="AE327" s="78">
        <v>57</v>
      </c>
      <c r="AF327" s="78">
        <v>75</v>
      </c>
      <c r="AG327" s="78">
        <v>162</v>
      </c>
      <c r="AH327" s="78">
        <v>10</v>
      </c>
      <c r="AI327" s="16">
        <v>15977</v>
      </c>
      <c r="AJ327" s="48">
        <f t="shared" si="21"/>
        <v>0.50558526628904144</v>
      </c>
    </row>
    <row r="328" spans="1:36" x14ac:dyDescent="0.3">
      <c r="A328" s="19" t="s">
        <v>658</v>
      </c>
      <c r="B328" s="16" t="s">
        <v>765</v>
      </c>
      <c r="C328" s="19">
        <v>84529</v>
      </c>
      <c r="D328" s="16">
        <v>19708</v>
      </c>
      <c r="E328" s="78">
        <v>68</v>
      </c>
      <c r="F328" s="78">
        <v>53</v>
      </c>
      <c r="G328" s="78">
        <v>173</v>
      </c>
      <c r="H328" s="78">
        <v>84</v>
      </c>
      <c r="I328" s="78">
        <v>363</v>
      </c>
      <c r="J328" s="78">
        <v>373</v>
      </c>
      <c r="K328" s="78">
        <v>43</v>
      </c>
      <c r="L328" s="16">
        <v>63664</v>
      </c>
      <c r="M328" s="47">
        <f t="shared" si="22"/>
        <v>0.75316163683469584</v>
      </c>
      <c r="N328" s="47">
        <f t="shared" si="23"/>
        <v>0.24683836316530416</v>
      </c>
      <c r="O328" s="16">
        <v>4128</v>
      </c>
      <c r="P328" s="16">
        <v>3732</v>
      </c>
      <c r="Q328" s="78">
        <v>0</v>
      </c>
      <c r="R328" s="78">
        <v>4</v>
      </c>
      <c r="S328" s="78">
        <v>5</v>
      </c>
      <c r="T328" s="78">
        <v>38</v>
      </c>
      <c r="U328" s="78">
        <v>5</v>
      </c>
      <c r="V328" s="78">
        <v>1</v>
      </c>
      <c r="W328" s="78">
        <v>0</v>
      </c>
      <c r="X328" s="16">
        <v>343</v>
      </c>
      <c r="Y328" s="47">
        <f t="shared" si="24"/>
        <v>8.3091085271317824E-2</v>
      </c>
      <c r="Z328" s="16">
        <v>80401</v>
      </c>
      <c r="AA328" s="16">
        <v>15976</v>
      </c>
      <c r="AB328" s="78">
        <v>68</v>
      </c>
      <c r="AC328" s="78">
        <v>49</v>
      </c>
      <c r="AD328" s="78">
        <v>168</v>
      </c>
      <c r="AE328" s="78">
        <v>46</v>
      </c>
      <c r="AF328" s="78">
        <v>358</v>
      </c>
      <c r="AG328" s="78">
        <v>372</v>
      </c>
      <c r="AH328" s="78">
        <v>43</v>
      </c>
      <c r="AI328" s="16">
        <v>63321</v>
      </c>
      <c r="AJ328" s="48">
        <f t="shared" si="21"/>
        <v>0.78756483128319299</v>
      </c>
    </row>
    <row r="329" spans="1:36" x14ac:dyDescent="0.3">
      <c r="A329" s="19" t="s">
        <v>658</v>
      </c>
      <c r="B329" s="16" t="s">
        <v>767</v>
      </c>
      <c r="C329" s="19">
        <v>37058</v>
      </c>
      <c r="D329" s="16">
        <v>14579</v>
      </c>
      <c r="E329" s="78">
        <v>24</v>
      </c>
      <c r="F329" s="78">
        <v>31</v>
      </c>
      <c r="G329" s="78">
        <v>328</v>
      </c>
      <c r="H329" s="78">
        <v>16</v>
      </c>
      <c r="I329" s="78">
        <v>533</v>
      </c>
      <c r="J329" s="78">
        <v>586</v>
      </c>
      <c r="K329" s="16">
        <v>7793</v>
      </c>
      <c r="L329" s="16">
        <v>13168</v>
      </c>
      <c r="M329" s="47">
        <f t="shared" si="22"/>
        <v>0.35533488045766098</v>
      </c>
      <c r="N329" s="47">
        <f t="shared" si="23"/>
        <v>0.64466511954233896</v>
      </c>
      <c r="O329" s="16">
        <v>18727</v>
      </c>
      <c r="P329" s="16">
        <v>6486</v>
      </c>
      <c r="Q329" s="78">
        <v>9</v>
      </c>
      <c r="R329" s="78">
        <v>23</v>
      </c>
      <c r="S329" s="78">
        <v>311</v>
      </c>
      <c r="T329" s="78">
        <v>10</v>
      </c>
      <c r="U329" s="78">
        <v>426</v>
      </c>
      <c r="V329" s="78">
        <v>557</v>
      </c>
      <c r="W329" s="16">
        <v>5319</v>
      </c>
      <c r="X329" s="16">
        <v>5586</v>
      </c>
      <c r="Y329" s="47">
        <f t="shared" si="24"/>
        <v>0.29828589736743738</v>
      </c>
      <c r="Z329" s="16">
        <v>18331</v>
      </c>
      <c r="AA329" s="16">
        <v>8093</v>
      </c>
      <c r="AB329" s="78">
        <v>15</v>
      </c>
      <c r="AC329" s="78">
        <v>8</v>
      </c>
      <c r="AD329" s="78">
        <v>17</v>
      </c>
      <c r="AE329" s="78">
        <v>6</v>
      </c>
      <c r="AF329" s="78">
        <v>107</v>
      </c>
      <c r="AG329" s="78">
        <v>29</v>
      </c>
      <c r="AH329" s="16">
        <v>2474</v>
      </c>
      <c r="AI329" s="16">
        <v>7582</v>
      </c>
      <c r="AJ329" s="48">
        <f t="shared" si="21"/>
        <v>0.41361627843543725</v>
      </c>
    </row>
    <row r="330" spans="1:36" x14ac:dyDescent="0.3">
      <c r="A330" s="19" t="s">
        <v>658</v>
      </c>
      <c r="B330" s="16" t="s">
        <v>771</v>
      </c>
      <c r="C330" s="19">
        <v>75472</v>
      </c>
      <c r="D330" s="16">
        <v>42487</v>
      </c>
      <c r="E330" s="78">
        <v>62</v>
      </c>
      <c r="F330" s="78">
        <v>41</v>
      </c>
      <c r="G330" s="78">
        <v>92</v>
      </c>
      <c r="H330" s="78">
        <v>109</v>
      </c>
      <c r="I330" s="78">
        <v>578</v>
      </c>
      <c r="J330" s="78">
        <v>13</v>
      </c>
      <c r="K330" s="78">
        <v>11</v>
      </c>
      <c r="L330" s="16">
        <v>32079</v>
      </c>
      <c r="M330" s="47">
        <f t="shared" si="22"/>
        <v>0.42504504981980074</v>
      </c>
      <c r="N330" s="47">
        <f t="shared" si="23"/>
        <v>0.57495495018019926</v>
      </c>
      <c r="O330" s="16">
        <v>7844</v>
      </c>
      <c r="P330" s="16">
        <v>6860</v>
      </c>
      <c r="Q330" s="78">
        <v>1</v>
      </c>
      <c r="R330" s="78">
        <v>16</v>
      </c>
      <c r="S330" s="78">
        <v>29</v>
      </c>
      <c r="T330" s="78">
        <v>40</v>
      </c>
      <c r="U330" s="78">
        <v>22</v>
      </c>
      <c r="V330" s="78">
        <v>10</v>
      </c>
      <c r="W330" s="78">
        <v>0</v>
      </c>
      <c r="X330" s="16">
        <v>866</v>
      </c>
      <c r="Y330" s="47">
        <f t="shared" si="24"/>
        <v>0.11040285568587456</v>
      </c>
      <c r="Z330" s="16">
        <v>67628</v>
      </c>
      <c r="AA330" s="16">
        <v>35627</v>
      </c>
      <c r="AB330" s="78">
        <v>61</v>
      </c>
      <c r="AC330" s="78">
        <v>25</v>
      </c>
      <c r="AD330" s="78">
        <v>63</v>
      </c>
      <c r="AE330" s="78">
        <v>69</v>
      </c>
      <c r="AF330" s="78">
        <v>556</v>
      </c>
      <c r="AG330" s="78">
        <v>3</v>
      </c>
      <c r="AH330" s="78">
        <v>11</v>
      </c>
      <c r="AI330" s="16">
        <v>31213</v>
      </c>
      <c r="AJ330" s="48">
        <f t="shared" si="21"/>
        <v>0.46153959898266989</v>
      </c>
    </row>
    <row r="331" spans="1:36" x14ac:dyDescent="0.3">
      <c r="A331" s="19" t="s">
        <v>658</v>
      </c>
      <c r="B331" s="16" t="s">
        <v>772</v>
      </c>
      <c r="C331" s="19">
        <v>50745</v>
      </c>
      <c r="D331" s="16">
        <v>32700</v>
      </c>
      <c r="E331" s="78">
        <v>10</v>
      </c>
      <c r="F331" s="78">
        <v>44</v>
      </c>
      <c r="G331" s="78">
        <v>100</v>
      </c>
      <c r="H331" s="78">
        <v>122</v>
      </c>
      <c r="I331" s="78">
        <v>118</v>
      </c>
      <c r="J331" s="78">
        <v>1</v>
      </c>
      <c r="K331" s="78">
        <v>4</v>
      </c>
      <c r="L331" s="16">
        <v>17646</v>
      </c>
      <c r="M331" s="47">
        <f t="shared" si="22"/>
        <v>0.34773869346733666</v>
      </c>
      <c r="N331" s="47">
        <f t="shared" si="23"/>
        <v>0.65226130653266334</v>
      </c>
      <c r="O331" s="16">
        <v>7262</v>
      </c>
      <c r="P331" s="16">
        <v>6444</v>
      </c>
      <c r="Q331" s="78">
        <v>3</v>
      </c>
      <c r="R331" s="78">
        <v>8</v>
      </c>
      <c r="S331" s="78">
        <v>12</v>
      </c>
      <c r="T331" s="78">
        <v>23</v>
      </c>
      <c r="U331" s="78">
        <v>10</v>
      </c>
      <c r="V331" s="78">
        <v>0</v>
      </c>
      <c r="W331" s="78">
        <v>0</v>
      </c>
      <c r="X331" s="16">
        <v>762</v>
      </c>
      <c r="Y331" s="47">
        <f t="shared" si="24"/>
        <v>0.10492977141283392</v>
      </c>
      <c r="Z331" s="16">
        <v>43483</v>
      </c>
      <c r="AA331" s="16">
        <v>26256</v>
      </c>
      <c r="AB331" s="78">
        <v>7</v>
      </c>
      <c r="AC331" s="78">
        <v>36</v>
      </c>
      <c r="AD331" s="78">
        <v>88</v>
      </c>
      <c r="AE331" s="78">
        <v>99</v>
      </c>
      <c r="AF331" s="78">
        <v>108</v>
      </c>
      <c r="AG331" s="78">
        <v>1</v>
      </c>
      <c r="AH331" s="78">
        <v>4</v>
      </c>
      <c r="AI331" s="16">
        <v>16884</v>
      </c>
      <c r="AJ331" s="48">
        <f t="shared" si="21"/>
        <v>0.38828967642526963</v>
      </c>
    </row>
    <row r="332" spans="1:36" x14ac:dyDescent="0.3">
      <c r="A332" s="19" t="s">
        <v>658</v>
      </c>
      <c r="B332" s="16" t="s">
        <v>774</v>
      </c>
      <c r="C332" s="19">
        <v>53308</v>
      </c>
      <c r="D332" s="16">
        <v>26460</v>
      </c>
      <c r="E332" s="78">
        <v>25</v>
      </c>
      <c r="F332" s="78">
        <v>33</v>
      </c>
      <c r="G332" s="78">
        <v>85</v>
      </c>
      <c r="H332" s="78">
        <v>104</v>
      </c>
      <c r="I332" s="78">
        <v>657</v>
      </c>
      <c r="J332" s="78">
        <v>3</v>
      </c>
      <c r="K332" s="78">
        <v>35</v>
      </c>
      <c r="L332" s="16">
        <v>25906</v>
      </c>
      <c r="M332" s="47">
        <f t="shared" si="22"/>
        <v>0.48596833495910557</v>
      </c>
      <c r="N332" s="47">
        <f t="shared" si="23"/>
        <v>0.51403166504089448</v>
      </c>
      <c r="O332" s="16">
        <v>7851</v>
      </c>
      <c r="P332" s="16">
        <v>6931</v>
      </c>
      <c r="Q332" s="78">
        <v>0</v>
      </c>
      <c r="R332" s="78">
        <v>2</v>
      </c>
      <c r="S332" s="78">
        <v>15</v>
      </c>
      <c r="T332" s="78">
        <v>34</v>
      </c>
      <c r="U332" s="78">
        <v>30</v>
      </c>
      <c r="V332" s="78">
        <v>0</v>
      </c>
      <c r="W332" s="78">
        <v>0</v>
      </c>
      <c r="X332" s="16">
        <v>839</v>
      </c>
      <c r="Y332" s="47">
        <f t="shared" si="24"/>
        <v>0.10686536746911221</v>
      </c>
      <c r="Z332" s="16">
        <v>45457</v>
      </c>
      <c r="AA332" s="16">
        <v>19529</v>
      </c>
      <c r="AB332" s="78">
        <v>25</v>
      </c>
      <c r="AC332" s="78">
        <v>31</v>
      </c>
      <c r="AD332" s="78">
        <v>70</v>
      </c>
      <c r="AE332" s="78">
        <v>70</v>
      </c>
      <c r="AF332" s="78">
        <v>627</v>
      </c>
      <c r="AG332" s="78">
        <v>3</v>
      </c>
      <c r="AH332" s="78">
        <v>35</v>
      </c>
      <c r="AI332" s="16">
        <v>25067</v>
      </c>
      <c r="AJ332" s="48">
        <f t="shared" si="21"/>
        <v>0.55144422201201138</v>
      </c>
    </row>
    <row r="333" spans="1:36" x14ac:dyDescent="0.3">
      <c r="A333" s="19" t="s">
        <v>658</v>
      </c>
      <c r="B333" s="16" t="s">
        <v>778</v>
      </c>
      <c r="C333" s="19">
        <v>144784</v>
      </c>
      <c r="D333" s="16">
        <v>123514</v>
      </c>
      <c r="E333" s="78">
        <v>121</v>
      </c>
      <c r="F333" s="78">
        <v>205</v>
      </c>
      <c r="G333" s="78">
        <v>759</v>
      </c>
      <c r="H333" s="78">
        <v>655</v>
      </c>
      <c r="I333" s="78">
        <v>807</v>
      </c>
      <c r="J333" s="78">
        <v>39</v>
      </c>
      <c r="K333" s="78">
        <v>243</v>
      </c>
      <c r="L333" s="16">
        <v>18441</v>
      </c>
      <c r="M333" s="47">
        <f t="shared" si="22"/>
        <v>0.12736904630345894</v>
      </c>
      <c r="N333" s="47">
        <f t="shared" si="23"/>
        <v>0.87263095369654109</v>
      </c>
      <c r="O333" s="16">
        <v>49626</v>
      </c>
      <c r="P333" s="16">
        <v>44628</v>
      </c>
      <c r="Q333" s="78">
        <v>91</v>
      </c>
      <c r="R333" s="78">
        <v>127</v>
      </c>
      <c r="S333" s="78">
        <v>329</v>
      </c>
      <c r="T333" s="78">
        <v>190</v>
      </c>
      <c r="U333" s="78">
        <v>147</v>
      </c>
      <c r="V333" s="78">
        <v>34</v>
      </c>
      <c r="W333" s="78">
        <v>190</v>
      </c>
      <c r="X333" s="16">
        <v>3890</v>
      </c>
      <c r="Y333" s="47">
        <f t="shared" si="24"/>
        <v>7.8386329746503849E-2</v>
      </c>
      <c r="Z333" s="16">
        <v>95158</v>
      </c>
      <c r="AA333" s="16">
        <v>78886</v>
      </c>
      <c r="AB333" s="78">
        <v>30</v>
      </c>
      <c r="AC333" s="78">
        <v>78</v>
      </c>
      <c r="AD333" s="78">
        <v>430</v>
      </c>
      <c r="AE333" s="78">
        <v>465</v>
      </c>
      <c r="AF333" s="78">
        <v>660</v>
      </c>
      <c r="AG333" s="78">
        <v>5</v>
      </c>
      <c r="AH333" s="78">
        <v>53</v>
      </c>
      <c r="AI333" s="16">
        <v>14551</v>
      </c>
      <c r="AJ333" s="48">
        <f t="shared" si="21"/>
        <v>0.1529141007587381</v>
      </c>
    </row>
    <row r="334" spans="1:36" x14ac:dyDescent="0.3">
      <c r="A334" s="19" t="s">
        <v>658</v>
      </c>
      <c r="B334" s="16" t="s">
        <v>781</v>
      </c>
      <c r="C334" s="19">
        <v>23108</v>
      </c>
      <c r="D334" s="16">
        <v>19644</v>
      </c>
      <c r="E334" s="78">
        <v>2</v>
      </c>
      <c r="F334" s="78">
        <v>20</v>
      </c>
      <c r="G334" s="78">
        <v>45</v>
      </c>
      <c r="H334" s="78">
        <v>83</v>
      </c>
      <c r="I334" s="78">
        <v>37</v>
      </c>
      <c r="J334" s="78">
        <v>0</v>
      </c>
      <c r="K334" s="78">
        <v>4</v>
      </c>
      <c r="L334" s="16">
        <v>3273</v>
      </c>
      <c r="M334" s="47">
        <f t="shared" si="22"/>
        <v>0.14163925913103687</v>
      </c>
      <c r="N334" s="47">
        <f t="shared" si="23"/>
        <v>0.85836074086896308</v>
      </c>
      <c r="O334" s="16">
        <v>4957</v>
      </c>
      <c r="P334" s="16">
        <v>4528</v>
      </c>
      <c r="Q334" s="78">
        <v>0</v>
      </c>
      <c r="R334" s="78">
        <v>11</v>
      </c>
      <c r="S334" s="78">
        <v>12</v>
      </c>
      <c r="T334" s="78">
        <v>30</v>
      </c>
      <c r="U334" s="78">
        <v>2</v>
      </c>
      <c r="V334" s="78">
        <v>0</v>
      </c>
      <c r="W334" s="78">
        <v>0</v>
      </c>
      <c r="X334" s="16">
        <v>374</v>
      </c>
      <c r="Y334" s="47">
        <f t="shared" si="24"/>
        <v>7.5448860197700224E-2</v>
      </c>
      <c r="Z334" s="16">
        <v>18151</v>
      </c>
      <c r="AA334" s="16">
        <v>15116</v>
      </c>
      <c r="AB334" s="78">
        <v>2</v>
      </c>
      <c r="AC334" s="78">
        <v>9</v>
      </c>
      <c r="AD334" s="78">
        <v>33</v>
      </c>
      <c r="AE334" s="78">
        <v>53</v>
      </c>
      <c r="AF334" s="78">
        <v>35</v>
      </c>
      <c r="AG334" s="78">
        <v>0</v>
      </c>
      <c r="AH334" s="78">
        <v>4</v>
      </c>
      <c r="AI334" s="16">
        <v>2899</v>
      </c>
      <c r="AJ334" s="48">
        <f t="shared" si="21"/>
        <v>0.15971571814225111</v>
      </c>
    </row>
    <row r="335" spans="1:36" ht="15" thickBot="1" x14ac:dyDescent="0.35">
      <c r="A335" s="20" t="s">
        <v>658</v>
      </c>
      <c r="B335" s="22" t="s">
        <v>782</v>
      </c>
      <c r="C335" s="20">
        <v>65051</v>
      </c>
      <c r="D335" s="22">
        <v>34845</v>
      </c>
      <c r="E335" s="84">
        <v>96</v>
      </c>
      <c r="F335" s="84">
        <v>92</v>
      </c>
      <c r="G335" s="84">
        <v>159</v>
      </c>
      <c r="H335" s="84">
        <v>132</v>
      </c>
      <c r="I335" s="84">
        <v>995</v>
      </c>
      <c r="J335" s="84">
        <v>440</v>
      </c>
      <c r="K335" s="84">
        <v>221</v>
      </c>
      <c r="L335" s="22">
        <v>28071</v>
      </c>
      <c r="M335" s="54">
        <f t="shared" si="22"/>
        <v>0.43152295890916359</v>
      </c>
      <c r="N335" s="54">
        <f t="shared" si="23"/>
        <v>0.56847704109083641</v>
      </c>
      <c r="O335" s="22">
        <v>5057</v>
      </c>
      <c r="P335" s="22">
        <v>4777</v>
      </c>
      <c r="Q335" s="84">
        <v>0</v>
      </c>
      <c r="R335" s="84">
        <v>2</v>
      </c>
      <c r="S335" s="84">
        <v>7</v>
      </c>
      <c r="T335" s="84">
        <v>22</v>
      </c>
      <c r="U335" s="84">
        <v>3</v>
      </c>
      <c r="V335" s="84">
        <v>1</v>
      </c>
      <c r="W335" s="84">
        <v>0</v>
      </c>
      <c r="X335" s="22">
        <v>245</v>
      </c>
      <c r="Y335" s="54">
        <f t="shared" si="24"/>
        <v>4.8447696262606289E-2</v>
      </c>
      <c r="Z335" s="22">
        <v>59994</v>
      </c>
      <c r="AA335" s="22">
        <v>30068</v>
      </c>
      <c r="AB335" s="84">
        <v>96</v>
      </c>
      <c r="AC335" s="84">
        <v>90</v>
      </c>
      <c r="AD335" s="84">
        <v>152</v>
      </c>
      <c r="AE335" s="84">
        <v>110</v>
      </c>
      <c r="AF335" s="84">
        <v>992</v>
      </c>
      <c r="AG335" s="84">
        <v>439</v>
      </c>
      <c r="AH335" s="84">
        <v>221</v>
      </c>
      <c r="AI335" s="22">
        <v>27826</v>
      </c>
      <c r="AJ335" s="55">
        <f t="shared" si="21"/>
        <v>0.46381304797146383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35"/>
  <sheetViews>
    <sheetView topLeftCell="B1" workbookViewId="0">
      <selection sqref="A1:B1048576"/>
    </sheetView>
  </sheetViews>
  <sheetFormatPr defaultRowHeight="14.4" x14ac:dyDescent="0.3"/>
  <cols>
    <col min="1" max="1" width="6.6640625" style="2" customWidth="1"/>
    <col min="2" max="2" width="10.6640625" style="2" customWidth="1"/>
    <col min="3" max="6" width="9" style="2" bestFit="1" customWidth="1"/>
    <col min="7" max="9" width="8.88671875" style="2" customWidth="1"/>
    <col min="10" max="10" width="10.33203125" style="2" customWidth="1"/>
    <col min="11" max="12" width="8.88671875" style="2" customWidth="1"/>
    <col min="13" max="18" width="9" style="2" bestFit="1" customWidth="1"/>
  </cols>
  <sheetData>
    <row r="1" spans="1:18" ht="15" thickBot="1" x14ac:dyDescent="0.35"/>
    <row r="2" spans="1:18" ht="61.8" thickBot="1" x14ac:dyDescent="0.35">
      <c r="A2" s="4" t="s">
        <v>2</v>
      </c>
      <c r="B2" s="5" t="s">
        <v>6</v>
      </c>
      <c r="C2" s="4" t="s">
        <v>1112</v>
      </c>
      <c r="D2" s="5" t="s">
        <v>1113</v>
      </c>
      <c r="E2" s="5" t="s">
        <v>1114</v>
      </c>
      <c r="F2" s="5" t="s">
        <v>1115</v>
      </c>
      <c r="G2" s="5" t="s">
        <v>1116</v>
      </c>
      <c r="H2" s="5" t="s">
        <v>1117</v>
      </c>
      <c r="I2" s="5" t="s">
        <v>1118</v>
      </c>
      <c r="J2" s="5" t="s">
        <v>1119</v>
      </c>
      <c r="K2" s="5" t="s">
        <v>1120</v>
      </c>
      <c r="L2" s="5" t="s">
        <v>1121</v>
      </c>
      <c r="M2" s="5" t="s">
        <v>1122</v>
      </c>
      <c r="N2" s="5" t="s">
        <v>1123</v>
      </c>
      <c r="O2" s="5" t="s">
        <v>1124</v>
      </c>
      <c r="P2" s="5" t="s">
        <v>1125</v>
      </c>
      <c r="Q2" s="5" t="s">
        <v>1126</v>
      </c>
      <c r="R2" s="6" t="s">
        <v>1127</v>
      </c>
    </row>
    <row r="3" spans="1:18" x14ac:dyDescent="0.3">
      <c r="A3" s="8"/>
      <c r="B3" s="8"/>
      <c r="C3" s="31" t="s">
        <v>886</v>
      </c>
      <c r="D3" s="8" t="s">
        <v>886</v>
      </c>
      <c r="E3" s="8" t="s">
        <v>886</v>
      </c>
      <c r="F3" s="8" t="s">
        <v>886</v>
      </c>
      <c r="G3" s="8" t="s">
        <v>886</v>
      </c>
      <c r="H3" s="8" t="s">
        <v>886</v>
      </c>
      <c r="I3" s="8" t="s">
        <v>886</v>
      </c>
      <c r="J3" s="8" t="s">
        <v>886</v>
      </c>
      <c r="K3" s="8" t="s">
        <v>886</v>
      </c>
      <c r="L3" s="8" t="s">
        <v>886</v>
      </c>
      <c r="M3" s="8" t="s">
        <v>886</v>
      </c>
      <c r="N3" s="8" t="s">
        <v>886</v>
      </c>
      <c r="O3" s="8" t="s">
        <v>886</v>
      </c>
      <c r="P3" s="8" t="s">
        <v>886</v>
      </c>
      <c r="Q3" s="8" t="s">
        <v>886</v>
      </c>
      <c r="R3" s="9" t="s">
        <v>886</v>
      </c>
    </row>
    <row r="4" spans="1:18" ht="19.2" x14ac:dyDescent="0.3">
      <c r="A4" s="11" t="s">
        <v>12</v>
      </c>
      <c r="B4" s="11" t="s">
        <v>12</v>
      </c>
      <c r="C4" s="37" t="s">
        <v>1128</v>
      </c>
      <c r="D4" s="11" t="s">
        <v>1128</v>
      </c>
      <c r="E4" s="11" t="s">
        <v>1128</v>
      </c>
      <c r="F4" s="11" t="s">
        <v>1128</v>
      </c>
      <c r="G4" s="11" t="s">
        <v>1128</v>
      </c>
      <c r="H4" s="11" t="s">
        <v>1128</v>
      </c>
      <c r="I4" s="11" t="s">
        <v>1128</v>
      </c>
      <c r="J4" s="11" t="s">
        <v>1128</v>
      </c>
      <c r="K4" s="11" t="s">
        <v>1128</v>
      </c>
      <c r="L4" s="11" t="s">
        <v>1128</v>
      </c>
      <c r="M4" s="11" t="s">
        <v>1128</v>
      </c>
      <c r="N4" s="11" t="s">
        <v>1128</v>
      </c>
      <c r="O4" s="11" t="s">
        <v>1128</v>
      </c>
      <c r="P4" s="11" t="s">
        <v>1128</v>
      </c>
      <c r="Q4" s="11" t="s">
        <v>1128</v>
      </c>
      <c r="R4" s="12" t="s">
        <v>1128</v>
      </c>
    </row>
    <row r="5" spans="1:18" ht="39" thickBot="1" x14ac:dyDescent="0.35">
      <c r="A5" s="14" t="s">
        <v>14</v>
      </c>
      <c r="B5" s="14" t="s">
        <v>14</v>
      </c>
      <c r="C5" s="43" t="s">
        <v>1129</v>
      </c>
      <c r="D5" s="14" t="s">
        <v>1129</v>
      </c>
      <c r="E5" s="14" t="s">
        <v>1129</v>
      </c>
      <c r="F5" s="14" t="s">
        <v>1129</v>
      </c>
      <c r="G5" s="14" t="s">
        <v>1129</v>
      </c>
      <c r="H5" s="14" t="s">
        <v>1129</v>
      </c>
      <c r="I5" s="14" t="s">
        <v>1129</v>
      </c>
      <c r="J5" s="14" t="s">
        <v>1129</v>
      </c>
      <c r="K5" s="14" t="s">
        <v>1129</v>
      </c>
      <c r="L5" s="14" t="s">
        <v>1129</v>
      </c>
      <c r="M5" s="14" t="s">
        <v>1129</v>
      </c>
      <c r="N5" s="14" t="s">
        <v>1129</v>
      </c>
      <c r="O5" s="14" t="s">
        <v>1129</v>
      </c>
      <c r="P5" s="14" t="s">
        <v>1129</v>
      </c>
      <c r="Q5" s="14" t="s">
        <v>1129</v>
      </c>
      <c r="R5" s="15" t="s">
        <v>1129</v>
      </c>
    </row>
    <row r="6" spans="1:18" x14ac:dyDescent="0.3">
      <c r="A6" s="16" t="s">
        <v>17</v>
      </c>
      <c r="B6" s="16" t="s">
        <v>21</v>
      </c>
      <c r="C6" s="19">
        <v>317604</v>
      </c>
      <c r="D6" s="16">
        <v>306423</v>
      </c>
      <c r="E6" s="16">
        <v>11181</v>
      </c>
      <c r="F6" s="67">
        <v>3.5204216571579704E-2</v>
      </c>
      <c r="G6" s="16">
        <v>5877</v>
      </c>
      <c r="H6" s="16">
        <v>3689</v>
      </c>
      <c r="I6" s="16">
        <v>4121</v>
      </c>
      <c r="J6" s="16">
        <v>3304</v>
      </c>
      <c r="K6" s="16">
        <v>154047</v>
      </c>
      <c r="L6" s="16">
        <v>148992</v>
      </c>
      <c r="M6" s="16">
        <v>5055</v>
      </c>
      <c r="N6" s="67">
        <v>3.2814660460768467E-2</v>
      </c>
      <c r="O6" s="16">
        <v>163557</v>
      </c>
      <c r="P6" s="16">
        <v>157431</v>
      </c>
      <c r="Q6" s="16">
        <v>6126</v>
      </c>
      <c r="R6" s="68">
        <v>3.7454832260312917E-2</v>
      </c>
    </row>
    <row r="7" spans="1:18" x14ac:dyDescent="0.3">
      <c r="A7" s="16" t="s">
        <v>17</v>
      </c>
      <c r="B7" s="16" t="s">
        <v>22</v>
      </c>
      <c r="C7" s="19">
        <v>125544</v>
      </c>
      <c r="D7" s="16">
        <v>116534</v>
      </c>
      <c r="E7" s="16">
        <v>9010</v>
      </c>
      <c r="F7" s="67">
        <v>7.176766711272542E-2</v>
      </c>
      <c r="G7" s="16">
        <v>4934</v>
      </c>
      <c r="H7" s="16">
        <v>3433</v>
      </c>
      <c r="I7" s="16">
        <v>3177</v>
      </c>
      <c r="J7" s="16">
        <v>2993</v>
      </c>
      <c r="K7" s="16">
        <v>62465</v>
      </c>
      <c r="L7" s="16">
        <v>58325</v>
      </c>
      <c r="M7" s="16">
        <v>4140</v>
      </c>
      <c r="N7" s="67">
        <v>6.6277115184503327E-2</v>
      </c>
      <c r="O7" s="16">
        <v>63079</v>
      </c>
      <c r="P7" s="16">
        <v>58209</v>
      </c>
      <c r="Q7" s="16">
        <v>4870</v>
      </c>
      <c r="R7" s="68">
        <v>7.7204774964726774E-2</v>
      </c>
    </row>
    <row r="8" spans="1:18" x14ac:dyDescent="0.3">
      <c r="A8" s="19" t="s">
        <v>17</v>
      </c>
      <c r="B8" s="16" t="s">
        <v>24</v>
      </c>
      <c r="C8" s="90">
        <v>1732</v>
      </c>
      <c r="D8" s="78">
        <v>1626</v>
      </c>
      <c r="E8" s="78">
        <v>106</v>
      </c>
      <c r="F8" s="67">
        <v>6.1200923787528866E-2</v>
      </c>
      <c r="G8" s="78">
        <v>49</v>
      </c>
      <c r="H8" s="78">
        <v>45</v>
      </c>
      <c r="I8" s="78">
        <v>21</v>
      </c>
      <c r="J8" s="78">
        <v>33</v>
      </c>
      <c r="K8" s="78">
        <v>946</v>
      </c>
      <c r="L8" s="78">
        <v>887</v>
      </c>
      <c r="M8" s="78">
        <v>59</v>
      </c>
      <c r="N8" s="67">
        <v>6.2367864693446087E-2</v>
      </c>
      <c r="O8" s="78">
        <v>786</v>
      </c>
      <c r="P8" s="78">
        <v>739</v>
      </c>
      <c r="Q8" s="78">
        <v>47</v>
      </c>
      <c r="R8" s="68">
        <v>5.9796437659033079E-2</v>
      </c>
    </row>
    <row r="9" spans="1:18" x14ac:dyDescent="0.3">
      <c r="A9" s="19" t="s">
        <v>17</v>
      </c>
      <c r="B9" s="16" t="s">
        <v>26</v>
      </c>
      <c r="C9" s="19">
        <v>60019</v>
      </c>
      <c r="D9" s="16">
        <v>57617</v>
      </c>
      <c r="E9" s="78">
        <v>2402</v>
      </c>
      <c r="F9" s="67">
        <v>4.0020660124293971E-2</v>
      </c>
      <c r="G9" s="78">
        <v>1390</v>
      </c>
      <c r="H9" s="78">
        <v>876</v>
      </c>
      <c r="I9" s="78">
        <v>635</v>
      </c>
      <c r="J9" s="78">
        <v>579</v>
      </c>
      <c r="K9" s="16">
        <v>31979</v>
      </c>
      <c r="L9" s="16">
        <v>30758</v>
      </c>
      <c r="M9" s="78">
        <v>1221</v>
      </c>
      <c r="N9" s="67">
        <v>3.8181306482379058E-2</v>
      </c>
      <c r="O9" s="16">
        <v>28040</v>
      </c>
      <c r="P9" s="16">
        <v>26859</v>
      </c>
      <c r="Q9" s="78">
        <v>1181</v>
      </c>
      <c r="R9" s="68">
        <v>4.2118402282453636E-2</v>
      </c>
    </row>
    <row r="10" spans="1:18" x14ac:dyDescent="0.3">
      <c r="A10" s="19" t="s">
        <v>17</v>
      </c>
      <c r="B10" s="16" t="s">
        <v>28</v>
      </c>
      <c r="C10" s="19">
        <v>20039</v>
      </c>
      <c r="D10" s="16">
        <v>19086</v>
      </c>
      <c r="E10" s="78">
        <v>953</v>
      </c>
      <c r="F10" s="67">
        <v>4.7557263336493835E-2</v>
      </c>
      <c r="G10" s="78">
        <v>516</v>
      </c>
      <c r="H10" s="78">
        <v>361</v>
      </c>
      <c r="I10" s="78">
        <v>454</v>
      </c>
      <c r="J10" s="78">
        <v>395</v>
      </c>
      <c r="K10" s="16">
        <v>10300</v>
      </c>
      <c r="L10" s="16">
        <v>9808</v>
      </c>
      <c r="M10" s="78">
        <v>492</v>
      </c>
      <c r="N10" s="67">
        <v>4.7766990291262135E-2</v>
      </c>
      <c r="O10" s="16">
        <v>9739</v>
      </c>
      <c r="P10" s="16">
        <v>9278</v>
      </c>
      <c r="Q10" s="78">
        <v>461</v>
      </c>
      <c r="R10" s="68">
        <v>4.7335455385563198E-2</v>
      </c>
    </row>
    <row r="11" spans="1:18" x14ac:dyDescent="0.3">
      <c r="A11" s="19" t="s">
        <v>17</v>
      </c>
      <c r="B11" s="16" t="s">
        <v>30</v>
      </c>
      <c r="C11" s="19">
        <v>6518</v>
      </c>
      <c r="D11" s="16">
        <v>6099</v>
      </c>
      <c r="E11" s="78">
        <v>419</v>
      </c>
      <c r="F11" s="67">
        <v>6.428352255293035E-2</v>
      </c>
      <c r="G11" s="78">
        <v>214</v>
      </c>
      <c r="H11" s="78">
        <v>152</v>
      </c>
      <c r="I11" s="78">
        <v>157</v>
      </c>
      <c r="J11" s="78">
        <v>172</v>
      </c>
      <c r="K11" s="16">
        <v>3351</v>
      </c>
      <c r="L11" s="16">
        <v>3127</v>
      </c>
      <c r="M11" s="78">
        <v>224</v>
      </c>
      <c r="N11" s="67">
        <v>6.6845717696210089E-2</v>
      </c>
      <c r="O11" s="16">
        <v>3167</v>
      </c>
      <c r="P11" s="16">
        <v>2972</v>
      </c>
      <c r="Q11" s="78">
        <v>195</v>
      </c>
      <c r="R11" s="68">
        <v>6.157246605620461E-2</v>
      </c>
    </row>
    <row r="12" spans="1:18" x14ac:dyDescent="0.3">
      <c r="A12" s="19" t="s">
        <v>17</v>
      </c>
      <c r="B12" s="16" t="s">
        <v>34</v>
      </c>
      <c r="C12" s="19">
        <v>209292</v>
      </c>
      <c r="D12" s="16">
        <v>202873</v>
      </c>
      <c r="E12" s="16">
        <v>6419</v>
      </c>
      <c r="F12" s="67">
        <v>3.0670068612273761E-2</v>
      </c>
      <c r="G12" s="16">
        <v>3213</v>
      </c>
      <c r="H12" s="78">
        <v>1854</v>
      </c>
      <c r="I12" s="78">
        <v>2382</v>
      </c>
      <c r="J12" s="78">
        <v>2113</v>
      </c>
      <c r="K12" s="16">
        <v>101598</v>
      </c>
      <c r="L12" s="16">
        <v>98856</v>
      </c>
      <c r="M12" s="16">
        <v>2742</v>
      </c>
      <c r="N12" s="67">
        <v>2.6988720250398626E-2</v>
      </c>
      <c r="O12" s="16">
        <v>107694</v>
      </c>
      <c r="P12" s="16">
        <v>104017</v>
      </c>
      <c r="Q12" s="16">
        <v>3677</v>
      </c>
      <c r="R12" s="68">
        <v>3.414303489516593E-2</v>
      </c>
    </row>
    <row r="13" spans="1:18" x14ac:dyDescent="0.3">
      <c r="A13" s="19" t="s">
        <v>17</v>
      </c>
      <c r="B13" s="16" t="s">
        <v>35</v>
      </c>
      <c r="C13" s="19">
        <v>132608</v>
      </c>
      <c r="D13" s="16">
        <v>129444</v>
      </c>
      <c r="E13" s="16">
        <v>3164</v>
      </c>
      <c r="F13" s="67">
        <v>2.38597972972973E-2</v>
      </c>
      <c r="G13" s="78">
        <v>1202</v>
      </c>
      <c r="H13" s="78">
        <v>1059</v>
      </c>
      <c r="I13" s="78">
        <v>1204</v>
      </c>
      <c r="J13" s="78">
        <v>958</v>
      </c>
      <c r="K13" s="16">
        <v>63501</v>
      </c>
      <c r="L13" s="16">
        <v>62072</v>
      </c>
      <c r="M13" s="16">
        <v>1429</v>
      </c>
      <c r="N13" s="67">
        <v>2.2503582620746129E-2</v>
      </c>
      <c r="O13" s="16">
        <v>69107</v>
      </c>
      <c r="P13" s="16">
        <v>67372</v>
      </c>
      <c r="Q13" s="16">
        <v>1735</v>
      </c>
      <c r="R13" s="68">
        <v>2.510599505115256E-2</v>
      </c>
    </row>
    <row r="14" spans="1:18" x14ac:dyDescent="0.3">
      <c r="A14" s="19" t="s">
        <v>17</v>
      </c>
      <c r="B14" s="16" t="s">
        <v>37</v>
      </c>
      <c r="C14" s="19">
        <v>331708</v>
      </c>
      <c r="D14" s="16">
        <v>322895</v>
      </c>
      <c r="E14" s="16">
        <v>8813</v>
      </c>
      <c r="F14" s="67">
        <v>2.6568548241224212E-2</v>
      </c>
      <c r="G14" s="16">
        <v>5485</v>
      </c>
      <c r="H14" s="16">
        <v>2196</v>
      </c>
      <c r="I14" s="16">
        <v>2361</v>
      </c>
      <c r="J14" s="16">
        <v>2503</v>
      </c>
      <c r="K14" s="16">
        <v>210723</v>
      </c>
      <c r="L14" s="16">
        <v>206467</v>
      </c>
      <c r="M14" s="16">
        <v>4256</v>
      </c>
      <c r="N14" s="67">
        <v>2.019713083052159E-2</v>
      </c>
      <c r="O14" s="16">
        <v>120985</v>
      </c>
      <c r="P14" s="16">
        <v>116428</v>
      </c>
      <c r="Q14" s="16">
        <v>4557</v>
      </c>
      <c r="R14" s="68">
        <v>3.7665826342108528E-2</v>
      </c>
    </row>
    <row r="15" spans="1:18" x14ac:dyDescent="0.3">
      <c r="A15" s="19" t="s">
        <v>17</v>
      </c>
      <c r="B15" s="16" t="s">
        <v>41</v>
      </c>
      <c r="C15" s="19">
        <v>135877</v>
      </c>
      <c r="D15" s="16">
        <v>128429</v>
      </c>
      <c r="E15" s="16">
        <v>7448</v>
      </c>
      <c r="F15" s="67">
        <v>5.4814280562567624E-2</v>
      </c>
      <c r="G15" s="16">
        <v>4114</v>
      </c>
      <c r="H15" s="16">
        <v>2262</v>
      </c>
      <c r="I15" s="16">
        <v>2977</v>
      </c>
      <c r="J15" s="16">
        <v>2380</v>
      </c>
      <c r="K15" s="16">
        <v>66718</v>
      </c>
      <c r="L15" s="16">
        <v>63498</v>
      </c>
      <c r="M15" s="16">
        <v>3220</v>
      </c>
      <c r="N15" s="67">
        <v>4.8262837615036427E-2</v>
      </c>
      <c r="O15" s="16">
        <v>69159</v>
      </c>
      <c r="P15" s="16">
        <v>64931</v>
      </c>
      <c r="Q15" s="16">
        <v>4228</v>
      </c>
      <c r="R15" s="68">
        <v>6.1134487196171143E-2</v>
      </c>
    </row>
    <row r="16" spans="1:18" x14ac:dyDescent="0.3">
      <c r="A16" s="19" t="s">
        <v>17</v>
      </c>
      <c r="B16" s="16" t="s">
        <v>42</v>
      </c>
      <c r="C16" s="19">
        <v>94784</v>
      </c>
      <c r="D16" s="16">
        <v>90894</v>
      </c>
      <c r="E16" s="16">
        <v>3890</v>
      </c>
      <c r="F16" s="67">
        <v>4.1040681971640784E-2</v>
      </c>
      <c r="G16" s="16">
        <v>1762</v>
      </c>
      <c r="H16" s="78">
        <v>983</v>
      </c>
      <c r="I16" s="78">
        <v>1468</v>
      </c>
      <c r="J16" s="78">
        <v>1313</v>
      </c>
      <c r="K16" s="16">
        <v>47174</v>
      </c>
      <c r="L16" s="16">
        <v>45384</v>
      </c>
      <c r="M16" s="16">
        <v>1790</v>
      </c>
      <c r="N16" s="67">
        <v>3.7944630516810109E-2</v>
      </c>
      <c r="O16" s="16">
        <v>47610</v>
      </c>
      <c r="P16" s="16">
        <v>45510</v>
      </c>
      <c r="Q16" s="16">
        <v>2100</v>
      </c>
      <c r="R16" s="68">
        <v>4.4108380592312549E-2</v>
      </c>
    </row>
    <row r="17" spans="1:18" x14ac:dyDescent="0.3">
      <c r="A17" s="19" t="s">
        <v>17</v>
      </c>
      <c r="B17" s="16" t="s">
        <v>44</v>
      </c>
      <c r="C17" s="19">
        <v>62914</v>
      </c>
      <c r="D17" s="16">
        <v>59046</v>
      </c>
      <c r="E17" s="16">
        <v>3868</v>
      </c>
      <c r="F17" s="67">
        <v>6.1480751502050415E-2</v>
      </c>
      <c r="G17" s="78">
        <v>2235</v>
      </c>
      <c r="H17" s="78">
        <v>1371</v>
      </c>
      <c r="I17" s="78">
        <v>1557</v>
      </c>
      <c r="J17" s="78">
        <v>1781</v>
      </c>
      <c r="K17" s="16">
        <v>31029</v>
      </c>
      <c r="L17" s="16">
        <v>29310</v>
      </c>
      <c r="M17" s="16">
        <v>1719</v>
      </c>
      <c r="N17" s="67">
        <v>5.5399787295755586E-2</v>
      </c>
      <c r="O17" s="16">
        <v>31885</v>
      </c>
      <c r="P17" s="16">
        <v>29736</v>
      </c>
      <c r="Q17" s="16">
        <v>2149</v>
      </c>
      <c r="R17" s="68">
        <v>6.739846322722283E-2</v>
      </c>
    </row>
    <row r="18" spans="1:18" x14ac:dyDescent="0.3">
      <c r="A18" s="19" t="s">
        <v>17</v>
      </c>
      <c r="B18" s="16" t="s">
        <v>46</v>
      </c>
      <c r="C18" s="19">
        <v>52945</v>
      </c>
      <c r="D18" s="16">
        <v>50827</v>
      </c>
      <c r="E18" s="16">
        <v>2118</v>
      </c>
      <c r="F18" s="67">
        <v>4.0003777504957976E-2</v>
      </c>
      <c r="G18" s="78">
        <v>1063</v>
      </c>
      <c r="H18" s="78">
        <v>790</v>
      </c>
      <c r="I18" s="78">
        <v>765</v>
      </c>
      <c r="J18" s="78">
        <v>811</v>
      </c>
      <c r="K18" s="16">
        <v>26156</v>
      </c>
      <c r="L18" s="16">
        <v>25146</v>
      </c>
      <c r="M18" s="16">
        <v>1010</v>
      </c>
      <c r="N18" s="67">
        <v>3.8614467043890502E-2</v>
      </c>
      <c r="O18" s="16">
        <v>26789</v>
      </c>
      <c r="P18" s="16">
        <v>25681</v>
      </c>
      <c r="Q18" s="16">
        <v>1108</v>
      </c>
      <c r="R18" s="68">
        <v>4.1360259808130205E-2</v>
      </c>
    </row>
    <row r="19" spans="1:18" x14ac:dyDescent="0.3">
      <c r="A19" s="19" t="s">
        <v>17</v>
      </c>
      <c r="B19" s="16" t="s">
        <v>50</v>
      </c>
      <c r="C19" s="19">
        <v>61075</v>
      </c>
      <c r="D19" s="16">
        <v>57523</v>
      </c>
      <c r="E19" s="16">
        <v>3552</v>
      </c>
      <c r="F19" s="67">
        <v>5.8158002455996727E-2</v>
      </c>
      <c r="G19" s="16">
        <v>2229</v>
      </c>
      <c r="H19" s="78">
        <v>1616</v>
      </c>
      <c r="I19" s="78">
        <v>979</v>
      </c>
      <c r="J19" s="78">
        <v>1018</v>
      </c>
      <c r="K19" s="16">
        <v>30162</v>
      </c>
      <c r="L19" s="16">
        <v>28543</v>
      </c>
      <c r="M19" s="16">
        <v>1619</v>
      </c>
      <c r="N19" s="67">
        <v>5.367681188250116E-2</v>
      </c>
      <c r="O19" s="16">
        <v>30913</v>
      </c>
      <c r="P19" s="16">
        <v>28980</v>
      </c>
      <c r="Q19" s="16">
        <v>1933</v>
      </c>
      <c r="R19" s="68">
        <v>6.2530327046873488E-2</v>
      </c>
    </row>
    <row r="20" spans="1:18" x14ac:dyDescent="0.3">
      <c r="A20" s="19" t="s">
        <v>17</v>
      </c>
      <c r="B20" s="16" t="s">
        <v>51</v>
      </c>
      <c r="C20" s="19">
        <v>2546</v>
      </c>
      <c r="D20" s="16">
        <v>2302</v>
      </c>
      <c r="E20" s="78">
        <v>244</v>
      </c>
      <c r="F20" s="67">
        <v>9.5836606441476832E-2</v>
      </c>
      <c r="G20" s="78">
        <v>140</v>
      </c>
      <c r="H20" s="78">
        <v>123</v>
      </c>
      <c r="I20" s="78">
        <v>100</v>
      </c>
      <c r="J20" s="78">
        <v>123</v>
      </c>
      <c r="K20" s="16">
        <v>1291</v>
      </c>
      <c r="L20" s="16">
        <v>1176</v>
      </c>
      <c r="M20" s="78">
        <v>115</v>
      </c>
      <c r="N20" s="67">
        <v>8.9078233927188222E-2</v>
      </c>
      <c r="O20" s="16">
        <v>1255</v>
      </c>
      <c r="P20" s="16">
        <v>1126</v>
      </c>
      <c r="Q20" s="78">
        <v>129</v>
      </c>
      <c r="R20" s="68">
        <v>0.10278884462151394</v>
      </c>
    </row>
    <row r="21" spans="1:18" x14ac:dyDescent="0.3">
      <c r="A21" s="19" t="s">
        <v>17</v>
      </c>
      <c r="B21" s="16" t="s">
        <v>53</v>
      </c>
      <c r="C21" s="19">
        <v>8858</v>
      </c>
      <c r="D21" s="16">
        <v>7930</v>
      </c>
      <c r="E21" s="78">
        <v>928</v>
      </c>
      <c r="F21" s="67">
        <v>0.10476405509144276</v>
      </c>
      <c r="G21" s="78">
        <v>441</v>
      </c>
      <c r="H21" s="78">
        <v>390</v>
      </c>
      <c r="I21" s="78">
        <v>333</v>
      </c>
      <c r="J21" s="78">
        <v>423</v>
      </c>
      <c r="K21" s="16">
        <v>4455</v>
      </c>
      <c r="L21" s="16">
        <v>3979</v>
      </c>
      <c r="M21" s="78">
        <v>476</v>
      </c>
      <c r="N21" s="67">
        <v>0.10684624017957352</v>
      </c>
      <c r="O21" s="16">
        <v>4403</v>
      </c>
      <c r="P21" s="16">
        <v>3951</v>
      </c>
      <c r="Q21" s="78">
        <v>452</v>
      </c>
      <c r="R21" s="68">
        <v>0.10265727912786735</v>
      </c>
    </row>
    <row r="22" spans="1:18" x14ac:dyDescent="0.3">
      <c r="A22" s="19" t="s">
        <v>17</v>
      </c>
      <c r="B22" s="16" t="s">
        <v>55</v>
      </c>
      <c r="C22" s="19">
        <v>7123</v>
      </c>
      <c r="D22" s="16">
        <v>6664</v>
      </c>
      <c r="E22" s="78">
        <v>459</v>
      </c>
      <c r="F22" s="67">
        <v>6.4439140811455853E-2</v>
      </c>
      <c r="G22" s="78">
        <v>227</v>
      </c>
      <c r="H22" s="78">
        <v>175</v>
      </c>
      <c r="I22" s="78">
        <v>233</v>
      </c>
      <c r="J22" s="78">
        <v>213</v>
      </c>
      <c r="K22" s="16">
        <v>3603</v>
      </c>
      <c r="L22" s="16">
        <v>3369</v>
      </c>
      <c r="M22" s="78">
        <v>234</v>
      </c>
      <c r="N22" s="67">
        <v>6.4945878434637797E-2</v>
      </c>
      <c r="O22" s="16">
        <v>3520</v>
      </c>
      <c r="P22" s="16">
        <v>3295</v>
      </c>
      <c r="Q22" s="78">
        <v>225</v>
      </c>
      <c r="R22" s="68">
        <v>6.3920454545454544E-2</v>
      </c>
    </row>
    <row r="23" spans="1:18" x14ac:dyDescent="0.3">
      <c r="A23" s="19" t="s">
        <v>17</v>
      </c>
      <c r="B23" s="16" t="s">
        <v>57</v>
      </c>
      <c r="C23" s="19">
        <v>11655</v>
      </c>
      <c r="D23" s="16">
        <v>10792</v>
      </c>
      <c r="E23" s="78">
        <v>863</v>
      </c>
      <c r="F23" s="67">
        <v>7.4045474045474041E-2</v>
      </c>
      <c r="G23" s="78">
        <v>682</v>
      </c>
      <c r="H23" s="78">
        <v>599</v>
      </c>
      <c r="I23" s="78">
        <v>502</v>
      </c>
      <c r="J23" s="78">
        <v>611</v>
      </c>
      <c r="K23" s="16">
        <v>5855</v>
      </c>
      <c r="L23" s="16">
        <v>5426</v>
      </c>
      <c r="M23" s="78">
        <v>429</v>
      </c>
      <c r="N23" s="67">
        <v>7.3270708795900946E-2</v>
      </c>
      <c r="O23" s="16">
        <v>5800</v>
      </c>
      <c r="P23" s="16">
        <v>5366</v>
      </c>
      <c r="Q23" s="78">
        <v>434</v>
      </c>
      <c r="R23" s="68">
        <v>7.4827586206896557E-2</v>
      </c>
    </row>
    <row r="24" spans="1:18" x14ac:dyDescent="0.3">
      <c r="A24" s="19" t="s">
        <v>59</v>
      </c>
      <c r="B24" s="16" t="s">
        <v>63</v>
      </c>
      <c r="C24" s="19">
        <v>128401</v>
      </c>
      <c r="D24" s="16">
        <v>120694</v>
      </c>
      <c r="E24" s="16">
        <v>7707</v>
      </c>
      <c r="F24" s="67">
        <v>6.0022897017935992E-2</v>
      </c>
      <c r="G24" s="16">
        <v>4457</v>
      </c>
      <c r="H24" s="16">
        <v>2335</v>
      </c>
      <c r="I24" s="16">
        <v>2941</v>
      </c>
      <c r="J24" s="16">
        <v>3029</v>
      </c>
      <c r="K24" s="16">
        <v>63109</v>
      </c>
      <c r="L24" s="16">
        <v>59446</v>
      </c>
      <c r="M24" s="16">
        <v>3663</v>
      </c>
      <c r="N24" s="67">
        <v>5.804243451805606E-2</v>
      </c>
      <c r="O24" s="16">
        <v>65292</v>
      </c>
      <c r="P24" s="16">
        <v>61248</v>
      </c>
      <c r="Q24" s="16">
        <v>4044</v>
      </c>
      <c r="R24" s="68">
        <v>6.1937143907369971E-2</v>
      </c>
    </row>
    <row r="25" spans="1:18" x14ac:dyDescent="0.3">
      <c r="A25" s="19" t="s">
        <v>59</v>
      </c>
      <c r="B25" s="16" t="s">
        <v>64</v>
      </c>
      <c r="C25" s="19">
        <v>79201</v>
      </c>
      <c r="D25" s="16">
        <v>73951</v>
      </c>
      <c r="E25" s="16">
        <v>5250</v>
      </c>
      <c r="F25" s="67">
        <v>6.6287041830279919E-2</v>
      </c>
      <c r="G25" s="16">
        <v>2807</v>
      </c>
      <c r="H25" s="16">
        <v>1947</v>
      </c>
      <c r="I25" s="16">
        <v>2211</v>
      </c>
      <c r="J25" s="16">
        <v>2407</v>
      </c>
      <c r="K25" s="16">
        <v>38936</v>
      </c>
      <c r="L25" s="16">
        <v>36511</v>
      </c>
      <c r="M25" s="16">
        <v>2425</v>
      </c>
      <c r="N25" s="67">
        <v>6.2281693034723647E-2</v>
      </c>
      <c r="O25" s="16">
        <v>40265</v>
      </c>
      <c r="P25" s="16">
        <v>37440</v>
      </c>
      <c r="Q25" s="16">
        <v>2825</v>
      </c>
      <c r="R25" s="68">
        <v>7.0160188749534336E-2</v>
      </c>
    </row>
    <row r="26" spans="1:18" x14ac:dyDescent="0.3">
      <c r="A26" s="19" t="s">
        <v>59</v>
      </c>
      <c r="B26" s="16" t="s">
        <v>66</v>
      </c>
      <c r="C26" s="19">
        <v>29374</v>
      </c>
      <c r="D26" s="16">
        <v>27836</v>
      </c>
      <c r="E26" s="78">
        <v>1538</v>
      </c>
      <c r="F26" s="67">
        <v>5.235922925035745E-2</v>
      </c>
      <c r="G26" s="78">
        <v>687</v>
      </c>
      <c r="H26" s="78">
        <v>704</v>
      </c>
      <c r="I26" s="78">
        <v>722</v>
      </c>
      <c r="J26" s="78">
        <v>648</v>
      </c>
      <c r="K26" s="16">
        <v>14437</v>
      </c>
      <c r="L26" s="16">
        <v>13737</v>
      </c>
      <c r="M26" s="78">
        <v>700</v>
      </c>
      <c r="N26" s="67">
        <v>4.8486527671954008E-2</v>
      </c>
      <c r="O26" s="16">
        <v>14937</v>
      </c>
      <c r="P26" s="16">
        <v>14099</v>
      </c>
      <c r="Q26" s="78">
        <v>838</v>
      </c>
      <c r="R26" s="68">
        <v>5.6102296311173597E-2</v>
      </c>
    </row>
    <row r="27" spans="1:18" x14ac:dyDescent="0.3">
      <c r="A27" s="19" t="s">
        <v>59</v>
      </c>
      <c r="B27" s="16" t="s">
        <v>68</v>
      </c>
      <c r="C27" s="19">
        <v>6742</v>
      </c>
      <c r="D27" s="16">
        <v>5979</v>
      </c>
      <c r="E27" s="78">
        <v>763</v>
      </c>
      <c r="F27" s="67">
        <v>0.11317116582616435</v>
      </c>
      <c r="G27" s="78">
        <v>408</v>
      </c>
      <c r="H27" s="78">
        <v>332</v>
      </c>
      <c r="I27" s="78">
        <v>184</v>
      </c>
      <c r="J27" s="78">
        <v>400</v>
      </c>
      <c r="K27" s="16">
        <v>3351</v>
      </c>
      <c r="L27" s="16">
        <v>2997</v>
      </c>
      <c r="M27" s="78">
        <v>354</v>
      </c>
      <c r="N27" s="67">
        <v>0.10564010743061773</v>
      </c>
      <c r="O27" s="16">
        <v>3391</v>
      </c>
      <c r="P27" s="16">
        <v>2982</v>
      </c>
      <c r="Q27" s="78">
        <v>409</v>
      </c>
      <c r="R27" s="68">
        <v>0.12061338838100856</v>
      </c>
    </row>
    <row r="28" spans="1:18" x14ac:dyDescent="0.3">
      <c r="A28" s="19" t="s">
        <v>59</v>
      </c>
      <c r="B28" s="16" t="s">
        <v>72</v>
      </c>
      <c r="C28" s="19">
        <v>10996</v>
      </c>
      <c r="D28" s="16">
        <v>10349</v>
      </c>
      <c r="E28" s="78">
        <v>647</v>
      </c>
      <c r="F28" s="67">
        <v>5.8839578028373953E-2</v>
      </c>
      <c r="G28" s="78">
        <v>351</v>
      </c>
      <c r="H28" s="78">
        <v>219</v>
      </c>
      <c r="I28" s="78">
        <v>180</v>
      </c>
      <c r="J28" s="78">
        <v>176</v>
      </c>
      <c r="K28" s="16">
        <v>6072</v>
      </c>
      <c r="L28" s="16">
        <v>5702</v>
      </c>
      <c r="M28" s="78">
        <v>370</v>
      </c>
      <c r="N28" s="67">
        <v>6.0935441370223976E-2</v>
      </c>
      <c r="O28" s="16">
        <v>4924</v>
      </c>
      <c r="P28" s="16">
        <v>4647</v>
      </c>
      <c r="Q28" s="78">
        <v>277</v>
      </c>
      <c r="R28" s="68">
        <v>5.6255077173030049E-2</v>
      </c>
    </row>
    <row r="29" spans="1:18" x14ac:dyDescent="0.3">
      <c r="A29" s="19" t="s">
        <v>59</v>
      </c>
      <c r="B29" s="16" t="s">
        <v>74</v>
      </c>
      <c r="C29" s="19">
        <v>25594</v>
      </c>
      <c r="D29" s="16">
        <v>24969</v>
      </c>
      <c r="E29" s="78">
        <v>625</v>
      </c>
      <c r="F29" s="67">
        <v>2.4419785887317344E-2</v>
      </c>
      <c r="G29" s="78">
        <v>297</v>
      </c>
      <c r="H29" s="78">
        <v>226</v>
      </c>
      <c r="I29" s="78">
        <v>315</v>
      </c>
      <c r="J29" s="78">
        <v>252</v>
      </c>
      <c r="K29" s="16">
        <v>13906</v>
      </c>
      <c r="L29" s="16">
        <v>13577</v>
      </c>
      <c r="M29" s="78">
        <v>329</v>
      </c>
      <c r="N29" s="67">
        <v>2.3658852293973825E-2</v>
      </c>
      <c r="O29" s="16">
        <v>11688</v>
      </c>
      <c r="P29" s="16">
        <v>11392</v>
      </c>
      <c r="Q29" s="78">
        <v>296</v>
      </c>
      <c r="R29" s="68">
        <v>2.532511978097194E-2</v>
      </c>
    </row>
    <row r="30" spans="1:18" x14ac:dyDescent="0.3">
      <c r="A30" s="19" t="s">
        <v>59</v>
      </c>
      <c r="B30" s="16" t="s">
        <v>76</v>
      </c>
      <c r="C30" s="19">
        <v>6319</v>
      </c>
      <c r="D30" s="16">
        <v>6232</v>
      </c>
      <c r="E30" s="78">
        <v>87</v>
      </c>
      <c r="F30" s="67">
        <v>1.3768001266023105E-2</v>
      </c>
      <c r="G30" s="78">
        <v>19</v>
      </c>
      <c r="H30" s="78">
        <v>27</v>
      </c>
      <c r="I30" s="78">
        <v>36</v>
      </c>
      <c r="J30" s="78">
        <v>28</v>
      </c>
      <c r="K30" s="16">
        <v>3402</v>
      </c>
      <c r="L30" s="16">
        <v>3354</v>
      </c>
      <c r="M30" s="78">
        <v>48</v>
      </c>
      <c r="N30" s="67">
        <v>1.4109347442680775E-2</v>
      </c>
      <c r="O30" s="16">
        <v>2917</v>
      </c>
      <c r="P30" s="16">
        <v>2878</v>
      </c>
      <c r="Q30" s="78">
        <v>39</v>
      </c>
      <c r="R30" s="68">
        <v>1.3369900582790539E-2</v>
      </c>
    </row>
    <row r="31" spans="1:18" x14ac:dyDescent="0.3">
      <c r="A31" s="19" t="s">
        <v>78</v>
      </c>
      <c r="B31" s="16" t="s">
        <v>82</v>
      </c>
      <c r="C31" s="19">
        <v>421575</v>
      </c>
      <c r="D31" s="16">
        <v>391431</v>
      </c>
      <c r="E31" s="16">
        <v>30144</v>
      </c>
      <c r="F31" s="67">
        <v>7.150329122931863E-2</v>
      </c>
      <c r="G31" s="16">
        <v>18477</v>
      </c>
      <c r="H31" s="16">
        <v>7816</v>
      </c>
      <c r="I31" s="16">
        <v>11074</v>
      </c>
      <c r="J31" s="16">
        <v>11883</v>
      </c>
      <c r="K31" s="16">
        <v>203910</v>
      </c>
      <c r="L31" s="16">
        <v>190718</v>
      </c>
      <c r="M31" s="16">
        <v>13192</v>
      </c>
      <c r="N31" s="67">
        <v>6.4695208670491888E-2</v>
      </c>
      <c r="O31" s="16">
        <v>217665</v>
      </c>
      <c r="P31" s="16">
        <v>200713</v>
      </c>
      <c r="Q31" s="16">
        <v>16952</v>
      </c>
      <c r="R31" s="68">
        <v>7.7881147635127379E-2</v>
      </c>
    </row>
    <row r="32" spans="1:18" x14ac:dyDescent="0.3">
      <c r="A32" s="19" t="s">
        <v>78</v>
      </c>
      <c r="B32" s="16" t="s">
        <v>83</v>
      </c>
      <c r="C32" s="19">
        <v>265883</v>
      </c>
      <c r="D32" s="16">
        <v>249260</v>
      </c>
      <c r="E32" s="16">
        <v>16623</v>
      </c>
      <c r="F32" s="67">
        <v>6.2519980592967581E-2</v>
      </c>
      <c r="G32" s="16">
        <v>10292</v>
      </c>
      <c r="H32" s="16">
        <v>5039</v>
      </c>
      <c r="I32" s="16">
        <v>6942</v>
      </c>
      <c r="J32" s="16">
        <v>7018</v>
      </c>
      <c r="K32" s="16">
        <v>129900</v>
      </c>
      <c r="L32" s="16">
        <v>122201</v>
      </c>
      <c r="M32" s="16">
        <v>7699</v>
      </c>
      <c r="N32" s="67">
        <v>5.9268668206312547E-2</v>
      </c>
      <c r="O32" s="16">
        <v>135983</v>
      </c>
      <c r="P32" s="16">
        <v>127059</v>
      </c>
      <c r="Q32" s="16">
        <v>8924</v>
      </c>
      <c r="R32" s="68">
        <v>6.5625850290109797E-2</v>
      </c>
    </row>
    <row r="33" spans="1:18" x14ac:dyDescent="0.3">
      <c r="A33" s="19" t="s">
        <v>78</v>
      </c>
      <c r="B33" s="16" t="s">
        <v>87</v>
      </c>
      <c r="C33" s="19">
        <v>35085</v>
      </c>
      <c r="D33" s="16">
        <v>32285</v>
      </c>
      <c r="E33" s="78">
        <v>2800</v>
      </c>
      <c r="F33" s="67">
        <v>7.9806184979335892E-2</v>
      </c>
      <c r="G33" s="78">
        <v>1476</v>
      </c>
      <c r="H33" s="78">
        <v>831</v>
      </c>
      <c r="I33" s="78">
        <v>1149</v>
      </c>
      <c r="J33" s="78">
        <v>1039</v>
      </c>
      <c r="K33" s="16">
        <v>17983</v>
      </c>
      <c r="L33" s="16">
        <v>16654</v>
      </c>
      <c r="M33" s="78">
        <v>1329</v>
      </c>
      <c r="N33" s="67">
        <v>7.3903130734582656E-2</v>
      </c>
      <c r="O33" s="16">
        <v>17102</v>
      </c>
      <c r="P33" s="16">
        <v>15631</v>
      </c>
      <c r="Q33" s="78">
        <v>1471</v>
      </c>
      <c r="R33" s="68">
        <v>8.6013331774061508E-2</v>
      </c>
    </row>
    <row r="34" spans="1:18" x14ac:dyDescent="0.3">
      <c r="A34" s="19" t="s">
        <v>78</v>
      </c>
      <c r="B34" s="16" t="s">
        <v>88</v>
      </c>
      <c r="C34" s="19">
        <v>96052</v>
      </c>
      <c r="D34" s="16">
        <v>87272</v>
      </c>
      <c r="E34" s="78">
        <v>8780</v>
      </c>
      <c r="F34" s="67">
        <v>9.1408820222379547E-2</v>
      </c>
      <c r="G34" s="78">
        <v>5552</v>
      </c>
      <c r="H34" s="78">
        <v>3327</v>
      </c>
      <c r="I34" s="78">
        <v>3412</v>
      </c>
      <c r="J34" s="78">
        <v>3155</v>
      </c>
      <c r="K34" s="16">
        <v>48517</v>
      </c>
      <c r="L34" s="16">
        <v>44100</v>
      </c>
      <c r="M34" s="78">
        <v>4417</v>
      </c>
      <c r="N34" s="67">
        <v>9.1040253931611581E-2</v>
      </c>
      <c r="O34" s="16">
        <v>47535</v>
      </c>
      <c r="P34" s="16">
        <v>43172</v>
      </c>
      <c r="Q34" s="78">
        <v>4363</v>
      </c>
      <c r="R34" s="68">
        <v>9.1785000525928251E-2</v>
      </c>
    </row>
    <row r="35" spans="1:18" x14ac:dyDescent="0.3">
      <c r="A35" s="19" t="s">
        <v>78</v>
      </c>
      <c r="B35" s="16" t="s">
        <v>92</v>
      </c>
      <c r="C35" s="19">
        <v>210540</v>
      </c>
      <c r="D35" s="16">
        <v>204195</v>
      </c>
      <c r="E35" s="16">
        <v>6345</v>
      </c>
      <c r="F35" s="67">
        <v>3.0136791108577941E-2</v>
      </c>
      <c r="G35" s="16">
        <v>3592</v>
      </c>
      <c r="H35" s="78">
        <v>1498</v>
      </c>
      <c r="I35" s="16">
        <v>2386</v>
      </c>
      <c r="J35" s="78">
        <v>1702</v>
      </c>
      <c r="K35" s="16">
        <v>107607</v>
      </c>
      <c r="L35" s="16">
        <v>104440</v>
      </c>
      <c r="M35" s="16">
        <v>3167</v>
      </c>
      <c r="N35" s="67">
        <v>2.943117083461113E-2</v>
      </c>
      <c r="O35" s="16">
        <v>102933</v>
      </c>
      <c r="P35" s="16">
        <v>99755</v>
      </c>
      <c r="Q35" s="16">
        <v>3178</v>
      </c>
      <c r="R35" s="68">
        <v>3.0874452313640912E-2</v>
      </c>
    </row>
    <row r="36" spans="1:18" x14ac:dyDescent="0.3">
      <c r="A36" s="19" t="s">
        <v>78</v>
      </c>
      <c r="B36" s="16" t="s">
        <v>95</v>
      </c>
      <c r="C36" s="19">
        <v>220342</v>
      </c>
      <c r="D36" s="16">
        <v>203814</v>
      </c>
      <c r="E36" s="16">
        <v>16528</v>
      </c>
      <c r="F36" s="67">
        <v>7.5010665238583657E-2</v>
      </c>
      <c r="G36" s="16">
        <v>10491</v>
      </c>
      <c r="H36" s="16">
        <v>4627</v>
      </c>
      <c r="I36" s="16">
        <v>6978</v>
      </c>
      <c r="J36" s="16">
        <v>6534</v>
      </c>
      <c r="K36" s="16">
        <v>105524</v>
      </c>
      <c r="L36" s="16">
        <v>98331</v>
      </c>
      <c r="M36" s="16">
        <v>7193</v>
      </c>
      <c r="N36" s="67">
        <v>6.8164588150562908E-2</v>
      </c>
      <c r="O36" s="16">
        <v>114818</v>
      </c>
      <c r="P36" s="16">
        <v>105483</v>
      </c>
      <c r="Q36" s="16">
        <v>9335</v>
      </c>
      <c r="R36" s="68">
        <v>8.1302583218659089E-2</v>
      </c>
    </row>
    <row r="37" spans="1:18" x14ac:dyDescent="0.3">
      <c r="A37" s="19" t="s">
        <v>78</v>
      </c>
      <c r="B37" s="16" t="s">
        <v>96</v>
      </c>
      <c r="C37" s="19">
        <v>254849</v>
      </c>
      <c r="D37" s="16">
        <v>236680</v>
      </c>
      <c r="E37" s="16">
        <v>18169</v>
      </c>
      <c r="F37" s="67">
        <v>7.1293197148115162E-2</v>
      </c>
      <c r="G37" s="16">
        <v>10659</v>
      </c>
      <c r="H37" s="16">
        <v>5465</v>
      </c>
      <c r="I37" s="16">
        <v>7089</v>
      </c>
      <c r="J37" s="16">
        <v>7267</v>
      </c>
      <c r="K37" s="16">
        <v>125686</v>
      </c>
      <c r="L37" s="16">
        <v>116687</v>
      </c>
      <c r="M37" s="16">
        <v>8999</v>
      </c>
      <c r="N37" s="67">
        <v>7.1599064334929907E-2</v>
      </c>
      <c r="O37" s="16">
        <v>129163</v>
      </c>
      <c r="P37" s="16">
        <v>119993</v>
      </c>
      <c r="Q37" s="16">
        <v>9170</v>
      </c>
      <c r="R37" s="68">
        <v>7.0995563745035337E-2</v>
      </c>
    </row>
    <row r="38" spans="1:18" x14ac:dyDescent="0.3">
      <c r="A38" s="19" t="s">
        <v>98</v>
      </c>
      <c r="B38" s="16" t="s">
        <v>102</v>
      </c>
      <c r="C38" s="19">
        <v>48077</v>
      </c>
      <c r="D38" s="16">
        <v>43079</v>
      </c>
      <c r="E38" s="16">
        <v>4998</v>
      </c>
      <c r="F38" s="67">
        <v>0.10395823366682613</v>
      </c>
      <c r="G38" s="16">
        <v>2953</v>
      </c>
      <c r="H38" s="16">
        <v>2248</v>
      </c>
      <c r="I38" s="16">
        <v>1950</v>
      </c>
      <c r="J38" s="16">
        <v>2171</v>
      </c>
      <c r="K38" s="16">
        <v>23623</v>
      </c>
      <c r="L38" s="16">
        <v>21334</v>
      </c>
      <c r="M38" s="16">
        <v>2289</v>
      </c>
      <c r="N38" s="67">
        <v>9.6897091817296707E-2</v>
      </c>
      <c r="O38" s="16">
        <v>24454</v>
      </c>
      <c r="P38" s="16">
        <v>21745</v>
      </c>
      <c r="Q38" s="16">
        <v>2709</v>
      </c>
      <c r="R38" s="68">
        <v>0.11077942258935143</v>
      </c>
    </row>
    <row r="39" spans="1:18" x14ac:dyDescent="0.3">
      <c r="A39" s="19" t="s">
        <v>98</v>
      </c>
      <c r="B39" s="16" t="s">
        <v>105</v>
      </c>
      <c r="C39" s="19">
        <v>48352</v>
      </c>
      <c r="D39" s="16">
        <v>45221</v>
      </c>
      <c r="E39" s="16">
        <v>3131</v>
      </c>
      <c r="F39" s="67">
        <v>6.475430178689609E-2</v>
      </c>
      <c r="G39" s="78">
        <v>1571</v>
      </c>
      <c r="H39" s="78">
        <v>1471</v>
      </c>
      <c r="I39" s="78">
        <v>1452</v>
      </c>
      <c r="J39" s="16">
        <v>2095</v>
      </c>
      <c r="K39" s="16">
        <v>23022</v>
      </c>
      <c r="L39" s="16">
        <v>21604</v>
      </c>
      <c r="M39" s="16">
        <v>1418</v>
      </c>
      <c r="N39" s="67">
        <v>6.1593258622187473E-2</v>
      </c>
      <c r="O39" s="16">
        <v>25330</v>
      </c>
      <c r="P39" s="16">
        <v>23617</v>
      </c>
      <c r="Q39" s="16">
        <v>1713</v>
      </c>
      <c r="R39" s="68">
        <v>6.7627319384129497E-2</v>
      </c>
    </row>
    <row r="40" spans="1:18" x14ac:dyDescent="0.3">
      <c r="A40" s="19" t="s">
        <v>98</v>
      </c>
      <c r="B40" s="16" t="s">
        <v>106</v>
      </c>
      <c r="C40" s="19">
        <v>50374</v>
      </c>
      <c r="D40" s="16">
        <v>47323</v>
      </c>
      <c r="E40" s="16">
        <v>3051</v>
      </c>
      <c r="F40" s="67">
        <v>6.056695914559098E-2</v>
      </c>
      <c r="G40" s="78">
        <v>1417</v>
      </c>
      <c r="H40" s="78">
        <v>1430</v>
      </c>
      <c r="I40" s="78">
        <v>1294</v>
      </c>
      <c r="J40" s="78">
        <v>1485</v>
      </c>
      <c r="K40" s="16">
        <v>24379</v>
      </c>
      <c r="L40" s="16">
        <v>22940</v>
      </c>
      <c r="M40" s="16">
        <v>1439</v>
      </c>
      <c r="N40" s="67">
        <v>5.9026211083309403E-2</v>
      </c>
      <c r="O40" s="16">
        <v>25995</v>
      </c>
      <c r="P40" s="16">
        <v>24383</v>
      </c>
      <c r="Q40" s="16">
        <v>1612</v>
      </c>
      <c r="R40" s="68">
        <v>6.201192537026351E-2</v>
      </c>
    </row>
    <row r="41" spans="1:18" x14ac:dyDescent="0.3">
      <c r="A41" s="19" t="s">
        <v>98</v>
      </c>
      <c r="B41" s="16" t="s">
        <v>108</v>
      </c>
      <c r="C41" s="19">
        <v>87623</v>
      </c>
      <c r="D41" s="16">
        <v>81276</v>
      </c>
      <c r="E41" s="16">
        <v>6347</v>
      </c>
      <c r="F41" s="67">
        <v>7.2435319493740227E-2</v>
      </c>
      <c r="G41" s="16">
        <v>3052</v>
      </c>
      <c r="H41" s="16">
        <v>2750</v>
      </c>
      <c r="I41" s="16">
        <v>2549</v>
      </c>
      <c r="J41" s="16">
        <v>3057</v>
      </c>
      <c r="K41" s="16">
        <v>41927</v>
      </c>
      <c r="L41" s="16">
        <v>39028</v>
      </c>
      <c r="M41" s="16">
        <v>2899</v>
      </c>
      <c r="N41" s="67">
        <v>6.9143988360722206E-2</v>
      </c>
      <c r="O41" s="16">
        <v>45696</v>
      </c>
      <c r="P41" s="16">
        <v>42248</v>
      </c>
      <c r="Q41" s="16">
        <v>3448</v>
      </c>
      <c r="R41" s="68">
        <v>7.5455182072829127E-2</v>
      </c>
    </row>
    <row r="42" spans="1:18" x14ac:dyDescent="0.3">
      <c r="A42" s="19" t="s">
        <v>98</v>
      </c>
      <c r="B42" s="16" t="s">
        <v>110</v>
      </c>
      <c r="C42" s="19">
        <v>31878</v>
      </c>
      <c r="D42" s="16">
        <v>30078</v>
      </c>
      <c r="E42" s="78">
        <v>1800</v>
      </c>
      <c r="F42" s="67">
        <v>5.6465273856578208E-2</v>
      </c>
      <c r="G42" s="78">
        <v>919</v>
      </c>
      <c r="H42" s="78">
        <v>845</v>
      </c>
      <c r="I42" s="78">
        <v>701</v>
      </c>
      <c r="J42" s="78">
        <v>647</v>
      </c>
      <c r="K42" s="16">
        <v>15692</v>
      </c>
      <c r="L42" s="16">
        <v>14824</v>
      </c>
      <c r="M42" s="78">
        <v>868</v>
      </c>
      <c r="N42" s="67">
        <v>5.5314810094315575E-2</v>
      </c>
      <c r="O42" s="16">
        <v>16186</v>
      </c>
      <c r="P42" s="16">
        <v>15254</v>
      </c>
      <c r="Q42" s="78">
        <v>932</v>
      </c>
      <c r="R42" s="68">
        <v>5.7580625231681698E-2</v>
      </c>
    </row>
    <row r="43" spans="1:18" x14ac:dyDescent="0.3">
      <c r="A43" s="19" t="s">
        <v>98</v>
      </c>
      <c r="B43" s="16" t="s">
        <v>114</v>
      </c>
      <c r="C43" s="19">
        <v>42600</v>
      </c>
      <c r="D43" s="16">
        <v>39205</v>
      </c>
      <c r="E43" s="16">
        <v>3395</v>
      </c>
      <c r="F43" s="67">
        <v>7.9694835680751169E-2</v>
      </c>
      <c r="G43" s="16">
        <v>1850</v>
      </c>
      <c r="H43" s="78">
        <v>1672</v>
      </c>
      <c r="I43" s="78">
        <v>1487</v>
      </c>
      <c r="J43" s="78">
        <v>1684</v>
      </c>
      <c r="K43" s="16">
        <v>19727</v>
      </c>
      <c r="L43" s="16">
        <v>18092</v>
      </c>
      <c r="M43" s="16">
        <v>1635</v>
      </c>
      <c r="N43" s="67">
        <v>8.2881330156638094E-2</v>
      </c>
      <c r="O43" s="16">
        <v>22873</v>
      </c>
      <c r="P43" s="16">
        <v>21113</v>
      </c>
      <c r="Q43" s="16">
        <v>1760</v>
      </c>
      <c r="R43" s="68">
        <v>7.6946618283565776E-2</v>
      </c>
    </row>
    <row r="44" spans="1:18" x14ac:dyDescent="0.3">
      <c r="A44" s="19" t="s">
        <v>98</v>
      </c>
      <c r="B44" s="16" t="s">
        <v>115</v>
      </c>
      <c r="C44" s="19">
        <v>51351</v>
      </c>
      <c r="D44" s="16">
        <v>45975</v>
      </c>
      <c r="E44" s="16">
        <v>5376</v>
      </c>
      <c r="F44" s="67">
        <v>0.10469124262429164</v>
      </c>
      <c r="G44" s="16">
        <v>3041</v>
      </c>
      <c r="H44" s="78">
        <v>2121</v>
      </c>
      <c r="I44" s="78">
        <v>2391</v>
      </c>
      <c r="J44" s="16">
        <v>2886</v>
      </c>
      <c r="K44" s="16">
        <v>24151</v>
      </c>
      <c r="L44" s="16">
        <v>21688</v>
      </c>
      <c r="M44" s="16">
        <v>2463</v>
      </c>
      <c r="N44" s="67">
        <v>0.10198335472651236</v>
      </c>
      <c r="O44" s="16">
        <v>27200</v>
      </c>
      <c r="P44" s="16">
        <v>24287</v>
      </c>
      <c r="Q44" s="16">
        <v>2913</v>
      </c>
      <c r="R44" s="68">
        <v>0.10709558823529414</v>
      </c>
    </row>
    <row r="45" spans="1:18" x14ac:dyDescent="0.3">
      <c r="A45" s="19" t="s">
        <v>98</v>
      </c>
      <c r="B45" s="16" t="s">
        <v>117</v>
      </c>
      <c r="C45" s="19">
        <v>21493</v>
      </c>
      <c r="D45" s="16">
        <v>19301</v>
      </c>
      <c r="E45" s="16">
        <v>2192</v>
      </c>
      <c r="F45" s="67">
        <v>0.10198669334201833</v>
      </c>
      <c r="G45" s="78">
        <v>1292</v>
      </c>
      <c r="H45" s="78">
        <v>975</v>
      </c>
      <c r="I45" s="78">
        <v>1025</v>
      </c>
      <c r="J45" s="78">
        <v>960</v>
      </c>
      <c r="K45" s="16">
        <v>10313</v>
      </c>
      <c r="L45" s="16">
        <v>9257</v>
      </c>
      <c r="M45" s="16">
        <v>1056</v>
      </c>
      <c r="N45" s="67">
        <v>0.1023950353922234</v>
      </c>
      <c r="O45" s="16">
        <v>11180</v>
      </c>
      <c r="P45" s="16">
        <v>10044</v>
      </c>
      <c r="Q45" s="16">
        <v>1136</v>
      </c>
      <c r="R45" s="68">
        <v>0.10161001788908766</v>
      </c>
    </row>
    <row r="46" spans="1:18" x14ac:dyDescent="0.3">
      <c r="A46" s="19" t="s">
        <v>98</v>
      </c>
      <c r="B46" s="16" t="s">
        <v>119</v>
      </c>
      <c r="C46" s="19">
        <v>97053</v>
      </c>
      <c r="D46" s="16">
        <v>91674</v>
      </c>
      <c r="E46" s="16">
        <v>5379</v>
      </c>
      <c r="F46" s="67">
        <v>5.5423325399523972E-2</v>
      </c>
      <c r="G46" s="16">
        <v>2701</v>
      </c>
      <c r="H46" s="78">
        <v>2238</v>
      </c>
      <c r="I46" s="16">
        <v>2490</v>
      </c>
      <c r="J46" s="16">
        <v>2389</v>
      </c>
      <c r="K46" s="16">
        <v>46770</v>
      </c>
      <c r="L46" s="16">
        <v>44201</v>
      </c>
      <c r="M46" s="16">
        <v>2569</v>
      </c>
      <c r="N46" s="67">
        <v>5.4928372888603805E-2</v>
      </c>
      <c r="O46" s="16">
        <v>50283</v>
      </c>
      <c r="P46" s="16">
        <v>47473</v>
      </c>
      <c r="Q46" s="16">
        <v>2810</v>
      </c>
      <c r="R46" s="68">
        <v>5.5883698267804233E-2</v>
      </c>
    </row>
    <row r="47" spans="1:18" x14ac:dyDescent="0.3">
      <c r="A47" s="19" t="s">
        <v>121</v>
      </c>
      <c r="B47" s="16" t="s">
        <v>124</v>
      </c>
      <c r="C47" s="19">
        <v>307194</v>
      </c>
      <c r="D47" s="16">
        <v>297871</v>
      </c>
      <c r="E47" s="16">
        <v>9323</v>
      </c>
      <c r="F47" s="67">
        <v>3.0348900043620643E-2</v>
      </c>
      <c r="G47" s="16">
        <v>4535</v>
      </c>
      <c r="H47" s="16">
        <v>2392</v>
      </c>
      <c r="I47" s="16">
        <v>4062</v>
      </c>
      <c r="J47" s="16">
        <v>3133</v>
      </c>
      <c r="K47" s="16">
        <v>143420</v>
      </c>
      <c r="L47" s="16">
        <v>139398</v>
      </c>
      <c r="M47" s="16">
        <v>4022</v>
      </c>
      <c r="N47" s="67">
        <v>2.8043508576209731E-2</v>
      </c>
      <c r="O47" s="16">
        <v>163774</v>
      </c>
      <c r="P47" s="16">
        <v>158473</v>
      </c>
      <c r="Q47" s="16">
        <v>5301</v>
      </c>
      <c r="R47" s="68">
        <v>3.2367775104717479E-2</v>
      </c>
    </row>
    <row r="48" spans="1:18" x14ac:dyDescent="0.3">
      <c r="A48" s="19" t="s">
        <v>121</v>
      </c>
      <c r="B48" s="16" t="s">
        <v>125</v>
      </c>
      <c r="C48" s="19">
        <v>106986</v>
      </c>
      <c r="D48" s="16">
        <v>102809</v>
      </c>
      <c r="E48" s="16">
        <v>4177</v>
      </c>
      <c r="F48" s="67">
        <v>3.9042491540949284E-2</v>
      </c>
      <c r="G48" s="16">
        <v>2182</v>
      </c>
      <c r="H48" s="78">
        <v>1024</v>
      </c>
      <c r="I48" s="16">
        <v>1756</v>
      </c>
      <c r="J48" s="78">
        <v>1128</v>
      </c>
      <c r="K48" s="16">
        <v>48949</v>
      </c>
      <c r="L48" s="16">
        <v>47188</v>
      </c>
      <c r="M48" s="16">
        <v>1761</v>
      </c>
      <c r="N48" s="67">
        <v>3.5976220147500459E-2</v>
      </c>
      <c r="O48" s="16">
        <v>58037</v>
      </c>
      <c r="P48" s="16">
        <v>55621</v>
      </c>
      <c r="Q48" s="16">
        <v>2416</v>
      </c>
      <c r="R48" s="68">
        <v>4.1628616227578956E-2</v>
      </c>
    </row>
    <row r="49" spans="1:18" x14ac:dyDescent="0.3">
      <c r="A49" s="19" t="s">
        <v>121</v>
      </c>
      <c r="B49" s="16" t="s">
        <v>127</v>
      </c>
      <c r="C49" s="19">
        <v>106411</v>
      </c>
      <c r="D49" s="16">
        <v>102000</v>
      </c>
      <c r="E49" s="16">
        <v>4411</v>
      </c>
      <c r="F49" s="67">
        <v>4.1452481416394925E-2</v>
      </c>
      <c r="G49" s="16">
        <v>2442</v>
      </c>
      <c r="H49" s="78">
        <v>1216</v>
      </c>
      <c r="I49" s="16">
        <v>1936</v>
      </c>
      <c r="J49" s="78">
        <v>1596</v>
      </c>
      <c r="K49" s="16">
        <v>47677</v>
      </c>
      <c r="L49" s="16">
        <v>45824</v>
      </c>
      <c r="M49" s="16">
        <v>1853</v>
      </c>
      <c r="N49" s="67">
        <v>3.88657004425614E-2</v>
      </c>
      <c r="O49" s="16">
        <v>58734</v>
      </c>
      <c r="P49" s="16">
        <v>56176</v>
      </c>
      <c r="Q49" s="16">
        <v>2558</v>
      </c>
      <c r="R49" s="68">
        <v>4.3552286580175029E-2</v>
      </c>
    </row>
    <row r="50" spans="1:18" x14ac:dyDescent="0.3">
      <c r="A50" s="19" t="s">
        <v>121</v>
      </c>
      <c r="B50" s="16" t="s">
        <v>131</v>
      </c>
      <c r="C50" s="19">
        <v>266807</v>
      </c>
      <c r="D50" s="16">
        <v>258337</v>
      </c>
      <c r="E50" s="16">
        <v>8470</v>
      </c>
      <c r="F50" s="67">
        <v>3.1745793776025363E-2</v>
      </c>
      <c r="G50" s="16">
        <v>4063</v>
      </c>
      <c r="H50" s="16">
        <v>2485</v>
      </c>
      <c r="I50" s="16">
        <v>3609</v>
      </c>
      <c r="J50" s="16">
        <v>2426</v>
      </c>
      <c r="K50" s="16">
        <v>123636</v>
      </c>
      <c r="L50" s="16">
        <v>120084</v>
      </c>
      <c r="M50" s="16">
        <v>3552</v>
      </c>
      <c r="N50" s="67">
        <v>2.8729496263224307E-2</v>
      </c>
      <c r="O50" s="16">
        <v>143171</v>
      </c>
      <c r="P50" s="16">
        <v>138253</v>
      </c>
      <c r="Q50" s="16">
        <v>4918</v>
      </c>
      <c r="R50" s="68">
        <v>3.4350531881456439E-2</v>
      </c>
    </row>
    <row r="51" spans="1:18" x14ac:dyDescent="0.3">
      <c r="A51" s="19" t="s">
        <v>121</v>
      </c>
      <c r="B51" s="16" t="s">
        <v>132</v>
      </c>
      <c r="C51" s="19">
        <v>146457</v>
      </c>
      <c r="D51" s="16">
        <v>141958</v>
      </c>
      <c r="E51" s="16">
        <v>4499</v>
      </c>
      <c r="F51" s="67">
        <v>3.0718914083997354E-2</v>
      </c>
      <c r="G51" s="16">
        <v>2137</v>
      </c>
      <c r="H51" s="78">
        <v>1284</v>
      </c>
      <c r="I51" s="16">
        <v>2050</v>
      </c>
      <c r="J51" s="78">
        <v>1409</v>
      </c>
      <c r="K51" s="16">
        <v>67929</v>
      </c>
      <c r="L51" s="16">
        <v>65990</v>
      </c>
      <c r="M51" s="16">
        <v>1939</v>
      </c>
      <c r="N51" s="67">
        <v>2.8544509708666402E-2</v>
      </c>
      <c r="O51" s="16">
        <v>78528</v>
      </c>
      <c r="P51" s="16">
        <v>75968</v>
      </c>
      <c r="Q51" s="16">
        <v>2560</v>
      </c>
      <c r="R51" s="68">
        <v>3.2599837000814993E-2</v>
      </c>
    </row>
    <row r="52" spans="1:18" x14ac:dyDescent="0.3">
      <c r="A52" s="19" t="s">
        <v>121</v>
      </c>
      <c r="B52" s="16" t="s">
        <v>134</v>
      </c>
      <c r="C52" s="19">
        <v>196216</v>
      </c>
      <c r="D52" s="16">
        <v>188268</v>
      </c>
      <c r="E52" s="16">
        <v>7948</v>
      </c>
      <c r="F52" s="67">
        <v>4.0506380723284545E-2</v>
      </c>
      <c r="G52" s="16">
        <v>4060</v>
      </c>
      <c r="H52" s="16">
        <v>2384</v>
      </c>
      <c r="I52" s="16">
        <v>3602</v>
      </c>
      <c r="J52" s="16">
        <v>2872</v>
      </c>
      <c r="K52" s="16">
        <v>90089</v>
      </c>
      <c r="L52" s="16">
        <v>86795</v>
      </c>
      <c r="M52" s="16">
        <v>3294</v>
      </c>
      <c r="N52" s="67">
        <v>3.656384242249331E-2</v>
      </c>
      <c r="O52" s="16">
        <v>106127</v>
      </c>
      <c r="P52" s="16">
        <v>101473</v>
      </c>
      <c r="Q52" s="16">
        <v>4654</v>
      </c>
      <c r="R52" s="68">
        <v>4.3853119375842152E-2</v>
      </c>
    </row>
    <row r="53" spans="1:18" x14ac:dyDescent="0.3">
      <c r="A53" s="19" t="s">
        <v>121</v>
      </c>
      <c r="B53" s="16" t="s">
        <v>136</v>
      </c>
      <c r="C53" s="19">
        <v>295561</v>
      </c>
      <c r="D53" s="16">
        <v>287018</v>
      </c>
      <c r="E53" s="16">
        <v>8543</v>
      </c>
      <c r="F53" s="67">
        <v>2.8904354769404624E-2</v>
      </c>
      <c r="G53" s="16">
        <v>4119</v>
      </c>
      <c r="H53" s="16">
        <v>2196</v>
      </c>
      <c r="I53" s="16">
        <v>3489</v>
      </c>
      <c r="J53" s="16">
        <v>3066</v>
      </c>
      <c r="K53" s="16">
        <v>139944</v>
      </c>
      <c r="L53" s="16">
        <v>136113</v>
      </c>
      <c r="M53" s="16">
        <v>3831</v>
      </c>
      <c r="N53" s="67">
        <v>2.7375235808609157E-2</v>
      </c>
      <c r="O53" s="16">
        <v>155617</v>
      </c>
      <c r="P53" s="16">
        <v>150905</v>
      </c>
      <c r="Q53" s="16">
        <v>4712</v>
      </c>
      <c r="R53" s="68">
        <v>3.027946818149688E-2</v>
      </c>
    </row>
    <row r="54" spans="1:18" x14ac:dyDescent="0.3">
      <c r="A54" s="19" t="s">
        <v>121</v>
      </c>
      <c r="B54" s="16" t="s">
        <v>138</v>
      </c>
      <c r="C54" s="19">
        <v>104087</v>
      </c>
      <c r="D54" s="16">
        <v>101933</v>
      </c>
      <c r="E54" s="16">
        <v>2154</v>
      </c>
      <c r="F54" s="67">
        <v>2.0694226944767361E-2</v>
      </c>
      <c r="G54" s="78">
        <v>847</v>
      </c>
      <c r="H54" s="78">
        <v>622</v>
      </c>
      <c r="I54" s="78">
        <v>942</v>
      </c>
      <c r="J54" s="78">
        <v>759</v>
      </c>
      <c r="K54" s="16">
        <v>51125</v>
      </c>
      <c r="L54" s="16">
        <v>50161</v>
      </c>
      <c r="M54" s="16">
        <v>964</v>
      </c>
      <c r="N54" s="67">
        <v>1.8855745721271393E-2</v>
      </c>
      <c r="O54" s="16">
        <v>52962</v>
      </c>
      <c r="P54" s="16">
        <v>51772</v>
      </c>
      <c r="Q54" s="16">
        <v>1190</v>
      </c>
      <c r="R54" s="68">
        <v>2.2468939994713191E-2</v>
      </c>
    </row>
    <row r="55" spans="1:18" x14ac:dyDescent="0.3">
      <c r="A55" s="19" t="s">
        <v>121</v>
      </c>
      <c r="B55" s="16" t="s">
        <v>140</v>
      </c>
      <c r="C55" s="19">
        <v>118290</v>
      </c>
      <c r="D55" s="16">
        <v>113800</v>
      </c>
      <c r="E55" s="16">
        <v>4490</v>
      </c>
      <c r="F55" s="67">
        <v>3.7957561924084879E-2</v>
      </c>
      <c r="G55" s="16">
        <v>2095</v>
      </c>
      <c r="H55" s="78">
        <v>1379</v>
      </c>
      <c r="I55" s="16">
        <v>2027</v>
      </c>
      <c r="J55" s="78">
        <v>1425</v>
      </c>
      <c r="K55" s="16">
        <v>51422</v>
      </c>
      <c r="L55" s="16">
        <v>49597</v>
      </c>
      <c r="M55" s="16">
        <v>1825</v>
      </c>
      <c r="N55" s="67">
        <v>3.549064602699234E-2</v>
      </c>
      <c r="O55" s="16">
        <v>66868</v>
      </c>
      <c r="P55" s="16">
        <v>64203</v>
      </c>
      <c r="Q55" s="16">
        <v>2665</v>
      </c>
      <c r="R55" s="68">
        <v>3.985463899024945E-2</v>
      </c>
    </row>
    <row r="56" spans="1:18" x14ac:dyDescent="0.3">
      <c r="A56" s="19" t="s">
        <v>121</v>
      </c>
      <c r="B56" s="16" t="s">
        <v>142</v>
      </c>
      <c r="C56" s="19">
        <v>140815</v>
      </c>
      <c r="D56" s="16">
        <v>134505</v>
      </c>
      <c r="E56" s="16">
        <v>6310</v>
      </c>
      <c r="F56" s="67">
        <v>4.4810567056066473E-2</v>
      </c>
      <c r="G56" s="16">
        <v>3299</v>
      </c>
      <c r="H56" s="16">
        <v>1884</v>
      </c>
      <c r="I56" s="16">
        <v>2708</v>
      </c>
      <c r="J56" s="16">
        <v>2189</v>
      </c>
      <c r="K56" s="16">
        <v>64396</v>
      </c>
      <c r="L56" s="16">
        <v>61769</v>
      </c>
      <c r="M56" s="16">
        <v>2627</v>
      </c>
      <c r="N56" s="67">
        <v>4.0794459283185293E-2</v>
      </c>
      <c r="O56" s="16">
        <v>76419</v>
      </c>
      <c r="P56" s="16">
        <v>72736</v>
      </c>
      <c r="Q56" s="16">
        <v>3683</v>
      </c>
      <c r="R56" s="68">
        <v>4.819482065978356E-2</v>
      </c>
    </row>
    <row r="57" spans="1:18" x14ac:dyDescent="0.3">
      <c r="A57" s="19" t="s">
        <v>121</v>
      </c>
      <c r="B57" s="16" t="s">
        <v>144</v>
      </c>
      <c r="C57" s="19">
        <v>165110</v>
      </c>
      <c r="D57" s="16">
        <v>159073</v>
      </c>
      <c r="E57" s="16">
        <v>6037</v>
      </c>
      <c r="F57" s="67">
        <v>3.6563503119132701E-2</v>
      </c>
      <c r="G57" s="16">
        <v>2604</v>
      </c>
      <c r="H57" s="78">
        <v>1591</v>
      </c>
      <c r="I57" s="16">
        <v>2878</v>
      </c>
      <c r="J57" s="16">
        <v>2407</v>
      </c>
      <c r="K57" s="16">
        <v>72475</v>
      </c>
      <c r="L57" s="16">
        <v>70001</v>
      </c>
      <c r="M57" s="16">
        <v>2474</v>
      </c>
      <c r="N57" s="67">
        <v>3.4135908934115215E-2</v>
      </c>
      <c r="O57" s="16">
        <v>92635</v>
      </c>
      <c r="P57" s="16">
        <v>89072</v>
      </c>
      <c r="Q57" s="16">
        <v>3563</v>
      </c>
      <c r="R57" s="68">
        <v>3.8462784044907432E-2</v>
      </c>
    </row>
    <row r="58" spans="1:18" x14ac:dyDescent="0.3">
      <c r="A58" s="19" t="s">
        <v>121</v>
      </c>
      <c r="B58" s="16" t="s">
        <v>148</v>
      </c>
      <c r="C58" s="19">
        <v>372095</v>
      </c>
      <c r="D58" s="16">
        <v>358583</v>
      </c>
      <c r="E58" s="16">
        <v>13512</v>
      </c>
      <c r="F58" s="67">
        <v>3.6313307085556107E-2</v>
      </c>
      <c r="G58" s="16">
        <v>7176</v>
      </c>
      <c r="H58" s="16">
        <v>3135</v>
      </c>
      <c r="I58" s="16">
        <v>5855</v>
      </c>
      <c r="J58" s="16">
        <v>3168</v>
      </c>
      <c r="K58" s="16">
        <v>171951</v>
      </c>
      <c r="L58" s="16">
        <v>166242</v>
      </c>
      <c r="M58" s="16">
        <v>5709</v>
      </c>
      <c r="N58" s="67">
        <v>3.3201318980407207E-2</v>
      </c>
      <c r="O58" s="16">
        <v>200144</v>
      </c>
      <c r="P58" s="16">
        <v>192341</v>
      </c>
      <c r="Q58" s="16">
        <v>7803</v>
      </c>
      <c r="R58" s="68">
        <v>3.8986929410824205E-2</v>
      </c>
    </row>
    <row r="59" spans="1:18" x14ac:dyDescent="0.3">
      <c r="A59" s="19" t="s">
        <v>121</v>
      </c>
      <c r="B59" s="16" t="s">
        <v>149</v>
      </c>
      <c r="C59" s="19">
        <v>123539</v>
      </c>
      <c r="D59" s="16">
        <v>118405</v>
      </c>
      <c r="E59" s="16">
        <v>5134</v>
      </c>
      <c r="F59" s="67">
        <v>4.155772670978395E-2</v>
      </c>
      <c r="G59" s="16">
        <v>2530</v>
      </c>
      <c r="H59" s="78">
        <v>1348</v>
      </c>
      <c r="I59" s="16">
        <v>2121</v>
      </c>
      <c r="J59" s="78">
        <v>1565</v>
      </c>
      <c r="K59" s="16">
        <v>55106</v>
      </c>
      <c r="L59" s="16">
        <v>52964</v>
      </c>
      <c r="M59" s="16">
        <v>2142</v>
      </c>
      <c r="N59" s="67">
        <v>3.8870540413022174E-2</v>
      </c>
      <c r="O59" s="16">
        <v>68433</v>
      </c>
      <c r="P59" s="16">
        <v>65441</v>
      </c>
      <c r="Q59" s="16">
        <v>2992</v>
      </c>
      <c r="R59" s="68">
        <v>4.3721596305875819E-2</v>
      </c>
    </row>
    <row r="60" spans="1:18" x14ac:dyDescent="0.3">
      <c r="A60" s="19" t="s">
        <v>121</v>
      </c>
      <c r="B60" s="16" t="s">
        <v>151</v>
      </c>
      <c r="C60" s="19">
        <v>155769</v>
      </c>
      <c r="D60" s="16">
        <v>149999</v>
      </c>
      <c r="E60" s="16">
        <v>5770</v>
      </c>
      <c r="F60" s="67">
        <v>3.7042030185723732E-2</v>
      </c>
      <c r="G60" s="16">
        <v>2907</v>
      </c>
      <c r="H60" s="16">
        <v>1731</v>
      </c>
      <c r="I60" s="16">
        <v>2370</v>
      </c>
      <c r="J60" s="16">
        <v>1922</v>
      </c>
      <c r="K60" s="16">
        <v>70734</v>
      </c>
      <c r="L60" s="16">
        <v>68294</v>
      </c>
      <c r="M60" s="16">
        <v>2440</v>
      </c>
      <c r="N60" s="67">
        <v>3.4495433596290329E-2</v>
      </c>
      <c r="O60" s="16">
        <v>85035</v>
      </c>
      <c r="P60" s="16">
        <v>81705</v>
      </c>
      <c r="Q60" s="16">
        <v>3330</v>
      </c>
      <c r="R60" s="68">
        <v>3.9160345739989416E-2</v>
      </c>
    </row>
    <row r="61" spans="1:18" x14ac:dyDescent="0.3">
      <c r="A61" s="19" t="s">
        <v>121</v>
      </c>
      <c r="B61" s="16" t="s">
        <v>153</v>
      </c>
      <c r="C61" s="19">
        <v>105955</v>
      </c>
      <c r="D61" s="16">
        <v>101013</v>
      </c>
      <c r="E61" s="16">
        <v>4942</v>
      </c>
      <c r="F61" s="67">
        <v>4.664244254636403E-2</v>
      </c>
      <c r="G61" s="16">
        <v>2841</v>
      </c>
      <c r="H61" s="78">
        <v>1437</v>
      </c>
      <c r="I61" s="16">
        <v>2242</v>
      </c>
      <c r="J61" s="16">
        <v>1771</v>
      </c>
      <c r="K61" s="16">
        <v>48456</v>
      </c>
      <c r="L61" s="16">
        <v>46375</v>
      </c>
      <c r="M61" s="16">
        <v>2081</v>
      </c>
      <c r="N61" s="67">
        <v>4.2946177975895658E-2</v>
      </c>
      <c r="O61" s="16">
        <v>57499</v>
      </c>
      <c r="P61" s="16">
        <v>54638</v>
      </c>
      <c r="Q61" s="16">
        <v>2861</v>
      </c>
      <c r="R61" s="68">
        <v>4.9757387084992784E-2</v>
      </c>
    </row>
    <row r="62" spans="1:18" x14ac:dyDescent="0.3">
      <c r="A62" s="19" t="s">
        <v>121</v>
      </c>
      <c r="B62" s="16" t="s">
        <v>157</v>
      </c>
      <c r="C62" s="19">
        <v>141480</v>
      </c>
      <c r="D62" s="16">
        <v>137765</v>
      </c>
      <c r="E62" s="16">
        <v>3715</v>
      </c>
      <c r="F62" s="67">
        <v>2.6258128357364997E-2</v>
      </c>
      <c r="G62" s="78">
        <v>1468</v>
      </c>
      <c r="H62" s="78">
        <v>988</v>
      </c>
      <c r="I62" s="78">
        <v>1859</v>
      </c>
      <c r="J62" s="78">
        <v>1376</v>
      </c>
      <c r="K62" s="16">
        <v>65974</v>
      </c>
      <c r="L62" s="16">
        <v>64276</v>
      </c>
      <c r="M62" s="16">
        <v>1698</v>
      </c>
      <c r="N62" s="67">
        <v>2.5737411707642405E-2</v>
      </c>
      <c r="O62" s="16">
        <v>75506</v>
      </c>
      <c r="P62" s="16">
        <v>73489</v>
      </c>
      <c r="Q62" s="16">
        <v>2017</v>
      </c>
      <c r="R62" s="68">
        <v>2.6713108892008577E-2</v>
      </c>
    </row>
    <row r="63" spans="1:18" x14ac:dyDescent="0.3">
      <c r="A63" s="19" t="s">
        <v>121</v>
      </c>
      <c r="B63" s="16" t="s">
        <v>158</v>
      </c>
      <c r="C63" s="19">
        <v>134541</v>
      </c>
      <c r="D63" s="16">
        <v>128168</v>
      </c>
      <c r="E63" s="16">
        <v>6373</v>
      </c>
      <c r="F63" s="67">
        <v>4.7368460171992179E-2</v>
      </c>
      <c r="G63" s="16">
        <v>3129</v>
      </c>
      <c r="H63" s="16">
        <v>1787</v>
      </c>
      <c r="I63" s="16">
        <v>2969</v>
      </c>
      <c r="J63" s="16">
        <v>2487</v>
      </c>
      <c r="K63" s="16">
        <v>62465</v>
      </c>
      <c r="L63" s="16">
        <v>59650</v>
      </c>
      <c r="M63" s="16">
        <v>2815</v>
      </c>
      <c r="N63" s="67">
        <v>4.5065236532458176E-2</v>
      </c>
      <c r="O63" s="16">
        <v>72076</v>
      </c>
      <c r="P63" s="16">
        <v>68518</v>
      </c>
      <c r="Q63" s="16">
        <v>3558</v>
      </c>
      <c r="R63" s="68">
        <v>4.9364559631500084E-2</v>
      </c>
    </row>
    <row r="64" spans="1:18" x14ac:dyDescent="0.3">
      <c r="A64" s="19" t="s">
        <v>121</v>
      </c>
      <c r="B64" s="16" t="s">
        <v>160</v>
      </c>
      <c r="C64" s="19">
        <v>121808</v>
      </c>
      <c r="D64" s="16">
        <v>117606</v>
      </c>
      <c r="E64" s="16">
        <v>4202</v>
      </c>
      <c r="F64" s="67">
        <v>3.4496913174832521E-2</v>
      </c>
      <c r="G64" s="16">
        <v>2242</v>
      </c>
      <c r="H64" s="78">
        <v>1116</v>
      </c>
      <c r="I64" s="16">
        <v>1824</v>
      </c>
      <c r="J64" s="78">
        <v>1227</v>
      </c>
      <c r="K64" s="16">
        <v>55729</v>
      </c>
      <c r="L64" s="16">
        <v>53939</v>
      </c>
      <c r="M64" s="16">
        <v>1790</v>
      </c>
      <c r="N64" s="67">
        <v>3.211972222720666E-2</v>
      </c>
      <c r="O64" s="16">
        <v>66079</v>
      </c>
      <c r="P64" s="16">
        <v>63667</v>
      </c>
      <c r="Q64" s="16">
        <v>2412</v>
      </c>
      <c r="R64" s="68">
        <v>3.6501763041208252E-2</v>
      </c>
    </row>
    <row r="65" spans="1:18" x14ac:dyDescent="0.3">
      <c r="A65" s="19" t="s">
        <v>121</v>
      </c>
      <c r="B65" s="16" t="s">
        <v>162</v>
      </c>
      <c r="C65" s="19">
        <v>144006</v>
      </c>
      <c r="D65" s="16">
        <v>138956</v>
      </c>
      <c r="E65" s="16">
        <v>5050</v>
      </c>
      <c r="F65" s="67">
        <v>3.5067983278474511E-2</v>
      </c>
      <c r="G65" s="16">
        <v>2511</v>
      </c>
      <c r="H65" s="78">
        <v>1287</v>
      </c>
      <c r="I65" s="16">
        <v>1994</v>
      </c>
      <c r="J65" s="78">
        <v>1466</v>
      </c>
      <c r="K65" s="16">
        <v>66809</v>
      </c>
      <c r="L65" s="16">
        <v>64500</v>
      </c>
      <c r="M65" s="16">
        <v>2309</v>
      </c>
      <c r="N65" s="67">
        <v>3.4561211812779713E-2</v>
      </c>
      <c r="O65" s="16">
        <v>77197</v>
      </c>
      <c r="P65" s="16">
        <v>74456</v>
      </c>
      <c r="Q65" s="16">
        <v>2741</v>
      </c>
      <c r="R65" s="68">
        <v>3.5506561135795429E-2</v>
      </c>
    </row>
    <row r="66" spans="1:18" x14ac:dyDescent="0.3">
      <c r="A66" s="19" t="s">
        <v>121</v>
      </c>
      <c r="B66" s="16" t="s">
        <v>166</v>
      </c>
      <c r="C66" s="19">
        <v>167734</v>
      </c>
      <c r="D66" s="16">
        <v>162954</v>
      </c>
      <c r="E66" s="16">
        <v>4780</v>
      </c>
      <c r="F66" s="67">
        <v>2.8497501997209865E-2</v>
      </c>
      <c r="G66" s="16">
        <v>2350</v>
      </c>
      <c r="H66" s="78">
        <v>1279</v>
      </c>
      <c r="I66" s="78">
        <v>1683</v>
      </c>
      <c r="J66" s="78">
        <v>1530</v>
      </c>
      <c r="K66" s="16">
        <v>82325</v>
      </c>
      <c r="L66" s="16">
        <v>80195</v>
      </c>
      <c r="M66" s="16">
        <v>2130</v>
      </c>
      <c r="N66" s="67">
        <v>2.5873064075311265E-2</v>
      </c>
      <c r="O66" s="16">
        <v>85409</v>
      </c>
      <c r="P66" s="16">
        <v>82759</v>
      </c>
      <c r="Q66" s="16">
        <v>2650</v>
      </c>
      <c r="R66" s="68">
        <v>3.1027175122059734E-2</v>
      </c>
    </row>
    <row r="67" spans="1:18" x14ac:dyDescent="0.3">
      <c r="A67" s="19" t="s">
        <v>121</v>
      </c>
      <c r="B67" s="16" t="s">
        <v>167</v>
      </c>
      <c r="C67" s="19">
        <v>120266</v>
      </c>
      <c r="D67" s="16">
        <v>117219</v>
      </c>
      <c r="E67" s="16">
        <v>3047</v>
      </c>
      <c r="F67" s="67">
        <v>2.5335506294380791E-2</v>
      </c>
      <c r="G67" s="78">
        <v>981</v>
      </c>
      <c r="H67" s="78">
        <v>813</v>
      </c>
      <c r="I67" s="78">
        <v>1361</v>
      </c>
      <c r="J67" s="78">
        <v>1170</v>
      </c>
      <c r="K67" s="16">
        <v>56814</v>
      </c>
      <c r="L67" s="16">
        <v>55529</v>
      </c>
      <c r="M67" s="16">
        <v>1285</v>
      </c>
      <c r="N67" s="67">
        <v>2.2617664660118986E-2</v>
      </c>
      <c r="O67" s="16">
        <v>63452</v>
      </c>
      <c r="P67" s="16">
        <v>61690</v>
      </c>
      <c r="Q67" s="16">
        <v>1762</v>
      </c>
      <c r="R67" s="68">
        <v>2.7769022253041665E-2</v>
      </c>
    </row>
    <row r="68" spans="1:18" x14ac:dyDescent="0.3">
      <c r="A68" s="19" t="s">
        <v>121</v>
      </c>
      <c r="B68" s="16" t="s">
        <v>169</v>
      </c>
      <c r="C68" s="19">
        <v>129955</v>
      </c>
      <c r="D68" s="16">
        <v>126750</v>
      </c>
      <c r="E68" s="16">
        <v>3205</v>
      </c>
      <c r="F68" s="67">
        <v>2.4662383132622832E-2</v>
      </c>
      <c r="G68" s="78">
        <v>1502</v>
      </c>
      <c r="H68" s="78">
        <v>875</v>
      </c>
      <c r="I68" s="78">
        <v>1330</v>
      </c>
      <c r="J68" s="78">
        <v>1196</v>
      </c>
      <c r="K68" s="16">
        <v>63736</v>
      </c>
      <c r="L68" s="16">
        <v>62298</v>
      </c>
      <c r="M68" s="16">
        <v>1438</v>
      </c>
      <c r="N68" s="67">
        <v>2.256181749717585E-2</v>
      </c>
      <c r="O68" s="16">
        <v>66219</v>
      </c>
      <c r="P68" s="16">
        <v>64452</v>
      </c>
      <c r="Q68" s="16">
        <v>1767</v>
      </c>
      <c r="R68" s="68">
        <v>2.6684184297558103E-2</v>
      </c>
    </row>
    <row r="69" spans="1:18" x14ac:dyDescent="0.3">
      <c r="A69" s="19" t="s">
        <v>121</v>
      </c>
      <c r="B69" s="16" t="s">
        <v>171</v>
      </c>
      <c r="C69" s="19">
        <v>112668</v>
      </c>
      <c r="D69" s="16">
        <v>109013</v>
      </c>
      <c r="E69" s="16">
        <v>3655</v>
      </c>
      <c r="F69" s="67">
        <v>3.2440444491781163E-2</v>
      </c>
      <c r="G69" s="78">
        <v>1504</v>
      </c>
      <c r="H69" s="78">
        <v>1189</v>
      </c>
      <c r="I69" s="78">
        <v>1158</v>
      </c>
      <c r="J69" s="78">
        <v>1276</v>
      </c>
      <c r="K69" s="16">
        <v>57195</v>
      </c>
      <c r="L69" s="16">
        <v>55491</v>
      </c>
      <c r="M69" s="16">
        <v>1704</v>
      </c>
      <c r="N69" s="67">
        <v>2.9792814057172833E-2</v>
      </c>
      <c r="O69" s="16">
        <v>55473</v>
      </c>
      <c r="P69" s="16">
        <v>53522</v>
      </c>
      <c r="Q69" s="16">
        <v>1951</v>
      </c>
      <c r="R69" s="68">
        <v>3.5170263010834098E-2</v>
      </c>
    </row>
    <row r="70" spans="1:18" x14ac:dyDescent="0.3">
      <c r="A70" s="19" t="s">
        <v>121</v>
      </c>
      <c r="B70" s="16" t="s">
        <v>173</v>
      </c>
      <c r="C70" s="19">
        <v>145297</v>
      </c>
      <c r="D70" s="16">
        <v>140851</v>
      </c>
      <c r="E70" s="16">
        <v>4446</v>
      </c>
      <c r="F70" s="67">
        <v>3.0599392967507931E-2</v>
      </c>
      <c r="G70" s="16">
        <v>2043</v>
      </c>
      <c r="H70" s="78">
        <v>1182</v>
      </c>
      <c r="I70" s="16">
        <v>1809</v>
      </c>
      <c r="J70" s="78">
        <v>1593</v>
      </c>
      <c r="K70" s="16">
        <v>69782</v>
      </c>
      <c r="L70" s="16">
        <v>67765</v>
      </c>
      <c r="M70" s="16">
        <v>2017</v>
      </c>
      <c r="N70" s="67">
        <v>2.8904301968989139E-2</v>
      </c>
      <c r="O70" s="16">
        <v>75515</v>
      </c>
      <c r="P70" s="16">
        <v>73086</v>
      </c>
      <c r="Q70" s="16">
        <v>2429</v>
      </c>
      <c r="R70" s="68">
        <v>3.2165794875190362E-2</v>
      </c>
    </row>
    <row r="71" spans="1:18" x14ac:dyDescent="0.3">
      <c r="A71" s="19" t="s">
        <v>121</v>
      </c>
      <c r="B71" s="16" t="s">
        <v>175</v>
      </c>
      <c r="C71" s="19">
        <v>73395</v>
      </c>
      <c r="D71" s="16">
        <v>71165</v>
      </c>
      <c r="E71" s="16">
        <v>2230</v>
      </c>
      <c r="F71" s="67">
        <v>3.0383541113154847E-2</v>
      </c>
      <c r="G71" s="78">
        <v>867</v>
      </c>
      <c r="H71" s="78">
        <v>619</v>
      </c>
      <c r="I71" s="78">
        <v>808</v>
      </c>
      <c r="J71" s="78">
        <v>729</v>
      </c>
      <c r="K71" s="16">
        <v>35465</v>
      </c>
      <c r="L71" s="16">
        <v>34493</v>
      </c>
      <c r="M71" s="16">
        <v>972</v>
      </c>
      <c r="N71" s="67">
        <v>2.7407302974763851E-2</v>
      </c>
      <c r="O71" s="16">
        <v>37930</v>
      </c>
      <c r="P71" s="16">
        <v>36672</v>
      </c>
      <c r="Q71" s="16">
        <v>1258</v>
      </c>
      <c r="R71" s="68">
        <v>3.3166359082520434E-2</v>
      </c>
    </row>
    <row r="72" spans="1:18" x14ac:dyDescent="0.3">
      <c r="A72" s="19" t="s">
        <v>121</v>
      </c>
      <c r="B72" s="16" t="s">
        <v>177</v>
      </c>
      <c r="C72" s="19">
        <v>111968</v>
      </c>
      <c r="D72" s="16">
        <v>108625</v>
      </c>
      <c r="E72" s="16">
        <v>3343</v>
      </c>
      <c r="F72" s="67">
        <v>2.9856744784224065E-2</v>
      </c>
      <c r="G72" s="78">
        <v>1226</v>
      </c>
      <c r="H72" s="78">
        <v>1123</v>
      </c>
      <c r="I72" s="78">
        <v>1347</v>
      </c>
      <c r="J72" s="78">
        <v>1265</v>
      </c>
      <c r="K72" s="16">
        <v>52393</v>
      </c>
      <c r="L72" s="16">
        <v>50992</v>
      </c>
      <c r="M72" s="16">
        <v>1401</v>
      </c>
      <c r="N72" s="67">
        <v>2.6740213387284561E-2</v>
      </c>
      <c r="O72" s="16">
        <v>59575</v>
      </c>
      <c r="P72" s="16">
        <v>57633</v>
      </c>
      <c r="Q72" s="16">
        <v>1942</v>
      </c>
      <c r="R72" s="68">
        <v>3.2597566093159884E-2</v>
      </c>
    </row>
    <row r="73" spans="1:18" x14ac:dyDescent="0.3">
      <c r="A73" s="19" t="s">
        <v>121</v>
      </c>
      <c r="B73" s="16" t="s">
        <v>181</v>
      </c>
      <c r="C73" s="19">
        <v>348573</v>
      </c>
      <c r="D73" s="16">
        <v>337455</v>
      </c>
      <c r="E73" s="16">
        <v>11118</v>
      </c>
      <c r="F73" s="67">
        <v>3.1895757846993313E-2</v>
      </c>
      <c r="G73" s="16">
        <v>4437</v>
      </c>
      <c r="H73" s="16">
        <v>4016</v>
      </c>
      <c r="I73" s="16">
        <v>4032</v>
      </c>
      <c r="J73" s="16">
        <v>4229</v>
      </c>
      <c r="K73" s="16">
        <v>167558</v>
      </c>
      <c r="L73" s="16">
        <v>162276</v>
      </c>
      <c r="M73" s="16">
        <v>5282</v>
      </c>
      <c r="N73" s="67">
        <v>3.1523412788407597E-2</v>
      </c>
      <c r="O73" s="16">
        <v>181015</v>
      </c>
      <c r="P73" s="16">
        <v>175179</v>
      </c>
      <c r="Q73" s="16">
        <v>5836</v>
      </c>
      <c r="R73" s="68">
        <v>3.2240422064469795E-2</v>
      </c>
    </row>
    <row r="74" spans="1:18" x14ac:dyDescent="0.3">
      <c r="A74" s="19" t="s">
        <v>121</v>
      </c>
      <c r="B74" s="16" t="s">
        <v>182</v>
      </c>
      <c r="C74" s="19">
        <v>56432</v>
      </c>
      <c r="D74" s="16">
        <v>55132</v>
      </c>
      <c r="E74" s="78">
        <v>1300</v>
      </c>
      <c r="F74" s="67">
        <v>2.3036574992911826E-2</v>
      </c>
      <c r="G74" s="78">
        <v>476</v>
      </c>
      <c r="H74" s="78">
        <v>405</v>
      </c>
      <c r="I74" s="78">
        <v>494</v>
      </c>
      <c r="J74" s="78">
        <v>473</v>
      </c>
      <c r="K74" s="16">
        <v>27715</v>
      </c>
      <c r="L74" s="16">
        <v>27121</v>
      </c>
      <c r="M74" s="78">
        <v>594</v>
      </c>
      <c r="N74" s="67">
        <v>2.1432437308316798E-2</v>
      </c>
      <c r="O74" s="16">
        <v>28717</v>
      </c>
      <c r="P74" s="16">
        <v>28011</v>
      </c>
      <c r="Q74" s="78">
        <v>706</v>
      </c>
      <c r="R74" s="68">
        <v>2.4584740745899641E-2</v>
      </c>
    </row>
    <row r="75" spans="1:18" x14ac:dyDescent="0.3">
      <c r="A75" s="19" t="s">
        <v>121</v>
      </c>
      <c r="B75" s="16" t="s">
        <v>184</v>
      </c>
      <c r="C75" s="19">
        <v>104363</v>
      </c>
      <c r="D75" s="16">
        <v>101366</v>
      </c>
      <c r="E75" s="16">
        <v>2997</v>
      </c>
      <c r="F75" s="67">
        <v>2.8717074058813949E-2</v>
      </c>
      <c r="G75" s="78">
        <v>1115</v>
      </c>
      <c r="H75" s="78">
        <v>933</v>
      </c>
      <c r="I75" s="78">
        <v>1188</v>
      </c>
      <c r="J75" s="78">
        <v>1067</v>
      </c>
      <c r="K75" s="16">
        <v>50171</v>
      </c>
      <c r="L75" s="16">
        <v>48770</v>
      </c>
      <c r="M75" s="16">
        <v>1401</v>
      </c>
      <c r="N75" s="67">
        <v>2.7924498216100931E-2</v>
      </c>
      <c r="O75" s="16">
        <v>54192</v>
      </c>
      <c r="P75" s="16">
        <v>52596</v>
      </c>
      <c r="Q75" s="16">
        <v>1596</v>
      </c>
      <c r="R75" s="68">
        <v>2.9450841452612932E-2</v>
      </c>
    </row>
    <row r="76" spans="1:18" x14ac:dyDescent="0.3">
      <c r="A76" s="19" t="s">
        <v>121</v>
      </c>
      <c r="B76" s="16" t="s">
        <v>188</v>
      </c>
      <c r="C76" s="19">
        <v>114869</v>
      </c>
      <c r="D76" s="16">
        <v>110308</v>
      </c>
      <c r="E76" s="78">
        <v>4561</v>
      </c>
      <c r="F76" s="67">
        <v>3.9706099992164991E-2</v>
      </c>
      <c r="G76" s="78">
        <v>2300</v>
      </c>
      <c r="H76" s="78">
        <v>1521</v>
      </c>
      <c r="I76" s="78">
        <v>1449</v>
      </c>
      <c r="J76" s="78">
        <v>1518</v>
      </c>
      <c r="K76" s="16">
        <v>57007</v>
      </c>
      <c r="L76" s="16">
        <v>54825</v>
      </c>
      <c r="M76" s="78">
        <v>2182</v>
      </c>
      <c r="N76" s="67">
        <v>3.8276001192835966E-2</v>
      </c>
      <c r="O76" s="16">
        <v>57862</v>
      </c>
      <c r="P76" s="16">
        <v>55483</v>
      </c>
      <c r="Q76" s="78">
        <v>2379</v>
      </c>
      <c r="R76" s="68">
        <v>4.1115066883274001E-2</v>
      </c>
    </row>
    <row r="77" spans="1:18" x14ac:dyDescent="0.3">
      <c r="A77" s="19" t="s">
        <v>121</v>
      </c>
      <c r="B77" s="16" t="s">
        <v>191</v>
      </c>
      <c r="C77" s="19">
        <v>51314</v>
      </c>
      <c r="D77" s="16">
        <v>49231</v>
      </c>
      <c r="E77" s="16">
        <v>2083</v>
      </c>
      <c r="F77" s="67">
        <v>4.0593210429902174E-2</v>
      </c>
      <c r="G77" s="78">
        <v>958</v>
      </c>
      <c r="H77" s="78">
        <v>590</v>
      </c>
      <c r="I77" s="78">
        <v>761</v>
      </c>
      <c r="J77" s="78">
        <v>761</v>
      </c>
      <c r="K77" s="16">
        <v>25055</v>
      </c>
      <c r="L77" s="16">
        <v>24074</v>
      </c>
      <c r="M77" s="16">
        <v>981</v>
      </c>
      <c r="N77" s="67">
        <v>3.9153861504689684E-2</v>
      </c>
      <c r="O77" s="16">
        <v>26259</v>
      </c>
      <c r="P77" s="16">
        <v>25157</v>
      </c>
      <c r="Q77" s="16">
        <v>1102</v>
      </c>
      <c r="R77" s="68">
        <v>4.1966563844777031E-2</v>
      </c>
    </row>
    <row r="78" spans="1:18" x14ac:dyDescent="0.3">
      <c r="A78" s="19" t="s">
        <v>121</v>
      </c>
      <c r="B78" s="16" t="s">
        <v>192</v>
      </c>
      <c r="C78" s="19">
        <v>112694</v>
      </c>
      <c r="D78" s="16">
        <v>109888</v>
      </c>
      <c r="E78" s="16">
        <v>2806</v>
      </c>
      <c r="F78" s="67">
        <v>2.4899284788897368E-2</v>
      </c>
      <c r="G78" s="78">
        <v>1243</v>
      </c>
      <c r="H78" s="78">
        <v>912</v>
      </c>
      <c r="I78" s="78">
        <v>1037</v>
      </c>
      <c r="J78" s="78">
        <v>931</v>
      </c>
      <c r="K78" s="16">
        <v>53869</v>
      </c>
      <c r="L78" s="16">
        <v>52628</v>
      </c>
      <c r="M78" s="16">
        <v>1241</v>
      </c>
      <c r="N78" s="67">
        <v>2.3037368430822922E-2</v>
      </c>
      <c r="O78" s="16">
        <v>58825</v>
      </c>
      <c r="P78" s="16">
        <v>57260</v>
      </c>
      <c r="Q78" s="16">
        <v>1565</v>
      </c>
      <c r="R78" s="68">
        <v>2.6604334891627709E-2</v>
      </c>
    </row>
    <row r="79" spans="1:18" x14ac:dyDescent="0.3">
      <c r="A79" s="19" t="s">
        <v>121</v>
      </c>
      <c r="B79" s="16" t="s">
        <v>196</v>
      </c>
      <c r="C79" s="19">
        <v>47658</v>
      </c>
      <c r="D79" s="16">
        <v>45254</v>
      </c>
      <c r="E79" s="16">
        <v>2404</v>
      </c>
      <c r="F79" s="67">
        <v>5.0442737840446512E-2</v>
      </c>
      <c r="G79" s="78">
        <v>1187</v>
      </c>
      <c r="H79" s="78">
        <v>840</v>
      </c>
      <c r="I79" s="78">
        <v>786</v>
      </c>
      <c r="J79" s="78">
        <v>729</v>
      </c>
      <c r="K79" s="16">
        <v>26916</v>
      </c>
      <c r="L79" s="16">
        <v>25728</v>
      </c>
      <c r="M79" s="16">
        <v>1188</v>
      </c>
      <c r="N79" s="67">
        <v>4.4137316094516273E-2</v>
      </c>
      <c r="O79" s="16">
        <v>20742</v>
      </c>
      <c r="P79" s="16">
        <v>19526</v>
      </c>
      <c r="Q79" s="16">
        <v>1216</v>
      </c>
      <c r="R79" s="68">
        <v>5.8625012052839647E-2</v>
      </c>
    </row>
    <row r="80" spans="1:18" x14ac:dyDescent="0.3">
      <c r="A80" s="19" t="s">
        <v>121</v>
      </c>
      <c r="B80" s="16" t="s">
        <v>197</v>
      </c>
      <c r="C80" s="19">
        <v>258206</v>
      </c>
      <c r="D80" s="16">
        <v>252363</v>
      </c>
      <c r="E80" s="16">
        <v>5843</v>
      </c>
      <c r="F80" s="67">
        <v>2.2629218530940413E-2</v>
      </c>
      <c r="G80" s="16">
        <v>2531</v>
      </c>
      <c r="H80" s="16">
        <v>1875</v>
      </c>
      <c r="I80" s="16">
        <v>2123</v>
      </c>
      <c r="J80" s="16">
        <v>2137</v>
      </c>
      <c r="K80" s="16">
        <v>133750</v>
      </c>
      <c r="L80" s="16">
        <v>131119</v>
      </c>
      <c r="M80" s="16">
        <v>2631</v>
      </c>
      <c r="N80" s="67">
        <v>1.9671028037383177E-2</v>
      </c>
      <c r="O80" s="16">
        <v>124456</v>
      </c>
      <c r="P80" s="16">
        <v>121244</v>
      </c>
      <c r="Q80" s="16">
        <v>3212</v>
      </c>
      <c r="R80" s="68">
        <v>2.5808317799061516E-2</v>
      </c>
    </row>
    <row r="81" spans="1:18" x14ac:dyDescent="0.3">
      <c r="A81" s="19" t="s">
        <v>121</v>
      </c>
      <c r="B81" s="16" t="s">
        <v>199</v>
      </c>
      <c r="C81" s="19">
        <v>10491</v>
      </c>
      <c r="D81" s="16">
        <v>9576</v>
      </c>
      <c r="E81" s="78">
        <v>915</v>
      </c>
      <c r="F81" s="67">
        <v>8.7217615098655971E-2</v>
      </c>
      <c r="G81" s="78">
        <v>475</v>
      </c>
      <c r="H81" s="78">
        <v>380</v>
      </c>
      <c r="I81" s="78">
        <v>322</v>
      </c>
      <c r="J81" s="78">
        <v>333</v>
      </c>
      <c r="K81" s="16">
        <v>5204</v>
      </c>
      <c r="L81" s="16">
        <v>4698</v>
      </c>
      <c r="M81" s="78">
        <v>506</v>
      </c>
      <c r="N81" s="67">
        <v>9.7232897770945431E-2</v>
      </c>
      <c r="O81" s="16">
        <v>5287</v>
      </c>
      <c r="P81" s="16">
        <v>4878</v>
      </c>
      <c r="Q81" s="78">
        <v>409</v>
      </c>
      <c r="R81" s="68">
        <v>7.7359561187819184E-2</v>
      </c>
    </row>
    <row r="82" spans="1:18" x14ac:dyDescent="0.3">
      <c r="A82" s="19" t="s">
        <v>121</v>
      </c>
      <c r="B82" s="16" t="s">
        <v>201</v>
      </c>
      <c r="C82" s="19">
        <v>54357</v>
      </c>
      <c r="D82" s="16">
        <v>52135</v>
      </c>
      <c r="E82" s="78">
        <v>2222</v>
      </c>
      <c r="F82" s="67">
        <v>4.0877899810511986E-2</v>
      </c>
      <c r="G82" s="78">
        <v>693</v>
      </c>
      <c r="H82" s="78">
        <v>963</v>
      </c>
      <c r="I82" s="78">
        <v>907</v>
      </c>
      <c r="J82" s="78">
        <v>1264</v>
      </c>
      <c r="K82" s="16">
        <v>27025</v>
      </c>
      <c r="L82" s="16">
        <v>25901</v>
      </c>
      <c r="M82" s="78">
        <v>1124</v>
      </c>
      <c r="N82" s="67">
        <v>4.1591119333950044E-2</v>
      </c>
      <c r="O82" s="16">
        <v>27332</v>
      </c>
      <c r="P82" s="16">
        <v>26234</v>
      </c>
      <c r="Q82" s="78">
        <v>1098</v>
      </c>
      <c r="R82" s="68">
        <v>4.0172691350797603E-2</v>
      </c>
    </row>
    <row r="83" spans="1:18" x14ac:dyDescent="0.3">
      <c r="A83" s="19" t="s">
        <v>121</v>
      </c>
      <c r="B83" s="16" t="s">
        <v>203</v>
      </c>
      <c r="C83" s="19">
        <v>51980</v>
      </c>
      <c r="D83" s="16">
        <v>50143</v>
      </c>
      <c r="E83" s="78">
        <v>1837</v>
      </c>
      <c r="F83" s="67">
        <v>3.534051558291651E-2</v>
      </c>
      <c r="G83" s="78">
        <v>661</v>
      </c>
      <c r="H83" s="78">
        <v>956</v>
      </c>
      <c r="I83" s="78">
        <v>980</v>
      </c>
      <c r="J83" s="78">
        <v>1128</v>
      </c>
      <c r="K83" s="16">
        <v>26683</v>
      </c>
      <c r="L83" s="16">
        <v>25757</v>
      </c>
      <c r="M83" s="78">
        <v>926</v>
      </c>
      <c r="N83" s="67">
        <v>3.4703743956826447E-2</v>
      </c>
      <c r="O83" s="16">
        <v>25297</v>
      </c>
      <c r="P83" s="16">
        <v>24386</v>
      </c>
      <c r="Q83" s="78">
        <v>911</v>
      </c>
      <c r="R83" s="68">
        <v>3.6012175356761669E-2</v>
      </c>
    </row>
    <row r="84" spans="1:18" x14ac:dyDescent="0.3">
      <c r="A84" s="19" t="s">
        <v>205</v>
      </c>
      <c r="B84" s="16" t="s">
        <v>209</v>
      </c>
      <c r="C84" s="19">
        <v>146964</v>
      </c>
      <c r="D84" s="16">
        <v>138419</v>
      </c>
      <c r="E84" s="16">
        <v>8545</v>
      </c>
      <c r="F84" s="67">
        <v>5.8143490922947114E-2</v>
      </c>
      <c r="G84" s="16">
        <v>5006</v>
      </c>
      <c r="H84" s="16">
        <v>2434</v>
      </c>
      <c r="I84" s="16">
        <v>3384</v>
      </c>
      <c r="J84" s="16">
        <v>3179</v>
      </c>
      <c r="K84" s="16">
        <v>70653</v>
      </c>
      <c r="L84" s="16">
        <v>66959</v>
      </c>
      <c r="M84" s="16">
        <v>3694</v>
      </c>
      <c r="N84" s="67">
        <v>5.2283696375242383E-2</v>
      </c>
      <c r="O84" s="16">
        <v>76311</v>
      </c>
      <c r="P84" s="16">
        <v>71460</v>
      </c>
      <c r="Q84" s="16">
        <v>4851</v>
      </c>
      <c r="R84" s="68">
        <v>6.3568817077485559E-2</v>
      </c>
    </row>
    <row r="85" spans="1:18" x14ac:dyDescent="0.3">
      <c r="A85" s="19" t="s">
        <v>205</v>
      </c>
      <c r="B85" s="16" t="s">
        <v>210</v>
      </c>
      <c r="C85" s="19">
        <v>118317</v>
      </c>
      <c r="D85" s="16">
        <v>111594</v>
      </c>
      <c r="E85" s="16">
        <v>6723</v>
      </c>
      <c r="F85" s="67">
        <v>5.6821927533659576E-2</v>
      </c>
      <c r="G85" s="16">
        <v>3268</v>
      </c>
      <c r="H85" s="16">
        <v>2087</v>
      </c>
      <c r="I85" s="16">
        <v>2672</v>
      </c>
      <c r="J85" s="16">
        <v>2729</v>
      </c>
      <c r="K85" s="16">
        <v>55558</v>
      </c>
      <c r="L85" s="16">
        <v>52639</v>
      </c>
      <c r="M85" s="16">
        <v>2919</v>
      </c>
      <c r="N85" s="67">
        <v>5.2539688253716833E-2</v>
      </c>
      <c r="O85" s="16">
        <v>62759</v>
      </c>
      <c r="P85" s="16">
        <v>58955</v>
      </c>
      <c r="Q85" s="16">
        <v>3804</v>
      </c>
      <c r="R85" s="68">
        <v>6.0612820471964174E-2</v>
      </c>
    </row>
    <row r="86" spans="1:18" x14ac:dyDescent="0.3">
      <c r="A86" s="19" t="s">
        <v>205</v>
      </c>
      <c r="B86" s="16" t="s">
        <v>212</v>
      </c>
      <c r="C86" s="19">
        <v>105662</v>
      </c>
      <c r="D86" s="16">
        <v>95852</v>
      </c>
      <c r="E86" s="16">
        <v>9810</v>
      </c>
      <c r="F86" s="67">
        <v>9.2843217050595298E-2</v>
      </c>
      <c r="G86" s="16">
        <v>5797</v>
      </c>
      <c r="H86" s="16">
        <v>3194</v>
      </c>
      <c r="I86" s="16">
        <v>4335</v>
      </c>
      <c r="J86" s="16">
        <v>4117</v>
      </c>
      <c r="K86" s="16">
        <v>50421</v>
      </c>
      <c r="L86" s="16">
        <v>46275</v>
      </c>
      <c r="M86" s="16">
        <v>4146</v>
      </c>
      <c r="N86" s="67">
        <v>8.222764324388647E-2</v>
      </c>
      <c r="O86" s="16">
        <v>55241</v>
      </c>
      <c r="P86" s="16">
        <v>49577</v>
      </c>
      <c r="Q86" s="16">
        <v>5664</v>
      </c>
      <c r="R86" s="68">
        <v>0.10253253923716081</v>
      </c>
    </row>
    <row r="87" spans="1:18" x14ac:dyDescent="0.3">
      <c r="A87" s="19" t="s">
        <v>205</v>
      </c>
      <c r="B87" s="16" t="s">
        <v>214</v>
      </c>
      <c r="C87" s="19">
        <v>122633</v>
      </c>
      <c r="D87" s="16">
        <v>115720</v>
      </c>
      <c r="E87" s="16">
        <v>6913</v>
      </c>
      <c r="F87" s="67">
        <v>5.637144977289963E-2</v>
      </c>
      <c r="G87" s="16">
        <v>3619</v>
      </c>
      <c r="H87" s="78">
        <v>2112</v>
      </c>
      <c r="I87" s="78">
        <v>2566</v>
      </c>
      <c r="J87" s="78">
        <v>2166</v>
      </c>
      <c r="K87" s="16">
        <v>62441</v>
      </c>
      <c r="L87" s="16">
        <v>59025</v>
      </c>
      <c r="M87" s="16">
        <v>3416</v>
      </c>
      <c r="N87" s="67">
        <v>5.4707644015951053E-2</v>
      </c>
      <c r="O87" s="16">
        <v>60192</v>
      </c>
      <c r="P87" s="16">
        <v>56695</v>
      </c>
      <c r="Q87" s="16">
        <v>3497</v>
      </c>
      <c r="R87" s="68">
        <v>5.8097421584263689E-2</v>
      </c>
    </row>
    <row r="88" spans="1:18" x14ac:dyDescent="0.3">
      <c r="A88" s="19" t="s">
        <v>205</v>
      </c>
      <c r="B88" s="16" t="s">
        <v>218</v>
      </c>
      <c r="C88" s="19">
        <v>284489</v>
      </c>
      <c r="D88" s="16">
        <v>269488</v>
      </c>
      <c r="E88" s="16">
        <v>15001</v>
      </c>
      <c r="F88" s="67">
        <v>5.272963102264059E-2</v>
      </c>
      <c r="G88" s="16">
        <v>8721</v>
      </c>
      <c r="H88" s="16">
        <v>4204</v>
      </c>
      <c r="I88" s="16">
        <v>5983</v>
      </c>
      <c r="J88" s="16">
        <v>4949</v>
      </c>
      <c r="K88" s="16">
        <v>139592</v>
      </c>
      <c r="L88" s="16">
        <v>132697</v>
      </c>
      <c r="M88" s="16">
        <v>6895</v>
      </c>
      <c r="N88" s="67">
        <v>4.939394807725371E-2</v>
      </c>
      <c r="O88" s="16">
        <v>144897</v>
      </c>
      <c r="P88" s="16">
        <v>136791</v>
      </c>
      <c r="Q88" s="16">
        <v>8106</v>
      </c>
      <c r="R88" s="68">
        <v>5.5943187229549267E-2</v>
      </c>
    </row>
    <row r="89" spans="1:18" x14ac:dyDescent="0.3">
      <c r="A89" s="19" t="s">
        <v>205</v>
      </c>
      <c r="B89" s="16" t="s">
        <v>219</v>
      </c>
      <c r="C89" s="19">
        <v>171753</v>
      </c>
      <c r="D89" s="16">
        <v>156090</v>
      </c>
      <c r="E89" s="16">
        <v>15663</v>
      </c>
      <c r="F89" s="67">
        <v>9.1194913625962867E-2</v>
      </c>
      <c r="G89" s="16">
        <v>9086</v>
      </c>
      <c r="H89" s="16">
        <v>4547</v>
      </c>
      <c r="I89" s="16">
        <v>5695</v>
      </c>
      <c r="J89" s="16">
        <v>5644</v>
      </c>
      <c r="K89" s="16">
        <v>87777</v>
      </c>
      <c r="L89" s="16">
        <v>80140</v>
      </c>
      <c r="M89" s="16">
        <v>7637</v>
      </c>
      <c r="N89" s="67">
        <v>8.7004568394909831E-2</v>
      </c>
      <c r="O89" s="16">
        <v>83976</v>
      </c>
      <c r="P89" s="16">
        <v>75950</v>
      </c>
      <c r="Q89" s="16">
        <v>8026</v>
      </c>
      <c r="R89" s="68">
        <v>9.5574926169381721E-2</v>
      </c>
    </row>
    <row r="90" spans="1:18" x14ac:dyDescent="0.3">
      <c r="A90" s="19" t="s">
        <v>205</v>
      </c>
      <c r="B90" s="16" t="s">
        <v>221</v>
      </c>
      <c r="C90" s="19">
        <v>129992</v>
      </c>
      <c r="D90" s="16">
        <v>117334</v>
      </c>
      <c r="E90" s="16">
        <v>12658</v>
      </c>
      <c r="F90" s="67">
        <v>9.7375223090651733E-2</v>
      </c>
      <c r="G90" s="16">
        <v>7721</v>
      </c>
      <c r="H90" s="16">
        <v>3421</v>
      </c>
      <c r="I90" s="16">
        <v>4783</v>
      </c>
      <c r="J90" s="16">
        <v>4525</v>
      </c>
      <c r="K90" s="16">
        <v>63485</v>
      </c>
      <c r="L90" s="16">
        <v>57816</v>
      </c>
      <c r="M90" s="16">
        <v>5669</v>
      </c>
      <c r="N90" s="67">
        <v>8.9296684256123499E-2</v>
      </c>
      <c r="O90" s="16">
        <v>66507</v>
      </c>
      <c r="P90" s="16">
        <v>59518</v>
      </c>
      <c r="Q90" s="16">
        <v>6989</v>
      </c>
      <c r="R90" s="68">
        <v>0.10508668260483858</v>
      </c>
    </row>
    <row r="91" spans="1:18" x14ac:dyDescent="0.3">
      <c r="A91" s="19" t="s">
        <v>205</v>
      </c>
      <c r="B91" s="16" t="s">
        <v>223</v>
      </c>
      <c r="C91" s="19">
        <v>106853</v>
      </c>
      <c r="D91" s="16">
        <v>94523</v>
      </c>
      <c r="E91" s="16">
        <v>12330</v>
      </c>
      <c r="F91" s="67">
        <v>0.11539217429552749</v>
      </c>
      <c r="G91" s="16">
        <v>7258</v>
      </c>
      <c r="H91" s="16">
        <v>3255</v>
      </c>
      <c r="I91" s="16">
        <v>4919</v>
      </c>
      <c r="J91" s="16">
        <v>6088</v>
      </c>
      <c r="K91" s="16">
        <v>54817</v>
      </c>
      <c r="L91" s="16">
        <v>48939</v>
      </c>
      <c r="M91" s="16">
        <v>5878</v>
      </c>
      <c r="N91" s="67">
        <v>0.10722950909389423</v>
      </c>
      <c r="O91" s="16">
        <v>52036</v>
      </c>
      <c r="P91" s="16">
        <v>45584</v>
      </c>
      <c r="Q91" s="16">
        <v>6452</v>
      </c>
      <c r="R91" s="68">
        <v>0.12399108309631793</v>
      </c>
    </row>
    <row r="92" spans="1:18" x14ac:dyDescent="0.3">
      <c r="A92" s="19" t="s">
        <v>205</v>
      </c>
      <c r="B92" s="16" t="s">
        <v>226</v>
      </c>
      <c r="C92" s="19">
        <v>140020</v>
      </c>
      <c r="D92" s="16">
        <v>134299</v>
      </c>
      <c r="E92" s="16">
        <v>5721</v>
      </c>
      <c r="F92" s="67">
        <v>4.0858448793029564E-2</v>
      </c>
      <c r="G92" s="16">
        <v>3513</v>
      </c>
      <c r="H92" s="78">
        <v>1335</v>
      </c>
      <c r="I92" s="78">
        <v>1887</v>
      </c>
      <c r="J92" s="78">
        <v>1520</v>
      </c>
      <c r="K92" s="16">
        <v>72163</v>
      </c>
      <c r="L92" s="16">
        <v>69332</v>
      </c>
      <c r="M92" s="16">
        <v>2831</v>
      </c>
      <c r="N92" s="67">
        <v>3.9230630655599133E-2</v>
      </c>
      <c r="O92" s="16">
        <v>67857</v>
      </c>
      <c r="P92" s="16">
        <v>64967</v>
      </c>
      <c r="Q92" s="16">
        <v>2890</v>
      </c>
      <c r="R92" s="68">
        <v>4.2589563346449151E-2</v>
      </c>
    </row>
    <row r="93" spans="1:18" x14ac:dyDescent="0.3">
      <c r="A93" s="19" t="s">
        <v>205</v>
      </c>
      <c r="B93" s="16" t="s">
        <v>227</v>
      </c>
      <c r="C93" s="19">
        <v>81718</v>
      </c>
      <c r="D93" s="16">
        <v>76949</v>
      </c>
      <c r="E93" s="16">
        <v>4769</v>
      </c>
      <c r="F93" s="67">
        <v>5.8359235419369056E-2</v>
      </c>
      <c r="G93" s="78">
        <v>2349</v>
      </c>
      <c r="H93" s="78">
        <v>1368</v>
      </c>
      <c r="I93" s="78">
        <v>1761</v>
      </c>
      <c r="J93" s="78">
        <v>1835</v>
      </c>
      <c r="K93" s="16">
        <v>43712</v>
      </c>
      <c r="L93" s="16">
        <v>41252</v>
      </c>
      <c r="M93" s="16">
        <v>2460</v>
      </c>
      <c r="N93" s="67">
        <v>5.6277452415812591E-2</v>
      </c>
      <c r="O93" s="16">
        <v>38006</v>
      </c>
      <c r="P93" s="16">
        <v>35697</v>
      </c>
      <c r="Q93" s="16">
        <v>2309</v>
      </c>
      <c r="R93" s="68">
        <v>6.0753565226543176E-2</v>
      </c>
    </row>
    <row r="94" spans="1:18" x14ac:dyDescent="0.3">
      <c r="A94" s="19" t="s">
        <v>229</v>
      </c>
      <c r="B94" s="16" t="s">
        <v>232</v>
      </c>
      <c r="C94" s="19">
        <v>289247</v>
      </c>
      <c r="D94" s="16">
        <v>279414</v>
      </c>
      <c r="E94" s="16">
        <v>9833</v>
      </c>
      <c r="F94" s="67">
        <v>3.3995166760588703E-2</v>
      </c>
      <c r="G94" s="16">
        <v>4871</v>
      </c>
      <c r="H94" s="16">
        <v>2782</v>
      </c>
      <c r="I94" s="16">
        <v>4282</v>
      </c>
      <c r="J94" s="16">
        <v>3084</v>
      </c>
      <c r="K94" s="16">
        <v>135103</v>
      </c>
      <c r="L94" s="16">
        <v>130780</v>
      </c>
      <c r="M94" s="16">
        <v>4323</v>
      </c>
      <c r="N94" s="67">
        <v>3.1997809078998983E-2</v>
      </c>
      <c r="O94" s="16">
        <v>154144</v>
      </c>
      <c r="P94" s="16">
        <v>148634</v>
      </c>
      <c r="Q94" s="16">
        <v>5510</v>
      </c>
      <c r="R94" s="68">
        <v>3.5745796138675526E-2</v>
      </c>
    </row>
    <row r="95" spans="1:18" x14ac:dyDescent="0.3">
      <c r="A95" s="19" t="s">
        <v>229</v>
      </c>
      <c r="B95" s="16" t="s">
        <v>233</v>
      </c>
      <c r="C95" s="19">
        <v>134227</v>
      </c>
      <c r="D95" s="16">
        <v>127880</v>
      </c>
      <c r="E95" s="16">
        <v>6347</v>
      </c>
      <c r="F95" s="67">
        <v>4.7285568477281027E-2</v>
      </c>
      <c r="G95" s="16">
        <v>2898</v>
      </c>
      <c r="H95" s="16">
        <v>1936</v>
      </c>
      <c r="I95" s="16">
        <v>2746</v>
      </c>
      <c r="J95" s="16">
        <v>2099</v>
      </c>
      <c r="K95" s="16">
        <v>60228</v>
      </c>
      <c r="L95" s="16">
        <v>57609</v>
      </c>
      <c r="M95" s="16">
        <v>2619</v>
      </c>
      <c r="N95" s="67">
        <v>4.3484757919904367E-2</v>
      </c>
      <c r="O95" s="16">
        <v>73999</v>
      </c>
      <c r="P95" s="16">
        <v>70271</v>
      </c>
      <c r="Q95" s="16">
        <v>3728</v>
      </c>
      <c r="R95" s="68">
        <v>5.0379059176475359E-2</v>
      </c>
    </row>
    <row r="96" spans="1:18" x14ac:dyDescent="0.3">
      <c r="A96" s="19" t="s">
        <v>229</v>
      </c>
      <c r="B96" s="16" t="s">
        <v>235</v>
      </c>
      <c r="C96" s="19">
        <v>185189</v>
      </c>
      <c r="D96" s="16">
        <v>177555</v>
      </c>
      <c r="E96" s="16">
        <v>7634</v>
      </c>
      <c r="F96" s="67">
        <v>4.1222750811333288E-2</v>
      </c>
      <c r="G96" s="16">
        <v>3915</v>
      </c>
      <c r="H96" s="16">
        <v>2420</v>
      </c>
      <c r="I96" s="16">
        <v>3009</v>
      </c>
      <c r="J96" s="16">
        <v>2026</v>
      </c>
      <c r="K96" s="16">
        <v>82385</v>
      </c>
      <c r="L96" s="16">
        <v>79150</v>
      </c>
      <c r="M96" s="16">
        <v>3235</v>
      </c>
      <c r="N96" s="67">
        <v>3.9266856830733748E-2</v>
      </c>
      <c r="O96" s="16">
        <v>102804</v>
      </c>
      <c r="P96" s="16">
        <v>98405</v>
      </c>
      <c r="Q96" s="16">
        <v>4399</v>
      </c>
      <c r="R96" s="68">
        <v>4.2790163806855762E-2</v>
      </c>
    </row>
    <row r="97" spans="1:18" x14ac:dyDescent="0.3">
      <c r="A97" s="19" t="s">
        <v>229</v>
      </c>
      <c r="B97" s="16" t="s">
        <v>237</v>
      </c>
      <c r="C97" s="19">
        <v>259860</v>
      </c>
      <c r="D97" s="16">
        <v>246375</v>
      </c>
      <c r="E97" s="16">
        <v>13485</v>
      </c>
      <c r="F97" s="67">
        <v>5.1893327176171782E-2</v>
      </c>
      <c r="G97" s="16">
        <v>7601</v>
      </c>
      <c r="H97" s="16">
        <v>3515</v>
      </c>
      <c r="I97" s="16">
        <v>5809</v>
      </c>
      <c r="J97" s="16">
        <v>4700</v>
      </c>
      <c r="K97" s="16">
        <v>122706</v>
      </c>
      <c r="L97" s="16">
        <v>116777</v>
      </c>
      <c r="M97" s="16">
        <v>5929</v>
      </c>
      <c r="N97" s="67">
        <v>4.8318745619611109E-2</v>
      </c>
      <c r="O97" s="16">
        <v>137154</v>
      </c>
      <c r="P97" s="16">
        <v>129598</v>
      </c>
      <c r="Q97" s="16">
        <v>7556</v>
      </c>
      <c r="R97" s="68">
        <v>5.5091357160564035E-2</v>
      </c>
    </row>
    <row r="98" spans="1:18" x14ac:dyDescent="0.3">
      <c r="A98" s="19" t="s">
        <v>229</v>
      </c>
      <c r="B98" s="16" t="s">
        <v>239</v>
      </c>
      <c r="C98" s="19">
        <v>159511</v>
      </c>
      <c r="D98" s="16">
        <v>150678</v>
      </c>
      <c r="E98" s="16">
        <v>8833</v>
      </c>
      <c r="F98" s="67">
        <v>5.5375491345424452E-2</v>
      </c>
      <c r="G98" s="16">
        <v>5113</v>
      </c>
      <c r="H98" s="16">
        <v>2403</v>
      </c>
      <c r="I98" s="16">
        <v>3604</v>
      </c>
      <c r="J98" s="16">
        <v>2565</v>
      </c>
      <c r="K98" s="16">
        <v>74039</v>
      </c>
      <c r="L98" s="16">
        <v>70251</v>
      </c>
      <c r="M98" s="16">
        <v>3788</v>
      </c>
      <c r="N98" s="67">
        <v>5.1162225313686027E-2</v>
      </c>
      <c r="O98" s="16">
        <v>85472</v>
      </c>
      <c r="P98" s="16">
        <v>80427</v>
      </c>
      <c r="Q98" s="16">
        <v>5045</v>
      </c>
      <c r="R98" s="68">
        <v>5.9025177836016483E-2</v>
      </c>
    </row>
    <row r="99" spans="1:18" x14ac:dyDescent="0.3">
      <c r="A99" s="19" t="s">
        <v>229</v>
      </c>
      <c r="B99" s="16" t="s">
        <v>241</v>
      </c>
      <c r="C99" s="19">
        <v>206996</v>
      </c>
      <c r="D99" s="16">
        <v>198028</v>
      </c>
      <c r="E99" s="16">
        <v>8968</v>
      </c>
      <c r="F99" s="67">
        <v>4.3324508686158184E-2</v>
      </c>
      <c r="G99" s="16">
        <v>4841</v>
      </c>
      <c r="H99" s="16">
        <v>2693</v>
      </c>
      <c r="I99" s="16">
        <v>3974</v>
      </c>
      <c r="J99" s="16">
        <v>3062</v>
      </c>
      <c r="K99" s="16">
        <v>92774</v>
      </c>
      <c r="L99" s="16">
        <v>88977</v>
      </c>
      <c r="M99" s="16">
        <v>3797</v>
      </c>
      <c r="N99" s="67">
        <v>4.0927415008515308E-2</v>
      </c>
      <c r="O99" s="16">
        <v>114222</v>
      </c>
      <c r="P99" s="16">
        <v>109051</v>
      </c>
      <c r="Q99" s="16">
        <v>5171</v>
      </c>
      <c r="R99" s="68">
        <v>4.5271488855036693E-2</v>
      </c>
    </row>
    <row r="100" spans="1:18" x14ac:dyDescent="0.3">
      <c r="A100" s="19" t="s">
        <v>229</v>
      </c>
      <c r="B100" s="16" t="s">
        <v>245</v>
      </c>
      <c r="C100" s="19">
        <v>188182</v>
      </c>
      <c r="D100" s="16">
        <v>179681</v>
      </c>
      <c r="E100" s="16">
        <v>8501</v>
      </c>
      <c r="F100" s="67">
        <v>4.5174352488548314E-2</v>
      </c>
      <c r="G100" s="16">
        <v>4693</v>
      </c>
      <c r="H100" s="16">
        <v>2302</v>
      </c>
      <c r="I100" s="16">
        <v>3668</v>
      </c>
      <c r="J100" s="16">
        <v>2419</v>
      </c>
      <c r="K100" s="16">
        <v>88262</v>
      </c>
      <c r="L100" s="16">
        <v>84634</v>
      </c>
      <c r="M100" s="16">
        <v>3628</v>
      </c>
      <c r="N100" s="67">
        <v>4.110489225261154E-2</v>
      </c>
      <c r="O100" s="16">
        <v>99920</v>
      </c>
      <c r="P100" s="16">
        <v>95047</v>
      </c>
      <c r="Q100" s="16">
        <v>4873</v>
      </c>
      <c r="R100" s="68">
        <v>4.8769015212169739E-2</v>
      </c>
    </row>
    <row r="101" spans="1:18" x14ac:dyDescent="0.3">
      <c r="A101" s="19" t="s">
        <v>229</v>
      </c>
      <c r="B101" s="16" t="s">
        <v>246</v>
      </c>
      <c r="C101" s="19">
        <v>163692</v>
      </c>
      <c r="D101" s="16">
        <v>156418</v>
      </c>
      <c r="E101" s="16">
        <v>7274</v>
      </c>
      <c r="F101" s="67">
        <v>4.4437113603596999E-2</v>
      </c>
      <c r="G101" s="16">
        <v>3950</v>
      </c>
      <c r="H101" s="16">
        <v>1957</v>
      </c>
      <c r="I101" s="16">
        <v>2803</v>
      </c>
      <c r="J101" s="16">
        <v>1853</v>
      </c>
      <c r="K101" s="16">
        <v>76740</v>
      </c>
      <c r="L101" s="16">
        <v>73571</v>
      </c>
      <c r="M101" s="16">
        <v>3169</v>
      </c>
      <c r="N101" s="67">
        <v>4.1295282772999736E-2</v>
      </c>
      <c r="O101" s="16">
        <v>86952</v>
      </c>
      <c r="P101" s="16">
        <v>82847</v>
      </c>
      <c r="Q101" s="16">
        <v>4105</v>
      </c>
      <c r="R101" s="68">
        <v>4.7209954917655714E-2</v>
      </c>
    </row>
    <row r="102" spans="1:18" x14ac:dyDescent="0.3">
      <c r="A102" s="19" t="s">
        <v>229</v>
      </c>
      <c r="B102" s="16" t="s">
        <v>248</v>
      </c>
      <c r="C102" s="19">
        <v>52142</v>
      </c>
      <c r="D102" s="16">
        <v>50804</v>
      </c>
      <c r="E102" s="78">
        <v>1338</v>
      </c>
      <c r="F102" s="67">
        <v>2.5660695792259599E-2</v>
      </c>
      <c r="G102" s="78">
        <v>546</v>
      </c>
      <c r="H102" s="78">
        <v>489</v>
      </c>
      <c r="I102" s="78">
        <v>572</v>
      </c>
      <c r="J102" s="78">
        <v>497</v>
      </c>
      <c r="K102" s="16">
        <v>25075</v>
      </c>
      <c r="L102" s="16">
        <v>24463</v>
      </c>
      <c r="M102" s="78">
        <v>612</v>
      </c>
      <c r="N102" s="67">
        <v>2.4406779661016949E-2</v>
      </c>
      <c r="O102" s="16">
        <v>27067</v>
      </c>
      <c r="P102" s="16">
        <v>26341</v>
      </c>
      <c r="Q102" s="78">
        <v>726</v>
      </c>
      <c r="R102" s="68">
        <v>2.6822329774263864E-2</v>
      </c>
    </row>
    <row r="103" spans="1:18" x14ac:dyDescent="0.3">
      <c r="A103" s="19" t="s">
        <v>229</v>
      </c>
      <c r="B103" s="16" t="s">
        <v>250</v>
      </c>
      <c r="C103" s="19">
        <v>236033</v>
      </c>
      <c r="D103" s="16">
        <v>226338</v>
      </c>
      <c r="E103" s="16">
        <v>9695</v>
      </c>
      <c r="F103" s="67">
        <v>4.107476496930515E-2</v>
      </c>
      <c r="G103" s="16">
        <v>5515</v>
      </c>
      <c r="H103" s="16">
        <v>2897</v>
      </c>
      <c r="I103" s="16">
        <v>4088</v>
      </c>
      <c r="J103" s="16">
        <v>2665</v>
      </c>
      <c r="K103" s="16">
        <v>108725</v>
      </c>
      <c r="L103" s="16">
        <v>104566</v>
      </c>
      <c r="M103" s="16">
        <v>4159</v>
      </c>
      <c r="N103" s="67">
        <v>3.8252471832605196E-2</v>
      </c>
      <c r="O103" s="16">
        <v>127308</v>
      </c>
      <c r="P103" s="16">
        <v>121772</v>
      </c>
      <c r="Q103" s="16">
        <v>5536</v>
      </c>
      <c r="R103" s="68">
        <v>4.3485091274703874E-2</v>
      </c>
    </row>
    <row r="104" spans="1:18" x14ac:dyDescent="0.3">
      <c r="A104" s="19" t="s">
        <v>229</v>
      </c>
      <c r="B104" s="16" t="s">
        <v>252</v>
      </c>
      <c r="C104" s="19">
        <v>47526</v>
      </c>
      <c r="D104" s="16">
        <v>44680</v>
      </c>
      <c r="E104" s="16">
        <v>2846</v>
      </c>
      <c r="F104" s="67">
        <v>5.9883011404283974E-2</v>
      </c>
      <c r="G104" s="78">
        <v>1268</v>
      </c>
      <c r="H104" s="78">
        <v>1133</v>
      </c>
      <c r="I104" s="78">
        <v>1306</v>
      </c>
      <c r="J104" s="78">
        <v>1123</v>
      </c>
      <c r="K104" s="16">
        <v>23338</v>
      </c>
      <c r="L104" s="16">
        <v>22073</v>
      </c>
      <c r="M104" s="16">
        <v>1265</v>
      </c>
      <c r="N104" s="67">
        <v>5.4203445025280655E-2</v>
      </c>
      <c r="O104" s="16">
        <v>24188</v>
      </c>
      <c r="P104" s="16">
        <v>22607</v>
      </c>
      <c r="Q104" s="16">
        <v>1581</v>
      </c>
      <c r="R104" s="68">
        <v>6.5362989912353231E-2</v>
      </c>
    </row>
    <row r="105" spans="1:18" x14ac:dyDescent="0.3">
      <c r="A105" s="19" t="s">
        <v>229</v>
      </c>
      <c r="B105" s="16" t="s">
        <v>256</v>
      </c>
      <c r="C105" s="19">
        <v>104347</v>
      </c>
      <c r="D105" s="16">
        <v>99961</v>
      </c>
      <c r="E105" s="16">
        <v>4386</v>
      </c>
      <c r="F105" s="67">
        <v>4.2032832759926017E-2</v>
      </c>
      <c r="G105" s="16">
        <v>2098</v>
      </c>
      <c r="H105" s="78">
        <v>1338</v>
      </c>
      <c r="I105" s="16">
        <v>2203</v>
      </c>
      <c r="J105" s="78">
        <v>1450</v>
      </c>
      <c r="K105" s="16">
        <v>49385</v>
      </c>
      <c r="L105" s="16">
        <v>47446</v>
      </c>
      <c r="M105" s="16">
        <v>1939</v>
      </c>
      <c r="N105" s="67">
        <v>3.9262934089298367E-2</v>
      </c>
      <c r="O105" s="16">
        <v>54962</v>
      </c>
      <c r="P105" s="16">
        <v>52515</v>
      </c>
      <c r="Q105" s="16">
        <v>2447</v>
      </c>
      <c r="R105" s="68">
        <v>4.4521669517120922E-2</v>
      </c>
    </row>
    <row r="106" spans="1:18" x14ac:dyDescent="0.3">
      <c r="A106" s="19" t="s">
        <v>229</v>
      </c>
      <c r="B106" s="16" t="s">
        <v>257</v>
      </c>
      <c r="C106" s="19">
        <v>146082</v>
      </c>
      <c r="D106" s="16">
        <v>140940</v>
      </c>
      <c r="E106" s="16">
        <v>5142</v>
      </c>
      <c r="F106" s="67">
        <v>3.5199408551361562E-2</v>
      </c>
      <c r="G106" s="16">
        <v>2905</v>
      </c>
      <c r="H106" s="78">
        <v>1617</v>
      </c>
      <c r="I106" s="16">
        <v>1978</v>
      </c>
      <c r="J106" s="78">
        <v>1625</v>
      </c>
      <c r="K106" s="16">
        <v>73133</v>
      </c>
      <c r="L106" s="16">
        <v>70866</v>
      </c>
      <c r="M106" s="16">
        <v>2267</v>
      </c>
      <c r="N106" s="67">
        <v>3.0998318132717105E-2</v>
      </c>
      <c r="O106" s="16">
        <v>72949</v>
      </c>
      <c r="P106" s="16">
        <v>70074</v>
      </c>
      <c r="Q106" s="16">
        <v>2875</v>
      </c>
      <c r="R106" s="68">
        <v>3.9411095422829646E-2</v>
      </c>
    </row>
    <row r="107" spans="1:18" x14ac:dyDescent="0.3">
      <c r="A107" s="19" t="s">
        <v>229</v>
      </c>
      <c r="B107" s="16" t="s">
        <v>259</v>
      </c>
      <c r="C107" s="19">
        <v>59357</v>
      </c>
      <c r="D107" s="16">
        <v>55147</v>
      </c>
      <c r="E107" s="16">
        <v>4210</v>
      </c>
      <c r="F107" s="67">
        <v>7.0926765166703168E-2</v>
      </c>
      <c r="G107" s="16">
        <v>2162</v>
      </c>
      <c r="H107" s="78">
        <v>1344</v>
      </c>
      <c r="I107" s="78">
        <v>1631</v>
      </c>
      <c r="J107" s="78">
        <v>1191</v>
      </c>
      <c r="K107" s="16">
        <v>27961</v>
      </c>
      <c r="L107" s="16">
        <v>26088</v>
      </c>
      <c r="M107" s="16">
        <v>1873</v>
      </c>
      <c r="N107" s="67">
        <v>6.6986159293301387E-2</v>
      </c>
      <c r="O107" s="16">
        <v>31396</v>
      </c>
      <c r="P107" s="16">
        <v>29059</v>
      </c>
      <c r="Q107" s="16">
        <v>2337</v>
      </c>
      <c r="R107" s="68">
        <v>7.443623391514842E-2</v>
      </c>
    </row>
    <row r="108" spans="1:18" x14ac:dyDescent="0.3">
      <c r="A108" s="19" t="s">
        <v>229</v>
      </c>
      <c r="B108" s="16" t="s">
        <v>261</v>
      </c>
      <c r="C108" s="19">
        <v>75195</v>
      </c>
      <c r="D108" s="16">
        <v>67558</v>
      </c>
      <c r="E108" s="16">
        <v>7637</v>
      </c>
      <c r="F108" s="67">
        <v>0.10156260389653568</v>
      </c>
      <c r="G108" s="16">
        <v>4945</v>
      </c>
      <c r="H108" s="16">
        <v>2241</v>
      </c>
      <c r="I108" s="16">
        <v>3503</v>
      </c>
      <c r="J108" s="16">
        <v>2608</v>
      </c>
      <c r="K108" s="16">
        <v>35854</v>
      </c>
      <c r="L108" s="16">
        <v>32362</v>
      </c>
      <c r="M108" s="16">
        <v>3492</v>
      </c>
      <c r="N108" s="67">
        <v>9.7394990796006026E-2</v>
      </c>
      <c r="O108" s="16">
        <v>39341</v>
      </c>
      <c r="P108" s="16">
        <v>35196</v>
      </c>
      <c r="Q108" s="16">
        <v>4145</v>
      </c>
      <c r="R108" s="68">
        <v>0.10536081950128365</v>
      </c>
    </row>
    <row r="109" spans="1:18" x14ac:dyDescent="0.3">
      <c r="A109" s="19" t="s">
        <v>229</v>
      </c>
      <c r="B109" s="16" t="s">
        <v>263</v>
      </c>
      <c r="C109" s="19">
        <v>235222</v>
      </c>
      <c r="D109" s="16">
        <v>215390</v>
      </c>
      <c r="E109" s="16">
        <v>19832</v>
      </c>
      <c r="F109" s="67">
        <v>8.4311841579444102E-2</v>
      </c>
      <c r="G109" s="16">
        <v>13197</v>
      </c>
      <c r="H109" s="16">
        <v>5536</v>
      </c>
      <c r="I109" s="16">
        <v>8509</v>
      </c>
      <c r="J109" s="16">
        <v>7045</v>
      </c>
      <c r="K109" s="16">
        <v>111765</v>
      </c>
      <c r="L109" s="16">
        <v>102988</v>
      </c>
      <c r="M109" s="16">
        <v>8777</v>
      </c>
      <c r="N109" s="67">
        <v>7.8530845971457972E-2</v>
      </c>
      <c r="O109" s="16">
        <v>123457</v>
      </c>
      <c r="P109" s="16">
        <v>112402</v>
      </c>
      <c r="Q109" s="16">
        <v>11055</v>
      </c>
      <c r="R109" s="68">
        <v>8.954534777290879E-2</v>
      </c>
    </row>
    <row r="110" spans="1:18" x14ac:dyDescent="0.3">
      <c r="A110" s="19" t="s">
        <v>229</v>
      </c>
      <c r="B110" s="16" t="s">
        <v>265</v>
      </c>
      <c r="C110" s="19">
        <v>117844</v>
      </c>
      <c r="D110" s="16">
        <v>109156</v>
      </c>
      <c r="E110" s="16">
        <v>8688</v>
      </c>
      <c r="F110" s="67">
        <v>7.3724585044635277E-2</v>
      </c>
      <c r="G110" s="16">
        <v>5332</v>
      </c>
      <c r="H110" s="16">
        <v>2701</v>
      </c>
      <c r="I110" s="16">
        <v>3997</v>
      </c>
      <c r="J110" s="16">
        <v>3220</v>
      </c>
      <c r="K110" s="16">
        <v>55789</v>
      </c>
      <c r="L110" s="16">
        <v>52030</v>
      </c>
      <c r="M110" s="16">
        <v>3759</v>
      </c>
      <c r="N110" s="67">
        <v>6.7378873971571454E-2</v>
      </c>
      <c r="O110" s="16">
        <v>62055</v>
      </c>
      <c r="P110" s="16">
        <v>57126</v>
      </c>
      <c r="Q110" s="16">
        <v>4929</v>
      </c>
      <c r="R110" s="68">
        <v>7.942953831278704E-2</v>
      </c>
    </row>
    <row r="111" spans="1:18" x14ac:dyDescent="0.3">
      <c r="A111" s="19" t="s">
        <v>229</v>
      </c>
      <c r="B111" s="16" t="s">
        <v>269</v>
      </c>
      <c r="C111" s="19">
        <v>290139</v>
      </c>
      <c r="D111" s="16">
        <v>276044</v>
      </c>
      <c r="E111" s="16">
        <v>14095</v>
      </c>
      <c r="F111" s="67">
        <v>4.8580163301038468E-2</v>
      </c>
      <c r="G111" s="16">
        <v>7607</v>
      </c>
      <c r="H111" s="16">
        <v>3823</v>
      </c>
      <c r="I111" s="16">
        <v>5642</v>
      </c>
      <c r="J111" s="16">
        <v>4090</v>
      </c>
      <c r="K111" s="16">
        <v>130741</v>
      </c>
      <c r="L111" s="16">
        <v>124804</v>
      </c>
      <c r="M111" s="16">
        <v>5937</v>
      </c>
      <c r="N111" s="67">
        <v>4.5410391537467204E-2</v>
      </c>
      <c r="O111" s="16">
        <v>159398</v>
      </c>
      <c r="P111" s="16">
        <v>151240</v>
      </c>
      <c r="Q111" s="16">
        <v>8158</v>
      </c>
      <c r="R111" s="68">
        <v>5.1180064994541967E-2</v>
      </c>
    </row>
    <row r="112" spans="1:18" x14ac:dyDescent="0.3">
      <c r="A112" s="19" t="s">
        <v>229</v>
      </c>
      <c r="B112" s="16" t="s">
        <v>270</v>
      </c>
      <c r="C112" s="19">
        <v>215352</v>
      </c>
      <c r="D112" s="16">
        <v>204870</v>
      </c>
      <c r="E112" s="16">
        <v>10482</v>
      </c>
      <c r="F112" s="67">
        <v>4.8673799175303699E-2</v>
      </c>
      <c r="G112" s="16">
        <v>5716</v>
      </c>
      <c r="H112" s="16">
        <v>2642</v>
      </c>
      <c r="I112" s="16">
        <v>4391</v>
      </c>
      <c r="J112" s="16">
        <v>3049</v>
      </c>
      <c r="K112" s="16">
        <v>94353</v>
      </c>
      <c r="L112" s="16">
        <v>89963</v>
      </c>
      <c r="M112" s="16">
        <v>4390</v>
      </c>
      <c r="N112" s="67">
        <v>4.652740241433765E-2</v>
      </c>
      <c r="O112" s="16">
        <v>120999</v>
      </c>
      <c r="P112" s="16">
        <v>114907</v>
      </c>
      <c r="Q112" s="16">
        <v>6092</v>
      </c>
      <c r="R112" s="68">
        <v>5.0347523533252343E-2</v>
      </c>
    </row>
    <row r="113" spans="1:18" x14ac:dyDescent="0.3">
      <c r="A113" s="19" t="s">
        <v>229</v>
      </c>
      <c r="B113" s="16" t="s">
        <v>272</v>
      </c>
      <c r="C113" s="19">
        <v>225771</v>
      </c>
      <c r="D113" s="16">
        <v>214279</v>
      </c>
      <c r="E113" s="16">
        <v>11492</v>
      </c>
      <c r="F113" s="67">
        <v>5.0901134335233487E-2</v>
      </c>
      <c r="G113" s="16">
        <v>5898</v>
      </c>
      <c r="H113" s="16">
        <v>3147</v>
      </c>
      <c r="I113" s="16">
        <v>4651</v>
      </c>
      <c r="J113" s="16">
        <v>3185</v>
      </c>
      <c r="K113" s="16">
        <v>100854</v>
      </c>
      <c r="L113" s="16">
        <v>96055</v>
      </c>
      <c r="M113" s="16">
        <v>4799</v>
      </c>
      <c r="N113" s="67">
        <v>4.7583635750689114E-2</v>
      </c>
      <c r="O113" s="16">
        <v>124917</v>
      </c>
      <c r="P113" s="16">
        <v>118224</v>
      </c>
      <c r="Q113" s="16">
        <v>6693</v>
      </c>
      <c r="R113" s="68">
        <v>5.357957683902112E-2</v>
      </c>
    </row>
    <row r="114" spans="1:18" x14ac:dyDescent="0.3">
      <c r="A114" s="19" t="s">
        <v>229</v>
      </c>
      <c r="B114" s="16" t="s">
        <v>274</v>
      </c>
      <c r="C114" s="19">
        <v>171514</v>
      </c>
      <c r="D114" s="16">
        <v>159588</v>
      </c>
      <c r="E114" s="16">
        <v>11926</v>
      </c>
      <c r="F114" s="67">
        <v>6.9533682381613157E-2</v>
      </c>
      <c r="G114" s="16">
        <v>6656</v>
      </c>
      <c r="H114" s="16">
        <v>3400</v>
      </c>
      <c r="I114" s="16">
        <v>4710</v>
      </c>
      <c r="J114" s="16">
        <v>4095</v>
      </c>
      <c r="K114" s="16">
        <v>79030</v>
      </c>
      <c r="L114" s="16">
        <v>73901</v>
      </c>
      <c r="M114" s="16">
        <v>5129</v>
      </c>
      <c r="N114" s="67">
        <v>6.4899405289130713E-2</v>
      </c>
      <c r="O114" s="16">
        <v>92484</v>
      </c>
      <c r="P114" s="16">
        <v>85687</v>
      </c>
      <c r="Q114" s="16">
        <v>6797</v>
      </c>
      <c r="R114" s="68">
        <v>7.3493793521041476E-2</v>
      </c>
    </row>
    <row r="115" spans="1:18" x14ac:dyDescent="0.3">
      <c r="A115" s="19" t="s">
        <v>229</v>
      </c>
      <c r="B115" s="16" t="s">
        <v>276</v>
      </c>
      <c r="C115" s="19">
        <v>102769</v>
      </c>
      <c r="D115" s="16">
        <v>97937</v>
      </c>
      <c r="E115" s="16">
        <v>4832</v>
      </c>
      <c r="F115" s="67">
        <v>4.7018069651354001E-2</v>
      </c>
      <c r="G115" s="16">
        <v>2395</v>
      </c>
      <c r="H115" s="78">
        <v>1430</v>
      </c>
      <c r="I115" s="16">
        <v>1862</v>
      </c>
      <c r="J115" s="78">
        <v>1605</v>
      </c>
      <c r="K115" s="16">
        <v>46909</v>
      </c>
      <c r="L115" s="16">
        <v>44836</v>
      </c>
      <c r="M115" s="16">
        <v>2073</v>
      </c>
      <c r="N115" s="67">
        <v>4.419194610842269E-2</v>
      </c>
      <c r="O115" s="16">
        <v>55860</v>
      </c>
      <c r="P115" s="16">
        <v>53101</v>
      </c>
      <c r="Q115" s="16">
        <v>2759</v>
      </c>
      <c r="R115" s="68">
        <v>4.9391335481561043E-2</v>
      </c>
    </row>
    <row r="116" spans="1:18" x14ac:dyDescent="0.3">
      <c r="A116" s="19" t="s">
        <v>229</v>
      </c>
      <c r="B116" s="16" t="s">
        <v>280</v>
      </c>
      <c r="C116" s="19">
        <v>133295</v>
      </c>
      <c r="D116" s="16">
        <v>128083</v>
      </c>
      <c r="E116" s="16">
        <v>5212</v>
      </c>
      <c r="F116" s="67">
        <v>3.9101241606962003E-2</v>
      </c>
      <c r="G116" s="16">
        <v>1878</v>
      </c>
      <c r="H116" s="16">
        <v>1823</v>
      </c>
      <c r="I116" s="16">
        <v>2550</v>
      </c>
      <c r="J116" s="16">
        <v>2154</v>
      </c>
      <c r="K116" s="16">
        <v>63420</v>
      </c>
      <c r="L116" s="16">
        <v>60942</v>
      </c>
      <c r="M116" s="16">
        <v>2478</v>
      </c>
      <c r="N116" s="67">
        <v>3.9072847682119202E-2</v>
      </c>
      <c r="O116" s="16">
        <v>69875</v>
      </c>
      <c r="P116" s="16">
        <v>67141</v>
      </c>
      <c r="Q116" s="16">
        <v>2734</v>
      </c>
      <c r="R116" s="68">
        <v>3.9127012522361358E-2</v>
      </c>
    </row>
    <row r="117" spans="1:18" x14ac:dyDescent="0.3">
      <c r="A117" s="19" t="s">
        <v>229</v>
      </c>
      <c r="B117" s="16" t="s">
        <v>281</v>
      </c>
      <c r="C117" s="19">
        <v>48866</v>
      </c>
      <c r="D117" s="16">
        <v>46302</v>
      </c>
      <c r="E117" s="16">
        <v>2564</v>
      </c>
      <c r="F117" s="67">
        <v>5.2470020054843858E-2</v>
      </c>
      <c r="G117" s="78">
        <v>1029</v>
      </c>
      <c r="H117" s="78">
        <v>967</v>
      </c>
      <c r="I117" s="78">
        <v>1275</v>
      </c>
      <c r="J117" s="78">
        <v>1017</v>
      </c>
      <c r="K117" s="16">
        <v>22859</v>
      </c>
      <c r="L117" s="16">
        <v>21727</v>
      </c>
      <c r="M117" s="16">
        <v>1132</v>
      </c>
      <c r="N117" s="67">
        <v>4.9520976420665823E-2</v>
      </c>
      <c r="O117" s="16">
        <v>26007</v>
      </c>
      <c r="P117" s="16">
        <v>24575</v>
      </c>
      <c r="Q117" s="16">
        <v>1432</v>
      </c>
      <c r="R117" s="68">
        <v>5.5062098665743839E-2</v>
      </c>
    </row>
    <row r="118" spans="1:18" x14ac:dyDescent="0.3">
      <c r="A118" s="19" t="s">
        <v>229</v>
      </c>
      <c r="B118" s="16" t="s">
        <v>283</v>
      </c>
      <c r="C118" s="19">
        <v>68697</v>
      </c>
      <c r="D118" s="16">
        <v>62149</v>
      </c>
      <c r="E118" s="16">
        <v>6548</v>
      </c>
      <c r="F118" s="67">
        <v>9.5317117195801854E-2</v>
      </c>
      <c r="G118" s="78">
        <v>2967</v>
      </c>
      <c r="H118" s="78">
        <v>2010</v>
      </c>
      <c r="I118" s="78">
        <v>2735</v>
      </c>
      <c r="J118" s="78">
        <v>2489</v>
      </c>
      <c r="K118" s="16">
        <v>32546</v>
      </c>
      <c r="L118" s="16">
        <v>29506</v>
      </c>
      <c r="M118" s="16">
        <v>3040</v>
      </c>
      <c r="N118" s="67">
        <v>9.3406255761076626E-2</v>
      </c>
      <c r="O118" s="16">
        <v>36151</v>
      </c>
      <c r="P118" s="16">
        <v>32643</v>
      </c>
      <c r="Q118" s="16">
        <v>3508</v>
      </c>
      <c r="R118" s="68">
        <v>9.7037426350585043E-2</v>
      </c>
    </row>
    <row r="119" spans="1:18" x14ac:dyDescent="0.3">
      <c r="A119" s="19" t="s">
        <v>285</v>
      </c>
      <c r="B119" s="16" t="s">
        <v>288</v>
      </c>
      <c r="C119" s="19">
        <v>265779</v>
      </c>
      <c r="D119" s="16">
        <v>256345</v>
      </c>
      <c r="E119" s="16">
        <v>9434</v>
      </c>
      <c r="F119" s="67">
        <v>3.5495656165460777E-2</v>
      </c>
      <c r="G119" s="16">
        <v>6207</v>
      </c>
      <c r="H119" s="78">
        <v>1674</v>
      </c>
      <c r="I119" s="16">
        <v>3075</v>
      </c>
      <c r="J119" s="78">
        <v>1923</v>
      </c>
      <c r="K119" s="16">
        <v>129959</v>
      </c>
      <c r="L119" s="16">
        <v>125694</v>
      </c>
      <c r="M119" s="16">
        <v>4265</v>
      </c>
      <c r="N119" s="67">
        <v>3.2818042613439624E-2</v>
      </c>
      <c r="O119" s="16">
        <v>135820</v>
      </c>
      <c r="P119" s="16">
        <v>130651</v>
      </c>
      <c r="Q119" s="16">
        <v>5169</v>
      </c>
      <c r="R119" s="68">
        <v>3.8057723457517303E-2</v>
      </c>
    </row>
    <row r="120" spans="1:18" x14ac:dyDescent="0.3">
      <c r="A120" s="19" t="s">
        <v>285</v>
      </c>
      <c r="B120" s="16" t="s">
        <v>290</v>
      </c>
      <c r="C120" s="19">
        <v>197175</v>
      </c>
      <c r="D120" s="16">
        <v>193555</v>
      </c>
      <c r="E120" s="16">
        <v>3620</v>
      </c>
      <c r="F120" s="67">
        <v>1.8359325472296184E-2</v>
      </c>
      <c r="G120" s="78">
        <v>1379</v>
      </c>
      <c r="H120" s="78">
        <v>909</v>
      </c>
      <c r="I120" s="78">
        <v>1756</v>
      </c>
      <c r="J120" s="78">
        <v>1232</v>
      </c>
      <c r="K120" s="16">
        <v>93245</v>
      </c>
      <c r="L120" s="16">
        <v>91620</v>
      </c>
      <c r="M120" s="16">
        <v>1625</v>
      </c>
      <c r="N120" s="67">
        <v>1.742720789318462E-2</v>
      </c>
      <c r="O120" s="16">
        <v>103930</v>
      </c>
      <c r="P120" s="16">
        <v>101935</v>
      </c>
      <c r="Q120" s="16">
        <v>1995</v>
      </c>
      <c r="R120" s="68">
        <v>1.9195612431444242E-2</v>
      </c>
    </row>
    <row r="121" spans="1:18" x14ac:dyDescent="0.3">
      <c r="A121" s="19" t="s">
        <v>285</v>
      </c>
      <c r="B121" s="16" t="s">
        <v>292</v>
      </c>
      <c r="C121" s="19">
        <v>241113</v>
      </c>
      <c r="D121" s="16">
        <v>236878</v>
      </c>
      <c r="E121" s="16">
        <v>4235</v>
      </c>
      <c r="F121" s="67">
        <v>1.7564378527910152E-2</v>
      </c>
      <c r="G121" s="16">
        <v>2107</v>
      </c>
      <c r="H121" s="78">
        <v>943</v>
      </c>
      <c r="I121" s="78">
        <v>1719</v>
      </c>
      <c r="J121" s="78">
        <v>1150</v>
      </c>
      <c r="K121" s="16">
        <v>116903</v>
      </c>
      <c r="L121" s="16">
        <v>114935</v>
      </c>
      <c r="M121" s="16">
        <v>1968</v>
      </c>
      <c r="N121" s="67">
        <v>1.68344696030042E-2</v>
      </c>
      <c r="O121" s="16">
        <v>124210</v>
      </c>
      <c r="P121" s="16">
        <v>121943</v>
      </c>
      <c r="Q121" s="16">
        <v>2267</v>
      </c>
      <c r="R121" s="68">
        <v>1.8251348522663233E-2</v>
      </c>
    </row>
    <row r="122" spans="1:18" x14ac:dyDescent="0.3">
      <c r="A122" s="19" t="s">
        <v>285</v>
      </c>
      <c r="B122" s="16" t="s">
        <v>294</v>
      </c>
      <c r="C122" s="19">
        <v>283781</v>
      </c>
      <c r="D122" s="16">
        <v>278147</v>
      </c>
      <c r="E122" s="16">
        <v>5634</v>
      </c>
      <c r="F122" s="67">
        <v>1.9853337608930832E-2</v>
      </c>
      <c r="G122" s="16">
        <v>2503</v>
      </c>
      <c r="H122" s="78">
        <v>1261</v>
      </c>
      <c r="I122" s="16">
        <v>2374</v>
      </c>
      <c r="J122" s="78">
        <v>1639</v>
      </c>
      <c r="K122" s="16">
        <v>137528</v>
      </c>
      <c r="L122" s="16">
        <v>134969</v>
      </c>
      <c r="M122" s="16">
        <v>2559</v>
      </c>
      <c r="N122" s="67">
        <v>1.8607120004653598E-2</v>
      </c>
      <c r="O122" s="16">
        <v>146253</v>
      </c>
      <c r="P122" s="16">
        <v>143178</v>
      </c>
      <c r="Q122" s="16">
        <v>3075</v>
      </c>
      <c r="R122" s="68">
        <v>2.1025209739287395E-2</v>
      </c>
    </row>
    <row r="123" spans="1:18" x14ac:dyDescent="0.3">
      <c r="A123" s="19" t="s">
        <v>285</v>
      </c>
      <c r="B123" s="16" t="s">
        <v>296</v>
      </c>
      <c r="C123" s="19">
        <v>237698</v>
      </c>
      <c r="D123" s="16">
        <v>233938</v>
      </c>
      <c r="E123" s="16">
        <v>3760</v>
      </c>
      <c r="F123" s="67">
        <v>1.5818391404218798E-2</v>
      </c>
      <c r="G123" s="78">
        <v>1582</v>
      </c>
      <c r="H123" s="78">
        <v>798</v>
      </c>
      <c r="I123" s="78">
        <v>1432</v>
      </c>
      <c r="J123" s="78">
        <v>1395</v>
      </c>
      <c r="K123" s="16">
        <v>120794</v>
      </c>
      <c r="L123" s="16">
        <v>119073</v>
      </c>
      <c r="M123" s="16">
        <v>1721</v>
      </c>
      <c r="N123" s="67">
        <v>1.4247396393860624E-2</v>
      </c>
      <c r="O123" s="16">
        <v>116904</v>
      </c>
      <c r="P123" s="16">
        <v>114865</v>
      </c>
      <c r="Q123" s="16">
        <v>2039</v>
      </c>
      <c r="R123" s="68">
        <v>1.7441661534250325E-2</v>
      </c>
    </row>
    <row r="124" spans="1:18" x14ac:dyDescent="0.3">
      <c r="A124" s="19" t="s">
        <v>285</v>
      </c>
      <c r="B124" s="16" t="s">
        <v>298</v>
      </c>
      <c r="C124" s="19">
        <v>237618</v>
      </c>
      <c r="D124" s="16">
        <v>230933</v>
      </c>
      <c r="E124" s="16">
        <v>6685</v>
      </c>
      <c r="F124" s="67">
        <v>2.8133390568054608E-2</v>
      </c>
      <c r="G124" s="16">
        <v>3101</v>
      </c>
      <c r="H124" s="78">
        <v>1442</v>
      </c>
      <c r="I124" s="16">
        <v>2817</v>
      </c>
      <c r="J124" s="16">
        <v>1929</v>
      </c>
      <c r="K124" s="16">
        <v>114481</v>
      </c>
      <c r="L124" s="16">
        <v>111653</v>
      </c>
      <c r="M124" s="16">
        <v>2828</v>
      </c>
      <c r="N124" s="67">
        <v>2.4702789109109807E-2</v>
      </c>
      <c r="O124" s="16">
        <v>123137</v>
      </c>
      <c r="P124" s="16">
        <v>119280</v>
      </c>
      <c r="Q124" s="16">
        <v>3857</v>
      </c>
      <c r="R124" s="68">
        <v>3.1322835540901595E-2</v>
      </c>
    </row>
    <row r="125" spans="1:18" x14ac:dyDescent="0.3">
      <c r="A125" s="19" t="s">
        <v>285</v>
      </c>
      <c r="B125" s="16" t="s">
        <v>300</v>
      </c>
      <c r="C125" s="19">
        <v>263725</v>
      </c>
      <c r="D125" s="16">
        <v>254908</v>
      </c>
      <c r="E125" s="16">
        <v>8817</v>
      </c>
      <c r="F125" s="67">
        <v>3.3432552848611241E-2</v>
      </c>
      <c r="G125" s="16">
        <v>4907</v>
      </c>
      <c r="H125" s="16">
        <v>1976</v>
      </c>
      <c r="I125" s="16">
        <v>3297</v>
      </c>
      <c r="J125" s="16">
        <v>2671</v>
      </c>
      <c r="K125" s="16">
        <v>129004</v>
      </c>
      <c r="L125" s="16">
        <v>125150</v>
      </c>
      <c r="M125" s="16">
        <v>3854</v>
      </c>
      <c r="N125" s="67">
        <v>2.9875042634336921E-2</v>
      </c>
      <c r="O125" s="16">
        <v>134721</v>
      </c>
      <c r="P125" s="16">
        <v>129758</v>
      </c>
      <c r="Q125" s="16">
        <v>4963</v>
      </c>
      <c r="R125" s="68">
        <v>3.6839097096963355E-2</v>
      </c>
    </row>
    <row r="126" spans="1:18" x14ac:dyDescent="0.3">
      <c r="A126" s="19" t="s">
        <v>285</v>
      </c>
      <c r="B126" s="16" t="s">
        <v>304</v>
      </c>
      <c r="C126" s="19">
        <v>255508</v>
      </c>
      <c r="D126" s="16">
        <v>250174</v>
      </c>
      <c r="E126" s="16">
        <v>5334</v>
      </c>
      <c r="F126" s="67">
        <v>2.0876058675266526E-2</v>
      </c>
      <c r="G126" s="16">
        <v>2633</v>
      </c>
      <c r="H126" s="78">
        <v>1334</v>
      </c>
      <c r="I126" s="16">
        <v>2190</v>
      </c>
      <c r="J126" s="78">
        <v>1454</v>
      </c>
      <c r="K126" s="16">
        <v>128027</v>
      </c>
      <c r="L126" s="16">
        <v>125352</v>
      </c>
      <c r="M126" s="16">
        <v>2675</v>
      </c>
      <c r="N126" s="67">
        <v>2.0894030165511963E-2</v>
      </c>
      <c r="O126" s="16">
        <v>127481</v>
      </c>
      <c r="P126" s="16">
        <v>124822</v>
      </c>
      <c r="Q126" s="16">
        <v>2659</v>
      </c>
      <c r="R126" s="68">
        <v>2.0858010213286687E-2</v>
      </c>
    </row>
    <row r="127" spans="1:18" x14ac:dyDescent="0.3">
      <c r="A127" s="19" t="s">
        <v>285</v>
      </c>
      <c r="B127" s="16" t="s">
        <v>305</v>
      </c>
      <c r="C127" s="19">
        <v>258001</v>
      </c>
      <c r="D127" s="16">
        <v>251480</v>
      </c>
      <c r="E127" s="16">
        <v>6521</v>
      </c>
      <c r="F127" s="67">
        <v>2.5275095832961888E-2</v>
      </c>
      <c r="G127" s="16">
        <v>3005</v>
      </c>
      <c r="H127" s="16">
        <v>1681</v>
      </c>
      <c r="I127" s="16">
        <v>2888</v>
      </c>
      <c r="J127" s="16">
        <v>2187</v>
      </c>
      <c r="K127" s="16">
        <v>122879</v>
      </c>
      <c r="L127" s="16">
        <v>119959</v>
      </c>
      <c r="M127" s="16">
        <v>2920</v>
      </c>
      <c r="N127" s="67">
        <v>2.3763214218865715E-2</v>
      </c>
      <c r="O127" s="16">
        <v>135122</v>
      </c>
      <c r="P127" s="16">
        <v>131521</v>
      </c>
      <c r="Q127" s="16">
        <v>3601</v>
      </c>
      <c r="R127" s="68">
        <v>2.6649990379064844E-2</v>
      </c>
    </row>
    <row r="128" spans="1:18" x14ac:dyDescent="0.3">
      <c r="A128" s="19" t="s">
        <v>285</v>
      </c>
      <c r="B128" s="16" t="s">
        <v>307</v>
      </c>
      <c r="C128" s="19">
        <v>157585</v>
      </c>
      <c r="D128" s="16">
        <v>151686</v>
      </c>
      <c r="E128" s="16">
        <v>5899</v>
      </c>
      <c r="F128" s="67">
        <v>3.7433765904115242E-2</v>
      </c>
      <c r="G128" s="16">
        <v>3356</v>
      </c>
      <c r="H128" s="78">
        <v>1394</v>
      </c>
      <c r="I128" s="16">
        <v>2300</v>
      </c>
      <c r="J128" s="16">
        <v>2097</v>
      </c>
      <c r="K128" s="16">
        <v>76774</v>
      </c>
      <c r="L128" s="16">
        <v>74077</v>
      </c>
      <c r="M128" s="16">
        <v>2697</v>
      </c>
      <c r="N128" s="67">
        <v>3.5129080157344936E-2</v>
      </c>
      <c r="O128" s="16">
        <v>80811</v>
      </c>
      <c r="P128" s="16">
        <v>77609</v>
      </c>
      <c r="Q128" s="16">
        <v>3202</v>
      </c>
      <c r="R128" s="68">
        <v>3.9623318607615303E-2</v>
      </c>
    </row>
    <row r="129" spans="1:18" x14ac:dyDescent="0.3">
      <c r="A129" s="19" t="s">
        <v>285</v>
      </c>
      <c r="B129" s="16" t="s">
        <v>309</v>
      </c>
      <c r="C129" s="19">
        <v>167149</v>
      </c>
      <c r="D129" s="16">
        <v>161403</v>
      </c>
      <c r="E129" s="16">
        <v>5746</v>
      </c>
      <c r="F129" s="67">
        <v>3.4376514367420688E-2</v>
      </c>
      <c r="G129" s="16">
        <v>2810</v>
      </c>
      <c r="H129" s="78">
        <v>1559</v>
      </c>
      <c r="I129" s="78">
        <v>1867</v>
      </c>
      <c r="J129" s="78">
        <v>1473</v>
      </c>
      <c r="K129" s="16">
        <v>84892</v>
      </c>
      <c r="L129" s="16">
        <v>82129</v>
      </c>
      <c r="M129" s="16">
        <v>2763</v>
      </c>
      <c r="N129" s="67">
        <v>3.2547236488715076E-2</v>
      </c>
      <c r="O129" s="16">
        <v>82257</v>
      </c>
      <c r="P129" s="16">
        <v>79274</v>
      </c>
      <c r="Q129" s="16">
        <v>2983</v>
      </c>
      <c r="R129" s="68">
        <v>3.6264390872509329E-2</v>
      </c>
    </row>
    <row r="130" spans="1:18" x14ac:dyDescent="0.3">
      <c r="A130" s="19" t="s">
        <v>285</v>
      </c>
      <c r="B130" s="16" t="s">
        <v>311</v>
      </c>
      <c r="C130" s="19">
        <v>163702</v>
      </c>
      <c r="D130" s="16">
        <v>160900</v>
      </c>
      <c r="E130" s="16">
        <v>2802</v>
      </c>
      <c r="F130" s="67">
        <v>1.711646772794468E-2</v>
      </c>
      <c r="G130" s="78">
        <v>1061</v>
      </c>
      <c r="H130" s="78">
        <v>676</v>
      </c>
      <c r="I130" s="78">
        <v>1280</v>
      </c>
      <c r="J130" s="78">
        <v>852</v>
      </c>
      <c r="K130" s="16">
        <v>83228</v>
      </c>
      <c r="L130" s="16">
        <v>81955</v>
      </c>
      <c r="M130" s="16">
        <v>1273</v>
      </c>
      <c r="N130" s="67">
        <v>1.5295333301292836E-2</v>
      </c>
      <c r="O130" s="16">
        <v>80474</v>
      </c>
      <c r="P130" s="16">
        <v>78945</v>
      </c>
      <c r="Q130" s="16">
        <v>1529</v>
      </c>
      <c r="R130" s="68">
        <v>1.8999925441757586E-2</v>
      </c>
    </row>
    <row r="131" spans="1:18" x14ac:dyDescent="0.3">
      <c r="A131" s="19" t="s">
        <v>285</v>
      </c>
      <c r="B131" s="16" t="s">
        <v>315</v>
      </c>
      <c r="C131" s="19">
        <v>257907</v>
      </c>
      <c r="D131" s="16">
        <v>252039</v>
      </c>
      <c r="E131" s="16">
        <v>5868</v>
      </c>
      <c r="F131" s="67">
        <v>2.2752387488513302E-2</v>
      </c>
      <c r="G131" s="16">
        <v>2976</v>
      </c>
      <c r="H131" s="78">
        <v>1464</v>
      </c>
      <c r="I131" s="16">
        <v>2261</v>
      </c>
      <c r="J131" s="78">
        <v>1616</v>
      </c>
      <c r="K131" s="16">
        <v>124539</v>
      </c>
      <c r="L131" s="16">
        <v>121923</v>
      </c>
      <c r="M131" s="16">
        <v>2616</v>
      </c>
      <c r="N131" s="67">
        <v>2.1005468166598415E-2</v>
      </c>
      <c r="O131" s="16">
        <v>133368</v>
      </c>
      <c r="P131" s="16">
        <v>130116</v>
      </c>
      <c r="Q131" s="16">
        <v>3252</v>
      </c>
      <c r="R131" s="68">
        <v>2.4383660248335434E-2</v>
      </c>
    </row>
    <row r="132" spans="1:18" x14ac:dyDescent="0.3">
      <c r="A132" s="19" t="s">
        <v>285</v>
      </c>
      <c r="B132" s="16" t="s">
        <v>316</v>
      </c>
      <c r="C132" s="19">
        <v>148918</v>
      </c>
      <c r="D132" s="16">
        <v>144859</v>
      </c>
      <c r="E132" s="16">
        <v>4059</v>
      </c>
      <c r="F132" s="67">
        <v>2.7256611020830254E-2</v>
      </c>
      <c r="G132" s="16">
        <v>2177</v>
      </c>
      <c r="H132" s="78">
        <v>862</v>
      </c>
      <c r="I132" s="78">
        <v>1519</v>
      </c>
      <c r="J132" s="78">
        <v>1150</v>
      </c>
      <c r="K132" s="16">
        <v>71161</v>
      </c>
      <c r="L132" s="16">
        <v>69431</v>
      </c>
      <c r="M132" s="16">
        <v>1730</v>
      </c>
      <c r="N132" s="67">
        <v>2.4311069265468443E-2</v>
      </c>
      <c r="O132" s="16">
        <v>77757</v>
      </c>
      <c r="P132" s="16">
        <v>75428</v>
      </c>
      <c r="Q132" s="16">
        <v>2329</v>
      </c>
      <c r="R132" s="68">
        <v>2.9952287253880678E-2</v>
      </c>
    </row>
    <row r="133" spans="1:18" x14ac:dyDescent="0.3">
      <c r="A133" s="19" t="s">
        <v>285</v>
      </c>
      <c r="B133" s="16" t="s">
        <v>318</v>
      </c>
      <c r="C133" s="19">
        <v>195629</v>
      </c>
      <c r="D133" s="16">
        <v>189510</v>
      </c>
      <c r="E133" s="16">
        <v>6119</v>
      </c>
      <c r="F133" s="67">
        <v>3.1278593664538487E-2</v>
      </c>
      <c r="G133" s="16">
        <v>3230</v>
      </c>
      <c r="H133" s="78">
        <v>1614</v>
      </c>
      <c r="I133" s="16">
        <v>2420</v>
      </c>
      <c r="J133" s="78">
        <v>1694</v>
      </c>
      <c r="K133" s="16">
        <v>92672</v>
      </c>
      <c r="L133" s="16">
        <v>89928</v>
      </c>
      <c r="M133" s="16">
        <v>2744</v>
      </c>
      <c r="N133" s="67">
        <v>2.9609806629834253E-2</v>
      </c>
      <c r="O133" s="16">
        <v>102957</v>
      </c>
      <c r="P133" s="16">
        <v>99582</v>
      </c>
      <c r="Q133" s="16">
        <v>3375</v>
      </c>
      <c r="R133" s="68">
        <v>3.2780675427605696E-2</v>
      </c>
    </row>
    <row r="134" spans="1:18" x14ac:dyDescent="0.3">
      <c r="A134" s="19" t="s">
        <v>285</v>
      </c>
      <c r="B134" s="16" t="s">
        <v>320</v>
      </c>
      <c r="C134" s="19">
        <v>138617</v>
      </c>
      <c r="D134" s="16">
        <v>134181</v>
      </c>
      <c r="E134" s="16">
        <v>4436</v>
      </c>
      <c r="F134" s="67">
        <v>3.2001846815325682E-2</v>
      </c>
      <c r="G134" s="16">
        <v>2077</v>
      </c>
      <c r="H134" s="78">
        <v>1082</v>
      </c>
      <c r="I134" s="16">
        <v>1834</v>
      </c>
      <c r="J134" s="78">
        <v>1560</v>
      </c>
      <c r="K134" s="16">
        <v>64754</v>
      </c>
      <c r="L134" s="16">
        <v>62872</v>
      </c>
      <c r="M134" s="16">
        <v>1882</v>
      </c>
      <c r="N134" s="67">
        <v>2.9063841615961948E-2</v>
      </c>
      <c r="O134" s="16">
        <v>73863</v>
      </c>
      <c r="P134" s="16">
        <v>71309</v>
      </c>
      <c r="Q134" s="16">
        <v>2554</v>
      </c>
      <c r="R134" s="68">
        <v>3.457752866793929E-2</v>
      </c>
    </row>
    <row r="135" spans="1:18" x14ac:dyDescent="0.3">
      <c r="A135" s="19" t="s">
        <v>285</v>
      </c>
      <c r="B135" s="16" t="s">
        <v>324</v>
      </c>
      <c r="C135" s="19">
        <v>276096</v>
      </c>
      <c r="D135" s="16">
        <v>257885</v>
      </c>
      <c r="E135" s="16">
        <v>18211</v>
      </c>
      <c r="F135" s="67">
        <v>6.5958941817338898E-2</v>
      </c>
      <c r="G135" s="16">
        <v>11802</v>
      </c>
      <c r="H135" s="16">
        <v>4588</v>
      </c>
      <c r="I135" s="16">
        <v>6997</v>
      </c>
      <c r="J135" s="16">
        <v>5668</v>
      </c>
      <c r="K135" s="16">
        <v>124100</v>
      </c>
      <c r="L135" s="16">
        <v>116376</v>
      </c>
      <c r="M135" s="16">
        <v>7724</v>
      </c>
      <c r="N135" s="67">
        <v>6.2240128928283643E-2</v>
      </c>
      <c r="O135" s="16">
        <v>151996</v>
      </c>
      <c r="P135" s="16">
        <v>141509</v>
      </c>
      <c r="Q135" s="16">
        <v>10487</v>
      </c>
      <c r="R135" s="68">
        <v>6.8995236716755698E-2</v>
      </c>
    </row>
    <row r="136" spans="1:18" x14ac:dyDescent="0.3">
      <c r="A136" s="19" t="s">
        <v>285</v>
      </c>
      <c r="B136" s="16" t="s">
        <v>325</v>
      </c>
      <c r="C136" s="19">
        <v>216642</v>
      </c>
      <c r="D136" s="16">
        <v>207148</v>
      </c>
      <c r="E136" s="16">
        <v>9494</v>
      </c>
      <c r="F136" s="67">
        <v>4.382345066976856E-2</v>
      </c>
      <c r="G136" s="16">
        <v>4931</v>
      </c>
      <c r="H136" s="16">
        <v>2863</v>
      </c>
      <c r="I136" s="16">
        <v>4146</v>
      </c>
      <c r="J136" s="16">
        <v>2948</v>
      </c>
      <c r="K136" s="16">
        <v>97161</v>
      </c>
      <c r="L136" s="16">
        <v>93071</v>
      </c>
      <c r="M136" s="16">
        <v>4090</v>
      </c>
      <c r="N136" s="67">
        <v>4.2095079301365773E-2</v>
      </c>
      <c r="O136" s="16">
        <v>119481</v>
      </c>
      <c r="P136" s="16">
        <v>114077</v>
      </c>
      <c r="Q136" s="16">
        <v>5404</v>
      </c>
      <c r="R136" s="68">
        <v>4.5228948535750456E-2</v>
      </c>
    </row>
    <row r="137" spans="1:18" x14ac:dyDescent="0.3">
      <c r="A137" s="19" t="s">
        <v>285</v>
      </c>
      <c r="B137" s="16" t="s">
        <v>327</v>
      </c>
      <c r="C137" s="19">
        <v>177078</v>
      </c>
      <c r="D137" s="16">
        <v>169046</v>
      </c>
      <c r="E137" s="16">
        <v>8032</v>
      </c>
      <c r="F137" s="67">
        <v>4.5358542563164253E-2</v>
      </c>
      <c r="G137" s="16">
        <v>4517</v>
      </c>
      <c r="H137" s="16">
        <v>2395</v>
      </c>
      <c r="I137" s="16">
        <v>3827</v>
      </c>
      <c r="J137" s="16">
        <v>2526</v>
      </c>
      <c r="K137" s="16">
        <v>80848</v>
      </c>
      <c r="L137" s="16">
        <v>77528</v>
      </c>
      <c r="M137" s="16">
        <v>3320</v>
      </c>
      <c r="N137" s="67">
        <v>4.1064714031268552E-2</v>
      </c>
      <c r="O137" s="16">
        <v>96230</v>
      </c>
      <c r="P137" s="16">
        <v>91518</v>
      </c>
      <c r="Q137" s="16">
        <v>4712</v>
      </c>
      <c r="R137" s="68">
        <v>4.8966018913020888E-2</v>
      </c>
    </row>
    <row r="138" spans="1:18" x14ac:dyDescent="0.3">
      <c r="A138" s="19" t="s">
        <v>285</v>
      </c>
      <c r="B138" s="16" t="s">
        <v>329</v>
      </c>
      <c r="C138" s="19">
        <v>261908</v>
      </c>
      <c r="D138" s="16">
        <v>256967</v>
      </c>
      <c r="E138" s="16">
        <v>4941</v>
      </c>
      <c r="F138" s="67">
        <v>1.8865403118652351E-2</v>
      </c>
      <c r="G138" s="16">
        <v>1892</v>
      </c>
      <c r="H138" s="78">
        <v>1600</v>
      </c>
      <c r="I138" s="16">
        <v>2287</v>
      </c>
      <c r="J138" s="78">
        <v>1775</v>
      </c>
      <c r="K138" s="16">
        <v>116625</v>
      </c>
      <c r="L138" s="16">
        <v>114424</v>
      </c>
      <c r="M138" s="16">
        <v>2201</v>
      </c>
      <c r="N138" s="67">
        <v>1.8872454448017148E-2</v>
      </c>
      <c r="O138" s="16">
        <v>145283</v>
      </c>
      <c r="P138" s="16">
        <v>142543</v>
      </c>
      <c r="Q138" s="16">
        <v>2740</v>
      </c>
      <c r="R138" s="68">
        <v>1.8859742709057496E-2</v>
      </c>
    </row>
    <row r="139" spans="1:18" x14ac:dyDescent="0.3">
      <c r="A139" s="19" t="s">
        <v>285</v>
      </c>
      <c r="B139" s="16" t="s">
        <v>331</v>
      </c>
      <c r="C139" s="19">
        <v>124233</v>
      </c>
      <c r="D139" s="16">
        <v>117024</v>
      </c>
      <c r="E139" s="16">
        <v>7209</v>
      </c>
      <c r="F139" s="67">
        <v>5.8028060177247591E-2</v>
      </c>
      <c r="G139" s="16">
        <v>4628</v>
      </c>
      <c r="H139" s="16">
        <v>1993</v>
      </c>
      <c r="I139" s="16">
        <v>2831</v>
      </c>
      <c r="J139" s="16">
        <v>1982</v>
      </c>
      <c r="K139" s="16">
        <v>56669</v>
      </c>
      <c r="L139" s="16">
        <v>53692</v>
      </c>
      <c r="M139" s="16">
        <v>2977</v>
      </c>
      <c r="N139" s="67">
        <v>5.2533130988723996E-2</v>
      </c>
      <c r="O139" s="16">
        <v>67564</v>
      </c>
      <c r="P139" s="16">
        <v>63332</v>
      </c>
      <c r="Q139" s="16">
        <v>4232</v>
      </c>
      <c r="R139" s="68">
        <v>6.2636907228701674E-2</v>
      </c>
    </row>
    <row r="140" spans="1:18" x14ac:dyDescent="0.3">
      <c r="A140" s="19" t="s">
        <v>285</v>
      </c>
      <c r="B140" s="16" t="s">
        <v>335</v>
      </c>
      <c r="C140" s="19">
        <v>239947</v>
      </c>
      <c r="D140" s="16">
        <v>228374</v>
      </c>
      <c r="E140" s="16">
        <v>11573</v>
      </c>
      <c r="F140" s="67">
        <v>4.8231484452816664E-2</v>
      </c>
      <c r="G140" s="16">
        <v>6259</v>
      </c>
      <c r="H140" s="16">
        <v>3367</v>
      </c>
      <c r="I140" s="16">
        <v>4049</v>
      </c>
      <c r="J140" s="16">
        <v>3443</v>
      </c>
      <c r="K140" s="16">
        <v>109476</v>
      </c>
      <c r="L140" s="16">
        <v>104654</v>
      </c>
      <c r="M140" s="16">
        <v>4822</v>
      </c>
      <c r="N140" s="67">
        <v>4.4046183638423032E-2</v>
      </c>
      <c r="O140" s="16">
        <v>130471</v>
      </c>
      <c r="P140" s="16">
        <v>123720</v>
      </c>
      <c r="Q140" s="16">
        <v>6751</v>
      </c>
      <c r="R140" s="68">
        <v>5.174329927723402E-2</v>
      </c>
    </row>
    <row r="141" spans="1:18" x14ac:dyDescent="0.3">
      <c r="A141" s="19" t="s">
        <v>285</v>
      </c>
      <c r="B141" s="16" t="s">
        <v>338</v>
      </c>
      <c r="C141" s="19">
        <v>258091</v>
      </c>
      <c r="D141" s="16">
        <v>243438</v>
      </c>
      <c r="E141" s="16">
        <v>14653</v>
      </c>
      <c r="F141" s="67">
        <v>5.6774548511958962E-2</v>
      </c>
      <c r="G141" s="16">
        <v>7951</v>
      </c>
      <c r="H141" s="16">
        <v>3903</v>
      </c>
      <c r="I141" s="16">
        <v>6555</v>
      </c>
      <c r="J141" s="16">
        <v>5399</v>
      </c>
      <c r="K141" s="16">
        <v>125368</v>
      </c>
      <c r="L141" s="16">
        <v>118930</v>
      </c>
      <c r="M141" s="16">
        <v>6438</v>
      </c>
      <c r="N141" s="67">
        <v>5.1352817305851575E-2</v>
      </c>
      <c r="O141" s="16">
        <v>132723</v>
      </c>
      <c r="P141" s="16">
        <v>124508</v>
      </c>
      <c r="Q141" s="16">
        <v>8215</v>
      </c>
      <c r="R141" s="68">
        <v>6.1895828153372051E-2</v>
      </c>
    </row>
    <row r="142" spans="1:18" x14ac:dyDescent="0.3">
      <c r="A142" s="19" t="s">
        <v>285</v>
      </c>
      <c r="B142" s="16" t="s">
        <v>339</v>
      </c>
      <c r="C142" s="19">
        <v>260293</v>
      </c>
      <c r="D142" s="16">
        <v>248976</v>
      </c>
      <c r="E142" s="16">
        <v>11317</v>
      </c>
      <c r="F142" s="67">
        <v>4.3477926797877785E-2</v>
      </c>
      <c r="G142" s="16">
        <v>4247</v>
      </c>
      <c r="H142" s="16">
        <v>2682</v>
      </c>
      <c r="I142" s="16">
        <v>6407</v>
      </c>
      <c r="J142" s="16">
        <v>4413</v>
      </c>
      <c r="K142" s="16">
        <v>119235</v>
      </c>
      <c r="L142" s="16">
        <v>114322</v>
      </c>
      <c r="M142" s="16">
        <v>4913</v>
      </c>
      <c r="N142" s="67">
        <v>4.1204344361974253E-2</v>
      </c>
      <c r="O142" s="16">
        <v>141058</v>
      </c>
      <c r="P142" s="16">
        <v>134654</v>
      </c>
      <c r="Q142" s="16">
        <v>6404</v>
      </c>
      <c r="R142" s="68">
        <v>4.5399764635823556E-2</v>
      </c>
    </row>
    <row r="143" spans="1:18" x14ac:dyDescent="0.3">
      <c r="A143" s="19" t="s">
        <v>285</v>
      </c>
      <c r="B143" s="16" t="s">
        <v>343</v>
      </c>
      <c r="C143" s="19">
        <v>309663</v>
      </c>
      <c r="D143" s="16">
        <v>299990</v>
      </c>
      <c r="E143" s="16">
        <v>9673</v>
      </c>
      <c r="F143" s="67">
        <v>3.1237183648030277E-2</v>
      </c>
      <c r="G143" s="16">
        <v>4185</v>
      </c>
      <c r="H143" s="16">
        <v>2682</v>
      </c>
      <c r="I143" s="16">
        <v>4281</v>
      </c>
      <c r="J143" s="16">
        <v>3002</v>
      </c>
      <c r="K143" s="16">
        <v>142787</v>
      </c>
      <c r="L143" s="16">
        <v>138598</v>
      </c>
      <c r="M143" s="16">
        <v>4189</v>
      </c>
      <c r="N143" s="67">
        <v>2.9337404665690854E-2</v>
      </c>
      <c r="O143" s="16">
        <v>166876</v>
      </c>
      <c r="P143" s="16">
        <v>161392</v>
      </c>
      <c r="Q143" s="16">
        <v>5484</v>
      </c>
      <c r="R143" s="68">
        <v>3.2862724418130825E-2</v>
      </c>
    </row>
    <row r="144" spans="1:18" x14ac:dyDescent="0.3">
      <c r="A144" s="19" t="s">
        <v>285</v>
      </c>
      <c r="B144" s="16" t="s">
        <v>344</v>
      </c>
      <c r="C144" s="19">
        <v>139427</v>
      </c>
      <c r="D144" s="16">
        <v>133284</v>
      </c>
      <c r="E144" s="16">
        <v>6143</v>
      </c>
      <c r="F144" s="67">
        <v>4.405889820479534E-2</v>
      </c>
      <c r="G144" s="16">
        <v>2836</v>
      </c>
      <c r="H144" s="16">
        <v>1673</v>
      </c>
      <c r="I144" s="16">
        <v>3019</v>
      </c>
      <c r="J144" s="16">
        <v>2168</v>
      </c>
      <c r="K144" s="16">
        <v>63581</v>
      </c>
      <c r="L144" s="16">
        <v>61054</v>
      </c>
      <c r="M144" s="16">
        <v>2527</v>
      </c>
      <c r="N144" s="67">
        <v>3.9744577782670924E-2</v>
      </c>
      <c r="O144" s="16">
        <v>75846</v>
      </c>
      <c r="P144" s="16">
        <v>72230</v>
      </c>
      <c r="Q144" s="16">
        <v>3616</v>
      </c>
      <c r="R144" s="68">
        <v>4.767555309442819E-2</v>
      </c>
    </row>
    <row r="145" spans="1:18" x14ac:dyDescent="0.3">
      <c r="A145" s="19" t="s">
        <v>285</v>
      </c>
      <c r="B145" s="16" t="s">
        <v>346</v>
      </c>
      <c r="C145" s="19">
        <v>202680</v>
      </c>
      <c r="D145" s="16">
        <v>196170</v>
      </c>
      <c r="E145" s="16">
        <v>6510</v>
      </c>
      <c r="F145" s="67">
        <v>3.2119597394908231E-2</v>
      </c>
      <c r="G145" s="16">
        <v>3064</v>
      </c>
      <c r="H145" s="16">
        <v>1929</v>
      </c>
      <c r="I145" s="16">
        <v>2990</v>
      </c>
      <c r="J145" s="16">
        <v>2413</v>
      </c>
      <c r="K145" s="16">
        <v>95463</v>
      </c>
      <c r="L145" s="16">
        <v>92492</v>
      </c>
      <c r="M145" s="16">
        <v>2971</v>
      </c>
      <c r="N145" s="67">
        <v>3.1122005384285011E-2</v>
      </c>
      <c r="O145" s="16">
        <v>107217</v>
      </c>
      <c r="P145" s="16">
        <v>103678</v>
      </c>
      <c r="Q145" s="16">
        <v>3539</v>
      </c>
      <c r="R145" s="68">
        <v>3.3007825251592564E-2</v>
      </c>
    </row>
    <row r="146" spans="1:18" x14ac:dyDescent="0.3">
      <c r="A146" s="19" t="s">
        <v>285</v>
      </c>
      <c r="B146" s="16" t="s">
        <v>348</v>
      </c>
      <c r="C146" s="19">
        <v>229760</v>
      </c>
      <c r="D146" s="16">
        <v>222157</v>
      </c>
      <c r="E146" s="16">
        <v>7603</v>
      </c>
      <c r="F146" s="67">
        <v>3.3091051532033428E-2</v>
      </c>
      <c r="G146" s="16">
        <v>3603</v>
      </c>
      <c r="H146" s="16">
        <v>1956</v>
      </c>
      <c r="I146" s="16">
        <v>3156</v>
      </c>
      <c r="J146" s="16">
        <v>2571</v>
      </c>
      <c r="K146" s="16">
        <v>106214</v>
      </c>
      <c r="L146" s="16">
        <v>102827</v>
      </c>
      <c r="M146" s="16">
        <v>3387</v>
      </c>
      <c r="N146" s="67">
        <v>3.1888451616547728E-2</v>
      </c>
      <c r="O146" s="16">
        <v>123546</v>
      </c>
      <c r="P146" s="16">
        <v>119330</v>
      </c>
      <c r="Q146" s="16">
        <v>4216</v>
      </c>
      <c r="R146" s="68">
        <v>3.4124941317404046E-2</v>
      </c>
    </row>
    <row r="147" spans="1:18" x14ac:dyDescent="0.3">
      <c r="A147" s="19" t="s">
        <v>350</v>
      </c>
      <c r="B147" s="16" t="s">
        <v>354</v>
      </c>
      <c r="C147" s="19">
        <v>289388</v>
      </c>
      <c r="D147" s="16">
        <v>278955</v>
      </c>
      <c r="E147" s="16">
        <v>10433</v>
      </c>
      <c r="F147" s="67">
        <v>3.6051944102727135E-2</v>
      </c>
      <c r="G147" s="16">
        <v>5100</v>
      </c>
      <c r="H147" s="16">
        <v>2895</v>
      </c>
      <c r="I147" s="16">
        <v>4733</v>
      </c>
      <c r="J147" s="16">
        <v>3661</v>
      </c>
      <c r="K147" s="16">
        <v>139026</v>
      </c>
      <c r="L147" s="16">
        <v>134509</v>
      </c>
      <c r="M147" s="16">
        <v>4517</v>
      </c>
      <c r="N147" s="67">
        <v>3.2490325550616435E-2</v>
      </c>
      <c r="O147" s="16">
        <v>150362</v>
      </c>
      <c r="P147" s="16">
        <v>144446</v>
      </c>
      <c r="Q147" s="16">
        <v>5916</v>
      </c>
      <c r="R147" s="68">
        <v>3.9345047285883401E-2</v>
      </c>
    </row>
    <row r="148" spans="1:18" x14ac:dyDescent="0.3">
      <c r="A148" s="19" t="s">
        <v>350</v>
      </c>
      <c r="B148" s="16" t="s">
        <v>355</v>
      </c>
      <c r="C148" s="19">
        <v>195810</v>
      </c>
      <c r="D148" s="16">
        <v>184512</v>
      </c>
      <c r="E148" s="16">
        <v>11298</v>
      </c>
      <c r="F148" s="67">
        <v>5.7698789643021303E-2</v>
      </c>
      <c r="G148" s="16">
        <v>5941</v>
      </c>
      <c r="H148" s="16">
        <v>3249</v>
      </c>
      <c r="I148" s="16">
        <v>4364</v>
      </c>
      <c r="J148" s="16">
        <v>3738</v>
      </c>
      <c r="K148" s="16">
        <v>92746</v>
      </c>
      <c r="L148" s="16">
        <v>87677</v>
      </c>
      <c r="M148" s="16">
        <v>5069</v>
      </c>
      <c r="N148" s="67">
        <v>5.4654648178897203E-2</v>
      </c>
      <c r="O148" s="16">
        <v>103064</v>
      </c>
      <c r="P148" s="16">
        <v>96835</v>
      </c>
      <c r="Q148" s="16">
        <v>6229</v>
      </c>
      <c r="R148" s="68">
        <v>6.0438174338275245E-2</v>
      </c>
    </row>
    <row r="149" spans="1:18" x14ac:dyDescent="0.3">
      <c r="A149" s="19" t="s">
        <v>350</v>
      </c>
      <c r="B149" s="16" t="s">
        <v>357</v>
      </c>
      <c r="C149" s="19">
        <v>122126</v>
      </c>
      <c r="D149" s="16">
        <v>114709</v>
      </c>
      <c r="E149" s="16">
        <v>7417</v>
      </c>
      <c r="F149" s="67">
        <v>6.0732358383964104E-2</v>
      </c>
      <c r="G149" s="16">
        <v>3992</v>
      </c>
      <c r="H149" s="16">
        <v>2123</v>
      </c>
      <c r="I149" s="16">
        <v>3314</v>
      </c>
      <c r="J149" s="16">
        <v>2367</v>
      </c>
      <c r="K149" s="16">
        <v>55596</v>
      </c>
      <c r="L149" s="16">
        <v>52403</v>
      </c>
      <c r="M149" s="16">
        <v>3193</v>
      </c>
      <c r="N149" s="67">
        <v>5.7432189366141452E-2</v>
      </c>
      <c r="O149" s="16">
        <v>66530</v>
      </c>
      <c r="P149" s="16">
        <v>62306</v>
      </c>
      <c r="Q149" s="16">
        <v>4224</v>
      </c>
      <c r="R149" s="68">
        <v>6.3490154817375619E-2</v>
      </c>
    </row>
    <row r="150" spans="1:18" x14ac:dyDescent="0.3">
      <c r="A150" s="19" t="s">
        <v>350</v>
      </c>
      <c r="B150" s="16" t="s">
        <v>359</v>
      </c>
      <c r="C150" s="19">
        <v>170536</v>
      </c>
      <c r="D150" s="16">
        <v>158537</v>
      </c>
      <c r="E150" s="16">
        <v>11999</v>
      </c>
      <c r="F150" s="67">
        <v>7.0360510390767933E-2</v>
      </c>
      <c r="G150" s="16">
        <v>7905</v>
      </c>
      <c r="H150" s="16">
        <v>2855</v>
      </c>
      <c r="I150" s="16">
        <v>4172</v>
      </c>
      <c r="J150" s="16">
        <v>3347</v>
      </c>
      <c r="K150" s="16">
        <v>81449</v>
      </c>
      <c r="L150" s="16">
        <v>76080</v>
      </c>
      <c r="M150" s="16">
        <v>5369</v>
      </c>
      <c r="N150" s="67">
        <v>6.5918550258443939E-2</v>
      </c>
      <c r="O150" s="16">
        <v>89087</v>
      </c>
      <c r="P150" s="16">
        <v>82457</v>
      </c>
      <c r="Q150" s="16">
        <v>6630</v>
      </c>
      <c r="R150" s="68">
        <v>7.4421632785928366E-2</v>
      </c>
    </row>
    <row r="151" spans="1:18" x14ac:dyDescent="0.3">
      <c r="A151" s="19" t="s">
        <v>350</v>
      </c>
      <c r="B151" s="16" t="s">
        <v>361</v>
      </c>
      <c r="C151" s="19">
        <v>190737</v>
      </c>
      <c r="D151" s="16">
        <v>183767</v>
      </c>
      <c r="E151" s="16">
        <v>6970</v>
      </c>
      <c r="F151" s="67">
        <v>3.6542464230851904E-2</v>
      </c>
      <c r="G151" s="16">
        <v>3326</v>
      </c>
      <c r="H151" s="16">
        <v>1943</v>
      </c>
      <c r="I151" s="16">
        <v>2747</v>
      </c>
      <c r="J151" s="16">
        <v>2188</v>
      </c>
      <c r="K151" s="16">
        <v>89976</v>
      </c>
      <c r="L151" s="16">
        <v>86694</v>
      </c>
      <c r="M151" s="16">
        <v>3282</v>
      </c>
      <c r="N151" s="67">
        <v>3.6476393704987994E-2</v>
      </c>
      <c r="O151" s="16">
        <v>100761</v>
      </c>
      <c r="P151" s="16">
        <v>97073</v>
      </c>
      <c r="Q151" s="16">
        <v>3688</v>
      </c>
      <c r="R151" s="68">
        <v>3.6601462867577733E-2</v>
      </c>
    </row>
    <row r="152" spans="1:18" x14ac:dyDescent="0.3">
      <c r="A152" s="19" t="s">
        <v>350</v>
      </c>
      <c r="B152" s="16" t="s">
        <v>363</v>
      </c>
      <c r="C152" s="19">
        <v>263624</v>
      </c>
      <c r="D152" s="16">
        <v>244031</v>
      </c>
      <c r="E152" s="16">
        <v>19593</v>
      </c>
      <c r="F152" s="67">
        <v>7.4321761296391828E-2</v>
      </c>
      <c r="G152" s="16">
        <v>12317</v>
      </c>
      <c r="H152" s="16">
        <v>5051</v>
      </c>
      <c r="I152" s="16">
        <v>7724</v>
      </c>
      <c r="J152" s="16">
        <v>5354</v>
      </c>
      <c r="K152" s="16">
        <v>128883</v>
      </c>
      <c r="L152" s="16">
        <v>119850</v>
      </c>
      <c r="M152" s="16">
        <v>9033</v>
      </c>
      <c r="N152" s="67">
        <v>7.0086822932427087E-2</v>
      </c>
      <c r="O152" s="16">
        <v>134741</v>
      </c>
      <c r="P152" s="16">
        <v>124181</v>
      </c>
      <c r="Q152" s="16">
        <v>10560</v>
      </c>
      <c r="R152" s="68">
        <v>7.8372581471118669E-2</v>
      </c>
    </row>
    <row r="153" spans="1:18" x14ac:dyDescent="0.3">
      <c r="A153" s="19" t="s">
        <v>350</v>
      </c>
      <c r="B153" s="16" t="s">
        <v>367</v>
      </c>
      <c r="C153" s="19">
        <v>238106</v>
      </c>
      <c r="D153" s="16">
        <v>227714</v>
      </c>
      <c r="E153" s="16">
        <v>10392</v>
      </c>
      <c r="F153" s="67">
        <v>4.3644427271887311E-2</v>
      </c>
      <c r="G153" s="16">
        <v>5263</v>
      </c>
      <c r="H153" s="16">
        <v>3089</v>
      </c>
      <c r="I153" s="16">
        <v>4502</v>
      </c>
      <c r="J153" s="16">
        <v>3801</v>
      </c>
      <c r="K153" s="16">
        <v>116394</v>
      </c>
      <c r="L153" s="16">
        <v>111612</v>
      </c>
      <c r="M153" s="16">
        <v>4782</v>
      </c>
      <c r="N153" s="67">
        <v>4.1084591989277802E-2</v>
      </c>
      <c r="O153" s="16">
        <v>121712</v>
      </c>
      <c r="P153" s="16">
        <v>116102</v>
      </c>
      <c r="Q153" s="16">
        <v>5610</v>
      </c>
      <c r="R153" s="68">
        <v>4.6092414881030629E-2</v>
      </c>
    </row>
    <row r="154" spans="1:18" x14ac:dyDescent="0.3">
      <c r="A154" s="19" t="s">
        <v>350</v>
      </c>
      <c r="B154" s="16" t="s">
        <v>368</v>
      </c>
      <c r="C154" s="19">
        <v>218459</v>
      </c>
      <c r="D154" s="16">
        <v>207543</v>
      </c>
      <c r="E154" s="16">
        <v>10916</v>
      </c>
      <c r="F154" s="67">
        <v>4.9968186250051498E-2</v>
      </c>
      <c r="G154" s="16">
        <v>5914</v>
      </c>
      <c r="H154" s="16">
        <v>3352</v>
      </c>
      <c r="I154" s="16">
        <v>4367</v>
      </c>
      <c r="J154" s="16">
        <v>3978</v>
      </c>
      <c r="K154" s="16">
        <v>105371</v>
      </c>
      <c r="L154" s="16">
        <v>100222</v>
      </c>
      <c r="M154" s="16">
        <v>5149</v>
      </c>
      <c r="N154" s="67">
        <v>4.8865437359425272E-2</v>
      </c>
      <c r="O154" s="16">
        <v>113088</v>
      </c>
      <c r="P154" s="16">
        <v>107321</v>
      </c>
      <c r="Q154" s="16">
        <v>5767</v>
      </c>
      <c r="R154" s="68">
        <v>5.0995684776457273E-2</v>
      </c>
    </row>
    <row r="155" spans="1:18" x14ac:dyDescent="0.3">
      <c r="A155" s="19" t="s">
        <v>350</v>
      </c>
      <c r="B155" s="16" t="s">
        <v>370</v>
      </c>
      <c r="C155" s="19">
        <v>184532</v>
      </c>
      <c r="D155" s="16">
        <v>173460</v>
      </c>
      <c r="E155" s="16">
        <v>11072</v>
      </c>
      <c r="F155" s="67">
        <v>6.0000433529143998E-2</v>
      </c>
      <c r="G155" s="16">
        <v>6825</v>
      </c>
      <c r="H155" s="16">
        <v>2811</v>
      </c>
      <c r="I155" s="16">
        <v>4322</v>
      </c>
      <c r="J155" s="16">
        <v>3303</v>
      </c>
      <c r="K155" s="16">
        <v>90031</v>
      </c>
      <c r="L155" s="16">
        <v>84971</v>
      </c>
      <c r="M155" s="16">
        <v>5060</v>
      </c>
      <c r="N155" s="67">
        <v>5.6202863458142203E-2</v>
      </c>
      <c r="O155" s="16">
        <v>94501</v>
      </c>
      <c r="P155" s="16">
        <v>88489</v>
      </c>
      <c r="Q155" s="16">
        <v>6012</v>
      </c>
      <c r="R155" s="68">
        <v>6.3618374408736411E-2</v>
      </c>
    </row>
    <row r="156" spans="1:18" x14ac:dyDescent="0.3">
      <c r="A156" s="19" t="s">
        <v>350</v>
      </c>
      <c r="B156" s="16" t="s">
        <v>372</v>
      </c>
      <c r="C156" s="19">
        <v>181075</v>
      </c>
      <c r="D156" s="16">
        <v>171867</v>
      </c>
      <c r="E156" s="16">
        <v>9208</v>
      </c>
      <c r="F156" s="67">
        <v>5.085185696534586E-2</v>
      </c>
      <c r="G156" s="16">
        <v>4275</v>
      </c>
      <c r="H156" s="16">
        <v>2508</v>
      </c>
      <c r="I156" s="16">
        <v>3411</v>
      </c>
      <c r="J156" s="16">
        <v>4016</v>
      </c>
      <c r="K156" s="16">
        <v>87920</v>
      </c>
      <c r="L156" s="16">
        <v>83595</v>
      </c>
      <c r="M156" s="16">
        <v>4325</v>
      </c>
      <c r="N156" s="67">
        <v>4.9192447679708824E-2</v>
      </c>
      <c r="O156" s="16">
        <v>93155</v>
      </c>
      <c r="P156" s="16">
        <v>88272</v>
      </c>
      <c r="Q156" s="16">
        <v>4883</v>
      </c>
      <c r="R156" s="68">
        <v>5.241801298910418E-2</v>
      </c>
    </row>
    <row r="157" spans="1:18" x14ac:dyDescent="0.3">
      <c r="A157" s="19" t="s">
        <v>374</v>
      </c>
      <c r="B157" s="16" t="s">
        <v>378</v>
      </c>
      <c r="C157" s="19">
        <v>147899</v>
      </c>
      <c r="D157" s="16">
        <v>143762</v>
      </c>
      <c r="E157" s="16">
        <v>4137</v>
      </c>
      <c r="F157" s="67">
        <v>2.7971791560456798E-2</v>
      </c>
      <c r="G157" s="16">
        <v>2040</v>
      </c>
      <c r="H157" s="78">
        <v>1241</v>
      </c>
      <c r="I157" s="16">
        <v>2107</v>
      </c>
      <c r="J157" s="78">
        <v>1644</v>
      </c>
      <c r="K157" s="16">
        <v>70470</v>
      </c>
      <c r="L157" s="16">
        <v>68637</v>
      </c>
      <c r="M157" s="16">
        <v>1833</v>
      </c>
      <c r="N157" s="67">
        <v>2.6011068539804172E-2</v>
      </c>
      <c r="O157" s="16">
        <v>77429</v>
      </c>
      <c r="P157" s="16">
        <v>75125</v>
      </c>
      <c r="Q157" s="16">
        <v>2304</v>
      </c>
      <c r="R157" s="68">
        <v>2.9756292861847625E-2</v>
      </c>
    </row>
    <row r="158" spans="1:18" x14ac:dyDescent="0.3">
      <c r="A158" s="19" t="s">
        <v>374</v>
      </c>
      <c r="B158" s="16" t="s">
        <v>379</v>
      </c>
      <c r="C158" s="19">
        <v>129753</v>
      </c>
      <c r="D158" s="16">
        <v>126409</v>
      </c>
      <c r="E158" s="16">
        <v>3344</v>
      </c>
      <c r="F158" s="67">
        <v>2.577204380630891E-2</v>
      </c>
      <c r="G158" s="78">
        <v>1596</v>
      </c>
      <c r="H158" s="78">
        <v>1294</v>
      </c>
      <c r="I158" s="78">
        <v>1485</v>
      </c>
      <c r="J158" s="78">
        <v>1589</v>
      </c>
      <c r="K158" s="16">
        <v>59979</v>
      </c>
      <c r="L158" s="16">
        <v>58433</v>
      </c>
      <c r="M158" s="16">
        <v>1546</v>
      </c>
      <c r="N158" s="67">
        <v>2.5775688157521799E-2</v>
      </c>
      <c r="O158" s="16">
        <v>69774</v>
      </c>
      <c r="P158" s="16">
        <v>67976</v>
      </c>
      <c r="Q158" s="16">
        <v>1798</v>
      </c>
      <c r="R158" s="68">
        <v>2.5768911055694101E-2</v>
      </c>
    </row>
    <row r="159" spans="1:18" x14ac:dyDescent="0.3">
      <c r="A159" s="19" t="s">
        <v>374</v>
      </c>
      <c r="B159" s="16" t="s">
        <v>383</v>
      </c>
      <c r="C159" s="19">
        <v>189630</v>
      </c>
      <c r="D159" s="16">
        <v>176650</v>
      </c>
      <c r="E159" s="16">
        <v>12980</v>
      </c>
      <c r="F159" s="67">
        <v>6.8449085060380735E-2</v>
      </c>
      <c r="G159" s="16">
        <v>7655</v>
      </c>
      <c r="H159" s="16">
        <v>4764</v>
      </c>
      <c r="I159" s="16">
        <v>5559</v>
      </c>
      <c r="J159" s="16">
        <v>6224</v>
      </c>
      <c r="K159" s="16">
        <v>87674</v>
      </c>
      <c r="L159" s="16">
        <v>81830</v>
      </c>
      <c r="M159" s="16">
        <v>5844</v>
      </c>
      <c r="N159" s="67">
        <v>6.6656021169331836E-2</v>
      </c>
      <c r="O159" s="16">
        <v>101956</v>
      </c>
      <c r="P159" s="16">
        <v>94820</v>
      </c>
      <c r="Q159" s="16">
        <v>7136</v>
      </c>
      <c r="R159" s="68">
        <v>6.9990976499666527E-2</v>
      </c>
    </row>
    <row r="160" spans="1:18" x14ac:dyDescent="0.3">
      <c r="A160" s="19" t="s">
        <v>374</v>
      </c>
      <c r="B160" s="16" t="s">
        <v>384</v>
      </c>
      <c r="C160" s="19">
        <v>173100</v>
      </c>
      <c r="D160" s="16">
        <v>163389</v>
      </c>
      <c r="E160" s="16">
        <v>9711</v>
      </c>
      <c r="F160" s="67">
        <v>5.6100519930675913E-2</v>
      </c>
      <c r="G160" s="16">
        <v>6086</v>
      </c>
      <c r="H160" s="16">
        <v>3698</v>
      </c>
      <c r="I160" s="16">
        <v>3997</v>
      </c>
      <c r="J160" s="16">
        <v>4328</v>
      </c>
      <c r="K160" s="16">
        <v>78041</v>
      </c>
      <c r="L160" s="16">
        <v>73703</v>
      </c>
      <c r="M160" s="16">
        <v>4338</v>
      </c>
      <c r="N160" s="67">
        <v>5.5586166245947644E-2</v>
      </c>
      <c r="O160" s="16">
        <v>95059</v>
      </c>
      <c r="P160" s="16">
        <v>89686</v>
      </c>
      <c r="Q160" s="16">
        <v>5373</v>
      </c>
      <c r="R160" s="68">
        <v>5.652279110867988E-2</v>
      </c>
    </row>
    <row r="161" spans="1:18" x14ac:dyDescent="0.3">
      <c r="A161" s="19" t="s">
        <v>374</v>
      </c>
      <c r="B161" s="16" t="s">
        <v>386</v>
      </c>
      <c r="C161" s="19">
        <v>169208</v>
      </c>
      <c r="D161" s="16">
        <v>158958</v>
      </c>
      <c r="E161" s="16">
        <v>10250</v>
      </c>
      <c r="F161" s="67">
        <v>6.0576332088317336E-2</v>
      </c>
      <c r="G161" s="16">
        <v>6608</v>
      </c>
      <c r="H161" s="16">
        <v>3902</v>
      </c>
      <c r="I161" s="16">
        <v>4343</v>
      </c>
      <c r="J161" s="16">
        <v>4647</v>
      </c>
      <c r="K161" s="16">
        <v>78875</v>
      </c>
      <c r="L161" s="16">
        <v>74234</v>
      </c>
      <c r="M161" s="16">
        <v>4641</v>
      </c>
      <c r="N161" s="67">
        <v>5.8839936608557845E-2</v>
      </c>
      <c r="O161" s="16">
        <v>90333</v>
      </c>
      <c r="P161" s="16">
        <v>84724</v>
      </c>
      <c r="Q161" s="16">
        <v>5609</v>
      </c>
      <c r="R161" s="68">
        <v>6.2092480046051828E-2</v>
      </c>
    </row>
    <row r="162" spans="1:18" x14ac:dyDescent="0.3">
      <c r="A162" s="19" t="s">
        <v>374</v>
      </c>
      <c r="B162" s="16" t="s">
        <v>388</v>
      </c>
      <c r="C162" s="19">
        <v>137193</v>
      </c>
      <c r="D162" s="16">
        <v>128525</v>
      </c>
      <c r="E162" s="16">
        <v>8668</v>
      </c>
      <c r="F162" s="67">
        <v>6.3181066089377735E-2</v>
      </c>
      <c r="G162" s="16">
        <v>5198</v>
      </c>
      <c r="H162" s="16">
        <v>2783</v>
      </c>
      <c r="I162" s="16">
        <v>3857</v>
      </c>
      <c r="J162" s="16">
        <v>4035</v>
      </c>
      <c r="K162" s="16">
        <v>65359</v>
      </c>
      <c r="L162" s="16">
        <v>61393</v>
      </c>
      <c r="M162" s="16">
        <v>3966</v>
      </c>
      <c r="N162" s="67">
        <v>6.0680242965773651E-2</v>
      </c>
      <c r="O162" s="16">
        <v>71834</v>
      </c>
      <c r="P162" s="16">
        <v>67132</v>
      </c>
      <c r="Q162" s="16">
        <v>4702</v>
      </c>
      <c r="R162" s="68">
        <v>6.545646908149344E-2</v>
      </c>
    </row>
    <row r="163" spans="1:18" x14ac:dyDescent="0.3">
      <c r="A163" s="19" t="s">
        <v>374</v>
      </c>
      <c r="B163" s="16" t="s">
        <v>390</v>
      </c>
      <c r="C163" s="19">
        <v>145957</v>
      </c>
      <c r="D163" s="16">
        <v>143013</v>
      </c>
      <c r="E163" s="16">
        <v>2944</v>
      </c>
      <c r="F163" s="67">
        <v>2.017032413656077E-2</v>
      </c>
      <c r="G163" s="78">
        <v>1348</v>
      </c>
      <c r="H163" s="78">
        <v>1091</v>
      </c>
      <c r="I163" s="78">
        <v>1292</v>
      </c>
      <c r="J163" s="78">
        <v>1229</v>
      </c>
      <c r="K163" s="16">
        <v>68195</v>
      </c>
      <c r="L163" s="16">
        <v>66859</v>
      </c>
      <c r="M163" s="16">
        <v>1336</v>
      </c>
      <c r="N163" s="67">
        <v>1.959087909670797E-2</v>
      </c>
      <c r="O163" s="16">
        <v>77762</v>
      </c>
      <c r="P163" s="16">
        <v>76154</v>
      </c>
      <c r="Q163" s="16">
        <v>1608</v>
      </c>
      <c r="R163" s="68">
        <v>2.0678480491756898E-2</v>
      </c>
    </row>
    <row r="164" spans="1:18" x14ac:dyDescent="0.3">
      <c r="A164" s="19" t="s">
        <v>374</v>
      </c>
      <c r="B164" s="16" t="s">
        <v>392</v>
      </c>
      <c r="C164" s="19">
        <v>111974</v>
      </c>
      <c r="D164" s="16">
        <v>102260</v>
      </c>
      <c r="E164" s="16">
        <v>9714</v>
      </c>
      <c r="F164" s="67">
        <v>8.6752281779698862E-2</v>
      </c>
      <c r="G164" s="16">
        <v>5468</v>
      </c>
      <c r="H164" s="16">
        <v>3430</v>
      </c>
      <c r="I164" s="16">
        <v>4930</v>
      </c>
      <c r="J164" s="16">
        <v>5827</v>
      </c>
      <c r="K164" s="16">
        <v>50026</v>
      </c>
      <c r="L164" s="16">
        <v>45906</v>
      </c>
      <c r="M164" s="16">
        <v>4120</v>
      </c>
      <c r="N164" s="67">
        <v>8.2357174269379912E-2</v>
      </c>
      <c r="O164" s="16">
        <v>61948</v>
      </c>
      <c r="P164" s="16">
        <v>56354</v>
      </c>
      <c r="Q164" s="16">
        <v>5594</v>
      </c>
      <c r="R164" s="68">
        <v>9.0301543229805645E-2</v>
      </c>
    </row>
    <row r="165" spans="1:18" x14ac:dyDescent="0.3">
      <c r="A165" s="19" t="s">
        <v>374</v>
      </c>
      <c r="B165" s="16" t="s">
        <v>396</v>
      </c>
      <c r="C165" s="19">
        <v>40785</v>
      </c>
      <c r="D165" s="16">
        <v>38620</v>
      </c>
      <c r="E165" s="16">
        <v>2165</v>
      </c>
      <c r="F165" s="67">
        <v>5.3083241387765108E-2</v>
      </c>
      <c r="G165" s="78">
        <v>1189</v>
      </c>
      <c r="H165" s="78">
        <v>664</v>
      </c>
      <c r="I165" s="78">
        <v>833</v>
      </c>
      <c r="J165" s="78">
        <v>957</v>
      </c>
      <c r="K165" s="16">
        <v>21098</v>
      </c>
      <c r="L165" s="16">
        <v>20048</v>
      </c>
      <c r="M165" s="16">
        <v>1050</v>
      </c>
      <c r="N165" s="67">
        <v>4.9767750497677496E-2</v>
      </c>
      <c r="O165" s="16">
        <v>19687</v>
      </c>
      <c r="P165" s="16">
        <v>18572</v>
      </c>
      <c r="Q165" s="16">
        <v>1115</v>
      </c>
      <c r="R165" s="68">
        <v>5.6636359018641745E-2</v>
      </c>
    </row>
    <row r="166" spans="1:18" x14ac:dyDescent="0.3">
      <c r="A166" s="19" t="s">
        <v>374</v>
      </c>
      <c r="B166" s="16" t="s">
        <v>397</v>
      </c>
      <c r="C166" s="19">
        <v>55545</v>
      </c>
      <c r="D166" s="16">
        <v>52111</v>
      </c>
      <c r="E166" s="16">
        <v>3434</v>
      </c>
      <c r="F166" s="67">
        <v>6.1823746511837252E-2</v>
      </c>
      <c r="G166" s="78">
        <v>1715</v>
      </c>
      <c r="H166" s="78">
        <v>1184</v>
      </c>
      <c r="I166" s="78">
        <v>1544</v>
      </c>
      <c r="J166" s="78">
        <v>1889</v>
      </c>
      <c r="K166" s="16">
        <v>27718</v>
      </c>
      <c r="L166" s="16">
        <v>26012</v>
      </c>
      <c r="M166" s="16">
        <v>1706</v>
      </c>
      <c r="N166" s="67">
        <v>6.1548452269283495E-2</v>
      </c>
      <c r="O166" s="16">
        <v>27827</v>
      </c>
      <c r="P166" s="16">
        <v>26099</v>
      </c>
      <c r="Q166" s="16">
        <v>1728</v>
      </c>
      <c r="R166" s="68">
        <v>6.2097962410608408E-2</v>
      </c>
    </row>
    <row r="167" spans="1:18" x14ac:dyDescent="0.3">
      <c r="A167" s="19" t="s">
        <v>374</v>
      </c>
      <c r="B167" s="16" t="s">
        <v>401</v>
      </c>
      <c r="C167" s="19">
        <v>165352</v>
      </c>
      <c r="D167" s="16">
        <v>155905</v>
      </c>
      <c r="E167" s="16">
        <v>9447</v>
      </c>
      <c r="F167" s="67">
        <v>5.7132662441337266E-2</v>
      </c>
      <c r="G167" s="16">
        <v>5579</v>
      </c>
      <c r="H167" s="16">
        <v>3757</v>
      </c>
      <c r="I167" s="16">
        <v>4455</v>
      </c>
      <c r="J167" s="16">
        <v>5140</v>
      </c>
      <c r="K167" s="16">
        <v>78762</v>
      </c>
      <c r="L167" s="16">
        <v>74651</v>
      </c>
      <c r="M167" s="16">
        <v>4111</v>
      </c>
      <c r="N167" s="67">
        <v>5.219522104568193E-2</v>
      </c>
      <c r="O167" s="16">
        <v>86590</v>
      </c>
      <c r="P167" s="16">
        <v>81254</v>
      </c>
      <c r="Q167" s="16">
        <v>5336</v>
      </c>
      <c r="R167" s="68">
        <v>6.1623744081302688E-2</v>
      </c>
    </row>
    <row r="168" spans="1:18" x14ac:dyDescent="0.3">
      <c r="A168" s="19" t="s">
        <v>374</v>
      </c>
      <c r="B168" s="16" t="s">
        <v>402</v>
      </c>
      <c r="C168" s="19">
        <v>56966</v>
      </c>
      <c r="D168" s="16">
        <v>51513</v>
      </c>
      <c r="E168" s="16">
        <v>5453</v>
      </c>
      <c r="F168" s="67">
        <v>9.5723765052838541E-2</v>
      </c>
      <c r="G168" s="16">
        <v>3439</v>
      </c>
      <c r="H168" s="16">
        <v>2133</v>
      </c>
      <c r="I168" s="16">
        <v>2898</v>
      </c>
      <c r="J168" s="16">
        <v>3294</v>
      </c>
      <c r="K168" s="16">
        <v>24957</v>
      </c>
      <c r="L168" s="16">
        <v>22676</v>
      </c>
      <c r="M168" s="16">
        <v>2281</v>
      </c>
      <c r="N168" s="67">
        <v>9.1397203189485909E-2</v>
      </c>
      <c r="O168" s="16">
        <v>32009</v>
      </c>
      <c r="P168" s="16">
        <v>28837</v>
      </c>
      <c r="Q168" s="16">
        <v>3172</v>
      </c>
      <c r="R168" s="68">
        <v>9.9097128932487732E-2</v>
      </c>
    </row>
    <row r="169" spans="1:18" x14ac:dyDescent="0.3">
      <c r="A169" s="19" t="s">
        <v>374</v>
      </c>
      <c r="B169" s="16" t="s">
        <v>404</v>
      </c>
      <c r="C169" s="19">
        <v>97891</v>
      </c>
      <c r="D169" s="16">
        <v>92368</v>
      </c>
      <c r="E169" s="16">
        <v>5523</v>
      </c>
      <c r="F169" s="67">
        <v>5.6419895598165307E-2</v>
      </c>
      <c r="G169" s="16">
        <v>3268</v>
      </c>
      <c r="H169" s="16">
        <v>2036</v>
      </c>
      <c r="I169" s="16">
        <v>2602</v>
      </c>
      <c r="J169" s="16">
        <v>2781</v>
      </c>
      <c r="K169" s="16">
        <v>44766</v>
      </c>
      <c r="L169" s="16">
        <v>42397</v>
      </c>
      <c r="M169" s="16">
        <v>2369</v>
      </c>
      <c r="N169" s="67">
        <v>5.2919626502256178E-2</v>
      </c>
      <c r="O169" s="16">
        <v>53125</v>
      </c>
      <c r="P169" s="16">
        <v>49971</v>
      </c>
      <c r="Q169" s="16">
        <v>3154</v>
      </c>
      <c r="R169" s="68">
        <v>5.9369411764705872E-2</v>
      </c>
    </row>
    <row r="170" spans="1:18" x14ac:dyDescent="0.3">
      <c r="A170" s="19" t="s">
        <v>374</v>
      </c>
      <c r="B170" s="16" t="s">
        <v>406</v>
      </c>
      <c r="C170" s="19">
        <v>119714</v>
      </c>
      <c r="D170" s="16">
        <v>112238</v>
      </c>
      <c r="E170" s="16">
        <v>7476</v>
      </c>
      <c r="F170" s="67">
        <v>6.2448836393404282E-2</v>
      </c>
      <c r="G170" s="16">
        <v>4657</v>
      </c>
      <c r="H170" s="16">
        <v>2750</v>
      </c>
      <c r="I170" s="16">
        <v>3176</v>
      </c>
      <c r="J170" s="16">
        <v>3910</v>
      </c>
      <c r="K170" s="16">
        <v>58823</v>
      </c>
      <c r="L170" s="16">
        <v>55364</v>
      </c>
      <c r="M170" s="16">
        <v>3459</v>
      </c>
      <c r="N170" s="67">
        <v>5.8803529231763088E-2</v>
      </c>
      <c r="O170" s="16">
        <v>60891</v>
      </c>
      <c r="P170" s="16">
        <v>56874</v>
      </c>
      <c r="Q170" s="16">
        <v>4017</v>
      </c>
      <c r="R170" s="68">
        <v>6.5970340444400644E-2</v>
      </c>
    </row>
    <row r="171" spans="1:18" x14ac:dyDescent="0.3">
      <c r="A171" s="19" t="s">
        <v>374</v>
      </c>
      <c r="B171" s="16" t="s">
        <v>410</v>
      </c>
      <c r="C171" s="19">
        <v>133484</v>
      </c>
      <c r="D171" s="16">
        <v>127609</v>
      </c>
      <c r="E171" s="16">
        <v>5875</v>
      </c>
      <c r="F171" s="67">
        <v>4.4012765574900366E-2</v>
      </c>
      <c r="G171" s="16">
        <v>3325</v>
      </c>
      <c r="H171" s="16">
        <v>1850</v>
      </c>
      <c r="I171" s="16">
        <v>2292</v>
      </c>
      <c r="J171" s="16">
        <v>2140</v>
      </c>
      <c r="K171" s="16">
        <v>65122</v>
      </c>
      <c r="L171" s="16">
        <v>62439</v>
      </c>
      <c r="M171" s="16">
        <v>2683</v>
      </c>
      <c r="N171" s="67">
        <v>4.119959460704524E-2</v>
      </c>
      <c r="O171" s="16">
        <v>68362</v>
      </c>
      <c r="P171" s="16">
        <v>65170</v>
      </c>
      <c r="Q171" s="16">
        <v>3192</v>
      </c>
      <c r="R171" s="68">
        <v>4.6692607003891051E-2</v>
      </c>
    </row>
    <row r="172" spans="1:18" x14ac:dyDescent="0.3">
      <c r="A172" s="19" t="s">
        <v>374</v>
      </c>
      <c r="B172" s="16" t="s">
        <v>411</v>
      </c>
      <c r="C172" s="19">
        <v>158341</v>
      </c>
      <c r="D172" s="16">
        <v>151023</v>
      </c>
      <c r="E172" s="16">
        <v>7318</v>
      </c>
      <c r="F172" s="67">
        <v>4.6216709506697567E-2</v>
      </c>
      <c r="G172" s="16">
        <v>4181</v>
      </c>
      <c r="H172" s="16">
        <v>2663</v>
      </c>
      <c r="I172" s="16">
        <v>2926</v>
      </c>
      <c r="J172" s="16">
        <v>3308</v>
      </c>
      <c r="K172" s="16">
        <v>77257</v>
      </c>
      <c r="L172" s="16">
        <v>73822</v>
      </c>
      <c r="M172" s="16">
        <v>3435</v>
      </c>
      <c r="N172" s="67">
        <v>4.4461990499242793E-2</v>
      </c>
      <c r="O172" s="16">
        <v>81084</v>
      </c>
      <c r="P172" s="16">
        <v>77201</v>
      </c>
      <c r="Q172" s="16">
        <v>3883</v>
      </c>
      <c r="R172" s="68">
        <v>4.7888609343396969E-2</v>
      </c>
    </row>
    <row r="173" spans="1:18" x14ac:dyDescent="0.3">
      <c r="A173" s="19" t="s">
        <v>374</v>
      </c>
      <c r="B173" s="16" t="s">
        <v>413</v>
      </c>
      <c r="C173" s="19">
        <v>66015</v>
      </c>
      <c r="D173" s="16">
        <v>62275</v>
      </c>
      <c r="E173" s="78">
        <v>3740</v>
      </c>
      <c r="F173" s="67">
        <v>5.665379080512005E-2</v>
      </c>
      <c r="G173" s="78">
        <v>2224</v>
      </c>
      <c r="H173" s="78">
        <v>1420</v>
      </c>
      <c r="I173" s="78">
        <v>1684</v>
      </c>
      <c r="J173" s="78">
        <v>1608</v>
      </c>
      <c r="K173" s="16">
        <v>32580</v>
      </c>
      <c r="L173" s="16">
        <v>30812</v>
      </c>
      <c r="M173" s="78">
        <v>1768</v>
      </c>
      <c r="N173" s="67">
        <v>5.4266421117249844E-2</v>
      </c>
      <c r="O173" s="16">
        <v>33435</v>
      </c>
      <c r="P173" s="16">
        <v>31463</v>
      </c>
      <c r="Q173" s="78">
        <v>1972</v>
      </c>
      <c r="R173" s="68">
        <v>5.8980110662479435E-2</v>
      </c>
    </row>
    <row r="174" spans="1:18" x14ac:dyDescent="0.3">
      <c r="A174" s="19" t="s">
        <v>415</v>
      </c>
      <c r="B174" s="16" t="s">
        <v>419</v>
      </c>
      <c r="C174" s="19">
        <v>305283</v>
      </c>
      <c r="D174" s="16">
        <v>296821</v>
      </c>
      <c r="E174" s="16">
        <v>8462</v>
      </c>
      <c r="F174" s="67">
        <v>2.7718543122283258E-2</v>
      </c>
      <c r="G174" s="16">
        <v>3357</v>
      </c>
      <c r="H174" s="16">
        <v>2208</v>
      </c>
      <c r="I174" s="16">
        <v>4103</v>
      </c>
      <c r="J174" s="16">
        <v>3042</v>
      </c>
      <c r="K174" s="16">
        <v>146158</v>
      </c>
      <c r="L174" s="16">
        <v>141989</v>
      </c>
      <c r="M174" s="16">
        <v>4169</v>
      </c>
      <c r="N174" s="67">
        <v>2.8523926162098551E-2</v>
      </c>
      <c r="O174" s="16">
        <v>159125</v>
      </c>
      <c r="P174" s="16">
        <v>154832</v>
      </c>
      <c r="Q174" s="16">
        <v>4293</v>
      </c>
      <c r="R174" s="68">
        <v>2.6978790259230164E-2</v>
      </c>
    </row>
    <row r="175" spans="1:18" x14ac:dyDescent="0.3">
      <c r="A175" s="19" t="s">
        <v>415</v>
      </c>
      <c r="B175" s="16" t="s">
        <v>421</v>
      </c>
      <c r="C175" s="19">
        <v>331586</v>
      </c>
      <c r="D175" s="16">
        <v>320116</v>
      </c>
      <c r="E175" s="16">
        <v>11470</v>
      </c>
      <c r="F175" s="67">
        <v>3.4591327740013146E-2</v>
      </c>
      <c r="G175" s="16">
        <v>6316</v>
      </c>
      <c r="H175" s="16">
        <v>2715</v>
      </c>
      <c r="I175" s="16">
        <v>5063</v>
      </c>
      <c r="J175" s="16">
        <v>3453</v>
      </c>
      <c r="K175" s="16">
        <v>158259</v>
      </c>
      <c r="L175" s="16">
        <v>152813</v>
      </c>
      <c r="M175" s="16">
        <v>5446</v>
      </c>
      <c r="N175" s="67">
        <v>3.4411944976273069E-2</v>
      </c>
      <c r="O175" s="16">
        <v>173327</v>
      </c>
      <c r="P175" s="16">
        <v>167303</v>
      </c>
      <c r="Q175" s="16">
        <v>6024</v>
      </c>
      <c r="R175" s="68">
        <v>3.4755116052317299E-2</v>
      </c>
    </row>
    <row r="176" spans="1:18" x14ac:dyDescent="0.3">
      <c r="A176" s="19" t="s">
        <v>415</v>
      </c>
      <c r="B176" s="16" t="s">
        <v>423</v>
      </c>
      <c r="C176" s="19">
        <v>244607</v>
      </c>
      <c r="D176" s="16">
        <v>233081</v>
      </c>
      <c r="E176" s="16">
        <v>11526</v>
      </c>
      <c r="F176" s="67">
        <v>4.7120483060582898E-2</v>
      </c>
      <c r="G176" s="16">
        <v>6970</v>
      </c>
      <c r="H176" s="16">
        <v>2812</v>
      </c>
      <c r="I176" s="16">
        <v>4284</v>
      </c>
      <c r="J176" s="16">
        <v>3307</v>
      </c>
      <c r="K176" s="16">
        <v>120931</v>
      </c>
      <c r="L176" s="16">
        <v>115448</v>
      </c>
      <c r="M176" s="16">
        <v>5483</v>
      </c>
      <c r="N176" s="67">
        <v>4.5339904573682512E-2</v>
      </c>
      <c r="O176" s="16">
        <v>123676</v>
      </c>
      <c r="P176" s="16">
        <v>117633</v>
      </c>
      <c r="Q176" s="16">
        <v>6043</v>
      </c>
      <c r="R176" s="68">
        <v>4.8861541447006697E-2</v>
      </c>
    </row>
    <row r="177" spans="1:18" x14ac:dyDescent="0.3">
      <c r="A177" s="19" t="s">
        <v>415</v>
      </c>
      <c r="B177" s="16" t="s">
        <v>425</v>
      </c>
      <c r="C177" s="19">
        <v>270741</v>
      </c>
      <c r="D177" s="16">
        <v>257832</v>
      </c>
      <c r="E177" s="16">
        <v>12909</v>
      </c>
      <c r="F177" s="67">
        <v>4.768025529934513E-2</v>
      </c>
      <c r="G177" s="16">
        <v>7458</v>
      </c>
      <c r="H177" s="16">
        <v>3335</v>
      </c>
      <c r="I177" s="16">
        <v>4901</v>
      </c>
      <c r="J177" s="16">
        <v>4174</v>
      </c>
      <c r="K177" s="16">
        <v>134087</v>
      </c>
      <c r="L177" s="16">
        <v>127772</v>
      </c>
      <c r="M177" s="16">
        <v>6315</v>
      </c>
      <c r="N177" s="67">
        <v>4.7096288230775538E-2</v>
      </c>
      <c r="O177" s="16">
        <v>136654</v>
      </c>
      <c r="P177" s="16">
        <v>130060</v>
      </c>
      <c r="Q177" s="16">
        <v>6594</v>
      </c>
      <c r="R177" s="68">
        <v>4.8253252740497903E-2</v>
      </c>
    </row>
    <row r="178" spans="1:18" x14ac:dyDescent="0.3">
      <c r="A178" s="19" t="s">
        <v>415</v>
      </c>
      <c r="B178" s="16" t="s">
        <v>427</v>
      </c>
      <c r="C178" s="19">
        <v>277268</v>
      </c>
      <c r="D178" s="16">
        <v>266790</v>
      </c>
      <c r="E178" s="16">
        <v>10478</v>
      </c>
      <c r="F178" s="67">
        <v>3.7790152487845695E-2</v>
      </c>
      <c r="G178" s="16">
        <v>5781</v>
      </c>
      <c r="H178" s="16">
        <v>3172</v>
      </c>
      <c r="I178" s="16">
        <v>4198</v>
      </c>
      <c r="J178" s="16">
        <v>3830</v>
      </c>
      <c r="K178" s="16">
        <v>134714</v>
      </c>
      <c r="L178" s="16">
        <v>129940</v>
      </c>
      <c r="M178" s="16">
        <v>4774</v>
      </c>
      <c r="N178" s="67">
        <v>3.5438039105067029E-2</v>
      </c>
      <c r="O178" s="16">
        <v>142554</v>
      </c>
      <c r="P178" s="16">
        <v>136850</v>
      </c>
      <c r="Q178" s="16">
        <v>5704</v>
      </c>
      <c r="R178" s="68">
        <v>4.0012907389480476E-2</v>
      </c>
    </row>
    <row r="179" spans="1:18" x14ac:dyDescent="0.3">
      <c r="A179" s="19" t="s">
        <v>415</v>
      </c>
      <c r="B179" s="16" t="s">
        <v>429</v>
      </c>
      <c r="C179" s="19">
        <v>145792</v>
      </c>
      <c r="D179" s="16">
        <v>140788</v>
      </c>
      <c r="E179" s="16">
        <v>5004</v>
      </c>
      <c r="F179" s="67">
        <v>3.4322870939420547E-2</v>
      </c>
      <c r="G179" s="16">
        <v>2919</v>
      </c>
      <c r="H179" s="78">
        <v>1345</v>
      </c>
      <c r="I179" s="16">
        <v>1987</v>
      </c>
      <c r="J179" s="78">
        <v>1557</v>
      </c>
      <c r="K179" s="16">
        <v>71807</v>
      </c>
      <c r="L179" s="16">
        <v>69459</v>
      </c>
      <c r="M179" s="16">
        <v>2348</v>
      </c>
      <c r="N179" s="67">
        <v>3.2698761959140475E-2</v>
      </c>
      <c r="O179" s="16">
        <v>73985</v>
      </c>
      <c r="P179" s="16">
        <v>71329</v>
      </c>
      <c r="Q179" s="16">
        <v>2656</v>
      </c>
      <c r="R179" s="68">
        <v>3.5899168750422386E-2</v>
      </c>
    </row>
    <row r="180" spans="1:18" x14ac:dyDescent="0.3">
      <c r="A180" s="19" t="s">
        <v>415</v>
      </c>
      <c r="B180" s="16" t="s">
        <v>431</v>
      </c>
      <c r="C180" s="19">
        <v>343526</v>
      </c>
      <c r="D180" s="16">
        <v>335682</v>
      </c>
      <c r="E180" s="16">
        <v>7844</v>
      </c>
      <c r="F180" s="67">
        <v>2.2833788417761684E-2</v>
      </c>
      <c r="G180" s="16">
        <v>3338</v>
      </c>
      <c r="H180" s="16">
        <v>1943</v>
      </c>
      <c r="I180" s="16">
        <v>3374</v>
      </c>
      <c r="J180" s="16">
        <v>2560</v>
      </c>
      <c r="K180" s="16">
        <v>164264</v>
      </c>
      <c r="L180" s="16">
        <v>160642</v>
      </c>
      <c r="M180" s="16">
        <v>3622</v>
      </c>
      <c r="N180" s="67">
        <v>2.2049870939463301E-2</v>
      </c>
      <c r="O180" s="16">
        <v>179262</v>
      </c>
      <c r="P180" s="16">
        <v>175040</v>
      </c>
      <c r="Q180" s="16">
        <v>4222</v>
      </c>
      <c r="R180" s="68">
        <v>2.3552119244457832E-2</v>
      </c>
    </row>
    <row r="181" spans="1:18" x14ac:dyDescent="0.3">
      <c r="A181" s="19" t="s">
        <v>415</v>
      </c>
      <c r="B181" s="16" t="s">
        <v>433</v>
      </c>
      <c r="C181" s="19">
        <v>687867</v>
      </c>
      <c r="D181" s="16">
        <v>672108</v>
      </c>
      <c r="E181" s="16">
        <v>15759</v>
      </c>
      <c r="F181" s="67">
        <v>2.2909952069222684E-2</v>
      </c>
      <c r="G181" s="16">
        <v>7593</v>
      </c>
      <c r="H181" s="16">
        <v>3625</v>
      </c>
      <c r="I181" s="16">
        <v>6437</v>
      </c>
      <c r="J181" s="16">
        <v>4825</v>
      </c>
      <c r="K181" s="16">
        <v>322862</v>
      </c>
      <c r="L181" s="16">
        <v>315594</v>
      </c>
      <c r="M181" s="16">
        <v>7268</v>
      </c>
      <c r="N181" s="67">
        <v>2.251116576122306E-2</v>
      </c>
      <c r="O181" s="16">
        <v>365005</v>
      </c>
      <c r="P181" s="16">
        <v>356514</v>
      </c>
      <c r="Q181" s="16">
        <v>8491</v>
      </c>
      <c r="R181" s="68">
        <v>2.3262695031574906E-2</v>
      </c>
    </row>
    <row r="182" spans="1:18" x14ac:dyDescent="0.3">
      <c r="A182" s="19" t="s">
        <v>415</v>
      </c>
      <c r="B182" s="16" t="s">
        <v>437</v>
      </c>
      <c r="C182" s="19">
        <v>209486</v>
      </c>
      <c r="D182" s="16">
        <v>203787</v>
      </c>
      <c r="E182" s="16">
        <v>5699</v>
      </c>
      <c r="F182" s="67">
        <v>2.7204681935785686E-2</v>
      </c>
      <c r="G182" s="16">
        <v>2236</v>
      </c>
      <c r="H182" s="78">
        <v>1523</v>
      </c>
      <c r="I182" s="16">
        <v>2700</v>
      </c>
      <c r="J182" s="16">
        <v>1921</v>
      </c>
      <c r="K182" s="16">
        <v>98698</v>
      </c>
      <c r="L182" s="16">
        <v>96159</v>
      </c>
      <c r="M182" s="16">
        <v>2539</v>
      </c>
      <c r="N182" s="67">
        <v>2.5724938701898722E-2</v>
      </c>
      <c r="O182" s="16">
        <v>110788</v>
      </c>
      <c r="P182" s="16">
        <v>107628</v>
      </c>
      <c r="Q182" s="16">
        <v>3160</v>
      </c>
      <c r="R182" s="68">
        <v>2.8522944723255225E-2</v>
      </c>
    </row>
    <row r="183" spans="1:18" x14ac:dyDescent="0.3">
      <c r="A183" s="19" t="s">
        <v>415</v>
      </c>
      <c r="B183" s="16" t="s">
        <v>439</v>
      </c>
      <c r="C183" s="19">
        <v>70946</v>
      </c>
      <c r="D183" s="16">
        <v>68981</v>
      </c>
      <c r="E183" s="16">
        <v>1965</v>
      </c>
      <c r="F183" s="67">
        <v>2.7697121754573902E-2</v>
      </c>
      <c r="G183" s="78">
        <v>690</v>
      </c>
      <c r="H183" s="78">
        <v>513</v>
      </c>
      <c r="I183" s="78">
        <v>1122</v>
      </c>
      <c r="J183" s="78">
        <v>590</v>
      </c>
      <c r="K183" s="16">
        <v>32724</v>
      </c>
      <c r="L183" s="16">
        <v>31905</v>
      </c>
      <c r="M183" s="16">
        <v>819</v>
      </c>
      <c r="N183" s="67">
        <v>2.502750275027503E-2</v>
      </c>
      <c r="O183" s="16">
        <v>38222</v>
      </c>
      <c r="P183" s="16">
        <v>37076</v>
      </c>
      <c r="Q183" s="16">
        <v>1146</v>
      </c>
      <c r="R183" s="68">
        <v>2.9982732457746849E-2</v>
      </c>
    </row>
    <row r="184" spans="1:18" x14ac:dyDescent="0.3">
      <c r="A184" s="19" t="s">
        <v>415</v>
      </c>
      <c r="B184" s="16" t="s">
        <v>441</v>
      </c>
      <c r="C184" s="19">
        <v>161126</v>
      </c>
      <c r="D184" s="16">
        <v>156756</v>
      </c>
      <c r="E184" s="16">
        <v>4370</v>
      </c>
      <c r="F184" s="67">
        <v>2.7121631518190734E-2</v>
      </c>
      <c r="G184" s="16">
        <v>1960</v>
      </c>
      <c r="H184" s="78">
        <v>1263</v>
      </c>
      <c r="I184" s="16">
        <v>2104</v>
      </c>
      <c r="J184" s="78">
        <v>1288</v>
      </c>
      <c r="K184" s="16">
        <v>75547</v>
      </c>
      <c r="L184" s="16">
        <v>73692</v>
      </c>
      <c r="M184" s="16">
        <v>1855</v>
      </c>
      <c r="N184" s="67">
        <v>2.4554250996068672E-2</v>
      </c>
      <c r="O184" s="16">
        <v>85579</v>
      </c>
      <c r="P184" s="16">
        <v>83064</v>
      </c>
      <c r="Q184" s="16">
        <v>2515</v>
      </c>
      <c r="R184" s="68">
        <v>2.9388050806856823E-2</v>
      </c>
    </row>
    <row r="185" spans="1:18" x14ac:dyDescent="0.3">
      <c r="A185" s="19" t="s">
        <v>415</v>
      </c>
      <c r="B185" s="16" t="s">
        <v>443</v>
      </c>
      <c r="C185" s="19">
        <v>333293</v>
      </c>
      <c r="D185" s="16">
        <v>322851</v>
      </c>
      <c r="E185" s="16">
        <v>10442</v>
      </c>
      <c r="F185" s="67">
        <v>3.1329790904699471E-2</v>
      </c>
      <c r="G185" s="16">
        <v>4845</v>
      </c>
      <c r="H185" s="16">
        <v>2620</v>
      </c>
      <c r="I185" s="16">
        <v>4881</v>
      </c>
      <c r="J185" s="16">
        <v>2935</v>
      </c>
      <c r="K185" s="16">
        <v>156340</v>
      </c>
      <c r="L185" s="16">
        <v>151749</v>
      </c>
      <c r="M185" s="16">
        <v>4591</v>
      </c>
      <c r="N185" s="67">
        <v>2.9365485480363312E-2</v>
      </c>
      <c r="O185" s="16">
        <v>176953</v>
      </c>
      <c r="P185" s="16">
        <v>171102</v>
      </c>
      <c r="Q185" s="16">
        <v>5851</v>
      </c>
      <c r="R185" s="68">
        <v>3.3065277220504882E-2</v>
      </c>
    </row>
    <row r="186" spans="1:18" x14ac:dyDescent="0.3">
      <c r="A186" s="19" t="s">
        <v>415</v>
      </c>
      <c r="B186" s="16" t="s">
        <v>445</v>
      </c>
      <c r="C186" s="19">
        <v>220556</v>
      </c>
      <c r="D186" s="16">
        <v>212892</v>
      </c>
      <c r="E186" s="16">
        <v>7664</v>
      </c>
      <c r="F186" s="67">
        <v>3.4748544587315695E-2</v>
      </c>
      <c r="G186" s="16">
        <v>3892</v>
      </c>
      <c r="H186" s="16">
        <v>1962</v>
      </c>
      <c r="I186" s="16">
        <v>3443</v>
      </c>
      <c r="J186" s="16">
        <v>2202</v>
      </c>
      <c r="K186" s="16">
        <v>107290</v>
      </c>
      <c r="L186" s="16">
        <v>103972</v>
      </c>
      <c r="M186" s="16">
        <v>3318</v>
      </c>
      <c r="N186" s="67">
        <v>3.0925528940255381E-2</v>
      </c>
      <c r="O186" s="16">
        <v>113266</v>
      </c>
      <c r="P186" s="16">
        <v>108920</v>
      </c>
      <c r="Q186" s="16">
        <v>4346</v>
      </c>
      <c r="R186" s="68">
        <v>3.8369855031518726E-2</v>
      </c>
    </row>
    <row r="187" spans="1:18" x14ac:dyDescent="0.3">
      <c r="A187" s="19" t="s">
        <v>415</v>
      </c>
      <c r="B187" s="16" t="s">
        <v>447</v>
      </c>
      <c r="C187" s="19">
        <v>75325</v>
      </c>
      <c r="D187" s="16">
        <v>72822</v>
      </c>
      <c r="E187" s="16">
        <v>2503</v>
      </c>
      <c r="F187" s="67">
        <v>3.3229339528708927E-2</v>
      </c>
      <c r="G187" s="78">
        <v>1297</v>
      </c>
      <c r="H187" s="78">
        <v>656</v>
      </c>
      <c r="I187" s="78">
        <v>1073</v>
      </c>
      <c r="J187" s="78">
        <v>781</v>
      </c>
      <c r="K187" s="16">
        <v>36745</v>
      </c>
      <c r="L187" s="16">
        <v>35594</v>
      </c>
      <c r="M187" s="16">
        <v>1151</v>
      </c>
      <c r="N187" s="67">
        <v>3.1323989658456931E-2</v>
      </c>
      <c r="O187" s="16">
        <v>38580</v>
      </c>
      <c r="P187" s="16">
        <v>37228</v>
      </c>
      <c r="Q187" s="16">
        <v>1352</v>
      </c>
      <c r="R187" s="68">
        <v>3.5044064282011407E-2</v>
      </c>
    </row>
    <row r="188" spans="1:18" x14ac:dyDescent="0.3">
      <c r="A188" s="19" t="s">
        <v>415</v>
      </c>
      <c r="B188" s="16" t="s">
        <v>449</v>
      </c>
      <c r="C188" s="19">
        <v>165313</v>
      </c>
      <c r="D188" s="16">
        <v>160775</v>
      </c>
      <c r="E188" s="16">
        <v>4538</v>
      </c>
      <c r="F188" s="67">
        <v>2.7450956670074345E-2</v>
      </c>
      <c r="G188" s="16">
        <v>2183</v>
      </c>
      <c r="H188" s="78">
        <v>1266</v>
      </c>
      <c r="I188" s="16">
        <v>2163</v>
      </c>
      <c r="J188" s="78">
        <v>1367</v>
      </c>
      <c r="K188" s="16">
        <v>74662</v>
      </c>
      <c r="L188" s="16">
        <v>72820</v>
      </c>
      <c r="M188" s="16">
        <v>1842</v>
      </c>
      <c r="N188" s="67">
        <v>2.4671184806193246E-2</v>
      </c>
      <c r="O188" s="16">
        <v>90651</v>
      </c>
      <c r="P188" s="16">
        <v>87955</v>
      </c>
      <c r="Q188" s="16">
        <v>2696</v>
      </c>
      <c r="R188" s="68">
        <v>2.9740433089541208E-2</v>
      </c>
    </row>
    <row r="189" spans="1:18" x14ac:dyDescent="0.3">
      <c r="A189" s="19" t="s">
        <v>415</v>
      </c>
      <c r="B189" s="16" t="s">
        <v>451</v>
      </c>
      <c r="C189" s="19">
        <v>48455</v>
      </c>
      <c r="D189" s="16">
        <v>46139</v>
      </c>
      <c r="E189" s="16">
        <v>2316</v>
      </c>
      <c r="F189" s="67">
        <v>4.7796924981942011E-2</v>
      </c>
      <c r="G189" s="78">
        <v>1454</v>
      </c>
      <c r="H189" s="78">
        <v>577</v>
      </c>
      <c r="I189" s="78">
        <v>985</v>
      </c>
      <c r="J189" s="78">
        <v>636</v>
      </c>
      <c r="K189" s="16">
        <v>22131</v>
      </c>
      <c r="L189" s="16">
        <v>21143</v>
      </c>
      <c r="M189" s="16">
        <v>988</v>
      </c>
      <c r="N189" s="67">
        <v>4.4643260584700195E-2</v>
      </c>
      <c r="O189" s="16">
        <v>26324</v>
      </c>
      <c r="P189" s="16">
        <v>24996</v>
      </c>
      <c r="Q189" s="16">
        <v>1328</v>
      </c>
      <c r="R189" s="68">
        <v>5.044826014283544E-2</v>
      </c>
    </row>
    <row r="190" spans="1:18" x14ac:dyDescent="0.3">
      <c r="A190" s="19" t="s">
        <v>415</v>
      </c>
      <c r="B190" s="16" t="s">
        <v>453</v>
      </c>
      <c r="C190" s="19">
        <v>40995</v>
      </c>
      <c r="D190" s="16">
        <v>39362</v>
      </c>
      <c r="E190" s="78">
        <v>1633</v>
      </c>
      <c r="F190" s="67">
        <v>3.9834126112940606E-2</v>
      </c>
      <c r="G190" s="78">
        <v>851</v>
      </c>
      <c r="H190" s="78">
        <v>433</v>
      </c>
      <c r="I190" s="78">
        <v>702</v>
      </c>
      <c r="J190" s="78">
        <v>474</v>
      </c>
      <c r="K190" s="16">
        <v>19416</v>
      </c>
      <c r="L190" s="16">
        <v>18744</v>
      </c>
      <c r="M190" s="78">
        <v>672</v>
      </c>
      <c r="N190" s="67">
        <v>3.4610630407911E-2</v>
      </c>
      <c r="O190" s="16">
        <v>21579</v>
      </c>
      <c r="P190" s="16">
        <v>20618</v>
      </c>
      <c r="Q190" s="78">
        <v>961</v>
      </c>
      <c r="R190" s="68">
        <v>4.4534037721859224E-2</v>
      </c>
    </row>
    <row r="191" spans="1:18" x14ac:dyDescent="0.3">
      <c r="A191" s="19" t="s">
        <v>415</v>
      </c>
      <c r="B191" s="16" t="s">
        <v>455</v>
      </c>
      <c r="C191" s="19">
        <v>371646</v>
      </c>
      <c r="D191" s="16">
        <v>357771</v>
      </c>
      <c r="E191" s="16">
        <v>13875</v>
      </c>
      <c r="F191" s="67">
        <v>3.7333914531570367E-2</v>
      </c>
      <c r="G191" s="16">
        <v>7324</v>
      </c>
      <c r="H191" s="16">
        <v>3139</v>
      </c>
      <c r="I191" s="16">
        <v>5816</v>
      </c>
      <c r="J191" s="16">
        <v>3799</v>
      </c>
      <c r="K191" s="16">
        <v>181140</v>
      </c>
      <c r="L191" s="16">
        <v>174898</v>
      </c>
      <c r="M191" s="16">
        <v>6242</v>
      </c>
      <c r="N191" s="67">
        <v>3.4459534062051454E-2</v>
      </c>
      <c r="O191" s="16">
        <v>190506</v>
      </c>
      <c r="P191" s="16">
        <v>182873</v>
      </c>
      <c r="Q191" s="16">
        <v>7633</v>
      </c>
      <c r="R191" s="68">
        <v>4.0066979517705478E-2</v>
      </c>
    </row>
    <row r="192" spans="1:18" x14ac:dyDescent="0.3">
      <c r="A192" s="19" t="s">
        <v>415</v>
      </c>
      <c r="B192" s="16" t="s">
        <v>457</v>
      </c>
      <c r="C192" s="19">
        <v>203948</v>
      </c>
      <c r="D192" s="16">
        <v>197204</v>
      </c>
      <c r="E192" s="16">
        <v>6744</v>
      </c>
      <c r="F192" s="67">
        <v>3.3067252436895678E-2</v>
      </c>
      <c r="G192" s="16">
        <v>2755</v>
      </c>
      <c r="H192" s="16">
        <v>1929</v>
      </c>
      <c r="I192" s="16">
        <v>3211</v>
      </c>
      <c r="J192" s="78">
        <v>1877</v>
      </c>
      <c r="K192" s="16">
        <v>96388</v>
      </c>
      <c r="L192" s="16">
        <v>93360</v>
      </c>
      <c r="M192" s="16">
        <v>3028</v>
      </c>
      <c r="N192" s="67">
        <v>3.1414698925177405E-2</v>
      </c>
      <c r="O192" s="16">
        <v>107560</v>
      </c>
      <c r="P192" s="16">
        <v>103844</v>
      </c>
      <c r="Q192" s="16">
        <v>3716</v>
      </c>
      <c r="R192" s="68">
        <v>3.4548159166976573E-2</v>
      </c>
    </row>
    <row r="193" spans="1:18" x14ac:dyDescent="0.3">
      <c r="A193" s="19" t="s">
        <v>415</v>
      </c>
      <c r="B193" s="16" t="s">
        <v>459</v>
      </c>
      <c r="C193" s="19">
        <v>165628</v>
      </c>
      <c r="D193" s="16">
        <v>156485</v>
      </c>
      <c r="E193" s="16">
        <v>9143</v>
      </c>
      <c r="F193" s="67">
        <v>5.5202018982297679E-2</v>
      </c>
      <c r="G193" s="16">
        <v>4886</v>
      </c>
      <c r="H193" s="16">
        <v>2096</v>
      </c>
      <c r="I193" s="16">
        <v>3669</v>
      </c>
      <c r="J193" s="16">
        <v>2749</v>
      </c>
      <c r="K193" s="16">
        <v>80861</v>
      </c>
      <c r="L193" s="16">
        <v>76729</v>
      </c>
      <c r="M193" s="16">
        <v>4132</v>
      </c>
      <c r="N193" s="67">
        <v>5.1100035864013557E-2</v>
      </c>
      <c r="O193" s="16">
        <v>84767</v>
      </c>
      <c r="P193" s="16">
        <v>79756</v>
      </c>
      <c r="Q193" s="16">
        <v>5011</v>
      </c>
      <c r="R193" s="68">
        <v>5.9114985784562396E-2</v>
      </c>
    </row>
    <row r="194" spans="1:18" x14ac:dyDescent="0.3">
      <c r="A194" s="19" t="s">
        <v>415</v>
      </c>
      <c r="B194" s="16" t="s">
        <v>461</v>
      </c>
      <c r="C194" s="19">
        <v>167448</v>
      </c>
      <c r="D194" s="16">
        <v>161887</v>
      </c>
      <c r="E194" s="16">
        <v>5561</v>
      </c>
      <c r="F194" s="67">
        <v>3.3210310066408677E-2</v>
      </c>
      <c r="G194" s="16">
        <v>2771</v>
      </c>
      <c r="H194" s="78">
        <v>1273</v>
      </c>
      <c r="I194" s="16">
        <v>2131</v>
      </c>
      <c r="J194" s="78">
        <v>1652</v>
      </c>
      <c r="K194" s="16">
        <v>82697</v>
      </c>
      <c r="L194" s="16">
        <v>80145</v>
      </c>
      <c r="M194" s="16">
        <v>2552</v>
      </c>
      <c r="N194" s="67">
        <v>3.0859644243442931E-2</v>
      </c>
      <c r="O194" s="16">
        <v>84751</v>
      </c>
      <c r="P194" s="16">
        <v>81742</v>
      </c>
      <c r="Q194" s="16">
        <v>3009</v>
      </c>
      <c r="R194" s="68">
        <v>3.550400585243832E-2</v>
      </c>
    </row>
    <row r="195" spans="1:18" x14ac:dyDescent="0.3">
      <c r="A195" s="19" t="s">
        <v>415</v>
      </c>
      <c r="B195" s="16" t="s">
        <v>463</v>
      </c>
      <c r="C195" s="19">
        <v>132494</v>
      </c>
      <c r="D195" s="16">
        <v>128088</v>
      </c>
      <c r="E195" s="16">
        <v>4406</v>
      </c>
      <c r="F195" s="67">
        <v>3.3254336045405827E-2</v>
      </c>
      <c r="G195" s="16">
        <v>2001</v>
      </c>
      <c r="H195" s="78">
        <v>1323</v>
      </c>
      <c r="I195" s="16">
        <v>2174</v>
      </c>
      <c r="J195" s="78">
        <v>1503</v>
      </c>
      <c r="K195" s="16">
        <v>62530</v>
      </c>
      <c r="L195" s="16">
        <v>60672</v>
      </c>
      <c r="M195" s="16">
        <v>1858</v>
      </c>
      <c r="N195" s="67">
        <v>2.9713737406045094E-2</v>
      </c>
      <c r="O195" s="16">
        <v>69964</v>
      </c>
      <c r="P195" s="16">
        <v>67416</v>
      </c>
      <c r="Q195" s="16">
        <v>2548</v>
      </c>
      <c r="R195" s="68">
        <v>3.6418729632382366E-2</v>
      </c>
    </row>
    <row r="196" spans="1:18" x14ac:dyDescent="0.3">
      <c r="A196" s="19" t="s">
        <v>415</v>
      </c>
      <c r="B196" s="16" t="s">
        <v>467</v>
      </c>
      <c r="C196" s="19">
        <v>268063</v>
      </c>
      <c r="D196" s="16">
        <v>258919</v>
      </c>
      <c r="E196" s="16">
        <v>9144</v>
      </c>
      <c r="F196" s="67">
        <v>3.4111384264146859E-2</v>
      </c>
      <c r="G196" s="16">
        <v>4531</v>
      </c>
      <c r="H196" s="16">
        <v>1862</v>
      </c>
      <c r="I196" s="16">
        <v>4024</v>
      </c>
      <c r="J196" s="16">
        <v>3149</v>
      </c>
      <c r="K196" s="16">
        <v>130537</v>
      </c>
      <c r="L196" s="16">
        <v>126407</v>
      </c>
      <c r="M196" s="16">
        <v>4130</v>
      </c>
      <c r="N196" s="67">
        <v>3.1638539264729537E-2</v>
      </c>
      <c r="O196" s="16">
        <v>137526</v>
      </c>
      <c r="P196" s="16">
        <v>132512</v>
      </c>
      <c r="Q196" s="16">
        <v>5014</v>
      </c>
      <c r="R196" s="68">
        <v>3.6458560563093524E-2</v>
      </c>
    </row>
    <row r="197" spans="1:18" x14ac:dyDescent="0.3">
      <c r="A197" s="19" t="s">
        <v>415</v>
      </c>
      <c r="B197" s="16" t="s">
        <v>469</v>
      </c>
      <c r="C197" s="19">
        <v>167448</v>
      </c>
      <c r="D197" s="16">
        <v>162175</v>
      </c>
      <c r="E197" s="16">
        <v>5273</v>
      </c>
      <c r="F197" s="67">
        <v>3.1490373130762986E-2</v>
      </c>
      <c r="G197" s="78">
        <v>2464</v>
      </c>
      <c r="H197" s="78">
        <v>1272</v>
      </c>
      <c r="I197" s="78">
        <v>2356</v>
      </c>
      <c r="J197" s="78">
        <v>1835</v>
      </c>
      <c r="K197" s="16">
        <v>81456</v>
      </c>
      <c r="L197" s="16">
        <v>78913</v>
      </c>
      <c r="M197" s="16">
        <v>2543</v>
      </c>
      <c r="N197" s="67">
        <v>3.121930858377529E-2</v>
      </c>
      <c r="O197" s="16">
        <v>85992</v>
      </c>
      <c r="P197" s="16">
        <v>83262</v>
      </c>
      <c r="Q197" s="16">
        <v>2730</v>
      </c>
      <c r="R197" s="68">
        <v>3.1747139268769188E-2</v>
      </c>
    </row>
    <row r="198" spans="1:18" x14ac:dyDescent="0.3">
      <c r="A198" s="19" t="s">
        <v>415</v>
      </c>
      <c r="B198" s="16" t="s">
        <v>471</v>
      </c>
      <c r="C198" s="19">
        <v>157876</v>
      </c>
      <c r="D198" s="16">
        <v>151826</v>
      </c>
      <c r="E198" s="16">
        <v>6050</v>
      </c>
      <c r="F198" s="67">
        <v>3.8321214117408596E-2</v>
      </c>
      <c r="G198" s="16">
        <v>3095</v>
      </c>
      <c r="H198" s="78">
        <v>1384</v>
      </c>
      <c r="I198" s="16">
        <v>2765</v>
      </c>
      <c r="J198" s="78">
        <v>1861</v>
      </c>
      <c r="K198" s="16">
        <v>75492</v>
      </c>
      <c r="L198" s="16">
        <v>72705</v>
      </c>
      <c r="M198" s="16">
        <v>2787</v>
      </c>
      <c r="N198" s="67">
        <v>3.691781910666031E-2</v>
      </c>
      <c r="O198" s="16">
        <v>82384</v>
      </c>
      <c r="P198" s="16">
        <v>79121</v>
      </c>
      <c r="Q198" s="16">
        <v>3263</v>
      </c>
      <c r="R198" s="68">
        <v>3.960720528257914E-2</v>
      </c>
    </row>
    <row r="199" spans="1:18" x14ac:dyDescent="0.3">
      <c r="A199" s="19" t="s">
        <v>415</v>
      </c>
      <c r="B199" s="16" t="s">
        <v>473</v>
      </c>
      <c r="C199" s="19">
        <v>158019</v>
      </c>
      <c r="D199" s="16">
        <v>152268</v>
      </c>
      <c r="E199" s="16">
        <v>5751</v>
      </c>
      <c r="F199" s="67">
        <v>3.6394357640536897E-2</v>
      </c>
      <c r="G199" s="16">
        <v>2772</v>
      </c>
      <c r="H199" s="78">
        <v>1394</v>
      </c>
      <c r="I199" s="16">
        <v>2557</v>
      </c>
      <c r="J199" s="16">
        <v>1960</v>
      </c>
      <c r="K199" s="16">
        <v>75510</v>
      </c>
      <c r="L199" s="16">
        <v>72847</v>
      </c>
      <c r="M199" s="16">
        <v>2663</v>
      </c>
      <c r="N199" s="67">
        <v>3.5266852072573171E-2</v>
      </c>
      <c r="O199" s="16">
        <v>82509</v>
      </c>
      <c r="P199" s="16">
        <v>79421</v>
      </c>
      <c r="Q199" s="16">
        <v>3088</v>
      </c>
      <c r="R199" s="68">
        <v>3.7426220169920858E-2</v>
      </c>
    </row>
    <row r="200" spans="1:18" x14ac:dyDescent="0.3">
      <c r="A200" s="19" t="s">
        <v>415</v>
      </c>
      <c r="B200" s="16" t="s">
        <v>475</v>
      </c>
      <c r="C200" s="19">
        <v>226836</v>
      </c>
      <c r="D200" s="16">
        <v>218567</v>
      </c>
      <c r="E200" s="16">
        <v>8269</v>
      </c>
      <c r="F200" s="67">
        <v>3.6453649332557445E-2</v>
      </c>
      <c r="G200" s="16">
        <v>4365</v>
      </c>
      <c r="H200" s="16">
        <v>2028</v>
      </c>
      <c r="I200" s="16">
        <v>3676</v>
      </c>
      <c r="J200" s="16">
        <v>3053</v>
      </c>
      <c r="K200" s="16">
        <v>111251</v>
      </c>
      <c r="L200" s="16">
        <v>107358</v>
      </c>
      <c r="M200" s="16">
        <v>3893</v>
      </c>
      <c r="N200" s="67">
        <v>3.4992943883650485E-2</v>
      </c>
      <c r="O200" s="16">
        <v>115585</v>
      </c>
      <c r="P200" s="16">
        <v>111209</v>
      </c>
      <c r="Q200" s="16">
        <v>4376</v>
      </c>
      <c r="R200" s="68">
        <v>3.7859583856036681E-2</v>
      </c>
    </row>
    <row r="201" spans="1:18" x14ac:dyDescent="0.3">
      <c r="A201" s="19" t="s">
        <v>415</v>
      </c>
      <c r="B201" s="16" t="s">
        <v>477</v>
      </c>
      <c r="C201" s="19">
        <v>119050</v>
      </c>
      <c r="D201" s="16">
        <v>111365</v>
      </c>
      <c r="E201" s="16">
        <v>7685</v>
      </c>
      <c r="F201" s="67">
        <v>6.4552708945821088E-2</v>
      </c>
      <c r="G201" s="16">
        <v>4761</v>
      </c>
      <c r="H201" s="16">
        <v>1865</v>
      </c>
      <c r="I201" s="16">
        <v>3124</v>
      </c>
      <c r="J201" s="16">
        <v>2947</v>
      </c>
      <c r="K201" s="16">
        <v>58299</v>
      </c>
      <c r="L201" s="16">
        <v>54756</v>
      </c>
      <c r="M201" s="16">
        <v>3543</v>
      </c>
      <c r="N201" s="67">
        <v>6.0772912056810589E-2</v>
      </c>
      <c r="O201" s="16">
        <v>60751</v>
      </c>
      <c r="P201" s="16">
        <v>56609</v>
      </c>
      <c r="Q201" s="16">
        <v>4142</v>
      </c>
      <c r="R201" s="68">
        <v>6.8179947655182635E-2</v>
      </c>
    </row>
    <row r="202" spans="1:18" x14ac:dyDescent="0.3">
      <c r="A202" s="19" t="s">
        <v>415</v>
      </c>
      <c r="B202" s="16" t="s">
        <v>479</v>
      </c>
      <c r="C202" s="19">
        <v>111632</v>
      </c>
      <c r="D202" s="16">
        <v>104893</v>
      </c>
      <c r="E202" s="16">
        <v>6739</v>
      </c>
      <c r="F202" s="67">
        <v>6.0367994840189197E-2</v>
      </c>
      <c r="G202" s="16">
        <v>3895</v>
      </c>
      <c r="H202" s="78">
        <v>1606</v>
      </c>
      <c r="I202" s="16">
        <v>2576</v>
      </c>
      <c r="J202" s="16">
        <v>2551</v>
      </c>
      <c r="K202" s="16">
        <v>54107</v>
      </c>
      <c r="L202" s="16">
        <v>51107</v>
      </c>
      <c r="M202" s="16">
        <v>3000</v>
      </c>
      <c r="N202" s="67">
        <v>5.5445690945718669E-2</v>
      </c>
      <c r="O202" s="16">
        <v>57525</v>
      </c>
      <c r="P202" s="16">
        <v>53786</v>
      </c>
      <c r="Q202" s="16">
        <v>3739</v>
      </c>
      <c r="R202" s="68">
        <v>6.4997827031725339E-2</v>
      </c>
    </row>
    <row r="203" spans="1:18" x14ac:dyDescent="0.3">
      <c r="A203" s="19" t="s">
        <v>415</v>
      </c>
      <c r="B203" s="16" t="s">
        <v>481</v>
      </c>
      <c r="C203" s="19">
        <v>172857</v>
      </c>
      <c r="D203" s="16">
        <v>166201</v>
      </c>
      <c r="E203" s="16">
        <v>6656</v>
      </c>
      <c r="F203" s="67">
        <v>3.8505816946956158E-2</v>
      </c>
      <c r="G203" s="16">
        <v>3574</v>
      </c>
      <c r="H203" s="78">
        <v>1634</v>
      </c>
      <c r="I203" s="16">
        <v>2972</v>
      </c>
      <c r="J203" s="16">
        <v>2045</v>
      </c>
      <c r="K203" s="16">
        <v>84671</v>
      </c>
      <c r="L203" s="16">
        <v>81619</v>
      </c>
      <c r="M203" s="16">
        <v>3052</v>
      </c>
      <c r="N203" s="67">
        <v>3.6045399251219426E-2</v>
      </c>
      <c r="O203" s="16">
        <v>88186</v>
      </c>
      <c r="P203" s="16">
        <v>84582</v>
      </c>
      <c r="Q203" s="16">
        <v>3604</v>
      </c>
      <c r="R203" s="68">
        <v>4.0868165014854962E-2</v>
      </c>
    </row>
    <row r="204" spans="1:18" x14ac:dyDescent="0.3">
      <c r="A204" s="19" t="s">
        <v>415</v>
      </c>
      <c r="B204" s="16" t="s">
        <v>483</v>
      </c>
      <c r="C204" s="19">
        <v>34003</v>
      </c>
      <c r="D204" s="16">
        <v>32447</v>
      </c>
      <c r="E204" s="78">
        <v>1556</v>
      </c>
      <c r="F204" s="67">
        <v>4.5760668176337373E-2</v>
      </c>
      <c r="G204" s="78">
        <v>825</v>
      </c>
      <c r="H204" s="78">
        <v>381</v>
      </c>
      <c r="I204" s="78">
        <v>665</v>
      </c>
      <c r="J204" s="78">
        <v>425</v>
      </c>
      <c r="K204" s="16">
        <v>17068</v>
      </c>
      <c r="L204" s="16">
        <v>16379</v>
      </c>
      <c r="M204" s="78">
        <v>689</v>
      </c>
      <c r="N204" s="67">
        <v>4.0367940004687138E-2</v>
      </c>
      <c r="O204" s="16">
        <v>16935</v>
      </c>
      <c r="P204" s="16">
        <v>16068</v>
      </c>
      <c r="Q204" s="78">
        <v>867</v>
      </c>
      <c r="R204" s="68">
        <v>5.1195748449955711E-2</v>
      </c>
    </row>
    <row r="205" spans="1:18" x14ac:dyDescent="0.3">
      <c r="A205" s="19" t="s">
        <v>415</v>
      </c>
      <c r="B205" s="16" t="s">
        <v>485</v>
      </c>
      <c r="C205" s="90">
        <v>1940</v>
      </c>
      <c r="D205" s="78">
        <v>1760</v>
      </c>
      <c r="E205" s="78">
        <v>180</v>
      </c>
      <c r="F205" s="67">
        <v>9.2783505154639179E-2</v>
      </c>
      <c r="G205" s="78">
        <v>140</v>
      </c>
      <c r="H205" s="78">
        <v>34</v>
      </c>
      <c r="I205" s="78">
        <v>24</v>
      </c>
      <c r="J205" s="78">
        <v>13</v>
      </c>
      <c r="K205" s="78">
        <v>1294</v>
      </c>
      <c r="L205" s="78">
        <v>1164</v>
      </c>
      <c r="M205" s="78">
        <v>130</v>
      </c>
      <c r="N205" s="67">
        <v>0.10046367851622875</v>
      </c>
      <c r="O205" s="78">
        <v>646</v>
      </c>
      <c r="P205" s="78">
        <v>596</v>
      </c>
      <c r="Q205" s="78">
        <v>50</v>
      </c>
      <c r="R205" s="68">
        <v>7.7399380804953566E-2</v>
      </c>
    </row>
    <row r="206" spans="1:18" x14ac:dyDescent="0.3">
      <c r="A206" s="19" t="s">
        <v>415</v>
      </c>
      <c r="B206" s="16" t="s">
        <v>489</v>
      </c>
      <c r="C206" s="19">
        <v>29853</v>
      </c>
      <c r="D206" s="16">
        <v>28495</v>
      </c>
      <c r="E206" s="78">
        <v>1358</v>
      </c>
      <c r="F206" s="67">
        <v>4.5489565537801896E-2</v>
      </c>
      <c r="G206" s="78">
        <v>608</v>
      </c>
      <c r="H206" s="78">
        <v>384</v>
      </c>
      <c r="I206" s="78">
        <v>754</v>
      </c>
      <c r="J206" s="78">
        <v>500</v>
      </c>
      <c r="K206" s="16">
        <v>13777</v>
      </c>
      <c r="L206" s="16">
        <v>13216</v>
      </c>
      <c r="M206" s="78">
        <v>561</v>
      </c>
      <c r="N206" s="67">
        <v>4.0720040647455907E-2</v>
      </c>
      <c r="O206" s="16">
        <v>16076</v>
      </c>
      <c r="P206" s="16">
        <v>15279</v>
      </c>
      <c r="Q206" s="78">
        <v>797</v>
      </c>
      <c r="R206" s="68">
        <v>4.9577009206270214E-2</v>
      </c>
    </row>
    <row r="207" spans="1:18" x14ac:dyDescent="0.3">
      <c r="A207" s="19" t="s">
        <v>415</v>
      </c>
      <c r="B207" s="16" t="s">
        <v>491</v>
      </c>
      <c r="C207" s="19">
        <v>33336</v>
      </c>
      <c r="D207" s="16">
        <v>32088</v>
      </c>
      <c r="E207" s="78">
        <v>1248</v>
      </c>
      <c r="F207" s="67">
        <v>3.7437005039596835E-2</v>
      </c>
      <c r="G207" s="78">
        <v>407</v>
      </c>
      <c r="H207" s="78">
        <v>331</v>
      </c>
      <c r="I207" s="78">
        <v>742</v>
      </c>
      <c r="J207" s="78">
        <v>520</v>
      </c>
      <c r="K207" s="16">
        <v>15171</v>
      </c>
      <c r="L207" s="16">
        <v>14694</v>
      </c>
      <c r="M207" s="78">
        <v>477</v>
      </c>
      <c r="N207" s="67">
        <v>3.1441566145936323E-2</v>
      </c>
      <c r="O207" s="16">
        <v>18165</v>
      </c>
      <c r="P207" s="16">
        <v>17394</v>
      </c>
      <c r="Q207" s="78">
        <v>771</v>
      </c>
      <c r="R207" s="68">
        <v>4.2444260941370777E-2</v>
      </c>
    </row>
    <row r="208" spans="1:18" x14ac:dyDescent="0.3">
      <c r="A208" s="19" t="s">
        <v>415</v>
      </c>
      <c r="B208" s="16" t="s">
        <v>493</v>
      </c>
      <c r="C208" s="19">
        <v>47160</v>
      </c>
      <c r="D208" s="16">
        <v>45644</v>
      </c>
      <c r="E208" s="78">
        <v>1516</v>
      </c>
      <c r="F208" s="67">
        <v>3.214588634435963E-2</v>
      </c>
      <c r="G208" s="78">
        <v>590</v>
      </c>
      <c r="H208" s="78">
        <v>528</v>
      </c>
      <c r="I208" s="78">
        <v>1034</v>
      </c>
      <c r="J208" s="78">
        <v>622</v>
      </c>
      <c r="K208" s="16">
        <v>20180</v>
      </c>
      <c r="L208" s="16">
        <v>19474</v>
      </c>
      <c r="M208" s="78">
        <v>706</v>
      </c>
      <c r="N208" s="67">
        <v>3.498513379583746E-2</v>
      </c>
      <c r="O208" s="16">
        <v>26980</v>
      </c>
      <c r="P208" s="16">
        <v>26170</v>
      </c>
      <c r="Q208" s="78">
        <v>810</v>
      </c>
      <c r="R208" s="68">
        <v>3.0022238695329873E-2</v>
      </c>
    </row>
    <row r="209" spans="1:18" x14ac:dyDescent="0.3">
      <c r="A209" s="19" t="s">
        <v>415</v>
      </c>
      <c r="B209" s="16" t="s">
        <v>495</v>
      </c>
      <c r="C209" s="19">
        <v>25057</v>
      </c>
      <c r="D209" s="16">
        <v>23870</v>
      </c>
      <c r="E209" s="78">
        <v>1187</v>
      </c>
      <c r="F209" s="67">
        <v>4.737199185856248E-2</v>
      </c>
      <c r="G209" s="78">
        <v>498</v>
      </c>
      <c r="H209" s="78">
        <v>314</v>
      </c>
      <c r="I209" s="78">
        <v>726</v>
      </c>
      <c r="J209" s="78">
        <v>343</v>
      </c>
      <c r="K209" s="16">
        <v>10728</v>
      </c>
      <c r="L209" s="16">
        <v>10212</v>
      </c>
      <c r="M209" s="78">
        <v>516</v>
      </c>
      <c r="N209" s="67">
        <v>4.8098434004474271E-2</v>
      </c>
      <c r="O209" s="16">
        <v>14329</v>
      </c>
      <c r="P209" s="16">
        <v>13658</v>
      </c>
      <c r="Q209" s="78">
        <v>671</v>
      </c>
      <c r="R209" s="68">
        <v>4.6828110824202664E-2</v>
      </c>
    </row>
    <row r="210" spans="1:18" x14ac:dyDescent="0.3">
      <c r="A210" s="19" t="s">
        <v>415</v>
      </c>
      <c r="B210" s="16" t="s">
        <v>497</v>
      </c>
      <c r="C210" s="19">
        <v>55482</v>
      </c>
      <c r="D210" s="16">
        <v>54090</v>
      </c>
      <c r="E210" s="78">
        <v>1392</v>
      </c>
      <c r="F210" s="67">
        <v>2.5089218124797232E-2</v>
      </c>
      <c r="G210" s="78">
        <v>484</v>
      </c>
      <c r="H210" s="78">
        <v>432</v>
      </c>
      <c r="I210" s="78">
        <v>807</v>
      </c>
      <c r="J210" s="78">
        <v>470</v>
      </c>
      <c r="K210" s="16">
        <v>25551</v>
      </c>
      <c r="L210" s="16">
        <v>24977</v>
      </c>
      <c r="M210" s="78">
        <v>574</v>
      </c>
      <c r="N210" s="67">
        <v>2.2464874173222182E-2</v>
      </c>
      <c r="O210" s="16">
        <v>29931</v>
      </c>
      <c r="P210" s="16">
        <v>29113</v>
      </c>
      <c r="Q210" s="78">
        <v>818</v>
      </c>
      <c r="R210" s="68">
        <v>2.7329524573184997E-2</v>
      </c>
    </row>
    <row r="211" spans="1:18" x14ac:dyDescent="0.3">
      <c r="A211" s="19" t="s">
        <v>415</v>
      </c>
      <c r="B211" s="16" t="s">
        <v>499</v>
      </c>
      <c r="C211" s="19">
        <v>111514</v>
      </c>
      <c r="D211" s="16">
        <v>106366</v>
      </c>
      <c r="E211" s="16">
        <v>5148</v>
      </c>
      <c r="F211" s="67">
        <v>4.6164607134530196E-2</v>
      </c>
      <c r="G211" s="16">
        <v>3188</v>
      </c>
      <c r="H211" s="78">
        <v>988</v>
      </c>
      <c r="I211" s="16">
        <v>1882</v>
      </c>
      <c r="J211" s="78">
        <v>1021</v>
      </c>
      <c r="K211" s="16">
        <v>52627</v>
      </c>
      <c r="L211" s="16">
        <v>50413</v>
      </c>
      <c r="M211" s="16">
        <v>2214</v>
      </c>
      <c r="N211" s="67">
        <v>4.2069660060425257E-2</v>
      </c>
      <c r="O211" s="16">
        <v>58887</v>
      </c>
      <c r="P211" s="16">
        <v>55953</v>
      </c>
      <c r="Q211" s="16">
        <v>2934</v>
      </c>
      <c r="R211" s="68">
        <v>4.982423964542259E-2</v>
      </c>
    </row>
    <row r="212" spans="1:18" x14ac:dyDescent="0.3">
      <c r="A212" s="19" t="s">
        <v>415</v>
      </c>
      <c r="B212" s="16" t="s">
        <v>501</v>
      </c>
      <c r="C212" s="19">
        <v>99619</v>
      </c>
      <c r="D212" s="16">
        <v>97309</v>
      </c>
      <c r="E212" s="16">
        <v>2310</v>
      </c>
      <c r="F212" s="67">
        <v>2.3188347604372658E-2</v>
      </c>
      <c r="G212" s="78">
        <v>925</v>
      </c>
      <c r="H212" s="78">
        <v>641</v>
      </c>
      <c r="I212" s="78">
        <v>1193</v>
      </c>
      <c r="J212" s="78">
        <v>745</v>
      </c>
      <c r="K212" s="16">
        <v>43993</v>
      </c>
      <c r="L212" s="16">
        <v>42997</v>
      </c>
      <c r="M212" s="16">
        <v>996</v>
      </c>
      <c r="N212" s="67">
        <v>2.2639965449048713E-2</v>
      </c>
      <c r="O212" s="16">
        <v>55626</v>
      </c>
      <c r="P212" s="16">
        <v>54312</v>
      </c>
      <c r="Q212" s="16">
        <v>1314</v>
      </c>
      <c r="R212" s="68">
        <v>2.3622047244094488E-2</v>
      </c>
    </row>
    <row r="213" spans="1:18" x14ac:dyDescent="0.3">
      <c r="A213" s="19" t="s">
        <v>415</v>
      </c>
      <c r="B213" s="16" t="s">
        <v>503</v>
      </c>
      <c r="C213" s="19">
        <v>160307</v>
      </c>
      <c r="D213" s="16">
        <v>155485</v>
      </c>
      <c r="E213" s="16">
        <v>4822</v>
      </c>
      <c r="F213" s="67">
        <v>3.0079784413656298E-2</v>
      </c>
      <c r="G213" s="16">
        <v>2374</v>
      </c>
      <c r="H213" s="78">
        <v>1334</v>
      </c>
      <c r="I213" s="16">
        <v>2234</v>
      </c>
      <c r="J213" s="78">
        <v>1344</v>
      </c>
      <c r="K213" s="16">
        <v>75029</v>
      </c>
      <c r="L213" s="16">
        <v>72950</v>
      </c>
      <c r="M213" s="16">
        <v>2079</v>
      </c>
      <c r="N213" s="67">
        <v>2.7709285742846101E-2</v>
      </c>
      <c r="O213" s="16">
        <v>85278</v>
      </c>
      <c r="P213" s="16">
        <v>82535</v>
      </c>
      <c r="Q213" s="16">
        <v>2743</v>
      </c>
      <c r="R213" s="68">
        <v>3.2165388494101645E-2</v>
      </c>
    </row>
    <row r="214" spans="1:18" x14ac:dyDescent="0.3">
      <c r="A214" s="19" t="s">
        <v>415</v>
      </c>
      <c r="B214" s="16" t="s">
        <v>505</v>
      </c>
      <c r="C214" s="19">
        <v>84569</v>
      </c>
      <c r="D214" s="16">
        <v>83041</v>
      </c>
      <c r="E214" s="78">
        <v>1528</v>
      </c>
      <c r="F214" s="67">
        <v>1.8068086414643664E-2</v>
      </c>
      <c r="G214" s="78">
        <v>479</v>
      </c>
      <c r="H214" s="78">
        <v>472</v>
      </c>
      <c r="I214" s="78">
        <v>857</v>
      </c>
      <c r="J214" s="78">
        <v>444</v>
      </c>
      <c r="K214" s="16">
        <v>36958</v>
      </c>
      <c r="L214" s="16">
        <v>36281</v>
      </c>
      <c r="M214" s="78">
        <v>677</v>
      </c>
      <c r="N214" s="67">
        <v>1.8318090805779532E-2</v>
      </c>
      <c r="O214" s="16">
        <v>47611</v>
      </c>
      <c r="P214" s="16">
        <v>46760</v>
      </c>
      <c r="Q214" s="78">
        <v>851</v>
      </c>
      <c r="R214" s="68">
        <v>1.7874020709499904E-2</v>
      </c>
    </row>
    <row r="215" spans="1:18" x14ac:dyDescent="0.3">
      <c r="A215" s="19" t="s">
        <v>415</v>
      </c>
      <c r="B215" s="16" t="s">
        <v>507</v>
      </c>
      <c r="C215" s="19">
        <v>198113</v>
      </c>
      <c r="D215" s="16">
        <v>192744</v>
      </c>
      <c r="E215" s="16">
        <v>5369</v>
      </c>
      <c r="F215" s="67">
        <v>2.7100695057871015E-2</v>
      </c>
      <c r="G215" s="16">
        <v>2075</v>
      </c>
      <c r="H215" s="78">
        <v>1278</v>
      </c>
      <c r="I215" s="16">
        <v>2806</v>
      </c>
      <c r="J215" s="78">
        <v>1670</v>
      </c>
      <c r="K215" s="16">
        <v>93392</v>
      </c>
      <c r="L215" s="16">
        <v>91051</v>
      </c>
      <c r="M215" s="16">
        <v>2341</v>
      </c>
      <c r="N215" s="67">
        <v>2.5066386842556111E-2</v>
      </c>
      <c r="O215" s="16">
        <v>104721</v>
      </c>
      <c r="P215" s="16">
        <v>101693</v>
      </c>
      <c r="Q215" s="16">
        <v>3028</v>
      </c>
      <c r="R215" s="68">
        <v>2.8914926328052634E-2</v>
      </c>
    </row>
    <row r="216" spans="1:18" x14ac:dyDescent="0.3">
      <c r="A216" s="19" t="s">
        <v>415</v>
      </c>
      <c r="B216" s="16" t="s">
        <v>509</v>
      </c>
      <c r="C216" s="19">
        <v>25082</v>
      </c>
      <c r="D216" s="16">
        <v>24545</v>
      </c>
      <c r="E216" s="78">
        <v>537</v>
      </c>
      <c r="F216" s="67">
        <v>2.1409775934933418E-2</v>
      </c>
      <c r="G216" s="78">
        <v>140</v>
      </c>
      <c r="H216" s="78">
        <v>184</v>
      </c>
      <c r="I216" s="78">
        <v>323</v>
      </c>
      <c r="J216" s="78">
        <v>179</v>
      </c>
      <c r="K216" s="16">
        <v>11846</v>
      </c>
      <c r="L216" s="16">
        <v>11626</v>
      </c>
      <c r="M216" s="78">
        <v>220</v>
      </c>
      <c r="N216" s="67">
        <v>1.8571669761944961E-2</v>
      </c>
      <c r="O216" s="16">
        <v>13236</v>
      </c>
      <c r="P216" s="16">
        <v>12919</v>
      </c>
      <c r="Q216" s="78">
        <v>317</v>
      </c>
      <c r="R216" s="68">
        <v>2.3949833786642491E-2</v>
      </c>
    </row>
    <row r="217" spans="1:18" x14ac:dyDescent="0.3">
      <c r="A217" s="19" t="s">
        <v>415</v>
      </c>
      <c r="B217" s="16" t="s">
        <v>511</v>
      </c>
      <c r="C217" s="19">
        <v>96732</v>
      </c>
      <c r="D217" s="16">
        <v>94357</v>
      </c>
      <c r="E217" s="16">
        <v>2375</v>
      </c>
      <c r="F217" s="67">
        <v>2.4552371500640945E-2</v>
      </c>
      <c r="G217" s="78">
        <v>769</v>
      </c>
      <c r="H217" s="78">
        <v>663</v>
      </c>
      <c r="I217" s="78">
        <v>1334</v>
      </c>
      <c r="J217" s="78">
        <v>667</v>
      </c>
      <c r="K217" s="16">
        <v>45518</v>
      </c>
      <c r="L217" s="16">
        <v>44527</v>
      </c>
      <c r="M217" s="16">
        <v>991</v>
      </c>
      <c r="N217" s="67">
        <v>2.177160683685575E-2</v>
      </c>
      <c r="O217" s="16">
        <v>51214</v>
      </c>
      <c r="P217" s="16">
        <v>49830</v>
      </c>
      <c r="Q217" s="16">
        <v>1384</v>
      </c>
      <c r="R217" s="68">
        <v>2.7023860663099933E-2</v>
      </c>
    </row>
    <row r="218" spans="1:18" x14ac:dyDescent="0.3">
      <c r="A218" s="19" t="s">
        <v>415</v>
      </c>
      <c r="B218" s="16" t="s">
        <v>513</v>
      </c>
      <c r="C218" s="19">
        <v>2826</v>
      </c>
      <c r="D218" s="16">
        <v>2789</v>
      </c>
      <c r="E218" s="78">
        <v>37</v>
      </c>
      <c r="F218" s="67">
        <v>1.3092710544939844E-2</v>
      </c>
      <c r="G218" s="78">
        <v>8</v>
      </c>
      <c r="H218" s="78">
        <v>11</v>
      </c>
      <c r="I218" s="78">
        <v>24</v>
      </c>
      <c r="J218" s="78">
        <v>9</v>
      </c>
      <c r="K218" s="16">
        <v>1697</v>
      </c>
      <c r="L218" s="16">
        <v>1676</v>
      </c>
      <c r="M218" s="78">
        <v>21</v>
      </c>
      <c r="N218" s="67">
        <v>1.2374779021803181E-2</v>
      </c>
      <c r="O218" s="16">
        <v>1129</v>
      </c>
      <c r="P218" s="16">
        <v>1113</v>
      </c>
      <c r="Q218" s="78">
        <v>16</v>
      </c>
      <c r="R218" s="68">
        <v>1.4171833480956599E-2</v>
      </c>
    </row>
    <row r="219" spans="1:18" x14ac:dyDescent="0.3">
      <c r="A219" s="19" t="s">
        <v>515</v>
      </c>
      <c r="B219" s="16" t="s">
        <v>519</v>
      </c>
      <c r="C219" s="19">
        <v>380985</v>
      </c>
      <c r="D219" s="16">
        <v>350582</v>
      </c>
      <c r="E219" s="16">
        <v>30403</v>
      </c>
      <c r="F219" s="67">
        <v>7.9801042035775691E-2</v>
      </c>
      <c r="G219" s="16">
        <v>19466</v>
      </c>
      <c r="H219" s="16">
        <v>7510</v>
      </c>
      <c r="I219" s="16">
        <v>11980</v>
      </c>
      <c r="J219" s="16">
        <v>10653</v>
      </c>
      <c r="K219" s="16">
        <v>184804</v>
      </c>
      <c r="L219" s="16">
        <v>170888</v>
      </c>
      <c r="M219" s="16">
        <v>13916</v>
      </c>
      <c r="N219" s="67">
        <v>7.5301400402588689E-2</v>
      </c>
      <c r="O219" s="16">
        <v>196181</v>
      </c>
      <c r="P219" s="16">
        <v>179694</v>
      </c>
      <c r="Q219" s="16">
        <v>16487</v>
      </c>
      <c r="R219" s="68">
        <v>8.4039738812627107E-2</v>
      </c>
    </row>
    <row r="220" spans="1:18" x14ac:dyDescent="0.3">
      <c r="A220" s="19" t="s">
        <v>515</v>
      </c>
      <c r="B220" s="16" t="s">
        <v>520</v>
      </c>
      <c r="C220" s="19">
        <v>177990</v>
      </c>
      <c r="D220" s="16">
        <v>169240</v>
      </c>
      <c r="E220" s="16">
        <v>8750</v>
      </c>
      <c r="F220" s="67">
        <v>4.9160065172200687E-2</v>
      </c>
      <c r="G220" s="16">
        <v>4702</v>
      </c>
      <c r="H220" s="16">
        <v>2102</v>
      </c>
      <c r="I220" s="16">
        <v>3277</v>
      </c>
      <c r="J220" s="16">
        <v>2794</v>
      </c>
      <c r="K220" s="16">
        <v>86897</v>
      </c>
      <c r="L220" s="16">
        <v>82697</v>
      </c>
      <c r="M220" s="16">
        <v>4200</v>
      </c>
      <c r="N220" s="67">
        <v>4.8333083995995257E-2</v>
      </c>
      <c r="O220" s="16">
        <v>91093</v>
      </c>
      <c r="P220" s="16">
        <v>86543</v>
      </c>
      <c r="Q220" s="16">
        <v>4550</v>
      </c>
      <c r="R220" s="68">
        <v>4.9948953267539765E-2</v>
      </c>
    </row>
    <row r="221" spans="1:18" x14ac:dyDescent="0.3">
      <c r="A221" s="19" t="s">
        <v>515</v>
      </c>
      <c r="B221" s="16" t="s">
        <v>522</v>
      </c>
      <c r="C221" s="19">
        <v>154400</v>
      </c>
      <c r="D221" s="16">
        <v>144464</v>
      </c>
      <c r="E221" s="16">
        <v>9936</v>
      </c>
      <c r="F221" s="67">
        <v>6.4352331606217616E-2</v>
      </c>
      <c r="G221" s="16">
        <v>5508</v>
      </c>
      <c r="H221" s="16">
        <v>2748</v>
      </c>
      <c r="I221" s="16">
        <v>4237</v>
      </c>
      <c r="J221" s="16">
        <v>3314</v>
      </c>
      <c r="K221" s="16">
        <v>75663</v>
      </c>
      <c r="L221" s="16">
        <v>70917</v>
      </c>
      <c r="M221" s="16">
        <v>4746</v>
      </c>
      <c r="N221" s="67">
        <v>6.2725506522342489E-2</v>
      </c>
      <c r="O221" s="16">
        <v>78737</v>
      </c>
      <c r="P221" s="16">
        <v>73547</v>
      </c>
      <c r="Q221" s="16">
        <v>5190</v>
      </c>
      <c r="R221" s="68">
        <v>6.5915643217293013E-2</v>
      </c>
    </row>
    <row r="222" spans="1:18" x14ac:dyDescent="0.3">
      <c r="A222" s="19" t="s">
        <v>515</v>
      </c>
      <c r="B222" s="16" t="s">
        <v>524</v>
      </c>
      <c r="C222" s="19">
        <v>324479</v>
      </c>
      <c r="D222" s="16">
        <v>304942</v>
      </c>
      <c r="E222" s="16">
        <v>19537</v>
      </c>
      <c r="F222" s="67">
        <v>6.0210368005325463E-2</v>
      </c>
      <c r="G222" s="16">
        <v>10590</v>
      </c>
      <c r="H222" s="16">
        <v>5106</v>
      </c>
      <c r="I222" s="16">
        <v>7756</v>
      </c>
      <c r="J222" s="16">
        <v>6357</v>
      </c>
      <c r="K222" s="16">
        <v>163012</v>
      </c>
      <c r="L222" s="16">
        <v>153546</v>
      </c>
      <c r="M222" s="16">
        <v>9466</v>
      </c>
      <c r="N222" s="67">
        <v>5.8069344588128485E-2</v>
      </c>
      <c r="O222" s="16">
        <v>161467</v>
      </c>
      <c r="P222" s="16">
        <v>151396</v>
      </c>
      <c r="Q222" s="16">
        <v>10071</v>
      </c>
      <c r="R222" s="68">
        <v>6.2371877845008576E-2</v>
      </c>
    </row>
    <row r="223" spans="1:18" x14ac:dyDescent="0.3">
      <c r="A223" s="19" t="s">
        <v>515</v>
      </c>
      <c r="B223" s="16" t="s">
        <v>526</v>
      </c>
      <c r="C223" s="19">
        <v>235727</v>
      </c>
      <c r="D223" s="16">
        <v>215454</v>
      </c>
      <c r="E223" s="16">
        <v>20273</v>
      </c>
      <c r="F223" s="67">
        <v>8.6002027769411224E-2</v>
      </c>
      <c r="G223" s="16">
        <v>13120</v>
      </c>
      <c r="H223" s="16">
        <v>5344</v>
      </c>
      <c r="I223" s="16">
        <v>7947</v>
      </c>
      <c r="J223" s="16">
        <v>6571</v>
      </c>
      <c r="K223" s="16">
        <v>113738</v>
      </c>
      <c r="L223" s="16">
        <v>104394</v>
      </c>
      <c r="M223" s="16">
        <v>9344</v>
      </c>
      <c r="N223" s="67">
        <v>8.2153721711301392E-2</v>
      </c>
      <c r="O223" s="16">
        <v>121989</v>
      </c>
      <c r="P223" s="16">
        <v>111060</v>
      </c>
      <c r="Q223" s="16">
        <v>10929</v>
      </c>
      <c r="R223" s="68">
        <v>8.9590045004057733E-2</v>
      </c>
    </row>
    <row r="224" spans="1:18" x14ac:dyDescent="0.3">
      <c r="A224" s="19" t="s">
        <v>515</v>
      </c>
      <c r="B224" s="16" t="s">
        <v>528</v>
      </c>
      <c r="C224" s="19">
        <v>194100</v>
      </c>
      <c r="D224" s="16">
        <v>180682</v>
      </c>
      <c r="E224" s="16">
        <v>13418</v>
      </c>
      <c r="F224" s="67">
        <v>6.9129314786192678E-2</v>
      </c>
      <c r="G224" s="16">
        <v>7556</v>
      </c>
      <c r="H224" s="16">
        <v>3771</v>
      </c>
      <c r="I224" s="16">
        <v>6001</v>
      </c>
      <c r="J224" s="16">
        <v>5077</v>
      </c>
      <c r="K224" s="16">
        <v>92387</v>
      </c>
      <c r="L224" s="16">
        <v>86093</v>
      </c>
      <c r="M224" s="16">
        <v>6294</v>
      </c>
      <c r="N224" s="67">
        <v>6.8126468009568439E-2</v>
      </c>
      <c r="O224" s="16">
        <v>101713</v>
      </c>
      <c r="P224" s="16">
        <v>94589</v>
      </c>
      <c r="Q224" s="16">
        <v>7124</v>
      </c>
      <c r="R224" s="68">
        <v>7.0040211182444717E-2</v>
      </c>
    </row>
    <row r="225" spans="1:18" x14ac:dyDescent="0.3">
      <c r="A225" s="19" t="s">
        <v>515</v>
      </c>
      <c r="B225" s="16" t="s">
        <v>530</v>
      </c>
      <c r="C225" s="19">
        <v>163035</v>
      </c>
      <c r="D225" s="16">
        <v>150773</v>
      </c>
      <c r="E225" s="16">
        <v>12262</v>
      </c>
      <c r="F225" s="67">
        <v>7.521084429723679E-2</v>
      </c>
      <c r="G225" s="16">
        <v>6925</v>
      </c>
      <c r="H225" s="16">
        <v>3218</v>
      </c>
      <c r="I225" s="16">
        <v>5131</v>
      </c>
      <c r="J225" s="16">
        <v>4647</v>
      </c>
      <c r="K225" s="16">
        <v>78755</v>
      </c>
      <c r="L225" s="16">
        <v>72997</v>
      </c>
      <c r="M225" s="16">
        <v>5758</v>
      </c>
      <c r="N225" s="67">
        <v>7.3112818233762936E-2</v>
      </c>
      <c r="O225" s="16">
        <v>84280</v>
      </c>
      <c r="P225" s="16">
        <v>77776</v>
      </c>
      <c r="Q225" s="16">
        <v>6504</v>
      </c>
      <c r="R225" s="68">
        <v>7.7171333649738966E-2</v>
      </c>
    </row>
    <row r="226" spans="1:18" x14ac:dyDescent="0.3">
      <c r="A226" s="19" t="s">
        <v>515</v>
      </c>
      <c r="B226" s="16" t="s">
        <v>534</v>
      </c>
      <c r="C226" s="19">
        <v>338435</v>
      </c>
      <c r="D226" s="16">
        <v>308610</v>
      </c>
      <c r="E226" s="16">
        <v>29825</v>
      </c>
      <c r="F226" s="67">
        <v>8.8126228079247138E-2</v>
      </c>
      <c r="G226" s="16">
        <v>18855</v>
      </c>
      <c r="H226" s="16">
        <v>8446</v>
      </c>
      <c r="I226" s="16">
        <v>12738</v>
      </c>
      <c r="J226" s="16">
        <v>11027</v>
      </c>
      <c r="K226" s="16">
        <v>159694</v>
      </c>
      <c r="L226" s="16">
        <v>146251</v>
      </c>
      <c r="M226" s="16">
        <v>13443</v>
      </c>
      <c r="N226" s="67">
        <v>8.4179743759940889E-2</v>
      </c>
      <c r="O226" s="16">
        <v>178741</v>
      </c>
      <c r="P226" s="16">
        <v>162359</v>
      </c>
      <c r="Q226" s="16">
        <v>16382</v>
      </c>
      <c r="R226" s="68">
        <v>9.1652167102119819E-2</v>
      </c>
    </row>
    <row r="227" spans="1:18" x14ac:dyDescent="0.3">
      <c r="A227" s="19" t="s">
        <v>515</v>
      </c>
      <c r="B227" s="16" t="s">
        <v>535</v>
      </c>
      <c r="C227" s="19">
        <v>168203</v>
      </c>
      <c r="D227" s="16">
        <v>152458</v>
      </c>
      <c r="E227" s="16">
        <v>15745</v>
      </c>
      <c r="F227" s="67">
        <v>9.3607129480449219E-2</v>
      </c>
      <c r="G227" s="16">
        <v>10539</v>
      </c>
      <c r="H227" s="16">
        <v>4359</v>
      </c>
      <c r="I227" s="16">
        <v>6260</v>
      </c>
      <c r="J227" s="16">
        <v>5427</v>
      </c>
      <c r="K227" s="16">
        <v>79653</v>
      </c>
      <c r="L227" s="16">
        <v>72627</v>
      </c>
      <c r="M227" s="16">
        <v>7026</v>
      </c>
      <c r="N227" s="67">
        <v>8.8207600467025721E-2</v>
      </c>
      <c r="O227" s="16">
        <v>88550</v>
      </c>
      <c r="P227" s="16">
        <v>79831</v>
      </c>
      <c r="Q227" s="16">
        <v>8719</v>
      </c>
      <c r="R227" s="68">
        <v>9.8464144551101071E-2</v>
      </c>
    </row>
    <row r="228" spans="1:18" x14ac:dyDescent="0.3">
      <c r="A228" s="19" t="s">
        <v>515</v>
      </c>
      <c r="B228" s="16" t="s">
        <v>537</v>
      </c>
      <c r="C228" s="19">
        <v>103024</v>
      </c>
      <c r="D228" s="16">
        <v>96412</v>
      </c>
      <c r="E228" s="16">
        <v>6612</v>
      </c>
      <c r="F228" s="67">
        <v>6.4179220375834761E-2</v>
      </c>
      <c r="G228" s="16">
        <v>3935</v>
      </c>
      <c r="H228" s="16">
        <v>2046</v>
      </c>
      <c r="I228" s="16">
        <v>2391</v>
      </c>
      <c r="J228" s="16">
        <v>2145</v>
      </c>
      <c r="K228" s="16">
        <v>49661</v>
      </c>
      <c r="L228" s="16">
        <v>46606</v>
      </c>
      <c r="M228" s="16">
        <v>3055</v>
      </c>
      <c r="N228" s="67">
        <v>6.1517085842008823E-2</v>
      </c>
      <c r="O228" s="16">
        <v>53363</v>
      </c>
      <c r="P228" s="16">
        <v>49806</v>
      </c>
      <c r="Q228" s="16">
        <v>3557</v>
      </c>
      <c r="R228" s="68">
        <v>6.6656672226074243E-2</v>
      </c>
    </row>
    <row r="229" spans="1:18" x14ac:dyDescent="0.3">
      <c r="A229" s="19" t="s">
        <v>515</v>
      </c>
      <c r="B229" s="16" t="s">
        <v>539</v>
      </c>
      <c r="C229" s="19">
        <v>218581</v>
      </c>
      <c r="D229" s="16">
        <v>203357</v>
      </c>
      <c r="E229" s="16">
        <v>15224</v>
      </c>
      <c r="F229" s="67">
        <v>6.9649237582406529E-2</v>
      </c>
      <c r="G229" s="16">
        <v>8592</v>
      </c>
      <c r="H229" s="16">
        <v>4811</v>
      </c>
      <c r="I229" s="16">
        <v>6641</v>
      </c>
      <c r="J229" s="16">
        <v>6274</v>
      </c>
      <c r="K229" s="16">
        <v>102303</v>
      </c>
      <c r="L229" s="16">
        <v>95495</v>
      </c>
      <c r="M229" s="16">
        <v>6808</v>
      </c>
      <c r="N229" s="67">
        <v>6.6547413076840367E-2</v>
      </c>
      <c r="O229" s="16">
        <v>116278</v>
      </c>
      <c r="P229" s="16">
        <v>107862</v>
      </c>
      <c r="Q229" s="16">
        <v>8416</v>
      </c>
      <c r="R229" s="68">
        <v>7.2378265880046103E-2</v>
      </c>
    </row>
    <row r="230" spans="1:18" x14ac:dyDescent="0.3">
      <c r="A230" s="19" t="s">
        <v>515</v>
      </c>
      <c r="B230" s="16" t="s">
        <v>541</v>
      </c>
      <c r="C230" s="19">
        <v>96083</v>
      </c>
      <c r="D230" s="16">
        <v>89513</v>
      </c>
      <c r="E230" s="16">
        <v>6570</v>
      </c>
      <c r="F230" s="67">
        <v>6.8378381191261717E-2</v>
      </c>
      <c r="G230" s="16">
        <v>3698</v>
      </c>
      <c r="H230" s="78">
        <v>1833</v>
      </c>
      <c r="I230" s="16">
        <v>2511</v>
      </c>
      <c r="J230" s="16">
        <v>2369</v>
      </c>
      <c r="K230" s="16">
        <v>45623</v>
      </c>
      <c r="L230" s="16">
        <v>42589</v>
      </c>
      <c r="M230" s="16">
        <v>3034</v>
      </c>
      <c r="N230" s="67">
        <v>6.6501545273217458E-2</v>
      </c>
      <c r="O230" s="16">
        <v>50460</v>
      </c>
      <c r="P230" s="16">
        <v>46924</v>
      </c>
      <c r="Q230" s="16">
        <v>3536</v>
      </c>
      <c r="R230" s="68">
        <v>7.0075307173999207E-2</v>
      </c>
    </row>
    <row r="231" spans="1:18" x14ac:dyDescent="0.3">
      <c r="A231" s="19" t="s">
        <v>515</v>
      </c>
      <c r="B231" s="16" t="s">
        <v>543</v>
      </c>
      <c r="C231" s="19">
        <v>214384</v>
      </c>
      <c r="D231" s="16">
        <v>193811</v>
      </c>
      <c r="E231" s="16">
        <v>20573</v>
      </c>
      <c r="F231" s="67">
        <v>9.5963318158071492E-2</v>
      </c>
      <c r="G231" s="16">
        <v>13449</v>
      </c>
      <c r="H231" s="16">
        <v>6309</v>
      </c>
      <c r="I231" s="16">
        <v>8529</v>
      </c>
      <c r="J231" s="16">
        <v>7481</v>
      </c>
      <c r="K231" s="16">
        <v>102377</v>
      </c>
      <c r="L231" s="16">
        <v>93060</v>
      </c>
      <c r="M231" s="16">
        <v>9317</v>
      </c>
      <c r="N231" s="67">
        <v>9.1006769098527993E-2</v>
      </c>
      <c r="O231" s="16">
        <v>112007</v>
      </c>
      <c r="P231" s="16">
        <v>100751</v>
      </c>
      <c r="Q231" s="16">
        <v>11256</v>
      </c>
      <c r="R231" s="68">
        <v>0.10049371914255359</v>
      </c>
    </row>
    <row r="232" spans="1:18" x14ac:dyDescent="0.3">
      <c r="A232" s="19" t="s">
        <v>515</v>
      </c>
      <c r="B232" s="16" t="s">
        <v>547</v>
      </c>
      <c r="C232" s="19">
        <v>298637</v>
      </c>
      <c r="D232" s="16">
        <v>271643</v>
      </c>
      <c r="E232" s="16">
        <v>26994</v>
      </c>
      <c r="F232" s="67">
        <v>9.039067496659825E-2</v>
      </c>
      <c r="G232" s="16">
        <v>16971</v>
      </c>
      <c r="H232" s="16">
        <v>6450</v>
      </c>
      <c r="I232" s="16">
        <v>10646</v>
      </c>
      <c r="J232" s="16">
        <v>8817</v>
      </c>
      <c r="K232" s="16">
        <v>145972</v>
      </c>
      <c r="L232" s="16">
        <v>133485</v>
      </c>
      <c r="M232" s="16">
        <v>12487</v>
      </c>
      <c r="N232" s="67">
        <v>8.554380292110815E-2</v>
      </c>
      <c r="O232" s="16">
        <v>152665</v>
      </c>
      <c r="P232" s="16">
        <v>138158</v>
      </c>
      <c r="Q232" s="16">
        <v>14507</v>
      </c>
      <c r="R232" s="68">
        <v>9.5025054858677502E-2</v>
      </c>
    </row>
    <row r="233" spans="1:18" x14ac:dyDescent="0.3">
      <c r="A233" s="19" t="s">
        <v>515</v>
      </c>
      <c r="B233" s="16" t="s">
        <v>548</v>
      </c>
      <c r="C233" s="19">
        <v>194101</v>
      </c>
      <c r="D233" s="16">
        <v>184829</v>
      </c>
      <c r="E233" s="16">
        <v>9272</v>
      </c>
      <c r="F233" s="67">
        <v>4.7768945033771076E-2</v>
      </c>
      <c r="G233" s="16">
        <v>4975</v>
      </c>
      <c r="H233" s="16">
        <v>2599</v>
      </c>
      <c r="I233" s="16">
        <v>3681</v>
      </c>
      <c r="J233" s="16">
        <v>3097</v>
      </c>
      <c r="K233" s="16">
        <v>94629</v>
      </c>
      <c r="L233" s="16">
        <v>90361</v>
      </c>
      <c r="M233" s="16">
        <v>4268</v>
      </c>
      <c r="N233" s="67">
        <v>4.5102452736476131E-2</v>
      </c>
      <c r="O233" s="16">
        <v>99472</v>
      </c>
      <c r="P233" s="16">
        <v>94468</v>
      </c>
      <c r="Q233" s="16">
        <v>5004</v>
      </c>
      <c r="R233" s="68">
        <v>5.0305613640019307E-2</v>
      </c>
    </row>
    <row r="234" spans="1:18" x14ac:dyDescent="0.3">
      <c r="A234" s="19" t="s">
        <v>515</v>
      </c>
      <c r="B234" s="16" t="s">
        <v>552</v>
      </c>
      <c r="C234" s="19">
        <v>315218</v>
      </c>
      <c r="D234" s="16">
        <v>289149</v>
      </c>
      <c r="E234" s="16">
        <v>26069</v>
      </c>
      <c r="F234" s="67">
        <v>8.2701495472974257E-2</v>
      </c>
      <c r="G234" s="16">
        <v>14695</v>
      </c>
      <c r="H234" s="16">
        <v>6107</v>
      </c>
      <c r="I234" s="16">
        <v>9840</v>
      </c>
      <c r="J234" s="16">
        <v>10095</v>
      </c>
      <c r="K234" s="16">
        <v>158912</v>
      </c>
      <c r="L234" s="16">
        <v>145919</v>
      </c>
      <c r="M234" s="16">
        <v>12993</v>
      </c>
      <c r="N234" s="67">
        <v>8.1762233185662503E-2</v>
      </c>
      <c r="O234" s="16">
        <v>156306</v>
      </c>
      <c r="P234" s="16">
        <v>143230</v>
      </c>
      <c r="Q234" s="16">
        <v>13076</v>
      </c>
      <c r="R234" s="68">
        <v>8.3656417539953676E-2</v>
      </c>
    </row>
    <row r="235" spans="1:18" x14ac:dyDescent="0.3">
      <c r="A235" s="19" t="s">
        <v>515</v>
      </c>
      <c r="B235" s="16" t="s">
        <v>553</v>
      </c>
      <c r="C235" s="19">
        <v>289106</v>
      </c>
      <c r="D235" s="16">
        <v>266035</v>
      </c>
      <c r="E235" s="16">
        <v>23071</v>
      </c>
      <c r="F235" s="67">
        <v>7.9801180189964932E-2</v>
      </c>
      <c r="G235" s="16">
        <v>14998</v>
      </c>
      <c r="H235" s="16">
        <v>5924</v>
      </c>
      <c r="I235" s="16">
        <v>9621</v>
      </c>
      <c r="J235" s="16">
        <v>8519</v>
      </c>
      <c r="K235" s="16">
        <v>140698</v>
      </c>
      <c r="L235" s="16">
        <v>130019</v>
      </c>
      <c r="M235" s="16">
        <v>10679</v>
      </c>
      <c r="N235" s="67">
        <v>7.5900154941790213E-2</v>
      </c>
      <c r="O235" s="16">
        <v>148408</v>
      </c>
      <c r="P235" s="16">
        <v>136016</v>
      </c>
      <c r="Q235" s="16">
        <v>12392</v>
      </c>
      <c r="R235" s="68">
        <v>8.3499541803676358E-2</v>
      </c>
    </row>
    <row r="236" spans="1:18" x14ac:dyDescent="0.3">
      <c r="A236" s="19" t="s">
        <v>515</v>
      </c>
      <c r="B236" s="16" t="s">
        <v>555</v>
      </c>
      <c r="C236" s="19">
        <v>311340</v>
      </c>
      <c r="D236" s="16">
        <v>267305</v>
      </c>
      <c r="E236" s="16">
        <v>44035</v>
      </c>
      <c r="F236" s="67">
        <v>0.14143701419669813</v>
      </c>
      <c r="G236" s="16">
        <v>29487</v>
      </c>
      <c r="H236" s="16">
        <v>9743</v>
      </c>
      <c r="I236" s="16">
        <v>18697</v>
      </c>
      <c r="J236" s="16">
        <v>18289</v>
      </c>
      <c r="K236" s="16">
        <v>153127</v>
      </c>
      <c r="L236" s="16">
        <v>132279</v>
      </c>
      <c r="M236" s="16">
        <v>20848</v>
      </c>
      <c r="N236" s="67">
        <v>0.13614842581647912</v>
      </c>
      <c r="O236" s="16">
        <v>158213</v>
      </c>
      <c r="P236" s="16">
        <v>135026</v>
      </c>
      <c r="Q236" s="16">
        <v>23187</v>
      </c>
      <c r="R236" s="68">
        <v>0.14655559277682617</v>
      </c>
    </row>
    <row r="237" spans="1:18" x14ac:dyDescent="0.3">
      <c r="A237" s="19" t="s">
        <v>515</v>
      </c>
      <c r="B237" s="16" t="s">
        <v>559</v>
      </c>
      <c r="C237" s="19">
        <v>314093</v>
      </c>
      <c r="D237" s="16">
        <v>299257</v>
      </c>
      <c r="E237" s="16">
        <v>14836</v>
      </c>
      <c r="F237" s="67">
        <v>4.7234417831661324E-2</v>
      </c>
      <c r="G237" s="16">
        <v>8352</v>
      </c>
      <c r="H237" s="16">
        <v>3973</v>
      </c>
      <c r="I237" s="16">
        <v>6608</v>
      </c>
      <c r="J237" s="16">
        <v>5659</v>
      </c>
      <c r="K237" s="16">
        <v>152940</v>
      </c>
      <c r="L237" s="16">
        <v>146002</v>
      </c>
      <c r="M237" s="16">
        <v>6938</v>
      </c>
      <c r="N237" s="67">
        <v>4.5364195109193151E-2</v>
      </c>
      <c r="O237" s="16">
        <v>161153</v>
      </c>
      <c r="P237" s="16">
        <v>153255</v>
      </c>
      <c r="Q237" s="16">
        <v>7898</v>
      </c>
      <c r="R237" s="68">
        <v>4.9009326540616682E-2</v>
      </c>
    </row>
    <row r="238" spans="1:18" x14ac:dyDescent="0.3">
      <c r="A238" s="19" t="s">
        <v>515</v>
      </c>
      <c r="B238" s="16" t="s">
        <v>560</v>
      </c>
      <c r="C238" s="19">
        <v>264596</v>
      </c>
      <c r="D238" s="16">
        <v>245355</v>
      </c>
      <c r="E238" s="16">
        <v>19241</v>
      </c>
      <c r="F238" s="67">
        <v>7.2718408441548629E-2</v>
      </c>
      <c r="G238" s="16">
        <v>12068</v>
      </c>
      <c r="H238" s="16">
        <v>5007</v>
      </c>
      <c r="I238" s="16">
        <v>8255</v>
      </c>
      <c r="J238" s="16">
        <v>7579</v>
      </c>
      <c r="K238" s="16">
        <v>128122</v>
      </c>
      <c r="L238" s="16">
        <v>119044</v>
      </c>
      <c r="M238" s="16">
        <v>9078</v>
      </c>
      <c r="N238" s="67">
        <v>7.0854341955323835E-2</v>
      </c>
      <c r="O238" s="16">
        <v>136474</v>
      </c>
      <c r="P238" s="16">
        <v>126311</v>
      </c>
      <c r="Q238" s="16">
        <v>10163</v>
      </c>
      <c r="R238" s="68">
        <v>7.4468396910766885E-2</v>
      </c>
    </row>
    <row r="239" spans="1:18" x14ac:dyDescent="0.3">
      <c r="A239" s="19" t="s">
        <v>515</v>
      </c>
      <c r="B239" s="16" t="s">
        <v>562</v>
      </c>
      <c r="C239" s="19">
        <v>215906</v>
      </c>
      <c r="D239" s="16">
        <v>201684</v>
      </c>
      <c r="E239" s="16">
        <v>14222</v>
      </c>
      <c r="F239" s="67">
        <v>6.5871258788546869E-2</v>
      </c>
      <c r="G239" s="16">
        <v>8212</v>
      </c>
      <c r="H239" s="16">
        <v>3694</v>
      </c>
      <c r="I239" s="16">
        <v>6560</v>
      </c>
      <c r="J239" s="16">
        <v>5404</v>
      </c>
      <c r="K239" s="16">
        <v>105713</v>
      </c>
      <c r="L239" s="16">
        <v>99235</v>
      </c>
      <c r="M239" s="16">
        <v>6478</v>
      </c>
      <c r="N239" s="67">
        <v>6.1279123665017546E-2</v>
      </c>
      <c r="O239" s="16">
        <v>110193</v>
      </c>
      <c r="P239" s="16">
        <v>102449</v>
      </c>
      <c r="Q239" s="16">
        <v>7744</v>
      </c>
      <c r="R239" s="68">
        <v>7.0276696341872891E-2</v>
      </c>
    </row>
    <row r="240" spans="1:18" x14ac:dyDescent="0.3">
      <c r="A240" s="19" t="s">
        <v>515</v>
      </c>
      <c r="B240" s="16" t="s">
        <v>564</v>
      </c>
      <c r="C240" s="19">
        <v>179353</v>
      </c>
      <c r="D240" s="16">
        <v>170024</v>
      </c>
      <c r="E240" s="16">
        <v>9329</v>
      </c>
      <c r="F240" s="67">
        <v>5.2014741877749467E-2</v>
      </c>
      <c r="G240" s="16">
        <v>5432</v>
      </c>
      <c r="H240" s="16">
        <v>3048</v>
      </c>
      <c r="I240" s="16">
        <v>4754</v>
      </c>
      <c r="J240" s="16">
        <v>4110</v>
      </c>
      <c r="K240" s="16">
        <v>85775</v>
      </c>
      <c r="L240" s="16">
        <v>81539</v>
      </c>
      <c r="M240" s="16">
        <v>4236</v>
      </c>
      <c r="N240" s="67">
        <v>4.9385018944914011E-2</v>
      </c>
      <c r="O240" s="16">
        <v>93578</v>
      </c>
      <c r="P240" s="16">
        <v>88485</v>
      </c>
      <c r="Q240" s="16">
        <v>5093</v>
      </c>
      <c r="R240" s="68">
        <v>5.44251854068264E-2</v>
      </c>
    </row>
    <row r="241" spans="1:18" x14ac:dyDescent="0.3">
      <c r="A241" s="19" t="s">
        <v>515</v>
      </c>
      <c r="B241" s="16" t="s">
        <v>568</v>
      </c>
      <c r="C241" s="19">
        <v>314122</v>
      </c>
      <c r="D241" s="16">
        <v>286778</v>
      </c>
      <c r="E241" s="16">
        <v>27344</v>
      </c>
      <c r="F241" s="67">
        <v>8.7048980969177597E-2</v>
      </c>
      <c r="G241" s="16">
        <v>16005</v>
      </c>
      <c r="H241" s="16">
        <v>6103</v>
      </c>
      <c r="I241" s="16">
        <v>11751</v>
      </c>
      <c r="J241" s="16">
        <v>10393</v>
      </c>
      <c r="K241" s="16">
        <v>155606</v>
      </c>
      <c r="L241" s="16">
        <v>142675</v>
      </c>
      <c r="M241" s="16">
        <v>12931</v>
      </c>
      <c r="N241" s="67">
        <v>8.3100908705319845E-2</v>
      </c>
      <c r="O241" s="16">
        <v>158516</v>
      </c>
      <c r="P241" s="16">
        <v>144103</v>
      </c>
      <c r="Q241" s="16">
        <v>14413</v>
      </c>
      <c r="R241" s="68">
        <v>9.0924575437179841E-2</v>
      </c>
    </row>
    <row r="242" spans="1:18" x14ac:dyDescent="0.3">
      <c r="A242" s="19" t="s">
        <v>515</v>
      </c>
      <c r="B242" s="16" t="s">
        <v>569</v>
      </c>
      <c r="C242" s="19">
        <v>322665</v>
      </c>
      <c r="D242" s="16">
        <v>293317</v>
      </c>
      <c r="E242" s="16">
        <v>29348</v>
      </c>
      <c r="F242" s="67">
        <v>9.095501526350859E-2</v>
      </c>
      <c r="G242" s="16">
        <v>17269</v>
      </c>
      <c r="H242" s="16">
        <v>7092</v>
      </c>
      <c r="I242" s="16">
        <v>12499</v>
      </c>
      <c r="J242" s="16">
        <v>12831</v>
      </c>
      <c r="K242" s="16">
        <v>159296</v>
      </c>
      <c r="L242" s="16">
        <v>145306</v>
      </c>
      <c r="M242" s="16">
        <v>13990</v>
      </c>
      <c r="N242" s="67">
        <v>8.7823925271193246E-2</v>
      </c>
      <c r="O242" s="16">
        <v>163369</v>
      </c>
      <c r="P242" s="16">
        <v>148011</v>
      </c>
      <c r="Q242" s="16">
        <v>15358</v>
      </c>
      <c r="R242" s="68">
        <v>9.4008043141599676E-2</v>
      </c>
    </row>
    <row r="243" spans="1:18" x14ac:dyDescent="0.3">
      <c r="A243" s="19" t="s">
        <v>515</v>
      </c>
      <c r="B243" s="16" t="s">
        <v>571</v>
      </c>
      <c r="C243" s="19">
        <v>193340</v>
      </c>
      <c r="D243" s="16">
        <v>183243</v>
      </c>
      <c r="E243" s="16">
        <v>10097</v>
      </c>
      <c r="F243" s="67">
        <v>5.2224061239267615E-2</v>
      </c>
      <c r="G243" s="16">
        <v>5623</v>
      </c>
      <c r="H243" s="16">
        <v>2544</v>
      </c>
      <c r="I243" s="16">
        <v>4275</v>
      </c>
      <c r="J243" s="16">
        <v>3509</v>
      </c>
      <c r="K243" s="16">
        <v>94837</v>
      </c>
      <c r="L243" s="16">
        <v>90188</v>
      </c>
      <c r="M243" s="16">
        <v>4649</v>
      </c>
      <c r="N243" s="67">
        <v>4.9020951738245631E-2</v>
      </c>
      <c r="O243" s="16">
        <v>98503</v>
      </c>
      <c r="P243" s="16">
        <v>93055</v>
      </c>
      <c r="Q243" s="16">
        <v>5448</v>
      </c>
      <c r="R243" s="68">
        <v>5.5307960163649833E-2</v>
      </c>
    </row>
    <row r="244" spans="1:18" x14ac:dyDescent="0.3">
      <c r="A244" s="19" t="s">
        <v>515</v>
      </c>
      <c r="B244" s="16" t="s">
        <v>573</v>
      </c>
      <c r="C244" s="19">
        <v>202926</v>
      </c>
      <c r="D244" s="16">
        <v>193293</v>
      </c>
      <c r="E244" s="16">
        <v>9633</v>
      </c>
      <c r="F244" s="67">
        <v>4.7470506490050558E-2</v>
      </c>
      <c r="G244" s="16">
        <v>5256</v>
      </c>
      <c r="H244" s="16">
        <v>2382</v>
      </c>
      <c r="I244" s="16">
        <v>3985</v>
      </c>
      <c r="J244" s="16">
        <v>3427</v>
      </c>
      <c r="K244" s="16">
        <v>99614</v>
      </c>
      <c r="L244" s="16">
        <v>95124</v>
      </c>
      <c r="M244" s="16">
        <v>4490</v>
      </c>
      <c r="N244" s="67">
        <v>4.5073985584355609E-2</v>
      </c>
      <c r="O244" s="16">
        <v>103312</v>
      </c>
      <c r="P244" s="16">
        <v>98169</v>
      </c>
      <c r="Q244" s="16">
        <v>5143</v>
      </c>
      <c r="R244" s="68">
        <v>4.9781245160291157E-2</v>
      </c>
    </row>
    <row r="245" spans="1:18" x14ac:dyDescent="0.3">
      <c r="A245" s="19" t="s">
        <v>575</v>
      </c>
      <c r="B245" s="16" t="s">
        <v>579</v>
      </c>
      <c r="C245" s="19">
        <v>111293</v>
      </c>
      <c r="D245" s="16">
        <v>108708</v>
      </c>
      <c r="E245" s="16">
        <v>2585</v>
      </c>
      <c r="F245" s="67">
        <v>2.3E-2</v>
      </c>
      <c r="G245" s="78">
        <v>1388</v>
      </c>
      <c r="H245" s="78">
        <v>662</v>
      </c>
      <c r="I245" s="78">
        <v>929</v>
      </c>
      <c r="J245" s="78">
        <v>751</v>
      </c>
      <c r="K245" s="16">
        <v>55642</v>
      </c>
      <c r="L245" s="16">
        <v>54421</v>
      </c>
      <c r="M245" s="16">
        <v>1221</v>
      </c>
      <c r="N245" s="67">
        <v>2.2000000000000002E-2</v>
      </c>
      <c r="O245" s="16">
        <v>55651</v>
      </c>
      <c r="P245" s="16">
        <v>54287</v>
      </c>
      <c r="Q245" s="16">
        <v>1364</v>
      </c>
      <c r="R245" s="68">
        <v>2.5000000000000001E-2</v>
      </c>
    </row>
    <row r="246" spans="1:18" x14ac:dyDescent="0.3">
      <c r="A246" s="19" t="s">
        <v>575</v>
      </c>
      <c r="B246" s="16" t="s">
        <v>583</v>
      </c>
      <c r="C246" s="19">
        <v>110459</v>
      </c>
      <c r="D246" s="16">
        <v>107440</v>
      </c>
      <c r="E246" s="16">
        <v>3019</v>
      </c>
      <c r="F246" s="67">
        <v>2.7000000000000003E-2</v>
      </c>
      <c r="G246" s="16">
        <v>1837</v>
      </c>
      <c r="H246" s="78">
        <v>584</v>
      </c>
      <c r="I246" s="78">
        <v>944</v>
      </c>
      <c r="J246" s="78">
        <v>501</v>
      </c>
      <c r="K246" s="16">
        <v>51247</v>
      </c>
      <c r="L246" s="16">
        <v>49914</v>
      </c>
      <c r="M246" s="16">
        <v>1333</v>
      </c>
      <c r="N246" s="67">
        <v>2.6000000000000002E-2</v>
      </c>
      <c r="O246" s="16">
        <v>59212</v>
      </c>
      <c r="P246" s="16">
        <v>57526</v>
      </c>
      <c r="Q246" s="16">
        <v>1686</v>
      </c>
      <c r="R246" s="68">
        <v>2.7999999999999997E-2</v>
      </c>
    </row>
    <row r="247" spans="1:18" x14ac:dyDescent="0.3">
      <c r="A247" s="19" t="s">
        <v>575</v>
      </c>
      <c r="B247" s="16" t="s">
        <v>585</v>
      </c>
      <c r="C247" s="19">
        <v>217093</v>
      </c>
      <c r="D247" s="16">
        <v>210315</v>
      </c>
      <c r="E247" s="16">
        <v>6778</v>
      </c>
      <c r="F247" s="67">
        <v>3.1E-2</v>
      </c>
      <c r="G247" s="16">
        <v>2709</v>
      </c>
      <c r="H247" s="78">
        <v>1584</v>
      </c>
      <c r="I247" s="16">
        <v>3111</v>
      </c>
      <c r="J247" s="16">
        <v>2546</v>
      </c>
      <c r="K247" s="16">
        <v>103715</v>
      </c>
      <c r="L247" s="16">
        <v>100620</v>
      </c>
      <c r="M247" s="16">
        <v>3095</v>
      </c>
      <c r="N247" s="67">
        <v>0.03</v>
      </c>
      <c r="O247" s="16">
        <v>113378</v>
      </c>
      <c r="P247" s="16">
        <v>109695</v>
      </c>
      <c r="Q247" s="16">
        <v>3683</v>
      </c>
      <c r="R247" s="68">
        <v>3.2000000000000001E-2</v>
      </c>
    </row>
    <row r="248" spans="1:18" x14ac:dyDescent="0.3">
      <c r="A248" s="19" t="s">
        <v>575</v>
      </c>
      <c r="B248" s="16" t="s">
        <v>587</v>
      </c>
      <c r="C248" s="19">
        <v>51328</v>
      </c>
      <c r="D248" s="16">
        <v>50618</v>
      </c>
      <c r="E248" s="78">
        <v>710</v>
      </c>
      <c r="F248" s="67">
        <v>1.3999999999999999E-2</v>
      </c>
      <c r="G248" s="78">
        <v>323</v>
      </c>
      <c r="H248" s="78">
        <v>184</v>
      </c>
      <c r="I248" s="78">
        <v>317</v>
      </c>
      <c r="J248" s="78">
        <v>249</v>
      </c>
      <c r="K248" s="16">
        <v>27050</v>
      </c>
      <c r="L248" s="16">
        <v>26724</v>
      </c>
      <c r="M248" s="78">
        <v>326</v>
      </c>
      <c r="N248" s="67">
        <v>1.2E-2</v>
      </c>
      <c r="O248" s="16">
        <v>24278</v>
      </c>
      <c r="P248" s="16">
        <v>23894</v>
      </c>
      <c r="Q248" s="78">
        <v>384</v>
      </c>
      <c r="R248" s="68">
        <v>1.6E-2</v>
      </c>
    </row>
    <row r="249" spans="1:18" x14ac:dyDescent="0.3">
      <c r="A249" s="19" t="s">
        <v>575</v>
      </c>
      <c r="B249" s="16" t="s">
        <v>589</v>
      </c>
      <c r="C249" s="19">
        <v>116491</v>
      </c>
      <c r="D249" s="16">
        <v>113165</v>
      </c>
      <c r="E249" s="16">
        <v>3326</v>
      </c>
      <c r="F249" s="67">
        <v>2.8999999999999998E-2</v>
      </c>
      <c r="G249" s="78">
        <v>1415</v>
      </c>
      <c r="H249" s="78">
        <v>843</v>
      </c>
      <c r="I249" s="78">
        <v>1387</v>
      </c>
      <c r="J249" s="78">
        <v>1275</v>
      </c>
      <c r="K249" s="16">
        <v>57326</v>
      </c>
      <c r="L249" s="16">
        <v>55842</v>
      </c>
      <c r="M249" s="16">
        <v>1484</v>
      </c>
      <c r="N249" s="67">
        <v>2.6000000000000002E-2</v>
      </c>
      <c r="O249" s="16">
        <v>59165</v>
      </c>
      <c r="P249" s="16">
        <v>57323</v>
      </c>
      <c r="Q249" s="16">
        <v>1842</v>
      </c>
      <c r="R249" s="68">
        <v>3.1E-2</v>
      </c>
    </row>
    <row r="250" spans="1:18" x14ac:dyDescent="0.3">
      <c r="A250" s="19" t="s">
        <v>575</v>
      </c>
      <c r="B250" s="16" t="s">
        <v>591</v>
      </c>
      <c r="C250" s="19">
        <v>187565</v>
      </c>
      <c r="D250" s="16">
        <v>179433</v>
      </c>
      <c r="E250" s="16">
        <v>8132</v>
      </c>
      <c r="F250" s="67">
        <v>4.2999999999999997E-2</v>
      </c>
      <c r="G250" s="16">
        <v>4502</v>
      </c>
      <c r="H250" s="16">
        <v>2129</v>
      </c>
      <c r="I250" s="16">
        <v>3242</v>
      </c>
      <c r="J250" s="16">
        <v>2383</v>
      </c>
      <c r="K250" s="16">
        <v>90731</v>
      </c>
      <c r="L250" s="16">
        <v>87178</v>
      </c>
      <c r="M250" s="16">
        <v>3553</v>
      </c>
      <c r="N250" s="67">
        <v>3.9E-2</v>
      </c>
      <c r="O250" s="16">
        <v>96834</v>
      </c>
      <c r="P250" s="16">
        <v>92255</v>
      </c>
      <c r="Q250" s="16">
        <v>4579</v>
      </c>
      <c r="R250" s="68">
        <v>4.7E-2</v>
      </c>
    </row>
    <row r="251" spans="1:18" x14ac:dyDescent="0.3">
      <c r="A251" s="19" t="s">
        <v>575</v>
      </c>
      <c r="B251" s="16" t="s">
        <v>593</v>
      </c>
      <c r="C251" s="19">
        <v>284393</v>
      </c>
      <c r="D251" s="16">
        <v>274580</v>
      </c>
      <c r="E251" s="16">
        <v>9813</v>
      </c>
      <c r="F251" s="67">
        <v>3.5000000000000003E-2</v>
      </c>
      <c r="G251" s="16">
        <v>4937</v>
      </c>
      <c r="H251" s="16">
        <v>2899</v>
      </c>
      <c r="I251" s="16">
        <v>3902</v>
      </c>
      <c r="J251" s="16">
        <v>3235</v>
      </c>
      <c r="K251" s="16">
        <v>138135</v>
      </c>
      <c r="L251" s="16">
        <v>133576</v>
      </c>
      <c r="M251" s="16">
        <v>4559</v>
      </c>
      <c r="N251" s="67">
        <v>3.3000000000000002E-2</v>
      </c>
      <c r="O251" s="16">
        <v>146258</v>
      </c>
      <c r="P251" s="16">
        <v>141004</v>
      </c>
      <c r="Q251" s="16">
        <v>5254</v>
      </c>
      <c r="R251" s="68">
        <v>3.6000000000000004E-2</v>
      </c>
    </row>
    <row r="252" spans="1:18" x14ac:dyDescent="0.3">
      <c r="A252" s="19" t="s">
        <v>575</v>
      </c>
      <c r="B252" s="16" t="s">
        <v>595</v>
      </c>
      <c r="C252" s="19">
        <v>81620</v>
      </c>
      <c r="D252" s="16">
        <v>79400</v>
      </c>
      <c r="E252" s="16">
        <v>2220</v>
      </c>
      <c r="F252" s="67">
        <v>2.7000000000000003E-2</v>
      </c>
      <c r="G252" s="78">
        <v>1078</v>
      </c>
      <c r="H252" s="78">
        <v>583</v>
      </c>
      <c r="I252" s="78">
        <v>929</v>
      </c>
      <c r="J252" s="78">
        <v>751</v>
      </c>
      <c r="K252" s="16">
        <v>41309</v>
      </c>
      <c r="L252" s="16">
        <v>40202</v>
      </c>
      <c r="M252" s="16">
        <v>1107</v>
      </c>
      <c r="N252" s="67">
        <v>2.7000000000000003E-2</v>
      </c>
      <c r="O252" s="16">
        <v>40311</v>
      </c>
      <c r="P252" s="16">
        <v>39198</v>
      </c>
      <c r="Q252" s="16">
        <v>1113</v>
      </c>
      <c r="R252" s="68">
        <v>2.7999999999999997E-2</v>
      </c>
    </row>
    <row r="253" spans="1:18" x14ac:dyDescent="0.3">
      <c r="A253" s="19" t="s">
        <v>597</v>
      </c>
      <c r="B253" s="16" t="s">
        <v>600</v>
      </c>
      <c r="C253" s="19">
        <v>491434</v>
      </c>
      <c r="D253" s="16">
        <v>476786</v>
      </c>
      <c r="E253" s="16">
        <v>14648</v>
      </c>
      <c r="F253" s="67">
        <v>0.03</v>
      </c>
      <c r="G253" s="16">
        <v>6828</v>
      </c>
      <c r="H253" s="16">
        <v>3765</v>
      </c>
      <c r="I253" s="16">
        <v>6444</v>
      </c>
      <c r="J253" s="16">
        <v>4552</v>
      </c>
      <c r="K253" s="16">
        <v>235529</v>
      </c>
      <c r="L253" s="16">
        <v>228718</v>
      </c>
      <c r="M253" s="16">
        <v>6811</v>
      </c>
      <c r="N253" s="67">
        <v>2.8999999999999998E-2</v>
      </c>
      <c r="O253" s="16">
        <v>255905</v>
      </c>
      <c r="P253" s="16">
        <v>248068</v>
      </c>
      <c r="Q253" s="16">
        <v>7837</v>
      </c>
      <c r="R253" s="68">
        <v>3.1E-2</v>
      </c>
    </row>
    <row r="254" spans="1:18" x14ac:dyDescent="0.3">
      <c r="A254" s="19" t="s">
        <v>597</v>
      </c>
      <c r="B254" s="16" t="s">
        <v>601</v>
      </c>
      <c r="C254" s="19">
        <v>145287</v>
      </c>
      <c r="D254" s="16">
        <v>141145</v>
      </c>
      <c r="E254" s="16">
        <v>4142</v>
      </c>
      <c r="F254" s="67">
        <v>2.8999999999999998E-2</v>
      </c>
      <c r="G254" s="16">
        <v>1889</v>
      </c>
      <c r="H254" s="78">
        <v>1240</v>
      </c>
      <c r="I254" s="78">
        <v>1878</v>
      </c>
      <c r="J254" s="78">
        <v>1636</v>
      </c>
      <c r="K254" s="16">
        <v>69136</v>
      </c>
      <c r="L254" s="16">
        <v>67214</v>
      </c>
      <c r="M254" s="16">
        <v>1922</v>
      </c>
      <c r="N254" s="67">
        <v>2.7999999999999997E-2</v>
      </c>
      <c r="O254" s="16">
        <v>76151</v>
      </c>
      <c r="P254" s="16">
        <v>73931</v>
      </c>
      <c r="Q254" s="16">
        <v>2220</v>
      </c>
      <c r="R254" s="68">
        <v>2.8999999999999998E-2</v>
      </c>
    </row>
    <row r="255" spans="1:18" x14ac:dyDescent="0.3">
      <c r="A255" s="19" t="s">
        <v>597</v>
      </c>
      <c r="B255" s="16" t="s">
        <v>603</v>
      </c>
      <c r="C255" s="19">
        <v>197363</v>
      </c>
      <c r="D255" s="16">
        <v>191300</v>
      </c>
      <c r="E255" s="16">
        <v>6063</v>
      </c>
      <c r="F255" s="67">
        <v>3.1E-2</v>
      </c>
      <c r="G255" s="16">
        <v>2803</v>
      </c>
      <c r="H255" s="78">
        <v>1555</v>
      </c>
      <c r="I255" s="16">
        <v>2779</v>
      </c>
      <c r="J255" s="16">
        <v>2258</v>
      </c>
      <c r="K255" s="16">
        <v>93804</v>
      </c>
      <c r="L255" s="16">
        <v>91017</v>
      </c>
      <c r="M255" s="16">
        <v>2787</v>
      </c>
      <c r="N255" s="67">
        <v>0.03</v>
      </c>
      <c r="O255" s="16">
        <v>103559</v>
      </c>
      <c r="P255" s="16">
        <v>100283</v>
      </c>
      <c r="Q255" s="16">
        <v>3276</v>
      </c>
      <c r="R255" s="68">
        <v>3.2000000000000001E-2</v>
      </c>
    </row>
    <row r="256" spans="1:18" x14ac:dyDescent="0.3">
      <c r="A256" s="19" t="s">
        <v>597</v>
      </c>
      <c r="B256" s="16" t="s">
        <v>605</v>
      </c>
      <c r="C256" s="19">
        <v>176014</v>
      </c>
      <c r="D256" s="16">
        <v>169464</v>
      </c>
      <c r="E256" s="16">
        <v>6550</v>
      </c>
      <c r="F256" s="67">
        <v>3.7000000000000005E-2</v>
      </c>
      <c r="G256" s="16">
        <v>3668</v>
      </c>
      <c r="H256" s="16">
        <v>1763</v>
      </c>
      <c r="I256" s="16">
        <v>2718</v>
      </c>
      <c r="J256" s="16">
        <v>2241</v>
      </c>
      <c r="K256" s="16">
        <v>83699</v>
      </c>
      <c r="L256" s="16">
        <v>80584</v>
      </c>
      <c r="M256" s="16">
        <v>3115</v>
      </c>
      <c r="N256" s="67">
        <v>3.7000000000000005E-2</v>
      </c>
      <c r="O256" s="16">
        <v>92315</v>
      </c>
      <c r="P256" s="16">
        <v>88880</v>
      </c>
      <c r="Q256" s="16">
        <v>3435</v>
      </c>
      <c r="R256" s="68">
        <v>3.7000000000000005E-2</v>
      </c>
    </row>
    <row r="257" spans="1:18" x14ac:dyDescent="0.3">
      <c r="A257" s="19" t="s">
        <v>597</v>
      </c>
      <c r="B257" s="16" t="s">
        <v>607</v>
      </c>
      <c r="C257" s="19">
        <v>199483</v>
      </c>
      <c r="D257" s="16">
        <v>192922</v>
      </c>
      <c r="E257" s="16">
        <v>6561</v>
      </c>
      <c r="F257" s="67">
        <v>3.3000000000000002E-2</v>
      </c>
      <c r="G257" s="16">
        <v>3217</v>
      </c>
      <c r="H257" s="16">
        <v>1991</v>
      </c>
      <c r="I257" s="16">
        <v>2920</v>
      </c>
      <c r="J257" s="16">
        <v>2404</v>
      </c>
      <c r="K257" s="16">
        <v>94464</v>
      </c>
      <c r="L257" s="16">
        <v>91518</v>
      </c>
      <c r="M257" s="16">
        <v>2946</v>
      </c>
      <c r="N257" s="67">
        <v>3.1E-2</v>
      </c>
      <c r="O257" s="16">
        <v>105019</v>
      </c>
      <c r="P257" s="16">
        <v>101404</v>
      </c>
      <c r="Q257" s="16">
        <v>3615</v>
      </c>
      <c r="R257" s="68">
        <v>3.4000000000000002E-2</v>
      </c>
    </row>
    <row r="258" spans="1:18" x14ac:dyDescent="0.3">
      <c r="A258" s="19" t="s">
        <v>597</v>
      </c>
      <c r="B258" s="16" t="s">
        <v>609</v>
      </c>
      <c r="C258" s="19">
        <v>251212</v>
      </c>
      <c r="D258" s="16">
        <v>243771</v>
      </c>
      <c r="E258" s="16">
        <v>7441</v>
      </c>
      <c r="F258" s="67">
        <v>0.03</v>
      </c>
      <c r="G258" s="16">
        <v>3442</v>
      </c>
      <c r="H258" s="16">
        <v>2192</v>
      </c>
      <c r="I258" s="16">
        <v>3376</v>
      </c>
      <c r="J258" s="16">
        <v>2717</v>
      </c>
      <c r="K258" s="16">
        <v>120024</v>
      </c>
      <c r="L258" s="16">
        <v>116507</v>
      </c>
      <c r="M258" s="16">
        <v>3517</v>
      </c>
      <c r="N258" s="67">
        <v>2.8999999999999998E-2</v>
      </c>
      <c r="O258" s="16">
        <v>131188</v>
      </c>
      <c r="P258" s="16">
        <v>127264</v>
      </c>
      <c r="Q258" s="16">
        <v>3924</v>
      </c>
      <c r="R258" s="68">
        <v>0.03</v>
      </c>
    </row>
    <row r="259" spans="1:18" x14ac:dyDescent="0.3">
      <c r="A259" s="19" t="s">
        <v>597</v>
      </c>
      <c r="B259" s="16" t="s">
        <v>611</v>
      </c>
      <c r="C259" s="19">
        <v>202530</v>
      </c>
      <c r="D259" s="16">
        <v>197903</v>
      </c>
      <c r="E259" s="16">
        <v>4627</v>
      </c>
      <c r="F259" s="67">
        <v>2.3E-2</v>
      </c>
      <c r="G259" s="16">
        <v>1775</v>
      </c>
      <c r="H259" s="78">
        <v>1347</v>
      </c>
      <c r="I259" s="16">
        <v>2176</v>
      </c>
      <c r="J259" s="78">
        <v>1740</v>
      </c>
      <c r="K259" s="16">
        <v>96362</v>
      </c>
      <c r="L259" s="16">
        <v>94188</v>
      </c>
      <c r="M259" s="16">
        <v>2174</v>
      </c>
      <c r="N259" s="67">
        <v>2.3E-2</v>
      </c>
      <c r="O259" s="16">
        <v>106168</v>
      </c>
      <c r="P259" s="16">
        <v>103715</v>
      </c>
      <c r="Q259" s="16">
        <v>2453</v>
      </c>
      <c r="R259" s="68">
        <v>2.3E-2</v>
      </c>
    </row>
    <row r="260" spans="1:18" x14ac:dyDescent="0.3">
      <c r="A260" s="19" t="s">
        <v>597</v>
      </c>
      <c r="B260" s="16" t="s">
        <v>613</v>
      </c>
      <c r="C260" s="19">
        <v>107462</v>
      </c>
      <c r="D260" s="16">
        <v>100780</v>
      </c>
      <c r="E260" s="16">
        <v>6682</v>
      </c>
      <c r="F260" s="67">
        <v>6.2E-2</v>
      </c>
      <c r="G260" s="16">
        <v>4318</v>
      </c>
      <c r="H260" s="16">
        <v>2035</v>
      </c>
      <c r="I260" s="16">
        <v>2466</v>
      </c>
      <c r="J260" s="16">
        <v>2386</v>
      </c>
      <c r="K260" s="16">
        <v>53092</v>
      </c>
      <c r="L260" s="16">
        <v>49918</v>
      </c>
      <c r="M260" s="16">
        <v>3174</v>
      </c>
      <c r="N260" s="67">
        <v>0.06</v>
      </c>
      <c r="O260" s="16">
        <v>54370</v>
      </c>
      <c r="P260" s="16">
        <v>50862</v>
      </c>
      <c r="Q260" s="16">
        <v>3508</v>
      </c>
      <c r="R260" s="68">
        <v>6.5000000000000002E-2</v>
      </c>
    </row>
    <row r="261" spans="1:18" x14ac:dyDescent="0.3">
      <c r="A261" s="19" t="s">
        <v>597</v>
      </c>
      <c r="B261" s="16" t="s">
        <v>617</v>
      </c>
      <c r="C261" s="19">
        <v>262056</v>
      </c>
      <c r="D261" s="16">
        <v>251477</v>
      </c>
      <c r="E261" s="16">
        <v>10579</v>
      </c>
      <c r="F261" s="67">
        <v>0.04</v>
      </c>
      <c r="G261" s="16">
        <v>4955</v>
      </c>
      <c r="H261" s="16">
        <v>3072</v>
      </c>
      <c r="I261" s="16">
        <v>4427</v>
      </c>
      <c r="J261" s="16">
        <v>3335</v>
      </c>
      <c r="K261" s="16">
        <v>125142</v>
      </c>
      <c r="L261" s="16">
        <v>120404</v>
      </c>
      <c r="M261" s="16">
        <v>4738</v>
      </c>
      <c r="N261" s="67">
        <v>3.7999999999999999E-2</v>
      </c>
      <c r="O261" s="16">
        <v>136914</v>
      </c>
      <c r="P261" s="16">
        <v>131073</v>
      </c>
      <c r="Q261" s="16">
        <v>5841</v>
      </c>
      <c r="R261" s="68">
        <v>4.2999999999999997E-2</v>
      </c>
    </row>
    <row r="262" spans="1:18" x14ac:dyDescent="0.3">
      <c r="A262" s="19" t="s">
        <v>597</v>
      </c>
      <c r="B262" s="16" t="s">
        <v>618</v>
      </c>
      <c r="C262" s="19">
        <v>213593</v>
      </c>
      <c r="D262" s="16">
        <v>205729</v>
      </c>
      <c r="E262" s="16">
        <v>7864</v>
      </c>
      <c r="F262" s="67">
        <v>3.7000000000000005E-2</v>
      </c>
      <c r="G262" s="16">
        <v>3736</v>
      </c>
      <c r="H262" s="16">
        <v>2340</v>
      </c>
      <c r="I262" s="16">
        <v>3068</v>
      </c>
      <c r="J262" s="16">
        <v>2613</v>
      </c>
      <c r="K262" s="16">
        <v>103298</v>
      </c>
      <c r="L262" s="16">
        <v>99586</v>
      </c>
      <c r="M262" s="16">
        <v>3712</v>
      </c>
      <c r="N262" s="67">
        <v>3.6000000000000004E-2</v>
      </c>
      <c r="O262" s="16">
        <v>110295</v>
      </c>
      <c r="P262" s="16">
        <v>106143</v>
      </c>
      <c r="Q262" s="16">
        <v>4152</v>
      </c>
      <c r="R262" s="68">
        <v>3.7999999999999999E-2</v>
      </c>
    </row>
    <row r="263" spans="1:18" x14ac:dyDescent="0.3">
      <c r="A263" s="19" t="s">
        <v>597</v>
      </c>
      <c r="B263" s="16" t="s">
        <v>620</v>
      </c>
      <c r="C263" s="19">
        <v>113329</v>
      </c>
      <c r="D263" s="16">
        <v>107583</v>
      </c>
      <c r="E263" s="16">
        <v>5746</v>
      </c>
      <c r="F263" s="67">
        <v>5.0999999999999997E-2</v>
      </c>
      <c r="G263" s="16">
        <v>2822</v>
      </c>
      <c r="H263" s="78">
        <v>1716</v>
      </c>
      <c r="I263" s="16">
        <v>2607</v>
      </c>
      <c r="J263" s="16">
        <v>2218</v>
      </c>
      <c r="K263" s="16">
        <v>54287</v>
      </c>
      <c r="L263" s="16">
        <v>51556</v>
      </c>
      <c r="M263" s="16">
        <v>2731</v>
      </c>
      <c r="N263" s="67">
        <v>0.05</v>
      </c>
      <c r="O263" s="16">
        <v>59042</v>
      </c>
      <c r="P263" s="16">
        <v>56027</v>
      </c>
      <c r="Q263" s="16">
        <v>3015</v>
      </c>
      <c r="R263" s="68">
        <v>5.0999999999999997E-2</v>
      </c>
    </row>
    <row r="264" spans="1:18" x14ac:dyDescent="0.3">
      <c r="A264" s="19" t="s">
        <v>597</v>
      </c>
      <c r="B264" s="16" t="s">
        <v>622</v>
      </c>
      <c r="C264" s="19">
        <v>257273</v>
      </c>
      <c r="D264" s="16">
        <v>245501</v>
      </c>
      <c r="E264" s="16">
        <v>11772</v>
      </c>
      <c r="F264" s="67">
        <v>4.5999999999999999E-2</v>
      </c>
      <c r="G264" s="16">
        <v>6305</v>
      </c>
      <c r="H264" s="16">
        <v>3475</v>
      </c>
      <c r="I264" s="16">
        <v>5047</v>
      </c>
      <c r="J264" s="16">
        <v>4471</v>
      </c>
      <c r="K264" s="16">
        <v>121123</v>
      </c>
      <c r="L264" s="16">
        <v>115773</v>
      </c>
      <c r="M264" s="16">
        <v>5350</v>
      </c>
      <c r="N264" s="67">
        <v>4.4000000000000004E-2</v>
      </c>
      <c r="O264" s="16">
        <v>136150</v>
      </c>
      <c r="P264" s="16">
        <v>129728</v>
      </c>
      <c r="Q264" s="16">
        <v>6422</v>
      </c>
      <c r="R264" s="68">
        <v>4.7E-2</v>
      </c>
    </row>
    <row r="265" spans="1:18" x14ac:dyDescent="0.3">
      <c r="A265" s="19" t="s">
        <v>597</v>
      </c>
      <c r="B265" s="16" t="s">
        <v>624</v>
      </c>
      <c r="C265" s="19">
        <v>159828</v>
      </c>
      <c r="D265" s="16">
        <v>149567</v>
      </c>
      <c r="E265" s="16">
        <v>10261</v>
      </c>
      <c r="F265" s="67">
        <v>6.4000000000000001E-2</v>
      </c>
      <c r="G265" s="16">
        <v>6282</v>
      </c>
      <c r="H265" s="16">
        <v>2708</v>
      </c>
      <c r="I265" s="16">
        <v>3240</v>
      </c>
      <c r="J265" s="16">
        <v>3289</v>
      </c>
      <c r="K265" s="16">
        <v>75381</v>
      </c>
      <c r="L265" s="16">
        <v>70859</v>
      </c>
      <c r="M265" s="16">
        <v>4522</v>
      </c>
      <c r="N265" s="67">
        <v>0.06</v>
      </c>
      <c r="O265" s="16">
        <v>84447</v>
      </c>
      <c r="P265" s="16">
        <v>78708</v>
      </c>
      <c r="Q265" s="16">
        <v>5739</v>
      </c>
      <c r="R265" s="68">
        <v>6.8000000000000005E-2</v>
      </c>
    </row>
    <row r="266" spans="1:18" x14ac:dyDescent="0.3">
      <c r="A266" s="19" t="s">
        <v>597</v>
      </c>
      <c r="B266" s="16" t="s">
        <v>626</v>
      </c>
      <c r="C266" s="19">
        <v>117276</v>
      </c>
      <c r="D266" s="16">
        <v>111046</v>
      </c>
      <c r="E266" s="16">
        <v>6230</v>
      </c>
      <c r="F266" s="67">
        <v>5.2999999999999999E-2</v>
      </c>
      <c r="G266" s="16">
        <v>3402</v>
      </c>
      <c r="H266" s="16">
        <v>2085</v>
      </c>
      <c r="I266" s="16">
        <v>2288</v>
      </c>
      <c r="J266" s="16">
        <v>1989</v>
      </c>
      <c r="K266" s="16">
        <v>55333</v>
      </c>
      <c r="L266" s="16">
        <v>52564</v>
      </c>
      <c r="M266" s="16">
        <v>2769</v>
      </c>
      <c r="N266" s="67">
        <v>0.05</v>
      </c>
      <c r="O266" s="16">
        <v>61943</v>
      </c>
      <c r="P266" s="16">
        <v>58482</v>
      </c>
      <c r="Q266" s="16">
        <v>3461</v>
      </c>
      <c r="R266" s="68">
        <v>5.5999999999999994E-2</v>
      </c>
    </row>
    <row r="267" spans="1:18" x14ac:dyDescent="0.3">
      <c r="A267" s="19" t="s">
        <v>597</v>
      </c>
      <c r="B267" s="16" t="s">
        <v>630</v>
      </c>
      <c r="C267" s="19">
        <v>251643</v>
      </c>
      <c r="D267" s="16">
        <v>242086</v>
      </c>
      <c r="E267" s="16">
        <v>9557</v>
      </c>
      <c r="F267" s="67">
        <v>3.7999999999999999E-2</v>
      </c>
      <c r="G267" s="16">
        <v>5416</v>
      </c>
      <c r="H267" s="16">
        <v>3011</v>
      </c>
      <c r="I267" s="16">
        <v>3883</v>
      </c>
      <c r="J267" s="16">
        <v>2901</v>
      </c>
      <c r="K267" s="16">
        <v>119670</v>
      </c>
      <c r="L267" s="16">
        <v>115391</v>
      </c>
      <c r="M267" s="16">
        <v>4279</v>
      </c>
      <c r="N267" s="67">
        <v>3.6000000000000004E-2</v>
      </c>
      <c r="O267" s="16">
        <v>131973</v>
      </c>
      <c r="P267" s="16">
        <v>126695</v>
      </c>
      <c r="Q267" s="16">
        <v>5278</v>
      </c>
      <c r="R267" s="68">
        <v>0.04</v>
      </c>
    </row>
    <row r="268" spans="1:18" x14ac:dyDescent="0.3">
      <c r="A268" s="19" t="s">
        <v>597</v>
      </c>
      <c r="B268" s="16" t="s">
        <v>631</v>
      </c>
      <c r="C268" s="19">
        <v>124856</v>
      </c>
      <c r="D268" s="16">
        <v>119421</v>
      </c>
      <c r="E268" s="16">
        <v>5435</v>
      </c>
      <c r="F268" s="67">
        <v>4.4000000000000004E-2</v>
      </c>
      <c r="G268" s="16">
        <v>3001</v>
      </c>
      <c r="H268" s="16">
        <v>1865</v>
      </c>
      <c r="I268" s="16">
        <v>2218</v>
      </c>
      <c r="J268" s="16">
        <v>2147</v>
      </c>
      <c r="K268" s="16">
        <v>60941</v>
      </c>
      <c r="L268" s="16">
        <v>58392</v>
      </c>
      <c r="M268" s="16">
        <v>2549</v>
      </c>
      <c r="N268" s="67">
        <v>4.2000000000000003E-2</v>
      </c>
      <c r="O268" s="16">
        <v>63915</v>
      </c>
      <c r="P268" s="16">
        <v>61029</v>
      </c>
      <c r="Q268" s="16">
        <v>2886</v>
      </c>
      <c r="R268" s="68">
        <v>4.4999999999999998E-2</v>
      </c>
    </row>
    <row r="269" spans="1:18" x14ac:dyDescent="0.3">
      <c r="A269" s="19" t="s">
        <v>597</v>
      </c>
      <c r="B269" s="16" t="s">
        <v>633</v>
      </c>
      <c r="C269" s="19">
        <v>144214</v>
      </c>
      <c r="D269" s="16">
        <v>134594</v>
      </c>
      <c r="E269" s="16">
        <v>9620</v>
      </c>
      <c r="F269" s="67">
        <v>6.7000000000000004E-2</v>
      </c>
      <c r="G269" s="16">
        <v>6228</v>
      </c>
      <c r="H269" s="16">
        <v>2692</v>
      </c>
      <c r="I269" s="16">
        <v>3500</v>
      </c>
      <c r="J269" s="16">
        <v>2988</v>
      </c>
      <c r="K269" s="16">
        <v>69284</v>
      </c>
      <c r="L269" s="16">
        <v>64884</v>
      </c>
      <c r="M269" s="16">
        <v>4400</v>
      </c>
      <c r="N269" s="67">
        <v>6.4000000000000001E-2</v>
      </c>
      <c r="O269" s="16">
        <v>74930</v>
      </c>
      <c r="P269" s="16">
        <v>69710</v>
      </c>
      <c r="Q269" s="16">
        <v>5220</v>
      </c>
      <c r="R269" s="68">
        <v>7.0000000000000007E-2</v>
      </c>
    </row>
    <row r="270" spans="1:18" x14ac:dyDescent="0.3">
      <c r="A270" s="19" t="s">
        <v>597</v>
      </c>
      <c r="B270" s="16" t="s">
        <v>635</v>
      </c>
      <c r="C270" s="19">
        <v>137561</v>
      </c>
      <c r="D270" s="16">
        <v>130203</v>
      </c>
      <c r="E270" s="16">
        <v>7358</v>
      </c>
      <c r="F270" s="67">
        <v>5.2999999999999999E-2</v>
      </c>
      <c r="G270" s="16">
        <v>4287</v>
      </c>
      <c r="H270" s="16">
        <v>2498</v>
      </c>
      <c r="I270" s="16">
        <v>3149</v>
      </c>
      <c r="J270" s="16">
        <v>2598</v>
      </c>
      <c r="K270" s="16">
        <v>66212</v>
      </c>
      <c r="L270" s="16">
        <v>62953</v>
      </c>
      <c r="M270" s="16">
        <v>3259</v>
      </c>
      <c r="N270" s="67">
        <v>4.9000000000000002E-2</v>
      </c>
      <c r="O270" s="16">
        <v>71349</v>
      </c>
      <c r="P270" s="16">
        <v>67250</v>
      </c>
      <c r="Q270" s="16">
        <v>4099</v>
      </c>
      <c r="R270" s="68">
        <v>5.7000000000000002E-2</v>
      </c>
    </row>
    <row r="271" spans="1:18" x14ac:dyDescent="0.3">
      <c r="A271" s="19" t="s">
        <v>597</v>
      </c>
      <c r="B271" s="16" t="s">
        <v>637</v>
      </c>
      <c r="C271" s="19">
        <v>130957</v>
      </c>
      <c r="D271" s="16">
        <v>124139</v>
      </c>
      <c r="E271" s="16">
        <v>6818</v>
      </c>
      <c r="F271" s="67">
        <v>5.2000000000000005E-2</v>
      </c>
      <c r="G271" s="16">
        <v>3997</v>
      </c>
      <c r="H271" s="16">
        <v>2225</v>
      </c>
      <c r="I271" s="16">
        <v>2362</v>
      </c>
      <c r="J271" s="16">
        <v>2036</v>
      </c>
      <c r="K271" s="16">
        <v>61807</v>
      </c>
      <c r="L271" s="16">
        <v>58895</v>
      </c>
      <c r="M271" s="16">
        <v>2912</v>
      </c>
      <c r="N271" s="67">
        <v>4.7E-2</v>
      </c>
      <c r="O271" s="16">
        <v>69150</v>
      </c>
      <c r="P271" s="16">
        <v>65244</v>
      </c>
      <c r="Q271" s="16">
        <v>3906</v>
      </c>
      <c r="R271" s="68">
        <v>5.5999999999999994E-2</v>
      </c>
    </row>
    <row r="272" spans="1:18" x14ac:dyDescent="0.3">
      <c r="A272" s="19" t="s">
        <v>597</v>
      </c>
      <c r="B272" s="16" t="s">
        <v>639</v>
      </c>
      <c r="C272" s="19">
        <v>121671</v>
      </c>
      <c r="D272" s="16">
        <v>115391</v>
      </c>
      <c r="E272" s="16">
        <v>6280</v>
      </c>
      <c r="F272" s="67">
        <v>5.2000000000000005E-2</v>
      </c>
      <c r="G272" s="16">
        <v>3474</v>
      </c>
      <c r="H272" s="16">
        <v>1923</v>
      </c>
      <c r="I272" s="16">
        <v>2843</v>
      </c>
      <c r="J272" s="16">
        <v>2445</v>
      </c>
      <c r="K272" s="16">
        <v>56637</v>
      </c>
      <c r="L272" s="16">
        <v>53816</v>
      </c>
      <c r="M272" s="16">
        <v>2821</v>
      </c>
      <c r="N272" s="67">
        <v>0.05</v>
      </c>
      <c r="O272" s="16">
        <v>65034</v>
      </c>
      <c r="P272" s="16">
        <v>61575</v>
      </c>
      <c r="Q272" s="16">
        <v>3459</v>
      </c>
      <c r="R272" s="68">
        <v>5.2999999999999999E-2</v>
      </c>
    </row>
    <row r="273" spans="1:18" x14ac:dyDescent="0.3">
      <c r="A273" s="19" t="s">
        <v>597</v>
      </c>
      <c r="B273" s="16" t="s">
        <v>643</v>
      </c>
      <c r="C273" s="19">
        <v>151104</v>
      </c>
      <c r="D273" s="16">
        <v>143287</v>
      </c>
      <c r="E273" s="16">
        <v>7817</v>
      </c>
      <c r="F273" s="67">
        <v>5.2000000000000005E-2</v>
      </c>
      <c r="G273" s="16">
        <v>4633</v>
      </c>
      <c r="H273" s="16">
        <v>2331</v>
      </c>
      <c r="I273" s="16">
        <v>3003</v>
      </c>
      <c r="J273" s="16">
        <v>2295</v>
      </c>
      <c r="K273" s="16">
        <v>72772</v>
      </c>
      <c r="L273" s="16">
        <v>69212</v>
      </c>
      <c r="M273" s="16">
        <v>3560</v>
      </c>
      <c r="N273" s="67">
        <v>4.9000000000000002E-2</v>
      </c>
      <c r="O273" s="16">
        <v>78332</v>
      </c>
      <c r="P273" s="16">
        <v>74075</v>
      </c>
      <c r="Q273" s="16">
        <v>4257</v>
      </c>
      <c r="R273" s="68">
        <v>5.4000000000000006E-2</v>
      </c>
    </row>
    <row r="274" spans="1:18" x14ac:dyDescent="0.3">
      <c r="A274" s="19" t="s">
        <v>597</v>
      </c>
      <c r="B274" s="16" t="s">
        <v>644</v>
      </c>
      <c r="C274" s="19">
        <v>177407</v>
      </c>
      <c r="D274" s="16">
        <v>169081</v>
      </c>
      <c r="E274" s="16">
        <v>8326</v>
      </c>
      <c r="F274" s="67">
        <v>4.7E-2</v>
      </c>
      <c r="G274" s="16">
        <v>4711</v>
      </c>
      <c r="H274" s="16">
        <v>2567</v>
      </c>
      <c r="I274" s="16">
        <v>3523</v>
      </c>
      <c r="J274" s="16">
        <v>2955</v>
      </c>
      <c r="K274" s="16">
        <v>84396</v>
      </c>
      <c r="L274" s="16">
        <v>80689</v>
      </c>
      <c r="M274" s="16">
        <v>3707</v>
      </c>
      <c r="N274" s="67">
        <v>4.4000000000000004E-2</v>
      </c>
      <c r="O274" s="16">
        <v>93011</v>
      </c>
      <c r="P274" s="16">
        <v>88392</v>
      </c>
      <c r="Q274" s="16">
        <v>4619</v>
      </c>
      <c r="R274" s="68">
        <v>0.05</v>
      </c>
    </row>
    <row r="275" spans="1:18" x14ac:dyDescent="0.3">
      <c r="A275" s="19" t="s">
        <v>597</v>
      </c>
      <c r="B275" s="16" t="s">
        <v>646</v>
      </c>
      <c r="C275" s="19">
        <v>122491</v>
      </c>
      <c r="D275" s="16">
        <v>117767</v>
      </c>
      <c r="E275" s="16">
        <v>4724</v>
      </c>
      <c r="F275" s="67">
        <v>3.9E-2</v>
      </c>
      <c r="G275" s="16">
        <v>2297</v>
      </c>
      <c r="H275" s="78">
        <v>1515</v>
      </c>
      <c r="I275" s="16">
        <v>1966</v>
      </c>
      <c r="J275" s="78">
        <v>1503</v>
      </c>
      <c r="K275" s="16">
        <v>58577</v>
      </c>
      <c r="L275" s="16">
        <v>56446</v>
      </c>
      <c r="M275" s="16">
        <v>2131</v>
      </c>
      <c r="N275" s="67">
        <v>3.6000000000000004E-2</v>
      </c>
      <c r="O275" s="16">
        <v>63914</v>
      </c>
      <c r="P275" s="16">
        <v>61321</v>
      </c>
      <c r="Q275" s="16">
        <v>2593</v>
      </c>
      <c r="R275" s="68">
        <v>4.0999999999999995E-2</v>
      </c>
    </row>
    <row r="276" spans="1:18" x14ac:dyDescent="0.3">
      <c r="A276" s="19" t="s">
        <v>597</v>
      </c>
      <c r="B276" s="16" t="s">
        <v>648</v>
      </c>
      <c r="C276" s="19">
        <v>126662</v>
      </c>
      <c r="D276" s="16">
        <v>121398</v>
      </c>
      <c r="E276" s="16">
        <v>5264</v>
      </c>
      <c r="F276" s="67">
        <v>4.2000000000000003E-2</v>
      </c>
      <c r="G276" s="16">
        <v>2772</v>
      </c>
      <c r="H276" s="78">
        <v>1618</v>
      </c>
      <c r="I276" s="16">
        <v>2081</v>
      </c>
      <c r="J276" s="78">
        <v>1755</v>
      </c>
      <c r="K276" s="16">
        <v>60705</v>
      </c>
      <c r="L276" s="16">
        <v>58312</v>
      </c>
      <c r="M276" s="16">
        <v>2393</v>
      </c>
      <c r="N276" s="67">
        <v>3.9E-2</v>
      </c>
      <c r="O276" s="16">
        <v>65957</v>
      </c>
      <c r="P276" s="16">
        <v>63086</v>
      </c>
      <c r="Q276" s="16">
        <v>2871</v>
      </c>
      <c r="R276" s="68">
        <v>4.4000000000000004E-2</v>
      </c>
    </row>
    <row r="277" spans="1:18" x14ac:dyDescent="0.3">
      <c r="A277" s="19" t="s">
        <v>597</v>
      </c>
      <c r="B277" s="16" t="s">
        <v>650</v>
      </c>
      <c r="C277" s="19">
        <v>67523</v>
      </c>
      <c r="D277" s="16">
        <v>64077</v>
      </c>
      <c r="E277" s="16">
        <v>3446</v>
      </c>
      <c r="F277" s="67">
        <v>5.0999999999999997E-2</v>
      </c>
      <c r="G277" s="16">
        <v>2236</v>
      </c>
      <c r="H277" s="78">
        <v>1123</v>
      </c>
      <c r="I277" s="78">
        <v>1364</v>
      </c>
      <c r="J277" s="78">
        <v>1047</v>
      </c>
      <c r="K277" s="16">
        <v>32167</v>
      </c>
      <c r="L277" s="16">
        <v>30599</v>
      </c>
      <c r="M277" s="16">
        <v>1568</v>
      </c>
      <c r="N277" s="67">
        <v>4.9000000000000002E-2</v>
      </c>
      <c r="O277" s="16">
        <v>35356</v>
      </c>
      <c r="P277" s="16">
        <v>33478</v>
      </c>
      <c r="Q277" s="16">
        <v>1878</v>
      </c>
      <c r="R277" s="68">
        <v>5.2999999999999999E-2</v>
      </c>
    </row>
    <row r="278" spans="1:18" x14ac:dyDescent="0.3">
      <c r="A278" s="19" t="s">
        <v>597</v>
      </c>
      <c r="B278" s="16" t="s">
        <v>652</v>
      </c>
      <c r="C278" s="19">
        <v>172141</v>
      </c>
      <c r="D278" s="16">
        <v>164733</v>
      </c>
      <c r="E278" s="16">
        <v>7408</v>
      </c>
      <c r="F278" s="67">
        <v>4.2999999999999997E-2</v>
      </c>
      <c r="G278" s="16">
        <v>4345</v>
      </c>
      <c r="H278" s="16">
        <v>2538</v>
      </c>
      <c r="I278" s="16">
        <v>2729</v>
      </c>
      <c r="J278" s="16">
        <v>2324</v>
      </c>
      <c r="K278" s="16">
        <v>82083</v>
      </c>
      <c r="L278" s="16">
        <v>78717</v>
      </c>
      <c r="M278" s="16">
        <v>3366</v>
      </c>
      <c r="N278" s="67">
        <v>4.0999999999999995E-2</v>
      </c>
      <c r="O278" s="16">
        <v>90058</v>
      </c>
      <c r="P278" s="16">
        <v>86016</v>
      </c>
      <c r="Q278" s="16">
        <v>4042</v>
      </c>
      <c r="R278" s="68">
        <v>4.4999999999999998E-2</v>
      </c>
    </row>
    <row r="279" spans="1:18" x14ac:dyDescent="0.3">
      <c r="A279" s="19" t="s">
        <v>597</v>
      </c>
      <c r="B279" s="16" t="s">
        <v>654</v>
      </c>
      <c r="C279" s="19">
        <v>127570</v>
      </c>
      <c r="D279" s="16">
        <v>123188</v>
      </c>
      <c r="E279" s="16">
        <v>4382</v>
      </c>
      <c r="F279" s="67">
        <v>3.4000000000000002E-2</v>
      </c>
      <c r="G279" s="16">
        <v>2455</v>
      </c>
      <c r="H279" s="78">
        <v>1508</v>
      </c>
      <c r="I279" s="78">
        <v>1808</v>
      </c>
      <c r="J279" s="78">
        <v>1614</v>
      </c>
      <c r="K279" s="16">
        <v>60664</v>
      </c>
      <c r="L279" s="16">
        <v>58675</v>
      </c>
      <c r="M279" s="16">
        <v>1989</v>
      </c>
      <c r="N279" s="67">
        <v>3.3000000000000002E-2</v>
      </c>
      <c r="O279" s="16">
        <v>66906</v>
      </c>
      <c r="P279" s="16">
        <v>64513</v>
      </c>
      <c r="Q279" s="16">
        <v>2393</v>
      </c>
      <c r="R279" s="68">
        <v>3.6000000000000004E-2</v>
      </c>
    </row>
    <row r="280" spans="1:18" x14ac:dyDescent="0.3">
      <c r="A280" s="19" t="s">
        <v>597</v>
      </c>
      <c r="B280" s="16" t="s">
        <v>656</v>
      </c>
      <c r="C280" s="19">
        <v>117433</v>
      </c>
      <c r="D280" s="16">
        <v>110603</v>
      </c>
      <c r="E280" s="16">
        <v>6830</v>
      </c>
      <c r="F280" s="67">
        <v>5.7999999999999996E-2</v>
      </c>
      <c r="G280" s="16">
        <v>4440</v>
      </c>
      <c r="H280" s="16">
        <v>2088</v>
      </c>
      <c r="I280" s="16">
        <v>2764</v>
      </c>
      <c r="J280" s="16">
        <v>2547</v>
      </c>
      <c r="K280" s="16">
        <v>55749</v>
      </c>
      <c r="L280" s="16">
        <v>52728</v>
      </c>
      <c r="M280" s="16">
        <v>3021</v>
      </c>
      <c r="N280" s="67">
        <v>5.4000000000000006E-2</v>
      </c>
      <c r="O280" s="16">
        <v>61684</v>
      </c>
      <c r="P280" s="16">
        <v>57875</v>
      </c>
      <c r="Q280" s="16">
        <v>3809</v>
      </c>
      <c r="R280" s="68">
        <v>6.2E-2</v>
      </c>
    </row>
    <row r="281" spans="1:18" x14ac:dyDescent="0.3">
      <c r="A281" s="19" t="s">
        <v>658</v>
      </c>
      <c r="B281" s="16" t="s">
        <v>662</v>
      </c>
      <c r="C281" s="19">
        <v>438056</v>
      </c>
      <c r="D281" s="16">
        <v>421145</v>
      </c>
      <c r="E281" s="16">
        <v>16911</v>
      </c>
      <c r="F281" s="67">
        <v>3.8604653286337817E-2</v>
      </c>
      <c r="G281" s="16">
        <v>8511</v>
      </c>
      <c r="H281" s="16">
        <v>4744</v>
      </c>
      <c r="I281" s="16">
        <v>6478</v>
      </c>
      <c r="J281" s="16">
        <v>4584</v>
      </c>
      <c r="K281" s="16">
        <v>213200</v>
      </c>
      <c r="L281" s="16">
        <v>205370</v>
      </c>
      <c r="M281" s="16">
        <v>7830</v>
      </c>
      <c r="N281" s="67">
        <v>3.672607879924953E-2</v>
      </c>
      <c r="O281" s="16">
        <v>224856</v>
      </c>
      <c r="P281" s="16">
        <v>215775</v>
      </c>
      <c r="Q281" s="16">
        <v>9081</v>
      </c>
      <c r="R281" s="68">
        <v>4.0385846942042905E-2</v>
      </c>
    </row>
    <row r="282" spans="1:18" x14ac:dyDescent="0.3">
      <c r="A282" s="19" t="s">
        <v>658</v>
      </c>
      <c r="B282" s="16" t="s">
        <v>663</v>
      </c>
      <c r="C282" s="19">
        <v>189407</v>
      </c>
      <c r="D282" s="16">
        <v>180479</v>
      </c>
      <c r="E282" s="16">
        <v>8928</v>
      </c>
      <c r="F282" s="67">
        <v>4.7136589460790787E-2</v>
      </c>
      <c r="G282" s="16">
        <v>4585</v>
      </c>
      <c r="H282" s="16">
        <v>2635</v>
      </c>
      <c r="I282" s="16">
        <v>3438</v>
      </c>
      <c r="J282" s="16">
        <v>2506</v>
      </c>
      <c r="K282" s="16">
        <v>94537</v>
      </c>
      <c r="L282" s="16">
        <v>90419</v>
      </c>
      <c r="M282" s="16">
        <v>4118</v>
      </c>
      <c r="N282" s="67">
        <v>4.3559664469995873E-2</v>
      </c>
      <c r="O282" s="16">
        <v>94870</v>
      </c>
      <c r="P282" s="16">
        <v>90060</v>
      </c>
      <c r="Q282" s="16">
        <v>4810</v>
      </c>
      <c r="R282" s="68">
        <v>5.0700959207336353E-2</v>
      </c>
    </row>
    <row r="283" spans="1:18" x14ac:dyDescent="0.3">
      <c r="A283" s="19" t="s">
        <v>658</v>
      </c>
      <c r="B283" s="16" t="s">
        <v>665</v>
      </c>
      <c r="C283" s="19">
        <v>112348</v>
      </c>
      <c r="D283" s="16">
        <v>108766</v>
      </c>
      <c r="E283" s="16">
        <v>3582</v>
      </c>
      <c r="F283" s="67">
        <v>3.1883077580375264E-2</v>
      </c>
      <c r="G283" s="78">
        <v>1693</v>
      </c>
      <c r="H283" s="78">
        <v>1380</v>
      </c>
      <c r="I283" s="78">
        <v>1299</v>
      </c>
      <c r="J283" s="78">
        <v>1287</v>
      </c>
      <c r="K283" s="16">
        <v>55535</v>
      </c>
      <c r="L283" s="16">
        <v>53859</v>
      </c>
      <c r="M283" s="16">
        <v>1676</v>
      </c>
      <c r="N283" s="67">
        <v>3.0179166291527865E-2</v>
      </c>
      <c r="O283" s="16">
        <v>56813</v>
      </c>
      <c r="P283" s="16">
        <v>54907</v>
      </c>
      <c r="Q283" s="16">
        <v>1906</v>
      </c>
      <c r="R283" s="68">
        <v>3.3548659637758965E-2</v>
      </c>
    </row>
    <row r="284" spans="1:18" x14ac:dyDescent="0.3">
      <c r="A284" s="19" t="s">
        <v>658</v>
      </c>
      <c r="B284" s="16" t="s">
        <v>667</v>
      </c>
      <c r="C284" s="19">
        <v>153032</v>
      </c>
      <c r="D284" s="16">
        <v>146219</v>
      </c>
      <c r="E284" s="16">
        <v>6813</v>
      </c>
      <c r="F284" s="67">
        <v>4.4520100371164203E-2</v>
      </c>
      <c r="G284" s="16">
        <v>3393</v>
      </c>
      <c r="H284" s="16">
        <v>2245</v>
      </c>
      <c r="I284" s="16">
        <v>2388</v>
      </c>
      <c r="J284" s="16">
        <v>2478</v>
      </c>
      <c r="K284" s="16">
        <v>74736</v>
      </c>
      <c r="L284" s="16">
        <v>71553</v>
      </c>
      <c r="M284" s="16">
        <v>3183</v>
      </c>
      <c r="N284" s="67">
        <v>4.2589916506101479E-2</v>
      </c>
      <c r="O284" s="16">
        <v>78296</v>
      </c>
      <c r="P284" s="16">
        <v>74666</v>
      </c>
      <c r="Q284" s="16">
        <v>3630</v>
      </c>
      <c r="R284" s="68">
        <v>4.6362521712475735E-2</v>
      </c>
    </row>
    <row r="285" spans="1:18" x14ac:dyDescent="0.3">
      <c r="A285" s="19" t="s">
        <v>658</v>
      </c>
      <c r="B285" s="16" t="s">
        <v>669</v>
      </c>
      <c r="C285" s="19">
        <v>186083</v>
      </c>
      <c r="D285" s="16">
        <v>179792</v>
      </c>
      <c r="E285" s="16">
        <v>6291</v>
      </c>
      <c r="F285" s="67">
        <v>3.380749450514018E-2</v>
      </c>
      <c r="G285" s="16">
        <v>3390</v>
      </c>
      <c r="H285" s="78">
        <v>1707</v>
      </c>
      <c r="I285" s="16">
        <v>2333</v>
      </c>
      <c r="J285" s="78">
        <v>1678</v>
      </c>
      <c r="K285" s="16">
        <v>93092</v>
      </c>
      <c r="L285" s="16">
        <v>90078</v>
      </c>
      <c r="M285" s="16">
        <v>3014</v>
      </c>
      <c r="N285" s="67">
        <v>3.2376573712026811E-2</v>
      </c>
      <c r="O285" s="16">
        <v>92991</v>
      </c>
      <c r="P285" s="16">
        <v>89714</v>
      </c>
      <c r="Q285" s="16">
        <v>3277</v>
      </c>
      <c r="R285" s="68">
        <v>3.5239969459410048E-2</v>
      </c>
    </row>
    <row r="286" spans="1:18" x14ac:dyDescent="0.3">
      <c r="A286" s="19" t="s">
        <v>658</v>
      </c>
      <c r="B286" s="16" t="s">
        <v>671</v>
      </c>
      <c r="C286" s="19">
        <v>79303</v>
      </c>
      <c r="D286" s="16">
        <v>75556</v>
      </c>
      <c r="E286" s="16">
        <v>3747</v>
      </c>
      <c r="F286" s="67">
        <v>4.724915829161571E-2</v>
      </c>
      <c r="G286" s="16">
        <v>2016</v>
      </c>
      <c r="H286" s="78">
        <v>1185</v>
      </c>
      <c r="I286" s="78">
        <v>1094</v>
      </c>
      <c r="J286" s="78">
        <v>1229</v>
      </c>
      <c r="K286" s="16">
        <v>38468</v>
      </c>
      <c r="L286" s="16">
        <v>36728</v>
      </c>
      <c r="M286" s="16">
        <v>1740</v>
      </c>
      <c r="N286" s="67">
        <v>4.5232400956639288E-2</v>
      </c>
      <c r="O286" s="16">
        <v>40835</v>
      </c>
      <c r="P286" s="16">
        <v>38828</v>
      </c>
      <c r="Q286" s="16">
        <v>2007</v>
      </c>
      <c r="R286" s="68">
        <v>4.9149014325945879E-2</v>
      </c>
    </row>
    <row r="287" spans="1:18" x14ac:dyDescent="0.3">
      <c r="A287" s="19" t="s">
        <v>658</v>
      </c>
      <c r="B287" s="16" t="s">
        <v>673</v>
      </c>
      <c r="C287" s="19">
        <v>82532</v>
      </c>
      <c r="D287" s="16">
        <v>79020</v>
      </c>
      <c r="E287" s="16">
        <v>3512</v>
      </c>
      <c r="F287" s="67">
        <v>4.2553191489361701E-2</v>
      </c>
      <c r="G287" s="78">
        <v>1529</v>
      </c>
      <c r="H287" s="78">
        <v>1253</v>
      </c>
      <c r="I287" s="78">
        <v>1224</v>
      </c>
      <c r="J287" s="78">
        <v>1218</v>
      </c>
      <c r="K287" s="16">
        <v>41049</v>
      </c>
      <c r="L287" s="16">
        <v>39213</v>
      </c>
      <c r="M287" s="16">
        <v>1836</v>
      </c>
      <c r="N287" s="67">
        <v>4.4727033545275158E-2</v>
      </c>
      <c r="O287" s="16">
        <v>41483</v>
      </c>
      <c r="P287" s="16">
        <v>39807</v>
      </c>
      <c r="Q287" s="16">
        <v>1676</v>
      </c>
      <c r="R287" s="68">
        <v>4.0402092423402355E-2</v>
      </c>
    </row>
    <row r="288" spans="1:18" x14ac:dyDescent="0.3">
      <c r="A288" s="19" t="s">
        <v>658</v>
      </c>
      <c r="B288" s="16" t="s">
        <v>675</v>
      </c>
      <c r="C288" s="19">
        <v>164730</v>
      </c>
      <c r="D288" s="16">
        <v>155343</v>
      </c>
      <c r="E288" s="16">
        <v>9387</v>
      </c>
      <c r="F288" s="67">
        <v>5.6984155891458749E-2</v>
      </c>
      <c r="G288" s="16">
        <v>4814</v>
      </c>
      <c r="H288" s="78">
        <v>2916</v>
      </c>
      <c r="I288" s="16">
        <v>3121</v>
      </c>
      <c r="J288" s="16">
        <v>3219</v>
      </c>
      <c r="K288" s="16">
        <v>84326</v>
      </c>
      <c r="L288" s="16">
        <v>79555</v>
      </c>
      <c r="M288" s="16">
        <v>4771</v>
      </c>
      <c r="N288" s="67">
        <v>5.6578042359414653E-2</v>
      </c>
      <c r="O288" s="16">
        <v>80404</v>
      </c>
      <c r="P288" s="16">
        <v>75788</v>
      </c>
      <c r="Q288" s="16">
        <v>4616</v>
      </c>
      <c r="R288" s="68">
        <v>5.7410079100542265E-2</v>
      </c>
    </row>
    <row r="289" spans="1:18" x14ac:dyDescent="0.3">
      <c r="A289" s="19" t="s">
        <v>658</v>
      </c>
      <c r="B289" s="16" t="s">
        <v>677</v>
      </c>
      <c r="C289" s="19">
        <v>192257</v>
      </c>
      <c r="D289" s="16">
        <v>183583</v>
      </c>
      <c r="E289" s="16">
        <v>8674</v>
      </c>
      <c r="F289" s="67">
        <v>4.5116692760211595E-2</v>
      </c>
      <c r="G289" s="16">
        <v>3743</v>
      </c>
      <c r="H289" s="16">
        <v>2937</v>
      </c>
      <c r="I289" s="16">
        <v>3666</v>
      </c>
      <c r="J289" s="16">
        <v>4101</v>
      </c>
      <c r="K289" s="16">
        <v>95358</v>
      </c>
      <c r="L289" s="16">
        <v>91258</v>
      </c>
      <c r="M289" s="16">
        <v>4100</v>
      </c>
      <c r="N289" s="67">
        <v>4.2995868201933768E-2</v>
      </c>
      <c r="O289" s="16">
        <v>96899</v>
      </c>
      <c r="P289" s="16">
        <v>92325</v>
      </c>
      <c r="Q289" s="16">
        <v>4574</v>
      </c>
      <c r="R289" s="68">
        <v>4.7203789512791666E-2</v>
      </c>
    </row>
    <row r="290" spans="1:18" x14ac:dyDescent="0.3">
      <c r="A290" s="19" t="s">
        <v>658</v>
      </c>
      <c r="B290" s="16" t="s">
        <v>679</v>
      </c>
      <c r="C290" s="19">
        <v>103590</v>
      </c>
      <c r="D290" s="16">
        <v>100116</v>
      </c>
      <c r="E290" s="16">
        <v>3474</v>
      </c>
      <c r="F290" s="67">
        <v>3.3536055603822765E-2</v>
      </c>
      <c r="G290" s="78">
        <v>1416</v>
      </c>
      <c r="H290" s="78">
        <v>1288</v>
      </c>
      <c r="I290" s="78">
        <v>1284</v>
      </c>
      <c r="J290" s="78">
        <v>1248</v>
      </c>
      <c r="K290" s="16">
        <v>52293</v>
      </c>
      <c r="L290" s="16">
        <v>50563</v>
      </c>
      <c r="M290" s="16">
        <v>1730</v>
      </c>
      <c r="N290" s="67">
        <v>3.3082821792591741E-2</v>
      </c>
      <c r="O290" s="16">
        <v>51297</v>
      </c>
      <c r="P290" s="16">
        <v>49553</v>
      </c>
      <c r="Q290" s="16">
        <v>1744</v>
      </c>
      <c r="R290" s="68">
        <v>3.3998089556894165E-2</v>
      </c>
    </row>
    <row r="291" spans="1:18" x14ac:dyDescent="0.3">
      <c r="A291" s="19" t="s">
        <v>658</v>
      </c>
      <c r="B291" s="16" t="s">
        <v>683</v>
      </c>
      <c r="C291" s="19">
        <v>124557</v>
      </c>
      <c r="D291" s="16">
        <v>120649</v>
      </c>
      <c r="E291" s="78">
        <v>3908</v>
      </c>
      <c r="F291" s="67">
        <v>3.1375193686424691E-2</v>
      </c>
      <c r="G291" s="78">
        <v>1515</v>
      </c>
      <c r="H291" s="78">
        <v>1519</v>
      </c>
      <c r="I291" s="78">
        <v>1675</v>
      </c>
      <c r="J291" s="78">
        <v>1514</v>
      </c>
      <c r="K291" s="16">
        <v>60559</v>
      </c>
      <c r="L291" s="16">
        <v>58720</v>
      </c>
      <c r="M291" s="78">
        <v>1839</v>
      </c>
      <c r="N291" s="67">
        <v>3.0367080037649236E-2</v>
      </c>
      <c r="O291" s="16">
        <v>63998</v>
      </c>
      <c r="P291" s="16">
        <v>61929</v>
      </c>
      <c r="Q291" s="78">
        <v>2069</v>
      </c>
      <c r="R291" s="68">
        <v>3.2329135285477671E-2</v>
      </c>
    </row>
    <row r="292" spans="1:18" x14ac:dyDescent="0.3">
      <c r="A292" s="19" t="s">
        <v>658</v>
      </c>
      <c r="B292" s="16" t="s">
        <v>684</v>
      </c>
      <c r="C292" s="19">
        <v>48831</v>
      </c>
      <c r="D292" s="16">
        <v>46760</v>
      </c>
      <c r="E292" s="16">
        <v>2071</v>
      </c>
      <c r="F292" s="67">
        <v>4.2411582806004385E-2</v>
      </c>
      <c r="G292" s="78">
        <v>1031</v>
      </c>
      <c r="H292" s="78">
        <v>766</v>
      </c>
      <c r="I292" s="78">
        <v>906</v>
      </c>
      <c r="J292" s="78">
        <v>738</v>
      </c>
      <c r="K292" s="16">
        <v>23646</v>
      </c>
      <c r="L292" s="16">
        <v>22666</v>
      </c>
      <c r="M292" s="16">
        <v>980</v>
      </c>
      <c r="N292" s="67">
        <v>4.1444641799881589E-2</v>
      </c>
      <c r="O292" s="16">
        <v>25185</v>
      </c>
      <c r="P292" s="16">
        <v>24094</v>
      </c>
      <c r="Q292" s="16">
        <v>1091</v>
      </c>
      <c r="R292" s="68">
        <v>4.3319436172324789E-2</v>
      </c>
    </row>
    <row r="293" spans="1:18" x14ac:dyDescent="0.3">
      <c r="A293" s="19" t="s">
        <v>658</v>
      </c>
      <c r="B293" s="16" t="s">
        <v>686</v>
      </c>
      <c r="C293" s="19">
        <v>116961</v>
      </c>
      <c r="D293" s="16">
        <v>113269</v>
      </c>
      <c r="E293" s="16">
        <v>3692</v>
      </c>
      <c r="F293" s="67">
        <v>3.1566077581416024E-2</v>
      </c>
      <c r="G293" s="78">
        <v>1650</v>
      </c>
      <c r="H293" s="78">
        <v>1121</v>
      </c>
      <c r="I293" s="78">
        <v>1227</v>
      </c>
      <c r="J293" s="78">
        <v>1420</v>
      </c>
      <c r="K293" s="16">
        <v>59291</v>
      </c>
      <c r="L293" s="16">
        <v>57346</v>
      </c>
      <c r="M293" s="16">
        <v>1945</v>
      </c>
      <c r="N293" s="67">
        <v>3.2804304194565787E-2</v>
      </c>
      <c r="O293" s="16">
        <v>57670</v>
      </c>
      <c r="P293" s="16">
        <v>55923</v>
      </c>
      <c r="Q293" s="16">
        <v>1747</v>
      </c>
      <c r="R293" s="68">
        <v>3.0293046644702618E-2</v>
      </c>
    </row>
    <row r="294" spans="1:18" x14ac:dyDescent="0.3">
      <c r="A294" s="19" t="s">
        <v>658</v>
      </c>
      <c r="B294" s="16" t="s">
        <v>688</v>
      </c>
      <c r="C294" s="19">
        <v>53403</v>
      </c>
      <c r="D294" s="16">
        <v>51994</v>
      </c>
      <c r="E294" s="78">
        <v>1409</v>
      </c>
      <c r="F294" s="67">
        <v>2.6384285527030316E-2</v>
      </c>
      <c r="G294" s="78">
        <v>505</v>
      </c>
      <c r="H294" s="78">
        <v>632</v>
      </c>
      <c r="I294" s="78">
        <v>447</v>
      </c>
      <c r="J294" s="78">
        <v>446</v>
      </c>
      <c r="K294" s="16">
        <v>26623</v>
      </c>
      <c r="L294" s="16">
        <v>25888</v>
      </c>
      <c r="M294" s="78">
        <v>735</v>
      </c>
      <c r="N294" s="67">
        <v>2.7607707621229761E-2</v>
      </c>
      <c r="O294" s="16">
        <v>26780</v>
      </c>
      <c r="P294" s="16">
        <v>26106</v>
      </c>
      <c r="Q294" s="78">
        <v>674</v>
      </c>
      <c r="R294" s="68">
        <v>2.5168035847647499E-2</v>
      </c>
    </row>
    <row r="295" spans="1:18" x14ac:dyDescent="0.3">
      <c r="A295" s="19" t="s">
        <v>658</v>
      </c>
      <c r="B295" s="16" t="s">
        <v>690</v>
      </c>
      <c r="C295" s="19">
        <v>74364</v>
      </c>
      <c r="D295" s="16">
        <v>71614</v>
      </c>
      <c r="E295" s="78">
        <v>2750</v>
      </c>
      <c r="F295" s="67">
        <v>3.6980259265235869E-2</v>
      </c>
      <c r="G295" s="78">
        <v>1115</v>
      </c>
      <c r="H295" s="78">
        <v>1110</v>
      </c>
      <c r="I295" s="78">
        <v>1082</v>
      </c>
      <c r="J295" s="78">
        <v>1255</v>
      </c>
      <c r="K295" s="16">
        <v>35424</v>
      </c>
      <c r="L295" s="16">
        <v>34084</v>
      </c>
      <c r="M295" s="78">
        <v>1340</v>
      </c>
      <c r="N295" s="67">
        <v>3.7827461607949413E-2</v>
      </c>
      <c r="O295" s="16">
        <v>38940</v>
      </c>
      <c r="P295" s="16">
        <v>37530</v>
      </c>
      <c r="Q295" s="78">
        <v>1410</v>
      </c>
      <c r="R295" s="68">
        <v>3.62095531587057E-2</v>
      </c>
    </row>
    <row r="296" spans="1:18" x14ac:dyDescent="0.3">
      <c r="A296" s="19" t="s">
        <v>658</v>
      </c>
      <c r="B296" s="16" t="s">
        <v>692</v>
      </c>
      <c r="C296" s="19">
        <v>74294</v>
      </c>
      <c r="D296" s="16">
        <v>71278</v>
      </c>
      <c r="E296" s="16">
        <v>3016</v>
      </c>
      <c r="F296" s="67">
        <v>4.0595472043502848E-2</v>
      </c>
      <c r="G296" s="78">
        <v>1378</v>
      </c>
      <c r="H296" s="78">
        <v>1195</v>
      </c>
      <c r="I296" s="78">
        <v>1239</v>
      </c>
      <c r="J296" s="78">
        <v>1035</v>
      </c>
      <c r="K296" s="16">
        <v>35122</v>
      </c>
      <c r="L296" s="16">
        <v>33684</v>
      </c>
      <c r="M296" s="16">
        <v>1438</v>
      </c>
      <c r="N296" s="67">
        <v>4.0942998690279599E-2</v>
      </c>
      <c r="O296" s="16">
        <v>39172</v>
      </c>
      <c r="P296" s="16">
        <v>37594</v>
      </c>
      <c r="Q296" s="16">
        <v>1578</v>
      </c>
      <c r="R296" s="68">
        <v>4.0283876238129276E-2</v>
      </c>
    </row>
    <row r="297" spans="1:18" x14ac:dyDescent="0.3">
      <c r="A297" s="19" t="s">
        <v>658</v>
      </c>
      <c r="B297" s="16" t="s">
        <v>694</v>
      </c>
      <c r="C297" s="19">
        <v>72752</v>
      </c>
      <c r="D297" s="16">
        <v>69189</v>
      </c>
      <c r="E297" s="16">
        <v>3563</v>
      </c>
      <c r="F297" s="67">
        <v>4.8974598636463605E-2</v>
      </c>
      <c r="G297" s="78">
        <v>1171</v>
      </c>
      <c r="H297" s="78">
        <v>941</v>
      </c>
      <c r="I297" s="78">
        <v>1073</v>
      </c>
      <c r="J297" s="78">
        <v>2266</v>
      </c>
      <c r="K297" s="16">
        <v>36242</v>
      </c>
      <c r="L297" s="16">
        <v>34504</v>
      </c>
      <c r="M297" s="16">
        <v>1738</v>
      </c>
      <c r="N297" s="67">
        <v>4.7955410849290878E-2</v>
      </c>
      <c r="O297" s="16">
        <v>36510</v>
      </c>
      <c r="P297" s="16">
        <v>34685</v>
      </c>
      <c r="Q297" s="16">
        <v>1825</v>
      </c>
      <c r="R297" s="68">
        <v>4.9986305121884414E-2</v>
      </c>
    </row>
    <row r="298" spans="1:18" x14ac:dyDescent="0.3">
      <c r="A298" s="19" t="s">
        <v>658</v>
      </c>
      <c r="B298" s="16" t="s">
        <v>698</v>
      </c>
      <c r="C298" s="19">
        <v>40311</v>
      </c>
      <c r="D298" s="16">
        <v>36835</v>
      </c>
      <c r="E298" s="16">
        <v>3476</v>
      </c>
      <c r="F298" s="67">
        <v>8.6229565131105634E-2</v>
      </c>
      <c r="G298" s="78">
        <v>1682</v>
      </c>
      <c r="H298" s="78">
        <v>1281</v>
      </c>
      <c r="I298" s="78">
        <v>1499</v>
      </c>
      <c r="J298" s="78">
        <v>1518</v>
      </c>
      <c r="K298" s="16">
        <v>20206</v>
      </c>
      <c r="L298" s="16">
        <v>18423</v>
      </c>
      <c r="M298" s="16">
        <v>1783</v>
      </c>
      <c r="N298" s="67">
        <v>8.8241116500049496E-2</v>
      </c>
      <c r="O298" s="16">
        <v>20105</v>
      </c>
      <c r="P298" s="16">
        <v>18412</v>
      </c>
      <c r="Q298" s="16">
        <v>1693</v>
      </c>
      <c r="R298" s="68">
        <v>8.4207908480477489E-2</v>
      </c>
    </row>
    <row r="299" spans="1:18" x14ac:dyDescent="0.3">
      <c r="A299" s="19" t="s">
        <v>658</v>
      </c>
      <c r="B299" s="16" t="s">
        <v>699</v>
      </c>
      <c r="C299" s="19">
        <v>39436</v>
      </c>
      <c r="D299" s="16">
        <v>37513</v>
      </c>
      <c r="E299" s="78">
        <v>1923</v>
      </c>
      <c r="F299" s="67">
        <v>4.8762551982959736E-2</v>
      </c>
      <c r="G299" s="78">
        <v>853</v>
      </c>
      <c r="H299" s="78">
        <v>701</v>
      </c>
      <c r="I299" s="78">
        <v>738</v>
      </c>
      <c r="J299" s="78">
        <v>694</v>
      </c>
      <c r="K299" s="16">
        <v>19991</v>
      </c>
      <c r="L299" s="16">
        <v>18987</v>
      </c>
      <c r="M299" s="78">
        <v>1004</v>
      </c>
      <c r="N299" s="67">
        <v>5.0222600170076535E-2</v>
      </c>
      <c r="O299" s="16">
        <v>19445</v>
      </c>
      <c r="P299" s="16">
        <v>18526</v>
      </c>
      <c r="Q299" s="78">
        <v>919</v>
      </c>
      <c r="R299" s="68">
        <v>4.7261506814091019E-2</v>
      </c>
    </row>
    <row r="300" spans="1:18" x14ac:dyDescent="0.3">
      <c r="A300" s="19" t="s">
        <v>658</v>
      </c>
      <c r="B300" s="16" t="s">
        <v>701</v>
      </c>
      <c r="C300" s="19">
        <v>33810</v>
      </c>
      <c r="D300" s="16">
        <v>32543</v>
      </c>
      <c r="E300" s="78">
        <v>1267</v>
      </c>
      <c r="F300" s="67">
        <v>3.7474120082815733E-2</v>
      </c>
      <c r="G300" s="78">
        <v>420</v>
      </c>
      <c r="H300" s="78">
        <v>448</v>
      </c>
      <c r="I300" s="78">
        <v>385</v>
      </c>
      <c r="J300" s="78">
        <v>803</v>
      </c>
      <c r="K300" s="16">
        <v>16546</v>
      </c>
      <c r="L300" s="16">
        <v>15888</v>
      </c>
      <c r="M300" s="78">
        <v>658</v>
      </c>
      <c r="N300" s="67">
        <v>3.9767919738909703E-2</v>
      </c>
      <c r="O300" s="16">
        <v>17264</v>
      </c>
      <c r="P300" s="16">
        <v>16655</v>
      </c>
      <c r="Q300" s="78">
        <v>609</v>
      </c>
      <c r="R300" s="68">
        <v>3.5275718257645972E-2</v>
      </c>
    </row>
    <row r="301" spans="1:18" x14ac:dyDescent="0.3">
      <c r="A301" s="19" t="s">
        <v>658</v>
      </c>
      <c r="B301" s="16" t="s">
        <v>703</v>
      </c>
      <c r="C301" s="19">
        <v>25926</v>
      </c>
      <c r="D301" s="16">
        <v>24720</v>
      </c>
      <c r="E301" s="78">
        <v>1206</v>
      </c>
      <c r="F301" s="67">
        <v>4.6517009951400137E-2</v>
      </c>
      <c r="G301" s="78">
        <v>506</v>
      </c>
      <c r="H301" s="78">
        <v>430</v>
      </c>
      <c r="I301" s="78">
        <v>415</v>
      </c>
      <c r="J301" s="78">
        <v>398</v>
      </c>
      <c r="K301" s="16">
        <v>13829</v>
      </c>
      <c r="L301" s="16">
        <v>13129</v>
      </c>
      <c r="M301" s="78">
        <v>700</v>
      </c>
      <c r="N301" s="67">
        <v>5.0618265962831727E-2</v>
      </c>
      <c r="O301" s="16">
        <v>12097</v>
      </c>
      <c r="P301" s="16">
        <v>11591</v>
      </c>
      <c r="Q301" s="78">
        <v>506</v>
      </c>
      <c r="R301" s="68">
        <v>4.1828552533686031E-2</v>
      </c>
    </row>
    <row r="302" spans="1:18" x14ac:dyDescent="0.3">
      <c r="A302" s="19" t="s">
        <v>658</v>
      </c>
      <c r="B302" s="16" t="s">
        <v>707</v>
      </c>
      <c r="C302" s="19">
        <v>323405</v>
      </c>
      <c r="D302" s="16">
        <v>315623</v>
      </c>
      <c r="E302" s="16">
        <v>7782</v>
      </c>
      <c r="F302" s="67">
        <v>2.4062707750343994E-2</v>
      </c>
      <c r="G302" s="16">
        <v>3084</v>
      </c>
      <c r="H302" s="16">
        <v>2544</v>
      </c>
      <c r="I302" s="16">
        <v>2822</v>
      </c>
      <c r="J302" s="16">
        <v>2566</v>
      </c>
      <c r="K302" s="16">
        <v>158512</v>
      </c>
      <c r="L302" s="16">
        <v>154866</v>
      </c>
      <c r="M302" s="16">
        <v>3646</v>
      </c>
      <c r="N302" s="67">
        <v>2.3001413142222669E-2</v>
      </c>
      <c r="O302" s="16">
        <v>164893</v>
      </c>
      <c r="P302" s="16">
        <v>160757</v>
      </c>
      <c r="Q302" s="16">
        <v>4136</v>
      </c>
      <c r="R302" s="68">
        <v>2.5082932568392832E-2</v>
      </c>
    </row>
    <row r="303" spans="1:18" x14ac:dyDescent="0.3">
      <c r="A303" s="19" t="s">
        <v>658</v>
      </c>
      <c r="B303" s="16" t="s">
        <v>708</v>
      </c>
      <c r="C303" s="19">
        <v>56662</v>
      </c>
      <c r="D303" s="16">
        <v>55351</v>
      </c>
      <c r="E303" s="78">
        <v>1311</v>
      </c>
      <c r="F303" s="67">
        <v>2.3137199534079275E-2</v>
      </c>
      <c r="G303" s="78">
        <v>405</v>
      </c>
      <c r="H303" s="78">
        <v>529</v>
      </c>
      <c r="I303" s="78">
        <v>529</v>
      </c>
      <c r="J303" s="78">
        <v>478</v>
      </c>
      <c r="K303" s="16">
        <v>28604</v>
      </c>
      <c r="L303" s="16">
        <v>27961</v>
      </c>
      <c r="M303" s="78">
        <v>643</v>
      </c>
      <c r="N303" s="67">
        <v>2.247937351419382E-2</v>
      </c>
      <c r="O303" s="16">
        <v>28058</v>
      </c>
      <c r="P303" s="16">
        <v>27390</v>
      </c>
      <c r="Q303" s="78">
        <v>668</v>
      </c>
      <c r="R303" s="68">
        <v>2.3807826644807184E-2</v>
      </c>
    </row>
    <row r="304" spans="1:18" x14ac:dyDescent="0.3">
      <c r="A304" s="19" t="s">
        <v>658</v>
      </c>
      <c r="B304" s="16" t="s">
        <v>710</v>
      </c>
      <c r="C304" s="19">
        <v>59376</v>
      </c>
      <c r="D304" s="16">
        <v>57642</v>
      </c>
      <c r="E304" s="78">
        <v>1734</v>
      </c>
      <c r="F304" s="67">
        <v>2.9203718674211804E-2</v>
      </c>
      <c r="G304" s="78">
        <v>645</v>
      </c>
      <c r="H304" s="78">
        <v>663</v>
      </c>
      <c r="I304" s="78">
        <v>605</v>
      </c>
      <c r="J304" s="78">
        <v>800</v>
      </c>
      <c r="K304" s="16">
        <v>28391</v>
      </c>
      <c r="L304" s="16">
        <v>27536</v>
      </c>
      <c r="M304" s="78">
        <v>855</v>
      </c>
      <c r="N304" s="67">
        <v>3.0115177344933252E-2</v>
      </c>
      <c r="O304" s="16">
        <v>30985</v>
      </c>
      <c r="P304" s="16">
        <v>30106</v>
      </c>
      <c r="Q304" s="78">
        <v>879</v>
      </c>
      <c r="R304" s="68">
        <v>2.836856543488785E-2</v>
      </c>
    </row>
    <row r="305" spans="1:18" x14ac:dyDescent="0.3">
      <c r="A305" s="19" t="s">
        <v>658</v>
      </c>
      <c r="B305" s="16" t="s">
        <v>712</v>
      </c>
      <c r="C305" s="19">
        <v>172805</v>
      </c>
      <c r="D305" s="16">
        <v>168529</v>
      </c>
      <c r="E305" s="16">
        <v>4276</v>
      </c>
      <c r="F305" s="67">
        <v>2.4744654379213565E-2</v>
      </c>
      <c r="G305" s="16">
        <v>2182</v>
      </c>
      <c r="H305" s="16">
        <v>2055</v>
      </c>
      <c r="I305" s="78">
        <v>1695</v>
      </c>
      <c r="J305" s="78">
        <v>1804</v>
      </c>
      <c r="K305" s="16">
        <v>84023</v>
      </c>
      <c r="L305" s="16">
        <v>81961</v>
      </c>
      <c r="M305" s="16">
        <v>2062</v>
      </c>
      <c r="N305" s="67">
        <v>2.4540899515608824E-2</v>
      </c>
      <c r="O305" s="16">
        <v>88782</v>
      </c>
      <c r="P305" s="16">
        <v>86568</v>
      </c>
      <c r="Q305" s="16">
        <v>2214</v>
      </c>
      <c r="R305" s="68">
        <v>2.4937487328512541E-2</v>
      </c>
    </row>
    <row r="306" spans="1:18" x14ac:dyDescent="0.3">
      <c r="A306" s="19" t="s">
        <v>658</v>
      </c>
      <c r="B306" s="16" t="s">
        <v>716</v>
      </c>
      <c r="C306" s="19">
        <v>105972</v>
      </c>
      <c r="D306" s="16">
        <v>101897</v>
      </c>
      <c r="E306" s="16">
        <v>4075</v>
      </c>
      <c r="F306" s="67">
        <v>3.8453553768920089E-2</v>
      </c>
      <c r="G306" s="78">
        <v>1528</v>
      </c>
      <c r="H306" s="78">
        <v>1620</v>
      </c>
      <c r="I306" s="78">
        <v>1551</v>
      </c>
      <c r="J306" s="16">
        <v>2371</v>
      </c>
      <c r="K306" s="16">
        <v>55041</v>
      </c>
      <c r="L306" s="16">
        <v>52871</v>
      </c>
      <c r="M306" s="16">
        <v>2170</v>
      </c>
      <c r="N306" s="67">
        <v>3.9425155792954344E-2</v>
      </c>
      <c r="O306" s="16">
        <v>50931</v>
      </c>
      <c r="P306" s="16">
        <v>49026</v>
      </c>
      <c r="Q306" s="16">
        <v>1905</v>
      </c>
      <c r="R306" s="68">
        <v>3.7403545973964773E-2</v>
      </c>
    </row>
    <row r="307" spans="1:18" x14ac:dyDescent="0.3">
      <c r="A307" s="19" t="s">
        <v>658</v>
      </c>
      <c r="B307" s="16" t="s">
        <v>718</v>
      </c>
      <c r="C307" s="19">
        <v>116180</v>
      </c>
      <c r="D307" s="16">
        <v>108831</v>
      </c>
      <c r="E307" s="16">
        <v>7349</v>
      </c>
      <c r="F307" s="67">
        <v>6.3255293510070573E-2</v>
      </c>
      <c r="G307" s="16">
        <v>3425</v>
      </c>
      <c r="H307" s="16">
        <v>3334</v>
      </c>
      <c r="I307" s="16">
        <v>3466</v>
      </c>
      <c r="J307" s="16">
        <v>5977</v>
      </c>
      <c r="K307" s="16">
        <v>59369</v>
      </c>
      <c r="L307" s="16">
        <v>55730</v>
      </c>
      <c r="M307" s="16">
        <v>3639</v>
      </c>
      <c r="N307" s="67">
        <v>6.1294615034782465E-2</v>
      </c>
      <c r="O307" s="16">
        <v>56811</v>
      </c>
      <c r="P307" s="16">
        <v>53101</v>
      </c>
      <c r="Q307" s="16">
        <v>3710</v>
      </c>
      <c r="R307" s="68">
        <v>6.5304254457763458E-2</v>
      </c>
    </row>
    <row r="308" spans="1:18" x14ac:dyDescent="0.3">
      <c r="A308" s="19" t="s">
        <v>658</v>
      </c>
      <c r="B308" s="16" t="s">
        <v>722</v>
      </c>
      <c r="C308" s="19">
        <v>97097</v>
      </c>
      <c r="D308" s="16">
        <v>87959</v>
      </c>
      <c r="E308" s="16">
        <v>9138</v>
      </c>
      <c r="F308" s="67">
        <v>9.4112073493516787E-2</v>
      </c>
      <c r="G308" s="16">
        <v>3473</v>
      </c>
      <c r="H308" s="16">
        <v>4224</v>
      </c>
      <c r="I308" s="16">
        <v>5821</v>
      </c>
      <c r="J308" s="16">
        <v>8084</v>
      </c>
      <c r="K308" s="16">
        <v>48791</v>
      </c>
      <c r="L308" s="16">
        <v>44183</v>
      </c>
      <c r="M308" s="16">
        <v>4608</v>
      </c>
      <c r="N308" s="67">
        <v>9.4443647393986599E-2</v>
      </c>
      <c r="O308" s="16">
        <v>48306</v>
      </c>
      <c r="P308" s="16">
        <v>43776</v>
      </c>
      <c r="Q308" s="16">
        <v>4530</v>
      </c>
      <c r="R308" s="68">
        <v>9.3777170537821378E-2</v>
      </c>
    </row>
    <row r="309" spans="1:18" x14ac:dyDescent="0.3">
      <c r="A309" s="19" t="s">
        <v>658</v>
      </c>
      <c r="B309" s="16" t="s">
        <v>724</v>
      </c>
      <c r="C309" s="19">
        <v>70683</v>
      </c>
      <c r="D309" s="16">
        <v>67721</v>
      </c>
      <c r="E309" s="16">
        <v>2962</v>
      </c>
      <c r="F309" s="67">
        <v>4.1905408655546594E-2</v>
      </c>
      <c r="G309" s="78">
        <v>1874</v>
      </c>
      <c r="H309" s="78">
        <v>1794</v>
      </c>
      <c r="I309" s="78">
        <v>1492</v>
      </c>
      <c r="J309" s="16">
        <v>2344</v>
      </c>
      <c r="K309" s="16">
        <v>36313</v>
      </c>
      <c r="L309" s="16">
        <v>34743</v>
      </c>
      <c r="M309" s="16">
        <v>1570</v>
      </c>
      <c r="N309" s="67">
        <v>4.3235205022994522E-2</v>
      </c>
      <c r="O309" s="16">
        <v>34370</v>
      </c>
      <c r="P309" s="16">
        <v>32978</v>
      </c>
      <c r="Q309" s="16">
        <v>1392</v>
      </c>
      <c r="R309" s="68">
        <v>4.0500436427116669E-2</v>
      </c>
    </row>
    <row r="310" spans="1:18" x14ac:dyDescent="0.3">
      <c r="A310" s="19" t="s">
        <v>658</v>
      </c>
      <c r="B310" s="16" t="s">
        <v>728</v>
      </c>
      <c r="C310" s="19">
        <v>171809</v>
      </c>
      <c r="D310" s="16">
        <v>169272</v>
      </c>
      <c r="E310" s="78">
        <v>2537</v>
      </c>
      <c r="F310" s="67">
        <v>1.4766397569393918E-2</v>
      </c>
      <c r="G310" s="78">
        <v>810</v>
      </c>
      <c r="H310" s="78">
        <v>1019</v>
      </c>
      <c r="I310" s="78">
        <v>1190</v>
      </c>
      <c r="J310" s="78">
        <v>929</v>
      </c>
      <c r="K310" s="16">
        <v>88402</v>
      </c>
      <c r="L310" s="16">
        <v>87122</v>
      </c>
      <c r="M310" s="78">
        <v>1280</v>
      </c>
      <c r="N310" s="67">
        <v>1.4479310422841112E-2</v>
      </c>
      <c r="O310" s="16">
        <v>83407</v>
      </c>
      <c r="P310" s="16">
        <v>82150</v>
      </c>
      <c r="Q310" s="78">
        <v>1257</v>
      </c>
      <c r="R310" s="68">
        <v>1.5070677521071375E-2</v>
      </c>
    </row>
    <row r="311" spans="1:18" x14ac:dyDescent="0.3">
      <c r="A311" s="19" t="s">
        <v>658</v>
      </c>
      <c r="B311" s="16" t="s">
        <v>729</v>
      </c>
      <c r="C311" s="19">
        <v>107034</v>
      </c>
      <c r="D311" s="16">
        <v>103698</v>
      </c>
      <c r="E311" s="16">
        <v>3336</v>
      </c>
      <c r="F311" s="67">
        <v>3.1167666349010595E-2</v>
      </c>
      <c r="G311" s="78">
        <v>1325</v>
      </c>
      <c r="H311" s="78">
        <v>1409</v>
      </c>
      <c r="I311" s="78">
        <v>1527</v>
      </c>
      <c r="J311" s="78">
        <v>1497</v>
      </c>
      <c r="K311" s="16">
        <v>51315</v>
      </c>
      <c r="L311" s="16">
        <v>49825</v>
      </c>
      <c r="M311" s="16">
        <v>1490</v>
      </c>
      <c r="N311" s="67">
        <v>2.9036344148884341E-2</v>
      </c>
      <c r="O311" s="16">
        <v>55719</v>
      </c>
      <c r="P311" s="16">
        <v>53873</v>
      </c>
      <c r="Q311" s="16">
        <v>1846</v>
      </c>
      <c r="R311" s="68">
        <v>3.3130529980796498E-2</v>
      </c>
    </row>
    <row r="312" spans="1:18" x14ac:dyDescent="0.3">
      <c r="A312" s="19" t="s">
        <v>658</v>
      </c>
      <c r="B312" s="16" t="s">
        <v>731</v>
      </c>
      <c r="C312" s="19">
        <v>174652</v>
      </c>
      <c r="D312" s="16">
        <v>168934</v>
      </c>
      <c r="E312" s="16">
        <v>5718</v>
      </c>
      <c r="F312" s="67">
        <v>3.2739390330485764E-2</v>
      </c>
      <c r="G312" s="78">
        <v>2717</v>
      </c>
      <c r="H312" s="78">
        <v>2407</v>
      </c>
      <c r="I312" s="78">
        <v>2278</v>
      </c>
      <c r="J312" s="78">
        <v>2365</v>
      </c>
      <c r="K312" s="16">
        <v>87442</v>
      </c>
      <c r="L312" s="16">
        <v>84636</v>
      </c>
      <c r="M312" s="16">
        <v>2806</v>
      </c>
      <c r="N312" s="67">
        <v>3.2089842409825944E-2</v>
      </c>
      <c r="O312" s="16">
        <v>87210</v>
      </c>
      <c r="P312" s="16">
        <v>84298</v>
      </c>
      <c r="Q312" s="16">
        <v>2912</v>
      </c>
      <c r="R312" s="68">
        <v>3.3390666208003669E-2</v>
      </c>
    </row>
    <row r="313" spans="1:18" x14ac:dyDescent="0.3">
      <c r="A313" s="19" t="s">
        <v>658</v>
      </c>
      <c r="B313" s="16" t="s">
        <v>735</v>
      </c>
      <c r="C313" s="19">
        <v>172109</v>
      </c>
      <c r="D313" s="16">
        <v>166111</v>
      </c>
      <c r="E313" s="16">
        <v>5998</v>
      </c>
      <c r="F313" s="67">
        <v>3.4850007843866389E-2</v>
      </c>
      <c r="G313" s="16">
        <v>2285</v>
      </c>
      <c r="H313" s="78">
        <v>2102</v>
      </c>
      <c r="I313" s="16">
        <v>2318</v>
      </c>
      <c r="J313" s="78">
        <v>2350</v>
      </c>
      <c r="K313" s="16">
        <v>82749</v>
      </c>
      <c r="L313" s="16">
        <v>80027</v>
      </c>
      <c r="M313" s="16">
        <v>2722</v>
      </c>
      <c r="N313" s="67">
        <v>3.2894657337248785E-2</v>
      </c>
      <c r="O313" s="16">
        <v>89360</v>
      </c>
      <c r="P313" s="16">
        <v>86084</v>
      </c>
      <c r="Q313" s="16">
        <v>3276</v>
      </c>
      <c r="R313" s="68">
        <v>3.6660698299015221E-2</v>
      </c>
    </row>
    <row r="314" spans="1:18" x14ac:dyDescent="0.3">
      <c r="A314" s="19" t="s">
        <v>658</v>
      </c>
      <c r="B314" s="16" t="s">
        <v>736</v>
      </c>
      <c r="C314" s="19">
        <v>149842</v>
      </c>
      <c r="D314" s="16">
        <v>144381</v>
      </c>
      <c r="E314" s="16">
        <v>5461</v>
      </c>
      <c r="F314" s="67">
        <v>3.6445055458416198E-2</v>
      </c>
      <c r="G314" s="16">
        <v>2422</v>
      </c>
      <c r="H314" s="78">
        <v>1644</v>
      </c>
      <c r="I314" s="16">
        <v>2117</v>
      </c>
      <c r="J314" s="16">
        <v>2127</v>
      </c>
      <c r="K314" s="16">
        <v>75761</v>
      </c>
      <c r="L314" s="16">
        <v>73122</v>
      </c>
      <c r="M314" s="16">
        <v>2639</v>
      </c>
      <c r="N314" s="67">
        <v>3.483322553820567E-2</v>
      </c>
      <c r="O314" s="16">
        <v>74081</v>
      </c>
      <c r="P314" s="16">
        <v>71259</v>
      </c>
      <c r="Q314" s="16">
        <v>2822</v>
      </c>
      <c r="R314" s="68">
        <v>3.8093438263522364E-2</v>
      </c>
    </row>
    <row r="315" spans="1:18" x14ac:dyDescent="0.3">
      <c r="A315" s="19" t="s">
        <v>658</v>
      </c>
      <c r="B315" s="16" t="s">
        <v>738</v>
      </c>
      <c r="C315" s="19">
        <v>176158</v>
      </c>
      <c r="D315" s="16">
        <v>171949</v>
      </c>
      <c r="E315" s="16">
        <v>4209</v>
      </c>
      <c r="F315" s="67">
        <v>2.3893323039544046E-2</v>
      </c>
      <c r="G315" s="78">
        <v>1754</v>
      </c>
      <c r="H315" s="78">
        <v>1491</v>
      </c>
      <c r="I315" s="78">
        <v>1611</v>
      </c>
      <c r="J315" s="78">
        <v>1432</v>
      </c>
      <c r="K315" s="16">
        <v>85836</v>
      </c>
      <c r="L315" s="16">
        <v>83705</v>
      </c>
      <c r="M315" s="16">
        <v>2131</v>
      </c>
      <c r="N315" s="67">
        <v>2.4826413159979497E-2</v>
      </c>
      <c r="O315" s="16">
        <v>90322</v>
      </c>
      <c r="P315" s="16">
        <v>88244</v>
      </c>
      <c r="Q315" s="16">
        <v>2078</v>
      </c>
      <c r="R315" s="68">
        <v>2.3006576470848743E-2</v>
      </c>
    </row>
    <row r="316" spans="1:18" x14ac:dyDescent="0.3">
      <c r="A316" s="19" t="s">
        <v>658</v>
      </c>
      <c r="B316" s="16" t="s">
        <v>740</v>
      </c>
      <c r="C316" s="19">
        <v>50423</v>
      </c>
      <c r="D316" s="16">
        <v>47341</v>
      </c>
      <c r="E316" s="16">
        <v>3082</v>
      </c>
      <c r="F316" s="67">
        <v>6.1122900263768522E-2</v>
      </c>
      <c r="G316" s="78">
        <v>1374</v>
      </c>
      <c r="H316" s="78">
        <v>1137</v>
      </c>
      <c r="I316" s="78">
        <v>1035</v>
      </c>
      <c r="J316" s="78">
        <v>976</v>
      </c>
      <c r="K316" s="16">
        <v>24448</v>
      </c>
      <c r="L316" s="16">
        <v>22957</v>
      </c>
      <c r="M316" s="16">
        <v>1491</v>
      </c>
      <c r="N316" s="67">
        <v>6.0986583769633507E-2</v>
      </c>
      <c r="O316" s="16">
        <v>25975</v>
      </c>
      <c r="P316" s="16">
        <v>24384</v>
      </c>
      <c r="Q316" s="16">
        <v>1591</v>
      </c>
      <c r="R316" s="68">
        <v>6.1251203079884506E-2</v>
      </c>
    </row>
    <row r="317" spans="1:18" x14ac:dyDescent="0.3">
      <c r="A317" s="19" t="s">
        <v>658</v>
      </c>
      <c r="B317" s="16" t="s">
        <v>742</v>
      </c>
      <c r="C317" s="19">
        <v>72204</v>
      </c>
      <c r="D317" s="16">
        <v>68385</v>
      </c>
      <c r="E317" s="16">
        <v>3819</v>
      </c>
      <c r="F317" s="67">
        <v>5.2891806548113679E-2</v>
      </c>
      <c r="G317" s="78">
        <v>1703</v>
      </c>
      <c r="H317" s="78">
        <v>1739</v>
      </c>
      <c r="I317" s="78">
        <v>1334</v>
      </c>
      <c r="J317" s="78">
        <v>1679</v>
      </c>
      <c r="K317" s="16">
        <v>32708</v>
      </c>
      <c r="L317" s="16">
        <v>30966</v>
      </c>
      <c r="M317" s="16">
        <v>1742</v>
      </c>
      <c r="N317" s="67">
        <v>5.3259141494435613E-2</v>
      </c>
      <c r="O317" s="16">
        <v>39496</v>
      </c>
      <c r="P317" s="16">
        <v>37419</v>
      </c>
      <c r="Q317" s="16">
        <v>2077</v>
      </c>
      <c r="R317" s="68">
        <v>5.2587603807980547E-2</v>
      </c>
    </row>
    <row r="318" spans="1:18" x14ac:dyDescent="0.3">
      <c r="A318" s="19" t="s">
        <v>658</v>
      </c>
      <c r="B318" s="16" t="s">
        <v>744</v>
      </c>
      <c r="C318" s="19">
        <v>63330</v>
      </c>
      <c r="D318" s="16">
        <v>59099</v>
      </c>
      <c r="E318" s="16">
        <v>4231</v>
      </c>
      <c r="F318" s="67">
        <v>6.6808779409442604E-2</v>
      </c>
      <c r="G318" s="16">
        <v>2849</v>
      </c>
      <c r="H318" s="78">
        <v>1067</v>
      </c>
      <c r="I318" s="78">
        <v>1296</v>
      </c>
      <c r="J318" s="78">
        <v>1371</v>
      </c>
      <c r="K318" s="16">
        <v>31545</v>
      </c>
      <c r="L318" s="16">
        <v>29694</v>
      </c>
      <c r="M318" s="16">
        <v>1851</v>
      </c>
      <c r="N318" s="67">
        <v>5.8678078934854966E-2</v>
      </c>
      <c r="O318" s="16">
        <v>31785</v>
      </c>
      <c r="P318" s="16">
        <v>29405</v>
      </c>
      <c r="Q318" s="16">
        <v>2380</v>
      </c>
      <c r="R318" s="68">
        <v>7.4878087148025796E-2</v>
      </c>
    </row>
    <row r="319" spans="1:18" x14ac:dyDescent="0.3">
      <c r="A319" s="19" t="s">
        <v>658</v>
      </c>
      <c r="B319" s="16" t="s">
        <v>746</v>
      </c>
      <c r="C319" s="19">
        <v>47398</v>
      </c>
      <c r="D319" s="16">
        <v>45425</v>
      </c>
      <c r="E319" s="16">
        <v>1973</v>
      </c>
      <c r="F319" s="67">
        <v>4.162622895480822E-2</v>
      </c>
      <c r="G319" s="78">
        <v>1197</v>
      </c>
      <c r="H319" s="78">
        <v>653</v>
      </c>
      <c r="I319" s="78">
        <v>866</v>
      </c>
      <c r="J319" s="78">
        <v>909</v>
      </c>
      <c r="K319" s="16">
        <v>24494</v>
      </c>
      <c r="L319" s="16">
        <v>23619</v>
      </c>
      <c r="M319" s="16">
        <v>875</v>
      </c>
      <c r="N319" s="67">
        <v>3.5723034212460196E-2</v>
      </c>
      <c r="O319" s="16">
        <v>22904</v>
      </c>
      <c r="P319" s="16">
        <v>21806</v>
      </c>
      <c r="Q319" s="16">
        <v>1098</v>
      </c>
      <c r="R319" s="68">
        <v>4.7939224589591344E-2</v>
      </c>
    </row>
    <row r="320" spans="1:18" x14ac:dyDescent="0.3">
      <c r="A320" s="19" t="s">
        <v>658</v>
      </c>
      <c r="B320" s="16" t="s">
        <v>748</v>
      </c>
      <c r="C320" s="19">
        <v>38601</v>
      </c>
      <c r="D320" s="16">
        <v>36413</v>
      </c>
      <c r="E320" s="16">
        <v>2188</v>
      </c>
      <c r="F320" s="67">
        <v>5.6682469366078597E-2</v>
      </c>
      <c r="G320" s="78">
        <v>897</v>
      </c>
      <c r="H320" s="78">
        <v>901</v>
      </c>
      <c r="I320" s="78">
        <v>978</v>
      </c>
      <c r="J320" s="78">
        <v>1222</v>
      </c>
      <c r="K320" s="16">
        <v>18562</v>
      </c>
      <c r="L320" s="16">
        <v>17530</v>
      </c>
      <c r="M320" s="16">
        <v>1032</v>
      </c>
      <c r="N320" s="67">
        <v>5.5597457170563518E-2</v>
      </c>
      <c r="O320" s="16">
        <v>20039</v>
      </c>
      <c r="P320" s="16">
        <v>18883</v>
      </c>
      <c r="Q320" s="16">
        <v>1156</v>
      </c>
      <c r="R320" s="68">
        <v>5.7687509356754332E-2</v>
      </c>
    </row>
    <row r="321" spans="1:18" x14ac:dyDescent="0.3">
      <c r="A321" s="19" t="s">
        <v>658</v>
      </c>
      <c r="B321" s="16" t="s">
        <v>752</v>
      </c>
      <c r="C321" s="19">
        <v>58774</v>
      </c>
      <c r="D321" s="16">
        <v>55931</v>
      </c>
      <c r="E321" s="16">
        <v>2843</v>
      </c>
      <c r="F321" s="67">
        <v>4.8371728995814475E-2</v>
      </c>
      <c r="G321" s="78">
        <v>1424</v>
      </c>
      <c r="H321" s="78">
        <v>1059</v>
      </c>
      <c r="I321" s="78">
        <v>1081</v>
      </c>
      <c r="J321" s="78">
        <v>1222</v>
      </c>
      <c r="K321" s="16">
        <v>30900</v>
      </c>
      <c r="L321" s="16">
        <v>29438</v>
      </c>
      <c r="M321" s="16">
        <v>1462</v>
      </c>
      <c r="N321" s="67">
        <v>4.7313915857605179E-2</v>
      </c>
      <c r="O321" s="16">
        <v>27874</v>
      </c>
      <c r="P321" s="16">
        <v>26493</v>
      </c>
      <c r="Q321" s="16">
        <v>1381</v>
      </c>
      <c r="R321" s="68">
        <v>4.9544378273660039E-2</v>
      </c>
    </row>
    <row r="322" spans="1:18" x14ac:dyDescent="0.3">
      <c r="A322" s="19" t="s">
        <v>658</v>
      </c>
      <c r="B322" s="16" t="s">
        <v>753</v>
      </c>
      <c r="C322" s="19">
        <v>61100</v>
      </c>
      <c r="D322" s="16">
        <v>58806</v>
      </c>
      <c r="E322" s="78">
        <v>2294</v>
      </c>
      <c r="F322" s="67">
        <v>3.7545008183306056E-2</v>
      </c>
      <c r="G322" s="78">
        <v>1081</v>
      </c>
      <c r="H322" s="78">
        <v>831</v>
      </c>
      <c r="I322" s="78">
        <v>969</v>
      </c>
      <c r="J322" s="78">
        <v>1235</v>
      </c>
      <c r="K322" s="16">
        <v>31469</v>
      </c>
      <c r="L322" s="16">
        <v>30333</v>
      </c>
      <c r="M322" s="78">
        <v>1136</v>
      </c>
      <c r="N322" s="67">
        <v>3.6099018081286342E-2</v>
      </c>
      <c r="O322" s="16">
        <v>29631</v>
      </c>
      <c r="P322" s="16">
        <v>28473</v>
      </c>
      <c r="Q322" s="78">
        <v>1158</v>
      </c>
      <c r="R322" s="68">
        <v>3.9080692517971041E-2</v>
      </c>
    </row>
    <row r="323" spans="1:18" x14ac:dyDescent="0.3">
      <c r="A323" s="19" t="s">
        <v>658</v>
      </c>
      <c r="B323" s="16" t="s">
        <v>756</v>
      </c>
      <c r="C323" s="19">
        <v>94850</v>
      </c>
      <c r="D323" s="16">
        <v>89392</v>
      </c>
      <c r="E323" s="16">
        <v>5458</v>
      </c>
      <c r="F323" s="67">
        <v>5.754348972061149E-2</v>
      </c>
      <c r="G323" s="16">
        <v>2270</v>
      </c>
      <c r="H323" s="16">
        <v>2418</v>
      </c>
      <c r="I323" s="16">
        <v>2706</v>
      </c>
      <c r="J323" s="16">
        <v>2616</v>
      </c>
      <c r="K323" s="16">
        <v>50033</v>
      </c>
      <c r="L323" s="16">
        <v>47305</v>
      </c>
      <c r="M323" s="16">
        <v>2728</v>
      </c>
      <c r="N323" s="67">
        <v>5.4524014150660563E-2</v>
      </c>
      <c r="O323" s="16">
        <v>44817</v>
      </c>
      <c r="P323" s="16">
        <v>42087</v>
      </c>
      <c r="Q323" s="16">
        <v>2730</v>
      </c>
      <c r="R323" s="68">
        <v>6.0914385166343135E-2</v>
      </c>
    </row>
    <row r="324" spans="1:18" x14ac:dyDescent="0.3">
      <c r="A324" s="19" t="s">
        <v>658</v>
      </c>
      <c r="B324" s="16" t="s">
        <v>757</v>
      </c>
      <c r="C324" s="19">
        <v>60062</v>
      </c>
      <c r="D324" s="16">
        <v>55737</v>
      </c>
      <c r="E324" s="16">
        <v>4325</v>
      </c>
      <c r="F324" s="67">
        <v>7.2008924111751194E-2</v>
      </c>
      <c r="G324" s="78">
        <v>2003</v>
      </c>
      <c r="H324" s="78">
        <v>2198</v>
      </c>
      <c r="I324" s="78">
        <v>2557</v>
      </c>
      <c r="J324" s="78">
        <v>2521</v>
      </c>
      <c r="K324" s="16">
        <v>31071</v>
      </c>
      <c r="L324" s="16">
        <v>28963</v>
      </c>
      <c r="M324" s="16">
        <v>2108</v>
      </c>
      <c r="N324" s="67">
        <v>6.7844613948698146E-2</v>
      </c>
      <c r="O324" s="16">
        <v>28991</v>
      </c>
      <c r="P324" s="16">
        <v>26774</v>
      </c>
      <c r="Q324" s="16">
        <v>2217</v>
      </c>
      <c r="R324" s="68">
        <v>7.647200855437894E-2</v>
      </c>
    </row>
    <row r="325" spans="1:18" x14ac:dyDescent="0.3">
      <c r="A325" s="19" t="s">
        <v>658</v>
      </c>
      <c r="B325" s="16" t="s">
        <v>759</v>
      </c>
      <c r="C325" s="19">
        <v>19732</v>
      </c>
      <c r="D325" s="16">
        <v>18976</v>
      </c>
      <c r="E325" s="78">
        <v>756</v>
      </c>
      <c r="F325" s="67">
        <v>3.8313399554023922E-2</v>
      </c>
      <c r="G325" s="78">
        <v>323</v>
      </c>
      <c r="H325" s="78">
        <v>344</v>
      </c>
      <c r="I325" s="78">
        <v>272</v>
      </c>
      <c r="J325" s="78">
        <v>383</v>
      </c>
      <c r="K325" s="16">
        <v>10068</v>
      </c>
      <c r="L325" s="16">
        <v>9675</v>
      </c>
      <c r="M325" s="78">
        <v>393</v>
      </c>
      <c r="N325" s="67">
        <v>3.9034564958283668E-2</v>
      </c>
      <c r="O325" s="16">
        <v>9664</v>
      </c>
      <c r="P325" s="16">
        <v>9301</v>
      </c>
      <c r="Q325" s="78">
        <v>363</v>
      </c>
      <c r="R325" s="68">
        <v>3.7562086092715233E-2</v>
      </c>
    </row>
    <row r="326" spans="1:18" x14ac:dyDescent="0.3">
      <c r="A326" s="19" t="s">
        <v>658</v>
      </c>
      <c r="B326" s="16" t="s">
        <v>762</v>
      </c>
      <c r="C326" s="19">
        <v>171620</v>
      </c>
      <c r="D326" s="16">
        <v>167142</v>
      </c>
      <c r="E326" s="16">
        <v>4478</v>
      </c>
      <c r="F326" s="67">
        <v>2.6092530008157557E-2</v>
      </c>
      <c r="G326" s="16">
        <v>2075</v>
      </c>
      <c r="H326" s="16">
        <v>1827</v>
      </c>
      <c r="I326" s="16">
        <v>1859</v>
      </c>
      <c r="J326" s="78">
        <v>1548</v>
      </c>
      <c r="K326" s="16">
        <v>87779</v>
      </c>
      <c r="L326" s="16">
        <v>85612</v>
      </c>
      <c r="M326" s="16">
        <v>2167</v>
      </c>
      <c r="N326" s="67">
        <v>2.4686998029141368E-2</v>
      </c>
      <c r="O326" s="16">
        <v>83841</v>
      </c>
      <c r="P326" s="16">
        <v>81530</v>
      </c>
      <c r="Q326" s="16">
        <v>2311</v>
      </c>
      <c r="R326" s="68">
        <v>2.7564079626912846E-2</v>
      </c>
    </row>
    <row r="327" spans="1:18" x14ac:dyDescent="0.3">
      <c r="A327" s="19" t="s">
        <v>658</v>
      </c>
      <c r="B327" s="16" t="s">
        <v>763</v>
      </c>
      <c r="C327" s="19">
        <v>44528</v>
      </c>
      <c r="D327" s="16">
        <v>43387</v>
      </c>
      <c r="E327" s="78">
        <v>1141</v>
      </c>
      <c r="F327" s="67">
        <v>2.5624326266618754E-2</v>
      </c>
      <c r="G327" s="78">
        <v>540</v>
      </c>
      <c r="H327" s="78">
        <v>532</v>
      </c>
      <c r="I327" s="78">
        <v>534</v>
      </c>
      <c r="J327" s="78">
        <v>518</v>
      </c>
      <c r="K327" s="16">
        <v>22873</v>
      </c>
      <c r="L327" s="16">
        <v>22311</v>
      </c>
      <c r="M327" s="78">
        <v>562</v>
      </c>
      <c r="N327" s="67">
        <v>2.457045424736589E-2</v>
      </c>
      <c r="O327" s="16">
        <v>21655</v>
      </c>
      <c r="P327" s="16">
        <v>21076</v>
      </c>
      <c r="Q327" s="78">
        <v>579</v>
      </c>
      <c r="R327" s="68">
        <v>2.6737474024474718E-2</v>
      </c>
    </row>
    <row r="328" spans="1:18" x14ac:dyDescent="0.3">
      <c r="A328" s="19" t="s">
        <v>658</v>
      </c>
      <c r="B328" s="16" t="s">
        <v>765</v>
      </c>
      <c r="C328" s="19">
        <v>107645</v>
      </c>
      <c r="D328" s="16">
        <v>104390</v>
      </c>
      <c r="E328" s="78">
        <v>3255</v>
      </c>
      <c r="F328" s="67">
        <v>3.0238283245854428E-2</v>
      </c>
      <c r="G328" s="78">
        <v>1759</v>
      </c>
      <c r="H328" s="78">
        <v>1764</v>
      </c>
      <c r="I328" s="78">
        <v>1940</v>
      </c>
      <c r="J328" s="78">
        <v>1640</v>
      </c>
      <c r="K328" s="16">
        <v>55075</v>
      </c>
      <c r="L328" s="16">
        <v>53410</v>
      </c>
      <c r="M328" s="78">
        <v>1665</v>
      </c>
      <c r="N328" s="67">
        <v>3.0231502496595553E-2</v>
      </c>
      <c r="O328" s="16">
        <v>52570</v>
      </c>
      <c r="P328" s="16">
        <v>50980</v>
      </c>
      <c r="Q328" s="78">
        <v>1590</v>
      </c>
      <c r="R328" s="68">
        <v>3.0245387102910404E-2</v>
      </c>
    </row>
    <row r="329" spans="1:18" x14ac:dyDescent="0.3">
      <c r="A329" s="19" t="s">
        <v>658</v>
      </c>
      <c r="B329" s="16" t="s">
        <v>767</v>
      </c>
      <c r="C329" s="19">
        <v>43068</v>
      </c>
      <c r="D329" s="16">
        <v>42516</v>
      </c>
      <c r="E329" s="78">
        <v>552</v>
      </c>
      <c r="F329" s="67">
        <v>1.2816940651992199E-2</v>
      </c>
      <c r="G329" s="78">
        <v>268</v>
      </c>
      <c r="H329" s="78">
        <v>273</v>
      </c>
      <c r="I329" s="78">
        <v>235</v>
      </c>
      <c r="J329" s="78">
        <v>180</v>
      </c>
      <c r="K329" s="16">
        <v>22266</v>
      </c>
      <c r="L329" s="16">
        <v>21966</v>
      </c>
      <c r="M329" s="78">
        <v>300</v>
      </c>
      <c r="N329" s="67">
        <v>1.3473457289140393E-2</v>
      </c>
      <c r="O329" s="16">
        <v>20802</v>
      </c>
      <c r="P329" s="16">
        <v>20550</v>
      </c>
      <c r="Q329" s="78">
        <v>252</v>
      </c>
      <c r="R329" s="68">
        <v>1.2114219786558987E-2</v>
      </c>
    </row>
    <row r="330" spans="1:18" x14ac:dyDescent="0.3">
      <c r="A330" s="19" t="s">
        <v>658</v>
      </c>
      <c r="B330" s="16" t="s">
        <v>771</v>
      </c>
      <c r="C330" s="19">
        <v>104649</v>
      </c>
      <c r="D330" s="16">
        <v>99811</v>
      </c>
      <c r="E330" s="16">
        <v>4838</v>
      </c>
      <c r="F330" s="67">
        <v>4.6230733212930843E-2</v>
      </c>
      <c r="G330" s="78">
        <v>2320</v>
      </c>
      <c r="H330" s="78">
        <v>1812</v>
      </c>
      <c r="I330" s="78">
        <v>1839</v>
      </c>
      <c r="J330" s="78">
        <v>1991</v>
      </c>
      <c r="K330" s="16">
        <v>55274</v>
      </c>
      <c r="L330" s="16">
        <v>52692</v>
      </c>
      <c r="M330" s="16">
        <v>2582</v>
      </c>
      <c r="N330" s="67">
        <v>4.6712740167167206E-2</v>
      </c>
      <c r="O330" s="16">
        <v>49375</v>
      </c>
      <c r="P330" s="16">
        <v>47119</v>
      </c>
      <c r="Q330" s="16">
        <v>2256</v>
      </c>
      <c r="R330" s="68">
        <v>4.5691139240506329E-2</v>
      </c>
    </row>
    <row r="331" spans="1:18" x14ac:dyDescent="0.3">
      <c r="A331" s="19" t="s">
        <v>658</v>
      </c>
      <c r="B331" s="16" t="s">
        <v>772</v>
      </c>
      <c r="C331" s="19">
        <v>68833</v>
      </c>
      <c r="D331" s="16">
        <v>67297</v>
      </c>
      <c r="E331" s="78">
        <v>1536</v>
      </c>
      <c r="F331" s="67">
        <v>2.2314878038150306E-2</v>
      </c>
      <c r="G331" s="78">
        <v>500</v>
      </c>
      <c r="H331" s="78">
        <v>660</v>
      </c>
      <c r="I331" s="78">
        <v>561</v>
      </c>
      <c r="J331" s="78">
        <v>574</v>
      </c>
      <c r="K331" s="16">
        <v>34992</v>
      </c>
      <c r="L331" s="16">
        <v>34191</v>
      </c>
      <c r="M331" s="78">
        <v>801</v>
      </c>
      <c r="N331" s="67">
        <v>2.2890946502057613E-2</v>
      </c>
      <c r="O331" s="16">
        <v>33841</v>
      </c>
      <c r="P331" s="16">
        <v>33106</v>
      </c>
      <c r="Q331" s="78">
        <v>735</v>
      </c>
      <c r="R331" s="68">
        <v>2.1719216335214685E-2</v>
      </c>
    </row>
    <row r="332" spans="1:18" x14ac:dyDescent="0.3">
      <c r="A332" s="19" t="s">
        <v>658</v>
      </c>
      <c r="B332" s="16" t="s">
        <v>774</v>
      </c>
      <c r="C332" s="19">
        <v>70089</v>
      </c>
      <c r="D332" s="16">
        <v>65878</v>
      </c>
      <c r="E332" s="78">
        <v>4211</v>
      </c>
      <c r="F332" s="67">
        <v>6.0080754469317578E-2</v>
      </c>
      <c r="G332" s="78">
        <v>1822</v>
      </c>
      <c r="H332" s="78">
        <v>1651</v>
      </c>
      <c r="I332" s="78">
        <v>1588</v>
      </c>
      <c r="J332" s="78">
        <v>1890</v>
      </c>
      <c r="K332" s="16">
        <v>38324</v>
      </c>
      <c r="L332" s="16">
        <v>35916</v>
      </c>
      <c r="M332" s="78">
        <v>2408</v>
      </c>
      <c r="N332" s="67">
        <v>6.2832689698361338E-2</v>
      </c>
      <c r="O332" s="16">
        <v>31765</v>
      </c>
      <c r="P332" s="16">
        <v>29962</v>
      </c>
      <c r="Q332" s="78">
        <v>1803</v>
      </c>
      <c r="R332" s="68">
        <v>5.6760585550133795E-2</v>
      </c>
    </row>
    <row r="333" spans="1:18" x14ac:dyDescent="0.3">
      <c r="A333" s="19" t="s">
        <v>658</v>
      </c>
      <c r="B333" s="16" t="s">
        <v>778</v>
      </c>
      <c r="C333" s="19">
        <v>177313</v>
      </c>
      <c r="D333" s="16">
        <v>172925</v>
      </c>
      <c r="E333" s="16">
        <v>4388</v>
      </c>
      <c r="F333" s="67">
        <v>2.4747198456965932E-2</v>
      </c>
      <c r="G333" s="78">
        <v>1590</v>
      </c>
      <c r="H333" s="78">
        <v>1483</v>
      </c>
      <c r="I333" s="78">
        <v>1585</v>
      </c>
      <c r="J333" s="78">
        <v>2008</v>
      </c>
      <c r="K333" s="16">
        <v>90124</v>
      </c>
      <c r="L333" s="16">
        <v>87940</v>
      </c>
      <c r="M333" s="16">
        <v>2184</v>
      </c>
      <c r="N333" s="67">
        <v>2.4233278593937244E-2</v>
      </c>
      <c r="O333" s="16">
        <v>87189</v>
      </c>
      <c r="P333" s="16">
        <v>84985</v>
      </c>
      <c r="Q333" s="16">
        <v>2204</v>
      </c>
      <c r="R333" s="68">
        <v>2.5278418149078438E-2</v>
      </c>
    </row>
    <row r="334" spans="1:18" x14ac:dyDescent="0.3">
      <c r="A334" s="19" t="s">
        <v>658</v>
      </c>
      <c r="B334" s="16" t="s">
        <v>781</v>
      </c>
      <c r="C334" s="19">
        <v>30556</v>
      </c>
      <c r="D334" s="16">
        <v>29230</v>
      </c>
      <c r="E334" s="78">
        <v>1326</v>
      </c>
      <c r="F334" s="67">
        <v>4.3395732425710175E-2</v>
      </c>
      <c r="G334" s="78">
        <v>601</v>
      </c>
      <c r="H334" s="78">
        <v>547</v>
      </c>
      <c r="I334" s="78">
        <v>500</v>
      </c>
      <c r="J334" s="78">
        <v>545</v>
      </c>
      <c r="K334" s="16">
        <v>16209</v>
      </c>
      <c r="L334" s="16">
        <v>15564</v>
      </c>
      <c r="M334" s="78">
        <v>645</v>
      </c>
      <c r="N334" s="67">
        <v>3.9792707754950953E-2</v>
      </c>
      <c r="O334" s="16">
        <v>14347</v>
      </c>
      <c r="P334" s="16">
        <v>13666</v>
      </c>
      <c r="Q334" s="78">
        <v>681</v>
      </c>
      <c r="R334" s="68">
        <v>4.7466369275806788E-2</v>
      </c>
    </row>
    <row r="335" spans="1:18" ht="15" thickBot="1" x14ac:dyDescent="0.35">
      <c r="A335" s="20" t="s">
        <v>658</v>
      </c>
      <c r="B335" s="22" t="s">
        <v>782</v>
      </c>
      <c r="C335" s="20">
        <v>79890</v>
      </c>
      <c r="D335" s="22">
        <v>73996</v>
      </c>
      <c r="E335" s="84">
        <v>5894</v>
      </c>
      <c r="F335" s="70">
        <v>7.3776442608586804E-2</v>
      </c>
      <c r="G335" s="84">
        <v>2587</v>
      </c>
      <c r="H335" s="84">
        <v>2477</v>
      </c>
      <c r="I335" s="84">
        <v>3088</v>
      </c>
      <c r="J335" s="84">
        <v>2699</v>
      </c>
      <c r="K335" s="22">
        <v>41874</v>
      </c>
      <c r="L335" s="22">
        <v>38836</v>
      </c>
      <c r="M335" s="84">
        <v>3038</v>
      </c>
      <c r="N335" s="70">
        <v>7.2550986292209962E-2</v>
      </c>
      <c r="O335" s="22">
        <v>38016</v>
      </c>
      <c r="P335" s="22">
        <v>35160</v>
      </c>
      <c r="Q335" s="84">
        <v>2856</v>
      </c>
      <c r="R335" s="71">
        <v>7.5126262626262624E-2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337"/>
  <sheetViews>
    <sheetView tabSelected="1" topLeftCell="V1" workbookViewId="0">
      <selection activeCell="AG8" sqref="AG8"/>
    </sheetView>
  </sheetViews>
  <sheetFormatPr defaultRowHeight="14.4" x14ac:dyDescent="0.3"/>
  <cols>
    <col min="1" max="1" width="6.6640625" style="2" customWidth="1"/>
    <col min="2" max="2" width="10.6640625" style="2" customWidth="1"/>
    <col min="3" max="9" width="8.88671875" style="2" customWidth="1"/>
    <col min="10" max="11" width="9" style="2" bestFit="1" customWidth="1"/>
    <col min="12" max="12" width="12.33203125" style="2" customWidth="1"/>
    <col min="13" max="13" width="12.44140625" style="2" customWidth="1"/>
    <col min="14" max="37" width="9" style="2" bestFit="1" customWidth="1"/>
    <col min="38" max="38" width="9.109375" style="59" customWidth="1"/>
  </cols>
  <sheetData>
    <row r="1" spans="1:38" ht="15" thickBot="1" x14ac:dyDescent="0.35"/>
    <row r="2" spans="1:38" ht="92.4" thickBot="1" x14ac:dyDescent="0.35">
      <c r="A2" s="4" t="s">
        <v>2</v>
      </c>
      <c r="B2" s="5" t="s">
        <v>6</v>
      </c>
      <c r="C2" s="4" t="s">
        <v>1130</v>
      </c>
      <c r="D2" s="5" t="s">
        <v>1131</v>
      </c>
      <c r="E2" s="5" t="s">
        <v>1132</v>
      </c>
      <c r="F2" s="5" t="s">
        <v>1133</v>
      </c>
      <c r="G2" s="5" t="s">
        <v>1134</v>
      </c>
      <c r="H2" s="5" t="s">
        <v>1135</v>
      </c>
      <c r="I2" s="5" t="s">
        <v>1136</v>
      </c>
      <c r="J2" s="5" t="s">
        <v>1137</v>
      </c>
      <c r="K2" s="5" t="s">
        <v>1138</v>
      </c>
      <c r="L2" s="5" t="s">
        <v>826</v>
      </c>
      <c r="M2" s="5" t="s">
        <v>1139</v>
      </c>
      <c r="N2" s="5" t="s">
        <v>1140</v>
      </c>
      <c r="O2" s="5" t="s">
        <v>1141</v>
      </c>
      <c r="P2" s="5" t="s">
        <v>1142</v>
      </c>
      <c r="Q2" s="5" t="s">
        <v>1143</v>
      </c>
      <c r="R2" s="5" t="s">
        <v>1144</v>
      </c>
      <c r="S2" s="5" t="s">
        <v>1145</v>
      </c>
      <c r="T2" s="5" t="s">
        <v>1146</v>
      </c>
      <c r="U2" s="5" t="s">
        <v>1147</v>
      </c>
      <c r="V2" s="5" t="s">
        <v>1148</v>
      </c>
      <c r="W2" s="5" t="s">
        <v>1149</v>
      </c>
      <c r="X2" s="5" t="s">
        <v>1150</v>
      </c>
      <c r="Y2" s="5" t="s">
        <v>827</v>
      </c>
      <c r="Z2" s="5" t="s">
        <v>1151</v>
      </c>
      <c r="AA2" s="5" t="s">
        <v>1152</v>
      </c>
      <c r="AB2" s="5" t="s">
        <v>1153</v>
      </c>
      <c r="AC2" s="5" t="s">
        <v>1154</v>
      </c>
      <c r="AD2" s="5" t="s">
        <v>1155</v>
      </c>
      <c r="AE2" s="5" t="s">
        <v>1156</v>
      </c>
      <c r="AF2" s="5" t="s">
        <v>1157</v>
      </c>
      <c r="AG2" s="5" t="s">
        <v>1158</v>
      </c>
      <c r="AH2" s="5" t="s">
        <v>1159</v>
      </c>
      <c r="AI2" s="5" t="s">
        <v>1160</v>
      </c>
      <c r="AJ2" s="5" t="s">
        <v>1161</v>
      </c>
      <c r="AK2" s="5" t="s">
        <v>1162</v>
      </c>
      <c r="AL2" s="6" t="s">
        <v>1163</v>
      </c>
    </row>
    <row r="3" spans="1:38" x14ac:dyDescent="0.3">
      <c r="A3" s="8"/>
      <c r="B3" s="8"/>
      <c r="C3" s="31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9"/>
    </row>
    <row r="4" spans="1:38" ht="19.2" x14ac:dyDescent="0.3">
      <c r="A4" s="11" t="s">
        <v>12</v>
      </c>
      <c r="B4" s="11" t="s">
        <v>12</v>
      </c>
      <c r="C4" s="37" t="s">
        <v>808</v>
      </c>
      <c r="D4" s="11" t="s">
        <v>808</v>
      </c>
      <c r="E4" s="11" t="s">
        <v>808</v>
      </c>
      <c r="F4" s="11" t="s">
        <v>808</v>
      </c>
      <c r="G4" s="11" t="s">
        <v>808</v>
      </c>
      <c r="H4" s="11" t="s">
        <v>808</v>
      </c>
      <c r="I4" s="11" t="s">
        <v>808</v>
      </c>
      <c r="J4" s="11" t="s">
        <v>808</v>
      </c>
      <c r="K4" s="11" t="s">
        <v>808</v>
      </c>
      <c r="L4" s="11" t="s">
        <v>808</v>
      </c>
      <c r="M4" s="11" t="s">
        <v>808</v>
      </c>
      <c r="N4" s="11" t="s">
        <v>808</v>
      </c>
      <c r="O4" s="11" t="s">
        <v>808</v>
      </c>
      <c r="P4" s="11" t="s">
        <v>808</v>
      </c>
      <c r="Q4" s="11" t="s">
        <v>808</v>
      </c>
      <c r="R4" s="11" t="s">
        <v>808</v>
      </c>
      <c r="S4" s="11" t="s">
        <v>808</v>
      </c>
      <c r="T4" s="11" t="s">
        <v>808</v>
      </c>
      <c r="U4" s="11" t="s">
        <v>808</v>
      </c>
      <c r="V4" s="11" t="s">
        <v>808</v>
      </c>
      <c r="W4" s="11" t="s">
        <v>808</v>
      </c>
      <c r="X4" s="11" t="s">
        <v>808</v>
      </c>
      <c r="Y4" s="11" t="s">
        <v>808</v>
      </c>
      <c r="Z4" s="11" t="s">
        <v>808</v>
      </c>
      <c r="AA4" s="11" t="s">
        <v>808</v>
      </c>
      <c r="AB4" s="11" t="s">
        <v>808</v>
      </c>
      <c r="AC4" s="11" t="s">
        <v>808</v>
      </c>
      <c r="AD4" s="11" t="s">
        <v>808</v>
      </c>
      <c r="AE4" s="11" t="s">
        <v>808</v>
      </c>
      <c r="AF4" s="11" t="s">
        <v>808</v>
      </c>
      <c r="AG4" s="11" t="s">
        <v>808</v>
      </c>
      <c r="AH4" s="11" t="s">
        <v>808</v>
      </c>
      <c r="AI4" s="11" t="s">
        <v>808</v>
      </c>
      <c r="AJ4" s="11" t="s">
        <v>808</v>
      </c>
      <c r="AK4" s="11" t="s">
        <v>808</v>
      </c>
      <c r="AL4" s="12" t="s">
        <v>808</v>
      </c>
    </row>
    <row r="5" spans="1:38" ht="39" thickBot="1" x14ac:dyDescent="0.35">
      <c r="A5" s="14" t="s">
        <v>14</v>
      </c>
      <c r="B5" s="14" t="s">
        <v>14</v>
      </c>
      <c r="C5" s="43" t="s">
        <v>1164</v>
      </c>
      <c r="D5" s="14" t="s">
        <v>1164</v>
      </c>
      <c r="E5" s="14" t="s">
        <v>1164</v>
      </c>
      <c r="F5" s="14" t="s">
        <v>1164</v>
      </c>
      <c r="G5" s="14" t="s">
        <v>1164</v>
      </c>
      <c r="H5" s="14" t="s">
        <v>1164</v>
      </c>
      <c r="I5" s="14" t="s">
        <v>1164</v>
      </c>
      <c r="J5" s="14" t="s">
        <v>815</v>
      </c>
      <c r="K5" s="14" t="s">
        <v>815</v>
      </c>
      <c r="L5" s="14" t="s">
        <v>815</v>
      </c>
      <c r="M5" s="14" t="s">
        <v>1165</v>
      </c>
      <c r="N5" s="14" t="s">
        <v>1165</v>
      </c>
      <c r="O5" s="14" t="s">
        <v>1165</v>
      </c>
      <c r="P5" s="14" t="s">
        <v>1165</v>
      </c>
      <c r="Q5" s="14" t="s">
        <v>1165</v>
      </c>
      <c r="R5" s="14" t="s">
        <v>1165</v>
      </c>
      <c r="S5" s="14" t="s">
        <v>1165</v>
      </c>
      <c r="T5" s="14" t="s">
        <v>1165</v>
      </c>
      <c r="U5" s="14" t="s">
        <v>1165</v>
      </c>
      <c r="V5" s="14" t="s">
        <v>1165</v>
      </c>
      <c r="W5" s="14" t="s">
        <v>1165</v>
      </c>
      <c r="X5" s="14" t="s">
        <v>815</v>
      </c>
      <c r="Y5" s="14" t="s">
        <v>815</v>
      </c>
      <c r="Z5" s="14" t="s">
        <v>1166</v>
      </c>
      <c r="AA5" s="14" t="s">
        <v>1166</v>
      </c>
      <c r="AB5" s="14" t="s">
        <v>1166</v>
      </c>
      <c r="AC5" s="14" t="s">
        <v>1166</v>
      </c>
      <c r="AD5" s="14" t="s">
        <v>1166</v>
      </c>
      <c r="AE5" s="14" t="s">
        <v>1166</v>
      </c>
      <c r="AF5" s="14" t="s">
        <v>1166</v>
      </c>
      <c r="AG5" s="14" t="s">
        <v>1166</v>
      </c>
      <c r="AH5" s="14" t="s">
        <v>1166</v>
      </c>
      <c r="AI5" s="14" t="s">
        <v>1166</v>
      </c>
      <c r="AJ5" s="14" t="s">
        <v>1166</v>
      </c>
      <c r="AK5" s="14" t="s">
        <v>815</v>
      </c>
      <c r="AL5" s="15" t="s">
        <v>815</v>
      </c>
    </row>
    <row r="6" spans="1:38" x14ac:dyDescent="0.3">
      <c r="A6" s="16" t="s">
        <v>17</v>
      </c>
      <c r="B6" s="16" t="s">
        <v>21</v>
      </c>
      <c r="C6" s="19">
        <v>52591</v>
      </c>
      <c r="D6" s="78">
        <v>518</v>
      </c>
      <c r="E6" s="16">
        <v>43451</v>
      </c>
      <c r="F6" s="16">
        <v>8042</v>
      </c>
      <c r="G6" s="78">
        <v>149</v>
      </c>
      <c r="H6" s="78">
        <v>98</v>
      </c>
      <c r="I6" s="78">
        <v>333</v>
      </c>
      <c r="J6" s="89">
        <f t="shared" ref="J6:J69" si="0">I6/C6</f>
        <v>6.331881880930197E-3</v>
      </c>
      <c r="K6" s="89">
        <f t="shared" ref="K6:K69" si="1">1-J6</f>
        <v>0.99366811811906985</v>
      </c>
      <c r="L6" s="47">
        <f t="shared" ref="L6:L69" si="2">(D6+E6)/C6</f>
        <v>0.8360555988667262</v>
      </c>
      <c r="M6" s="16">
        <v>52591</v>
      </c>
      <c r="N6" s="16">
        <v>2231</v>
      </c>
      <c r="O6" s="16">
        <v>26291</v>
      </c>
      <c r="P6" s="16">
        <v>13799</v>
      </c>
      <c r="Q6" s="16">
        <v>2947</v>
      </c>
      <c r="R6" s="78">
        <v>124</v>
      </c>
      <c r="S6" s="78">
        <v>1115</v>
      </c>
      <c r="T6" s="78">
        <v>119</v>
      </c>
      <c r="U6" s="16">
        <v>5395</v>
      </c>
      <c r="V6" s="78">
        <v>13</v>
      </c>
      <c r="W6" s="78">
        <v>557</v>
      </c>
      <c r="X6" s="47">
        <f t="shared" ref="X6:X69" si="3">(R6+S6+T6)/M6</f>
        <v>2.5821908691601225E-2</v>
      </c>
      <c r="Y6" s="47">
        <f t="shared" ref="Y6:Y69" si="4">(N6+O6+P6+U6)/M6</f>
        <v>0.90730353102241823</v>
      </c>
      <c r="Z6" s="16">
        <v>52591</v>
      </c>
      <c r="AA6" s="16">
        <v>3206</v>
      </c>
      <c r="AB6" s="16">
        <v>28796</v>
      </c>
      <c r="AC6" s="16">
        <v>15204</v>
      </c>
      <c r="AD6" s="16">
        <v>2963</v>
      </c>
      <c r="AE6" s="78">
        <v>216</v>
      </c>
      <c r="AF6" s="78">
        <v>1361</v>
      </c>
      <c r="AG6" s="78">
        <v>186</v>
      </c>
      <c r="AH6" s="78">
        <v>61</v>
      </c>
      <c r="AI6" s="78">
        <v>5</v>
      </c>
      <c r="AJ6" s="78">
        <v>593</v>
      </c>
      <c r="AK6" s="47">
        <f t="shared" ref="AK6:AK69" si="5">(AA6+AB6+AC6+AG6+AH6)/Z6</f>
        <v>0.9023026753627047</v>
      </c>
      <c r="AL6" s="48">
        <f t="shared" ref="AL6:AL69" si="6">(Y6+L6)/2</f>
        <v>0.87167956494457222</v>
      </c>
    </row>
    <row r="7" spans="1:38" x14ac:dyDescent="0.3">
      <c r="A7" s="16" t="s">
        <v>17</v>
      </c>
      <c r="B7" s="16" t="s">
        <v>22</v>
      </c>
      <c r="C7" s="19">
        <v>22860</v>
      </c>
      <c r="D7" s="78">
        <v>162</v>
      </c>
      <c r="E7" s="16">
        <v>18367</v>
      </c>
      <c r="F7" s="16">
        <v>2951</v>
      </c>
      <c r="G7" s="78">
        <v>136</v>
      </c>
      <c r="H7" s="78">
        <v>464</v>
      </c>
      <c r="I7" s="78">
        <v>780</v>
      </c>
      <c r="J7" s="89">
        <f t="shared" si="0"/>
        <v>3.4120734908136482E-2</v>
      </c>
      <c r="K7" s="89">
        <f t="shared" si="1"/>
        <v>0.9658792650918635</v>
      </c>
      <c r="L7" s="47">
        <f t="shared" si="2"/>
        <v>0.81054243219597555</v>
      </c>
      <c r="M7" s="16">
        <v>22860</v>
      </c>
      <c r="N7" s="78">
        <v>189</v>
      </c>
      <c r="O7" s="16">
        <v>2899</v>
      </c>
      <c r="P7" s="16">
        <v>9980</v>
      </c>
      <c r="Q7" s="16">
        <v>4669</v>
      </c>
      <c r="R7" s="78">
        <v>25</v>
      </c>
      <c r="S7" s="78">
        <v>1086</v>
      </c>
      <c r="T7" s="78">
        <v>3097</v>
      </c>
      <c r="U7" s="78">
        <v>619</v>
      </c>
      <c r="V7" s="78">
        <v>7</v>
      </c>
      <c r="W7" s="78">
        <v>289</v>
      </c>
      <c r="X7" s="47">
        <f t="shared" si="3"/>
        <v>0.18407699037620298</v>
      </c>
      <c r="Y7" s="47">
        <f t="shared" si="4"/>
        <v>0.59873140857392826</v>
      </c>
      <c r="Z7" s="16">
        <v>22860</v>
      </c>
      <c r="AA7" s="78">
        <v>210</v>
      </c>
      <c r="AB7" s="16">
        <v>2973</v>
      </c>
      <c r="AC7" s="16">
        <v>10137</v>
      </c>
      <c r="AD7" s="16">
        <v>4810</v>
      </c>
      <c r="AE7" s="78">
        <v>26</v>
      </c>
      <c r="AF7" s="16">
        <v>1279</v>
      </c>
      <c r="AG7" s="78">
        <v>3107</v>
      </c>
      <c r="AH7" s="78">
        <v>18</v>
      </c>
      <c r="AI7" s="78">
        <v>8</v>
      </c>
      <c r="AJ7" s="78">
        <v>292</v>
      </c>
      <c r="AK7" s="47">
        <f t="shared" si="5"/>
        <v>0.71937882764654415</v>
      </c>
      <c r="AL7" s="48">
        <f t="shared" si="6"/>
        <v>0.70463692038495185</v>
      </c>
    </row>
    <row r="8" spans="1:38" x14ac:dyDescent="0.3">
      <c r="A8" s="19" t="s">
        <v>17</v>
      </c>
      <c r="B8" s="16" t="s">
        <v>24</v>
      </c>
      <c r="C8" s="90">
        <v>285</v>
      </c>
      <c r="D8" s="78">
        <v>0</v>
      </c>
      <c r="E8" s="78">
        <v>130</v>
      </c>
      <c r="F8" s="78">
        <v>116</v>
      </c>
      <c r="G8" s="78">
        <v>9</v>
      </c>
      <c r="H8" s="78">
        <v>0</v>
      </c>
      <c r="I8" s="78">
        <v>30</v>
      </c>
      <c r="J8" s="89">
        <f t="shared" si="0"/>
        <v>0.10526315789473684</v>
      </c>
      <c r="K8" s="89">
        <f t="shared" si="1"/>
        <v>0.89473684210526316</v>
      </c>
      <c r="L8" s="47">
        <f t="shared" si="2"/>
        <v>0.45614035087719296</v>
      </c>
      <c r="M8" s="78">
        <v>285</v>
      </c>
      <c r="N8" s="78">
        <v>58</v>
      </c>
      <c r="O8" s="78">
        <v>0</v>
      </c>
      <c r="P8" s="78">
        <v>94</v>
      </c>
      <c r="Q8" s="78">
        <v>21</v>
      </c>
      <c r="R8" s="78">
        <v>2</v>
      </c>
      <c r="S8" s="78">
        <v>36</v>
      </c>
      <c r="T8" s="78">
        <v>74</v>
      </c>
      <c r="U8" s="78">
        <v>0</v>
      </c>
      <c r="V8" s="78">
        <v>0</v>
      </c>
      <c r="W8" s="78">
        <v>0</v>
      </c>
      <c r="X8" s="47">
        <f t="shared" si="3"/>
        <v>0.39298245614035088</v>
      </c>
      <c r="Y8" s="47">
        <f t="shared" si="4"/>
        <v>0.53333333333333333</v>
      </c>
      <c r="Z8" s="78">
        <v>285</v>
      </c>
      <c r="AA8" s="78">
        <v>58</v>
      </c>
      <c r="AB8" s="78">
        <v>0</v>
      </c>
      <c r="AC8" s="78">
        <v>86</v>
      </c>
      <c r="AD8" s="78">
        <v>21</v>
      </c>
      <c r="AE8" s="78">
        <v>2</v>
      </c>
      <c r="AF8" s="78">
        <v>41</v>
      </c>
      <c r="AG8" s="78">
        <v>77</v>
      </c>
      <c r="AH8" s="78">
        <v>0</v>
      </c>
      <c r="AI8" s="78">
        <v>0</v>
      </c>
      <c r="AJ8" s="78">
        <v>0</v>
      </c>
      <c r="AK8" s="47">
        <f t="shared" si="5"/>
        <v>0.77543859649122804</v>
      </c>
      <c r="AL8" s="48">
        <f t="shared" si="6"/>
        <v>0.49473684210526314</v>
      </c>
    </row>
    <row r="9" spans="1:38" x14ac:dyDescent="0.3">
      <c r="A9" s="19" t="s">
        <v>17</v>
      </c>
      <c r="B9" s="16" t="s">
        <v>26</v>
      </c>
      <c r="C9" s="19">
        <v>8528</v>
      </c>
      <c r="D9" s="78">
        <v>197</v>
      </c>
      <c r="E9" s="16">
        <v>7289</v>
      </c>
      <c r="F9" s="78">
        <v>900</v>
      </c>
      <c r="G9" s="78">
        <v>35</v>
      </c>
      <c r="H9" s="78">
        <v>26</v>
      </c>
      <c r="I9" s="78">
        <v>81</v>
      </c>
      <c r="J9" s="89">
        <f t="shared" si="0"/>
        <v>9.4981238273921208E-3</v>
      </c>
      <c r="K9" s="89">
        <f t="shared" si="1"/>
        <v>0.99050187617260788</v>
      </c>
      <c r="L9" s="47">
        <f t="shared" si="2"/>
        <v>0.87781425891181986</v>
      </c>
      <c r="M9" s="16">
        <v>8528</v>
      </c>
      <c r="N9" s="78">
        <v>77</v>
      </c>
      <c r="O9" s="16">
        <v>4948</v>
      </c>
      <c r="P9" s="78">
        <v>1338</v>
      </c>
      <c r="Q9" s="78">
        <v>1200</v>
      </c>
      <c r="R9" s="78">
        <v>17</v>
      </c>
      <c r="S9" s="78">
        <v>362</v>
      </c>
      <c r="T9" s="78">
        <v>219</v>
      </c>
      <c r="U9" s="78">
        <v>272</v>
      </c>
      <c r="V9" s="78">
        <v>0</v>
      </c>
      <c r="W9" s="78">
        <v>95</v>
      </c>
      <c r="X9" s="47">
        <f t="shared" si="3"/>
        <v>7.0121951219512202E-2</v>
      </c>
      <c r="Y9" s="47">
        <f t="shared" si="4"/>
        <v>0.77802532833020643</v>
      </c>
      <c r="Z9" s="16">
        <v>8528</v>
      </c>
      <c r="AA9" s="78">
        <v>77</v>
      </c>
      <c r="AB9" s="16">
        <v>5160</v>
      </c>
      <c r="AC9" s="78">
        <v>1235</v>
      </c>
      <c r="AD9" s="78">
        <v>1211</v>
      </c>
      <c r="AE9" s="78">
        <v>44</v>
      </c>
      <c r="AF9" s="78">
        <v>478</v>
      </c>
      <c r="AG9" s="78">
        <v>229</v>
      </c>
      <c r="AH9" s="78">
        <v>4</v>
      </c>
      <c r="AI9" s="78">
        <v>0</v>
      </c>
      <c r="AJ9" s="78">
        <v>90</v>
      </c>
      <c r="AK9" s="47">
        <f t="shared" si="5"/>
        <v>0.78623358348968109</v>
      </c>
      <c r="AL9" s="48">
        <f t="shared" si="6"/>
        <v>0.8279197936210132</v>
      </c>
    </row>
    <row r="10" spans="1:38" x14ac:dyDescent="0.3">
      <c r="A10" s="19" t="s">
        <v>17</v>
      </c>
      <c r="B10" s="16" t="s">
        <v>28</v>
      </c>
      <c r="C10" s="19">
        <v>3306</v>
      </c>
      <c r="D10" s="78">
        <v>24</v>
      </c>
      <c r="E10" s="78">
        <v>1354</v>
      </c>
      <c r="F10" s="78">
        <v>894</v>
      </c>
      <c r="G10" s="78">
        <v>497</v>
      </c>
      <c r="H10" s="78">
        <v>186</v>
      </c>
      <c r="I10" s="78">
        <v>351</v>
      </c>
      <c r="J10" s="89">
        <f t="shared" si="0"/>
        <v>0.10617059891107078</v>
      </c>
      <c r="K10" s="89">
        <f t="shared" si="1"/>
        <v>0.89382940108892917</v>
      </c>
      <c r="L10" s="47">
        <f t="shared" si="2"/>
        <v>0.41681790683605563</v>
      </c>
      <c r="M10" s="16">
        <v>3306</v>
      </c>
      <c r="N10" s="78">
        <v>137</v>
      </c>
      <c r="O10" s="78">
        <v>2</v>
      </c>
      <c r="P10" s="78">
        <v>14</v>
      </c>
      <c r="Q10" s="78">
        <v>8</v>
      </c>
      <c r="R10" s="78">
        <v>6</v>
      </c>
      <c r="S10" s="78">
        <v>232</v>
      </c>
      <c r="T10" s="16">
        <v>2888</v>
      </c>
      <c r="U10" s="78">
        <v>16</v>
      </c>
      <c r="V10" s="78">
        <v>0</v>
      </c>
      <c r="W10" s="78">
        <v>3</v>
      </c>
      <c r="X10" s="47">
        <f t="shared" si="3"/>
        <v>0.94555353901996375</v>
      </c>
      <c r="Y10" s="47">
        <f t="shared" si="4"/>
        <v>5.1119177253478525E-2</v>
      </c>
      <c r="Z10" s="16">
        <v>3306</v>
      </c>
      <c r="AA10" s="78">
        <v>134</v>
      </c>
      <c r="AB10" s="78">
        <v>1</v>
      </c>
      <c r="AC10" s="78">
        <v>1</v>
      </c>
      <c r="AD10" s="78">
        <v>7</v>
      </c>
      <c r="AE10" s="78">
        <v>7</v>
      </c>
      <c r="AF10" s="78">
        <v>233</v>
      </c>
      <c r="AG10" s="16">
        <v>2920</v>
      </c>
      <c r="AH10" s="78">
        <v>0</v>
      </c>
      <c r="AI10" s="78">
        <v>0</v>
      </c>
      <c r="AJ10" s="78">
        <v>3</v>
      </c>
      <c r="AK10" s="47">
        <f t="shared" si="5"/>
        <v>0.92437991530550512</v>
      </c>
      <c r="AL10" s="48">
        <f t="shared" si="6"/>
        <v>0.23396854204476708</v>
      </c>
    </row>
    <row r="11" spans="1:38" x14ac:dyDescent="0.3">
      <c r="A11" s="19" t="s">
        <v>17</v>
      </c>
      <c r="B11" s="16" t="s">
        <v>30</v>
      </c>
      <c r="C11" s="19">
        <v>1073</v>
      </c>
      <c r="D11" s="78">
        <v>4</v>
      </c>
      <c r="E11" s="78">
        <v>257</v>
      </c>
      <c r="F11" s="78">
        <v>567</v>
      </c>
      <c r="G11" s="78">
        <v>91</v>
      </c>
      <c r="H11" s="78">
        <v>64</v>
      </c>
      <c r="I11" s="78">
        <v>90</v>
      </c>
      <c r="J11" s="89">
        <f t="shared" si="0"/>
        <v>8.3876980428704562E-2</v>
      </c>
      <c r="K11" s="89">
        <f t="shared" si="1"/>
        <v>0.91612301957129549</v>
      </c>
      <c r="L11" s="47">
        <f t="shared" si="2"/>
        <v>0.24324324324324326</v>
      </c>
      <c r="M11" s="16">
        <v>1073</v>
      </c>
      <c r="N11" s="78">
        <v>142</v>
      </c>
      <c r="O11" s="78">
        <v>0</v>
      </c>
      <c r="P11" s="78">
        <v>1</v>
      </c>
      <c r="Q11" s="78">
        <v>0</v>
      </c>
      <c r="R11" s="78">
        <v>2</v>
      </c>
      <c r="S11" s="78">
        <v>14</v>
      </c>
      <c r="T11" s="78">
        <v>913</v>
      </c>
      <c r="U11" s="78">
        <v>0</v>
      </c>
      <c r="V11" s="78">
        <v>0</v>
      </c>
      <c r="W11" s="78">
        <v>1</v>
      </c>
      <c r="X11" s="47">
        <f t="shared" si="3"/>
        <v>0.8657968313140727</v>
      </c>
      <c r="Y11" s="47">
        <f t="shared" si="4"/>
        <v>0.13327120223671948</v>
      </c>
      <c r="Z11" s="16">
        <v>1073</v>
      </c>
      <c r="AA11" s="78">
        <v>142</v>
      </c>
      <c r="AB11" s="78">
        <v>0</v>
      </c>
      <c r="AC11" s="78">
        <v>1</v>
      </c>
      <c r="AD11" s="78">
        <v>0</v>
      </c>
      <c r="AE11" s="78">
        <v>2</v>
      </c>
      <c r="AF11" s="78">
        <v>14</v>
      </c>
      <c r="AG11" s="78">
        <v>913</v>
      </c>
      <c r="AH11" s="78">
        <v>0</v>
      </c>
      <c r="AI11" s="78">
        <v>0</v>
      </c>
      <c r="AJ11" s="78">
        <v>1</v>
      </c>
      <c r="AK11" s="47">
        <f t="shared" si="5"/>
        <v>0.98415657036346693</v>
      </c>
      <c r="AL11" s="48">
        <f t="shared" si="6"/>
        <v>0.18825722273998136</v>
      </c>
    </row>
    <row r="12" spans="1:38" x14ac:dyDescent="0.3">
      <c r="A12" s="19" t="s">
        <v>17</v>
      </c>
      <c r="B12" s="16" t="s">
        <v>34</v>
      </c>
      <c r="C12" s="19">
        <v>39622</v>
      </c>
      <c r="D12" s="78">
        <v>426</v>
      </c>
      <c r="E12" s="16">
        <v>36914</v>
      </c>
      <c r="F12" s="16">
        <v>1920</v>
      </c>
      <c r="G12" s="78">
        <v>27</v>
      </c>
      <c r="H12" s="78">
        <v>116</v>
      </c>
      <c r="I12" s="78">
        <v>219</v>
      </c>
      <c r="J12" s="89">
        <f t="shared" si="0"/>
        <v>5.5272323456665492E-3</v>
      </c>
      <c r="K12" s="89">
        <f t="shared" si="1"/>
        <v>0.99447276765433346</v>
      </c>
      <c r="L12" s="47">
        <f t="shared" si="2"/>
        <v>0.94240573418807738</v>
      </c>
      <c r="M12" s="16">
        <v>39622</v>
      </c>
      <c r="N12" s="16">
        <v>1778</v>
      </c>
      <c r="O12" s="16">
        <v>15190</v>
      </c>
      <c r="P12" s="16">
        <v>15890</v>
      </c>
      <c r="Q12" s="16">
        <v>4644</v>
      </c>
      <c r="R12" s="78">
        <v>15</v>
      </c>
      <c r="S12" s="78">
        <v>305</v>
      </c>
      <c r="T12" s="78">
        <v>16</v>
      </c>
      <c r="U12" s="78">
        <v>810</v>
      </c>
      <c r="V12" s="78">
        <v>2</v>
      </c>
      <c r="W12" s="78">
        <v>972</v>
      </c>
      <c r="X12" s="47">
        <f t="shared" si="3"/>
        <v>8.4801372974610059E-3</v>
      </c>
      <c r="Y12" s="47">
        <f t="shared" si="4"/>
        <v>0.84972994800868207</v>
      </c>
      <c r="Z12" s="16">
        <v>39622</v>
      </c>
      <c r="AA12" s="16">
        <v>2081</v>
      </c>
      <c r="AB12" s="16">
        <v>15856</v>
      </c>
      <c r="AC12" s="16">
        <v>15556</v>
      </c>
      <c r="AD12" s="16">
        <v>4603</v>
      </c>
      <c r="AE12" s="78">
        <v>98</v>
      </c>
      <c r="AF12" s="78">
        <v>418</v>
      </c>
      <c r="AG12" s="78">
        <v>11</v>
      </c>
      <c r="AH12" s="78">
        <v>27</v>
      </c>
      <c r="AI12" s="78">
        <v>1</v>
      </c>
      <c r="AJ12" s="78">
        <v>971</v>
      </c>
      <c r="AK12" s="47">
        <f t="shared" si="5"/>
        <v>0.84627227297965779</v>
      </c>
      <c r="AL12" s="48">
        <f t="shared" si="6"/>
        <v>0.89606784109837978</v>
      </c>
    </row>
    <row r="13" spans="1:38" x14ac:dyDescent="0.3">
      <c r="A13" s="19" t="s">
        <v>17</v>
      </c>
      <c r="B13" s="16" t="s">
        <v>35</v>
      </c>
      <c r="C13" s="19">
        <v>24898</v>
      </c>
      <c r="D13" s="78">
        <v>103</v>
      </c>
      <c r="E13" s="16">
        <v>22813</v>
      </c>
      <c r="F13" s="16">
        <v>1811</v>
      </c>
      <c r="G13" s="78">
        <v>22</v>
      </c>
      <c r="H13" s="78">
        <v>41</v>
      </c>
      <c r="I13" s="78">
        <v>108</v>
      </c>
      <c r="J13" s="89">
        <f t="shared" si="0"/>
        <v>4.337697807052775E-3</v>
      </c>
      <c r="K13" s="89">
        <f t="shared" si="1"/>
        <v>0.99566230219294727</v>
      </c>
      <c r="L13" s="47">
        <f t="shared" si="2"/>
        <v>0.92039521246686484</v>
      </c>
      <c r="M13" s="16">
        <v>24898</v>
      </c>
      <c r="N13" s="78">
        <v>691</v>
      </c>
      <c r="O13" s="16">
        <v>9504</v>
      </c>
      <c r="P13" s="16">
        <v>8471</v>
      </c>
      <c r="Q13" s="16">
        <v>4188</v>
      </c>
      <c r="R13" s="78">
        <v>102</v>
      </c>
      <c r="S13" s="78">
        <v>115</v>
      </c>
      <c r="T13" s="78">
        <v>118</v>
      </c>
      <c r="U13" s="16">
        <v>1519</v>
      </c>
      <c r="V13" s="78">
        <v>5</v>
      </c>
      <c r="W13" s="78">
        <v>185</v>
      </c>
      <c r="X13" s="47">
        <f t="shared" si="3"/>
        <v>1.3454895975580368E-2</v>
      </c>
      <c r="Y13" s="47">
        <f t="shared" si="4"/>
        <v>0.81070768736444698</v>
      </c>
      <c r="Z13" s="16">
        <v>24898</v>
      </c>
      <c r="AA13" s="16">
        <v>1012</v>
      </c>
      <c r="AB13" s="16">
        <v>10582</v>
      </c>
      <c r="AC13" s="16">
        <v>8313</v>
      </c>
      <c r="AD13" s="16">
        <v>4324</v>
      </c>
      <c r="AE13" s="78">
        <v>117</v>
      </c>
      <c r="AF13" s="78">
        <v>191</v>
      </c>
      <c r="AG13" s="78">
        <v>132</v>
      </c>
      <c r="AH13" s="78">
        <v>48</v>
      </c>
      <c r="AI13" s="78">
        <v>0</v>
      </c>
      <c r="AJ13" s="78">
        <v>179</v>
      </c>
      <c r="AK13" s="47">
        <f t="shared" si="5"/>
        <v>0.80677162824323234</v>
      </c>
      <c r="AL13" s="48">
        <f t="shared" si="6"/>
        <v>0.86555144991565591</v>
      </c>
    </row>
    <row r="14" spans="1:38" x14ac:dyDescent="0.3">
      <c r="A14" s="19" t="s">
        <v>17</v>
      </c>
      <c r="B14" s="16" t="s">
        <v>37</v>
      </c>
      <c r="C14" s="19">
        <v>36632</v>
      </c>
      <c r="D14" s="78">
        <v>642</v>
      </c>
      <c r="E14" s="16">
        <v>31015</v>
      </c>
      <c r="F14" s="16">
        <v>4181</v>
      </c>
      <c r="G14" s="78">
        <v>131</v>
      </c>
      <c r="H14" s="78">
        <v>131</v>
      </c>
      <c r="I14" s="78">
        <v>532</v>
      </c>
      <c r="J14" s="89">
        <f t="shared" si="0"/>
        <v>1.4522821576763486E-2</v>
      </c>
      <c r="K14" s="89">
        <f t="shared" si="1"/>
        <v>0.98547717842323657</v>
      </c>
      <c r="L14" s="47">
        <f t="shared" si="2"/>
        <v>0.86418977942782271</v>
      </c>
      <c r="M14" s="16">
        <v>36632</v>
      </c>
      <c r="N14" s="16">
        <v>5884</v>
      </c>
      <c r="O14" s="16">
        <v>2314</v>
      </c>
      <c r="P14" s="16">
        <v>10122</v>
      </c>
      <c r="Q14" s="16">
        <v>4614</v>
      </c>
      <c r="R14" s="16">
        <v>1084</v>
      </c>
      <c r="S14" s="16">
        <v>1227</v>
      </c>
      <c r="T14" s="16">
        <v>3263</v>
      </c>
      <c r="U14" s="16">
        <v>7769</v>
      </c>
      <c r="V14" s="78">
        <v>94</v>
      </c>
      <c r="W14" s="78">
        <v>261</v>
      </c>
      <c r="X14" s="47">
        <f t="shared" si="3"/>
        <v>0.15216204411443546</v>
      </c>
      <c r="Y14" s="47">
        <f t="shared" si="4"/>
        <v>0.71219152653417772</v>
      </c>
      <c r="Z14" s="16">
        <v>36632</v>
      </c>
      <c r="AA14" s="16">
        <v>9414</v>
      </c>
      <c r="AB14" s="16">
        <v>2966</v>
      </c>
      <c r="AC14" s="16">
        <v>12397</v>
      </c>
      <c r="AD14" s="16">
        <v>4804</v>
      </c>
      <c r="AE14" s="16">
        <v>1686</v>
      </c>
      <c r="AF14" s="16">
        <v>1370</v>
      </c>
      <c r="AG14" s="16">
        <v>3603</v>
      </c>
      <c r="AH14" s="78">
        <v>64</v>
      </c>
      <c r="AI14" s="78">
        <v>73</v>
      </c>
      <c r="AJ14" s="78">
        <v>255</v>
      </c>
      <c r="AK14" s="47">
        <f t="shared" si="5"/>
        <v>0.77647958069447476</v>
      </c>
      <c r="AL14" s="48">
        <f t="shared" si="6"/>
        <v>0.78819065298100022</v>
      </c>
    </row>
    <row r="15" spans="1:38" x14ac:dyDescent="0.3">
      <c r="A15" s="19" t="s">
        <v>17</v>
      </c>
      <c r="B15" s="16" t="s">
        <v>41</v>
      </c>
      <c r="C15" s="19">
        <v>24161</v>
      </c>
      <c r="D15" s="78">
        <v>280</v>
      </c>
      <c r="E15" s="16">
        <v>21535</v>
      </c>
      <c r="F15" s="16">
        <v>1669</v>
      </c>
      <c r="G15" s="78">
        <v>25</v>
      </c>
      <c r="H15" s="78">
        <v>112</v>
      </c>
      <c r="I15" s="78">
        <v>540</v>
      </c>
      <c r="J15" s="89">
        <f t="shared" si="0"/>
        <v>2.2350068291875337E-2</v>
      </c>
      <c r="K15" s="89">
        <f t="shared" si="1"/>
        <v>0.97764993170812464</v>
      </c>
      <c r="L15" s="47">
        <f t="shared" si="2"/>
        <v>0.90290136997640824</v>
      </c>
      <c r="M15" s="16">
        <v>24161</v>
      </c>
      <c r="N15" s="78">
        <v>191</v>
      </c>
      <c r="O15" s="16">
        <v>14790</v>
      </c>
      <c r="P15" s="16">
        <v>2181</v>
      </c>
      <c r="Q15" s="16">
        <v>2084</v>
      </c>
      <c r="R15" s="78">
        <v>6</v>
      </c>
      <c r="S15" s="16">
        <v>1080</v>
      </c>
      <c r="T15" s="78">
        <v>2</v>
      </c>
      <c r="U15" s="16">
        <v>3659</v>
      </c>
      <c r="V15" s="78">
        <v>54</v>
      </c>
      <c r="W15" s="78">
        <v>114</v>
      </c>
      <c r="X15" s="47">
        <f t="shared" si="3"/>
        <v>4.5031248706593273E-2</v>
      </c>
      <c r="Y15" s="47">
        <f t="shared" si="4"/>
        <v>0.86176068871321554</v>
      </c>
      <c r="Z15" s="16">
        <v>24161</v>
      </c>
      <c r="AA15" s="78">
        <v>379</v>
      </c>
      <c r="AB15" s="16">
        <v>17797</v>
      </c>
      <c r="AC15" s="16">
        <v>2514</v>
      </c>
      <c r="AD15" s="16">
        <v>2199</v>
      </c>
      <c r="AE15" s="78">
        <v>28</v>
      </c>
      <c r="AF15" s="16">
        <v>1111</v>
      </c>
      <c r="AG15" s="78">
        <v>1</v>
      </c>
      <c r="AH15" s="78">
        <v>19</v>
      </c>
      <c r="AI15" s="78">
        <v>0</v>
      </c>
      <c r="AJ15" s="78">
        <v>113</v>
      </c>
      <c r="AK15" s="47">
        <f t="shared" si="5"/>
        <v>0.85716650800877447</v>
      </c>
      <c r="AL15" s="48">
        <f t="shared" si="6"/>
        <v>0.88233102934481189</v>
      </c>
    </row>
    <row r="16" spans="1:38" x14ac:dyDescent="0.3">
      <c r="A16" s="19" t="s">
        <v>17</v>
      </c>
      <c r="B16" s="16" t="s">
        <v>42</v>
      </c>
      <c r="C16" s="19">
        <v>16621</v>
      </c>
      <c r="D16" s="78">
        <v>57</v>
      </c>
      <c r="E16" s="16">
        <v>13115</v>
      </c>
      <c r="F16" s="16">
        <v>2066</v>
      </c>
      <c r="G16" s="78">
        <v>133</v>
      </c>
      <c r="H16" s="78">
        <v>69</v>
      </c>
      <c r="I16" s="16">
        <v>1181</v>
      </c>
      <c r="J16" s="89">
        <f t="shared" si="0"/>
        <v>7.105468985018952E-2</v>
      </c>
      <c r="K16" s="89">
        <f t="shared" si="1"/>
        <v>0.92894531014981052</v>
      </c>
      <c r="L16" s="47">
        <f t="shared" si="2"/>
        <v>0.79249142650863369</v>
      </c>
      <c r="M16" s="16">
        <v>16621</v>
      </c>
      <c r="N16" s="78">
        <v>73</v>
      </c>
      <c r="O16" s="16">
        <v>13536</v>
      </c>
      <c r="P16" s="78">
        <v>660</v>
      </c>
      <c r="Q16" s="78">
        <v>202</v>
      </c>
      <c r="R16" s="78">
        <v>3</v>
      </c>
      <c r="S16" s="16">
        <v>1682</v>
      </c>
      <c r="T16" s="78">
        <v>141</v>
      </c>
      <c r="U16" s="78">
        <v>181</v>
      </c>
      <c r="V16" s="78">
        <v>1</v>
      </c>
      <c r="W16" s="78">
        <v>142</v>
      </c>
      <c r="X16" s="47">
        <f t="shared" si="3"/>
        <v>0.10986101919258769</v>
      </c>
      <c r="Y16" s="47">
        <f t="shared" si="4"/>
        <v>0.86938210697310636</v>
      </c>
      <c r="Z16" s="16">
        <v>16621</v>
      </c>
      <c r="AA16" s="78">
        <v>101</v>
      </c>
      <c r="AB16" s="16">
        <v>13610</v>
      </c>
      <c r="AC16" s="78">
        <v>554</v>
      </c>
      <c r="AD16" s="78">
        <v>215</v>
      </c>
      <c r="AE16" s="78">
        <v>3</v>
      </c>
      <c r="AF16" s="16">
        <v>1840</v>
      </c>
      <c r="AG16" s="78">
        <v>145</v>
      </c>
      <c r="AH16" s="78">
        <v>12</v>
      </c>
      <c r="AI16" s="78">
        <v>0</v>
      </c>
      <c r="AJ16" s="78">
        <v>141</v>
      </c>
      <c r="AK16" s="47">
        <f t="shared" si="5"/>
        <v>0.86769749112568439</v>
      </c>
      <c r="AL16" s="48">
        <f t="shared" si="6"/>
        <v>0.83093676674087003</v>
      </c>
    </row>
    <row r="17" spans="1:38" x14ac:dyDescent="0.3">
      <c r="A17" s="19" t="s">
        <v>17</v>
      </c>
      <c r="B17" s="16" t="s">
        <v>44</v>
      </c>
      <c r="C17" s="19">
        <v>12370</v>
      </c>
      <c r="D17" s="78">
        <v>56</v>
      </c>
      <c r="E17" s="16">
        <v>10626</v>
      </c>
      <c r="F17" s="78">
        <v>713</v>
      </c>
      <c r="G17" s="78">
        <v>37</v>
      </c>
      <c r="H17" s="78">
        <v>75</v>
      </c>
      <c r="I17" s="78">
        <v>863</v>
      </c>
      <c r="J17" s="89">
        <f t="shared" si="0"/>
        <v>6.9765561843168955E-2</v>
      </c>
      <c r="K17" s="89">
        <f t="shared" si="1"/>
        <v>0.93023443815683104</v>
      </c>
      <c r="L17" s="47">
        <f t="shared" si="2"/>
        <v>0.86354082457558612</v>
      </c>
      <c r="M17" s="16">
        <v>12370</v>
      </c>
      <c r="N17" s="78">
        <v>1006</v>
      </c>
      <c r="O17" s="16">
        <v>5454</v>
      </c>
      <c r="P17" s="16">
        <v>3259</v>
      </c>
      <c r="Q17" s="78">
        <v>1026</v>
      </c>
      <c r="R17" s="78">
        <v>7</v>
      </c>
      <c r="S17" s="78">
        <v>104</v>
      </c>
      <c r="T17" s="78">
        <v>383</v>
      </c>
      <c r="U17" s="78">
        <v>813</v>
      </c>
      <c r="V17" s="78">
        <v>33</v>
      </c>
      <c r="W17" s="78">
        <v>285</v>
      </c>
      <c r="X17" s="47">
        <f t="shared" si="3"/>
        <v>3.9935327405012128E-2</v>
      </c>
      <c r="Y17" s="47">
        <f t="shared" si="4"/>
        <v>0.85141471301535976</v>
      </c>
      <c r="Z17" s="16">
        <v>12370</v>
      </c>
      <c r="AA17" s="78">
        <v>1338</v>
      </c>
      <c r="AB17" s="16">
        <v>5480</v>
      </c>
      <c r="AC17" s="16">
        <v>3564</v>
      </c>
      <c r="AD17" s="78">
        <v>1054</v>
      </c>
      <c r="AE17" s="78">
        <v>10</v>
      </c>
      <c r="AF17" s="78">
        <v>166</v>
      </c>
      <c r="AG17" s="78">
        <v>445</v>
      </c>
      <c r="AH17" s="78">
        <v>13</v>
      </c>
      <c r="AI17" s="78">
        <v>10</v>
      </c>
      <c r="AJ17" s="78">
        <v>290</v>
      </c>
      <c r="AK17" s="47">
        <f t="shared" si="5"/>
        <v>0.87631366208569117</v>
      </c>
      <c r="AL17" s="48">
        <f t="shared" si="6"/>
        <v>0.85747776879547288</v>
      </c>
    </row>
    <row r="18" spans="1:38" x14ac:dyDescent="0.3">
      <c r="A18" s="19" t="s">
        <v>17</v>
      </c>
      <c r="B18" s="16" t="s">
        <v>46</v>
      </c>
      <c r="C18" s="19">
        <v>10554</v>
      </c>
      <c r="D18" s="78">
        <v>97</v>
      </c>
      <c r="E18" s="16">
        <v>9497</v>
      </c>
      <c r="F18" s="78">
        <v>574</v>
      </c>
      <c r="G18" s="78">
        <v>29</v>
      </c>
      <c r="H18" s="78">
        <v>72</v>
      </c>
      <c r="I18" s="78">
        <v>285</v>
      </c>
      <c r="J18" s="89">
        <f t="shared" si="0"/>
        <v>2.7003979533826036E-2</v>
      </c>
      <c r="K18" s="89">
        <f t="shared" si="1"/>
        <v>0.97299602046617395</v>
      </c>
      <c r="L18" s="47">
        <f t="shared" si="2"/>
        <v>0.90903922683342808</v>
      </c>
      <c r="M18" s="16">
        <v>10554</v>
      </c>
      <c r="N18" s="78">
        <v>406</v>
      </c>
      <c r="O18" s="16">
        <v>2751</v>
      </c>
      <c r="P18" s="16">
        <v>3966</v>
      </c>
      <c r="Q18" s="16">
        <v>1372</v>
      </c>
      <c r="R18" s="78">
        <v>18</v>
      </c>
      <c r="S18" s="78">
        <v>506</v>
      </c>
      <c r="T18" s="78">
        <v>21</v>
      </c>
      <c r="U18" s="78">
        <v>224</v>
      </c>
      <c r="V18" s="78">
        <v>46</v>
      </c>
      <c r="W18" s="16">
        <v>1244</v>
      </c>
      <c r="X18" s="47">
        <f t="shared" si="3"/>
        <v>5.1639188933105928E-2</v>
      </c>
      <c r="Y18" s="47">
        <f t="shared" si="4"/>
        <v>0.69613416714042065</v>
      </c>
      <c r="Z18" s="16">
        <v>10554</v>
      </c>
      <c r="AA18" s="78">
        <v>422</v>
      </c>
      <c r="AB18" s="16">
        <v>2742</v>
      </c>
      <c r="AC18" s="16">
        <v>3940</v>
      </c>
      <c r="AD18" s="16">
        <v>1424</v>
      </c>
      <c r="AE18" s="78">
        <v>43</v>
      </c>
      <c r="AF18" s="78">
        <v>660</v>
      </c>
      <c r="AG18" s="78">
        <v>25</v>
      </c>
      <c r="AH18" s="78">
        <v>7</v>
      </c>
      <c r="AI18" s="78">
        <v>45</v>
      </c>
      <c r="AJ18" s="16">
        <v>1246</v>
      </c>
      <c r="AK18" s="47">
        <f t="shared" si="5"/>
        <v>0.67614174720485121</v>
      </c>
      <c r="AL18" s="48">
        <f t="shared" si="6"/>
        <v>0.80258669698692442</v>
      </c>
    </row>
    <row r="19" spans="1:38" x14ac:dyDescent="0.3">
      <c r="A19" s="19" t="s">
        <v>17</v>
      </c>
      <c r="B19" s="16" t="s">
        <v>50</v>
      </c>
      <c r="C19" s="19">
        <v>10743</v>
      </c>
      <c r="D19" s="78">
        <v>90</v>
      </c>
      <c r="E19" s="16">
        <v>8989</v>
      </c>
      <c r="F19" s="16">
        <v>1503</v>
      </c>
      <c r="G19" s="78">
        <v>66</v>
      </c>
      <c r="H19" s="78">
        <v>58</v>
      </c>
      <c r="I19" s="78">
        <v>37</v>
      </c>
      <c r="J19" s="89">
        <f t="shared" si="0"/>
        <v>3.4441031369263709E-3</v>
      </c>
      <c r="K19" s="89">
        <f t="shared" si="1"/>
        <v>0.99655589686307366</v>
      </c>
      <c r="L19" s="47">
        <f t="shared" si="2"/>
        <v>0.8451084427068789</v>
      </c>
      <c r="M19" s="16">
        <v>10743</v>
      </c>
      <c r="N19" s="16">
        <v>1012</v>
      </c>
      <c r="O19" s="78">
        <v>53</v>
      </c>
      <c r="P19" s="16">
        <v>2673</v>
      </c>
      <c r="Q19" s="16">
        <v>5670</v>
      </c>
      <c r="R19" s="78">
        <v>4</v>
      </c>
      <c r="S19" s="16">
        <v>1054</v>
      </c>
      <c r="T19" s="78">
        <v>68</v>
      </c>
      <c r="U19" s="78">
        <v>1</v>
      </c>
      <c r="V19" s="78">
        <v>15</v>
      </c>
      <c r="W19" s="78">
        <v>193</v>
      </c>
      <c r="X19" s="47">
        <f t="shared" si="3"/>
        <v>0.10481243600484036</v>
      </c>
      <c r="Y19" s="47">
        <f t="shared" si="4"/>
        <v>0.34804058456669457</v>
      </c>
      <c r="Z19" s="16">
        <v>10743</v>
      </c>
      <c r="AA19" s="78">
        <v>981</v>
      </c>
      <c r="AB19" s="78">
        <v>55</v>
      </c>
      <c r="AC19" s="16">
        <v>2238</v>
      </c>
      <c r="AD19" s="16">
        <v>5172</v>
      </c>
      <c r="AE19" s="78">
        <v>8</v>
      </c>
      <c r="AF19" s="16">
        <v>2032</v>
      </c>
      <c r="AG19" s="78">
        <v>71</v>
      </c>
      <c r="AH19" s="78">
        <v>0</v>
      </c>
      <c r="AI19" s="78">
        <v>18</v>
      </c>
      <c r="AJ19" s="78">
        <v>168</v>
      </c>
      <c r="AK19" s="47">
        <f t="shared" si="5"/>
        <v>0.31136554035185704</v>
      </c>
      <c r="AL19" s="48">
        <f t="shared" si="6"/>
        <v>0.59657451363678671</v>
      </c>
    </row>
    <row r="20" spans="1:38" x14ac:dyDescent="0.3">
      <c r="A20" s="19" t="s">
        <v>17</v>
      </c>
      <c r="B20" s="16" t="s">
        <v>51</v>
      </c>
      <c r="C20" s="90">
        <v>479</v>
      </c>
      <c r="D20" s="78">
        <v>2</v>
      </c>
      <c r="E20" s="78">
        <v>242</v>
      </c>
      <c r="F20" s="78">
        <v>141</v>
      </c>
      <c r="G20" s="78">
        <v>18</v>
      </c>
      <c r="H20" s="78">
        <v>63</v>
      </c>
      <c r="I20" s="78">
        <v>13</v>
      </c>
      <c r="J20" s="89">
        <f t="shared" si="0"/>
        <v>2.7139874739039668E-2</v>
      </c>
      <c r="K20" s="89">
        <f t="shared" si="1"/>
        <v>0.97286012526096033</v>
      </c>
      <c r="L20" s="47">
        <f t="shared" si="2"/>
        <v>0.50939457202505223</v>
      </c>
      <c r="M20" s="78">
        <v>479</v>
      </c>
      <c r="N20" s="78">
        <v>34</v>
      </c>
      <c r="O20" s="78">
        <v>0</v>
      </c>
      <c r="P20" s="78">
        <v>16</v>
      </c>
      <c r="Q20" s="78">
        <v>35</v>
      </c>
      <c r="R20" s="78">
        <v>51</v>
      </c>
      <c r="S20" s="78">
        <v>31</v>
      </c>
      <c r="T20" s="78">
        <v>312</v>
      </c>
      <c r="U20" s="78">
        <v>0</v>
      </c>
      <c r="V20" s="78">
        <v>0</v>
      </c>
      <c r="W20" s="78">
        <v>0</v>
      </c>
      <c r="X20" s="47">
        <f t="shared" si="3"/>
        <v>0.82254697286012524</v>
      </c>
      <c r="Y20" s="47">
        <f t="shared" si="4"/>
        <v>0.10438413361169102</v>
      </c>
      <c r="Z20" s="78">
        <v>479</v>
      </c>
      <c r="AA20" s="78">
        <v>32</v>
      </c>
      <c r="AB20" s="78">
        <v>0</v>
      </c>
      <c r="AC20" s="78">
        <v>16</v>
      </c>
      <c r="AD20" s="78">
        <v>31</v>
      </c>
      <c r="AE20" s="78">
        <v>53</v>
      </c>
      <c r="AF20" s="78">
        <v>31</v>
      </c>
      <c r="AG20" s="78">
        <v>316</v>
      </c>
      <c r="AH20" s="78">
        <v>0</v>
      </c>
      <c r="AI20" s="78">
        <v>0</v>
      </c>
      <c r="AJ20" s="78">
        <v>0</v>
      </c>
      <c r="AK20" s="47">
        <f t="shared" si="5"/>
        <v>0.75991649269311068</v>
      </c>
      <c r="AL20" s="48">
        <f t="shared" si="6"/>
        <v>0.3068893528183716</v>
      </c>
    </row>
    <row r="21" spans="1:38" x14ac:dyDescent="0.3">
      <c r="A21" s="19" t="s">
        <v>17</v>
      </c>
      <c r="B21" s="16" t="s">
        <v>53</v>
      </c>
      <c r="C21" s="19">
        <v>1719</v>
      </c>
      <c r="D21" s="78">
        <v>69</v>
      </c>
      <c r="E21" s="16">
        <v>1283</v>
      </c>
      <c r="F21" s="78">
        <v>343</v>
      </c>
      <c r="G21" s="78">
        <v>7</v>
      </c>
      <c r="H21" s="78">
        <v>0</v>
      </c>
      <c r="I21" s="78">
        <v>17</v>
      </c>
      <c r="J21" s="89">
        <f t="shared" si="0"/>
        <v>9.8894706224549149E-3</v>
      </c>
      <c r="K21" s="89">
        <f t="shared" si="1"/>
        <v>0.99011052937754507</v>
      </c>
      <c r="L21" s="47">
        <f t="shared" si="2"/>
        <v>0.78650378126817921</v>
      </c>
      <c r="M21" s="16">
        <v>1719</v>
      </c>
      <c r="N21" s="78">
        <v>146</v>
      </c>
      <c r="O21" s="78">
        <v>47</v>
      </c>
      <c r="P21" s="78">
        <v>634</v>
      </c>
      <c r="Q21" s="78">
        <v>603</v>
      </c>
      <c r="R21" s="78">
        <v>8</v>
      </c>
      <c r="S21" s="78">
        <v>227</v>
      </c>
      <c r="T21" s="78">
        <v>54</v>
      </c>
      <c r="U21" s="78">
        <v>0</v>
      </c>
      <c r="V21" s="78">
        <v>0</v>
      </c>
      <c r="W21" s="78">
        <v>0</v>
      </c>
      <c r="X21" s="47">
        <f t="shared" si="3"/>
        <v>0.16812100058173357</v>
      </c>
      <c r="Y21" s="47">
        <f t="shared" si="4"/>
        <v>0.48109365910413032</v>
      </c>
      <c r="Z21" s="16">
        <v>1719</v>
      </c>
      <c r="AA21" s="78">
        <v>148</v>
      </c>
      <c r="AB21" s="78">
        <v>45</v>
      </c>
      <c r="AC21" s="78">
        <v>624</v>
      </c>
      <c r="AD21" s="78">
        <v>601</v>
      </c>
      <c r="AE21" s="78">
        <v>8</v>
      </c>
      <c r="AF21" s="78">
        <v>240</v>
      </c>
      <c r="AG21" s="78">
        <v>53</v>
      </c>
      <c r="AH21" s="78">
        <v>0</v>
      </c>
      <c r="AI21" s="78">
        <v>0</v>
      </c>
      <c r="AJ21" s="78">
        <v>0</v>
      </c>
      <c r="AK21" s="47">
        <f t="shared" si="5"/>
        <v>0.50610820244328103</v>
      </c>
      <c r="AL21" s="48">
        <f t="shared" si="6"/>
        <v>0.6337987201861548</v>
      </c>
    </row>
    <row r="22" spans="1:38" x14ac:dyDescent="0.3">
      <c r="A22" s="19" t="s">
        <v>17</v>
      </c>
      <c r="B22" s="16" t="s">
        <v>55</v>
      </c>
      <c r="C22" s="90">
        <v>1212</v>
      </c>
      <c r="D22" s="78">
        <v>0</v>
      </c>
      <c r="E22" s="78">
        <v>580</v>
      </c>
      <c r="F22" s="78">
        <v>619</v>
      </c>
      <c r="G22" s="78">
        <v>11</v>
      </c>
      <c r="H22" s="78">
        <v>0</v>
      </c>
      <c r="I22" s="78">
        <v>2</v>
      </c>
      <c r="J22" s="89">
        <f t="shared" si="0"/>
        <v>1.6501650165016502E-3</v>
      </c>
      <c r="K22" s="89">
        <f t="shared" si="1"/>
        <v>0.99834983498349839</v>
      </c>
      <c r="L22" s="47">
        <f t="shared" si="2"/>
        <v>0.47854785478547857</v>
      </c>
      <c r="M22" s="78">
        <v>1212</v>
      </c>
      <c r="N22" s="78">
        <v>2</v>
      </c>
      <c r="O22" s="78">
        <v>52</v>
      </c>
      <c r="P22" s="78">
        <v>60</v>
      </c>
      <c r="Q22" s="78">
        <v>236</v>
      </c>
      <c r="R22" s="78">
        <v>1</v>
      </c>
      <c r="S22" s="78">
        <v>775</v>
      </c>
      <c r="T22" s="78">
        <v>86</v>
      </c>
      <c r="U22" s="78">
        <v>0</v>
      </c>
      <c r="V22" s="78">
        <v>0</v>
      </c>
      <c r="W22" s="78">
        <v>0</v>
      </c>
      <c r="X22" s="47">
        <f t="shared" si="3"/>
        <v>0.71122112211221122</v>
      </c>
      <c r="Y22" s="47">
        <f t="shared" si="4"/>
        <v>9.405940594059406E-2</v>
      </c>
      <c r="Z22" s="78">
        <v>1212</v>
      </c>
      <c r="AA22" s="78">
        <v>1</v>
      </c>
      <c r="AB22" s="78">
        <v>21</v>
      </c>
      <c r="AC22" s="78">
        <v>31</v>
      </c>
      <c r="AD22" s="78">
        <v>212</v>
      </c>
      <c r="AE22" s="78">
        <v>1</v>
      </c>
      <c r="AF22" s="78">
        <v>863</v>
      </c>
      <c r="AG22" s="78">
        <v>83</v>
      </c>
      <c r="AH22" s="78">
        <v>0</v>
      </c>
      <c r="AI22" s="78">
        <v>0</v>
      </c>
      <c r="AJ22" s="78">
        <v>0</v>
      </c>
      <c r="AK22" s="47">
        <f t="shared" si="5"/>
        <v>0.11221122112211221</v>
      </c>
      <c r="AL22" s="48">
        <f t="shared" si="6"/>
        <v>0.2863036303630363</v>
      </c>
    </row>
    <row r="23" spans="1:38" x14ac:dyDescent="0.3">
      <c r="A23" s="19" t="s">
        <v>17</v>
      </c>
      <c r="B23" s="16" t="s">
        <v>57</v>
      </c>
      <c r="C23" s="19">
        <v>1711</v>
      </c>
      <c r="D23" s="78">
        <v>13</v>
      </c>
      <c r="E23" s="78">
        <v>79</v>
      </c>
      <c r="F23" s="16">
        <v>1571</v>
      </c>
      <c r="G23" s="78">
        <v>42</v>
      </c>
      <c r="H23" s="78">
        <v>6</v>
      </c>
      <c r="I23" s="78">
        <v>0</v>
      </c>
      <c r="J23" s="89">
        <f t="shared" si="0"/>
        <v>0</v>
      </c>
      <c r="K23" s="89">
        <f t="shared" si="1"/>
        <v>1</v>
      </c>
      <c r="L23" s="47">
        <f t="shared" si="2"/>
        <v>5.3769725306838108E-2</v>
      </c>
      <c r="M23" s="16">
        <v>1711</v>
      </c>
      <c r="N23" s="78">
        <v>43</v>
      </c>
      <c r="O23" s="78">
        <v>0</v>
      </c>
      <c r="P23" s="78">
        <v>4</v>
      </c>
      <c r="Q23" s="78">
        <v>35</v>
      </c>
      <c r="R23" s="78">
        <v>15</v>
      </c>
      <c r="S23" s="78">
        <v>34</v>
      </c>
      <c r="T23" s="16">
        <v>1579</v>
      </c>
      <c r="U23" s="78">
        <v>0</v>
      </c>
      <c r="V23" s="78">
        <v>0</v>
      </c>
      <c r="W23" s="78">
        <v>1</v>
      </c>
      <c r="X23" s="47">
        <f t="shared" si="3"/>
        <v>0.95149035651665692</v>
      </c>
      <c r="Y23" s="47">
        <f t="shared" si="4"/>
        <v>2.7469316189362946E-2</v>
      </c>
      <c r="Z23" s="16">
        <v>1711</v>
      </c>
      <c r="AA23" s="78">
        <v>31</v>
      </c>
      <c r="AB23" s="78">
        <v>0</v>
      </c>
      <c r="AC23" s="78">
        <v>3</v>
      </c>
      <c r="AD23" s="78">
        <v>29</v>
      </c>
      <c r="AE23" s="78">
        <v>11</v>
      </c>
      <c r="AF23" s="78">
        <v>12</v>
      </c>
      <c r="AG23" s="16">
        <v>1624</v>
      </c>
      <c r="AH23" s="78">
        <v>0</v>
      </c>
      <c r="AI23" s="78">
        <v>0</v>
      </c>
      <c r="AJ23" s="78">
        <v>1</v>
      </c>
      <c r="AK23" s="47">
        <f t="shared" si="5"/>
        <v>0.9690239625949737</v>
      </c>
      <c r="AL23" s="48">
        <f t="shared" si="6"/>
        <v>4.0619520748100525E-2</v>
      </c>
    </row>
    <row r="24" spans="1:38" x14ac:dyDescent="0.3">
      <c r="A24" s="19" t="s">
        <v>59</v>
      </c>
      <c r="B24" s="16" t="s">
        <v>63</v>
      </c>
      <c r="C24" s="19">
        <v>26495</v>
      </c>
      <c r="D24" s="78">
        <v>423</v>
      </c>
      <c r="E24" s="16">
        <v>24781</v>
      </c>
      <c r="F24" s="78">
        <v>648</v>
      </c>
      <c r="G24" s="78">
        <v>24</v>
      </c>
      <c r="H24" s="78">
        <v>39</v>
      </c>
      <c r="I24" s="78">
        <v>580</v>
      </c>
      <c r="J24" s="89">
        <f t="shared" si="0"/>
        <v>2.1890922815625588E-2</v>
      </c>
      <c r="K24" s="89">
        <f t="shared" si="1"/>
        <v>0.97810907718437445</v>
      </c>
      <c r="L24" s="47">
        <f t="shared" si="2"/>
        <v>0.95127382525004722</v>
      </c>
      <c r="M24" s="16">
        <v>26495</v>
      </c>
      <c r="N24" s="16">
        <v>5544</v>
      </c>
      <c r="O24" s="16">
        <v>1291</v>
      </c>
      <c r="P24" s="16">
        <v>6695</v>
      </c>
      <c r="Q24" s="16">
        <v>4519</v>
      </c>
      <c r="R24" s="78">
        <v>352</v>
      </c>
      <c r="S24" s="16">
        <v>1507</v>
      </c>
      <c r="T24" s="78">
        <v>435</v>
      </c>
      <c r="U24" s="16">
        <v>4625</v>
      </c>
      <c r="V24" s="78">
        <v>41</v>
      </c>
      <c r="W24" s="16">
        <v>1486</v>
      </c>
      <c r="X24" s="47">
        <f t="shared" si="3"/>
        <v>8.658237403283639E-2</v>
      </c>
      <c r="Y24" s="47">
        <f t="shared" si="4"/>
        <v>0.68522362709945273</v>
      </c>
      <c r="Z24" s="16">
        <v>26495</v>
      </c>
      <c r="AA24" s="16">
        <v>9819</v>
      </c>
      <c r="AB24" s="16">
        <v>1198</v>
      </c>
      <c r="AC24" s="16">
        <v>6283</v>
      </c>
      <c r="AD24" s="16">
        <v>4314</v>
      </c>
      <c r="AE24" s="78">
        <v>485</v>
      </c>
      <c r="AF24" s="16">
        <v>2237</v>
      </c>
      <c r="AG24" s="78">
        <v>613</v>
      </c>
      <c r="AH24" s="78">
        <v>44</v>
      </c>
      <c r="AI24" s="78">
        <v>25</v>
      </c>
      <c r="AJ24" s="16">
        <v>1477</v>
      </c>
      <c r="AK24" s="47">
        <f t="shared" si="5"/>
        <v>0.6777505189658426</v>
      </c>
      <c r="AL24" s="48">
        <f t="shared" si="6"/>
        <v>0.81824872617474997</v>
      </c>
    </row>
    <row r="25" spans="1:38" x14ac:dyDescent="0.3">
      <c r="A25" s="19" t="s">
        <v>59</v>
      </c>
      <c r="B25" s="16" t="s">
        <v>64</v>
      </c>
      <c r="C25" s="19">
        <v>15347</v>
      </c>
      <c r="D25" s="78">
        <v>52</v>
      </c>
      <c r="E25" s="16">
        <v>14083</v>
      </c>
      <c r="F25" s="78">
        <v>350</v>
      </c>
      <c r="G25" s="78">
        <v>38</v>
      </c>
      <c r="H25" s="78">
        <v>30</v>
      </c>
      <c r="I25" s="78">
        <v>794</v>
      </c>
      <c r="J25" s="89">
        <f t="shared" si="0"/>
        <v>5.1736495732064895E-2</v>
      </c>
      <c r="K25" s="89">
        <f t="shared" si="1"/>
        <v>0.94826350426793515</v>
      </c>
      <c r="L25" s="47">
        <f t="shared" si="2"/>
        <v>0.92102691079689847</v>
      </c>
      <c r="M25" s="16">
        <v>15347</v>
      </c>
      <c r="N25" s="16">
        <v>1588</v>
      </c>
      <c r="O25" s="78">
        <v>644</v>
      </c>
      <c r="P25" s="16">
        <v>5322</v>
      </c>
      <c r="Q25" s="16">
        <v>3774</v>
      </c>
      <c r="R25" s="78">
        <v>659</v>
      </c>
      <c r="S25" s="16">
        <v>1407</v>
      </c>
      <c r="T25" s="16">
        <v>1239</v>
      </c>
      <c r="U25" s="78">
        <v>228</v>
      </c>
      <c r="V25" s="78">
        <v>155</v>
      </c>
      <c r="W25" s="78">
        <v>331</v>
      </c>
      <c r="X25" s="47">
        <f t="shared" si="3"/>
        <v>0.21535153450185704</v>
      </c>
      <c r="Y25" s="47">
        <f t="shared" si="4"/>
        <v>0.50706978562585525</v>
      </c>
      <c r="Z25" s="16">
        <v>15347</v>
      </c>
      <c r="AA25" s="16">
        <v>1537</v>
      </c>
      <c r="AB25" s="78">
        <v>577</v>
      </c>
      <c r="AC25" s="16">
        <v>5048</v>
      </c>
      <c r="AD25" s="16">
        <v>3777</v>
      </c>
      <c r="AE25" s="78">
        <v>875</v>
      </c>
      <c r="AF25" s="16">
        <v>1742</v>
      </c>
      <c r="AG25" s="16">
        <v>1297</v>
      </c>
      <c r="AH25" s="78">
        <v>5</v>
      </c>
      <c r="AI25" s="78">
        <v>155</v>
      </c>
      <c r="AJ25" s="78">
        <v>334</v>
      </c>
      <c r="AK25" s="47">
        <f t="shared" si="5"/>
        <v>0.55150843813123085</v>
      </c>
      <c r="AL25" s="48">
        <f t="shared" si="6"/>
        <v>0.71404834821137686</v>
      </c>
    </row>
    <row r="26" spans="1:38" x14ac:dyDescent="0.3">
      <c r="A26" s="19" t="s">
        <v>59</v>
      </c>
      <c r="B26" s="16" t="s">
        <v>66</v>
      </c>
      <c r="C26" s="19">
        <v>5910</v>
      </c>
      <c r="D26" s="78">
        <v>7</v>
      </c>
      <c r="E26" s="16">
        <v>4143</v>
      </c>
      <c r="F26" s="78">
        <v>313</v>
      </c>
      <c r="G26" s="78">
        <v>95</v>
      </c>
      <c r="H26" s="78">
        <v>78</v>
      </c>
      <c r="I26" s="16">
        <v>1274</v>
      </c>
      <c r="J26" s="89">
        <f t="shared" si="0"/>
        <v>0.21556683587140441</v>
      </c>
      <c r="K26" s="89">
        <f t="shared" si="1"/>
        <v>0.78443316412859554</v>
      </c>
      <c r="L26" s="47">
        <f t="shared" si="2"/>
        <v>0.70219966159052449</v>
      </c>
      <c r="M26" s="16">
        <v>5910</v>
      </c>
      <c r="N26" s="16">
        <v>2968</v>
      </c>
      <c r="O26" s="78">
        <v>2</v>
      </c>
      <c r="P26" s="78">
        <v>572</v>
      </c>
      <c r="Q26" s="78">
        <v>374</v>
      </c>
      <c r="R26" s="78">
        <v>289</v>
      </c>
      <c r="S26" s="78">
        <v>707</v>
      </c>
      <c r="T26" s="78">
        <v>353</v>
      </c>
      <c r="U26" s="78">
        <v>115</v>
      </c>
      <c r="V26" s="78">
        <v>1</v>
      </c>
      <c r="W26" s="78">
        <v>529</v>
      </c>
      <c r="X26" s="47">
        <f t="shared" si="3"/>
        <v>0.22825719120135363</v>
      </c>
      <c r="Y26" s="47">
        <f t="shared" si="4"/>
        <v>0.61878172588832492</v>
      </c>
      <c r="Z26" s="16">
        <v>5910</v>
      </c>
      <c r="AA26" s="16">
        <v>3157</v>
      </c>
      <c r="AB26" s="78">
        <v>1</v>
      </c>
      <c r="AC26" s="78">
        <v>407</v>
      </c>
      <c r="AD26" s="78">
        <v>374</v>
      </c>
      <c r="AE26" s="78">
        <v>379</v>
      </c>
      <c r="AF26" s="78">
        <v>707</v>
      </c>
      <c r="AG26" s="78">
        <v>352</v>
      </c>
      <c r="AH26" s="78">
        <v>0</v>
      </c>
      <c r="AI26" s="78" t="s">
        <v>896</v>
      </c>
      <c r="AJ26" s="78">
        <v>533</v>
      </c>
      <c r="AK26" s="47">
        <f t="shared" si="5"/>
        <v>0.66277495769881556</v>
      </c>
      <c r="AL26" s="48">
        <f t="shared" si="6"/>
        <v>0.66049069373942471</v>
      </c>
    </row>
    <row r="27" spans="1:38" x14ac:dyDescent="0.3">
      <c r="A27" s="19" t="s">
        <v>59</v>
      </c>
      <c r="B27" s="16" t="s">
        <v>68</v>
      </c>
      <c r="C27" s="19">
        <v>1406</v>
      </c>
      <c r="D27" s="78">
        <v>1</v>
      </c>
      <c r="E27" s="78">
        <v>836</v>
      </c>
      <c r="F27" s="78">
        <v>340</v>
      </c>
      <c r="G27" s="78">
        <v>18</v>
      </c>
      <c r="H27" s="78">
        <v>36</v>
      </c>
      <c r="I27" s="78">
        <v>175</v>
      </c>
      <c r="J27" s="89">
        <f t="shared" si="0"/>
        <v>0.12446657183499289</v>
      </c>
      <c r="K27" s="89">
        <f t="shared" si="1"/>
        <v>0.87553342816500712</v>
      </c>
      <c r="L27" s="47">
        <f t="shared" si="2"/>
        <v>0.59530583214793742</v>
      </c>
      <c r="M27" s="16">
        <v>1406</v>
      </c>
      <c r="N27" s="78">
        <v>436</v>
      </c>
      <c r="O27" s="78">
        <v>6</v>
      </c>
      <c r="P27" s="78">
        <v>140</v>
      </c>
      <c r="Q27" s="78">
        <v>225</v>
      </c>
      <c r="R27" s="78">
        <v>53</v>
      </c>
      <c r="S27" s="78">
        <v>446</v>
      </c>
      <c r="T27" s="78">
        <v>79</v>
      </c>
      <c r="U27" s="78">
        <v>0</v>
      </c>
      <c r="V27" s="78" t="s">
        <v>896</v>
      </c>
      <c r="W27" s="78">
        <v>21</v>
      </c>
      <c r="X27" s="47">
        <f t="shared" si="3"/>
        <v>0.41109530583214793</v>
      </c>
      <c r="Y27" s="47">
        <f t="shared" si="4"/>
        <v>0.41394025604551921</v>
      </c>
      <c r="Z27" s="16">
        <v>1406</v>
      </c>
      <c r="AA27" s="78">
        <v>449</v>
      </c>
      <c r="AB27" s="78">
        <v>6</v>
      </c>
      <c r="AC27" s="78">
        <v>139</v>
      </c>
      <c r="AD27" s="78">
        <v>225</v>
      </c>
      <c r="AE27" s="78">
        <v>53</v>
      </c>
      <c r="AF27" s="78">
        <v>434</v>
      </c>
      <c r="AG27" s="78">
        <v>79</v>
      </c>
      <c r="AH27" s="78">
        <v>0</v>
      </c>
      <c r="AI27" s="78" t="s">
        <v>896</v>
      </c>
      <c r="AJ27" s="78">
        <v>21</v>
      </c>
      <c r="AK27" s="47">
        <f t="shared" si="5"/>
        <v>0.47866287339971553</v>
      </c>
      <c r="AL27" s="48">
        <f t="shared" si="6"/>
        <v>0.50462304409672831</v>
      </c>
    </row>
    <row r="28" spans="1:38" x14ac:dyDescent="0.3">
      <c r="A28" s="19" t="s">
        <v>59</v>
      </c>
      <c r="B28" s="16" t="s">
        <v>72</v>
      </c>
      <c r="C28" s="19">
        <v>2081</v>
      </c>
      <c r="D28" s="78">
        <v>6</v>
      </c>
      <c r="E28" s="16">
        <v>1855</v>
      </c>
      <c r="F28" s="78">
        <v>129</v>
      </c>
      <c r="G28" s="78">
        <v>4</v>
      </c>
      <c r="H28" s="78">
        <v>11</v>
      </c>
      <c r="I28" s="78">
        <v>76</v>
      </c>
      <c r="J28" s="89">
        <f t="shared" si="0"/>
        <v>3.6520903411821237E-2</v>
      </c>
      <c r="K28" s="89">
        <f t="shared" si="1"/>
        <v>0.96347909658817876</v>
      </c>
      <c r="L28" s="47">
        <f t="shared" si="2"/>
        <v>0.89428159538683327</v>
      </c>
      <c r="M28" s="16">
        <v>2081</v>
      </c>
      <c r="N28" s="78">
        <v>532</v>
      </c>
      <c r="O28" s="78">
        <v>11</v>
      </c>
      <c r="P28" s="78">
        <v>150</v>
      </c>
      <c r="Q28" s="78">
        <v>67</v>
      </c>
      <c r="R28" s="78">
        <v>91</v>
      </c>
      <c r="S28" s="78">
        <v>969</v>
      </c>
      <c r="T28" s="78">
        <v>204</v>
      </c>
      <c r="U28" s="78">
        <v>57</v>
      </c>
      <c r="V28" s="78">
        <v>0</v>
      </c>
      <c r="W28" s="78">
        <v>0</v>
      </c>
      <c r="X28" s="47">
        <f t="shared" si="3"/>
        <v>0.6074002883229217</v>
      </c>
      <c r="Y28" s="47">
        <f t="shared" si="4"/>
        <v>0.3604036520903412</v>
      </c>
      <c r="Z28" s="16">
        <v>2081</v>
      </c>
      <c r="AA28" s="78">
        <v>555</v>
      </c>
      <c r="AB28" s="78">
        <v>8</v>
      </c>
      <c r="AC28" s="78">
        <v>133</v>
      </c>
      <c r="AD28" s="78">
        <v>65</v>
      </c>
      <c r="AE28" s="78">
        <v>89</v>
      </c>
      <c r="AF28" s="78">
        <v>1021</v>
      </c>
      <c r="AG28" s="78">
        <v>206</v>
      </c>
      <c r="AH28" s="78">
        <v>1</v>
      </c>
      <c r="AI28" s="78">
        <v>0</v>
      </c>
      <c r="AJ28" s="78">
        <v>3</v>
      </c>
      <c r="AK28" s="47">
        <f t="shared" si="5"/>
        <v>0.43392599711677077</v>
      </c>
      <c r="AL28" s="48">
        <f t="shared" si="6"/>
        <v>0.62734262373858729</v>
      </c>
    </row>
    <row r="29" spans="1:38" x14ac:dyDescent="0.3">
      <c r="A29" s="19" t="s">
        <v>59</v>
      </c>
      <c r="B29" s="16" t="s">
        <v>74</v>
      </c>
      <c r="C29" s="19">
        <v>4733</v>
      </c>
      <c r="D29" s="78">
        <v>40</v>
      </c>
      <c r="E29" s="16">
        <v>3432</v>
      </c>
      <c r="F29" s="78">
        <v>83</v>
      </c>
      <c r="G29" s="78">
        <v>321</v>
      </c>
      <c r="H29" s="78">
        <v>14</v>
      </c>
      <c r="I29" s="78">
        <v>843</v>
      </c>
      <c r="J29" s="89">
        <f t="shared" si="0"/>
        <v>0.17811113458694275</v>
      </c>
      <c r="K29" s="89">
        <f t="shared" si="1"/>
        <v>0.82188886541305728</v>
      </c>
      <c r="L29" s="47">
        <f t="shared" si="2"/>
        <v>0.73357278681597293</v>
      </c>
      <c r="M29" s="16">
        <v>4733</v>
      </c>
      <c r="N29" s="16">
        <v>1570</v>
      </c>
      <c r="O29" s="78">
        <v>81</v>
      </c>
      <c r="P29" s="78">
        <v>9</v>
      </c>
      <c r="Q29" s="78">
        <v>14</v>
      </c>
      <c r="R29" s="78">
        <v>859</v>
      </c>
      <c r="S29" s="16">
        <v>1434</v>
      </c>
      <c r="T29" s="78">
        <v>620</v>
      </c>
      <c r="U29" s="78">
        <v>28</v>
      </c>
      <c r="V29" s="78" t="s">
        <v>896</v>
      </c>
      <c r="W29" s="78">
        <v>118</v>
      </c>
      <c r="X29" s="47">
        <f t="shared" si="3"/>
        <v>0.61546587787872387</v>
      </c>
      <c r="Y29" s="47">
        <f t="shared" si="4"/>
        <v>0.35664483414324955</v>
      </c>
      <c r="Z29" s="16">
        <v>4733</v>
      </c>
      <c r="AA29" s="16">
        <v>1621</v>
      </c>
      <c r="AB29" s="78">
        <v>82</v>
      </c>
      <c r="AC29" s="78">
        <v>9</v>
      </c>
      <c r="AD29" s="78">
        <v>13</v>
      </c>
      <c r="AE29" s="78">
        <v>860</v>
      </c>
      <c r="AF29" s="16">
        <v>1380</v>
      </c>
      <c r="AG29" s="78">
        <v>637</v>
      </c>
      <c r="AH29" s="78">
        <v>13</v>
      </c>
      <c r="AI29" s="78" t="s">
        <v>896</v>
      </c>
      <c r="AJ29" s="78">
        <v>118</v>
      </c>
      <c r="AK29" s="47">
        <f t="shared" si="5"/>
        <v>0.49904922881893093</v>
      </c>
      <c r="AL29" s="48">
        <f t="shared" si="6"/>
        <v>0.54510881047961124</v>
      </c>
    </row>
    <row r="30" spans="1:38" x14ac:dyDescent="0.3">
      <c r="A30" s="19" t="s">
        <v>59</v>
      </c>
      <c r="B30" s="16" t="s">
        <v>76</v>
      </c>
      <c r="C30" s="19">
        <v>1302</v>
      </c>
      <c r="D30" s="78">
        <v>13</v>
      </c>
      <c r="E30" s="16">
        <v>1065</v>
      </c>
      <c r="F30" s="78">
        <v>72</v>
      </c>
      <c r="G30" s="78">
        <v>2</v>
      </c>
      <c r="H30" s="78">
        <v>1</v>
      </c>
      <c r="I30" s="78">
        <v>149</v>
      </c>
      <c r="J30" s="89">
        <f t="shared" si="0"/>
        <v>0.11443932411674347</v>
      </c>
      <c r="K30" s="89">
        <f t="shared" si="1"/>
        <v>0.88556067588325649</v>
      </c>
      <c r="L30" s="47">
        <f t="shared" si="2"/>
        <v>0.82795698924731187</v>
      </c>
      <c r="M30" s="16">
        <v>1302</v>
      </c>
      <c r="N30" s="78">
        <v>541</v>
      </c>
      <c r="O30" s="78">
        <v>2</v>
      </c>
      <c r="P30" s="78">
        <v>241</v>
      </c>
      <c r="Q30" s="78">
        <v>169</v>
      </c>
      <c r="R30" s="78">
        <v>4</v>
      </c>
      <c r="S30" s="78">
        <v>310</v>
      </c>
      <c r="T30" s="78">
        <v>32</v>
      </c>
      <c r="U30" s="78">
        <v>1</v>
      </c>
      <c r="V30" s="78" t="s">
        <v>896</v>
      </c>
      <c r="W30" s="78">
        <v>2</v>
      </c>
      <c r="X30" s="47">
        <f t="shared" si="3"/>
        <v>0.26574500768049153</v>
      </c>
      <c r="Y30" s="47">
        <f t="shared" si="4"/>
        <v>0.60291858678955457</v>
      </c>
      <c r="Z30" s="16">
        <v>1302</v>
      </c>
      <c r="AA30" s="78">
        <v>602</v>
      </c>
      <c r="AB30" s="78">
        <v>0</v>
      </c>
      <c r="AC30" s="78">
        <v>183</v>
      </c>
      <c r="AD30" s="78">
        <v>123</v>
      </c>
      <c r="AE30" s="78">
        <v>5</v>
      </c>
      <c r="AF30" s="78">
        <v>351</v>
      </c>
      <c r="AG30" s="78">
        <v>36</v>
      </c>
      <c r="AH30" s="78">
        <v>0</v>
      </c>
      <c r="AI30" s="78">
        <v>0</v>
      </c>
      <c r="AJ30" s="78">
        <v>2</v>
      </c>
      <c r="AK30" s="47">
        <f t="shared" si="5"/>
        <v>0.63056835637480801</v>
      </c>
      <c r="AL30" s="48">
        <f t="shared" si="6"/>
        <v>0.71543778801843327</v>
      </c>
    </row>
    <row r="31" spans="1:38" x14ac:dyDescent="0.3">
      <c r="A31" s="19" t="s">
        <v>78</v>
      </c>
      <c r="B31" s="16" t="s">
        <v>82</v>
      </c>
      <c r="C31" s="19">
        <v>89197</v>
      </c>
      <c r="D31" s="16">
        <v>1756</v>
      </c>
      <c r="E31" s="16">
        <v>64809</v>
      </c>
      <c r="F31" s="16">
        <v>3814</v>
      </c>
      <c r="G31" s="78">
        <v>422</v>
      </c>
      <c r="H31" s="78">
        <v>781</v>
      </c>
      <c r="I31" s="16">
        <v>17615</v>
      </c>
      <c r="J31" s="89">
        <f t="shared" si="0"/>
        <v>0.19748422032131124</v>
      </c>
      <c r="K31" s="89">
        <f t="shared" si="1"/>
        <v>0.80251577967868881</v>
      </c>
      <c r="L31" s="47">
        <f t="shared" si="2"/>
        <v>0.74626949336861104</v>
      </c>
      <c r="M31" s="16">
        <v>89197</v>
      </c>
      <c r="N31" s="78">
        <v>299</v>
      </c>
      <c r="O31" s="16">
        <v>4952</v>
      </c>
      <c r="P31" s="16">
        <v>49114</v>
      </c>
      <c r="Q31" s="16">
        <v>12514</v>
      </c>
      <c r="R31" s="16">
        <v>1068</v>
      </c>
      <c r="S31" s="16">
        <v>6417</v>
      </c>
      <c r="T31" s="78">
        <v>64</v>
      </c>
      <c r="U31" s="16">
        <v>11782</v>
      </c>
      <c r="V31" s="16">
        <v>1002</v>
      </c>
      <c r="W31" s="16">
        <v>1985</v>
      </c>
      <c r="X31" s="47">
        <f t="shared" si="3"/>
        <v>8.4632891240736793E-2</v>
      </c>
      <c r="Y31" s="47">
        <f t="shared" si="4"/>
        <v>0.74158323710438689</v>
      </c>
      <c r="Z31" s="16">
        <v>89197</v>
      </c>
      <c r="AA31" s="16">
        <v>2058</v>
      </c>
      <c r="AB31" s="16">
        <v>11182</v>
      </c>
      <c r="AC31" s="16">
        <v>49407</v>
      </c>
      <c r="AD31" s="16">
        <v>12611</v>
      </c>
      <c r="AE31" s="16">
        <v>1413</v>
      </c>
      <c r="AF31" s="16">
        <v>9265</v>
      </c>
      <c r="AG31" s="78">
        <v>116</v>
      </c>
      <c r="AH31" s="78">
        <v>109</v>
      </c>
      <c r="AI31" s="78">
        <v>944</v>
      </c>
      <c r="AJ31" s="16">
        <v>2092</v>
      </c>
      <c r="AK31" s="47">
        <f t="shared" si="5"/>
        <v>0.70486675560837253</v>
      </c>
      <c r="AL31" s="48">
        <f t="shared" si="6"/>
        <v>0.74392636523649891</v>
      </c>
    </row>
    <row r="32" spans="1:38" x14ac:dyDescent="0.3">
      <c r="A32" s="19" t="s">
        <v>78</v>
      </c>
      <c r="B32" s="16" t="s">
        <v>83</v>
      </c>
      <c r="C32" s="19">
        <v>53120</v>
      </c>
      <c r="D32" s="78">
        <v>619</v>
      </c>
      <c r="E32" s="16">
        <v>29745</v>
      </c>
      <c r="F32" s="16">
        <v>1889</v>
      </c>
      <c r="G32" s="78">
        <v>197</v>
      </c>
      <c r="H32" s="78">
        <v>188</v>
      </c>
      <c r="I32" s="16">
        <v>20482</v>
      </c>
      <c r="J32" s="89">
        <f t="shared" si="0"/>
        <v>0.38557981927710844</v>
      </c>
      <c r="K32" s="89">
        <f t="shared" si="1"/>
        <v>0.61442018072289151</v>
      </c>
      <c r="L32" s="47">
        <f t="shared" si="2"/>
        <v>0.5716114457831325</v>
      </c>
      <c r="M32" s="16">
        <v>53120</v>
      </c>
      <c r="N32" s="78">
        <v>821</v>
      </c>
      <c r="O32" s="78">
        <v>1238</v>
      </c>
      <c r="P32" s="16">
        <v>32195</v>
      </c>
      <c r="Q32" s="16">
        <v>8589</v>
      </c>
      <c r="R32" s="78">
        <v>32</v>
      </c>
      <c r="S32" s="16">
        <v>6528</v>
      </c>
      <c r="T32" s="78">
        <v>2313</v>
      </c>
      <c r="U32" s="78">
        <v>621</v>
      </c>
      <c r="V32" s="78">
        <v>97</v>
      </c>
      <c r="W32" s="78">
        <v>686</v>
      </c>
      <c r="X32" s="47">
        <f t="shared" si="3"/>
        <v>0.16703689759036144</v>
      </c>
      <c r="Y32" s="47">
        <f t="shared" si="4"/>
        <v>0.65653237951807231</v>
      </c>
      <c r="Z32" s="16">
        <v>53120</v>
      </c>
      <c r="AA32" s="78">
        <v>927</v>
      </c>
      <c r="AB32" s="16">
        <v>2397</v>
      </c>
      <c r="AC32" s="16">
        <v>30780</v>
      </c>
      <c r="AD32" s="16">
        <v>8610</v>
      </c>
      <c r="AE32" s="78">
        <v>90</v>
      </c>
      <c r="AF32" s="16">
        <v>7300</v>
      </c>
      <c r="AG32" s="78">
        <v>2314</v>
      </c>
      <c r="AH32" s="78">
        <v>6</v>
      </c>
      <c r="AI32" s="78">
        <v>5</v>
      </c>
      <c r="AJ32" s="78">
        <v>691</v>
      </c>
      <c r="AK32" s="47">
        <f t="shared" si="5"/>
        <v>0.68569277108433735</v>
      </c>
      <c r="AL32" s="48">
        <f t="shared" si="6"/>
        <v>0.61407191265060246</v>
      </c>
    </row>
    <row r="33" spans="1:38" x14ac:dyDescent="0.3">
      <c r="A33" s="19" t="s">
        <v>78</v>
      </c>
      <c r="B33" s="16" t="s">
        <v>87</v>
      </c>
      <c r="C33" s="19">
        <v>6502</v>
      </c>
      <c r="D33" s="78">
        <v>21</v>
      </c>
      <c r="E33" s="16">
        <v>4887</v>
      </c>
      <c r="F33" s="78">
        <v>381</v>
      </c>
      <c r="G33" s="78">
        <v>82</v>
      </c>
      <c r="H33" s="78">
        <v>19</v>
      </c>
      <c r="I33" s="78">
        <v>1112</v>
      </c>
      <c r="J33" s="89">
        <f t="shared" si="0"/>
        <v>0.17102430021531836</v>
      </c>
      <c r="K33" s="89">
        <f t="shared" si="1"/>
        <v>0.82897569978468166</v>
      </c>
      <c r="L33" s="47">
        <f t="shared" si="2"/>
        <v>0.75484466318055987</v>
      </c>
      <c r="M33" s="16">
        <v>6502</v>
      </c>
      <c r="N33" s="78">
        <v>949</v>
      </c>
      <c r="O33" s="78">
        <v>316</v>
      </c>
      <c r="P33" s="78">
        <v>1548</v>
      </c>
      <c r="Q33" s="78">
        <v>2187</v>
      </c>
      <c r="R33" s="78">
        <v>54</v>
      </c>
      <c r="S33" s="78">
        <v>1136</v>
      </c>
      <c r="T33" s="78">
        <v>252</v>
      </c>
      <c r="U33" s="78">
        <v>32</v>
      </c>
      <c r="V33" s="78">
        <v>4</v>
      </c>
      <c r="W33" s="78">
        <v>24</v>
      </c>
      <c r="X33" s="47">
        <f t="shared" si="3"/>
        <v>0.22177791448784989</v>
      </c>
      <c r="Y33" s="47">
        <f t="shared" si="4"/>
        <v>0.43755767456167333</v>
      </c>
      <c r="Z33" s="16">
        <v>6502</v>
      </c>
      <c r="AA33" s="78">
        <v>983</v>
      </c>
      <c r="AB33" s="78">
        <v>303</v>
      </c>
      <c r="AC33" s="78">
        <v>1477</v>
      </c>
      <c r="AD33" s="78">
        <v>2183</v>
      </c>
      <c r="AE33" s="78">
        <v>54</v>
      </c>
      <c r="AF33" s="78">
        <v>1198</v>
      </c>
      <c r="AG33" s="78">
        <v>275</v>
      </c>
      <c r="AH33" s="78">
        <v>2</v>
      </c>
      <c r="AI33" s="78">
        <v>4</v>
      </c>
      <c r="AJ33" s="78">
        <v>23</v>
      </c>
      <c r="AK33" s="47">
        <f t="shared" si="5"/>
        <v>0.46754844663180561</v>
      </c>
      <c r="AL33" s="48">
        <f t="shared" si="6"/>
        <v>0.59620116887111663</v>
      </c>
    </row>
    <row r="34" spans="1:38" x14ac:dyDescent="0.3">
      <c r="A34" s="19" t="s">
        <v>78</v>
      </c>
      <c r="B34" s="16" t="s">
        <v>88</v>
      </c>
      <c r="C34" s="19">
        <v>19140</v>
      </c>
      <c r="D34" s="78">
        <v>63</v>
      </c>
      <c r="E34" s="16">
        <v>12342</v>
      </c>
      <c r="F34" s="78">
        <v>2218</v>
      </c>
      <c r="G34" s="78">
        <v>825</v>
      </c>
      <c r="H34" s="78">
        <v>137</v>
      </c>
      <c r="I34" s="78">
        <v>3555</v>
      </c>
      <c r="J34" s="89">
        <f t="shared" si="0"/>
        <v>0.18573667711598746</v>
      </c>
      <c r="K34" s="89">
        <f t="shared" si="1"/>
        <v>0.8142633228840126</v>
      </c>
      <c r="L34" s="47">
        <f t="shared" si="2"/>
        <v>0.64811912225705326</v>
      </c>
      <c r="M34" s="16">
        <v>19140</v>
      </c>
      <c r="N34" s="16">
        <v>2925</v>
      </c>
      <c r="O34" s="78">
        <v>76</v>
      </c>
      <c r="P34" s="78">
        <v>1115</v>
      </c>
      <c r="Q34" s="78">
        <v>1218</v>
      </c>
      <c r="R34" s="78">
        <v>248</v>
      </c>
      <c r="S34" s="16">
        <v>6005</v>
      </c>
      <c r="T34" s="78">
        <v>7001</v>
      </c>
      <c r="U34" s="78">
        <v>402</v>
      </c>
      <c r="V34" s="78">
        <v>0</v>
      </c>
      <c r="W34" s="78">
        <v>150</v>
      </c>
      <c r="X34" s="47">
        <f t="shared" si="3"/>
        <v>0.69247648902821313</v>
      </c>
      <c r="Y34" s="47">
        <f t="shared" si="4"/>
        <v>0.23605015673981192</v>
      </c>
      <c r="Z34" s="16">
        <v>19140</v>
      </c>
      <c r="AA34" s="16">
        <v>2908</v>
      </c>
      <c r="AB34" s="78">
        <v>89</v>
      </c>
      <c r="AC34" s="78">
        <v>1111</v>
      </c>
      <c r="AD34" s="78">
        <v>1223</v>
      </c>
      <c r="AE34" s="78">
        <v>247</v>
      </c>
      <c r="AF34" s="16">
        <v>6076</v>
      </c>
      <c r="AG34" s="16">
        <v>7318</v>
      </c>
      <c r="AH34" s="78">
        <v>18</v>
      </c>
      <c r="AI34" s="78">
        <v>0</v>
      </c>
      <c r="AJ34" s="78">
        <v>150</v>
      </c>
      <c r="AK34" s="47">
        <f t="shared" si="5"/>
        <v>0.59791013584117036</v>
      </c>
      <c r="AL34" s="48">
        <f t="shared" si="6"/>
        <v>0.44208463949843257</v>
      </c>
    </row>
    <row r="35" spans="1:38" x14ac:dyDescent="0.3">
      <c r="A35" s="19" t="s">
        <v>78</v>
      </c>
      <c r="B35" s="16" t="s">
        <v>92</v>
      </c>
      <c r="C35" s="19">
        <v>44016</v>
      </c>
      <c r="D35" s="78">
        <v>585</v>
      </c>
      <c r="E35" s="16">
        <v>36705</v>
      </c>
      <c r="F35" s="78">
        <v>795</v>
      </c>
      <c r="G35" s="78">
        <v>295</v>
      </c>
      <c r="H35" s="78">
        <v>285</v>
      </c>
      <c r="I35" s="16">
        <v>5351</v>
      </c>
      <c r="J35" s="89">
        <f t="shared" si="0"/>
        <v>0.12156942929843693</v>
      </c>
      <c r="K35" s="89">
        <f t="shared" si="1"/>
        <v>0.87843057070156305</v>
      </c>
      <c r="L35" s="47">
        <f t="shared" si="2"/>
        <v>0.84719193020719741</v>
      </c>
      <c r="M35" s="16">
        <v>44016</v>
      </c>
      <c r="N35" s="16">
        <v>5654</v>
      </c>
      <c r="O35" s="16">
        <v>3220</v>
      </c>
      <c r="P35" s="16">
        <v>11539</v>
      </c>
      <c r="Q35" s="16">
        <v>2548</v>
      </c>
      <c r="R35" s="78">
        <v>322</v>
      </c>
      <c r="S35" s="16">
        <v>2228</v>
      </c>
      <c r="T35" s="16">
        <v>1743</v>
      </c>
      <c r="U35" s="16">
        <v>15315</v>
      </c>
      <c r="V35" s="16">
        <v>1034</v>
      </c>
      <c r="W35" s="78">
        <v>413</v>
      </c>
      <c r="X35" s="47">
        <f t="shared" si="3"/>
        <v>9.7532715376226833E-2</v>
      </c>
      <c r="Y35" s="47">
        <f t="shared" si="4"/>
        <v>0.81170483460559795</v>
      </c>
      <c r="Z35" s="16">
        <v>44016</v>
      </c>
      <c r="AA35" s="16">
        <v>12922</v>
      </c>
      <c r="AB35" s="16">
        <v>8794</v>
      </c>
      <c r="AC35" s="16">
        <v>12235</v>
      </c>
      <c r="AD35" s="16">
        <v>2481</v>
      </c>
      <c r="AE35" s="78">
        <v>546</v>
      </c>
      <c r="AF35" s="16">
        <v>3024</v>
      </c>
      <c r="AG35" s="16">
        <v>1737</v>
      </c>
      <c r="AH35" s="78">
        <v>84</v>
      </c>
      <c r="AI35" s="16">
        <v>1706</v>
      </c>
      <c r="AJ35" s="78">
        <v>487</v>
      </c>
      <c r="AK35" s="47">
        <f t="shared" si="5"/>
        <v>0.81270447110141764</v>
      </c>
      <c r="AL35" s="48">
        <f t="shared" si="6"/>
        <v>0.82944838240639762</v>
      </c>
    </row>
    <row r="36" spans="1:38" x14ac:dyDescent="0.3">
      <c r="A36" s="19" t="s">
        <v>78</v>
      </c>
      <c r="B36" s="16" t="s">
        <v>95</v>
      </c>
      <c r="C36" s="19">
        <v>45498</v>
      </c>
      <c r="D36" s="78">
        <v>788</v>
      </c>
      <c r="E36" s="16">
        <v>31307</v>
      </c>
      <c r="F36" s="16">
        <v>1270</v>
      </c>
      <c r="G36" s="78">
        <v>387</v>
      </c>
      <c r="H36" s="78">
        <v>355</v>
      </c>
      <c r="I36" s="16">
        <v>11391</v>
      </c>
      <c r="J36" s="89">
        <f t="shared" si="0"/>
        <v>0.25036265330344193</v>
      </c>
      <c r="K36" s="89">
        <f t="shared" si="1"/>
        <v>0.74963734669655802</v>
      </c>
      <c r="L36" s="47">
        <f t="shared" si="2"/>
        <v>0.70541562266473257</v>
      </c>
      <c r="M36" s="16">
        <v>45498</v>
      </c>
      <c r="N36" s="16">
        <v>1166</v>
      </c>
      <c r="O36" s="16">
        <v>1081</v>
      </c>
      <c r="P36" s="16">
        <v>27216</v>
      </c>
      <c r="Q36" s="16">
        <v>9940</v>
      </c>
      <c r="R36" s="78">
        <v>294</v>
      </c>
      <c r="S36" s="16">
        <v>2556</v>
      </c>
      <c r="T36" s="78">
        <v>218</v>
      </c>
      <c r="U36" s="16">
        <v>1212</v>
      </c>
      <c r="V36" s="78">
        <v>89</v>
      </c>
      <c r="W36" s="16">
        <v>1726</v>
      </c>
      <c r="X36" s="47">
        <f t="shared" si="3"/>
        <v>6.7431535452107783E-2</v>
      </c>
      <c r="Y36" s="47">
        <f t="shared" si="4"/>
        <v>0.67420545958064093</v>
      </c>
      <c r="Z36" s="16">
        <v>45498</v>
      </c>
      <c r="AA36" s="16">
        <v>1444</v>
      </c>
      <c r="AB36" s="16">
        <v>1060</v>
      </c>
      <c r="AC36" s="16">
        <v>25720</v>
      </c>
      <c r="AD36" s="16">
        <v>9912</v>
      </c>
      <c r="AE36" s="78">
        <v>278</v>
      </c>
      <c r="AF36" s="16">
        <v>5091</v>
      </c>
      <c r="AG36" s="78">
        <v>178</v>
      </c>
      <c r="AH36" s="78">
        <v>14</v>
      </c>
      <c r="AI36" s="78">
        <v>93</v>
      </c>
      <c r="AJ36" s="16">
        <v>1708</v>
      </c>
      <c r="AK36" s="47">
        <f t="shared" si="5"/>
        <v>0.62455492549123037</v>
      </c>
      <c r="AL36" s="48">
        <f t="shared" si="6"/>
        <v>0.68981054112268669</v>
      </c>
    </row>
    <row r="37" spans="1:38" x14ac:dyDescent="0.3">
      <c r="A37" s="19" t="s">
        <v>78</v>
      </c>
      <c r="B37" s="16" t="s">
        <v>96</v>
      </c>
      <c r="C37" s="19">
        <v>50568</v>
      </c>
      <c r="D37" s="78">
        <v>356</v>
      </c>
      <c r="E37" s="16">
        <v>28298</v>
      </c>
      <c r="F37" s="16">
        <v>4568</v>
      </c>
      <c r="G37" s="78">
        <v>846</v>
      </c>
      <c r="H37" s="78">
        <v>606</v>
      </c>
      <c r="I37" s="16">
        <v>15894</v>
      </c>
      <c r="J37" s="89">
        <f t="shared" si="0"/>
        <v>0.31430944470811578</v>
      </c>
      <c r="K37" s="89">
        <f t="shared" si="1"/>
        <v>0.68569055529188416</v>
      </c>
      <c r="L37" s="47">
        <f t="shared" si="2"/>
        <v>0.56664293624426509</v>
      </c>
      <c r="M37" s="16">
        <v>50568</v>
      </c>
      <c r="N37" s="78">
        <v>2082</v>
      </c>
      <c r="O37" s="78">
        <v>1102</v>
      </c>
      <c r="P37" s="16">
        <v>12602</v>
      </c>
      <c r="Q37" s="16">
        <v>14003</v>
      </c>
      <c r="R37" s="78">
        <v>268</v>
      </c>
      <c r="S37" s="16">
        <v>9517</v>
      </c>
      <c r="T37" s="78">
        <v>1737</v>
      </c>
      <c r="U37" s="78">
        <v>6603</v>
      </c>
      <c r="V37" s="78">
        <v>130</v>
      </c>
      <c r="W37" s="16">
        <v>2524</v>
      </c>
      <c r="X37" s="47">
        <f t="shared" si="3"/>
        <v>0.22785160575858251</v>
      </c>
      <c r="Y37" s="47">
        <f t="shared" si="4"/>
        <v>0.44275035595633605</v>
      </c>
      <c r="Z37" s="16">
        <v>50568</v>
      </c>
      <c r="AA37" s="78">
        <v>4030</v>
      </c>
      <c r="AB37" s="78">
        <v>1603</v>
      </c>
      <c r="AC37" s="16">
        <v>14049</v>
      </c>
      <c r="AD37" s="16">
        <v>13653</v>
      </c>
      <c r="AE37" s="78">
        <v>280</v>
      </c>
      <c r="AF37" s="16">
        <v>10912</v>
      </c>
      <c r="AG37" s="78">
        <v>1778</v>
      </c>
      <c r="AH37" s="78">
        <v>17</v>
      </c>
      <c r="AI37" s="78">
        <v>1747</v>
      </c>
      <c r="AJ37" s="16">
        <v>2499</v>
      </c>
      <c r="AK37" s="47">
        <f t="shared" si="5"/>
        <v>0.4247152349311818</v>
      </c>
      <c r="AL37" s="48">
        <f t="shared" si="6"/>
        <v>0.50469664610030063</v>
      </c>
    </row>
    <row r="38" spans="1:38" x14ac:dyDescent="0.3">
      <c r="A38" s="19" t="s">
        <v>98</v>
      </c>
      <c r="B38" s="16" t="s">
        <v>102</v>
      </c>
      <c r="C38" s="19">
        <v>9626</v>
      </c>
      <c r="D38" s="78">
        <v>49</v>
      </c>
      <c r="E38" s="16">
        <v>9112</v>
      </c>
      <c r="F38" s="78">
        <v>174</v>
      </c>
      <c r="G38" s="78">
        <v>30</v>
      </c>
      <c r="H38" s="78">
        <v>24</v>
      </c>
      <c r="I38" s="78">
        <v>237</v>
      </c>
      <c r="J38" s="89">
        <f t="shared" si="0"/>
        <v>2.4620818616247663E-2</v>
      </c>
      <c r="K38" s="89">
        <f t="shared" si="1"/>
        <v>0.97537918138375235</v>
      </c>
      <c r="L38" s="47">
        <f t="shared" si="2"/>
        <v>0.95169333056305838</v>
      </c>
      <c r="M38" s="16">
        <v>9626</v>
      </c>
      <c r="N38" s="16">
        <v>8425</v>
      </c>
      <c r="O38" s="78">
        <v>4</v>
      </c>
      <c r="P38" s="78">
        <v>56</v>
      </c>
      <c r="Q38" s="78">
        <v>12</v>
      </c>
      <c r="R38" s="78">
        <v>374</v>
      </c>
      <c r="S38" s="78">
        <v>228</v>
      </c>
      <c r="T38" s="78">
        <v>349</v>
      </c>
      <c r="U38" s="78">
        <v>4</v>
      </c>
      <c r="V38" s="78">
        <v>1</v>
      </c>
      <c r="W38" s="78">
        <v>173</v>
      </c>
      <c r="X38" s="47">
        <f t="shared" si="3"/>
        <v>9.8794930396841882E-2</v>
      </c>
      <c r="Y38" s="47">
        <f t="shared" si="4"/>
        <v>0.88188240182838151</v>
      </c>
      <c r="Z38" s="16">
        <v>9626</v>
      </c>
      <c r="AA38" s="16">
        <v>8425</v>
      </c>
      <c r="AB38" s="78">
        <v>4</v>
      </c>
      <c r="AC38" s="78">
        <v>55</v>
      </c>
      <c r="AD38" s="78">
        <v>12</v>
      </c>
      <c r="AE38" s="78">
        <v>375</v>
      </c>
      <c r="AF38" s="78">
        <v>230</v>
      </c>
      <c r="AG38" s="78">
        <v>349</v>
      </c>
      <c r="AH38" s="78">
        <v>2</v>
      </c>
      <c r="AI38" s="78">
        <v>1</v>
      </c>
      <c r="AJ38" s="78">
        <v>173</v>
      </c>
      <c r="AK38" s="47">
        <f t="shared" si="5"/>
        <v>0.91782671930189075</v>
      </c>
      <c r="AL38" s="48">
        <f t="shared" si="6"/>
        <v>0.91678786619571995</v>
      </c>
    </row>
    <row r="39" spans="1:38" x14ac:dyDescent="0.3">
      <c r="A39" s="19" t="s">
        <v>98</v>
      </c>
      <c r="B39" s="16" t="s">
        <v>105</v>
      </c>
      <c r="C39" s="19">
        <v>9917</v>
      </c>
      <c r="D39" s="78">
        <v>38</v>
      </c>
      <c r="E39" s="16">
        <v>9620</v>
      </c>
      <c r="F39" s="78">
        <v>184</v>
      </c>
      <c r="G39" s="78">
        <v>11</v>
      </c>
      <c r="H39" s="78">
        <v>31</v>
      </c>
      <c r="I39" s="78">
        <v>33</v>
      </c>
      <c r="J39" s="89">
        <f t="shared" si="0"/>
        <v>3.3276192396894224E-3</v>
      </c>
      <c r="K39" s="89">
        <f t="shared" si="1"/>
        <v>0.99667238076031062</v>
      </c>
      <c r="L39" s="47">
        <f t="shared" si="2"/>
        <v>0.97388323081577088</v>
      </c>
      <c r="M39" s="16">
        <v>9917</v>
      </c>
      <c r="N39" s="16">
        <v>8777</v>
      </c>
      <c r="O39" s="78">
        <v>67</v>
      </c>
      <c r="P39" s="78">
        <v>139</v>
      </c>
      <c r="Q39" s="78">
        <v>301</v>
      </c>
      <c r="R39" s="78">
        <v>166</v>
      </c>
      <c r="S39" s="78">
        <v>289</v>
      </c>
      <c r="T39" s="78">
        <v>7</v>
      </c>
      <c r="U39" s="78">
        <v>137</v>
      </c>
      <c r="V39" s="78">
        <v>20</v>
      </c>
      <c r="W39" s="78">
        <v>14</v>
      </c>
      <c r="X39" s="47">
        <f t="shared" si="3"/>
        <v>4.6586669355651908E-2</v>
      </c>
      <c r="Y39" s="47">
        <f t="shared" si="4"/>
        <v>0.91963295351416763</v>
      </c>
      <c r="Z39" s="16">
        <v>9917</v>
      </c>
      <c r="AA39" s="16">
        <v>8897</v>
      </c>
      <c r="AB39" s="78">
        <v>67</v>
      </c>
      <c r="AC39" s="78">
        <v>136</v>
      </c>
      <c r="AD39" s="78">
        <v>302</v>
      </c>
      <c r="AE39" s="78">
        <v>172</v>
      </c>
      <c r="AF39" s="78">
        <v>290</v>
      </c>
      <c r="AG39" s="78">
        <v>7</v>
      </c>
      <c r="AH39" s="78">
        <v>11</v>
      </c>
      <c r="AI39" s="78">
        <v>20</v>
      </c>
      <c r="AJ39" s="78">
        <v>15</v>
      </c>
      <c r="AK39" s="47">
        <f t="shared" si="5"/>
        <v>0.91943127962085303</v>
      </c>
      <c r="AL39" s="48">
        <f t="shared" si="6"/>
        <v>0.9467580921649692</v>
      </c>
    </row>
    <row r="40" spans="1:38" x14ac:dyDescent="0.3">
      <c r="A40" s="19" t="s">
        <v>98</v>
      </c>
      <c r="B40" s="16" t="s">
        <v>106</v>
      </c>
      <c r="C40" s="19">
        <v>9782</v>
      </c>
      <c r="D40" s="78">
        <v>44</v>
      </c>
      <c r="E40" s="16">
        <v>8664</v>
      </c>
      <c r="F40" s="78">
        <v>340</v>
      </c>
      <c r="G40" s="78">
        <v>24</v>
      </c>
      <c r="H40" s="78">
        <v>11</v>
      </c>
      <c r="I40" s="78">
        <v>699</v>
      </c>
      <c r="J40" s="89">
        <f t="shared" si="0"/>
        <v>7.1457779595174811E-2</v>
      </c>
      <c r="K40" s="89">
        <f t="shared" si="1"/>
        <v>0.92854222040482515</v>
      </c>
      <c r="L40" s="47">
        <f t="shared" si="2"/>
        <v>0.89020650173788596</v>
      </c>
      <c r="M40" s="16">
        <v>9782</v>
      </c>
      <c r="N40" s="16">
        <v>9141</v>
      </c>
      <c r="O40" s="78">
        <v>2</v>
      </c>
      <c r="P40" s="78">
        <v>5</v>
      </c>
      <c r="Q40" s="78">
        <v>239</v>
      </c>
      <c r="R40" s="78">
        <v>91</v>
      </c>
      <c r="S40" s="78">
        <v>1</v>
      </c>
      <c r="T40" s="78">
        <v>1</v>
      </c>
      <c r="U40" s="78">
        <v>292</v>
      </c>
      <c r="V40" s="78">
        <v>1</v>
      </c>
      <c r="W40" s="78">
        <v>9</v>
      </c>
      <c r="X40" s="47">
        <f t="shared" si="3"/>
        <v>9.5072582294009403E-3</v>
      </c>
      <c r="Y40" s="47">
        <f t="shared" si="4"/>
        <v>0.96503782457575138</v>
      </c>
      <c r="Z40" s="16">
        <v>9782</v>
      </c>
      <c r="AA40" s="16">
        <v>9151</v>
      </c>
      <c r="AB40" s="78">
        <v>2</v>
      </c>
      <c r="AC40" s="78">
        <v>218</v>
      </c>
      <c r="AD40" s="78">
        <v>265</v>
      </c>
      <c r="AE40" s="78">
        <v>92</v>
      </c>
      <c r="AF40" s="78">
        <v>1</v>
      </c>
      <c r="AG40" s="78">
        <v>0</v>
      </c>
      <c r="AH40" s="78">
        <v>44</v>
      </c>
      <c r="AI40" s="78">
        <v>0</v>
      </c>
      <c r="AJ40" s="78">
        <v>9</v>
      </c>
      <c r="AK40" s="47">
        <f t="shared" si="5"/>
        <v>0.96248210999795547</v>
      </c>
      <c r="AL40" s="48">
        <f t="shared" si="6"/>
        <v>0.92762216315681867</v>
      </c>
    </row>
    <row r="41" spans="1:38" x14ac:dyDescent="0.3">
      <c r="A41" s="19" t="s">
        <v>98</v>
      </c>
      <c r="B41" s="16" t="s">
        <v>108</v>
      </c>
      <c r="C41" s="19">
        <v>14683</v>
      </c>
      <c r="D41" s="78">
        <v>85</v>
      </c>
      <c r="E41" s="16">
        <v>13643</v>
      </c>
      <c r="F41" s="78">
        <v>594</v>
      </c>
      <c r="G41" s="78">
        <v>46</v>
      </c>
      <c r="H41" s="78">
        <v>26</v>
      </c>
      <c r="I41" s="78">
        <v>289</v>
      </c>
      <c r="J41" s="89">
        <f t="shared" si="0"/>
        <v>1.9682626166314787E-2</v>
      </c>
      <c r="K41" s="89">
        <f t="shared" si="1"/>
        <v>0.98031737383368522</v>
      </c>
      <c r="L41" s="47">
        <f t="shared" si="2"/>
        <v>0.93495879588639919</v>
      </c>
      <c r="M41" s="16">
        <v>14683</v>
      </c>
      <c r="N41" s="16">
        <v>13215</v>
      </c>
      <c r="O41" s="78">
        <v>14</v>
      </c>
      <c r="P41" s="78">
        <v>143</v>
      </c>
      <c r="Q41" s="78">
        <v>372</v>
      </c>
      <c r="R41" s="78">
        <v>199</v>
      </c>
      <c r="S41" s="78">
        <v>644</v>
      </c>
      <c r="T41" s="78">
        <v>20</v>
      </c>
      <c r="U41" s="78">
        <v>12</v>
      </c>
      <c r="V41" s="78">
        <v>1</v>
      </c>
      <c r="W41" s="78">
        <v>63</v>
      </c>
      <c r="X41" s="47">
        <f t="shared" si="3"/>
        <v>5.877545460736907E-2</v>
      </c>
      <c r="Y41" s="47">
        <f t="shared" si="4"/>
        <v>0.91153034121092424</v>
      </c>
      <c r="Z41" s="16">
        <v>14683</v>
      </c>
      <c r="AA41" s="16">
        <v>12967</v>
      </c>
      <c r="AB41" s="78">
        <v>17</v>
      </c>
      <c r="AC41" s="78">
        <v>139</v>
      </c>
      <c r="AD41" s="78">
        <v>437</v>
      </c>
      <c r="AE41" s="78">
        <v>221</v>
      </c>
      <c r="AF41" s="78">
        <v>815</v>
      </c>
      <c r="AG41" s="78">
        <v>20</v>
      </c>
      <c r="AH41" s="78">
        <v>1</v>
      </c>
      <c r="AI41" s="78">
        <v>1</v>
      </c>
      <c r="AJ41" s="78">
        <v>65</v>
      </c>
      <c r="AK41" s="47">
        <f t="shared" si="5"/>
        <v>0.89518490771640669</v>
      </c>
      <c r="AL41" s="48">
        <f t="shared" si="6"/>
        <v>0.92324456854866166</v>
      </c>
    </row>
    <row r="42" spans="1:38" x14ac:dyDescent="0.3">
      <c r="A42" s="19" t="s">
        <v>98</v>
      </c>
      <c r="B42" s="16" t="s">
        <v>110</v>
      </c>
      <c r="C42" s="19">
        <v>4941</v>
      </c>
      <c r="D42" s="78">
        <v>109</v>
      </c>
      <c r="E42" s="16">
        <v>3960</v>
      </c>
      <c r="F42" s="78">
        <v>199</v>
      </c>
      <c r="G42" s="78">
        <v>64</v>
      </c>
      <c r="H42" s="78">
        <v>17</v>
      </c>
      <c r="I42" s="78">
        <v>592</v>
      </c>
      <c r="J42" s="89">
        <f t="shared" si="0"/>
        <v>0.11981380287391216</v>
      </c>
      <c r="K42" s="89">
        <f t="shared" si="1"/>
        <v>0.88018619712608781</v>
      </c>
      <c r="L42" s="47">
        <f t="shared" si="2"/>
        <v>0.82351750657761591</v>
      </c>
      <c r="M42" s="16">
        <v>4941</v>
      </c>
      <c r="N42" s="16">
        <v>3446</v>
      </c>
      <c r="O42" s="78">
        <v>21</v>
      </c>
      <c r="P42" s="78">
        <v>433</v>
      </c>
      <c r="Q42" s="78">
        <v>412</v>
      </c>
      <c r="R42" s="78">
        <v>79</v>
      </c>
      <c r="S42" s="78">
        <v>435</v>
      </c>
      <c r="T42" s="78">
        <v>95</v>
      </c>
      <c r="U42" s="78">
        <v>1</v>
      </c>
      <c r="V42" s="78">
        <v>0</v>
      </c>
      <c r="W42" s="78">
        <v>19</v>
      </c>
      <c r="X42" s="47">
        <f t="shared" si="3"/>
        <v>0.12325440194292653</v>
      </c>
      <c r="Y42" s="47">
        <f t="shared" si="4"/>
        <v>0.7895162922485327</v>
      </c>
      <c r="Z42" s="16">
        <v>4941</v>
      </c>
      <c r="AA42" s="16">
        <v>3329</v>
      </c>
      <c r="AB42" s="78">
        <v>20</v>
      </c>
      <c r="AC42" s="78">
        <v>437</v>
      </c>
      <c r="AD42" s="78">
        <v>406</v>
      </c>
      <c r="AE42" s="78">
        <v>76</v>
      </c>
      <c r="AF42" s="78">
        <v>559</v>
      </c>
      <c r="AG42" s="78">
        <v>95</v>
      </c>
      <c r="AH42" s="78">
        <v>0</v>
      </c>
      <c r="AI42" s="78">
        <v>0</v>
      </c>
      <c r="AJ42" s="78">
        <v>19</v>
      </c>
      <c r="AK42" s="47">
        <f t="shared" si="5"/>
        <v>0.7854685286379276</v>
      </c>
      <c r="AL42" s="48">
        <f t="shared" si="6"/>
        <v>0.80651689941307425</v>
      </c>
    </row>
    <row r="43" spans="1:38" x14ac:dyDescent="0.3">
      <c r="A43" s="19" t="s">
        <v>98</v>
      </c>
      <c r="B43" s="16" t="s">
        <v>114</v>
      </c>
      <c r="C43" s="19">
        <v>8522</v>
      </c>
      <c r="D43" s="78">
        <v>48</v>
      </c>
      <c r="E43" s="16">
        <v>7190</v>
      </c>
      <c r="F43" s="78">
        <v>919</v>
      </c>
      <c r="G43" s="78">
        <v>24</v>
      </c>
      <c r="H43" s="78">
        <v>95</v>
      </c>
      <c r="I43" s="78">
        <v>246</v>
      </c>
      <c r="J43" s="89">
        <f t="shared" si="0"/>
        <v>2.8866463271532503E-2</v>
      </c>
      <c r="K43" s="89">
        <f t="shared" si="1"/>
        <v>0.97113353672846747</v>
      </c>
      <c r="L43" s="47">
        <f t="shared" si="2"/>
        <v>0.8493311429241962</v>
      </c>
      <c r="M43" s="16">
        <v>8522</v>
      </c>
      <c r="N43" s="16">
        <v>3063</v>
      </c>
      <c r="O43" s="78">
        <v>0</v>
      </c>
      <c r="P43" s="78">
        <v>27</v>
      </c>
      <c r="Q43" s="78">
        <v>486</v>
      </c>
      <c r="R43" s="78">
        <v>155</v>
      </c>
      <c r="S43" s="16">
        <v>2147</v>
      </c>
      <c r="T43" s="16">
        <v>2447</v>
      </c>
      <c r="U43" s="78">
        <v>4</v>
      </c>
      <c r="V43" s="78">
        <v>0</v>
      </c>
      <c r="W43" s="78">
        <v>193</v>
      </c>
      <c r="X43" s="47">
        <f t="shared" si="3"/>
        <v>0.55726355315653597</v>
      </c>
      <c r="Y43" s="47">
        <f t="shared" si="4"/>
        <v>0.36306031448016896</v>
      </c>
      <c r="Z43" s="16">
        <v>8522</v>
      </c>
      <c r="AA43" s="16">
        <v>2683</v>
      </c>
      <c r="AB43" s="78">
        <v>0</v>
      </c>
      <c r="AC43" s="78">
        <v>27</v>
      </c>
      <c r="AD43" s="78">
        <v>488</v>
      </c>
      <c r="AE43" s="78">
        <v>154</v>
      </c>
      <c r="AF43" s="16">
        <v>2381</v>
      </c>
      <c r="AG43" s="16">
        <v>2595</v>
      </c>
      <c r="AH43" s="78">
        <v>1</v>
      </c>
      <c r="AI43" s="78">
        <v>0</v>
      </c>
      <c r="AJ43" s="78">
        <v>193</v>
      </c>
      <c r="AK43" s="47">
        <f t="shared" si="5"/>
        <v>0.62262379723069705</v>
      </c>
      <c r="AL43" s="48">
        <f t="shared" si="6"/>
        <v>0.60619572870218263</v>
      </c>
    </row>
    <row r="44" spans="1:38" x14ac:dyDescent="0.3">
      <c r="A44" s="19" t="s">
        <v>98</v>
      </c>
      <c r="B44" s="16" t="s">
        <v>115</v>
      </c>
      <c r="C44" s="19">
        <v>10157</v>
      </c>
      <c r="D44" s="78">
        <v>77</v>
      </c>
      <c r="E44" s="16">
        <v>8400</v>
      </c>
      <c r="F44" s="16">
        <v>1149</v>
      </c>
      <c r="G44" s="78">
        <v>55</v>
      </c>
      <c r="H44" s="78">
        <v>74</v>
      </c>
      <c r="I44" s="78">
        <v>402</v>
      </c>
      <c r="J44" s="89">
        <f t="shared" si="0"/>
        <v>3.9578615732992026E-2</v>
      </c>
      <c r="K44" s="89">
        <f t="shared" si="1"/>
        <v>0.96042138426700796</v>
      </c>
      <c r="L44" s="47">
        <f t="shared" si="2"/>
        <v>0.83459682977257066</v>
      </c>
      <c r="M44" s="16">
        <v>10157</v>
      </c>
      <c r="N44" s="16">
        <v>8960</v>
      </c>
      <c r="O44" s="78">
        <v>3</v>
      </c>
      <c r="P44" s="78">
        <v>51</v>
      </c>
      <c r="Q44" s="78">
        <v>137</v>
      </c>
      <c r="R44" s="78">
        <v>279</v>
      </c>
      <c r="S44" s="78">
        <v>519</v>
      </c>
      <c r="T44" s="78">
        <v>185</v>
      </c>
      <c r="U44" s="78">
        <v>0</v>
      </c>
      <c r="V44" s="78">
        <v>0</v>
      </c>
      <c r="W44" s="78">
        <v>23</v>
      </c>
      <c r="X44" s="47">
        <f t="shared" si="3"/>
        <v>9.6780545436644674E-2</v>
      </c>
      <c r="Y44" s="47">
        <f t="shared" si="4"/>
        <v>0.88746677168455257</v>
      </c>
      <c r="Z44" s="16">
        <v>10157</v>
      </c>
      <c r="AA44" s="16">
        <v>8950</v>
      </c>
      <c r="AB44" s="78">
        <v>8</v>
      </c>
      <c r="AC44" s="78">
        <v>50</v>
      </c>
      <c r="AD44" s="78">
        <v>136</v>
      </c>
      <c r="AE44" s="78">
        <v>281</v>
      </c>
      <c r="AF44" s="78">
        <v>525</v>
      </c>
      <c r="AG44" s="78">
        <v>183</v>
      </c>
      <c r="AH44" s="78">
        <v>0</v>
      </c>
      <c r="AI44" s="78">
        <v>0</v>
      </c>
      <c r="AJ44" s="78">
        <v>24</v>
      </c>
      <c r="AK44" s="47">
        <f t="shared" si="5"/>
        <v>0.90489317711922812</v>
      </c>
      <c r="AL44" s="48">
        <f t="shared" si="6"/>
        <v>0.86103180072856156</v>
      </c>
    </row>
    <row r="45" spans="1:38" x14ac:dyDescent="0.3">
      <c r="A45" s="19" t="s">
        <v>98</v>
      </c>
      <c r="B45" s="16" t="s">
        <v>117</v>
      </c>
      <c r="C45" s="19">
        <v>3977</v>
      </c>
      <c r="D45" s="78">
        <v>5</v>
      </c>
      <c r="E45" s="16">
        <v>2142</v>
      </c>
      <c r="F45" s="78">
        <v>873</v>
      </c>
      <c r="G45" s="78">
        <v>68</v>
      </c>
      <c r="H45" s="78">
        <v>100</v>
      </c>
      <c r="I45" s="78">
        <v>789</v>
      </c>
      <c r="J45" s="89">
        <f t="shared" si="0"/>
        <v>0.19839074679406588</v>
      </c>
      <c r="K45" s="89">
        <f t="shared" si="1"/>
        <v>0.80160925320593412</v>
      </c>
      <c r="L45" s="47">
        <f t="shared" si="2"/>
        <v>0.53985416142821219</v>
      </c>
      <c r="M45" s="16">
        <v>3977</v>
      </c>
      <c r="N45" s="16">
        <v>2035</v>
      </c>
      <c r="O45" s="78">
        <v>5</v>
      </c>
      <c r="P45" s="78">
        <v>41</v>
      </c>
      <c r="Q45" s="78">
        <v>134</v>
      </c>
      <c r="R45" s="78">
        <v>14</v>
      </c>
      <c r="S45" s="16">
        <v>1528</v>
      </c>
      <c r="T45" s="78">
        <v>103</v>
      </c>
      <c r="U45" s="78">
        <v>2</v>
      </c>
      <c r="V45" s="78">
        <v>0</v>
      </c>
      <c r="W45" s="78">
        <v>115</v>
      </c>
      <c r="X45" s="47">
        <f t="shared" si="3"/>
        <v>0.41362836308775458</v>
      </c>
      <c r="Y45" s="47">
        <f t="shared" si="4"/>
        <v>0.52376162936887105</v>
      </c>
      <c r="Z45" s="16">
        <v>3977</v>
      </c>
      <c r="AA45" s="16">
        <v>2038</v>
      </c>
      <c r="AB45" s="78">
        <v>5</v>
      </c>
      <c r="AC45" s="78">
        <v>41</v>
      </c>
      <c r="AD45" s="78">
        <v>134</v>
      </c>
      <c r="AE45" s="78">
        <v>14</v>
      </c>
      <c r="AF45" s="16">
        <v>1526</v>
      </c>
      <c r="AG45" s="78">
        <v>102</v>
      </c>
      <c r="AH45" s="78">
        <v>1</v>
      </c>
      <c r="AI45" s="78">
        <v>0</v>
      </c>
      <c r="AJ45" s="78">
        <v>116</v>
      </c>
      <c r="AK45" s="47">
        <f t="shared" si="5"/>
        <v>0.54991199396530044</v>
      </c>
      <c r="AL45" s="48">
        <f t="shared" si="6"/>
        <v>0.53180789539854167</v>
      </c>
    </row>
    <row r="46" spans="1:38" x14ac:dyDescent="0.3">
      <c r="A46" s="19" t="s">
        <v>98</v>
      </c>
      <c r="B46" s="16" t="s">
        <v>119</v>
      </c>
      <c r="C46" s="19">
        <v>19516</v>
      </c>
      <c r="D46" s="78">
        <v>49</v>
      </c>
      <c r="E46" s="16">
        <v>4691</v>
      </c>
      <c r="F46" s="16">
        <v>2794</v>
      </c>
      <c r="G46" s="78">
        <v>728</v>
      </c>
      <c r="H46" s="78">
        <v>134</v>
      </c>
      <c r="I46" s="16">
        <v>11120</v>
      </c>
      <c r="J46" s="89">
        <f t="shared" si="0"/>
        <v>0.56978889116622256</v>
      </c>
      <c r="K46" s="89">
        <f t="shared" si="1"/>
        <v>0.43021110883377744</v>
      </c>
      <c r="L46" s="47">
        <f t="shared" si="2"/>
        <v>0.24287763886042221</v>
      </c>
      <c r="M46" s="16">
        <v>19516</v>
      </c>
      <c r="N46" s="16">
        <v>5046</v>
      </c>
      <c r="O46" s="78">
        <v>6</v>
      </c>
      <c r="P46" s="78">
        <v>364</v>
      </c>
      <c r="Q46" s="78">
        <v>376</v>
      </c>
      <c r="R46" s="78">
        <v>331</v>
      </c>
      <c r="S46" s="16">
        <v>12428</v>
      </c>
      <c r="T46" s="78">
        <v>959</v>
      </c>
      <c r="U46" s="78">
        <v>1</v>
      </c>
      <c r="V46" s="78">
        <v>0</v>
      </c>
      <c r="W46" s="78">
        <v>5</v>
      </c>
      <c r="X46" s="47">
        <f t="shared" si="3"/>
        <v>0.7029104324656692</v>
      </c>
      <c r="Y46" s="47">
        <f t="shared" si="4"/>
        <v>0.27756712441073988</v>
      </c>
      <c r="Z46" s="16">
        <v>19516</v>
      </c>
      <c r="AA46" s="16">
        <v>4368</v>
      </c>
      <c r="AB46" s="78">
        <v>5</v>
      </c>
      <c r="AC46" s="78">
        <v>360</v>
      </c>
      <c r="AD46" s="78">
        <v>432</v>
      </c>
      <c r="AE46" s="78">
        <v>188</v>
      </c>
      <c r="AF46" s="16">
        <v>13243</v>
      </c>
      <c r="AG46" s="78">
        <v>915</v>
      </c>
      <c r="AH46" s="78">
        <v>1</v>
      </c>
      <c r="AI46" s="78">
        <v>0</v>
      </c>
      <c r="AJ46" s="78">
        <v>4</v>
      </c>
      <c r="AK46" s="47">
        <f t="shared" si="5"/>
        <v>0.28945480631276899</v>
      </c>
      <c r="AL46" s="48">
        <f t="shared" si="6"/>
        <v>0.26022238163558103</v>
      </c>
    </row>
    <row r="47" spans="1:38" x14ac:dyDescent="0.3">
      <c r="A47" s="19" t="s">
        <v>121</v>
      </c>
      <c r="B47" s="16" t="s">
        <v>124</v>
      </c>
      <c r="C47" s="19">
        <v>65143</v>
      </c>
      <c r="D47" s="16">
        <v>1484</v>
      </c>
      <c r="E47" s="16">
        <v>51325</v>
      </c>
      <c r="F47" s="16">
        <v>1895</v>
      </c>
      <c r="G47" s="78">
        <v>90</v>
      </c>
      <c r="H47" s="78">
        <v>216</v>
      </c>
      <c r="I47" s="16">
        <v>10133</v>
      </c>
      <c r="J47" s="89">
        <f t="shared" si="0"/>
        <v>0.15555009747785642</v>
      </c>
      <c r="K47" s="89">
        <f t="shared" si="1"/>
        <v>0.84444990252214358</v>
      </c>
      <c r="L47" s="47">
        <f t="shared" si="2"/>
        <v>0.81066269591514051</v>
      </c>
      <c r="M47" s="16">
        <v>65143</v>
      </c>
      <c r="N47" s="16">
        <v>11098</v>
      </c>
      <c r="O47" s="16">
        <v>24931</v>
      </c>
      <c r="P47" s="16">
        <v>6827</v>
      </c>
      <c r="Q47" s="78">
        <v>414</v>
      </c>
      <c r="R47" s="16">
        <v>9146</v>
      </c>
      <c r="S47" s="16">
        <v>6523</v>
      </c>
      <c r="T47" s="78">
        <v>916</v>
      </c>
      <c r="U47" s="16">
        <v>3237</v>
      </c>
      <c r="V47" s="16">
        <v>1511</v>
      </c>
      <c r="W47" s="78">
        <v>540</v>
      </c>
      <c r="X47" s="47">
        <f t="shared" si="3"/>
        <v>0.25459373992600892</v>
      </c>
      <c r="Y47" s="47">
        <f t="shared" si="4"/>
        <v>0.70756643077537107</v>
      </c>
      <c r="Z47" s="16">
        <v>65143</v>
      </c>
      <c r="AA47" s="16">
        <v>13908</v>
      </c>
      <c r="AB47" s="16">
        <v>34473</v>
      </c>
      <c r="AC47" s="16">
        <v>5517</v>
      </c>
      <c r="AD47" s="78">
        <v>537</v>
      </c>
      <c r="AE47" s="16">
        <v>4706</v>
      </c>
      <c r="AF47" s="16">
        <v>4689</v>
      </c>
      <c r="AG47" s="78">
        <v>72</v>
      </c>
      <c r="AH47" s="78">
        <v>49</v>
      </c>
      <c r="AI47" s="78">
        <v>608</v>
      </c>
      <c r="AJ47" s="78">
        <v>584</v>
      </c>
      <c r="AK47" s="47">
        <f t="shared" si="5"/>
        <v>0.82923721658505134</v>
      </c>
      <c r="AL47" s="48">
        <f t="shared" si="6"/>
        <v>0.75911456334525584</v>
      </c>
    </row>
    <row r="48" spans="1:38" x14ac:dyDescent="0.3">
      <c r="A48" s="19" t="s">
        <v>121</v>
      </c>
      <c r="B48" s="16" t="s">
        <v>125</v>
      </c>
      <c r="C48" s="19">
        <v>25304</v>
      </c>
      <c r="D48" s="78">
        <v>862</v>
      </c>
      <c r="E48" s="16">
        <v>15987</v>
      </c>
      <c r="F48" s="16">
        <v>1053</v>
      </c>
      <c r="G48" s="78">
        <v>82</v>
      </c>
      <c r="H48" s="78">
        <v>116</v>
      </c>
      <c r="I48" s="16">
        <v>7204</v>
      </c>
      <c r="J48" s="89">
        <f t="shared" si="0"/>
        <v>0.28469807145115394</v>
      </c>
      <c r="K48" s="89">
        <f t="shared" si="1"/>
        <v>0.715301928548846</v>
      </c>
      <c r="L48" s="47">
        <f t="shared" si="2"/>
        <v>0.66586310464748655</v>
      </c>
      <c r="M48" s="16">
        <v>25304</v>
      </c>
      <c r="N48" s="16">
        <v>1512</v>
      </c>
      <c r="O48" s="16">
        <v>12396</v>
      </c>
      <c r="P48" s="16">
        <v>4611</v>
      </c>
      <c r="Q48" s="78">
        <v>171</v>
      </c>
      <c r="R48" s="16">
        <v>2088</v>
      </c>
      <c r="S48" s="16">
        <v>2808</v>
      </c>
      <c r="T48" s="78">
        <v>26</v>
      </c>
      <c r="U48" s="78">
        <v>373</v>
      </c>
      <c r="V48" s="16">
        <v>1073</v>
      </c>
      <c r="W48" s="78">
        <v>246</v>
      </c>
      <c r="X48" s="47">
        <f t="shared" si="3"/>
        <v>0.19451470123300663</v>
      </c>
      <c r="Y48" s="47">
        <f t="shared" si="4"/>
        <v>0.7466013278533038</v>
      </c>
      <c r="Z48" s="16">
        <v>25304</v>
      </c>
      <c r="AA48" s="16">
        <v>1586</v>
      </c>
      <c r="AB48" s="16">
        <v>14378</v>
      </c>
      <c r="AC48" s="16">
        <v>1796</v>
      </c>
      <c r="AD48" s="78">
        <v>131</v>
      </c>
      <c r="AE48" s="16">
        <v>4928</v>
      </c>
      <c r="AF48" s="16">
        <v>1862</v>
      </c>
      <c r="AG48" s="78">
        <v>4</v>
      </c>
      <c r="AH48" s="78">
        <v>11</v>
      </c>
      <c r="AI48" s="78">
        <v>388</v>
      </c>
      <c r="AJ48" s="78">
        <v>220</v>
      </c>
      <c r="AK48" s="47">
        <f t="shared" si="5"/>
        <v>0.70245810938981978</v>
      </c>
      <c r="AL48" s="48">
        <f t="shared" si="6"/>
        <v>0.70623221625039512</v>
      </c>
    </row>
    <row r="49" spans="1:38" x14ac:dyDescent="0.3">
      <c r="A49" s="19" t="s">
        <v>121</v>
      </c>
      <c r="B49" s="16" t="s">
        <v>127</v>
      </c>
      <c r="C49" s="19">
        <v>24262</v>
      </c>
      <c r="D49" s="78">
        <v>484</v>
      </c>
      <c r="E49" s="16">
        <v>13990</v>
      </c>
      <c r="F49" s="16">
        <v>1528</v>
      </c>
      <c r="G49" s="78">
        <v>167</v>
      </c>
      <c r="H49" s="78">
        <v>61</v>
      </c>
      <c r="I49" s="16">
        <v>8032</v>
      </c>
      <c r="J49" s="89">
        <f t="shared" si="0"/>
        <v>0.33105267496496577</v>
      </c>
      <c r="K49" s="89">
        <f t="shared" si="1"/>
        <v>0.66894732503503418</v>
      </c>
      <c r="L49" s="47">
        <f t="shared" si="2"/>
        <v>0.59657076910394857</v>
      </c>
      <c r="M49" s="16">
        <v>24262</v>
      </c>
      <c r="N49" s="16">
        <v>1466</v>
      </c>
      <c r="O49" s="16">
        <v>13332</v>
      </c>
      <c r="P49" s="16">
        <v>3958</v>
      </c>
      <c r="Q49" s="78">
        <v>71</v>
      </c>
      <c r="R49" s="16">
        <v>2069</v>
      </c>
      <c r="S49" s="16">
        <v>2830</v>
      </c>
      <c r="T49" s="78">
        <v>159</v>
      </c>
      <c r="U49" s="78">
        <v>6</v>
      </c>
      <c r="V49" s="78">
        <v>1</v>
      </c>
      <c r="W49" s="78">
        <v>370</v>
      </c>
      <c r="X49" s="47">
        <f t="shared" si="3"/>
        <v>0.20847415711812711</v>
      </c>
      <c r="Y49" s="47">
        <f t="shared" si="4"/>
        <v>0.77330805374659961</v>
      </c>
      <c r="Z49" s="16">
        <v>24262</v>
      </c>
      <c r="AA49" s="78">
        <v>644</v>
      </c>
      <c r="AB49" s="16">
        <v>15130</v>
      </c>
      <c r="AC49" s="16">
        <v>5200</v>
      </c>
      <c r="AD49" s="78">
        <v>364</v>
      </c>
      <c r="AE49" s="78">
        <v>644</v>
      </c>
      <c r="AF49" s="16">
        <v>1951</v>
      </c>
      <c r="AG49" s="78">
        <v>1</v>
      </c>
      <c r="AH49" s="78">
        <v>1</v>
      </c>
      <c r="AI49" s="78">
        <v>0</v>
      </c>
      <c r="AJ49" s="78">
        <v>327</v>
      </c>
      <c r="AK49" s="47">
        <f t="shared" si="5"/>
        <v>0.86456186629296838</v>
      </c>
      <c r="AL49" s="48">
        <f t="shared" si="6"/>
        <v>0.68493941142527404</v>
      </c>
    </row>
    <row r="50" spans="1:38" x14ac:dyDescent="0.3">
      <c r="A50" s="19" t="s">
        <v>121</v>
      </c>
      <c r="B50" s="16" t="s">
        <v>131</v>
      </c>
      <c r="C50" s="19">
        <v>57297</v>
      </c>
      <c r="D50" s="78">
        <v>778</v>
      </c>
      <c r="E50" s="16">
        <v>43919</v>
      </c>
      <c r="F50" s="78">
        <v>870</v>
      </c>
      <c r="G50" s="78">
        <v>174</v>
      </c>
      <c r="H50" s="78">
        <v>174</v>
      </c>
      <c r="I50" s="16">
        <v>11382</v>
      </c>
      <c r="J50" s="89">
        <f t="shared" si="0"/>
        <v>0.19864914393423738</v>
      </c>
      <c r="K50" s="89">
        <f t="shared" si="1"/>
        <v>0.80135085606576262</v>
      </c>
      <c r="L50" s="47">
        <f t="shared" si="2"/>
        <v>0.78009319859678516</v>
      </c>
      <c r="M50" s="16">
        <v>57297</v>
      </c>
      <c r="N50" s="16">
        <v>6853</v>
      </c>
      <c r="O50" s="16">
        <v>28867</v>
      </c>
      <c r="P50" s="16">
        <v>6665</v>
      </c>
      <c r="Q50" s="78">
        <v>609</v>
      </c>
      <c r="R50" s="16">
        <v>5696</v>
      </c>
      <c r="S50" s="78">
        <v>2900</v>
      </c>
      <c r="T50" s="78">
        <v>758</v>
      </c>
      <c r="U50" s="16">
        <v>4313</v>
      </c>
      <c r="V50" s="78">
        <v>37</v>
      </c>
      <c r="W50" s="78">
        <v>599</v>
      </c>
      <c r="X50" s="47">
        <f t="shared" si="3"/>
        <v>0.16325462066076757</v>
      </c>
      <c r="Y50" s="47">
        <f t="shared" si="4"/>
        <v>0.81501649301010526</v>
      </c>
      <c r="Z50" s="16">
        <v>57297</v>
      </c>
      <c r="AA50" s="16">
        <v>10179</v>
      </c>
      <c r="AB50" s="16">
        <v>34744</v>
      </c>
      <c r="AC50" s="16">
        <v>6375</v>
      </c>
      <c r="AD50" s="78">
        <v>748</v>
      </c>
      <c r="AE50" s="16">
        <v>1530</v>
      </c>
      <c r="AF50" s="16">
        <v>2989</v>
      </c>
      <c r="AG50" s="78">
        <v>45</v>
      </c>
      <c r="AH50" s="78">
        <v>25</v>
      </c>
      <c r="AI50" s="78">
        <v>35</v>
      </c>
      <c r="AJ50" s="78">
        <v>627</v>
      </c>
      <c r="AK50" s="47">
        <f t="shared" si="5"/>
        <v>0.89652163289526499</v>
      </c>
      <c r="AL50" s="48">
        <f t="shared" si="6"/>
        <v>0.79755484580344516</v>
      </c>
    </row>
    <row r="51" spans="1:38" x14ac:dyDescent="0.3">
      <c r="A51" s="19" t="s">
        <v>121</v>
      </c>
      <c r="B51" s="16" t="s">
        <v>132</v>
      </c>
      <c r="C51" s="19">
        <v>32624</v>
      </c>
      <c r="D51" s="78">
        <v>453</v>
      </c>
      <c r="E51" s="16">
        <v>19436</v>
      </c>
      <c r="F51" s="16">
        <v>4662</v>
      </c>
      <c r="G51" s="78">
        <v>68</v>
      </c>
      <c r="H51" s="78">
        <v>40</v>
      </c>
      <c r="I51" s="16">
        <v>7965</v>
      </c>
      <c r="J51" s="89">
        <f t="shared" si="0"/>
        <v>0.24414541441883275</v>
      </c>
      <c r="K51" s="89">
        <f t="shared" si="1"/>
        <v>0.75585458558116725</v>
      </c>
      <c r="L51" s="47">
        <f t="shared" si="2"/>
        <v>0.60964320745463463</v>
      </c>
      <c r="M51" s="16">
        <v>32624</v>
      </c>
      <c r="N51" s="16">
        <v>2989</v>
      </c>
      <c r="O51" s="16">
        <v>20332</v>
      </c>
      <c r="P51" s="16">
        <v>6351</v>
      </c>
      <c r="Q51" s="78">
        <v>513</v>
      </c>
      <c r="R51" s="78">
        <v>446</v>
      </c>
      <c r="S51" s="16">
        <v>1036</v>
      </c>
      <c r="T51" s="78">
        <v>4</v>
      </c>
      <c r="U51" s="78">
        <v>134</v>
      </c>
      <c r="V51" s="78">
        <v>0</v>
      </c>
      <c r="W51" s="78">
        <v>819</v>
      </c>
      <c r="X51" s="47">
        <f t="shared" si="3"/>
        <v>4.5549288867091711E-2</v>
      </c>
      <c r="Y51" s="47">
        <f t="shared" si="4"/>
        <v>0.91362187346738599</v>
      </c>
      <c r="Z51" s="16">
        <v>32624</v>
      </c>
      <c r="AA51" s="16">
        <v>3125</v>
      </c>
      <c r="AB51" s="16">
        <v>20897</v>
      </c>
      <c r="AC51" s="16">
        <v>5924</v>
      </c>
      <c r="AD51" s="78">
        <v>518</v>
      </c>
      <c r="AE51" s="78">
        <v>262</v>
      </c>
      <c r="AF51" s="16">
        <v>1059</v>
      </c>
      <c r="AG51" s="78">
        <v>0</v>
      </c>
      <c r="AH51" s="78">
        <v>3</v>
      </c>
      <c r="AI51" s="78">
        <v>0</v>
      </c>
      <c r="AJ51" s="78">
        <v>836</v>
      </c>
      <c r="AK51" s="47">
        <f t="shared" si="5"/>
        <v>0.91800514958312895</v>
      </c>
      <c r="AL51" s="48">
        <f t="shared" si="6"/>
        <v>0.76163254046101025</v>
      </c>
    </row>
    <row r="52" spans="1:38" x14ac:dyDescent="0.3">
      <c r="A52" s="19" t="s">
        <v>121</v>
      </c>
      <c r="B52" s="16" t="s">
        <v>134</v>
      </c>
      <c r="C52" s="19">
        <v>46712</v>
      </c>
      <c r="D52" s="78">
        <v>607</v>
      </c>
      <c r="E52" s="16">
        <v>27750</v>
      </c>
      <c r="F52" s="16">
        <v>2802</v>
      </c>
      <c r="G52" s="78">
        <v>46</v>
      </c>
      <c r="H52" s="78">
        <v>129</v>
      </c>
      <c r="I52" s="16">
        <v>15378</v>
      </c>
      <c r="J52" s="89">
        <f t="shared" si="0"/>
        <v>0.3292087686247645</v>
      </c>
      <c r="K52" s="89">
        <f t="shared" si="1"/>
        <v>0.67079123137523555</v>
      </c>
      <c r="L52" s="47">
        <f t="shared" si="2"/>
        <v>0.60706028429525605</v>
      </c>
      <c r="M52" s="16">
        <v>46712</v>
      </c>
      <c r="N52" s="78">
        <v>356</v>
      </c>
      <c r="O52" s="16">
        <v>25674</v>
      </c>
      <c r="P52" s="16">
        <v>4358</v>
      </c>
      <c r="Q52" s="78">
        <v>818</v>
      </c>
      <c r="R52" s="16">
        <v>11160</v>
      </c>
      <c r="S52" s="16">
        <v>3075</v>
      </c>
      <c r="T52" s="78">
        <v>417</v>
      </c>
      <c r="U52" s="78">
        <v>755</v>
      </c>
      <c r="V52" s="78">
        <v>1</v>
      </c>
      <c r="W52" s="78">
        <v>98</v>
      </c>
      <c r="X52" s="47">
        <f t="shared" si="3"/>
        <v>0.31366672375406746</v>
      </c>
      <c r="Y52" s="47">
        <f t="shared" si="4"/>
        <v>0.66670234629217329</v>
      </c>
      <c r="Z52" s="16">
        <v>46712</v>
      </c>
      <c r="AA52" s="78">
        <v>472</v>
      </c>
      <c r="AB52" s="16">
        <v>31123</v>
      </c>
      <c r="AC52" s="16">
        <v>6293</v>
      </c>
      <c r="AD52" s="16">
        <v>1059</v>
      </c>
      <c r="AE52" s="16">
        <v>4696</v>
      </c>
      <c r="AF52" s="16">
        <v>2957</v>
      </c>
      <c r="AG52" s="78">
        <v>13</v>
      </c>
      <c r="AH52" s="78">
        <v>7</v>
      </c>
      <c r="AI52" s="78">
        <v>0</v>
      </c>
      <c r="AJ52" s="78">
        <v>92</v>
      </c>
      <c r="AK52" s="47">
        <f t="shared" si="5"/>
        <v>0.81152594622366847</v>
      </c>
      <c r="AL52" s="48">
        <f t="shared" si="6"/>
        <v>0.63688131529371472</v>
      </c>
    </row>
    <row r="53" spans="1:38" x14ac:dyDescent="0.3">
      <c r="A53" s="19" t="s">
        <v>121</v>
      </c>
      <c r="B53" s="16" t="s">
        <v>136</v>
      </c>
      <c r="C53" s="19">
        <v>61326</v>
      </c>
      <c r="D53" s="78">
        <v>787</v>
      </c>
      <c r="E53" s="16">
        <v>39069</v>
      </c>
      <c r="F53" s="16">
        <v>12812</v>
      </c>
      <c r="G53" s="78">
        <v>262</v>
      </c>
      <c r="H53" s="78">
        <v>770</v>
      </c>
      <c r="I53" s="16">
        <v>7626</v>
      </c>
      <c r="J53" s="89">
        <f t="shared" si="0"/>
        <v>0.12435182467468936</v>
      </c>
      <c r="K53" s="89">
        <f t="shared" si="1"/>
        <v>0.8756481753253107</v>
      </c>
      <c r="L53" s="47">
        <f t="shared" si="2"/>
        <v>0.64990379284479671</v>
      </c>
      <c r="M53" s="16">
        <v>61326</v>
      </c>
      <c r="N53" s="16">
        <v>6216</v>
      </c>
      <c r="O53" s="16">
        <v>22295</v>
      </c>
      <c r="P53" s="16">
        <v>17491</v>
      </c>
      <c r="Q53" s="16">
        <v>2788</v>
      </c>
      <c r="R53" s="16">
        <v>5625</v>
      </c>
      <c r="S53" s="16">
        <v>3802</v>
      </c>
      <c r="T53" s="78">
        <v>147</v>
      </c>
      <c r="U53" s="78">
        <v>918</v>
      </c>
      <c r="V53" s="78">
        <v>9</v>
      </c>
      <c r="W53" s="16">
        <v>2035</v>
      </c>
      <c r="X53" s="47">
        <f t="shared" si="3"/>
        <v>0.1561164921892835</v>
      </c>
      <c r="Y53" s="47">
        <f t="shared" si="4"/>
        <v>0.76509147832893065</v>
      </c>
      <c r="Z53" s="16">
        <v>61326</v>
      </c>
      <c r="AA53" s="16">
        <v>6449</v>
      </c>
      <c r="AB53" s="16">
        <v>22746</v>
      </c>
      <c r="AC53" s="16">
        <v>17349</v>
      </c>
      <c r="AD53" s="16">
        <v>2861</v>
      </c>
      <c r="AE53" s="16">
        <v>5774</v>
      </c>
      <c r="AF53" s="16">
        <v>3990</v>
      </c>
      <c r="AG53" s="78">
        <v>68</v>
      </c>
      <c r="AH53" s="78">
        <v>16</v>
      </c>
      <c r="AI53" s="78">
        <v>4</v>
      </c>
      <c r="AJ53" s="16">
        <v>2069</v>
      </c>
      <c r="AK53" s="47">
        <f t="shared" si="5"/>
        <v>0.76033003946123989</v>
      </c>
      <c r="AL53" s="48">
        <f t="shared" si="6"/>
        <v>0.70749763558686363</v>
      </c>
    </row>
    <row r="54" spans="1:38" x14ac:dyDescent="0.3">
      <c r="A54" s="19" t="s">
        <v>121</v>
      </c>
      <c r="B54" s="16" t="s">
        <v>138</v>
      </c>
      <c r="C54" s="19">
        <v>20863</v>
      </c>
      <c r="D54" s="78">
        <v>53</v>
      </c>
      <c r="E54" s="16">
        <v>18966</v>
      </c>
      <c r="F54" s="78">
        <v>357</v>
      </c>
      <c r="G54" s="78">
        <v>40</v>
      </c>
      <c r="H54" s="78">
        <v>141</v>
      </c>
      <c r="I54" s="16">
        <v>1306</v>
      </c>
      <c r="J54" s="89">
        <f t="shared" si="0"/>
        <v>6.2598859224464357E-2</v>
      </c>
      <c r="K54" s="89">
        <f t="shared" si="1"/>
        <v>0.9374011407755356</v>
      </c>
      <c r="L54" s="47">
        <f t="shared" si="2"/>
        <v>0.91161386186071036</v>
      </c>
      <c r="M54" s="16">
        <v>20863</v>
      </c>
      <c r="N54" s="78">
        <v>404</v>
      </c>
      <c r="O54" s="16">
        <v>10093</v>
      </c>
      <c r="P54" s="16">
        <v>6153</v>
      </c>
      <c r="Q54" s="78">
        <v>952</v>
      </c>
      <c r="R54" s="78">
        <v>947</v>
      </c>
      <c r="S54" s="16">
        <v>1483</v>
      </c>
      <c r="T54" s="78">
        <v>26</v>
      </c>
      <c r="U54" s="78">
        <v>381</v>
      </c>
      <c r="V54" s="78">
        <v>0</v>
      </c>
      <c r="W54" s="78">
        <v>424</v>
      </c>
      <c r="X54" s="47">
        <f t="shared" si="3"/>
        <v>0.11772036619853329</v>
      </c>
      <c r="Y54" s="47">
        <f t="shared" si="4"/>
        <v>0.81632555241336335</v>
      </c>
      <c r="Z54" s="16">
        <v>20863</v>
      </c>
      <c r="AA54" s="78">
        <v>446</v>
      </c>
      <c r="AB54" s="16">
        <v>10723</v>
      </c>
      <c r="AC54" s="16">
        <v>6087</v>
      </c>
      <c r="AD54" s="78">
        <v>956</v>
      </c>
      <c r="AE54" s="78">
        <v>743</v>
      </c>
      <c r="AF54" s="16">
        <v>1505</v>
      </c>
      <c r="AG54" s="78">
        <v>24</v>
      </c>
      <c r="AH54" s="78">
        <v>11</v>
      </c>
      <c r="AI54" s="78">
        <v>0</v>
      </c>
      <c r="AJ54" s="78">
        <v>368</v>
      </c>
      <c r="AK54" s="47">
        <f t="shared" si="5"/>
        <v>0.82878780616402248</v>
      </c>
      <c r="AL54" s="48">
        <f t="shared" si="6"/>
        <v>0.86396970713703691</v>
      </c>
    </row>
    <row r="55" spans="1:38" x14ac:dyDescent="0.3">
      <c r="A55" s="19" t="s">
        <v>121</v>
      </c>
      <c r="B55" s="16" t="s">
        <v>140</v>
      </c>
      <c r="C55" s="19">
        <v>26373</v>
      </c>
      <c r="D55" s="78">
        <v>222</v>
      </c>
      <c r="E55" s="16">
        <v>21218</v>
      </c>
      <c r="F55" s="16">
        <v>1126</v>
      </c>
      <c r="G55" s="78">
        <v>53</v>
      </c>
      <c r="H55" s="78">
        <v>103</v>
      </c>
      <c r="I55" s="16">
        <v>3651</v>
      </c>
      <c r="J55" s="89">
        <f t="shared" si="0"/>
        <v>0.13843703787964964</v>
      </c>
      <c r="K55" s="89">
        <f t="shared" si="1"/>
        <v>0.86156296212035033</v>
      </c>
      <c r="L55" s="47">
        <f t="shared" si="2"/>
        <v>0.81295264095855613</v>
      </c>
      <c r="M55" s="16">
        <v>26373</v>
      </c>
      <c r="N55" s="78">
        <v>66</v>
      </c>
      <c r="O55" s="16">
        <v>18526</v>
      </c>
      <c r="P55" s="16">
        <v>5464</v>
      </c>
      <c r="Q55" s="78">
        <v>262</v>
      </c>
      <c r="R55" s="78">
        <v>5</v>
      </c>
      <c r="S55" s="78">
        <v>881</v>
      </c>
      <c r="T55" s="78">
        <v>4</v>
      </c>
      <c r="U55" s="78">
        <v>349</v>
      </c>
      <c r="V55" s="78">
        <v>4</v>
      </c>
      <c r="W55" s="78">
        <v>812</v>
      </c>
      <c r="X55" s="47">
        <f t="shared" si="3"/>
        <v>3.3746634815910212E-2</v>
      </c>
      <c r="Y55" s="47">
        <f t="shared" si="4"/>
        <v>0.92537822773290868</v>
      </c>
      <c r="Z55" s="16">
        <v>26373</v>
      </c>
      <c r="AA55" s="78">
        <v>66</v>
      </c>
      <c r="AB55" s="16">
        <v>19457</v>
      </c>
      <c r="AC55" s="16">
        <v>5377</v>
      </c>
      <c r="AD55" s="78">
        <v>245</v>
      </c>
      <c r="AE55" s="78">
        <v>59</v>
      </c>
      <c r="AF55" s="78">
        <v>350</v>
      </c>
      <c r="AG55" s="78">
        <v>2</v>
      </c>
      <c r="AH55" s="78">
        <v>8</v>
      </c>
      <c r="AI55" s="78">
        <v>1</v>
      </c>
      <c r="AJ55" s="78">
        <v>808</v>
      </c>
      <c r="AK55" s="47">
        <f t="shared" si="5"/>
        <v>0.94452659917339699</v>
      </c>
      <c r="AL55" s="48">
        <f t="shared" si="6"/>
        <v>0.86916543434573246</v>
      </c>
    </row>
    <row r="56" spans="1:38" x14ac:dyDescent="0.3">
      <c r="A56" s="19" t="s">
        <v>121</v>
      </c>
      <c r="B56" s="16" t="s">
        <v>142</v>
      </c>
      <c r="C56" s="19">
        <v>30345</v>
      </c>
      <c r="D56" s="78">
        <v>313</v>
      </c>
      <c r="E56" s="16">
        <v>18998</v>
      </c>
      <c r="F56" s="78">
        <v>818</v>
      </c>
      <c r="G56" s="78">
        <v>92</v>
      </c>
      <c r="H56" s="78">
        <v>47</v>
      </c>
      <c r="I56" s="16">
        <v>10077</v>
      </c>
      <c r="J56" s="89">
        <f t="shared" si="0"/>
        <v>0.3320810677212061</v>
      </c>
      <c r="K56" s="89">
        <f t="shared" si="1"/>
        <v>0.66791893227879395</v>
      </c>
      <c r="L56" s="47">
        <f t="shared" si="2"/>
        <v>0.63638161146811667</v>
      </c>
      <c r="M56" s="16">
        <v>30345</v>
      </c>
      <c r="N56" s="78">
        <v>891</v>
      </c>
      <c r="O56" s="16">
        <v>21470</v>
      </c>
      <c r="P56" s="16">
        <v>4581</v>
      </c>
      <c r="Q56" s="78">
        <v>258</v>
      </c>
      <c r="R56" s="16">
        <v>1657</v>
      </c>
      <c r="S56" s="16">
        <v>1243</v>
      </c>
      <c r="T56" s="78">
        <v>1</v>
      </c>
      <c r="U56" s="78">
        <v>6</v>
      </c>
      <c r="V56" s="78">
        <v>0</v>
      </c>
      <c r="W56" s="78">
        <v>238</v>
      </c>
      <c r="X56" s="47">
        <f t="shared" si="3"/>
        <v>9.5600593178447851E-2</v>
      </c>
      <c r="Y56" s="47">
        <f t="shared" si="4"/>
        <v>0.88805404514747077</v>
      </c>
      <c r="Z56" s="16">
        <v>30345</v>
      </c>
      <c r="AA56" s="78">
        <v>949</v>
      </c>
      <c r="AB56" s="16">
        <v>21332</v>
      </c>
      <c r="AC56" s="16">
        <v>4506</v>
      </c>
      <c r="AD56" s="78">
        <v>163</v>
      </c>
      <c r="AE56" s="16">
        <v>1971</v>
      </c>
      <c r="AF56" s="16">
        <v>1184</v>
      </c>
      <c r="AG56" s="78">
        <v>1</v>
      </c>
      <c r="AH56" s="78">
        <v>1</v>
      </c>
      <c r="AI56" s="78">
        <v>0</v>
      </c>
      <c r="AJ56" s="78">
        <v>238</v>
      </c>
      <c r="AK56" s="47">
        <f t="shared" si="5"/>
        <v>0.88281430219146484</v>
      </c>
      <c r="AL56" s="48">
        <f t="shared" si="6"/>
        <v>0.76221782830779372</v>
      </c>
    </row>
    <row r="57" spans="1:38" x14ac:dyDescent="0.3">
      <c r="A57" s="19" t="s">
        <v>121</v>
      </c>
      <c r="B57" s="16" t="s">
        <v>144</v>
      </c>
      <c r="C57" s="19">
        <v>35937</v>
      </c>
      <c r="D57" s="78">
        <v>420</v>
      </c>
      <c r="E57" s="16">
        <v>28925</v>
      </c>
      <c r="F57" s="16">
        <v>2209</v>
      </c>
      <c r="G57" s="78">
        <v>36</v>
      </c>
      <c r="H57" s="78">
        <v>62</v>
      </c>
      <c r="I57" s="16">
        <v>4285</v>
      </c>
      <c r="J57" s="89">
        <f t="shared" si="0"/>
        <v>0.11923644155049114</v>
      </c>
      <c r="K57" s="89">
        <f t="shared" si="1"/>
        <v>0.88076355844950882</v>
      </c>
      <c r="L57" s="47">
        <f t="shared" si="2"/>
        <v>0.81656788268358516</v>
      </c>
      <c r="M57" s="16">
        <v>35937</v>
      </c>
      <c r="N57" s="78">
        <v>45</v>
      </c>
      <c r="O57" s="16">
        <v>31687</v>
      </c>
      <c r="P57" s="16">
        <v>3272</v>
      </c>
      <c r="Q57" s="78">
        <v>65</v>
      </c>
      <c r="R57" s="78">
        <v>8</v>
      </c>
      <c r="S57" s="78">
        <v>158</v>
      </c>
      <c r="T57" s="78">
        <v>13</v>
      </c>
      <c r="U57" s="78">
        <v>14</v>
      </c>
      <c r="V57" s="78">
        <v>0</v>
      </c>
      <c r="W57" s="78">
        <v>675</v>
      </c>
      <c r="X57" s="47">
        <f t="shared" si="3"/>
        <v>4.9809388652363859E-3</v>
      </c>
      <c r="Y57" s="47">
        <f t="shared" si="4"/>
        <v>0.97442747029523891</v>
      </c>
      <c r="Z57" s="16">
        <v>35937</v>
      </c>
      <c r="AA57" s="78">
        <v>46</v>
      </c>
      <c r="AB57" s="16">
        <v>31823</v>
      </c>
      <c r="AC57" s="16">
        <v>3062</v>
      </c>
      <c r="AD57" s="78">
        <v>69</v>
      </c>
      <c r="AE57" s="78">
        <v>69</v>
      </c>
      <c r="AF57" s="78">
        <v>190</v>
      </c>
      <c r="AG57" s="78">
        <v>15</v>
      </c>
      <c r="AH57" s="78">
        <v>1</v>
      </c>
      <c r="AI57" s="78">
        <v>0</v>
      </c>
      <c r="AJ57" s="78">
        <v>662</v>
      </c>
      <c r="AK57" s="47">
        <f t="shared" si="5"/>
        <v>0.97245179063360887</v>
      </c>
      <c r="AL57" s="48">
        <f t="shared" si="6"/>
        <v>0.89549767648941203</v>
      </c>
    </row>
    <row r="58" spans="1:38" x14ac:dyDescent="0.3">
      <c r="A58" s="19" t="s">
        <v>121</v>
      </c>
      <c r="B58" s="16" t="s">
        <v>148</v>
      </c>
      <c r="C58" s="19">
        <v>75962</v>
      </c>
      <c r="D58" s="16">
        <v>1648</v>
      </c>
      <c r="E58" s="16">
        <v>61312</v>
      </c>
      <c r="F58" s="16">
        <v>2802</v>
      </c>
      <c r="G58" s="78">
        <v>65</v>
      </c>
      <c r="H58" s="78">
        <v>109</v>
      </c>
      <c r="I58" s="16">
        <v>10026</v>
      </c>
      <c r="J58" s="89">
        <f t="shared" si="0"/>
        <v>0.13198704615465628</v>
      </c>
      <c r="K58" s="89">
        <f t="shared" si="1"/>
        <v>0.86801295384534372</v>
      </c>
      <c r="L58" s="47">
        <f t="shared" si="2"/>
        <v>0.82883547036676231</v>
      </c>
      <c r="M58" s="16">
        <v>75962</v>
      </c>
      <c r="N58" s="16">
        <v>9249</v>
      </c>
      <c r="O58" s="16">
        <v>37135</v>
      </c>
      <c r="P58" s="16">
        <v>15222</v>
      </c>
      <c r="Q58" s="78">
        <v>804</v>
      </c>
      <c r="R58" s="16">
        <v>1489</v>
      </c>
      <c r="S58" s="78">
        <v>766</v>
      </c>
      <c r="T58" s="78">
        <v>625</v>
      </c>
      <c r="U58" s="16">
        <v>8641</v>
      </c>
      <c r="V58" s="78">
        <v>428</v>
      </c>
      <c r="W58" s="16">
        <v>1603</v>
      </c>
      <c r="X58" s="47">
        <f t="shared" si="3"/>
        <v>3.7913693688949736E-2</v>
      </c>
      <c r="Y58" s="47">
        <f t="shared" si="4"/>
        <v>0.92476501408599032</v>
      </c>
      <c r="Z58" s="16">
        <v>75962</v>
      </c>
      <c r="AA58" s="16">
        <v>9997</v>
      </c>
      <c r="AB58" s="16">
        <v>41942</v>
      </c>
      <c r="AC58" s="16">
        <v>18338</v>
      </c>
      <c r="AD58" s="78">
        <v>892</v>
      </c>
      <c r="AE58" s="16">
        <v>1683</v>
      </c>
      <c r="AF58" s="78">
        <v>722</v>
      </c>
      <c r="AG58" s="78">
        <v>553</v>
      </c>
      <c r="AH58" s="78">
        <v>181</v>
      </c>
      <c r="AI58" s="78">
        <v>122</v>
      </c>
      <c r="AJ58" s="16">
        <v>1532</v>
      </c>
      <c r="AK58" s="47">
        <f t="shared" si="5"/>
        <v>0.93482267449514234</v>
      </c>
      <c r="AL58" s="48">
        <f t="shared" si="6"/>
        <v>0.87680024222637631</v>
      </c>
    </row>
    <row r="59" spans="1:38" x14ac:dyDescent="0.3">
      <c r="A59" s="19" t="s">
        <v>121</v>
      </c>
      <c r="B59" s="16" t="s">
        <v>149</v>
      </c>
      <c r="C59" s="19">
        <v>28616</v>
      </c>
      <c r="D59" s="78">
        <v>294</v>
      </c>
      <c r="E59" s="16">
        <v>19236</v>
      </c>
      <c r="F59" s="78">
        <v>374</v>
      </c>
      <c r="G59" s="78">
        <v>56</v>
      </c>
      <c r="H59" s="78">
        <v>31</v>
      </c>
      <c r="I59" s="16">
        <v>8625</v>
      </c>
      <c r="J59" s="89">
        <f t="shared" si="0"/>
        <v>0.30140480849874196</v>
      </c>
      <c r="K59" s="89">
        <f t="shared" si="1"/>
        <v>0.69859519150125804</v>
      </c>
      <c r="L59" s="47">
        <f t="shared" si="2"/>
        <v>0.68248532289628183</v>
      </c>
      <c r="M59" s="16">
        <v>28616</v>
      </c>
      <c r="N59" s="16">
        <v>1476</v>
      </c>
      <c r="O59" s="16">
        <v>13637</v>
      </c>
      <c r="P59" s="16">
        <v>9674</v>
      </c>
      <c r="Q59" s="78">
        <v>616</v>
      </c>
      <c r="R59" s="16">
        <v>2186</v>
      </c>
      <c r="S59" s="78">
        <v>929</v>
      </c>
      <c r="T59" s="78">
        <v>5</v>
      </c>
      <c r="U59" s="78">
        <v>62</v>
      </c>
      <c r="V59" s="78">
        <v>0</v>
      </c>
      <c r="W59" s="78">
        <v>31</v>
      </c>
      <c r="X59" s="47">
        <f t="shared" si="3"/>
        <v>0.1090299133351971</v>
      </c>
      <c r="Y59" s="47">
        <f t="shared" si="4"/>
        <v>0.86836035784176679</v>
      </c>
      <c r="Z59" s="16">
        <v>28616</v>
      </c>
      <c r="AA59" s="16">
        <v>1905</v>
      </c>
      <c r="AB59" s="16">
        <v>11627</v>
      </c>
      <c r="AC59" s="16">
        <v>7320</v>
      </c>
      <c r="AD59" s="78">
        <v>319</v>
      </c>
      <c r="AE59" s="16">
        <v>6527</v>
      </c>
      <c r="AF59" s="78">
        <v>871</v>
      </c>
      <c r="AG59" s="78">
        <v>1</v>
      </c>
      <c r="AH59" s="78">
        <v>1</v>
      </c>
      <c r="AI59" s="78">
        <v>0</v>
      </c>
      <c r="AJ59" s="78">
        <v>45</v>
      </c>
      <c r="AK59" s="47">
        <f t="shared" si="5"/>
        <v>0.72875314509365385</v>
      </c>
      <c r="AL59" s="48">
        <f t="shared" si="6"/>
        <v>0.77542284036902431</v>
      </c>
    </row>
    <row r="60" spans="1:38" x14ac:dyDescent="0.3">
      <c r="A60" s="19" t="s">
        <v>121</v>
      </c>
      <c r="B60" s="16" t="s">
        <v>151</v>
      </c>
      <c r="C60" s="19">
        <v>35591</v>
      </c>
      <c r="D60" s="78">
        <v>253</v>
      </c>
      <c r="E60" s="16">
        <v>23881</v>
      </c>
      <c r="F60" s="16">
        <v>2036</v>
      </c>
      <c r="G60" s="78">
        <v>177</v>
      </c>
      <c r="H60" s="78">
        <v>201</v>
      </c>
      <c r="I60" s="16">
        <v>9043</v>
      </c>
      <c r="J60" s="89">
        <f t="shared" si="0"/>
        <v>0.25408108791548423</v>
      </c>
      <c r="K60" s="89">
        <f t="shared" si="1"/>
        <v>0.74591891208451577</v>
      </c>
      <c r="L60" s="47">
        <f t="shared" si="2"/>
        <v>0.67809277626366216</v>
      </c>
      <c r="M60" s="16">
        <v>35591</v>
      </c>
      <c r="N60" s="16">
        <v>8251</v>
      </c>
      <c r="O60" s="16">
        <v>18904</v>
      </c>
      <c r="P60" s="16">
        <v>3542</v>
      </c>
      <c r="Q60" s="78">
        <v>376</v>
      </c>
      <c r="R60" s="16">
        <v>3832</v>
      </c>
      <c r="S60" s="78">
        <v>408</v>
      </c>
      <c r="T60" s="78">
        <v>4</v>
      </c>
      <c r="U60" s="78">
        <v>24</v>
      </c>
      <c r="V60" s="78">
        <v>0</v>
      </c>
      <c r="W60" s="78">
        <v>250</v>
      </c>
      <c r="X60" s="47">
        <f t="shared" si="3"/>
        <v>0.11924362900733332</v>
      </c>
      <c r="Y60" s="47">
        <f t="shared" si="4"/>
        <v>0.86316765474417689</v>
      </c>
      <c r="Z60" s="16">
        <v>35591</v>
      </c>
      <c r="AA60" s="16">
        <v>8260</v>
      </c>
      <c r="AB60" s="16">
        <v>18937</v>
      </c>
      <c r="AC60" s="16">
        <v>2904</v>
      </c>
      <c r="AD60" s="78">
        <v>282</v>
      </c>
      <c r="AE60" s="16">
        <v>4660</v>
      </c>
      <c r="AF60" s="78">
        <v>290</v>
      </c>
      <c r="AG60" s="78">
        <v>1</v>
      </c>
      <c r="AH60" s="78">
        <v>0</v>
      </c>
      <c r="AI60" s="78">
        <v>0</v>
      </c>
      <c r="AJ60" s="78">
        <v>257</v>
      </c>
      <c r="AK60" s="47">
        <f t="shared" si="5"/>
        <v>0.84577561743137308</v>
      </c>
      <c r="AL60" s="48">
        <f t="shared" si="6"/>
        <v>0.77063021550391952</v>
      </c>
    </row>
    <row r="61" spans="1:38" x14ac:dyDescent="0.3">
      <c r="A61" s="19" t="s">
        <v>121</v>
      </c>
      <c r="B61" s="16" t="s">
        <v>153</v>
      </c>
      <c r="C61" s="19">
        <v>23376</v>
      </c>
      <c r="D61" s="78">
        <v>525</v>
      </c>
      <c r="E61" s="16">
        <v>17780</v>
      </c>
      <c r="F61" s="78">
        <v>223</v>
      </c>
      <c r="G61" s="78">
        <v>30</v>
      </c>
      <c r="H61" s="78">
        <v>36</v>
      </c>
      <c r="I61" s="16">
        <v>4782</v>
      </c>
      <c r="J61" s="89">
        <f t="shared" si="0"/>
        <v>0.20456878850102669</v>
      </c>
      <c r="K61" s="89">
        <f t="shared" si="1"/>
        <v>0.79543121149897333</v>
      </c>
      <c r="L61" s="47">
        <f t="shared" si="2"/>
        <v>0.78306810403832994</v>
      </c>
      <c r="M61" s="16">
        <v>23376</v>
      </c>
      <c r="N61" s="16">
        <v>2277</v>
      </c>
      <c r="O61" s="16">
        <v>13872</v>
      </c>
      <c r="P61" s="16">
        <v>4340</v>
      </c>
      <c r="Q61" s="78">
        <v>131</v>
      </c>
      <c r="R61" s="16">
        <v>1813</v>
      </c>
      <c r="S61" s="78">
        <v>382</v>
      </c>
      <c r="T61" s="78">
        <v>59</v>
      </c>
      <c r="U61" s="78">
        <v>113</v>
      </c>
      <c r="V61" s="78">
        <v>0</v>
      </c>
      <c r="W61" s="78">
        <v>389</v>
      </c>
      <c r="X61" s="47">
        <f t="shared" si="3"/>
        <v>9.6423682409308695E-2</v>
      </c>
      <c r="Y61" s="47">
        <f t="shared" si="4"/>
        <v>0.88133127994524296</v>
      </c>
      <c r="Z61" s="16">
        <v>23376</v>
      </c>
      <c r="AA61" s="16">
        <v>2796</v>
      </c>
      <c r="AB61" s="16">
        <v>14725</v>
      </c>
      <c r="AC61" s="16">
        <v>3415</v>
      </c>
      <c r="AD61" s="78">
        <v>157</v>
      </c>
      <c r="AE61" s="16">
        <v>1501</v>
      </c>
      <c r="AF61" s="78">
        <v>357</v>
      </c>
      <c r="AG61" s="78">
        <v>21</v>
      </c>
      <c r="AH61" s="78">
        <v>4</v>
      </c>
      <c r="AI61" s="78">
        <v>0</v>
      </c>
      <c r="AJ61" s="78">
        <v>400</v>
      </c>
      <c r="AK61" s="47">
        <f t="shared" si="5"/>
        <v>0.89668891170431209</v>
      </c>
      <c r="AL61" s="48">
        <f t="shared" si="6"/>
        <v>0.83219969199178645</v>
      </c>
    </row>
    <row r="62" spans="1:38" x14ac:dyDescent="0.3">
      <c r="A62" s="19" t="s">
        <v>121</v>
      </c>
      <c r="B62" s="16" t="s">
        <v>157</v>
      </c>
      <c r="C62" s="19">
        <v>29532</v>
      </c>
      <c r="D62" s="78">
        <v>104</v>
      </c>
      <c r="E62" s="16">
        <v>21037</v>
      </c>
      <c r="F62" s="78">
        <v>377</v>
      </c>
      <c r="G62" s="78">
        <v>30</v>
      </c>
      <c r="H62" s="78">
        <v>180</v>
      </c>
      <c r="I62" s="16">
        <v>7804</v>
      </c>
      <c r="J62" s="89">
        <f t="shared" si="0"/>
        <v>0.26425572260598673</v>
      </c>
      <c r="K62" s="89">
        <f t="shared" si="1"/>
        <v>0.73574427739401327</v>
      </c>
      <c r="L62" s="47">
        <f t="shared" si="2"/>
        <v>0.71586753352295818</v>
      </c>
      <c r="M62" s="16">
        <v>29532</v>
      </c>
      <c r="N62" s="16">
        <v>1383</v>
      </c>
      <c r="O62" s="16">
        <v>19466</v>
      </c>
      <c r="P62" s="16">
        <v>5828</v>
      </c>
      <c r="Q62" s="78">
        <v>272</v>
      </c>
      <c r="R62" s="78">
        <v>316</v>
      </c>
      <c r="S62" s="16">
        <v>1641</v>
      </c>
      <c r="T62" s="78">
        <v>336</v>
      </c>
      <c r="U62" s="78">
        <v>21</v>
      </c>
      <c r="V62" s="78">
        <v>0</v>
      </c>
      <c r="W62" s="78">
        <v>269</v>
      </c>
      <c r="X62" s="47">
        <f t="shared" si="3"/>
        <v>7.764458892049303E-2</v>
      </c>
      <c r="Y62" s="47">
        <f t="shared" si="4"/>
        <v>0.90403629960720577</v>
      </c>
      <c r="Z62" s="16">
        <v>29532</v>
      </c>
      <c r="AA62" s="16">
        <v>1329</v>
      </c>
      <c r="AB62" s="16">
        <v>19100</v>
      </c>
      <c r="AC62" s="16">
        <v>6440</v>
      </c>
      <c r="AD62" s="78">
        <v>295</v>
      </c>
      <c r="AE62" s="78">
        <v>696</v>
      </c>
      <c r="AF62" s="16">
        <v>1167</v>
      </c>
      <c r="AG62" s="78">
        <v>211</v>
      </c>
      <c r="AH62" s="78">
        <v>1</v>
      </c>
      <c r="AI62" s="78">
        <v>1</v>
      </c>
      <c r="AJ62" s="78">
        <v>292</v>
      </c>
      <c r="AK62" s="47">
        <f t="shared" si="5"/>
        <v>0.91700528240552626</v>
      </c>
      <c r="AL62" s="48">
        <f t="shared" si="6"/>
        <v>0.80995191656508192</v>
      </c>
    </row>
    <row r="63" spans="1:38" x14ac:dyDescent="0.3">
      <c r="A63" s="19" t="s">
        <v>121</v>
      </c>
      <c r="B63" s="16" t="s">
        <v>158</v>
      </c>
      <c r="C63" s="19">
        <v>29223</v>
      </c>
      <c r="D63" s="78">
        <v>255</v>
      </c>
      <c r="E63" s="16">
        <v>21748</v>
      </c>
      <c r="F63" s="78">
        <v>916</v>
      </c>
      <c r="G63" s="78">
        <v>143</v>
      </c>
      <c r="H63" s="78">
        <v>100</v>
      </c>
      <c r="I63" s="16">
        <v>6061</v>
      </c>
      <c r="J63" s="89">
        <f t="shared" si="0"/>
        <v>0.20740512609930534</v>
      </c>
      <c r="K63" s="89">
        <f t="shared" si="1"/>
        <v>0.79259487390069472</v>
      </c>
      <c r="L63" s="47">
        <f t="shared" si="2"/>
        <v>0.75293433254628206</v>
      </c>
      <c r="M63" s="16">
        <v>29223</v>
      </c>
      <c r="N63" s="78">
        <v>498</v>
      </c>
      <c r="O63" s="16">
        <v>14383</v>
      </c>
      <c r="P63" s="16">
        <v>8123</v>
      </c>
      <c r="Q63" s="78">
        <v>461</v>
      </c>
      <c r="R63" s="16">
        <v>1380</v>
      </c>
      <c r="S63" s="16">
        <v>3927</v>
      </c>
      <c r="T63" s="78">
        <v>54</v>
      </c>
      <c r="U63" s="78">
        <v>9</v>
      </c>
      <c r="V63" s="78">
        <v>4</v>
      </c>
      <c r="W63" s="78">
        <v>384</v>
      </c>
      <c r="X63" s="47">
        <f t="shared" si="3"/>
        <v>0.18345139102761523</v>
      </c>
      <c r="Y63" s="47">
        <f t="shared" si="4"/>
        <v>0.7874961502925778</v>
      </c>
      <c r="Z63" s="16">
        <v>29223</v>
      </c>
      <c r="AA63" s="78">
        <v>496</v>
      </c>
      <c r="AB63" s="16">
        <v>14198</v>
      </c>
      <c r="AC63" s="16">
        <v>9726</v>
      </c>
      <c r="AD63" s="78">
        <v>513</v>
      </c>
      <c r="AE63" s="16">
        <v>1435</v>
      </c>
      <c r="AF63" s="16">
        <v>2413</v>
      </c>
      <c r="AG63" s="78">
        <v>54</v>
      </c>
      <c r="AH63" s="78">
        <v>2</v>
      </c>
      <c r="AI63" s="78">
        <v>5</v>
      </c>
      <c r="AJ63" s="78">
        <v>381</v>
      </c>
      <c r="AK63" s="47">
        <f t="shared" si="5"/>
        <v>0.83755945659241005</v>
      </c>
      <c r="AL63" s="48">
        <f t="shared" si="6"/>
        <v>0.77021524141942987</v>
      </c>
    </row>
    <row r="64" spans="1:38" x14ac:dyDescent="0.3">
      <c r="A64" s="19" t="s">
        <v>121</v>
      </c>
      <c r="B64" s="16" t="s">
        <v>160</v>
      </c>
      <c r="C64" s="19">
        <v>26467</v>
      </c>
      <c r="D64" s="78">
        <v>473</v>
      </c>
      <c r="E64" s="16">
        <v>18606</v>
      </c>
      <c r="F64" s="78">
        <v>216</v>
      </c>
      <c r="G64" s="78">
        <v>21</v>
      </c>
      <c r="H64" s="78">
        <v>166</v>
      </c>
      <c r="I64" s="16">
        <v>6985</v>
      </c>
      <c r="J64" s="89">
        <f t="shared" si="0"/>
        <v>0.26391355272603617</v>
      </c>
      <c r="K64" s="89">
        <f t="shared" si="1"/>
        <v>0.73608644727396388</v>
      </c>
      <c r="L64" s="47">
        <f t="shared" si="2"/>
        <v>0.72085993879170285</v>
      </c>
      <c r="M64" s="16">
        <v>26467</v>
      </c>
      <c r="N64" s="16">
        <v>4021</v>
      </c>
      <c r="O64" s="16">
        <v>11481</v>
      </c>
      <c r="P64" s="16">
        <v>6579</v>
      </c>
      <c r="Q64" s="78">
        <v>459</v>
      </c>
      <c r="R64" s="78">
        <v>266</v>
      </c>
      <c r="S64" s="16">
        <v>2477</v>
      </c>
      <c r="T64" s="78">
        <v>7</v>
      </c>
      <c r="U64" s="78">
        <v>988</v>
      </c>
      <c r="V64" s="78">
        <v>2</v>
      </c>
      <c r="W64" s="78">
        <v>187</v>
      </c>
      <c r="X64" s="47">
        <f t="shared" si="3"/>
        <v>0.10390297351418748</v>
      </c>
      <c r="Y64" s="47">
        <f t="shared" si="4"/>
        <v>0.87161370763592394</v>
      </c>
      <c r="Z64" s="16">
        <v>26467</v>
      </c>
      <c r="AA64" s="16">
        <v>4402</v>
      </c>
      <c r="AB64" s="16">
        <v>11719</v>
      </c>
      <c r="AC64" s="16">
        <v>6701</v>
      </c>
      <c r="AD64" s="78">
        <v>547</v>
      </c>
      <c r="AE64" s="78">
        <v>929</v>
      </c>
      <c r="AF64" s="16">
        <v>1989</v>
      </c>
      <c r="AG64" s="78">
        <v>4</v>
      </c>
      <c r="AH64" s="78">
        <v>4</v>
      </c>
      <c r="AI64" s="78">
        <v>1</v>
      </c>
      <c r="AJ64" s="78">
        <v>171</v>
      </c>
      <c r="AK64" s="47">
        <f t="shared" si="5"/>
        <v>0.86258359466505463</v>
      </c>
      <c r="AL64" s="48">
        <f t="shared" si="6"/>
        <v>0.79623682321381339</v>
      </c>
    </row>
    <row r="65" spans="1:38" x14ac:dyDescent="0.3">
      <c r="A65" s="19" t="s">
        <v>121</v>
      </c>
      <c r="B65" s="16" t="s">
        <v>162</v>
      </c>
      <c r="C65" s="19">
        <v>32362</v>
      </c>
      <c r="D65" s="78">
        <v>79</v>
      </c>
      <c r="E65" s="16">
        <v>20680</v>
      </c>
      <c r="F65" s="78">
        <v>719</v>
      </c>
      <c r="G65" s="78">
        <v>83</v>
      </c>
      <c r="H65" s="78">
        <v>153</v>
      </c>
      <c r="I65" s="16">
        <v>10648</v>
      </c>
      <c r="J65" s="89">
        <f t="shared" si="0"/>
        <v>0.32902787219578516</v>
      </c>
      <c r="K65" s="89">
        <f t="shared" si="1"/>
        <v>0.67097212780421489</v>
      </c>
      <c r="L65" s="47">
        <f t="shared" si="2"/>
        <v>0.64146220876336446</v>
      </c>
      <c r="M65" s="16">
        <v>32362</v>
      </c>
      <c r="N65" s="16">
        <v>2621</v>
      </c>
      <c r="O65" s="16">
        <v>14983</v>
      </c>
      <c r="P65" s="16">
        <v>8450</v>
      </c>
      <c r="Q65" s="16">
        <v>2121</v>
      </c>
      <c r="R65" s="78">
        <v>417</v>
      </c>
      <c r="S65" s="16">
        <v>2408</v>
      </c>
      <c r="T65" s="78">
        <v>774</v>
      </c>
      <c r="U65" s="78">
        <v>7</v>
      </c>
      <c r="V65" s="78">
        <v>8</v>
      </c>
      <c r="W65" s="78">
        <v>573</v>
      </c>
      <c r="X65" s="47">
        <f t="shared" si="3"/>
        <v>0.11121067919164453</v>
      </c>
      <c r="Y65" s="47">
        <f t="shared" si="4"/>
        <v>0.80529633520795996</v>
      </c>
      <c r="Z65" s="16">
        <v>32362</v>
      </c>
      <c r="AA65" s="16">
        <v>2453</v>
      </c>
      <c r="AB65" s="16">
        <v>15114</v>
      </c>
      <c r="AC65" s="16">
        <v>8158</v>
      </c>
      <c r="AD65" s="16">
        <v>1850</v>
      </c>
      <c r="AE65" s="78">
        <v>780</v>
      </c>
      <c r="AF65" s="16">
        <v>2687</v>
      </c>
      <c r="AG65" s="78">
        <v>734</v>
      </c>
      <c r="AH65" s="78">
        <v>0</v>
      </c>
      <c r="AI65" s="78">
        <v>8</v>
      </c>
      <c r="AJ65" s="78">
        <v>578</v>
      </c>
      <c r="AK65" s="47">
        <f t="shared" si="5"/>
        <v>0.81759470984487981</v>
      </c>
      <c r="AL65" s="48">
        <f t="shared" si="6"/>
        <v>0.72337927198566221</v>
      </c>
    </row>
    <row r="66" spans="1:38" x14ac:dyDescent="0.3">
      <c r="A66" s="19" t="s">
        <v>121</v>
      </c>
      <c r="B66" s="16" t="s">
        <v>166</v>
      </c>
      <c r="C66" s="19">
        <v>31961</v>
      </c>
      <c r="D66" s="78">
        <v>255</v>
      </c>
      <c r="E66" s="16">
        <v>23300</v>
      </c>
      <c r="F66" s="16">
        <v>4420</v>
      </c>
      <c r="G66" s="78">
        <v>171</v>
      </c>
      <c r="H66" s="78">
        <v>212</v>
      </c>
      <c r="I66" s="16">
        <v>3603</v>
      </c>
      <c r="J66" s="89">
        <f t="shared" si="0"/>
        <v>0.11273114107818905</v>
      </c>
      <c r="K66" s="89">
        <f t="shared" si="1"/>
        <v>0.88726885892181095</v>
      </c>
      <c r="L66" s="47">
        <f t="shared" si="2"/>
        <v>0.73699195894997027</v>
      </c>
      <c r="M66" s="16">
        <v>31961</v>
      </c>
      <c r="N66" s="16">
        <v>1211</v>
      </c>
      <c r="O66" s="16">
        <v>20810</v>
      </c>
      <c r="P66" s="16">
        <v>5579</v>
      </c>
      <c r="Q66" s="16">
        <v>1018</v>
      </c>
      <c r="R66" s="78">
        <v>169</v>
      </c>
      <c r="S66" s="16">
        <v>2060</v>
      </c>
      <c r="T66" s="78">
        <v>99</v>
      </c>
      <c r="U66" s="78">
        <v>661</v>
      </c>
      <c r="V66" s="78">
        <v>8</v>
      </c>
      <c r="W66" s="78">
        <v>346</v>
      </c>
      <c r="X66" s="47">
        <f t="shared" si="3"/>
        <v>7.2838772253684181E-2</v>
      </c>
      <c r="Y66" s="47">
        <f t="shared" si="4"/>
        <v>0.88423391007790741</v>
      </c>
      <c r="Z66" s="16">
        <v>31961</v>
      </c>
      <c r="AA66" s="16">
        <v>1378</v>
      </c>
      <c r="AB66" s="16">
        <v>20696</v>
      </c>
      <c r="AC66" s="16">
        <v>5515</v>
      </c>
      <c r="AD66" s="16">
        <v>1030</v>
      </c>
      <c r="AE66" s="78">
        <v>175</v>
      </c>
      <c r="AF66" s="16">
        <v>2775</v>
      </c>
      <c r="AG66" s="78">
        <v>11</v>
      </c>
      <c r="AH66" s="78">
        <v>15</v>
      </c>
      <c r="AI66" s="78">
        <v>12</v>
      </c>
      <c r="AJ66" s="78">
        <v>354</v>
      </c>
      <c r="AK66" s="47">
        <f t="shared" si="5"/>
        <v>0.86402177654015833</v>
      </c>
      <c r="AL66" s="48">
        <f t="shared" si="6"/>
        <v>0.81061293451393879</v>
      </c>
    </row>
    <row r="67" spans="1:38" x14ac:dyDescent="0.3">
      <c r="A67" s="19" t="s">
        <v>121</v>
      </c>
      <c r="B67" s="16" t="s">
        <v>167</v>
      </c>
      <c r="C67" s="19">
        <v>23230</v>
      </c>
      <c r="D67" s="78">
        <v>65</v>
      </c>
      <c r="E67" s="16">
        <v>7345</v>
      </c>
      <c r="F67" s="16">
        <v>15198</v>
      </c>
      <c r="G67" s="78">
        <v>113</v>
      </c>
      <c r="H67" s="78">
        <v>201</v>
      </c>
      <c r="I67" s="78">
        <v>308</v>
      </c>
      <c r="J67" s="89">
        <f t="shared" si="0"/>
        <v>1.3258717176065433E-2</v>
      </c>
      <c r="K67" s="89">
        <f t="shared" si="1"/>
        <v>0.98674128282393458</v>
      </c>
      <c r="L67" s="47">
        <f t="shared" si="2"/>
        <v>0.31898407232027548</v>
      </c>
      <c r="M67" s="16">
        <v>23230</v>
      </c>
      <c r="N67" s="16">
        <v>3098</v>
      </c>
      <c r="O67" s="16">
        <v>8545</v>
      </c>
      <c r="P67" s="16">
        <v>7616</v>
      </c>
      <c r="Q67" s="16">
        <v>1436</v>
      </c>
      <c r="R67" s="78">
        <v>166</v>
      </c>
      <c r="S67" s="16">
        <v>1605</v>
      </c>
      <c r="T67" s="78">
        <v>104</v>
      </c>
      <c r="U67" s="78">
        <v>434</v>
      </c>
      <c r="V67" s="78">
        <v>24</v>
      </c>
      <c r="W67" s="78">
        <v>202</v>
      </c>
      <c r="X67" s="47">
        <f t="shared" si="3"/>
        <v>8.0714593198450285E-2</v>
      </c>
      <c r="Y67" s="47">
        <f t="shared" si="4"/>
        <v>0.84773999139044343</v>
      </c>
      <c r="Z67" s="16">
        <v>23230</v>
      </c>
      <c r="AA67" s="16">
        <v>3420</v>
      </c>
      <c r="AB67" s="16">
        <v>8791</v>
      </c>
      <c r="AC67" s="16">
        <v>7416</v>
      </c>
      <c r="AD67" s="16">
        <v>1312</v>
      </c>
      <c r="AE67" s="78">
        <v>166</v>
      </c>
      <c r="AF67" s="16">
        <v>1894</v>
      </c>
      <c r="AG67" s="78">
        <v>22</v>
      </c>
      <c r="AH67" s="78">
        <v>8</v>
      </c>
      <c r="AI67" s="78">
        <v>0</v>
      </c>
      <c r="AJ67" s="78">
        <v>201</v>
      </c>
      <c r="AK67" s="47">
        <f t="shared" si="5"/>
        <v>0.84619027120103318</v>
      </c>
      <c r="AL67" s="48">
        <f t="shared" si="6"/>
        <v>0.5833620318553594</v>
      </c>
    </row>
    <row r="68" spans="1:38" x14ac:dyDescent="0.3">
      <c r="A68" s="19" t="s">
        <v>121</v>
      </c>
      <c r="B68" s="16" t="s">
        <v>169</v>
      </c>
      <c r="C68" s="19">
        <v>26389</v>
      </c>
      <c r="D68" s="78">
        <v>320</v>
      </c>
      <c r="E68" s="16">
        <v>20234</v>
      </c>
      <c r="F68" s="16">
        <v>1615</v>
      </c>
      <c r="G68" s="78">
        <v>90</v>
      </c>
      <c r="H68" s="78">
        <v>69</v>
      </c>
      <c r="I68" s="16">
        <v>4061</v>
      </c>
      <c r="J68" s="89">
        <f t="shared" si="0"/>
        <v>0.15388987835840692</v>
      </c>
      <c r="K68" s="89">
        <f t="shared" si="1"/>
        <v>0.84611012164159305</v>
      </c>
      <c r="L68" s="47">
        <f t="shared" si="2"/>
        <v>0.77888514153624622</v>
      </c>
      <c r="M68" s="16">
        <v>26389</v>
      </c>
      <c r="N68" s="16">
        <v>3060</v>
      </c>
      <c r="O68" s="16">
        <v>17693</v>
      </c>
      <c r="P68" s="16">
        <v>2017</v>
      </c>
      <c r="Q68" s="78">
        <v>370</v>
      </c>
      <c r="R68" s="78">
        <v>191</v>
      </c>
      <c r="S68" s="16">
        <v>2574</v>
      </c>
      <c r="T68" s="78">
        <v>25</v>
      </c>
      <c r="U68" s="78">
        <v>171</v>
      </c>
      <c r="V68" s="78">
        <v>1</v>
      </c>
      <c r="W68" s="78">
        <v>287</v>
      </c>
      <c r="X68" s="47">
        <f t="shared" si="3"/>
        <v>0.10572587062791315</v>
      </c>
      <c r="Y68" s="47">
        <f t="shared" si="4"/>
        <v>0.86933949751790518</v>
      </c>
      <c r="Z68" s="16">
        <v>26389</v>
      </c>
      <c r="AA68" s="16">
        <v>2990</v>
      </c>
      <c r="AB68" s="16">
        <v>18339</v>
      </c>
      <c r="AC68" s="16">
        <v>1764</v>
      </c>
      <c r="AD68" s="78">
        <v>373</v>
      </c>
      <c r="AE68" s="78">
        <v>171</v>
      </c>
      <c r="AF68" s="16">
        <v>2416</v>
      </c>
      <c r="AG68" s="78">
        <v>21</v>
      </c>
      <c r="AH68" s="78">
        <v>24</v>
      </c>
      <c r="AI68" s="78">
        <v>0</v>
      </c>
      <c r="AJ68" s="78">
        <v>291</v>
      </c>
      <c r="AK68" s="47">
        <f t="shared" si="5"/>
        <v>0.87680472924324526</v>
      </c>
      <c r="AL68" s="48">
        <f t="shared" si="6"/>
        <v>0.82411231952707564</v>
      </c>
    </row>
    <row r="69" spans="1:38" x14ac:dyDescent="0.3">
      <c r="A69" s="19" t="s">
        <v>121</v>
      </c>
      <c r="B69" s="16" t="s">
        <v>171</v>
      </c>
      <c r="C69" s="19">
        <v>18868</v>
      </c>
      <c r="D69" s="78">
        <v>93</v>
      </c>
      <c r="E69" s="16">
        <v>13058</v>
      </c>
      <c r="F69" s="16">
        <v>4889</v>
      </c>
      <c r="G69" s="78">
        <v>101</v>
      </c>
      <c r="H69" s="78">
        <v>201</v>
      </c>
      <c r="I69" s="78">
        <v>526</v>
      </c>
      <c r="J69" s="89">
        <f t="shared" si="0"/>
        <v>2.7877888488446047E-2</v>
      </c>
      <c r="K69" s="89">
        <f t="shared" si="1"/>
        <v>0.97212211151155392</v>
      </c>
      <c r="L69" s="47">
        <f t="shared" si="2"/>
        <v>0.69700021199915196</v>
      </c>
      <c r="M69" s="16">
        <v>18868</v>
      </c>
      <c r="N69" s="78">
        <v>641</v>
      </c>
      <c r="O69" s="16">
        <v>2563</v>
      </c>
      <c r="P69" s="16">
        <v>12246</v>
      </c>
      <c r="Q69" s="16">
        <v>1800</v>
      </c>
      <c r="R69" s="78">
        <v>14</v>
      </c>
      <c r="S69" s="78">
        <v>930</v>
      </c>
      <c r="T69" s="78">
        <v>172</v>
      </c>
      <c r="U69" s="78">
        <v>238</v>
      </c>
      <c r="V69" s="78">
        <v>0</v>
      </c>
      <c r="W69" s="78">
        <v>264</v>
      </c>
      <c r="X69" s="47">
        <f t="shared" si="3"/>
        <v>5.9147763408946362E-2</v>
      </c>
      <c r="Y69" s="47">
        <f t="shared" si="4"/>
        <v>0.8314606741573034</v>
      </c>
      <c r="Z69" s="16">
        <v>18868</v>
      </c>
      <c r="AA69" s="78">
        <v>812</v>
      </c>
      <c r="AB69" s="16">
        <v>2586</v>
      </c>
      <c r="AC69" s="16">
        <v>11890</v>
      </c>
      <c r="AD69" s="16">
        <v>1810</v>
      </c>
      <c r="AE69" s="78">
        <v>25</v>
      </c>
      <c r="AF69" s="16">
        <v>1256</v>
      </c>
      <c r="AG69" s="78">
        <v>237</v>
      </c>
      <c r="AH69" s="78">
        <v>2</v>
      </c>
      <c r="AI69" s="78">
        <v>0</v>
      </c>
      <c r="AJ69" s="78">
        <v>250</v>
      </c>
      <c r="AK69" s="47">
        <f t="shared" si="5"/>
        <v>0.82292770828916684</v>
      </c>
      <c r="AL69" s="48">
        <f t="shared" si="6"/>
        <v>0.76423044307822763</v>
      </c>
    </row>
    <row r="70" spans="1:38" x14ac:dyDescent="0.3">
      <c r="A70" s="19" t="s">
        <v>121</v>
      </c>
      <c r="B70" s="16" t="s">
        <v>173</v>
      </c>
      <c r="C70" s="19">
        <v>31403</v>
      </c>
      <c r="D70" s="78">
        <v>385</v>
      </c>
      <c r="E70" s="16">
        <v>24281</v>
      </c>
      <c r="F70" s="16">
        <v>5016</v>
      </c>
      <c r="G70" s="78">
        <v>59</v>
      </c>
      <c r="H70" s="78">
        <v>30</v>
      </c>
      <c r="I70" s="16">
        <v>1632</v>
      </c>
      <c r="J70" s="89">
        <f t="shared" ref="J70:J133" si="7">I70/C70</f>
        <v>5.1969557048689614E-2</v>
      </c>
      <c r="K70" s="89">
        <f t="shared" ref="K70:K133" si="8">1-J70</f>
        <v>0.94803044295131034</v>
      </c>
      <c r="L70" s="47">
        <f t="shared" ref="L70:L133" si="9">(D70+E70)/C70</f>
        <v>0.78546635671751108</v>
      </c>
      <c r="M70" s="16">
        <v>31403</v>
      </c>
      <c r="N70" s="78">
        <v>247</v>
      </c>
      <c r="O70" s="16">
        <v>7643</v>
      </c>
      <c r="P70" s="16">
        <v>17376</v>
      </c>
      <c r="Q70" s="78">
        <v>615</v>
      </c>
      <c r="R70" s="78">
        <v>519</v>
      </c>
      <c r="S70" s="78">
        <v>991</v>
      </c>
      <c r="T70" s="78">
        <v>33</v>
      </c>
      <c r="U70" s="16">
        <v>1553</v>
      </c>
      <c r="V70" s="78">
        <v>5</v>
      </c>
      <c r="W70" s="16">
        <v>2421</v>
      </c>
      <c r="X70" s="47">
        <f t="shared" ref="X70:X133" si="10">(R70+S70+T70)/M70</f>
        <v>4.9135432920421614E-2</v>
      </c>
      <c r="Y70" s="47">
        <f t="shared" ref="Y70:Y133" si="11">(N70+O70+P70+U70)/M70</f>
        <v>0.85402668534853354</v>
      </c>
      <c r="Z70" s="16">
        <v>31403</v>
      </c>
      <c r="AA70" s="78">
        <v>533</v>
      </c>
      <c r="AB70" s="16">
        <v>8932</v>
      </c>
      <c r="AC70" s="16">
        <v>16819</v>
      </c>
      <c r="AD70" s="78">
        <v>651</v>
      </c>
      <c r="AE70" s="78">
        <v>579</v>
      </c>
      <c r="AF70" s="16">
        <v>1033</v>
      </c>
      <c r="AG70" s="78">
        <v>29</v>
      </c>
      <c r="AH70" s="78">
        <v>22</v>
      </c>
      <c r="AI70" s="78">
        <v>4</v>
      </c>
      <c r="AJ70" s="16">
        <v>2801</v>
      </c>
      <c r="AK70" s="47">
        <f t="shared" ref="AK70:AK133" si="12">(AA70+AB70+AC70+AG70+AH70)/Z70</f>
        <v>0.83861414514536825</v>
      </c>
      <c r="AL70" s="48">
        <f t="shared" ref="AL70:AL133" si="13">(Y70+L70)/2</f>
        <v>0.81974652103302237</v>
      </c>
    </row>
    <row r="71" spans="1:38" x14ac:dyDescent="0.3">
      <c r="A71" s="19" t="s">
        <v>121</v>
      </c>
      <c r="B71" s="16" t="s">
        <v>175</v>
      </c>
      <c r="C71" s="19">
        <v>14205</v>
      </c>
      <c r="D71" s="78">
        <v>74</v>
      </c>
      <c r="E71" s="16">
        <v>11853</v>
      </c>
      <c r="F71" s="16">
        <v>1832</v>
      </c>
      <c r="G71" s="78">
        <v>12</v>
      </c>
      <c r="H71" s="78">
        <v>27</v>
      </c>
      <c r="I71" s="78">
        <v>407</v>
      </c>
      <c r="J71" s="89">
        <f t="shared" si="7"/>
        <v>2.8651883139739528E-2</v>
      </c>
      <c r="K71" s="89">
        <f t="shared" si="8"/>
        <v>0.97134811686026046</v>
      </c>
      <c r="L71" s="47">
        <f t="shared" si="9"/>
        <v>0.8396339317141851</v>
      </c>
      <c r="M71" s="16">
        <v>14205</v>
      </c>
      <c r="N71" s="16">
        <v>1430</v>
      </c>
      <c r="O71" s="78">
        <v>528</v>
      </c>
      <c r="P71" s="16">
        <v>10556</v>
      </c>
      <c r="Q71" s="78">
        <v>863</v>
      </c>
      <c r="R71" s="78">
        <v>49</v>
      </c>
      <c r="S71" s="78">
        <v>285</v>
      </c>
      <c r="T71" s="78">
        <v>188</v>
      </c>
      <c r="U71" s="78">
        <v>294</v>
      </c>
      <c r="V71" s="78">
        <v>0</v>
      </c>
      <c r="W71" s="78">
        <v>12</v>
      </c>
      <c r="X71" s="47">
        <f t="shared" si="10"/>
        <v>3.6747624076029564E-2</v>
      </c>
      <c r="Y71" s="47">
        <f t="shared" si="11"/>
        <v>0.90165434706089409</v>
      </c>
      <c r="Z71" s="16">
        <v>14205</v>
      </c>
      <c r="AA71" s="16">
        <v>1682</v>
      </c>
      <c r="AB71" s="78">
        <v>607</v>
      </c>
      <c r="AC71" s="16">
        <v>10235</v>
      </c>
      <c r="AD71" s="16">
        <v>1013</v>
      </c>
      <c r="AE71" s="78">
        <v>103</v>
      </c>
      <c r="AF71" s="78">
        <v>312</v>
      </c>
      <c r="AG71" s="78">
        <v>224</v>
      </c>
      <c r="AH71" s="78">
        <v>15</v>
      </c>
      <c r="AI71" s="78">
        <v>0</v>
      </c>
      <c r="AJ71" s="78">
        <v>14</v>
      </c>
      <c r="AK71" s="47">
        <f t="shared" si="12"/>
        <v>0.89848644843365011</v>
      </c>
      <c r="AL71" s="48">
        <f t="shared" si="13"/>
        <v>0.8706441393875396</v>
      </c>
    </row>
    <row r="72" spans="1:38" x14ac:dyDescent="0.3">
      <c r="A72" s="19" t="s">
        <v>121</v>
      </c>
      <c r="B72" s="16" t="s">
        <v>177</v>
      </c>
      <c r="C72" s="19">
        <v>21900</v>
      </c>
      <c r="D72" s="78">
        <v>20</v>
      </c>
      <c r="E72" s="16">
        <v>1153</v>
      </c>
      <c r="F72" s="16">
        <v>19502</v>
      </c>
      <c r="G72" s="78">
        <v>189</v>
      </c>
      <c r="H72" s="78">
        <v>358</v>
      </c>
      <c r="I72" s="78">
        <v>678</v>
      </c>
      <c r="J72" s="89">
        <f t="shared" si="7"/>
        <v>3.0958904109589042E-2</v>
      </c>
      <c r="K72" s="89">
        <f t="shared" si="8"/>
        <v>0.96904109589041099</v>
      </c>
      <c r="L72" s="47">
        <f t="shared" si="9"/>
        <v>5.3561643835616436E-2</v>
      </c>
      <c r="M72" s="16">
        <v>21900</v>
      </c>
      <c r="N72" s="78">
        <v>308</v>
      </c>
      <c r="O72" s="16">
        <v>7267</v>
      </c>
      <c r="P72" s="16">
        <v>12004</v>
      </c>
      <c r="Q72" s="16">
        <v>1200</v>
      </c>
      <c r="R72" s="78">
        <v>3</v>
      </c>
      <c r="S72" s="78">
        <v>395</v>
      </c>
      <c r="T72" s="78">
        <v>172</v>
      </c>
      <c r="U72" s="78">
        <v>357</v>
      </c>
      <c r="V72" s="78">
        <v>1</v>
      </c>
      <c r="W72" s="78">
        <v>193</v>
      </c>
      <c r="X72" s="47">
        <f t="shared" si="10"/>
        <v>2.6027397260273973E-2</v>
      </c>
      <c r="Y72" s="47">
        <f t="shared" si="11"/>
        <v>0.91031963470319632</v>
      </c>
      <c r="Z72" s="16">
        <v>21900</v>
      </c>
      <c r="AA72" s="78">
        <v>320</v>
      </c>
      <c r="AB72" s="16">
        <v>8148</v>
      </c>
      <c r="AC72" s="16">
        <v>10970</v>
      </c>
      <c r="AD72" s="16">
        <v>1330</v>
      </c>
      <c r="AE72" s="78">
        <v>3</v>
      </c>
      <c r="AF72" s="78">
        <v>680</v>
      </c>
      <c r="AG72" s="78">
        <v>234</v>
      </c>
      <c r="AH72" s="78">
        <v>3</v>
      </c>
      <c r="AI72" s="78">
        <v>0</v>
      </c>
      <c r="AJ72" s="78">
        <v>212</v>
      </c>
      <c r="AK72" s="47">
        <f t="shared" si="12"/>
        <v>0.89840182648401823</v>
      </c>
      <c r="AL72" s="48">
        <f t="shared" si="13"/>
        <v>0.48194063926940639</v>
      </c>
    </row>
    <row r="73" spans="1:38" x14ac:dyDescent="0.3">
      <c r="A73" s="19" t="s">
        <v>121</v>
      </c>
      <c r="B73" s="16" t="s">
        <v>181</v>
      </c>
      <c r="C73" s="19">
        <v>72769</v>
      </c>
      <c r="D73" s="78">
        <v>745</v>
      </c>
      <c r="E73" s="16">
        <v>58282</v>
      </c>
      <c r="F73" s="16">
        <v>11794</v>
      </c>
      <c r="G73" s="78">
        <v>171</v>
      </c>
      <c r="H73" s="78">
        <v>346</v>
      </c>
      <c r="I73" s="16">
        <v>1431</v>
      </c>
      <c r="J73" s="89">
        <f t="shared" si="7"/>
        <v>1.9664967225054626E-2</v>
      </c>
      <c r="K73" s="89">
        <f t="shared" si="8"/>
        <v>0.98033503277494538</v>
      </c>
      <c r="L73" s="47">
        <f t="shared" si="9"/>
        <v>0.81115584933144613</v>
      </c>
      <c r="M73" s="16">
        <v>72769</v>
      </c>
      <c r="N73" s="16">
        <v>1620</v>
      </c>
      <c r="O73" s="16">
        <v>24687</v>
      </c>
      <c r="P73" s="16">
        <v>33542</v>
      </c>
      <c r="Q73" s="16">
        <v>5773</v>
      </c>
      <c r="R73" s="78">
        <v>37</v>
      </c>
      <c r="S73" s="16">
        <v>2759</v>
      </c>
      <c r="T73" s="78">
        <v>223</v>
      </c>
      <c r="U73" s="16">
        <v>2081</v>
      </c>
      <c r="V73" s="78">
        <v>122</v>
      </c>
      <c r="W73" s="16">
        <v>1925</v>
      </c>
      <c r="X73" s="47">
        <f t="shared" si="10"/>
        <v>4.1487446577526142E-2</v>
      </c>
      <c r="Y73" s="47">
        <f t="shared" si="11"/>
        <v>0.85104921051546678</v>
      </c>
      <c r="Z73" s="16">
        <v>72769</v>
      </c>
      <c r="AA73" s="16">
        <v>1917</v>
      </c>
      <c r="AB73" s="16">
        <v>23778</v>
      </c>
      <c r="AC73" s="16">
        <v>34890</v>
      </c>
      <c r="AD73" s="16">
        <v>5949</v>
      </c>
      <c r="AE73" s="78">
        <v>51</v>
      </c>
      <c r="AF73" s="16">
        <v>3792</v>
      </c>
      <c r="AG73" s="78">
        <v>227</v>
      </c>
      <c r="AH73" s="78">
        <v>85</v>
      </c>
      <c r="AI73" s="78">
        <v>160</v>
      </c>
      <c r="AJ73" s="16">
        <v>1920</v>
      </c>
      <c r="AK73" s="47">
        <f t="shared" si="12"/>
        <v>0.83685360524399122</v>
      </c>
      <c r="AL73" s="48">
        <f t="shared" si="13"/>
        <v>0.83110252992345646</v>
      </c>
    </row>
    <row r="74" spans="1:38" x14ac:dyDescent="0.3">
      <c r="A74" s="19" t="s">
        <v>121</v>
      </c>
      <c r="B74" s="16" t="s">
        <v>182</v>
      </c>
      <c r="C74" s="19">
        <v>11735</v>
      </c>
      <c r="D74" s="78">
        <v>34</v>
      </c>
      <c r="E74" s="16">
        <v>10059</v>
      </c>
      <c r="F74" s="78">
        <v>383</v>
      </c>
      <c r="G74" s="78">
        <v>38</v>
      </c>
      <c r="H74" s="78">
        <v>45</v>
      </c>
      <c r="I74" s="16">
        <v>1176</v>
      </c>
      <c r="J74" s="89">
        <f t="shared" si="7"/>
        <v>0.1002130379207499</v>
      </c>
      <c r="K74" s="89">
        <f t="shared" si="8"/>
        <v>0.89978696207925013</v>
      </c>
      <c r="L74" s="47">
        <f t="shared" si="9"/>
        <v>0.86007669365146999</v>
      </c>
      <c r="M74" s="16">
        <v>11735</v>
      </c>
      <c r="N74" s="16">
        <v>1862</v>
      </c>
      <c r="O74" s="16">
        <v>1932</v>
      </c>
      <c r="P74" s="16">
        <v>1673</v>
      </c>
      <c r="Q74" s="78">
        <v>274</v>
      </c>
      <c r="R74" s="78">
        <v>561</v>
      </c>
      <c r="S74" s="16">
        <v>5246</v>
      </c>
      <c r="T74" s="78">
        <v>72</v>
      </c>
      <c r="U74" s="78">
        <v>113</v>
      </c>
      <c r="V74" s="78">
        <v>0</v>
      </c>
      <c r="W74" s="78">
        <v>2</v>
      </c>
      <c r="X74" s="47">
        <f t="shared" si="10"/>
        <v>0.5009799744354495</v>
      </c>
      <c r="Y74" s="47">
        <f t="shared" si="11"/>
        <v>0.47550063911376222</v>
      </c>
      <c r="Z74" s="16">
        <v>11735</v>
      </c>
      <c r="AA74" s="16">
        <v>1900</v>
      </c>
      <c r="AB74" s="16">
        <v>2038</v>
      </c>
      <c r="AC74" s="16">
        <v>1884</v>
      </c>
      <c r="AD74" s="78">
        <v>290</v>
      </c>
      <c r="AE74" s="78">
        <v>565</v>
      </c>
      <c r="AF74" s="16">
        <v>4985</v>
      </c>
      <c r="AG74" s="78">
        <v>69</v>
      </c>
      <c r="AH74" s="78">
        <v>2</v>
      </c>
      <c r="AI74" s="78">
        <v>0</v>
      </c>
      <c r="AJ74" s="78">
        <v>2</v>
      </c>
      <c r="AK74" s="47">
        <f t="shared" si="12"/>
        <v>0.5021729867916489</v>
      </c>
      <c r="AL74" s="48">
        <f t="shared" si="13"/>
        <v>0.66778866638261614</v>
      </c>
    </row>
    <row r="75" spans="1:38" x14ac:dyDescent="0.3">
      <c r="A75" s="19" t="s">
        <v>121</v>
      </c>
      <c r="B75" s="16" t="s">
        <v>184</v>
      </c>
      <c r="C75" s="19">
        <v>22058</v>
      </c>
      <c r="D75" s="78">
        <v>85</v>
      </c>
      <c r="E75" s="16">
        <v>15916</v>
      </c>
      <c r="F75" s="78">
        <v>569</v>
      </c>
      <c r="G75" s="78">
        <v>87</v>
      </c>
      <c r="H75" s="78">
        <v>90</v>
      </c>
      <c r="I75" s="16">
        <v>5311</v>
      </c>
      <c r="J75" s="89">
        <f t="shared" si="7"/>
        <v>0.24077432224136366</v>
      </c>
      <c r="K75" s="89">
        <f t="shared" si="8"/>
        <v>0.75922567775863636</v>
      </c>
      <c r="L75" s="47">
        <f t="shared" si="9"/>
        <v>0.72540574848127659</v>
      </c>
      <c r="M75" s="16">
        <v>22058</v>
      </c>
      <c r="N75" s="78">
        <v>437</v>
      </c>
      <c r="O75" s="16">
        <v>11118</v>
      </c>
      <c r="P75" s="16">
        <v>4110</v>
      </c>
      <c r="Q75" s="78">
        <v>362</v>
      </c>
      <c r="R75" s="78">
        <v>8</v>
      </c>
      <c r="S75" s="16">
        <v>5335</v>
      </c>
      <c r="T75" s="78">
        <v>570</v>
      </c>
      <c r="U75" s="78">
        <v>6</v>
      </c>
      <c r="V75" s="78">
        <v>0</v>
      </c>
      <c r="W75" s="78">
        <v>112</v>
      </c>
      <c r="X75" s="47">
        <f t="shared" si="10"/>
        <v>0.26806600779762446</v>
      </c>
      <c r="Y75" s="47">
        <f t="shared" si="11"/>
        <v>0.71044518995375827</v>
      </c>
      <c r="Z75" s="16">
        <v>22058</v>
      </c>
      <c r="AA75" s="78">
        <v>436</v>
      </c>
      <c r="AB75" s="16">
        <v>11022</v>
      </c>
      <c r="AC75" s="16">
        <v>4301</v>
      </c>
      <c r="AD75" s="78">
        <v>373</v>
      </c>
      <c r="AE75" s="78">
        <v>9</v>
      </c>
      <c r="AF75" s="16">
        <v>5216</v>
      </c>
      <c r="AG75" s="78">
        <v>588</v>
      </c>
      <c r="AH75" s="78">
        <v>0</v>
      </c>
      <c r="AI75" s="78">
        <v>0</v>
      </c>
      <c r="AJ75" s="78">
        <v>113</v>
      </c>
      <c r="AK75" s="47">
        <f t="shared" si="12"/>
        <v>0.74109166742225041</v>
      </c>
      <c r="AL75" s="48">
        <f t="shared" si="13"/>
        <v>0.71792546921751743</v>
      </c>
    </row>
    <row r="76" spans="1:38" x14ac:dyDescent="0.3">
      <c r="A76" s="19" t="s">
        <v>121</v>
      </c>
      <c r="B76" s="16" t="s">
        <v>188</v>
      </c>
      <c r="C76" s="19">
        <v>22591</v>
      </c>
      <c r="D76" s="78">
        <v>223</v>
      </c>
      <c r="E76" s="16">
        <v>21129</v>
      </c>
      <c r="F76" s="78">
        <v>693</v>
      </c>
      <c r="G76" s="78">
        <v>31</v>
      </c>
      <c r="H76" s="78">
        <v>65</v>
      </c>
      <c r="I76" s="78">
        <v>450</v>
      </c>
      <c r="J76" s="89">
        <f t="shared" si="7"/>
        <v>1.9919436943915719E-2</v>
      </c>
      <c r="K76" s="89">
        <f t="shared" si="8"/>
        <v>0.98008056305608426</v>
      </c>
      <c r="L76" s="47">
        <f t="shared" si="9"/>
        <v>0.94515515028108543</v>
      </c>
      <c r="M76" s="16">
        <v>22591</v>
      </c>
      <c r="N76" s="78">
        <v>626</v>
      </c>
      <c r="O76" s="78">
        <v>2916</v>
      </c>
      <c r="P76" s="16">
        <v>11770</v>
      </c>
      <c r="Q76" s="16">
        <v>4424</v>
      </c>
      <c r="R76" s="78">
        <v>105</v>
      </c>
      <c r="S76" s="78">
        <v>731</v>
      </c>
      <c r="T76" s="78">
        <v>325</v>
      </c>
      <c r="U76" s="78">
        <v>813</v>
      </c>
      <c r="V76" s="78">
        <v>1</v>
      </c>
      <c r="W76" s="78">
        <v>880</v>
      </c>
      <c r="X76" s="47">
        <f t="shared" si="10"/>
        <v>5.1392147315302554E-2</v>
      </c>
      <c r="Y76" s="47">
        <f t="shared" si="11"/>
        <v>0.71377982382364658</v>
      </c>
      <c r="Z76" s="16">
        <v>22591</v>
      </c>
      <c r="AA76" s="78">
        <v>591</v>
      </c>
      <c r="AB76" s="78">
        <v>2933</v>
      </c>
      <c r="AC76" s="16">
        <v>12192</v>
      </c>
      <c r="AD76" s="16">
        <v>4637</v>
      </c>
      <c r="AE76" s="78">
        <v>108</v>
      </c>
      <c r="AF76" s="78">
        <v>1034</v>
      </c>
      <c r="AG76" s="78">
        <v>198</v>
      </c>
      <c r="AH76" s="78">
        <v>14</v>
      </c>
      <c r="AI76" s="78">
        <v>0</v>
      </c>
      <c r="AJ76" s="78">
        <v>884</v>
      </c>
      <c r="AK76" s="47">
        <f t="shared" si="12"/>
        <v>0.70505953698375456</v>
      </c>
      <c r="AL76" s="48">
        <f t="shared" si="13"/>
        <v>0.82946748705236595</v>
      </c>
    </row>
    <row r="77" spans="1:38" x14ac:dyDescent="0.3">
      <c r="A77" s="19" t="s">
        <v>121</v>
      </c>
      <c r="B77" s="16" t="s">
        <v>191</v>
      </c>
      <c r="C77" s="19">
        <v>10345</v>
      </c>
      <c r="D77" s="78">
        <v>46</v>
      </c>
      <c r="E77" s="16">
        <v>9300</v>
      </c>
      <c r="F77" s="78">
        <v>350</v>
      </c>
      <c r="G77" s="78">
        <v>80</v>
      </c>
      <c r="H77" s="78">
        <v>14</v>
      </c>
      <c r="I77" s="78">
        <v>555</v>
      </c>
      <c r="J77" s="89">
        <f t="shared" si="7"/>
        <v>5.3649105848235866E-2</v>
      </c>
      <c r="K77" s="89">
        <f t="shared" si="8"/>
        <v>0.9463508941517641</v>
      </c>
      <c r="L77" s="47">
        <f t="shared" si="9"/>
        <v>0.90343160947317547</v>
      </c>
      <c r="M77" s="16">
        <v>10345</v>
      </c>
      <c r="N77" s="78">
        <v>272</v>
      </c>
      <c r="O77" s="16">
        <v>4566</v>
      </c>
      <c r="P77" s="16">
        <v>3184</v>
      </c>
      <c r="Q77" s="78">
        <v>254</v>
      </c>
      <c r="R77" s="78">
        <v>5</v>
      </c>
      <c r="S77" s="16">
        <v>1988</v>
      </c>
      <c r="T77" s="78">
        <v>67</v>
      </c>
      <c r="U77" s="78">
        <v>8</v>
      </c>
      <c r="V77" s="78">
        <v>0</v>
      </c>
      <c r="W77" s="78">
        <v>1</v>
      </c>
      <c r="X77" s="47">
        <f t="shared" si="10"/>
        <v>0.19913001449975834</v>
      </c>
      <c r="Y77" s="47">
        <f t="shared" si="11"/>
        <v>0.7762203963267279</v>
      </c>
      <c r="Z77" s="16">
        <v>10345</v>
      </c>
      <c r="AA77" s="78">
        <v>419</v>
      </c>
      <c r="AB77" s="16">
        <v>4270</v>
      </c>
      <c r="AC77" s="16">
        <v>2967</v>
      </c>
      <c r="AD77" s="78">
        <v>246</v>
      </c>
      <c r="AE77" s="78">
        <v>5</v>
      </c>
      <c r="AF77" s="16">
        <v>2317</v>
      </c>
      <c r="AG77" s="78">
        <v>116</v>
      </c>
      <c r="AH77" s="78">
        <v>2</v>
      </c>
      <c r="AI77" s="78">
        <v>0</v>
      </c>
      <c r="AJ77" s="78">
        <v>3</v>
      </c>
      <c r="AK77" s="47">
        <f t="shared" si="12"/>
        <v>0.75147414209763175</v>
      </c>
      <c r="AL77" s="48">
        <f t="shared" si="13"/>
        <v>0.83982600289995168</v>
      </c>
    </row>
    <row r="78" spans="1:38" x14ac:dyDescent="0.3">
      <c r="A78" s="19" t="s">
        <v>121</v>
      </c>
      <c r="B78" s="16" t="s">
        <v>192</v>
      </c>
      <c r="C78" s="19">
        <v>20246</v>
      </c>
      <c r="D78" s="78">
        <v>129</v>
      </c>
      <c r="E78" s="16">
        <v>15372</v>
      </c>
      <c r="F78" s="16">
        <v>4068</v>
      </c>
      <c r="G78" s="78">
        <v>139</v>
      </c>
      <c r="H78" s="78">
        <v>68</v>
      </c>
      <c r="I78" s="78">
        <v>470</v>
      </c>
      <c r="J78" s="89">
        <f t="shared" si="7"/>
        <v>2.3214462115973524E-2</v>
      </c>
      <c r="K78" s="89">
        <f t="shared" si="8"/>
        <v>0.97678553788402644</v>
      </c>
      <c r="L78" s="47">
        <f t="shared" si="9"/>
        <v>0.76563271757384177</v>
      </c>
      <c r="M78" s="16">
        <v>20246</v>
      </c>
      <c r="N78" s="78">
        <v>176</v>
      </c>
      <c r="O78" s="16">
        <v>13096</v>
      </c>
      <c r="P78" s="16">
        <v>3822</v>
      </c>
      <c r="Q78" s="78">
        <v>403</v>
      </c>
      <c r="R78" s="78">
        <v>55</v>
      </c>
      <c r="S78" s="16">
        <v>2310</v>
      </c>
      <c r="T78" s="78">
        <v>162</v>
      </c>
      <c r="U78" s="78">
        <v>1</v>
      </c>
      <c r="V78" s="78">
        <v>0</v>
      </c>
      <c r="W78" s="78">
        <v>221</v>
      </c>
      <c r="X78" s="47">
        <f t="shared" si="10"/>
        <v>0.12481477822779809</v>
      </c>
      <c r="Y78" s="47">
        <f t="shared" si="11"/>
        <v>0.84436431887780306</v>
      </c>
      <c r="Z78" s="16">
        <v>20246</v>
      </c>
      <c r="AA78" s="78">
        <v>179</v>
      </c>
      <c r="AB78" s="16">
        <v>12995</v>
      </c>
      <c r="AC78" s="16">
        <v>3830</v>
      </c>
      <c r="AD78" s="78">
        <v>392</v>
      </c>
      <c r="AE78" s="78">
        <v>53</v>
      </c>
      <c r="AF78" s="16">
        <v>2432</v>
      </c>
      <c r="AG78" s="78">
        <v>140</v>
      </c>
      <c r="AH78" s="78">
        <v>1</v>
      </c>
      <c r="AI78" s="78">
        <v>0</v>
      </c>
      <c r="AJ78" s="78">
        <v>224</v>
      </c>
      <c r="AK78" s="47">
        <f t="shared" si="12"/>
        <v>0.84683394250716193</v>
      </c>
      <c r="AL78" s="48">
        <f t="shared" si="13"/>
        <v>0.80499851822582236</v>
      </c>
    </row>
    <row r="79" spans="1:38" x14ac:dyDescent="0.3">
      <c r="A79" s="19" t="s">
        <v>121</v>
      </c>
      <c r="B79" s="16" t="s">
        <v>196</v>
      </c>
      <c r="C79" s="19">
        <v>7361</v>
      </c>
      <c r="D79" s="78">
        <v>205</v>
      </c>
      <c r="E79" s="16">
        <v>5046</v>
      </c>
      <c r="F79" s="78">
        <v>956</v>
      </c>
      <c r="G79" s="78">
        <v>156</v>
      </c>
      <c r="H79" s="78">
        <v>170</v>
      </c>
      <c r="I79" s="78">
        <v>828</v>
      </c>
      <c r="J79" s="89">
        <f t="shared" si="7"/>
        <v>0.11248471675044151</v>
      </c>
      <c r="K79" s="89">
        <f t="shared" si="8"/>
        <v>0.88751528324955853</v>
      </c>
      <c r="L79" s="47">
        <f t="shared" si="9"/>
        <v>0.71335416383643524</v>
      </c>
      <c r="M79" s="16">
        <v>7361</v>
      </c>
      <c r="N79" s="78">
        <v>702</v>
      </c>
      <c r="O79" s="78">
        <v>365</v>
      </c>
      <c r="P79" s="16">
        <v>1354</v>
      </c>
      <c r="Q79" s="78">
        <v>911</v>
      </c>
      <c r="R79" s="78">
        <v>299</v>
      </c>
      <c r="S79" s="16">
        <v>2827</v>
      </c>
      <c r="T79" s="78">
        <v>577</v>
      </c>
      <c r="U79" s="78">
        <v>313</v>
      </c>
      <c r="V79" s="78">
        <v>0</v>
      </c>
      <c r="W79" s="78">
        <v>13</v>
      </c>
      <c r="X79" s="47">
        <f t="shared" si="10"/>
        <v>0.50305664991169674</v>
      </c>
      <c r="Y79" s="47">
        <f t="shared" si="11"/>
        <v>0.37141692704795543</v>
      </c>
      <c r="Z79" s="16">
        <v>7361</v>
      </c>
      <c r="AA79" s="16">
        <v>1181</v>
      </c>
      <c r="AB79" s="78">
        <v>251</v>
      </c>
      <c r="AC79" s="16">
        <v>1194</v>
      </c>
      <c r="AD79" s="78">
        <v>916</v>
      </c>
      <c r="AE79" s="78">
        <v>308</v>
      </c>
      <c r="AF79" s="16">
        <v>2922</v>
      </c>
      <c r="AG79" s="78">
        <v>569</v>
      </c>
      <c r="AH79" s="78">
        <v>5</v>
      </c>
      <c r="AI79" s="78">
        <v>0</v>
      </c>
      <c r="AJ79" s="78">
        <v>15</v>
      </c>
      <c r="AK79" s="47">
        <f t="shared" si="12"/>
        <v>0.43472354299687543</v>
      </c>
      <c r="AL79" s="48">
        <f t="shared" si="13"/>
        <v>0.5423855454421953</v>
      </c>
    </row>
    <row r="80" spans="1:38" x14ac:dyDescent="0.3">
      <c r="A80" s="19" t="s">
        <v>121</v>
      </c>
      <c r="B80" s="16" t="s">
        <v>197</v>
      </c>
      <c r="C80" s="19">
        <v>35743</v>
      </c>
      <c r="D80" s="78">
        <v>434</v>
      </c>
      <c r="E80" s="16">
        <v>26495</v>
      </c>
      <c r="F80" s="16">
        <v>6830</v>
      </c>
      <c r="G80" s="78">
        <v>301</v>
      </c>
      <c r="H80" s="78">
        <v>355</v>
      </c>
      <c r="I80" s="16">
        <v>1328</v>
      </c>
      <c r="J80" s="89">
        <f t="shared" si="7"/>
        <v>3.7154128081022857E-2</v>
      </c>
      <c r="K80" s="89">
        <f t="shared" si="8"/>
        <v>0.96284587191897719</v>
      </c>
      <c r="L80" s="47">
        <f t="shared" si="9"/>
        <v>0.75340626136586186</v>
      </c>
      <c r="M80" s="16">
        <v>35743</v>
      </c>
      <c r="N80" s="78">
        <v>908</v>
      </c>
      <c r="O80" s="16">
        <v>18249</v>
      </c>
      <c r="P80" s="16">
        <v>5392</v>
      </c>
      <c r="Q80" s="16">
        <v>1363</v>
      </c>
      <c r="R80" s="78">
        <v>370</v>
      </c>
      <c r="S80" s="16">
        <v>8077</v>
      </c>
      <c r="T80" s="78">
        <v>775</v>
      </c>
      <c r="U80" s="78">
        <v>103</v>
      </c>
      <c r="V80" s="78">
        <v>2</v>
      </c>
      <c r="W80" s="78">
        <v>504</v>
      </c>
      <c r="X80" s="47">
        <f t="shared" si="10"/>
        <v>0.25800856111686205</v>
      </c>
      <c r="Y80" s="47">
        <f t="shared" si="11"/>
        <v>0.68970148001007192</v>
      </c>
      <c r="Z80" s="16">
        <v>35743</v>
      </c>
      <c r="AA80" s="16">
        <v>1054</v>
      </c>
      <c r="AB80" s="16">
        <v>17899</v>
      </c>
      <c r="AC80" s="16">
        <v>4873</v>
      </c>
      <c r="AD80" s="16">
        <v>1387</v>
      </c>
      <c r="AE80" s="78">
        <v>315</v>
      </c>
      <c r="AF80" s="16">
        <v>8980</v>
      </c>
      <c r="AG80" s="78">
        <v>725</v>
      </c>
      <c r="AH80" s="78">
        <v>1</v>
      </c>
      <c r="AI80" s="78">
        <v>1</v>
      </c>
      <c r="AJ80" s="78">
        <v>508</v>
      </c>
      <c r="AK80" s="47">
        <f t="shared" si="12"/>
        <v>0.68690372940156119</v>
      </c>
      <c r="AL80" s="48">
        <f t="shared" si="13"/>
        <v>0.72155387068796695</v>
      </c>
    </row>
    <row r="81" spans="1:38" x14ac:dyDescent="0.3">
      <c r="A81" s="19" t="s">
        <v>121</v>
      </c>
      <c r="B81" s="16" t="s">
        <v>199</v>
      </c>
      <c r="C81" s="19">
        <v>1966</v>
      </c>
      <c r="D81" s="78">
        <v>4</v>
      </c>
      <c r="E81" s="78">
        <v>1166</v>
      </c>
      <c r="F81" s="78">
        <v>543</v>
      </c>
      <c r="G81" s="78">
        <v>58</v>
      </c>
      <c r="H81" s="78">
        <v>31</v>
      </c>
      <c r="I81" s="78">
        <v>164</v>
      </c>
      <c r="J81" s="89">
        <f t="shared" si="7"/>
        <v>8.3418107833163779E-2</v>
      </c>
      <c r="K81" s="89">
        <f t="shared" si="8"/>
        <v>0.91658189216683628</v>
      </c>
      <c r="L81" s="47">
        <f t="shared" si="9"/>
        <v>0.59511698880976605</v>
      </c>
      <c r="M81" s="16">
        <v>1966</v>
      </c>
      <c r="N81" s="78">
        <v>508</v>
      </c>
      <c r="O81" s="78">
        <v>133</v>
      </c>
      <c r="P81" s="78">
        <v>51</v>
      </c>
      <c r="Q81" s="78">
        <v>149</v>
      </c>
      <c r="R81" s="78">
        <v>542</v>
      </c>
      <c r="S81" s="78">
        <v>410</v>
      </c>
      <c r="T81" s="78">
        <v>148</v>
      </c>
      <c r="U81" s="78">
        <v>0</v>
      </c>
      <c r="V81" s="78">
        <v>0</v>
      </c>
      <c r="W81" s="78">
        <v>25</v>
      </c>
      <c r="X81" s="47">
        <f t="shared" si="10"/>
        <v>0.55951169888097663</v>
      </c>
      <c r="Y81" s="47">
        <f t="shared" si="11"/>
        <v>0.35198372329603256</v>
      </c>
      <c r="Z81" s="16">
        <v>1966</v>
      </c>
      <c r="AA81" s="78">
        <v>502</v>
      </c>
      <c r="AB81" s="78">
        <v>87</v>
      </c>
      <c r="AC81" s="78">
        <v>52</v>
      </c>
      <c r="AD81" s="78">
        <v>149</v>
      </c>
      <c r="AE81" s="78">
        <v>544</v>
      </c>
      <c r="AF81" s="78">
        <v>459</v>
      </c>
      <c r="AG81" s="78">
        <v>148</v>
      </c>
      <c r="AH81" s="78">
        <v>0</v>
      </c>
      <c r="AI81" s="78">
        <v>0</v>
      </c>
      <c r="AJ81" s="78">
        <v>25</v>
      </c>
      <c r="AK81" s="47">
        <f t="shared" si="12"/>
        <v>0.40132248219735506</v>
      </c>
      <c r="AL81" s="48">
        <f t="shared" si="13"/>
        <v>0.4735503560528993</v>
      </c>
    </row>
    <row r="82" spans="1:38" x14ac:dyDescent="0.3">
      <c r="A82" s="19" t="s">
        <v>121</v>
      </c>
      <c r="B82" s="16" t="s">
        <v>201</v>
      </c>
      <c r="C82" s="19">
        <v>8932</v>
      </c>
      <c r="D82" s="78">
        <v>109</v>
      </c>
      <c r="E82" s="16">
        <v>2034</v>
      </c>
      <c r="F82" s="16">
        <v>1965</v>
      </c>
      <c r="G82" s="16">
        <v>1710</v>
      </c>
      <c r="H82" s="78">
        <v>428</v>
      </c>
      <c r="I82" s="16">
        <v>2686</v>
      </c>
      <c r="J82" s="89">
        <f t="shared" si="7"/>
        <v>0.30071652485445588</v>
      </c>
      <c r="K82" s="89">
        <f t="shared" si="8"/>
        <v>0.69928347514554412</v>
      </c>
      <c r="L82" s="47">
        <f t="shared" si="9"/>
        <v>0.23992386923421405</v>
      </c>
      <c r="M82" s="16">
        <v>8932</v>
      </c>
      <c r="N82" s="16">
        <v>3214</v>
      </c>
      <c r="O82" s="78">
        <v>1</v>
      </c>
      <c r="P82" s="78">
        <v>3</v>
      </c>
      <c r="Q82" s="78">
        <v>441</v>
      </c>
      <c r="R82" s="16">
        <v>1739</v>
      </c>
      <c r="S82" s="78">
        <v>113</v>
      </c>
      <c r="T82" s="16">
        <v>3412</v>
      </c>
      <c r="U82" s="78">
        <v>0</v>
      </c>
      <c r="V82" s="78">
        <v>0</v>
      </c>
      <c r="W82" s="78">
        <v>9</v>
      </c>
      <c r="X82" s="47">
        <f t="shared" si="10"/>
        <v>0.58934169278996862</v>
      </c>
      <c r="Y82" s="47">
        <f t="shared" si="11"/>
        <v>0.36027765338110168</v>
      </c>
      <c r="Z82" s="16">
        <v>8932</v>
      </c>
      <c r="AA82" s="16">
        <v>3212</v>
      </c>
      <c r="AB82" s="78">
        <v>3</v>
      </c>
      <c r="AC82" s="78">
        <v>3</v>
      </c>
      <c r="AD82" s="78">
        <v>454</v>
      </c>
      <c r="AE82" s="16">
        <v>1725</v>
      </c>
      <c r="AF82" s="78">
        <v>116</v>
      </c>
      <c r="AG82" s="16">
        <v>3409</v>
      </c>
      <c r="AH82" s="78">
        <v>0</v>
      </c>
      <c r="AI82" s="78">
        <v>0</v>
      </c>
      <c r="AJ82" s="78">
        <v>10</v>
      </c>
      <c r="AK82" s="47">
        <f t="shared" si="12"/>
        <v>0.74193909538737124</v>
      </c>
      <c r="AL82" s="48">
        <f t="shared" si="13"/>
        <v>0.30010076130765784</v>
      </c>
    </row>
    <row r="83" spans="1:38" x14ac:dyDescent="0.3">
      <c r="A83" s="19" t="s">
        <v>121</v>
      </c>
      <c r="B83" s="16" t="s">
        <v>203</v>
      </c>
      <c r="C83" s="19">
        <v>7840</v>
      </c>
      <c r="D83" s="78">
        <v>25</v>
      </c>
      <c r="E83" s="78">
        <v>1721</v>
      </c>
      <c r="F83" s="78">
        <v>3481</v>
      </c>
      <c r="G83" s="78">
        <v>1321</v>
      </c>
      <c r="H83" s="78">
        <v>258</v>
      </c>
      <c r="I83" s="78">
        <v>1034</v>
      </c>
      <c r="J83" s="89">
        <f t="shared" si="7"/>
        <v>0.13188775510204082</v>
      </c>
      <c r="K83" s="89">
        <f t="shared" si="8"/>
        <v>0.86811224489795924</v>
      </c>
      <c r="L83" s="47">
        <f t="shared" si="9"/>
        <v>0.22270408163265307</v>
      </c>
      <c r="M83" s="16">
        <v>7840</v>
      </c>
      <c r="N83" s="78">
        <v>720</v>
      </c>
      <c r="O83" s="78">
        <v>6</v>
      </c>
      <c r="P83" s="78">
        <v>125</v>
      </c>
      <c r="Q83" s="78">
        <v>1006</v>
      </c>
      <c r="R83" s="78">
        <v>356</v>
      </c>
      <c r="S83" s="78">
        <v>1146</v>
      </c>
      <c r="T83" s="78">
        <v>4475</v>
      </c>
      <c r="U83" s="78">
        <v>0</v>
      </c>
      <c r="V83" s="78">
        <v>0</v>
      </c>
      <c r="W83" s="78">
        <v>6</v>
      </c>
      <c r="X83" s="47">
        <f t="shared" si="10"/>
        <v>0.76237244897959189</v>
      </c>
      <c r="Y83" s="47">
        <f t="shared" si="11"/>
        <v>0.10854591836734694</v>
      </c>
      <c r="Z83" s="16">
        <v>7840</v>
      </c>
      <c r="AA83" s="78">
        <v>710</v>
      </c>
      <c r="AB83" s="78">
        <v>8</v>
      </c>
      <c r="AC83" s="78">
        <v>122</v>
      </c>
      <c r="AD83" s="78">
        <v>1108</v>
      </c>
      <c r="AE83" s="78">
        <v>357</v>
      </c>
      <c r="AF83" s="78">
        <v>1211</v>
      </c>
      <c r="AG83" s="78">
        <v>4318</v>
      </c>
      <c r="AH83" s="78">
        <v>0</v>
      </c>
      <c r="AI83" s="78">
        <v>0</v>
      </c>
      <c r="AJ83" s="78">
        <v>6</v>
      </c>
      <c r="AK83" s="47">
        <f t="shared" si="12"/>
        <v>0.6579081632653061</v>
      </c>
      <c r="AL83" s="48">
        <f t="shared" si="13"/>
        <v>0.16562499999999999</v>
      </c>
    </row>
    <row r="84" spans="1:38" x14ac:dyDescent="0.3">
      <c r="A84" s="19" t="s">
        <v>205</v>
      </c>
      <c r="B84" s="16" t="s">
        <v>209</v>
      </c>
      <c r="C84" s="19">
        <v>29133</v>
      </c>
      <c r="D84" s="16">
        <v>1127</v>
      </c>
      <c r="E84" s="16">
        <v>23423</v>
      </c>
      <c r="F84" s="16">
        <v>2206</v>
      </c>
      <c r="G84" s="78">
        <v>232</v>
      </c>
      <c r="H84" s="78">
        <v>104</v>
      </c>
      <c r="I84" s="16">
        <v>2041</v>
      </c>
      <c r="J84" s="89">
        <f t="shared" si="7"/>
        <v>7.0058009817045963E-2</v>
      </c>
      <c r="K84" s="89">
        <f t="shared" si="8"/>
        <v>0.92994199018295398</v>
      </c>
      <c r="L84" s="47">
        <f t="shared" si="9"/>
        <v>0.84268698726530056</v>
      </c>
      <c r="M84" s="16">
        <v>29133</v>
      </c>
      <c r="N84" s="16">
        <v>1837</v>
      </c>
      <c r="O84" s="16">
        <v>3127</v>
      </c>
      <c r="P84" s="16">
        <v>8957</v>
      </c>
      <c r="Q84" s="16">
        <v>5805</v>
      </c>
      <c r="R84" s="78">
        <v>58</v>
      </c>
      <c r="S84" s="16">
        <v>2516</v>
      </c>
      <c r="T84" s="78">
        <v>260</v>
      </c>
      <c r="U84" s="16">
        <v>4353</v>
      </c>
      <c r="V84" s="78">
        <v>900</v>
      </c>
      <c r="W84" s="16">
        <v>1320</v>
      </c>
      <c r="X84" s="47">
        <f t="shared" si="10"/>
        <v>9.7278000892458721E-2</v>
      </c>
      <c r="Y84" s="47">
        <f t="shared" si="11"/>
        <v>0.62726118147804899</v>
      </c>
      <c r="Z84" s="16">
        <v>29133</v>
      </c>
      <c r="AA84" s="16">
        <v>2726</v>
      </c>
      <c r="AB84" s="16">
        <v>4659</v>
      </c>
      <c r="AC84" s="16">
        <v>10267</v>
      </c>
      <c r="AD84" s="16">
        <v>5928</v>
      </c>
      <c r="AE84" s="78">
        <v>166</v>
      </c>
      <c r="AF84" s="16">
        <v>2538</v>
      </c>
      <c r="AG84" s="78">
        <v>259</v>
      </c>
      <c r="AH84" s="78">
        <v>117</v>
      </c>
      <c r="AI84" s="16">
        <v>1157</v>
      </c>
      <c r="AJ84" s="16">
        <v>1316</v>
      </c>
      <c r="AK84" s="47">
        <f t="shared" si="12"/>
        <v>0.61881714893763085</v>
      </c>
      <c r="AL84" s="48">
        <f t="shared" si="13"/>
        <v>0.73497408437167477</v>
      </c>
    </row>
    <row r="85" spans="1:38" x14ac:dyDescent="0.3">
      <c r="A85" s="19" t="s">
        <v>205</v>
      </c>
      <c r="B85" s="16" t="s">
        <v>210</v>
      </c>
      <c r="C85" s="19">
        <v>25735</v>
      </c>
      <c r="D85" s="78">
        <v>313</v>
      </c>
      <c r="E85" s="16">
        <v>16668</v>
      </c>
      <c r="F85" s="16">
        <v>2167</v>
      </c>
      <c r="G85" s="78">
        <v>797</v>
      </c>
      <c r="H85" s="78">
        <v>66</v>
      </c>
      <c r="I85" s="16">
        <v>5724</v>
      </c>
      <c r="J85" s="89">
        <f t="shared" si="7"/>
        <v>0.2224208276666019</v>
      </c>
      <c r="K85" s="89">
        <f t="shared" si="8"/>
        <v>0.77757917233339813</v>
      </c>
      <c r="L85" s="47">
        <f t="shared" si="9"/>
        <v>0.65984068389353023</v>
      </c>
      <c r="M85" s="16">
        <v>25735</v>
      </c>
      <c r="N85" s="16">
        <v>1403</v>
      </c>
      <c r="O85" s="78">
        <v>386</v>
      </c>
      <c r="P85" s="16">
        <v>13695</v>
      </c>
      <c r="Q85" s="16">
        <v>6207</v>
      </c>
      <c r="R85" s="78">
        <v>360</v>
      </c>
      <c r="S85" s="78">
        <v>25</v>
      </c>
      <c r="T85" s="16">
        <v>1391</v>
      </c>
      <c r="U85" s="78">
        <v>279</v>
      </c>
      <c r="V85" s="78">
        <v>446</v>
      </c>
      <c r="W85" s="16">
        <v>1543</v>
      </c>
      <c r="X85" s="47">
        <f t="shared" si="10"/>
        <v>6.9011074412278994E-2</v>
      </c>
      <c r="Y85" s="47">
        <f t="shared" si="11"/>
        <v>0.61251214299591994</v>
      </c>
      <c r="Z85" s="16">
        <v>25735</v>
      </c>
      <c r="AA85" s="16">
        <v>1610</v>
      </c>
      <c r="AB85" s="78">
        <v>556</v>
      </c>
      <c r="AC85" s="16">
        <v>13639</v>
      </c>
      <c r="AD85" s="16">
        <v>6245</v>
      </c>
      <c r="AE85" s="78">
        <v>622</v>
      </c>
      <c r="AF85" s="78">
        <v>28</v>
      </c>
      <c r="AG85" s="16">
        <v>1437</v>
      </c>
      <c r="AH85" s="78">
        <v>10</v>
      </c>
      <c r="AI85" s="78">
        <v>83</v>
      </c>
      <c r="AJ85" s="16">
        <v>1505</v>
      </c>
      <c r="AK85" s="47">
        <f t="shared" si="12"/>
        <v>0.6703710899553138</v>
      </c>
      <c r="AL85" s="48">
        <f t="shared" si="13"/>
        <v>0.63617641344472509</v>
      </c>
    </row>
    <row r="86" spans="1:38" x14ac:dyDescent="0.3">
      <c r="A86" s="19" t="s">
        <v>205</v>
      </c>
      <c r="B86" s="16" t="s">
        <v>212</v>
      </c>
      <c r="C86" s="19">
        <v>22874</v>
      </c>
      <c r="D86" s="78">
        <v>254</v>
      </c>
      <c r="E86" s="16">
        <v>17643</v>
      </c>
      <c r="F86" s="16">
        <v>1540</v>
      </c>
      <c r="G86" s="78">
        <v>416</v>
      </c>
      <c r="H86" s="78">
        <v>131</v>
      </c>
      <c r="I86" s="16">
        <v>2890</v>
      </c>
      <c r="J86" s="89">
        <f t="shared" si="7"/>
        <v>0.12634432106321589</v>
      </c>
      <c r="K86" s="89">
        <f t="shared" si="8"/>
        <v>0.87365567893678409</v>
      </c>
      <c r="L86" s="47">
        <f t="shared" si="9"/>
        <v>0.78241671767071785</v>
      </c>
      <c r="M86" s="16">
        <v>22874</v>
      </c>
      <c r="N86" s="78">
        <v>542</v>
      </c>
      <c r="O86" s="78">
        <v>162</v>
      </c>
      <c r="P86" s="16">
        <v>10125</v>
      </c>
      <c r="Q86" s="16">
        <v>9364</v>
      </c>
      <c r="R86" s="78">
        <v>148</v>
      </c>
      <c r="S86" s="78">
        <v>626</v>
      </c>
      <c r="T86" s="78">
        <v>218</v>
      </c>
      <c r="U86" s="78">
        <v>223</v>
      </c>
      <c r="V86" s="78">
        <v>270</v>
      </c>
      <c r="W86" s="16">
        <v>1196</v>
      </c>
      <c r="X86" s="47">
        <f t="shared" si="10"/>
        <v>4.3368016088135002E-2</v>
      </c>
      <c r="Y86" s="47">
        <f t="shared" si="11"/>
        <v>0.48316866311095569</v>
      </c>
      <c r="Z86" s="16">
        <v>22874</v>
      </c>
      <c r="AA86" s="78">
        <v>502</v>
      </c>
      <c r="AB86" s="78">
        <v>176</v>
      </c>
      <c r="AC86" s="16">
        <v>10362</v>
      </c>
      <c r="AD86" s="16">
        <v>9352</v>
      </c>
      <c r="AE86" s="78">
        <v>181</v>
      </c>
      <c r="AF86" s="78">
        <v>664</v>
      </c>
      <c r="AG86" s="78">
        <v>317</v>
      </c>
      <c r="AH86" s="78">
        <v>5</v>
      </c>
      <c r="AI86" s="78">
        <v>115</v>
      </c>
      <c r="AJ86" s="16">
        <v>1200</v>
      </c>
      <c r="AK86" s="47">
        <f t="shared" si="12"/>
        <v>0.49672116813849787</v>
      </c>
      <c r="AL86" s="48">
        <f t="shared" si="13"/>
        <v>0.63279269039083674</v>
      </c>
    </row>
    <row r="87" spans="1:38" x14ac:dyDescent="0.3">
      <c r="A87" s="19" t="s">
        <v>205</v>
      </c>
      <c r="B87" s="16" t="s">
        <v>214</v>
      </c>
      <c r="C87" s="19">
        <v>26350</v>
      </c>
      <c r="D87" s="78">
        <v>251</v>
      </c>
      <c r="E87" s="16">
        <v>17599</v>
      </c>
      <c r="F87" s="16">
        <v>2680</v>
      </c>
      <c r="G87" s="78">
        <v>245</v>
      </c>
      <c r="H87" s="78">
        <v>151</v>
      </c>
      <c r="I87" s="16">
        <v>5424</v>
      </c>
      <c r="J87" s="89">
        <f t="shared" si="7"/>
        <v>0.20584440227703985</v>
      </c>
      <c r="K87" s="89">
        <f t="shared" si="8"/>
        <v>0.79415559772296018</v>
      </c>
      <c r="L87" s="47">
        <f t="shared" si="9"/>
        <v>0.67741935483870963</v>
      </c>
      <c r="M87" s="16">
        <v>26350</v>
      </c>
      <c r="N87" s="78">
        <v>768</v>
      </c>
      <c r="O87" s="78">
        <v>235</v>
      </c>
      <c r="P87" s="16">
        <v>9889</v>
      </c>
      <c r="Q87" s="16">
        <v>8164</v>
      </c>
      <c r="R87" s="78">
        <v>236</v>
      </c>
      <c r="S87" s="78">
        <v>1212</v>
      </c>
      <c r="T87" s="16">
        <v>4412</v>
      </c>
      <c r="U87" s="78">
        <v>599</v>
      </c>
      <c r="V87" s="78">
        <v>10</v>
      </c>
      <c r="W87" s="78">
        <v>825</v>
      </c>
      <c r="X87" s="47">
        <f t="shared" si="10"/>
        <v>0.2223908918406072</v>
      </c>
      <c r="Y87" s="47">
        <f t="shared" si="11"/>
        <v>0.4360910815939279</v>
      </c>
      <c r="Z87" s="16">
        <v>26350</v>
      </c>
      <c r="AA87" s="16">
        <v>1100</v>
      </c>
      <c r="AB87" s="78">
        <v>235</v>
      </c>
      <c r="AC87" s="16">
        <v>9708</v>
      </c>
      <c r="AD87" s="16">
        <v>8148</v>
      </c>
      <c r="AE87" s="78">
        <v>166</v>
      </c>
      <c r="AF87" s="78">
        <v>1408</v>
      </c>
      <c r="AG87" s="16">
        <v>4709</v>
      </c>
      <c r="AH87" s="78">
        <v>13</v>
      </c>
      <c r="AI87" s="78">
        <v>24</v>
      </c>
      <c r="AJ87" s="78">
        <v>839</v>
      </c>
      <c r="AK87" s="47">
        <f t="shared" si="12"/>
        <v>0.59829222011385197</v>
      </c>
      <c r="AL87" s="48">
        <f t="shared" si="13"/>
        <v>0.55675521821631879</v>
      </c>
    </row>
    <row r="88" spans="1:38" x14ac:dyDescent="0.3">
      <c r="A88" s="19" t="s">
        <v>205</v>
      </c>
      <c r="B88" s="16" t="s">
        <v>218</v>
      </c>
      <c r="C88" s="19">
        <v>54349</v>
      </c>
      <c r="D88" s="78">
        <v>562</v>
      </c>
      <c r="E88" s="16">
        <v>44405</v>
      </c>
      <c r="F88" s="16">
        <v>2332</v>
      </c>
      <c r="G88" s="16">
        <v>3176</v>
      </c>
      <c r="H88" s="78">
        <v>264</v>
      </c>
      <c r="I88" s="16">
        <v>3610</v>
      </c>
      <c r="J88" s="89">
        <f t="shared" si="7"/>
        <v>6.6422565272590106E-2</v>
      </c>
      <c r="K88" s="89">
        <f t="shared" si="8"/>
        <v>0.93357743472740995</v>
      </c>
      <c r="L88" s="47">
        <f t="shared" si="9"/>
        <v>0.82737492870154006</v>
      </c>
      <c r="M88" s="16">
        <v>54349</v>
      </c>
      <c r="N88" s="16">
        <v>11228</v>
      </c>
      <c r="O88" s="16">
        <v>5842</v>
      </c>
      <c r="P88" s="16">
        <v>12737</v>
      </c>
      <c r="Q88" s="16">
        <v>5062</v>
      </c>
      <c r="R88" s="78">
        <v>114</v>
      </c>
      <c r="S88" s="78">
        <v>558</v>
      </c>
      <c r="T88" s="78">
        <v>885</v>
      </c>
      <c r="U88" s="16">
        <v>16362</v>
      </c>
      <c r="V88" s="16">
        <v>1262</v>
      </c>
      <c r="W88" s="78">
        <v>299</v>
      </c>
      <c r="X88" s="47">
        <f t="shared" si="10"/>
        <v>2.8648181199286096E-2</v>
      </c>
      <c r="Y88" s="47">
        <f t="shared" si="11"/>
        <v>0.8494912509889786</v>
      </c>
      <c r="Z88" s="16">
        <v>54349</v>
      </c>
      <c r="AA88" s="16">
        <v>21432</v>
      </c>
      <c r="AB88" s="16">
        <v>7931</v>
      </c>
      <c r="AC88" s="16">
        <v>15576</v>
      </c>
      <c r="AD88" s="16">
        <v>5383</v>
      </c>
      <c r="AE88" s="78">
        <v>201</v>
      </c>
      <c r="AF88" s="78">
        <v>774</v>
      </c>
      <c r="AG88" s="78">
        <v>884</v>
      </c>
      <c r="AH88" s="78">
        <v>83</v>
      </c>
      <c r="AI88" s="16">
        <v>1788</v>
      </c>
      <c r="AJ88" s="78">
        <v>297</v>
      </c>
      <c r="AK88" s="47">
        <f t="shared" si="12"/>
        <v>0.84465215551344086</v>
      </c>
      <c r="AL88" s="48">
        <f t="shared" si="13"/>
        <v>0.83843308984525933</v>
      </c>
    </row>
    <row r="89" spans="1:38" x14ac:dyDescent="0.3">
      <c r="A89" s="19" t="s">
        <v>205</v>
      </c>
      <c r="B89" s="16" t="s">
        <v>219</v>
      </c>
      <c r="C89" s="19">
        <v>32988</v>
      </c>
      <c r="D89" s="78">
        <v>114</v>
      </c>
      <c r="E89" s="16">
        <v>9288</v>
      </c>
      <c r="F89" s="16">
        <v>2218</v>
      </c>
      <c r="G89" s="16">
        <v>10322</v>
      </c>
      <c r="H89" s="78">
        <v>856</v>
      </c>
      <c r="I89" s="16">
        <v>10190</v>
      </c>
      <c r="J89" s="89">
        <f t="shared" si="7"/>
        <v>0.30890020613556446</v>
      </c>
      <c r="K89" s="89">
        <f t="shared" si="8"/>
        <v>0.69109979386443554</v>
      </c>
      <c r="L89" s="47">
        <f t="shared" si="9"/>
        <v>0.28501273190251003</v>
      </c>
      <c r="M89" s="16">
        <v>32988</v>
      </c>
      <c r="N89" s="16">
        <v>6171</v>
      </c>
      <c r="O89" s="16">
        <v>2533</v>
      </c>
      <c r="P89" s="16">
        <v>9996</v>
      </c>
      <c r="Q89" s="16">
        <v>8594</v>
      </c>
      <c r="R89" s="78">
        <v>428</v>
      </c>
      <c r="S89" s="78">
        <v>813</v>
      </c>
      <c r="T89" s="16">
        <v>3589</v>
      </c>
      <c r="U89" s="78">
        <v>714</v>
      </c>
      <c r="V89" s="78">
        <v>10</v>
      </c>
      <c r="W89" s="78">
        <v>140</v>
      </c>
      <c r="X89" s="47">
        <f t="shared" si="10"/>
        <v>0.14641687886504184</v>
      </c>
      <c r="Y89" s="47">
        <f t="shared" si="11"/>
        <v>0.58851703649812048</v>
      </c>
      <c r="Z89" s="16">
        <v>32988</v>
      </c>
      <c r="AA89" s="16">
        <v>6547</v>
      </c>
      <c r="AB89" s="16">
        <v>2061</v>
      </c>
      <c r="AC89" s="16">
        <v>10114</v>
      </c>
      <c r="AD89" s="16">
        <v>8904</v>
      </c>
      <c r="AE89" s="78">
        <v>762</v>
      </c>
      <c r="AF89" s="78">
        <v>858</v>
      </c>
      <c r="AG89" s="16">
        <v>3505</v>
      </c>
      <c r="AH89" s="78">
        <v>98</v>
      </c>
      <c r="AI89" s="78">
        <v>9</v>
      </c>
      <c r="AJ89" s="78">
        <v>130</v>
      </c>
      <c r="AK89" s="47">
        <f t="shared" si="12"/>
        <v>0.67676124651388381</v>
      </c>
      <c r="AL89" s="48">
        <f t="shared" si="13"/>
        <v>0.43676488420031523</v>
      </c>
    </row>
    <row r="90" spans="1:38" x14ac:dyDescent="0.3">
      <c r="A90" s="19" t="s">
        <v>205</v>
      </c>
      <c r="B90" s="16" t="s">
        <v>221</v>
      </c>
      <c r="C90" s="19">
        <v>25653</v>
      </c>
      <c r="D90" s="78">
        <v>376</v>
      </c>
      <c r="E90" s="16">
        <v>13965</v>
      </c>
      <c r="F90" s="16">
        <v>4301</v>
      </c>
      <c r="G90" s="16">
        <v>2036</v>
      </c>
      <c r="H90" s="78">
        <v>414</v>
      </c>
      <c r="I90" s="16">
        <v>4561</v>
      </c>
      <c r="J90" s="89">
        <f t="shared" si="7"/>
        <v>0.17779596928234515</v>
      </c>
      <c r="K90" s="89">
        <f t="shared" si="8"/>
        <v>0.8222040307176548</v>
      </c>
      <c r="L90" s="47">
        <f t="shared" si="9"/>
        <v>0.55903792928702301</v>
      </c>
      <c r="M90" s="16">
        <v>25653</v>
      </c>
      <c r="N90" s="16">
        <v>4646</v>
      </c>
      <c r="O90" s="16">
        <v>1668</v>
      </c>
      <c r="P90" s="16">
        <v>10161</v>
      </c>
      <c r="Q90" s="16">
        <v>5383</v>
      </c>
      <c r="R90" s="78">
        <v>930</v>
      </c>
      <c r="S90" s="78">
        <v>1109</v>
      </c>
      <c r="T90" s="78">
        <v>552</v>
      </c>
      <c r="U90" s="78">
        <v>226</v>
      </c>
      <c r="V90" s="78">
        <v>323</v>
      </c>
      <c r="W90" s="78">
        <v>655</v>
      </c>
      <c r="X90" s="47">
        <f t="shared" si="10"/>
        <v>0.10100183214438857</v>
      </c>
      <c r="Y90" s="47">
        <f t="shared" si="11"/>
        <v>0.65103496667056482</v>
      </c>
      <c r="Z90" s="16">
        <v>25653</v>
      </c>
      <c r="AA90" s="16">
        <v>4925</v>
      </c>
      <c r="AB90" s="16">
        <v>1546</v>
      </c>
      <c r="AC90" s="16">
        <v>10275</v>
      </c>
      <c r="AD90" s="16">
        <v>5363</v>
      </c>
      <c r="AE90" s="78">
        <v>880</v>
      </c>
      <c r="AF90" s="78">
        <v>1371</v>
      </c>
      <c r="AG90" s="78">
        <v>506</v>
      </c>
      <c r="AH90" s="78">
        <v>5</v>
      </c>
      <c r="AI90" s="78">
        <v>69</v>
      </c>
      <c r="AJ90" s="78">
        <v>713</v>
      </c>
      <c r="AK90" s="47">
        <f t="shared" si="12"/>
        <v>0.67270884496939931</v>
      </c>
      <c r="AL90" s="48">
        <f t="shared" si="13"/>
        <v>0.60503644797879397</v>
      </c>
    </row>
    <row r="91" spans="1:38" x14ac:dyDescent="0.3">
      <c r="A91" s="19" t="s">
        <v>205</v>
      </c>
      <c r="B91" s="16" t="s">
        <v>223</v>
      </c>
      <c r="C91" s="19">
        <v>19929</v>
      </c>
      <c r="D91" s="78">
        <v>81</v>
      </c>
      <c r="E91" s="16">
        <v>13656</v>
      </c>
      <c r="F91" s="16">
        <v>3206</v>
      </c>
      <c r="G91" s="78">
        <v>323</v>
      </c>
      <c r="H91" s="78">
        <v>236</v>
      </c>
      <c r="I91" s="16">
        <v>2427</v>
      </c>
      <c r="J91" s="89">
        <f t="shared" si="7"/>
        <v>0.12178232726177932</v>
      </c>
      <c r="K91" s="89">
        <f t="shared" si="8"/>
        <v>0.87821767273822071</v>
      </c>
      <c r="L91" s="47">
        <f t="shared" si="9"/>
        <v>0.68929700436549757</v>
      </c>
      <c r="M91" s="16">
        <v>19929</v>
      </c>
      <c r="N91" s="78">
        <v>445</v>
      </c>
      <c r="O91" s="78">
        <v>783</v>
      </c>
      <c r="P91" s="16">
        <v>6294</v>
      </c>
      <c r="Q91" s="16">
        <v>6732</v>
      </c>
      <c r="R91" s="78">
        <v>84</v>
      </c>
      <c r="S91" s="16">
        <v>4048</v>
      </c>
      <c r="T91" s="78">
        <v>660</v>
      </c>
      <c r="U91" s="78">
        <v>705</v>
      </c>
      <c r="V91" s="78">
        <v>74</v>
      </c>
      <c r="W91" s="78">
        <v>104</v>
      </c>
      <c r="X91" s="47">
        <f t="shared" si="10"/>
        <v>0.24045361031662402</v>
      </c>
      <c r="Y91" s="47">
        <f t="shared" si="11"/>
        <v>0.41281549500727582</v>
      </c>
      <c r="Z91" s="16">
        <v>19929</v>
      </c>
      <c r="AA91" s="78">
        <v>650</v>
      </c>
      <c r="AB91" s="78">
        <v>708</v>
      </c>
      <c r="AC91" s="16">
        <v>5919</v>
      </c>
      <c r="AD91" s="16">
        <v>6617</v>
      </c>
      <c r="AE91" s="78">
        <v>230</v>
      </c>
      <c r="AF91" s="16">
        <v>5143</v>
      </c>
      <c r="AG91" s="78">
        <v>509</v>
      </c>
      <c r="AH91" s="78">
        <v>5</v>
      </c>
      <c r="AI91" s="78">
        <v>47</v>
      </c>
      <c r="AJ91" s="78">
        <v>101</v>
      </c>
      <c r="AK91" s="47">
        <f t="shared" si="12"/>
        <v>0.39093782929399368</v>
      </c>
      <c r="AL91" s="48">
        <f t="shared" si="13"/>
        <v>0.55105624968638667</v>
      </c>
    </row>
    <row r="92" spans="1:38" x14ac:dyDescent="0.3">
      <c r="A92" s="19" t="s">
        <v>205</v>
      </c>
      <c r="B92" s="16" t="s">
        <v>226</v>
      </c>
      <c r="C92" s="19">
        <v>30346</v>
      </c>
      <c r="D92" s="78">
        <v>400</v>
      </c>
      <c r="E92" s="16">
        <v>22341</v>
      </c>
      <c r="F92" s="78">
        <v>2173</v>
      </c>
      <c r="G92" s="16">
        <v>1494</v>
      </c>
      <c r="H92" s="78">
        <v>319</v>
      </c>
      <c r="I92" s="16">
        <v>3619</v>
      </c>
      <c r="J92" s="89">
        <f t="shared" si="7"/>
        <v>0.11925789230870626</v>
      </c>
      <c r="K92" s="89">
        <f t="shared" si="8"/>
        <v>0.8807421076912938</v>
      </c>
      <c r="L92" s="47">
        <f t="shared" si="9"/>
        <v>0.74939036446319118</v>
      </c>
      <c r="M92" s="16">
        <v>30346</v>
      </c>
      <c r="N92" s="16">
        <v>2919</v>
      </c>
      <c r="O92" s="78">
        <v>853</v>
      </c>
      <c r="P92" s="16">
        <v>12493</v>
      </c>
      <c r="Q92" s="16">
        <v>1920</v>
      </c>
      <c r="R92" s="78">
        <v>74</v>
      </c>
      <c r="S92" s="78">
        <v>1733</v>
      </c>
      <c r="T92" s="16">
        <v>1582</v>
      </c>
      <c r="U92" s="16">
        <v>7118</v>
      </c>
      <c r="V92" s="16">
        <v>1359</v>
      </c>
      <c r="W92" s="78">
        <v>295</v>
      </c>
      <c r="X92" s="47">
        <f t="shared" si="10"/>
        <v>0.11167863968892111</v>
      </c>
      <c r="Y92" s="47">
        <f t="shared" si="11"/>
        <v>0.77054636525406972</v>
      </c>
      <c r="Z92" s="16">
        <v>30346</v>
      </c>
      <c r="AA92" s="16">
        <v>5734</v>
      </c>
      <c r="AB92" s="16">
        <v>1175</v>
      </c>
      <c r="AC92" s="16">
        <v>13721</v>
      </c>
      <c r="AD92" s="16">
        <v>1980</v>
      </c>
      <c r="AE92" s="78">
        <v>190</v>
      </c>
      <c r="AF92" s="78">
        <v>1845</v>
      </c>
      <c r="AG92" s="16">
        <v>1695</v>
      </c>
      <c r="AH92" s="78">
        <v>51</v>
      </c>
      <c r="AI92" s="16">
        <v>3667</v>
      </c>
      <c r="AJ92" s="78">
        <v>288</v>
      </c>
      <c r="AK92" s="47">
        <f t="shared" si="12"/>
        <v>0.73736242008831476</v>
      </c>
      <c r="AL92" s="48">
        <f t="shared" si="13"/>
        <v>0.7599683648586304</v>
      </c>
    </row>
    <row r="93" spans="1:38" x14ac:dyDescent="0.3">
      <c r="A93" s="19" t="s">
        <v>205</v>
      </c>
      <c r="B93" s="16" t="s">
        <v>227</v>
      </c>
      <c r="C93" s="19">
        <v>15742</v>
      </c>
      <c r="D93" s="78">
        <v>98</v>
      </c>
      <c r="E93" s="16">
        <v>6079</v>
      </c>
      <c r="F93" s="78">
        <v>983</v>
      </c>
      <c r="G93" s="16">
        <v>4692</v>
      </c>
      <c r="H93" s="78">
        <v>270</v>
      </c>
      <c r="I93" s="16">
        <v>3620</v>
      </c>
      <c r="J93" s="89">
        <f t="shared" si="7"/>
        <v>0.2299580739423199</v>
      </c>
      <c r="K93" s="89">
        <f t="shared" si="8"/>
        <v>0.77004192605768007</v>
      </c>
      <c r="L93" s="47">
        <f t="shared" si="9"/>
        <v>0.39238978528776519</v>
      </c>
      <c r="M93" s="16">
        <v>15742</v>
      </c>
      <c r="N93" s="78">
        <v>1061</v>
      </c>
      <c r="O93" s="16">
        <v>3041</v>
      </c>
      <c r="P93" s="16">
        <v>4692</v>
      </c>
      <c r="Q93" s="16">
        <v>2471</v>
      </c>
      <c r="R93" s="78">
        <v>42</v>
      </c>
      <c r="S93" s="78">
        <v>1933</v>
      </c>
      <c r="T93" s="78">
        <v>1646</v>
      </c>
      <c r="U93" s="78">
        <v>685</v>
      </c>
      <c r="V93" s="78">
        <v>66</v>
      </c>
      <c r="W93" s="78">
        <v>105</v>
      </c>
      <c r="X93" s="47">
        <f t="shared" si="10"/>
        <v>0.23002159827213822</v>
      </c>
      <c r="Y93" s="47">
        <f t="shared" si="11"/>
        <v>0.60214712234785928</v>
      </c>
      <c r="Z93" s="16">
        <v>15742</v>
      </c>
      <c r="AA93" s="78">
        <v>1275</v>
      </c>
      <c r="AB93" s="16">
        <v>2819</v>
      </c>
      <c r="AC93" s="16">
        <v>4811</v>
      </c>
      <c r="AD93" s="16">
        <v>2537</v>
      </c>
      <c r="AE93" s="78">
        <v>68</v>
      </c>
      <c r="AF93" s="16">
        <v>2204</v>
      </c>
      <c r="AG93" s="78">
        <v>1822</v>
      </c>
      <c r="AH93" s="78">
        <v>50</v>
      </c>
      <c r="AI93" s="78">
        <v>63</v>
      </c>
      <c r="AJ93" s="78">
        <v>93</v>
      </c>
      <c r="AK93" s="47">
        <f t="shared" si="12"/>
        <v>0.68460170245203911</v>
      </c>
      <c r="AL93" s="48">
        <f t="shared" si="13"/>
        <v>0.49726845381781226</v>
      </c>
    </row>
    <row r="94" spans="1:38" x14ac:dyDescent="0.3">
      <c r="A94" s="19" t="s">
        <v>229</v>
      </c>
      <c r="B94" s="16" t="s">
        <v>232</v>
      </c>
      <c r="C94" s="19">
        <v>68677</v>
      </c>
      <c r="D94" s="78">
        <v>611</v>
      </c>
      <c r="E94" s="16">
        <v>54695</v>
      </c>
      <c r="F94" s="16">
        <v>2950</v>
      </c>
      <c r="G94" s="78">
        <v>202</v>
      </c>
      <c r="H94" s="78">
        <v>133</v>
      </c>
      <c r="I94" s="16">
        <v>10086</v>
      </c>
      <c r="J94" s="89">
        <f t="shared" si="7"/>
        <v>0.14686139464449524</v>
      </c>
      <c r="K94" s="89">
        <f t="shared" si="8"/>
        <v>0.85313860535550479</v>
      </c>
      <c r="L94" s="47">
        <f t="shared" si="9"/>
        <v>0.80530599764113164</v>
      </c>
      <c r="M94" s="16">
        <v>68677</v>
      </c>
      <c r="N94" s="16">
        <v>2993</v>
      </c>
      <c r="O94" s="16">
        <v>33459</v>
      </c>
      <c r="P94" s="16">
        <v>11088</v>
      </c>
      <c r="Q94" s="16">
        <v>1801</v>
      </c>
      <c r="R94" s="16">
        <v>1749</v>
      </c>
      <c r="S94" s="16">
        <v>7745</v>
      </c>
      <c r="T94" s="78">
        <v>143</v>
      </c>
      <c r="U94" s="16">
        <v>8710</v>
      </c>
      <c r="V94" s="78">
        <v>138</v>
      </c>
      <c r="W94" s="78">
        <v>851</v>
      </c>
      <c r="X94" s="47">
        <f t="shared" si="10"/>
        <v>0.14032354354441806</v>
      </c>
      <c r="Y94" s="47">
        <f t="shared" si="11"/>
        <v>0.81905150195844312</v>
      </c>
      <c r="Z94" s="16">
        <v>68677</v>
      </c>
      <c r="AA94" s="16">
        <v>6391</v>
      </c>
      <c r="AB94" s="16">
        <v>43693</v>
      </c>
      <c r="AC94" s="16">
        <v>5599</v>
      </c>
      <c r="AD94" s="16">
        <v>1103</v>
      </c>
      <c r="AE94" s="16">
        <v>4471</v>
      </c>
      <c r="AF94" s="16">
        <v>6272</v>
      </c>
      <c r="AG94" s="78">
        <v>13</v>
      </c>
      <c r="AH94" s="78">
        <v>38</v>
      </c>
      <c r="AI94" s="78">
        <v>163</v>
      </c>
      <c r="AJ94" s="78">
        <v>934</v>
      </c>
      <c r="AK94" s="47">
        <f t="shared" si="12"/>
        <v>0.81153806951381102</v>
      </c>
      <c r="AL94" s="48">
        <f t="shared" si="13"/>
        <v>0.81217874979978744</v>
      </c>
    </row>
    <row r="95" spans="1:38" x14ac:dyDescent="0.3">
      <c r="A95" s="19" t="s">
        <v>229</v>
      </c>
      <c r="B95" s="16" t="s">
        <v>233</v>
      </c>
      <c r="C95" s="19">
        <v>32500</v>
      </c>
      <c r="D95" s="78">
        <v>179</v>
      </c>
      <c r="E95" s="16">
        <v>22863</v>
      </c>
      <c r="F95" s="78">
        <v>701</v>
      </c>
      <c r="G95" s="78">
        <v>141</v>
      </c>
      <c r="H95" s="78">
        <v>64</v>
      </c>
      <c r="I95" s="16">
        <v>8552</v>
      </c>
      <c r="J95" s="89">
        <f t="shared" si="7"/>
        <v>0.26313846153846154</v>
      </c>
      <c r="K95" s="89">
        <f t="shared" si="8"/>
        <v>0.73686153846153846</v>
      </c>
      <c r="L95" s="47">
        <f t="shared" si="9"/>
        <v>0.70898461538461544</v>
      </c>
      <c r="M95" s="16">
        <v>32500</v>
      </c>
      <c r="N95" s="16">
        <v>5262</v>
      </c>
      <c r="O95" s="16">
        <v>20354</v>
      </c>
      <c r="P95" s="16">
        <v>1368</v>
      </c>
      <c r="Q95" s="78">
        <v>528</v>
      </c>
      <c r="R95" s="16">
        <v>3174</v>
      </c>
      <c r="S95" s="16">
        <v>1302</v>
      </c>
      <c r="T95" s="78">
        <v>85</v>
      </c>
      <c r="U95" s="78">
        <v>350</v>
      </c>
      <c r="V95" s="78">
        <v>1</v>
      </c>
      <c r="W95" s="78">
        <v>76</v>
      </c>
      <c r="X95" s="47">
        <f t="shared" si="10"/>
        <v>0.14033846153846155</v>
      </c>
      <c r="Y95" s="47">
        <f t="shared" si="11"/>
        <v>0.84104615384615389</v>
      </c>
      <c r="Z95" s="16">
        <v>32500</v>
      </c>
      <c r="AA95" s="16">
        <v>4681</v>
      </c>
      <c r="AB95" s="16">
        <v>19698</v>
      </c>
      <c r="AC95" s="16">
        <v>1815</v>
      </c>
      <c r="AD95" s="78">
        <v>195</v>
      </c>
      <c r="AE95" s="16">
        <v>4794</v>
      </c>
      <c r="AF95" s="16">
        <v>1158</v>
      </c>
      <c r="AG95" s="78">
        <v>83</v>
      </c>
      <c r="AH95" s="78">
        <v>4</v>
      </c>
      <c r="AI95" s="78">
        <v>1</v>
      </c>
      <c r="AJ95" s="78">
        <v>71</v>
      </c>
      <c r="AK95" s="47">
        <f t="shared" si="12"/>
        <v>0.80864615384615379</v>
      </c>
      <c r="AL95" s="48">
        <f t="shared" si="13"/>
        <v>0.77501538461538466</v>
      </c>
    </row>
    <row r="96" spans="1:38" x14ac:dyDescent="0.3">
      <c r="A96" s="19" t="s">
        <v>229</v>
      </c>
      <c r="B96" s="16" t="s">
        <v>235</v>
      </c>
      <c r="C96" s="19">
        <v>44618</v>
      </c>
      <c r="D96" s="78">
        <v>241</v>
      </c>
      <c r="E96" s="16">
        <v>35322</v>
      </c>
      <c r="F96" s="78">
        <v>637</v>
      </c>
      <c r="G96" s="78">
        <v>134</v>
      </c>
      <c r="H96" s="78">
        <v>133</v>
      </c>
      <c r="I96" s="16">
        <v>8151</v>
      </c>
      <c r="J96" s="89">
        <f t="shared" si="7"/>
        <v>0.18268411851719038</v>
      </c>
      <c r="K96" s="89">
        <f t="shared" si="8"/>
        <v>0.81731588148280965</v>
      </c>
      <c r="L96" s="47">
        <f t="shared" si="9"/>
        <v>0.79705500022412479</v>
      </c>
      <c r="M96" s="16">
        <v>44618</v>
      </c>
      <c r="N96" s="16">
        <v>9149</v>
      </c>
      <c r="O96" s="16">
        <v>15608</v>
      </c>
      <c r="P96" s="16">
        <v>3188</v>
      </c>
      <c r="Q96" s="78">
        <v>452</v>
      </c>
      <c r="R96" s="16">
        <v>10889</v>
      </c>
      <c r="S96" s="16">
        <v>4211</v>
      </c>
      <c r="T96" s="78">
        <v>75</v>
      </c>
      <c r="U96" s="78">
        <v>389</v>
      </c>
      <c r="V96" s="78">
        <v>78</v>
      </c>
      <c r="W96" s="78">
        <v>579</v>
      </c>
      <c r="X96" s="47">
        <f t="shared" si="10"/>
        <v>0.34010937289883009</v>
      </c>
      <c r="Y96" s="47">
        <f t="shared" si="11"/>
        <v>0.63503518759245148</v>
      </c>
      <c r="Z96" s="16">
        <v>44618</v>
      </c>
      <c r="AA96" s="16">
        <v>9092</v>
      </c>
      <c r="AB96" s="16">
        <v>16561</v>
      </c>
      <c r="AC96" s="16">
        <v>3228</v>
      </c>
      <c r="AD96" s="78">
        <v>242</v>
      </c>
      <c r="AE96" s="16">
        <v>10655</v>
      </c>
      <c r="AF96" s="16">
        <v>4135</v>
      </c>
      <c r="AG96" s="78">
        <v>29</v>
      </c>
      <c r="AH96" s="78">
        <v>12</v>
      </c>
      <c r="AI96" s="78">
        <v>74</v>
      </c>
      <c r="AJ96" s="78">
        <v>590</v>
      </c>
      <c r="AK96" s="47">
        <f t="shared" si="12"/>
        <v>0.64821372540230404</v>
      </c>
      <c r="AL96" s="48">
        <f t="shared" si="13"/>
        <v>0.71604509390828808</v>
      </c>
    </row>
    <row r="97" spans="1:38" x14ac:dyDescent="0.3">
      <c r="A97" s="19" t="s">
        <v>229</v>
      </c>
      <c r="B97" s="16" t="s">
        <v>237</v>
      </c>
      <c r="C97" s="19">
        <v>60263</v>
      </c>
      <c r="D97" s="78">
        <v>374</v>
      </c>
      <c r="E97" s="16">
        <v>47689</v>
      </c>
      <c r="F97" s="16">
        <v>6228</v>
      </c>
      <c r="G97" s="78">
        <v>274</v>
      </c>
      <c r="H97" s="78">
        <v>230</v>
      </c>
      <c r="I97" s="16">
        <v>5468</v>
      </c>
      <c r="J97" s="89">
        <f t="shared" si="7"/>
        <v>9.0735608914259164E-2</v>
      </c>
      <c r="K97" s="89">
        <f t="shared" si="8"/>
        <v>0.90926439108574086</v>
      </c>
      <c r="L97" s="47">
        <f t="shared" si="9"/>
        <v>0.79755405472678098</v>
      </c>
      <c r="M97" s="16">
        <v>60263</v>
      </c>
      <c r="N97" s="16">
        <v>3195</v>
      </c>
      <c r="O97" s="16">
        <v>41517</v>
      </c>
      <c r="P97" s="16">
        <v>9657</v>
      </c>
      <c r="Q97" s="78">
        <v>879</v>
      </c>
      <c r="R97" s="78">
        <v>233</v>
      </c>
      <c r="S97" s="16">
        <v>1367</v>
      </c>
      <c r="T97" s="78">
        <v>189</v>
      </c>
      <c r="U97" s="78">
        <v>413</v>
      </c>
      <c r="V97" s="78">
        <v>196</v>
      </c>
      <c r="W97" s="16">
        <v>2617</v>
      </c>
      <c r="X97" s="47">
        <f t="shared" si="10"/>
        <v>2.9686540663425319E-2</v>
      </c>
      <c r="Y97" s="47">
        <f t="shared" si="11"/>
        <v>0.90904866999651524</v>
      </c>
      <c r="Z97" s="16">
        <v>60263</v>
      </c>
      <c r="AA97" s="16">
        <v>2446</v>
      </c>
      <c r="AB97" s="16">
        <v>42026</v>
      </c>
      <c r="AC97" s="16">
        <v>10230</v>
      </c>
      <c r="AD97" s="16">
        <v>1004</v>
      </c>
      <c r="AE97" s="78">
        <v>472</v>
      </c>
      <c r="AF97" s="16">
        <v>1159</v>
      </c>
      <c r="AG97" s="78">
        <v>207</v>
      </c>
      <c r="AH97" s="78">
        <v>7</v>
      </c>
      <c r="AI97" s="78">
        <v>115</v>
      </c>
      <c r="AJ97" s="16">
        <v>2597</v>
      </c>
      <c r="AK97" s="47">
        <f t="shared" si="12"/>
        <v>0.91127225660853262</v>
      </c>
      <c r="AL97" s="48">
        <f t="shared" si="13"/>
        <v>0.85330136236164811</v>
      </c>
    </row>
    <row r="98" spans="1:38" x14ac:dyDescent="0.3">
      <c r="A98" s="19" t="s">
        <v>229</v>
      </c>
      <c r="B98" s="16" t="s">
        <v>239</v>
      </c>
      <c r="C98" s="19">
        <v>36948</v>
      </c>
      <c r="D98" s="78">
        <v>179</v>
      </c>
      <c r="E98" s="16">
        <v>26758</v>
      </c>
      <c r="F98" s="78">
        <v>853</v>
      </c>
      <c r="G98" s="78">
        <v>122</v>
      </c>
      <c r="H98" s="78">
        <v>131</v>
      </c>
      <c r="I98" s="16">
        <v>8905</v>
      </c>
      <c r="J98" s="89">
        <f t="shared" si="7"/>
        <v>0.24101439861426871</v>
      </c>
      <c r="K98" s="89">
        <f t="shared" si="8"/>
        <v>0.75898560138573123</v>
      </c>
      <c r="L98" s="47">
        <f t="shared" si="9"/>
        <v>0.72905164014290358</v>
      </c>
      <c r="M98" s="16">
        <v>36948</v>
      </c>
      <c r="N98" s="78">
        <v>307</v>
      </c>
      <c r="O98" s="16">
        <v>22834</v>
      </c>
      <c r="P98" s="16">
        <v>4411</v>
      </c>
      <c r="Q98" s="16">
        <v>3330</v>
      </c>
      <c r="R98" s="78">
        <v>729</v>
      </c>
      <c r="S98" s="16">
        <v>4270</v>
      </c>
      <c r="T98" s="78">
        <v>500</v>
      </c>
      <c r="U98" s="78">
        <v>18</v>
      </c>
      <c r="V98" s="78" t="s">
        <v>896</v>
      </c>
      <c r="W98" s="78">
        <v>549</v>
      </c>
      <c r="X98" s="47">
        <f t="shared" si="10"/>
        <v>0.14883078921727833</v>
      </c>
      <c r="Y98" s="47">
        <f t="shared" si="11"/>
        <v>0.74618382591750565</v>
      </c>
      <c r="Z98" s="16">
        <v>36948</v>
      </c>
      <c r="AA98" s="78">
        <v>304</v>
      </c>
      <c r="AB98" s="16">
        <v>22655</v>
      </c>
      <c r="AC98" s="16">
        <v>4185</v>
      </c>
      <c r="AD98" s="16">
        <v>1514</v>
      </c>
      <c r="AE98" s="16">
        <v>3235</v>
      </c>
      <c r="AF98" s="16">
        <v>4114</v>
      </c>
      <c r="AG98" s="78">
        <v>494</v>
      </c>
      <c r="AH98" s="78">
        <v>1</v>
      </c>
      <c r="AI98" s="78" t="s">
        <v>896</v>
      </c>
      <c r="AJ98" s="78">
        <v>446</v>
      </c>
      <c r="AK98" s="47">
        <f t="shared" si="12"/>
        <v>0.74805131536213054</v>
      </c>
      <c r="AL98" s="48">
        <f t="shared" si="13"/>
        <v>0.73761773303020461</v>
      </c>
    </row>
    <row r="99" spans="1:38" x14ac:dyDescent="0.3">
      <c r="A99" s="19" t="s">
        <v>229</v>
      </c>
      <c r="B99" s="16" t="s">
        <v>241</v>
      </c>
      <c r="C99" s="19">
        <v>48426</v>
      </c>
      <c r="D99" s="78">
        <v>285</v>
      </c>
      <c r="E99" s="16">
        <v>38728</v>
      </c>
      <c r="F99" s="16">
        <v>1277</v>
      </c>
      <c r="G99" s="78">
        <v>125</v>
      </c>
      <c r="H99" s="78">
        <v>68</v>
      </c>
      <c r="I99" s="16">
        <v>7943</v>
      </c>
      <c r="J99" s="89">
        <f t="shared" si="7"/>
        <v>0.16402345847272126</v>
      </c>
      <c r="K99" s="89">
        <f t="shared" si="8"/>
        <v>0.83597654152727874</v>
      </c>
      <c r="L99" s="47">
        <f t="shared" si="9"/>
        <v>0.80562094742493706</v>
      </c>
      <c r="M99" s="16">
        <v>48426</v>
      </c>
      <c r="N99" s="78">
        <v>300</v>
      </c>
      <c r="O99" s="16">
        <v>14047</v>
      </c>
      <c r="P99" s="16">
        <v>16517</v>
      </c>
      <c r="Q99" s="16">
        <v>2421</v>
      </c>
      <c r="R99" s="16">
        <v>8536</v>
      </c>
      <c r="S99" s="16">
        <v>6181</v>
      </c>
      <c r="T99" s="78">
        <v>85</v>
      </c>
      <c r="U99" s="78">
        <v>195</v>
      </c>
      <c r="V99" s="78" t="s">
        <v>896</v>
      </c>
      <c r="W99" s="78">
        <v>144</v>
      </c>
      <c r="X99" s="47">
        <f t="shared" si="10"/>
        <v>0.30566224755296739</v>
      </c>
      <c r="Y99" s="47">
        <f t="shared" si="11"/>
        <v>0.64137033824804857</v>
      </c>
      <c r="Z99" s="16">
        <v>48426</v>
      </c>
      <c r="AA99" s="78">
        <v>542</v>
      </c>
      <c r="AB99" s="16">
        <v>14801</v>
      </c>
      <c r="AC99" s="16">
        <v>12788</v>
      </c>
      <c r="AD99" s="16">
        <v>1349</v>
      </c>
      <c r="AE99" s="16">
        <v>11307</v>
      </c>
      <c r="AF99" s="16">
        <v>7375</v>
      </c>
      <c r="AG99" s="78">
        <v>90</v>
      </c>
      <c r="AH99" s="78">
        <v>1</v>
      </c>
      <c r="AI99" s="78" t="s">
        <v>896</v>
      </c>
      <c r="AJ99" s="78">
        <v>173</v>
      </c>
      <c r="AK99" s="47">
        <f t="shared" si="12"/>
        <v>0.58278610663693053</v>
      </c>
      <c r="AL99" s="48">
        <f t="shared" si="13"/>
        <v>0.72349564283649281</v>
      </c>
    </row>
    <row r="100" spans="1:38" x14ac:dyDescent="0.3">
      <c r="A100" s="19" t="s">
        <v>229</v>
      </c>
      <c r="B100" s="16" t="s">
        <v>245</v>
      </c>
      <c r="C100" s="19">
        <v>43817</v>
      </c>
      <c r="D100" s="78">
        <v>446</v>
      </c>
      <c r="E100" s="16">
        <v>37641</v>
      </c>
      <c r="F100" s="78">
        <v>385</v>
      </c>
      <c r="G100" s="78">
        <v>22</v>
      </c>
      <c r="H100" s="78">
        <v>75</v>
      </c>
      <c r="I100" s="16">
        <v>5248</v>
      </c>
      <c r="J100" s="89">
        <f t="shared" si="7"/>
        <v>0.11977086518931009</v>
      </c>
      <c r="K100" s="89">
        <f t="shared" si="8"/>
        <v>0.88022913481068987</v>
      </c>
      <c r="L100" s="47">
        <f t="shared" si="9"/>
        <v>0.86922883812218998</v>
      </c>
      <c r="M100" s="16">
        <v>43817</v>
      </c>
      <c r="N100" s="16">
        <v>6900</v>
      </c>
      <c r="O100" s="16">
        <v>26192</v>
      </c>
      <c r="P100" s="16">
        <v>2620</v>
      </c>
      <c r="Q100" s="78">
        <v>243</v>
      </c>
      <c r="R100" s="16">
        <v>1023</v>
      </c>
      <c r="S100" s="16">
        <v>3280</v>
      </c>
      <c r="T100" s="78">
        <v>6</v>
      </c>
      <c r="U100" s="78">
        <v>649</v>
      </c>
      <c r="V100" s="16">
        <v>1723</v>
      </c>
      <c r="W100" s="16">
        <v>1181</v>
      </c>
      <c r="X100" s="47">
        <f t="shared" si="10"/>
        <v>9.8340826619805102E-2</v>
      </c>
      <c r="Y100" s="47">
        <f t="shared" si="11"/>
        <v>0.82983773421274842</v>
      </c>
      <c r="Z100" s="16">
        <v>43817</v>
      </c>
      <c r="AA100" s="16">
        <v>6082</v>
      </c>
      <c r="AB100" s="16">
        <v>27150</v>
      </c>
      <c r="AC100" s="16">
        <v>2794</v>
      </c>
      <c r="AD100" s="78">
        <v>249</v>
      </c>
      <c r="AE100" s="16">
        <v>1145</v>
      </c>
      <c r="AF100" s="16">
        <v>3549</v>
      </c>
      <c r="AG100" s="78">
        <v>9</v>
      </c>
      <c r="AH100" s="78">
        <v>26</v>
      </c>
      <c r="AI100" s="16">
        <v>1630</v>
      </c>
      <c r="AJ100" s="16">
        <v>1183</v>
      </c>
      <c r="AK100" s="47">
        <f t="shared" si="12"/>
        <v>0.82299107652281078</v>
      </c>
      <c r="AL100" s="48">
        <f t="shared" si="13"/>
        <v>0.84953328616746915</v>
      </c>
    </row>
    <row r="101" spans="1:38" x14ac:dyDescent="0.3">
      <c r="A101" s="19" t="s">
        <v>229</v>
      </c>
      <c r="B101" s="16" t="s">
        <v>246</v>
      </c>
      <c r="C101" s="19">
        <v>39764</v>
      </c>
      <c r="D101" s="78">
        <v>297</v>
      </c>
      <c r="E101" s="16">
        <v>32710</v>
      </c>
      <c r="F101" s="78">
        <v>839</v>
      </c>
      <c r="G101" s="78">
        <v>41</v>
      </c>
      <c r="H101" s="78">
        <v>66</v>
      </c>
      <c r="I101" s="16">
        <v>5811</v>
      </c>
      <c r="J101" s="89">
        <f t="shared" si="7"/>
        <v>0.14613720953626397</v>
      </c>
      <c r="K101" s="89">
        <f t="shared" si="8"/>
        <v>0.85386279046373603</v>
      </c>
      <c r="L101" s="47">
        <f t="shared" si="9"/>
        <v>0.83007242732119502</v>
      </c>
      <c r="M101" s="16">
        <v>39764</v>
      </c>
      <c r="N101" s="78">
        <v>209</v>
      </c>
      <c r="O101" s="16">
        <v>35383</v>
      </c>
      <c r="P101" s="16">
        <v>2212</v>
      </c>
      <c r="Q101" s="78">
        <v>87</v>
      </c>
      <c r="R101" s="78">
        <v>97</v>
      </c>
      <c r="S101" s="16">
        <v>1189</v>
      </c>
      <c r="T101" s="78">
        <v>0</v>
      </c>
      <c r="U101" s="78">
        <v>419</v>
      </c>
      <c r="V101" s="78">
        <v>2</v>
      </c>
      <c r="W101" s="78">
        <v>166</v>
      </c>
      <c r="X101" s="47">
        <f t="shared" si="10"/>
        <v>3.2340810783623379E-2</v>
      </c>
      <c r="Y101" s="47">
        <f t="shared" si="11"/>
        <v>0.96124635348556486</v>
      </c>
      <c r="Z101" s="16">
        <v>39764</v>
      </c>
      <c r="AA101" s="78">
        <v>204</v>
      </c>
      <c r="AB101" s="16">
        <v>35452</v>
      </c>
      <c r="AC101" s="16">
        <v>2094</v>
      </c>
      <c r="AD101" s="78">
        <v>98</v>
      </c>
      <c r="AE101" s="78">
        <v>144</v>
      </c>
      <c r="AF101" s="16">
        <v>1563</v>
      </c>
      <c r="AG101" s="78">
        <v>1</v>
      </c>
      <c r="AH101" s="78">
        <v>4</v>
      </c>
      <c r="AI101" s="78" t="s">
        <v>896</v>
      </c>
      <c r="AJ101" s="78">
        <v>204</v>
      </c>
      <c r="AK101" s="47">
        <f t="shared" si="12"/>
        <v>0.94947691379136911</v>
      </c>
      <c r="AL101" s="48">
        <f t="shared" si="13"/>
        <v>0.89565939040337994</v>
      </c>
    </row>
    <row r="102" spans="1:38" x14ac:dyDescent="0.3">
      <c r="A102" s="19" t="s">
        <v>229</v>
      </c>
      <c r="B102" s="16" t="s">
        <v>248</v>
      </c>
      <c r="C102" s="19">
        <v>12457</v>
      </c>
      <c r="D102" s="78">
        <v>74</v>
      </c>
      <c r="E102" s="16">
        <v>10481</v>
      </c>
      <c r="F102" s="78">
        <v>907</v>
      </c>
      <c r="G102" s="78">
        <v>47</v>
      </c>
      <c r="H102" s="78">
        <v>95</v>
      </c>
      <c r="I102" s="78">
        <v>853</v>
      </c>
      <c r="J102" s="89">
        <f t="shared" si="7"/>
        <v>6.8475555912338448E-2</v>
      </c>
      <c r="K102" s="89">
        <f t="shared" si="8"/>
        <v>0.93152444408766155</v>
      </c>
      <c r="L102" s="47">
        <f t="shared" si="9"/>
        <v>0.84731476278397688</v>
      </c>
      <c r="M102" s="16">
        <v>12457</v>
      </c>
      <c r="N102" s="78">
        <v>751</v>
      </c>
      <c r="O102" s="16">
        <v>5268</v>
      </c>
      <c r="P102" s="16">
        <v>2770</v>
      </c>
      <c r="Q102" s="78">
        <v>91</v>
      </c>
      <c r="R102" s="78">
        <v>83</v>
      </c>
      <c r="S102" s="16">
        <v>1620</v>
      </c>
      <c r="T102" s="16">
        <v>1720</v>
      </c>
      <c r="U102" s="78">
        <v>83</v>
      </c>
      <c r="V102" s="78">
        <v>20</v>
      </c>
      <c r="W102" s="78">
        <v>51</v>
      </c>
      <c r="X102" s="47">
        <f t="shared" si="10"/>
        <v>0.2747852612988681</v>
      </c>
      <c r="Y102" s="47">
        <f t="shared" si="11"/>
        <v>0.71221000240828447</v>
      </c>
      <c r="Z102" s="16">
        <v>12457</v>
      </c>
      <c r="AA102" s="78">
        <v>739</v>
      </c>
      <c r="AB102" s="16">
        <v>5023</v>
      </c>
      <c r="AC102" s="16">
        <v>2012</v>
      </c>
      <c r="AD102" s="78">
        <v>39</v>
      </c>
      <c r="AE102" s="78">
        <v>751</v>
      </c>
      <c r="AF102" s="16">
        <v>2055</v>
      </c>
      <c r="AG102" s="16">
        <v>1746</v>
      </c>
      <c r="AH102" s="78">
        <v>6</v>
      </c>
      <c r="AI102" s="78">
        <v>22</v>
      </c>
      <c r="AJ102" s="78">
        <v>64</v>
      </c>
      <c r="AK102" s="47">
        <f t="shared" si="12"/>
        <v>0.7647106044794092</v>
      </c>
      <c r="AL102" s="48">
        <f t="shared" si="13"/>
        <v>0.77976238259613062</v>
      </c>
    </row>
    <row r="103" spans="1:38" x14ac:dyDescent="0.3">
      <c r="A103" s="19" t="s">
        <v>229</v>
      </c>
      <c r="B103" s="16" t="s">
        <v>250</v>
      </c>
      <c r="C103" s="19">
        <v>55605</v>
      </c>
      <c r="D103" s="78">
        <v>482</v>
      </c>
      <c r="E103" s="16">
        <v>41812</v>
      </c>
      <c r="F103" s="16">
        <v>1389</v>
      </c>
      <c r="G103" s="78">
        <v>150</v>
      </c>
      <c r="H103" s="78">
        <v>270</v>
      </c>
      <c r="I103" s="16">
        <v>11502</v>
      </c>
      <c r="J103" s="89">
        <f t="shared" si="7"/>
        <v>0.20685190180739141</v>
      </c>
      <c r="K103" s="89">
        <f t="shared" si="8"/>
        <v>0.79314809819260856</v>
      </c>
      <c r="L103" s="47">
        <f t="shared" si="9"/>
        <v>0.76061505260318318</v>
      </c>
      <c r="M103" s="16">
        <v>55605</v>
      </c>
      <c r="N103" s="78">
        <v>357</v>
      </c>
      <c r="O103" s="16">
        <v>40175</v>
      </c>
      <c r="P103" s="16">
        <v>10722</v>
      </c>
      <c r="Q103" s="78">
        <v>863</v>
      </c>
      <c r="R103" s="78">
        <v>398</v>
      </c>
      <c r="S103" s="16">
        <v>1657</v>
      </c>
      <c r="T103" s="78">
        <v>450</v>
      </c>
      <c r="U103" s="78">
        <v>627</v>
      </c>
      <c r="V103" s="78">
        <v>4</v>
      </c>
      <c r="W103" s="78">
        <v>352</v>
      </c>
      <c r="X103" s="47">
        <f t="shared" si="10"/>
        <v>4.5049905584030214E-2</v>
      </c>
      <c r="Y103" s="47">
        <f t="shared" si="11"/>
        <v>0.93302760543116625</v>
      </c>
      <c r="Z103" s="16">
        <v>55605</v>
      </c>
      <c r="AA103" s="78">
        <v>839</v>
      </c>
      <c r="AB103" s="16">
        <v>39308</v>
      </c>
      <c r="AC103" s="16">
        <v>11280</v>
      </c>
      <c r="AD103" s="78">
        <v>908</v>
      </c>
      <c r="AE103" s="78">
        <v>764</v>
      </c>
      <c r="AF103" s="16">
        <v>1664</v>
      </c>
      <c r="AG103" s="78">
        <v>472</v>
      </c>
      <c r="AH103" s="78">
        <v>14</v>
      </c>
      <c r="AI103" s="78">
        <v>4</v>
      </c>
      <c r="AJ103" s="78">
        <v>352</v>
      </c>
      <c r="AK103" s="47">
        <f t="shared" si="12"/>
        <v>0.93360309324701019</v>
      </c>
      <c r="AL103" s="48">
        <f t="shared" si="13"/>
        <v>0.84682132901717466</v>
      </c>
    </row>
    <row r="104" spans="1:38" x14ac:dyDescent="0.3">
      <c r="A104" s="19" t="s">
        <v>229</v>
      </c>
      <c r="B104" s="16" t="s">
        <v>252</v>
      </c>
      <c r="C104" s="19">
        <v>10780</v>
      </c>
      <c r="D104" s="78">
        <v>57</v>
      </c>
      <c r="E104" s="16">
        <v>8149</v>
      </c>
      <c r="F104" s="16">
        <v>1625</v>
      </c>
      <c r="G104" s="78">
        <v>41</v>
      </c>
      <c r="H104" s="78">
        <v>116</v>
      </c>
      <c r="I104" s="78">
        <v>792</v>
      </c>
      <c r="J104" s="89">
        <f t="shared" si="7"/>
        <v>7.3469387755102047E-2</v>
      </c>
      <c r="K104" s="89">
        <f t="shared" si="8"/>
        <v>0.92653061224489797</v>
      </c>
      <c r="L104" s="47">
        <f t="shared" si="9"/>
        <v>0.76122448979591839</v>
      </c>
      <c r="M104" s="16">
        <v>10780</v>
      </c>
      <c r="N104" s="78">
        <v>700</v>
      </c>
      <c r="O104" s="78">
        <v>773</v>
      </c>
      <c r="P104" s="16">
        <v>4177</v>
      </c>
      <c r="Q104" s="16">
        <v>1082</v>
      </c>
      <c r="R104" s="78">
        <v>541</v>
      </c>
      <c r="S104" s="16">
        <v>3039</v>
      </c>
      <c r="T104" s="78">
        <v>91</v>
      </c>
      <c r="U104" s="78">
        <v>124</v>
      </c>
      <c r="V104" s="78">
        <v>55</v>
      </c>
      <c r="W104" s="78">
        <v>198</v>
      </c>
      <c r="X104" s="47">
        <f t="shared" si="10"/>
        <v>0.34053803339517624</v>
      </c>
      <c r="Y104" s="47">
        <f t="shared" si="11"/>
        <v>0.53562152133580709</v>
      </c>
      <c r="Z104" s="16">
        <v>10780</v>
      </c>
      <c r="AA104" s="78">
        <v>556</v>
      </c>
      <c r="AB104" s="78">
        <v>739</v>
      </c>
      <c r="AC104" s="16">
        <v>4434</v>
      </c>
      <c r="AD104" s="16">
        <v>1093</v>
      </c>
      <c r="AE104" s="78">
        <v>593</v>
      </c>
      <c r="AF104" s="16">
        <v>3020</v>
      </c>
      <c r="AG104" s="78">
        <v>89</v>
      </c>
      <c r="AH104" s="78">
        <v>1</v>
      </c>
      <c r="AI104" s="78">
        <v>55</v>
      </c>
      <c r="AJ104" s="78">
        <v>200</v>
      </c>
      <c r="AK104" s="47">
        <f t="shared" si="12"/>
        <v>0.53979591836734697</v>
      </c>
      <c r="AL104" s="48">
        <f t="shared" si="13"/>
        <v>0.64842300556586274</v>
      </c>
    </row>
    <row r="105" spans="1:38" x14ac:dyDescent="0.3">
      <c r="A105" s="19" t="s">
        <v>229</v>
      </c>
      <c r="B105" s="16" t="s">
        <v>256</v>
      </c>
      <c r="C105" s="19">
        <v>25972</v>
      </c>
      <c r="D105" s="78">
        <v>394</v>
      </c>
      <c r="E105" s="16">
        <v>4444</v>
      </c>
      <c r="F105" s="16">
        <v>17346</v>
      </c>
      <c r="G105" s="78">
        <v>223</v>
      </c>
      <c r="H105" s="78">
        <v>582</v>
      </c>
      <c r="I105" s="16">
        <v>2983</v>
      </c>
      <c r="J105" s="89">
        <f t="shared" si="7"/>
        <v>0.11485445864777452</v>
      </c>
      <c r="K105" s="89">
        <f t="shared" si="8"/>
        <v>0.88514554135222545</v>
      </c>
      <c r="L105" s="47">
        <f t="shared" si="9"/>
        <v>0.18627752964731248</v>
      </c>
      <c r="M105" s="16">
        <v>25972</v>
      </c>
      <c r="N105" s="16">
        <v>1698</v>
      </c>
      <c r="O105" s="16">
        <v>3062</v>
      </c>
      <c r="P105" s="16">
        <v>7777</v>
      </c>
      <c r="Q105" s="78">
        <v>548</v>
      </c>
      <c r="R105" s="78">
        <v>735</v>
      </c>
      <c r="S105" s="16">
        <v>6543</v>
      </c>
      <c r="T105" s="78">
        <v>308</v>
      </c>
      <c r="U105" s="78">
        <v>256</v>
      </c>
      <c r="V105" s="78">
        <v>81</v>
      </c>
      <c r="W105" s="16">
        <v>4964</v>
      </c>
      <c r="X105" s="47">
        <f t="shared" si="10"/>
        <v>0.29208378253503775</v>
      </c>
      <c r="Y105" s="47">
        <f t="shared" si="11"/>
        <v>0.49256892037578931</v>
      </c>
      <c r="Z105" s="16">
        <v>25972</v>
      </c>
      <c r="AA105" s="16">
        <v>1572</v>
      </c>
      <c r="AB105" s="16">
        <v>3550</v>
      </c>
      <c r="AC105" s="16">
        <v>7168</v>
      </c>
      <c r="AD105" s="78">
        <v>584</v>
      </c>
      <c r="AE105" s="16">
        <v>1200</v>
      </c>
      <c r="AF105" s="16">
        <v>5582</v>
      </c>
      <c r="AG105" s="78">
        <v>287</v>
      </c>
      <c r="AH105" s="78">
        <v>5</v>
      </c>
      <c r="AI105" s="78">
        <v>81</v>
      </c>
      <c r="AJ105" s="16">
        <v>5943</v>
      </c>
      <c r="AK105" s="47">
        <f t="shared" si="12"/>
        <v>0.48444478669336211</v>
      </c>
      <c r="AL105" s="48">
        <f t="shared" si="13"/>
        <v>0.33942322501155087</v>
      </c>
    </row>
    <row r="106" spans="1:38" x14ac:dyDescent="0.3">
      <c r="A106" s="19" t="s">
        <v>229</v>
      </c>
      <c r="B106" s="16" t="s">
        <v>257</v>
      </c>
      <c r="C106" s="19">
        <v>31622</v>
      </c>
      <c r="D106" s="78">
        <v>173</v>
      </c>
      <c r="E106" s="16">
        <v>4630</v>
      </c>
      <c r="F106" s="16">
        <v>21380</v>
      </c>
      <c r="G106" s="78">
        <v>593</v>
      </c>
      <c r="H106" s="16">
        <v>1488</v>
      </c>
      <c r="I106" s="16">
        <v>3358</v>
      </c>
      <c r="J106" s="89">
        <f t="shared" si="7"/>
        <v>0.10619189172095377</v>
      </c>
      <c r="K106" s="89">
        <f t="shared" si="8"/>
        <v>0.89380810827904622</v>
      </c>
      <c r="L106" s="47">
        <f t="shared" si="9"/>
        <v>0.15188792612737967</v>
      </c>
      <c r="M106" s="16">
        <v>31622</v>
      </c>
      <c r="N106" s="16">
        <v>5064</v>
      </c>
      <c r="O106" s="16">
        <v>3827</v>
      </c>
      <c r="P106" s="16">
        <v>9277</v>
      </c>
      <c r="Q106" s="16">
        <v>2846</v>
      </c>
      <c r="R106" s="16">
        <v>1515</v>
      </c>
      <c r="S106" s="16">
        <v>8064</v>
      </c>
      <c r="T106" s="78">
        <v>327</v>
      </c>
      <c r="U106" s="78">
        <v>138</v>
      </c>
      <c r="V106" s="78">
        <v>534</v>
      </c>
      <c r="W106" s="78">
        <v>30</v>
      </c>
      <c r="X106" s="47">
        <f t="shared" si="10"/>
        <v>0.31326291822149138</v>
      </c>
      <c r="Y106" s="47">
        <f t="shared" si="11"/>
        <v>0.57890076528998802</v>
      </c>
      <c r="Z106" s="16">
        <v>31622</v>
      </c>
      <c r="AA106" s="16">
        <v>4676</v>
      </c>
      <c r="AB106" s="16">
        <v>4363</v>
      </c>
      <c r="AC106" s="16">
        <v>5042</v>
      </c>
      <c r="AD106" s="16">
        <v>1729</v>
      </c>
      <c r="AE106" s="16">
        <v>5656</v>
      </c>
      <c r="AF106" s="16">
        <v>9096</v>
      </c>
      <c r="AG106" s="78">
        <v>486</v>
      </c>
      <c r="AH106" s="78">
        <v>5</v>
      </c>
      <c r="AI106" s="78">
        <v>540</v>
      </c>
      <c r="AJ106" s="78">
        <v>29</v>
      </c>
      <c r="AK106" s="47">
        <f t="shared" si="12"/>
        <v>0.46081841755739678</v>
      </c>
      <c r="AL106" s="48">
        <f t="shared" si="13"/>
        <v>0.36539434570868384</v>
      </c>
    </row>
    <row r="107" spans="1:38" x14ac:dyDescent="0.3">
      <c r="A107" s="19" t="s">
        <v>229</v>
      </c>
      <c r="B107" s="16" t="s">
        <v>259</v>
      </c>
      <c r="C107" s="19">
        <v>16809</v>
      </c>
      <c r="D107" s="78">
        <v>7</v>
      </c>
      <c r="E107" s="16">
        <v>14846</v>
      </c>
      <c r="F107" s="78">
        <v>389</v>
      </c>
      <c r="G107" s="78">
        <v>57</v>
      </c>
      <c r="H107" s="78">
        <v>83</v>
      </c>
      <c r="I107" s="16">
        <v>1427</v>
      </c>
      <c r="J107" s="89">
        <f t="shared" si="7"/>
        <v>8.4894996727943359E-2</v>
      </c>
      <c r="K107" s="89">
        <f t="shared" si="8"/>
        <v>0.91510500327205668</v>
      </c>
      <c r="L107" s="47">
        <f t="shared" si="9"/>
        <v>0.88363376762448687</v>
      </c>
      <c r="M107" s="16">
        <v>16809</v>
      </c>
      <c r="N107" s="78">
        <v>349</v>
      </c>
      <c r="O107" s="16">
        <v>2463</v>
      </c>
      <c r="P107" s="16">
        <v>5493</v>
      </c>
      <c r="Q107" s="16">
        <v>1177</v>
      </c>
      <c r="R107" s="78">
        <v>66</v>
      </c>
      <c r="S107" s="16">
        <v>6250</v>
      </c>
      <c r="T107" s="78">
        <v>416</v>
      </c>
      <c r="U107" s="78">
        <v>11</v>
      </c>
      <c r="V107" s="78" t="s">
        <v>896</v>
      </c>
      <c r="W107" s="78">
        <v>584</v>
      </c>
      <c r="X107" s="47">
        <f t="shared" si="10"/>
        <v>0.40049973228627522</v>
      </c>
      <c r="Y107" s="47">
        <f t="shared" si="11"/>
        <v>0.4947349634124576</v>
      </c>
      <c r="Z107" s="16">
        <v>16809</v>
      </c>
      <c r="AA107" s="78">
        <v>433</v>
      </c>
      <c r="AB107" s="16">
        <v>2625</v>
      </c>
      <c r="AC107" s="16">
        <v>5831</v>
      </c>
      <c r="AD107" s="78">
        <v>509</v>
      </c>
      <c r="AE107" s="78">
        <v>132</v>
      </c>
      <c r="AF107" s="16">
        <v>6184</v>
      </c>
      <c r="AG107" s="78">
        <v>418</v>
      </c>
      <c r="AH107" s="78">
        <v>1</v>
      </c>
      <c r="AI107" s="78" t="s">
        <v>896</v>
      </c>
      <c r="AJ107" s="78">
        <v>676</v>
      </c>
      <c r="AK107" s="47">
        <f t="shared" si="12"/>
        <v>0.55375096674400615</v>
      </c>
      <c r="AL107" s="48">
        <f t="shared" si="13"/>
        <v>0.68918436551847218</v>
      </c>
    </row>
    <row r="108" spans="1:38" x14ac:dyDescent="0.3">
      <c r="A108" s="19" t="s">
        <v>229</v>
      </c>
      <c r="B108" s="16" t="s">
        <v>261</v>
      </c>
      <c r="C108" s="19">
        <v>19143</v>
      </c>
      <c r="D108" s="78">
        <v>122</v>
      </c>
      <c r="E108" s="16">
        <v>16573</v>
      </c>
      <c r="F108" s="78">
        <v>574</v>
      </c>
      <c r="G108" s="78">
        <v>79</v>
      </c>
      <c r="H108" s="78">
        <v>105</v>
      </c>
      <c r="I108" s="16">
        <v>1690</v>
      </c>
      <c r="J108" s="89">
        <f t="shared" si="7"/>
        <v>8.8282923261766705E-2</v>
      </c>
      <c r="K108" s="89">
        <f t="shared" si="8"/>
        <v>0.91171707673823332</v>
      </c>
      <c r="L108" s="47">
        <f t="shared" si="9"/>
        <v>0.87212035731076631</v>
      </c>
      <c r="M108" s="16">
        <v>19143</v>
      </c>
      <c r="N108" s="78">
        <v>77</v>
      </c>
      <c r="O108" s="16">
        <v>7717</v>
      </c>
      <c r="P108" s="16">
        <v>2326</v>
      </c>
      <c r="Q108" s="78">
        <v>514</v>
      </c>
      <c r="R108" s="78">
        <v>625</v>
      </c>
      <c r="S108" s="16">
        <v>7655</v>
      </c>
      <c r="T108" s="78">
        <v>131</v>
      </c>
      <c r="U108" s="78">
        <v>11</v>
      </c>
      <c r="V108" s="78" t="s">
        <v>896</v>
      </c>
      <c r="W108" s="78">
        <v>87</v>
      </c>
      <c r="X108" s="47">
        <f t="shared" si="10"/>
        <v>0.43937731807971581</v>
      </c>
      <c r="Y108" s="47">
        <f t="shared" si="11"/>
        <v>0.52922739382541917</v>
      </c>
      <c r="Z108" s="16">
        <v>19143</v>
      </c>
      <c r="AA108" s="78">
        <v>77</v>
      </c>
      <c r="AB108" s="16">
        <v>8533</v>
      </c>
      <c r="AC108" s="16">
        <v>2056</v>
      </c>
      <c r="AD108" s="78">
        <v>433</v>
      </c>
      <c r="AE108" s="78">
        <v>845</v>
      </c>
      <c r="AF108" s="16">
        <v>6749</v>
      </c>
      <c r="AG108" s="78">
        <v>362</v>
      </c>
      <c r="AH108" s="78">
        <v>1</v>
      </c>
      <c r="AI108" s="78" t="s">
        <v>896</v>
      </c>
      <c r="AJ108" s="78">
        <v>87</v>
      </c>
      <c r="AK108" s="47">
        <f t="shared" si="12"/>
        <v>0.57613749151125737</v>
      </c>
      <c r="AL108" s="48">
        <f t="shared" si="13"/>
        <v>0.7006738755680928</v>
      </c>
    </row>
    <row r="109" spans="1:38" x14ac:dyDescent="0.3">
      <c r="A109" s="19" t="s">
        <v>229</v>
      </c>
      <c r="B109" s="16" t="s">
        <v>263</v>
      </c>
      <c r="C109" s="19">
        <v>57609</v>
      </c>
      <c r="D109" s="78">
        <v>456</v>
      </c>
      <c r="E109" s="16">
        <v>10177</v>
      </c>
      <c r="F109" s="16">
        <v>33961</v>
      </c>
      <c r="G109" s="16">
        <v>1040</v>
      </c>
      <c r="H109" s="16">
        <v>1364</v>
      </c>
      <c r="I109" s="16">
        <v>10611</v>
      </c>
      <c r="J109" s="89">
        <f t="shared" si="7"/>
        <v>0.18418997031713794</v>
      </c>
      <c r="K109" s="89">
        <f t="shared" si="8"/>
        <v>0.81581002968286209</v>
      </c>
      <c r="L109" s="47">
        <f t="shared" si="9"/>
        <v>0.18457185509208632</v>
      </c>
      <c r="M109" s="16">
        <v>57609</v>
      </c>
      <c r="N109" s="16">
        <v>1858</v>
      </c>
      <c r="O109" s="16">
        <v>31862</v>
      </c>
      <c r="P109" s="16">
        <v>8513</v>
      </c>
      <c r="Q109" s="16">
        <v>2096</v>
      </c>
      <c r="R109" s="78">
        <v>765</v>
      </c>
      <c r="S109" s="16">
        <v>9615</v>
      </c>
      <c r="T109" s="78">
        <v>141</v>
      </c>
      <c r="U109" s="16">
        <v>1629</v>
      </c>
      <c r="V109" s="78">
        <v>74</v>
      </c>
      <c r="W109" s="16">
        <v>1056</v>
      </c>
      <c r="X109" s="47">
        <f t="shared" si="10"/>
        <v>0.18262771441962194</v>
      </c>
      <c r="Y109" s="47">
        <f t="shared" si="11"/>
        <v>0.76137409085385965</v>
      </c>
      <c r="Z109" s="16">
        <v>57609</v>
      </c>
      <c r="AA109" s="16">
        <v>2300</v>
      </c>
      <c r="AB109" s="16">
        <v>34319</v>
      </c>
      <c r="AC109" s="16">
        <v>8870</v>
      </c>
      <c r="AD109" s="16">
        <v>2100</v>
      </c>
      <c r="AE109" s="78">
        <v>964</v>
      </c>
      <c r="AF109" s="16">
        <v>7758</v>
      </c>
      <c r="AG109" s="78">
        <v>126</v>
      </c>
      <c r="AH109" s="78">
        <v>49</v>
      </c>
      <c r="AI109" s="78">
        <v>74</v>
      </c>
      <c r="AJ109" s="16">
        <v>1049</v>
      </c>
      <c r="AK109" s="47">
        <f t="shared" si="12"/>
        <v>0.79265392560190251</v>
      </c>
      <c r="AL109" s="48">
        <f t="shared" si="13"/>
        <v>0.47297297297297297</v>
      </c>
    </row>
    <row r="110" spans="1:38" x14ac:dyDescent="0.3">
      <c r="A110" s="19" t="s">
        <v>229</v>
      </c>
      <c r="B110" s="16" t="s">
        <v>265</v>
      </c>
      <c r="C110" s="19">
        <v>28684</v>
      </c>
      <c r="D110" s="78">
        <v>130</v>
      </c>
      <c r="E110" s="16">
        <v>11240</v>
      </c>
      <c r="F110" s="16">
        <v>11030</v>
      </c>
      <c r="G110" s="78">
        <v>383</v>
      </c>
      <c r="H110" s="78">
        <v>302</v>
      </c>
      <c r="I110" s="16">
        <v>5599</v>
      </c>
      <c r="J110" s="89">
        <f t="shared" si="7"/>
        <v>0.19519592804350858</v>
      </c>
      <c r="K110" s="89">
        <f t="shared" si="8"/>
        <v>0.8048040719564914</v>
      </c>
      <c r="L110" s="47">
        <f t="shared" si="9"/>
        <v>0.39638823037233301</v>
      </c>
      <c r="M110" s="16">
        <v>28684</v>
      </c>
      <c r="N110" s="16">
        <v>2407</v>
      </c>
      <c r="O110" s="16">
        <v>7645</v>
      </c>
      <c r="P110" s="16">
        <v>7490</v>
      </c>
      <c r="Q110" s="78">
        <v>542</v>
      </c>
      <c r="R110" s="16">
        <v>1198</v>
      </c>
      <c r="S110" s="16">
        <v>9059</v>
      </c>
      <c r="T110" s="78">
        <v>49</v>
      </c>
      <c r="U110" s="78">
        <v>10</v>
      </c>
      <c r="V110" s="78">
        <v>2</v>
      </c>
      <c r="W110" s="78">
        <v>282</v>
      </c>
      <c r="X110" s="47">
        <f t="shared" si="10"/>
        <v>0.35929438014223958</v>
      </c>
      <c r="Y110" s="47">
        <f t="shared" si="11"/>
        <v>0.61190907823176688</v>
      </c>
      <c r="Z110" s="16">
        <v>28684</v>
      </c>
      <c r="AA110" s="16">
        <v>2407</v>
      </c>
      <c r="AB110" s="16">
        <v>8228</v>
      </c>
      <c r="AC110" s="16">
        <v>7912</v>
      </c>
      <c r="AD110" s="78">
        <v>604</v>
      </c>
      <c r="AE110" s="16">
        <v>1856</v>
      </c>
      <c r="AF110" s="16">
        <v>7331</v>
      </c>
      <c r="AG110" s="78">
        <v>29</v>
      </c>
      <c r="AH110" s="78">
        <v>2</v>
      </c>
      <c r="AI110" s="78">
        <v>2</v>
      </c>
      <c r="AJ110" s="78">
        <v>313</v>
      </c>
      <c r="AK110" s="47">
        <f t="shared" si="12"/>
        <v>0.64767814809649982</v>
      </c>
      <c r="AL110" s="48">
        <f t="shared" si="13"/>
        <v>0.50414865430204991</v>
      </c>
    </row>
    <row r="111" spans="1:38" x14ac:dyDescent="0.3">
      <c r="A111" s="19" t="s">
        <v>229</v>
      </c>
      <c r="B111" s="16" t="s">
        <v>269</v>
      </c>
      <c r="C111" s="19">
        <v>66340</v>
      </c>
      <c r="D111" s="78">
        <v>632</v>
      </c>
      <c r="E111" s="16">
        <v>50111</v>
      </c>
      <c r="F111" s="16">
        <v>1511</v>
      </c>
      <c r="G111" s="78">
        <v>179</v>
      </c>
      <c r="H111" s="78">
        <v>140</v>
      </c>
      <c r="I111" s="16">
        <v>13767</v>
      </c>
      <c r="J111" s="89">
        <f t="shared" si="7"/>
        <v>0.20752185709978896</v>
      </c>
      <c r="K111" s="89">
        <f t="shared" si="8"/>
        <v>0.79247814290021101</v>
      </c>
      <c r="L111" s="47">
        <f t="shared" si="9"/>
        <v>0.76489297558034364</v>
      </c>
      <c r="M111" s="16">
        <v>66340</v>
      </c>
      <c r="N111" s="16">
        <v>10264</v>
      </c>
      <c r="O111" s="16">
        <v>40729</v>
      </c>
      <c r="P111" s="16">
        <v>3645</v>
      </c>
      <c r="Q111" s="78">
        <v>766</v>
      </c>
      <c r="R111" s="16">
        <v>2495</v>
      </c>
      <c r="S111" s="16">
        <v>4611</v>
      </c>
      <c r="T111" s="78">
        <v>263</v>
      </c>
      <c r="U111" s="16">
        <v>1694</v>
      </c>
      <c r="V111" s="78">
        <v>71</v>
      </c>
      <c r="W111" s="16">
        <v>1802</v>
      </c>
      <c r="X111" s="47">
        <f t="shared" si="10"/>
        <v>0.11107928851371722</v>
      </c>
      <c r="Y111" s="47">
        <f t="shared" si="11"/>
        <v>0.84914078987036479</v>
      </c>
      <c r="Z111" s="16">
        <v>66340</v>
      </c>
      <c r="AA111" s="16">
        <v>10225</v>
      </c>
      <c r="AB111" s="16">
        <v>43354</v>
      </c>
      <c r="AC111" s="16">
        <v>4040</v>
      </c>
      <c r="AD111" s="78">
        <v>505</v>
      </c>
      <c r="AE111" s="16">
        <v>2530</v>
      </c>
      <c r="AF111" s="16">
        <v>3516</v>
      </c>
      <c r="AG111" s="78">
        <v>257</v>
      </c>
      <c r="AH111" s="78">
        <v>23</v>
      </c>
      <c r="AI111" s="78">
        <v>11</v>
      </c>
      <c r="AJ111" s="16">
        <v>1879</v>
      </c>
      <c r="AK111" s="47">
        <f t="shared" si="12"/>
        <v>0.87276153150437141</v>
      </c>
      <c r="AL111" s="48">
        <f t="shared" si="13"/>
        <v>0.80701688272535421</v>
      </c>
    </row>
    <row r="112" spans="1:38" x14ac:dyDescent="0.3">
      <c r="A112" s="19" t="s">
        <v>229</v>
      </c>
      <c r="B112" s="16" t="s">
        <v>270</v>
      </c>
      <c r="C112" s="19">
        <v>47332</v>
      </c>
      <c r="D112" s="78">
        <v>609</v>
      </c>
      <c r="E112" s="16">
        <v>32094</v>
      </c>
      <c r="F112" s="16">
        <v>2682</v>
      </c>
      <c r="G112" s="78">
        <v>205</v>
      </c>
      <c r="H112" s="78">
        <v>137</v>
      </c>
      <c r="I112" s="16">
        <v>11605</v>
      </c>
      <c r="J112" s="89">
        <f t="shared" si="7"/>
        <v>0.2451829629003634</v>
      </c>
      <c r="K112" s="89">
        <f t="shared" si="8"/>
        <v>0.75481703709963655</v>
      </c>
      <c r="L112" s="47">
        <f t="shared" si="9"/>
        <v>0.69092791346235105</v>
      </c>
      <c r="M112" s="16">
        <v>47332</v>
      </c>
      <c r="N112" s="16">
        <v>3191</v>
      </c>
      <c r="O112" s="16">
        <v>26817</v>
      </c>
      <c r="P112" s="16">
        <v>11452</v>
      </c>
      <c r="Q112" s="78">
        <v>485</v>
      </c>
      <c r="R112" s="16">
        <v>2015</v>
      </c>
      <c r="S112" s="16">
        <v>2239</v>
      </c>
      <c r="T112" s="78">
        <v>339</v>
      </c>
      <c r="U112" s="78">
        <v>178</v>
      </c>
      <c r="V112" s="78" t="s">
        <v>896</v>
      </c>
      <c r="W112" s="78">
        <v>616</v>
      </c>
      <c r="X112" s="47">
        <f t="shared" si="10"/>
        <v>9.7037944730837489E-2</v>
      </c>
      <c r="Y112" s="47">
        <f t="shared" si="11"/>
        <v>0.87970083664328569</v>
      </c>
      <c r="Z112" s="16">
        <v>47332</v>
      </c>
      <c r="AA112" s="16">
        <v>2287</v>
      </c>
      <c r="AB112" s="16">
        <v>26609</v>
      </c>
      <c r="AC112" s="16">
        <v>10848</v>
      </c>
      <c r="AD112" s="78">
        <v>471</v>
      </c>
      <c r="AE112" s="16">
        <v>3922</v>
      </c>
      <c r="AF112" s="16">
        <v>2219</v>
      </c>
      <c r="AG112" s="78">
        <v>349</v>
      </c>
      <c r="AH112" s="78">
        <v>6</v>
      </c>
      <c r="AI112" s="78" t="s">
        <v>896</v>
      </c>
      <c r="AJ112" s="78">
        <v>621</v>
      </c>
      <c r="AK112" s="47">
        <f t="shared" si="12"/>
        <v>0.84718583622073862</v>
      </c>
      <c r="AL112" s="48">
        <f t="shared" si="13"/>
        <v>0.78531437505281843</v>
      </c>
    </row>
    <row r="113" spans="1:38" x14ac:dyDescent="0.3">
      <c r="A113" s="19" t="s">
        <v>229</v>
      </c>
      <c r="B113" s="16" t="s">
        <v>272</v>
      </c>
      <c r="C113" s="19">
        <v>53641</v>
      </c>
      <c r="D113" s="78">
        <v>274</v>
      </c>
      <c r="E113" s="16">
        <v>32600</v>
      </c>
      <c r="F113" s="16">
        <v>3965</v>
      </c>
      <c r="G113" s="78">
        <v>138</v>
      </c>
      <c r="H113" s="78">
        <v>320</v>
      </c>
      <c r="I113" s="16">
        <v>16344</v>
      </c>
      <c r="J113" s="89">
        <f t="shared" si="7"/>
        <v>0.30469230625827259</v>
      </c>
      <c r="K113" s="89">
        <f t="shared" si="8"/>
        <v>0.69530769374172741</v>
      </c>
      <c r="L113" s="47">
        <f t="shared" si="9"/>
        <v>0.61285210939393375</v>
      </c>
      <c r="M113" s="16">
        <v>53641</v>
      </c>
      <c r="N113" s="16">
        <v>7514</v>
      </c>
      <c r="O113" s="16">
        <v>18034</v>
      </c>
      <c r="P113" s="16">
        <v>13803</v>
      </c>
      <c r="Q113" s="16">
        <v>1746</v>
      </c>
      <c r="R113" s="16">
        <v>9435</v>
      </c>
      <c r="S113" s="78">
        <v>911</v>
      </c>
      <c r="T113" s="78">
        <v>758</v>
      </c>
      <c r="U113" s="78">
        <v>91</v>
      </c>
      <c r="V113" s="78">
        <v>1</v>
      </c>
      <c r="W113" s="16">
        <v>1348</v>
      </c>
      <c r="X113" s="47">
        <f t="shared" si="10"/>
        <v>0.2070058350888313</v>
      </c>
      <c r="Y113" s="47">
        <f t="shared" si="11"/>
        <v>0.73529576256967621</v>
      </c>
      <c r="Z113" s="16">
        <v>53641</v>
      </c>
      <c r="AA113" s="16">
        <v>7633</v>
      </c>
      <c r="AB113" s="16">
        <v>17595</v>
      </c>
      <c r="AC113" s="16">
        <v>12827</v>
      </c>
      <c r="AD113" s="16">
        <v>1688</v>
      </c>
      <c r="AE113" s="16">
        <v>10909</v>
      </c>
      <c r="AF113" s="16">
        <v>1254</v>
      </c>
      <c r="AG113" s="78">
        <v>360</v>
      </c>
      <c r="AH113" s="78">
        <v>2</v>
      </c>
      <c r="AI113" s="78">
        <v>2</v>
      </c>
      <c r="AJ113" s="16">
        <v>1371</v>
      </c>
      <c r="AK113" s="47">
        <f t="shared" si="12"/>
        <v>0.71618724483137897</v>
      </c>
      <c r="AL113" s="48">
        <f t="shared" si="13"/>
        <v>0.67407393598180498</v>
      </c>
    </row>
    <row r="114" spans="1:38" x14ac:dyDescent="0.3">
      <c r="A114" s="19" t="s">
        <v>229</v>
      </c>
      <c r="B114" s="16" t="s">
        <v>274</v>
      </c>
      <c r="C114" s="19">
        <v>38965</v>
      </c>
      <c r="D114" s="78">
        <v>88</v>
      </c>
      <c r="E114" s="16">
        <v>22678</v>
      </c>
      <c r="F114" s="16">
        <v>4027</v>
      </c>
      <c r="G114" s="78">
        <v>160</v>
      </c>
      <c r="H114" s="78">
        <v>146</v>
      </c>
      <c r="I114" s="16">
        <v>11866</v>
      </c>
      <c r="J114" s="89">
        <f t="shared" si="7"/>
        <v>0.30452970614654179</v>
      </c>
      <c r="K114" s="89">
        <f t="shared" si="8"/>
        <v>0.69547029385345827</v>
      </c>
      <c r="L114" s="47">
        <f t="shared" si="9"/>
        <v>0.58426793276016942</v>
      </c>
      <c r="M114" s="16">
        <v>38965</v>
      </c>
      <c r="N114" s="16">
        <v>1079</v>
      </c>
      <c r="O114" s="16">
        <v>20146</v>
      </c>
      <c r="P114" s="16">
        <v>5655</v>
      </c>
      <c r="Q114" s="16">
        <v>1302</v>
      </c>
      <c r="R114" s="16">
        <v>4004</v>
      </c>
      <c r="S114" s="16">
        <v>3979</v>
      </c>
      <c r="T114" s="16">
        <v>1222</v>
      </c>
      <c r="U114" s="78">
        <v>139</v>
      </c>
      <c r="V114" s="78">
        <v>3</v>
      </c>
      <c r="W114" s="16">
        <v>1436</v>
      </c>
      <c r="X114" s="47">
        <f t="shared" si="10"/>
        <v>0.23623764917233414</v>
      </c>
      <c r="Y114" s="47">
        <f t="shared" si="11"/>
        <v>0.69341716925445918</v>
      </c>
      <c r="Z114" s="16">
        <v>38965</v>
      </c>
      <c r="AA114" s="16">
        <v>1080</v>
      </c>
      <c r="AB114" s="16">
        <v>19896</v>
      </c>
      <c r="AC114" s="16">
        <v>5789</v>
      </c>
      <c r="AD114" s="16">
        <v>1361</v>
      </c>
      <c r="AE114" s="16">
        <v>4381</v>
      </c>
      <c r="AF114" s="16">
        <v>3905</v>
      </c>
      <c r="AG114" s="16">
        <v>1110</v>
      </c>
      <c r="AH114" s="78">
        <v>4</v>
      </c>
      <c r="AI114" s="78" t="s">
        <v>896</v>
      </c>
      <c r="AJ114" s="16">
        <v>1439</v>
      </c>
      <c r="AK114" s="47">
        <f t="shared" si="12"/>
        <v>0.71548825869369947</v>
      </c>
      <c r="AL114" s="48">
        <f t="shared" si="13"/>
        <v>0.63884255100731435</v>
      </c>
    </row>
    <row r="115" spans="1:38" x14ac:dyDescent="0.3">
      <c r="A115" s="19" t="s">
        <v>229</v>
      </c>
      <c r="B115" s="16" t="s">
        <v>276</v>
      </c>
      <c r="C115" s="19">
        <v>23427</v>
      </c>
      <c r="D115" s="78">
        <v>134</v>
      </c>
      <c r="E115" s="16">
        <v>14871</v>
      </c>
      <c r="F115" s="78">
        <v>177</v>
      </c>
      <c r="G115" s="78">
        <v>65</v>
      </c>
      <c r="H115" s="78">
        <v>111</v>
      </c>
      <c r="I115" s="16">
        <v>8069</v>
      </c>
      <c r="J115" s="89">
        <f t="shared" si="7"/>
        <v>0.34443163870747429</v>
      </c>
      <c r="K115" s="89">
        <f t="shared" si="8"/>
        <v>0.65556836129252571</v>
      </c>
      <c r="L115" s="47">
        <f t="shared" si="9"/>
        <v>0.64050027745763438</v>
      </c>
      <c r="M115" s="16">
        <v>23427</v>
      </c>
      <c r="N115" s="16">
        <v>1821</v>
      </c>
      <c r="O115" s="16">
        <v>15731</v>
      </c>
      <c r="P115" s="16">
        <v>3506</v>
      </c>
      <c r="Q115" s="78">
        <v>407</v>
      </c>
      <c r="R115" s="78">
        <v>618</v>
      </c>
      <c r="S115" s="16">
        <v>1082</v>
      </c>
      <c r="T115" s="78">
        <v>37</v>
      </c>
      <c r="U115" s="78">
        <v>96</v>
      </c>
      <c r="V115" s="78">
        <v>45</v>
      </c>
      <c r="W115" s="78">
        <v>84</v>
      </c>
      <c r="X115" s="47">
        <f t="shared" si="10"/>
        <v>7.4145217057241641E-2</v>
      </c>
      <c r="Y115" s="47">
        <f t="shared" si="11"/>
        <v>0.90297519955606775</v>
      </c>
      <c r="Z115" s="16">
        <v>23427</v>
      </c>
      <c r="AA115" s="16">
        <v>1786</v>
      </c>
      <c r="AB115" s="16">
        <v>15316</v>
      </c>
      <c r="AC115" s="16">
        <v>4280</v>
      </c>
      <c r="AD115" s="78">
        <v>453</v>
      </c>
      <c r="AE115" s="78">
        <v>844</v>
      </c>
      <c r="AF115" s="78">
        <v>573</v>
      </c>
      <c r="AG115" s="78">
        <v>38</v>
      </c>
      <c r="AH115" s="78">
        <v>5</v>
      </c>
      <c r="AI115" s="78">
        <v>47</v>
      </c>
      <c r="AJ115" s="78">
        <v>85</v>
      </c>
      <c r="AK115" s="47">
        <f t="shared" si="12"/>
        <v>0.91454304861911473</v>
      </c>
      <c r="AL115" s="48">
        <f t="shared" si="13"/>
        <v>0.77173773850685112</v>
      </c>
    </row>
    <row r="116" spans="1:38" x14ac:dyDescent="0.3">
      <c r="A116" s="19" t="s">
        <v>229</v>
      </c>
      <c r="B116" s="16" t="s">
        <v>280</v>
      </c>
      <c r="C116" s="19">
        <v>29912</v>
      </c>
      <c r="D116" s="78">
        <v>202</v>
      </c>
      <c r="E116" s="16">
        <v>27865</v>
      </c>
      <c r="F116" s="16">
        <v>1433</v>
      </c>
      <c r="G116" s="78">
        <v>63</v>
      </c>
      <c r="H116" s="78">
        <v>90</v>
      </c>
      <c r="I116" s="78">
        <v>259</v>
      </c>
      <c r="J116" s="89">
        <f t="shared" si="7"/>
        <v>8.6587322813586522E-3</v>
      </c>
      <c r="K116" s="89">
        <f t="shared" si="8"/>
        <v>0.99134126771864139</v>
      </c>
      <c r="L116" s="47">
        <f t="shared" si="9"/>
        <v>0.9383190692698582</v>
      </c>
      <c r="M116" s="16">
        <v>29912</v>
      </c>
      <c r="N116" s="78">
        <v>950</v>
      </c>
      <c r="O116" s="16">
        <v>9907</v>
      </c>
      <c r="P116" s="16">
        <v>14914</v>
      </c>
      <c r="Q116" s="78">
        <v>978</v>
      </c>
      <c r="R116" s="78">
        <v>176</v>
      </c>
      <c r="S116" s="16">
        <v>2409</v>
      </c>
      <c r="T116" s="78">
        <v>31</v>
      </c>
      <c r="U116" s="78">
        <v>189</v>
      </c>
      <c r="V116" s="78">
        <v>212</v>
      </c>
      <c r="W116" s="78">
        <v>146</v>
      </c>
      <c r="X116" s="47">
        <f t="shared" si="10"/>
        <v>8.745653918159936E-2</v>
      </c>
      <c r="Y116" s="47">
        <f t="shared" si="11"/>
        <v>0.86787911206204871</v>
      </c>
      <c r="Z116" s="16">
        <v>29912</v>
      </c>
      <c r="AA116" s="16">
        <v>1573</v>
      </c>
      <c r="AB116" s="16">
        <v>9816</v>
      </c>
      <c r="AC116" s="16">
        <v>13684</v>
      </c>
      <c r="AD116" s="78">
        <v>920</v>
      </c>
      <c r="AE116" s="78">
        <v>163</v>
      </c>
      <c r="AF116" s="16">
        <v>3250</v>
      </c>
      <c r="AG116" s="78">
        <v>28</v>
      </c>
      <c r="AH116" s="78">
        <v>3</v>
      </c>
      <c r="AI116" s="78">
        <v>323</v>
      </c>
      <c r="AJ116" s="78">
        <v>152</v>
      </c>
      <c r="AK116" s="47">
        <f t="shared" si="12"/>
        <v>0.83926183471516447</v>
      </c>
      <c r="AL116" s="48">
        <f t="shared" si="13"/>
        <v>0.90309909066595351</v>
      </c>
    </row>
    <row r="117" spans="1:38" x14ac:dyDescent="0.3">
      <c r="A117" s="19" t="s">
        <v>229</v>
      </c>
      <c r="B117" s="16" t="s">
        <v>281</v>
      </c>
      <c r="C117" s="19">
        <v>10532</v>
      </c>
      <c r="D117" s="78">
        <v>4</v>
      </c>
      <c r="E117" s="16">
        <v>10369</v>
      </c>
      <c r="F117" s="78">
        <v>117</v>
      </c>
      <c r="G117" s="78">
        <v>4</v>
      </c>
      <c r="H117" s="78">
        <v>5</v>
      </c>
      <c r="I117" s="78">
        <v>33</v>
      </c>
      <c r="J117" s="89">
        <f t="shared" si="7"/>
        <v>3.1333080136726169E-3</v>
      </c>
      <c r="K117" s="89">
        <f t="shared" si="8"/>
        <v>0.99686669198632738</v>
      </c>
      <c r="L117" s="47">
        <f t="shared" si="9"/>
        <v>0.98490315229775915</v>
      </c>
      <c r="M117" s="16">
        <v>10532</v>
      </c>
      <c r="N117" s="16">
        <v>1014</v>
      </c>
      <c r="O117" s="16">
        <v>1138</v>
      </c>
      <c r="P117" s="16">
        <v>5822</v>
      </c>
      <c r="Q117" s="16">
        <v>1086</v>
      </c>
      <c r="R117" s="78">
        <v>2</v>
      </c>
      <c r="S117" s="16">
        <v>1316</v>
      </c>
      <c r="T117" s="78">
        <v>151</v>
      </c>
      <c r="U117" s="78">
        <v>2</v>
      </c>
      <c r="V117" s="78" t="s">
        <v>896</v>
      </c>
      <c r="W117" s="78">
        <v>1</v>
      </c>
      <c r="X117" s="47">
        <f t="shared" si="10"/>
        <v>0.13947968097227498</v>
      </c>
      <c r="Y117" s="47">
        <f t="shared" si="11"/>
        <v>0.75731105203190274</v>
      </c>
      <c r="Z117" s="16">
        <v>10532</v>
      </c>
      <c r="AA117" s="16">
        <v>1076</v>
      </c>
      <c r="AB117" s="16">
        <v>1089</v>
      </c>
      <c r="AC117" s="16">
        <v>5037</v>
      </c>
      <c r="AD117" s="16">
        <v>1254</v>
      </c>
      <c r="AE117" s="78">
        <v>295</v>
      </c>
      <c r="AF117" s="16">
        <v>1627</v>
      </c>
      <c r="AG117" s="78">
        <v>151</v>
      </c>
      <c r="AH117" s="78">
        <v>0</v>
      </c>
      <c r="AI117" s="78">
        <v>2</v>
      </c>
      <c r="AJ117" s="78">
        <v>1</v>
      </c>
      <c r="AK117" s="47">
        <f t="shared" si="12"/>
        <v>0.69815799468287121</v>
      </c>
      <c r="AL117" s="48">
        <f t="shared" si="13"/>
        <v>0.87110710216483089</v>
      </c>
    </row>
    <row r="118" spans="1:38" x14ac:dyDescent="0.3">
      <c r="A118" s="19" t="s">
        <v>229</v>
      </c>
      <c r="B118" s="16" t="s">
        <v>283</v>
      </c>
      <c r="C118" s="19">
        <v>15934</v>
      </c>
      <c r="D118" s="78">
        <v>109</v>
      </c>
      <c r="E118" s="16">
        <v>13433</v>
      </c>
      <c r="F118" s="78">
        <v>1788</v>
      </c>
      <c r="G118" s="78">
        <v>27</v>
      </c>
      <c r="H118" s="78">
        <v>163</v>
      </c>
      <c r="I118" s="78">
        <v>414</v>
      </c>
      <c r="J118" s="89">
        <f t="shared" si="7"/>
        <v>2.5982176477971634E-2</v>
      </c>
      <c r="K118" s="89">
        <f t="shared" si="8"/>
        <v>0.97401782352202837</v>
      </c>
      <c r="L118" s="47">
        <f t="shared" si="9"/>
        <v>0.84988075812727504</v>
      </c>
      <c r="M118" s="16">
        <v>15934</v>
      </c>
      <c r="N118" s="16">
        <v>3886</v>
      </c>
      <c r="O118" s="78">
        <v>1027</v>
      </c>
      <c r="P118" s="16">
        <v>3021</v>
      </c>
      <c r="Q118" s="16">
        <v>4380</v>
      </c>
      <c r="R118" s="78">
        <v>126</v>
      </c>
      <c r="S118" s="16">
        <v>2636</v>
      </c>
      <c r="T118" s="78">
        <v>530</v>
      </c>
      <c r="U118" s="78">
        <v>9</v>
      </c>
      <c r="V118" s="78">
        <v>315</v>
      </c>
      <c r="W118" s="78">
        <v>4</v>
      </c>
      <c r="X118" s="47">
        <f t="shared" si="10"/>
        <v>0.20660223421614157</v>
      </c>
      <c r="Y118" s="47">
        <f t="shared" si="11"/>
        <v>0.49849378687084223</v>
      </c>
      <c r="Z118" s="16">
        <v>15934</v>
      </c>
      <c r="AA118" s="16">
        <v>5223</v>
      </c>
      <c r="AB118" s="78">
        <v>1117</v>
      </c>
      <c r="AC118" s="16">
        <v>2993</v>
      </c>
      <c r="AD118" s="78">
        <v>2116</v>
      </c>
      <c r="AE118" s="78">
        <v>130</v>
      </c>
      <c r="AF118" s="16">
        <v>3703</v>
      </c>
      <c r="AG118" s="78">
        <v>370</v>
      </c>
      <c r="AH118" s="78">
        <v>0</v>
      </c>
      <c r="AI118" s="78">
        <v>278</v>
      </c>
      <c r="AJ118" s="78">
        <v>4</v>
      </c>
      <c r="AK118" s="47">
        <f t="shared" si="12"/>
        <v>0.6089494163424124</v>
      </c>
      <c r="AL118" s="48">
        <f t="shared" si="13"/>
        <v>0.67418727249905863</v>
      </c>
    </row>
    <row r="119" spans="1:38" x14ac:dyDescent="0.3">
      <c r="A119" s="19" t="s">
        <v>285</v>
      </c>
      <c r="B119" s="16" t="s">
        <v>288</v>
      </c>
      <c r="C119" s="19">
        <v>49731</v>
      </c>
      <c r="D119" s="16">
        <v>1673</v>
      </c>
      <c r="E119" s="16">
        <v>45103</v>
      </c>
      <c r="F119" s="78">
        <v>844</v>
      </c>
      <c r="G119" s="78">
        <v>384</v>
      </c>
      <c r="H119" s="78">
        <v>243</v>
      </c>
      <c r="I119" s="16">
        <v>1484</v>
      </c>
      <c r="J119" s="89">
        <f t="shared" si="7"/>
        <v>2.9840542116587241E-2</v>
      </c>
      <c r="K119" s="89">
        <f t="shared" si="8"/>
        <v>0.97015945788341273</v>
      </c>
      <c r="L119" s="47">
        <f t="shared" si="9"/>
        <v>0.94058032213307596</v>
      </c>
      <c r="M119" s="16">
        <v>49731</v>
      </c>
      <c r="N119" s="16">
        <v>19135</v>
      </c>
      <c r="O119" s="16">
        <v>13250</v>
      </c>
      <c r="P119" s="78">
        <v>223</v>
      </c>
      <c r="Q119" s="78">
        <v>16</v>
      </c>
      <c r="R119" s="78">
        <v>201</v>
      </c>
      <c r="S119" s="78">
        <v>525</v>
      </c>
      <c r="T119" s="78">
        <v>4</v>
      </c>
      <c r="U119" s="16">
        <v>16040</v>
      </c>
      <c r="V119" s="78">
        <v>100</v>
      </c>
      <c r="W119" s="78">
        <v>237</v>
      </c>
      <c r="X119" s="47">
        <f t="shared" si="10"/>
        <v>1.4678972874062456E-2</v>
      </c>
      <c r="Y119" s="47">
        <f t="shared" si="11"/>
        <v>0.97822283887313743</v>
      </c>
      <c r="Z119" s="16">
        <v>49731</v>
      </c>
      <c r="AA119" s="16">
        <v>26815</v>
      </c>
      <c r="AB119" s="16">
        <v>20595</v>
      </c>
      <c r="AC119" s="78">
        <v>521</v>
      </c>
      <c r="AD119" s="78">
        <v>45</v>
      </c>
      <c r="AE119" s="78">
        <v>323</v>
      </c>
      <c r="AF119" s="78">
        <v>850</v>
      </c>
      <c r="AG119" s="78">
        <v>1</v>
      </c>
      <c r="AH119" s="78">
        <v>226</v>
      </c>
      <c r="AI119" s="78">
        <v>15</v>
      </c>
      <c r="AJ119" s="78">
        <v>340</v>
      </c>
      <c r="AK119" s="47">
        <f t="shared" si="12"/>
        <v>0.96836982968369834</v>
      </c>
      <c r="AL119" s="48">
        <f t="shared" si="13"/>
        <v>0.95940158050310664</v>
      </c>
    </row>
    <row r="120" spans="1:38" x14ac:dyDescent="0.3">
      <c r="A120" s="19" t="s">
        <v>285</v>
      </c>
      <c r="B120" s="16" t="s">
        <v>290</v>
      </c>
      <c r="C120" s="19">
        <v>33281</v>
      </c>
      <c r="D120" s="16">
        <v>2157</v>
      </c>
      <c r="E120" s="16">
        <v>29741</v>
      </c>
      <c r="F120" s="78">
        <v>735</v>
      </c>
      <c r="G120" s="78">
        <v>25</v>
      </c>
      <c r="H120" s="78">
        <v>57</v>
      </c>
      <c r="I120" s="78">
        <v>566</v>
      </c>
      <c r="J120" s="89">
        <f t="shared" si="7"/>
        <v>1.700670051981611E-2</v>
      </c>
      <c r="K120" s="89">
        <f t="shared" si="8"/>
        <v>0.98299329948018388</v>
      </c>
      <c r="L120" s="47">
        <f t="shared" si="9"/>
        <v>0.9584447582704847</v>
      </c>
      <c r="M120" s="16">
        <v>33281</v>
      </c>
      <c r="N120" s="16">
        <v>16007</v>
      </c>
      <c r="O120" s="16">
        <v>2751</v>
      </c>
      <c r="P120" s="78">
        <v>100</v>
      </c>
      <c r="Q120" s="78">
        <v>16</v>
      </c>
      <c r="R120" s="78">
        <v>18</v>
      </c>
      <c r="S120" s="78">
        <v>313</v>
      </c>
      <c r="T120" s="78">
        <v>1</v>
      </c>
      <c r="U120" s="16">
        <v>13644</v>
      </c>
      <c r="V120" s="78">
        <v>86</v>
      </c>
      <c r="W120" s="78">
        <v>345</v>
      </c>
      <c r="X120" s="47">
        <f t="shared" si="10"/>
        <v>9.975661789008744E-3</v>
      </c>
      <c r="Y120" s="47">
        <f t="shared" si="11"/>
        <v>0.97659325140470543</v>
      </c>
      <c r="Z120" s="16">
        <v>33281</v>
      </c>
      <c r="AA120" s="16">
        <v>25549</v>
      </c>
      <c r="AB120" s="16">
        <v>6435</v>
      </c>
      <c r="AC120" s="78">
        <v>343</v>
      </c>
      <c r="AD120" s="78">
        <v>43</v>
      </c>
      <c r="AE120" s="78">
        <v>22</v>
      </c>
      <c r="AF120" s="78">
        <v>331</v>
      </c>
      <c r="AG120" s="78">
        <v>3</v>
      </c>
      <c r="AH120" s="78">
        <v>64</v>
      </c>
      <c r="AI120" s="78">
        <v>8</v>
      </c>
      <c r="AJ120" s="78">
        <v>483</v>
      </c>
      <c r="AK120" s="47">
        <f t="shared" si="12"/>
        <v>0.97334815660587126</v>
      </c>
      <c r="AL120" s="48">
        <f t="shared" si="13"/>
        <v>0.96751900483759501</v>
      </c>
    </row>
    <row r="121" spans="1:38" x14ac:dyDescent="0.3">
      <c r="A121" s="19" t="s">
        <v>285</v>
      </c>
      <c r="B121" s="16" t="s">
        <v>292</v>
      </c>
      <c r="C121" s="19">
        <v>41927</v>
      </c>
      <c r="D121" s="16">
        <v>2123</v>
      </c>
      <c r="E121" s="16">
        <v>36617</v>
      </c>
      <c r="F121" s="16">
        <v>1159</v>
      </c>
      <c r="G121" s="78">
        <v>84</v>
      </c>
      <c r="H121" s="78">
        <v>283</v>
      </c>
      <c r="I121" s="16">
        <v>1661</v>
      </c>
      <c r="J121" s="89">
        <f t="shared" si="7"/>
        <v>3.9616476256350321E-2</v>
      </c>
      <c r="K121" s="89">
        <f t="shared" si="8"/>
        <v>0.96038352374364966</v>
      </c>
      <c r="L121" s="47">
        <f t="shared" si="9"/>
        <v>0.92398692966346263</v>
      </c>
      <c r="M121" s="16">
        <v>41927</v>
      </c>
      <c r="N121" s="16">
        <v>19068</v>
      </c>
      <c r="O121" s="16">
        <v>8977</v>
      </c>
      <c r="P121" s="78">
        <v>71</v>
      </c>
      <c r="Q121" s="78">
        <v>12</v>
      </c>
      <c r="R121" s="78">
        <v>24</v>
      </c>
      <c r="S121" s="78">
        <v>579</v>
      </c>
      <c r="T121" s="78">
        <v>9</v>
      </c>
      <c r="U121" s="16">
        <v>12397</v>
      </c>
      <c r="V121" s="78">
        <v>119</v>
      </c>
      <c r="W121" s="78">
        <v>671</v>
      </c>
      <c r="X121" s="47">
        <f t="shared" si="10"/>
        <v>1.4596799198607104E-2</v>
      </c>
      <c r="Y121" s="47">
        <f t="shared" si="11"/>
        <v>0.96627471557707445</v>
      </c>
      <c r="Z121" s="16">
        <v>41927</v>
      </c>
      <c r="AA121" s="16">
        <v>26094</v>
      </c>
      <c r="AB121" s="16">
        <v>13889</v>
      </c>
      <c r="AC121" s="78">
        <v>326</v>
      </c>
      <c r="AD121" s="78">
        <v>81</v>
      </c>
      <c r="AE121" s="78">
        <v>28</v>
      </c>
      <c r="AF121" s="78">
        <v>614</v>
      </c>
      <c r="AG121" s="78">
        <v>1</v>
      </c>
      <c r="AH121" s="78">
        <v>90</v>
      </c>
      <c r="AI121" s="78">
        <v>32</v>
      </c>
      <c r="AJ121" s="78">
        <v>772</v>
      </c>
      <c r="AK121" s="47">
        <f t="shared" si="12"/>
        <v>0.96357955494073033</v>
      </c>
      <c r="AL121" s="48">
        <f t="shared" si="13"/>
        <v>0.9451308226202686</v>
      </c>
    </row>
    <row r="122" spans="1:38" x14ac:dyDescent="0.3">
      <c r="A122" s="19" t="s">
        <v>285</v>
      </c>
      <c r="B122" s="16" t="s">
        <v>294</v>
      </c>
      <c r="C122" s="19">
        <v>53047</v>
      </c>
      <c r="D122" s="16">
        <v>2060</v>
      </c>
      <c r="E122" s="16">
        <v>45685</v>
      </c>
      <c r="F122" s="16">
        <v>3297</v>
      </c>
      <c r="G122" s="78">
        <v>173</v>
      </c>
      <c r="H122" s="78">
        <v>266</v>
      </c>
      <c r="I122" s="16">
        <v>1566</v>
      </c>
      <c r="J122" s="89">
        <f t="shared" si="7"/>
        <v>2.9520990819461988E-2</v>
      </c>
      <c r="K122" s="89">
        <f t="shared" si="8"/>
        <v>0.97047900918053798</v>
      </c>
      <c r="L122" s="47">
        <f t="shared" si="9"/>
        <v>0.90005089826003359</v>
      </c>
      <c r="M122" s="16">
        <v>53047</v>
      </c>
      <c r="N122" s="16">
        <v>10309</v>
      </c>
      <c r="O122" s="16">
        <v>26430</v>
      </c>
      <c r="P122" s="78">
        <v>119</v>
      </c>
      <c r="Q122" s="78">
        <v>77</v>
      </c>
      <c r="R122" s="78">
        <v>65</v>
      </c>
      <c r="S122" s="78">
        <v>1</v>
      </c>
      <c r="T122" s="78">
        <v>9</v>
      </c>
      <c r="U122" s="16">
        <v>13595</v>
      </c>
      <c r="V122" s="78">
        <v>77</v>
      </c>
      <c r="W122" s="16">
        <v>2365</v>
      </c>
      <c r="X122" s="47">
        <f t="shared" si="10"/>
        <v>1.4138405564876431E-3</v>
      </c>
      <c r="Y122" s="47">
        <f t="shared" si="11"/>
        <v>0.95109996795294738</v>
      </c>
      <c r="Z122" s="16">
        <v>53047</v>
      </c>
      <c r="AA122" s="16">
        <v>14377</v>
      </c>
      <c r="AB122" s="16">
        <v>35540</v>
      </c>
      <c r="AC122" s="78">
        <v>162</v>
      </c>
      <c r="AD122" s="78">
        <v>83</v>
      </c>
      <c r="AE122" s="78">
        <v>49</v>
      </c>
      <c r="AF122" s="78">
        <v>44</v>
      </c>
      <c r="AG122" s="78">
        <v>3</v>
      </c>
      <c r="AH122" s="78">
        <v>224</v>
      </c>
      <c r="AI122" s="78">
        <v>36</v>
      </c>
      <c r="AJ122" s="16">
        <v>2529</v>
      </c>
      <c r="AK122" s="47">
        <f t="shared" si="12"/>
        <v>0.94832884046223165</v>
      </c>
      <c r="AL122" s="48">
        <f t="shared" si="13"/>
        <v>0.92557543310649049</v>
      </c>
    </row>
    <row r="123" spans="1:38" x14ac:dyDescent="0.3">
      <c r="A123" s="19" t="s">
        <v>285</v>
      </c>
      <c r="B123" s="16" t="s">
        <v>296</v>
      </c>
      <c r="C123" s="19">
        <v>43875</v>
      </c>
      <c r="D123" s="16">
        <v>1529</v>
      </c>
      <c r="E123" s="16">
        <v>38940</v>
      </c>
      <c r="F123" s="16">
        <v>1419</v>
      </c>
      <c r="G123" s="78">
        <v>59</v>
      </c>
      <c r="H123" s="78">
        <v>86</v>
      </c>
      <c r="I123" s="16">
        <v>1842</v>
      </c>
      <c r="J123" s="89">
        <f t="shared" si="7"/>
        <v>4.198290598290598E-2</v>
      </c>
      <c r="K123" s="89">
        <f t="shared" si="8"/>
        <v>0.95801709401709401</v>
      </c>
      <c r="L123" s="47">
        <f t="shared" si="9"/>
        <v>0.9223703703703704</v>
      </c>
      <c r="M123" s="16">
        <v>43875</v>
      </c>
      <c r="N123" s="78">
        <v>518</v>
      </c>
      <c r="O123" s="16">
        <v>31271</v>
      </c>
      <c r="P123" s="78">
        <v>199</v>
      </c>
      <c r="Q123" s="78">
        <v>11</v>
      </c>
      <c r="R123" s="78">
        <v>134</v>
      </c>
      <c r="S123" s="78">
        <v>14</v>
      </c>
      <c r="T123" s="78">
        <v>3</v>
      </c>
      <c r="U123" s="16">
        <v>10147</v>
      </c>
      <c r="V123" s="78">
        <v>73</v>
      </c>
      <c r="W123" s="16">
        <v>1505</v>
      </c>
      <c r="X123" s="47">
        <f t="shared" si="10"/>
        <v>3.4415954415954416E-3</v>
      </c>
      <c r="Y123" s="47">
        <f t="shared" si="11"/>
        <v>0.96034188034188039</v>
      </c>
      <c r="Z123" s="16">
        <v>43875</v>
      </c>
      <c r="AA123" s="16">
        <v>1016</v>
      </c>
      <c r="AB123" s="16">
        <v>40649</v>
      </c>
      <c r="AC123" s="78">
        <v>252</v>
      </c>
      <c r="AD123" s="78">
        <v>19</v>
      </c>
      <c r="AE123" s="78">
        <v>131</v>
      </c>
      <c r="AF123" s="78">
        <v>39</v>
      </c>
      <c r="AG123" s="78">
        <v>0</v>
      </c>
      <c r="AH123" s="78">
        <v>137</v>
      </c>
      <c r="AI123" s="78">
        <v>19</v>
      </c>
      <c r="AJ123" s="16">
        <v>1613</v>
      </c>
      <c r="AK123" s="47">
        <f t="shared" si="12"/>
        <v>0.95849572649572645</v>
      </c>
      <c r="AL123" s="48">
        <f t="shared" si="13"/>
        <v>0.94135612535612534</v>
      </c>
    </row>
    <row r="124" spans="1:38" x14ac:dyDescent="0.3">
      <c r="A124" s="19" t="s">
        <v>285</v>
      </c>
      <c r="B124" s="16" t="s">
        <v>298</v>
      </c>
      <c r="C124" s="19">
        <v>49626</v>
      </c>
      <c r="D124" s="16">
        <v>1380</v>
      </c>
      <c r="E124" s="16">
        <v>39793</v>
      </c>
      <c r="F124" s="16">
        <v>1335</v>
      </c>
      <c r="G124" s="78">
        <v>209</v>
      </c>
      <c r="H124" s="78">
        <v>140</v>
      </c>
      <c r="I124" s="16">
        <v>6769</v>
      </c>
      <c r="J124" s="89">
        <f t="shared" si="7"/>
        <v>0.13640027404989319</v>
      </c>
      <c r="K124" s="89">
        <f t="shared" si="8"/>
        <v>0.86359972595010681</v>
      </c>
      <c r="L124" s="47">
        <f t="shared" si="9"/>
        <v>0.82966590093902393</v>
      </c>
      <c r="M124" s="16">
        <v>49626</v>
      </c>
      <c r="N124" s="16">
        <v>1599</v>
      </c>
      <c r="O124" s="16">
        <v>40663</v>
      </c>
      <c r="P124" s="16">
        <v>1061</v>
      </c>
      <c r="Q124" s="78">
        <v>73</v>
      </c>
      <c r="R124" s="78">
        <v>38</v>
      </c>
      <c r="S124" s="78">
        <v>925</v>
      </c>
      <c r="T124" s="78">
        <v>1</v>
      </c>
      <c r="U124" s="16">
        <v>4422</v>
      </c>
      <c r="V124" s="78">
        <v>28</v>
      </c>
      <c r="W124" s="78">
        <v>816</v>
      </c>
      <c r="X124" s="47">
        <f t="shared" si="10"/>
        <v>1.9425301253375247E-2</v>
      </c>
      <c r="Y124" s="47">
        <f t="shared" si="11"/>
        <v>0.96209648168298878</v>
      </c>
      <c r="Z124" s="16">
        <v>49626</v>
      </c>
      <c r="AA124" s="16">
        <v>1949</v>
      </c>
      <c r="AB124" s="16">
        <v>44657</v>
      </c>
      <c r="AC124" s="16">
        <v>1208</v>
      </c>
      <c r="AD124" s="78">
        <v>80</v>
      </c>
      <c r="AE124" s="78">
        <v>48</v>
      </c>
      <c r="AF124" s="78">
        <v>779</v>
      </c>
      <c r="AG124" s="78">
        <v>1</v>
      </c>
      <c r="AH124" s="78">
        <v>65</v>
      </c>
      <c r="AI124" s="78">
        <v>11</v>
      </c>
      <c r="AJ124" s="78">
        <v>828</v>
      </c>
      <c r="AK124" s="47">
        <f t="shared" si="12"/>
        <v>0.9648168298875589</v>
      </c>
      <c r="AL124" s="48">
        <f t="shared" si="13"/>
        <v>0.8958811913110063</v>
      </c>
    </row>
    <row r="125" spans="1:38" x14ac:dyDescent="0.3">
      <c r="A125" s="19" t="s">
        <v>285</v>
      </c>
      <c r="B125" s="16" t="s">
        <v>300</v>
      </c>
      <c r="C125" s="19">
        <v>52990</v>
      </c>
      <c r="D125" s="78">
        <v>710</v>
      </c>
      <c r="E125" s="16">
        <v>39673</v>
      </c>
      <c r="F125" s="16">
        <v>2725</v>
      </c>
      <c r="G125" s="78">
        <v>151</v>
      </c>
      <c r="H125" s="78">
        <v>370</v>
      </c>
      <c r="I125" s="16">
        <v>9361</v>
      </c>
      <c r="J125" s="89">
        <f t="shared" si="7"/>
        <v>0.17665597282506132</v>
      </c>
      <c r="K125" s="89">
        <f t="shared" si="8"/>
        <v>0.82334402717493871</v>
      </c>
      <c r="L125" s="47">
        <f t="shared" si="9"/>
        <v>0.7620871862615588</v>
      </c>
      <c r="M125" s="16">
        <v>52990</v>
      </c>
      <c r="N125" s="16">
        <v>1483</v>
      </c>
      <c r="O125" s="16">
        <v>31993</v>
      </c>
      <c r="P125" s="16">
        <v>7541</v>
      </c>
      <c r="Q125" s="78">
        <v>864</v>
      </c>
      <c r="R125" s="78">
        <v>151</v>
      </c>
      <c r="S125" s="16">
        <v>3686</v>
      </c>
      <c r="T125" s="78">
        <v>823</v>
      </c>
      <c r="U125" s="16">
        <v>5960</v>
      </c>
      <c r="V125" s="78">
        <v>29</v>
      </c>
      <c r="W125" s="78">
        <v>460</v>
      </c>
      <c r="X125" s="47">
        <f t="shared" si="10"/>
        <v>8.7941120966220046E-2</v>
      </c>
      <c r="Y125" s="47">
        <f t="shared" si="11"/>
        <v>0.88652575957727875</v>
      </c>
      <c r="Z125" s="16">
        <v>52990</v>
      </c>
      <c r="AA125" s="16">
        <v>2335</v>
      </c>
      <c r="AB125" s="16">
        <v>34163</v>
      </c>
      <c r="AC125" s="16">
        <v>7481</v>
      </c>
      <c r="AD125" s="16">
        <v>1212</v>
      </c>
      <c r="AE125" s="78">
        <v>168</v>
      </c>
      <c r="AF125" s="16">
        <v>6213</v>
      </c>
      <c r="AG125" s="78">
        <v>822</v>
      </c>
      <c r="AH125" s="78">
        <v>121</v>
      </c>
      <c r="AI125" s="78">
        <v>4</v>
      </c>
      <c r="AJ125" s="78">
        <v>471</v>
      </c>
      <c r="AK125" s="47">
        <f t="shared" si="12"/>
        <v>0.84774485752028683</v>
      </c>
      <c r="AL125" s="48">
        <f t="shared" si="13"/>
        <v>0.82430647291941872</v>
      </c>
    </row>
    <row r="126" spans="1:38" x14ac:dyDescent="0.3">
      <c r="A126" s="19" t="s">
        <v>285</v>
      </c>
      <c r="B126" s="16" t="s">
        <v>304</v>
      </c>
      <c r="C126" s="19">
        <v>53382</v>
      </c>
      <c r="D126" s="16">
        <v>1676</v>
      </c>
      <c r="E126" s="16">
        <v>49434</v>
      </c>
      <c r="F126" s="78">
        <v>839</v>
      </c>
      <c r="G126" s="78">
        <v>29</v>
      </c>
      <c r="H126" s="78">
        <v>123</v>
      </c>
      <c r="I126" s="16">
        <v>1281</v>
      </c>
      <c r="J126" s="89">
        <f t="shared" si="7"/>
        <v>2.3996852871754525E-2</v>
      </c>
      <c r="K126" s="89">
        <f t="shared" si="8"/>
        <v>0.97600314712824543</v>
      </c>
      <c r="L126" s="47">
        <f t="shared" si="9"/>
        <v>0.95743883706118171</v>
      </c>
      <c r="M126" s="16">
        <v>53382</v>
      </c>
      <c r="N126" s="16">
        <v>4851</v>
      </c>
      <c r="O126" s="16">
        <v>8055</v>
      </c>
      <c r="P126" s="16">
        <v>16253</v>
      </c>
      <c r="Q126" s="16">
        <v>3167</v>
      </c>
      <c r="R126" s="16">
        <v>1973</v>
      </c>
      <c r="S126" s="16">
        <v>2124</v>
      </c>
      <c r="T126" s="16">
        <v>1804</v>
      </c>
      <c r="U126" s="16">
        <v>13363</v>
      </c>
      <c r="V126" s="78">
        <v>313</v>
      </c>
      <c r="W126" s="16">
        <v>1479</v>
      </c>
      <c r="X126" s="47">
        <f t="shared" si="10"/>
        <v>0.11054287962234462</v>
      </c>
      <c r="Y126" s="47">
        <f t="shared" si="11"/>
        <v>0.79656063841744407</v>
      </c>
      <c r="Z126" s="16">
        <v>53382</v>
      </c>
      <c r="AA126" s="16">
        <v>8628</v>
      </c>
      <c r="AB126" s="16">
        <v>10651</v>
      </c>
      <c r="AC126" s="16">
        <v>21996</v>
      </c>
      <c r="AD126" s="16">
        <v>3356</v>
      </c>
      <c r="AE126" s="16">
        <v>2108</v>
      </c>
      <c r="AF126" s="16">
        <v>2941</v>
      </c>
      <c r="AG126" s="16">
        <v>1846</v>
      </c>
      <c r="AH126" s="78">
        <v>77</v>
      </c>
      <c r="AI126" s="78">
        <v>259</v>
      </c>
      <c r="AJ126" s="16">
        <v>1520</v>
      </c>
      <c r="AK126" s="47">
        <f t="shared" si="12"/>
        <v>0.80922408302424043</v>
      </c>
      <c r="AL126" s="48">
        <f t="shared" si="13"/>
        <v>0.87699973773931283</v>
      </c>
    </row>
    <row r="127" spans="1:38" x14ac:dyDescent="0.3">
      <c r="A127" s="19" t="s">
        <v>285</v>
      </c>
      <c r="B127" s="16" t="s">
        <v>305</v>
      </c>
      <c r="C127" s="19">
        <v>58645</v>
      </c>
      <c r="D127" s="78">
        <v>902</v>
      </c>
      <c r="E127" s="16">
        <v>38048</v>
      </c>
      <c r="F127" s="16">
        <v>6370</v>
      </c>
      <c r="G127" s="78">
        <v>391</v>
      </c>
      <c r="H127" s="78">
        <v>223</v>
      </c>
      <c r="I127" s="16">
        <v>12711</v>
      </c>
      <c r="J127" s="89">
        <f t="shared" si="7"/>
        <v>0.2167448205303095</v>
      </c>
      <c r="K127" s="89">
        <f t="shared" si="8"/>
        <v>0.78325517946969048</v>
      </c>
      <c r="L127" s="47">
        <f t="shared" si="9"/>
        <v>0.66416574303009634</v>
      </c>
      <c r="M127" s="16">
        <v>58645</v>
      </c>
      <c r="N127" s="78">
        <v>478</v>
      </c>
      <c r="O127" s="16">
        <v>40735</v>
      </c>
      <c r="P127" s="16">
        <v>3680</v>
      </c>
      <c r="Q127" s="16">
        <v>1057</v>
      </c>
      <c r="R127" s="78">
        <v>66</v>
      </c>
      <c r="S127" s="16">
        <v>10038</v>
      </c>
      <c r="T127" s="78">
        <v>21</v>
      </c>
      <c r="U127" s="16">
        <v>1595</v>
      </c>
      <c r="V127" s="78">
        <v>6</v>
      </c>
      <c r="W127" s="78">
        <v>969</v>
      </c>
      <c r="X127" s="47">
        <f t="shared" si="10"/>
        <v>0.17264898968369</v>
      </c>
      <c r="Y127" s="47">
        <f t="shared" si="11"/>
        <v>0.7927018501150993</v>
      </c>
      <c r="Z127" s="16">
        <v>58645</v>
      </c>
      <c r="AA127" s="78">
        <v>535</v>
      </c>
      <c r="AB127" s="16">
        <v>42233</v>
      </c>
      <c r="AC127" s="16">
        <v>3671</v>
      </c>
      <c r="AD127" s="16">
        <v>1288</v>
      </c>
      <c r="AE127" s="78">
        <v>183</v>
      </c>
      <c r="AF127" s="16">
        <v>9877</v>
      </c>
      <c r="AG127" s="78">
        <v>27</v>
      </c>
      <c r="AH127" s="78">
        <v>36</v>
      </c>
      <c r="AI127" s="78">
        <v>0</v>
      </c>
      <c r="AJ127" s="78">
        <v>795</v>
      </c>
      <c r="AK127" s="47">
        <f t="shared" si="12"/>
        <v>0.79294057464404466</v>
      </c>
      <c r="AL127" s="48">
        <f t="shared" si="13"/>
        <v>0.72843379657259777</v>
      </c>
    </row>
    <row r="128" spans="1:38" x14ac:dyDescent="0.3">
      <c r="A128" s="19" t="s">
        <v>285</v>
      </c>
      <c r="B128" s="16" t="s">
        <v>307</v>
      </c>
      <c r="C128" s="19">
        <v>34533</v>
      </c>
      <c r="D128" s="78">
        <v>745</v>
      </c>
      <c r="E128" s="16">
        <v>23454</v>
      </c>
      <c r="F128" s="16">
        <v>4626</v>
      </c>
      <c r="G128" s="78">
        <v>175</v>
      </c>
      <c r="H128" s="78">
        <v>183</v>
      </c>
      <c r="I128" s="16">
        <v>5350</v>
      </c>
      <c r="J128" s="89">
        <f t="shared" si="7"/>
        <v>0.15492427533084296</v>
      </c>
      <c r="K128" s="89">
        <f t="shared" si="8"/>
        <v>0.84507572466915704</v>
      </c>
      <c r="L128" s="47">
        <f t="shared" si="9"/>
        <v>0.70075000723945213</v>
      </c>
      <c r="M128" s="16">
        <v>34533</v>
      </c>
      <c r="N128" s="78">
        <v>480</v>
      </c>
      <c r="O128" s="16">
        <v>21576</v>
      </c>
      <c r="P128" s="16">
        <v>2830</v>
      </c>
      <c r="Q128" s="16">
        <v>1455</v>
      </c>
      <c r="R128" s="78">
        <v>434</v>
      </c>
      <c r="S128" s="16">
        <v>5982</v>
      </c>
      <c r="T128" s="78">
        <v>421</v>
      </c>
      <c r="U128" s="78">
        <v>505</v>
      </c>
      <c r="V128" s="78">
        <v>7</v>
      </c>
      <c r="W128" s="78">
        <v>843</v>
      </c>
      <c r="X128" s="47">
        <f t="shared" si="10"/>
        <v>0.1979845365302754</v>
      </c>
      <c r="Y128" s="47">
        <f t="shared" si="11"/>
        <v>0.73526771493933341</v>
      </c>
      <c r="Z128" s="16">
        <v>34533</v>
      </c>
      <c r="AA128" s="78">
        <v>506</v>
      </c>
      <c r="AB128" s="16">
        <v>23274</v>
      </c>
      <c r="AC128" s="16">
        <v>3126</v>
      </c>
      <c r="AD128" s="16">
        <v>1541</v>
      </c>
      <c r="AE128" s="78">
        <v>307</v>
      </c>
      <c r="AF128" s="16">
        <v>4642</v>
      </c>
      <c r="AG128" s="78">
        <v>286</v>
      </c>
      <c r="AH128" s="78">
        <v>24</v>
      </c>
      <c r="AI128" s="78">
        <v>2</v>
      </c>
      <c r="AJ128" s="78">
        <v>825</v>
      </c>
      <c r="AK128" s="47">
        <f t="shared" si="12"/>
        <v>0.78811571540265835</v>
      </c>
      <c r="AL128" s="48">
        <f t="shared" si="13"/>
        <v>0.71800886108939277</v>
      </c>
    </row>
    <row r="129" spans="1:38" x14ac:dyDescent="0.3">
      <c r="A129" s="19" t="s">
        <v>285</v>
      </c>
      <c r="B129" s="16" t="s">
        <v>309</v>
      </c>
      <c r="C129" s="19">
        <v>35247</v>
      </c>
      <c r="D129" s="78">
        <v>693</v>
      </c>
      <c r="E129" s="16">
        <v>30952</v>
      </c>
      <c r="F129" s="16">
        <v>2537</v>
      </c>
      <c r="G129" s="78">
        <v>60</v>
      </c>
      <c r="H129" s="78">
        <v>98</v>
      </c>
      <c r="I129" s="78">
        <v>907</v>
      </c>
      <c r="J129" s="89">
        <f t="shared" si="7"/>
        <v>2.5732686469770477E-2</v>
      </c>
      <c r="K129" s="89">
        <f t="shared" si="8"/>
        <v>0.97426731353022955</v>
      </c>
      <c r="L129" s="47">
        <f t="shared" si="9"/>
        <v>0.89780690555224563</v>
      </c>
      <c r="M129" s="16">
        <v>35247</v>
      </c>
      <c r="N129" s="16">
        <v>20941</v>
      </c>
      <c r="O129" s="78">
        <v>350</v>
      </c>
      <c r="P129" s="16">
        <v>1162</v>
      </c>
      <c r="Q129" s="78">
        <v>122</v>
      </c>
      <c r="R129" s="16">
        <v>2324</v>
      </c>
      <c r="S129" s="78">
        <v>273</v>
      </c>
      <c r="T129" s="16">
        <v>5435</v>
      </c>
      <c r="U129" s="16">
        <v>3216</v>
      </c>
      <c r="V129" s="78">
        <v>142</v>
      </c>
      <c r="W129" s="16">
        <v>1282</v>
      </c>
      <c r="X129" s="47">
        <f t="shared" si="10"/>
        <v>0.22787754986239964</v>
      </c>
      <c r="Y129" s="47">
        <f t="shared" si="11"/>
        <v>0.72826056118251203</v>
      </c>
      <c r="Z129" s="16">
        <v>35247</v>
      </c>
      <c r="AA129" s="16">
        <v>23846</v>
      </c>
      <c r="AB129" s="78">
        <v>381</v>
      </c>
      <c r="AC129" s="16">
        <v>1230</v>
      </c>
      <c r="AD129" s="78">
        <v>142</v>
      </c>
      <c r="AE129" s="16">
        <v>2431</v>
      </c>
      <c r="AF129" s="78">
        <v>273</v>
      </c>
      <c r="AG129" s="16">
        <v>5474</v>
      </c>
      <c r="AH129" s="78">
        <v>53</v>
      </c>
      <c r="AI129" s="78">
        <v>78</v>
      </c>
      <c r="AJ129" s="16">
        <v>1339</v>
      </c>
      <c r="AK129" s="47">
        <f t="shared" si="12"/>
        <v>0.879053536471189</v>
      </c>
      <c r="AL129" s="48">
        <f t="shared" si="13"/>
        <v>0.81303373336737883</v>
      </c>
    </row>
    <row r="130" spans="1:38" x14ac:dyDescent="0.3">
      <c r="A130" s="19" t="s">
        <v>285</v>
      </c>
      <c r="B130" s="16" t="s">
        <v>311</v>
      </c>
      <c r="C130" s="19">
        <v>33141</v>
      </c>
      <c r="D130" s="78">
        <v>285</v>
      </c>
      <c r="E130" s="16">
        <v>21979</v>
      </c>
      <c r="F130" s="16">
        <v>2509</v>
      </c>
      <c r="G130" s="78">
        <v>220</v>
      </c>
      <c r="H130" s="78">
        <v>204</v>
      </c>
      <c r="I130" s="16">
        <v>7944</v>
      </c>
      <c r="J130" s="89">
        <f t="shared" si="7"/>
        <v>0.23970308681089889</v>
      </c>
      <c r="K130" s="89">
        <f t="shared" si="8"/>
        <v>0.76029691318910109</v>
      </c>
      <c r="L130" s="47">
        <f t="shared" si="9"/>
        <v>0.67179626444585261</v>
      </c>
      <c r="M130" s="16">
        <v>33141</v>
      </c>
      <c r="N130" s="16">
        <v>1901</v>
      </c>
      <c r="O130" s="16">
        <v>9760</v>
      </c>
      <c r="P130" s="16">
        <v>7017</v>
      </c>
      <c r="Q130" s="16">
        <v>3580</v>
      </c>
      <c r="R130" s="78">
        <v>205</v>
      </c>
      <c r="S130" s="16">
        <v>8576</v>
      </c>
      <c r="T130" s="78">
        <v>424</v>
      </c>
      <c r="U130" s="78">
        <v>938</v>
      </c>
      <c r="V130" s="78">
        <v>15</v>
      </c>
      <c r="W130" s="78">
        <v>725</v>
      </c>
      <c r="X130" s="47">
        <f t="shared" si="10"/>
        <v>0.27775263269062489</v>
      </c>
      <c r="Y130" s="47">
        <f t="shared" si="11"/>
        <v>0.59189523550888623</v>
      </c>
      <c r="Z130" s="16">
        <v>33141</v>
      </c>
      <c r="AA130" s="16">
        <v>2702</v>
      </c>
      <c r="AB130" s="16">
        <v>10236</v>
      </c>
      <c r="AC130" s="16">
        <v>7380</v>
      </c>
      <c r="AD130" s="16">
        <v>3675</v>
      </c>
      <c r="AE130" s="78">
        <v>306</v>
      </c>
      <c r="AF130" s="16">
        <v>7675</v>
      </c>
      <c r="AG130" s="78">
        <v>382</v>
      </c>
      <c r="AH130" s="78">
        <v>47</v>
      </c>
      <c r="AI130" s="78">
        <v>14</v>
      </c>
      <c r="AJ130" s="78">
        <v>724</v>
      </c>
      <c r="AK130" s="47">
        <f t="shared" si="12"/>
        <v>0.62602214779276422</v>
      </c>
      <c r="AL130" s="48">
        <f t="shared" si="13"/>
        <v>0.63184574997736942</v>
      </c>
    </row>
    <row r="131" spans="1:38" x14ac:dyDescent="0.3">
      <c r="A131" s="19" t="s">
        <v>285</v>
      </c>
      <c r="B131" s="16" t="s">
        <v>315</v>
      </c>
      <c r="C131" s="19">
        <v>57765</v>
      </c>
      <c r="D131" s="16">
        <v>1340</v>
      </c>
      <c r="E131" s="16">
        <v>47010</v>
      </c>
      <c r="F131" s="16">
        <v>1210</v>
      </c>
      <c r="G131" s="78">
        <v>133</v>
      </c>
      <c r="H131" s="78">
        <v>154</v>
      </c>
      <c r="I131" s="16">
        <v>7918</v>
      </c>
      <c r="J131" s="89">
        <f t="shared" si="7"/>
        <v>0.13707262182982774</v>
      </c>
      <c r="K131" s="89">
        <f t="shared" si="8"/>
        <v>0.86292737817017229</v>
      </c>
      <c r="L131" s="47">
        <f t="shared" si="9"/>
        <v>0.8370120315069679</v>
      </c>
      <c r="M131" s="16">
        <v>57765</v>
      </c>
      <c r="N131" s="16">
        <v>5097</v>
      </c>
      <c r="O131" s="16">
        <v>32108</v>
      </c>
      <c r="P131" s="16">
        <v>11015</v>
      </c>
      <c r="Q131" s="16">
        <v>1162</v>
      </c>
      <c r="R131" s="78">
        <v>292</v>
      </c>
      <c r="S131" s="16">
        <v>3052</v>
      </c>
      <c r="T131" s="78">
        <v>221</v>
      </c>
      <c r="U131" s="16">
        <v>4257</v>
      </c>
      <c r="V131" s="78">
        <v>84</v>
      </c>
      <c r="W131" s="78">
        <v>477</v>
      </c>
      <c r="X131" s="47">
        <f t="shared" si="10"/>
        <v>6.1715571712974981E-2</v>
      </c>
      <c r="Y131" s="47">
        <f t="shared" si="11"/>
        <v>0.90845667791915519</v>
      </c>
      <c r="Z131" s="16">
        <v>57765</v>
      </c>
      <c r="AA131" s="16">
        <v>8013</v>
      </c>
      <c r="AB131" s="16">
        <v>33350</v>
      </c>
      <c r="AC131" s="16">
        <v>6180</v>
      </c>
      <c r="AD131" s="16">
        <v>1246</v>
      </c>
      <c r="AE131" s="78">
        <v>731</v>
      </c>
      <c r="AF131" s="16">
        <v>7442</v>
      </c>
      <c r="AG131" s="78">
        <v>221</v>
      </c>
      <c r="AH131" s="78">
        <v>84</v>
      </c>
      <c r="AI131" s="78">
        <v>3</v>
      </c>
      <c r="AJ131" s="78">
        <v>495</v>
      </c>
      <c r="AK131" s="47">
        <f t="shared" si="12"/>
        <v>0.82832164805678177</v>
      </c>
      <c r="AL131" s="48">
        <f t="shared" si="13"/>
        <v>0.87273435471306149</v>
      </c>
    </row>
    <row r="132" spans="1:38" x14ac:dyDescent="0.3">
      <c r="A132" s="19" t="s">
        <v>285</v>
      </c>
      <c r="B132" s="16" t="s">
        <v>316</v>
      </c>
      <c r="C132" s="19">
        <v>33579</v>
      </c>
      <c r="D132" s="78">
        <v>866</v>
      </c>
      <c r="E132" s="16">
        <v>27359</v>
      </c>
      <c r="F132" s="16">
        <v>1106</v>
      </c>
      <c r="G132" s="78">
        <v>38</v>
      </c>
      <c r="H132" s="78">
        <v>66</v>
      </c>
      <c r="I132" s="16">
        <v>4144</v>
      </c>
      <c r="J132" s="89">
        <f t="shared" si="7"/>
        <v>0.12341046487387951</v>
      </c>
      <c r="K132" s="89">
        <f t="shared" si="8"/>
        <v>0.87658953512612048</v>
      </c>
      <c r="L132" s="47">
        <f t="shared" si="9"/>
        <v>0.84055510884779172</v>
      </c>
      <c r="M132" s="16">
        <v>33579</v>
      </c>
      <c r="N132" s="16">
        <v>1327</v>
      </c>
      <c r="O132" s="16">
        <v>20956</v>
      </c>
      <c r="P132" s="16">
        <v>7239</v>
      </c>
      <c r="Q132" s="78">
        <v>224</v>
      </c>
      <c r="R132" s="78">
        <v>176</v>
      </c>
      <c r="S132" s="16">
        <v>1641</v>
      </c>
      <c r="T132" s="78">
        <v>7</v>
      </c>
      <c r="U132" s="16">
        <v>1651</v>
      </c>
      <c r="V132" s="78">
        <v>66</v>
      </c>
      <c r="W132" s="78">
        <v>292</v>
      </c>
      <c r="X132" s="47">
        <f t="shared" si="10"/>
        <v>5.4319664075761637E-2</v>
      </c>
      <c r="Y132" s="47">
        <f t="shared" si="11"/>
        <v>0.92834807468953806</v>
      </c>
      <c r="Z132" s="16">
        <v>33579</v>
      </c>
      <c r="AA132" s="16">
        <v>2460</v>
      </c>
      <c r="AB132" s="16">
        <v>23569</v>
      </c>
      <c r="AC132" s="16">
        <v>3269</v>
      </c>
      <c r="AD132" s="78">
        <v>215</v>
      </c>
      <c r="AE132" s="78">
        <v>430</v>
      </c>
      <c r="AF132" s="16">
        <v>3227</v>
      </c>
      <c r="AG132" s="78">
        <v>5</v>
      </c>
      <c r="AH132" s="78">
        <v>51</v>
      </c>
      <c r="AI132" s="78">
        <v>61</v>
      </c>
      <c r="AJ132" s="78">
        <v>292</v>
      </c>
      <c r="AK132" s="47">
        <f t="shared" si="12"/>
        <v>0.87417731320170344</v>
      </c>
      <c r="AL132" s="48">
        <f t="shared" si="13"/>
        <v>0.88445159176866484</v>
      </c>
    </row>
    <row r="133" spans="1:38" x14ac:dyDescent="0.3">
      <c r="A133" s="19" t="s">
        <v>285</v>
      </c>
      <c r="B133" s="16" t="s">
        <v>318</v>
      </c>
      <c r="C133" s="19">
        <v>46017</v>
      </c>
      <c r="D133" s="78">
        <v>643</v>
      </c>
      <c r="E133" s="16">
        <v>33783</v>
      </c>
      <c r="F133" s="16">
        <v>1681</v>
      </c>
      <c r="G133" s="78">
        <v>150</v>
      </c>
      <c r="H133" s="78">
        <v>27</v>
      </c>
      <c r="I133" s="16">
        <v>9733</v>
      </c>
      <c r="J133" s="89">
        <f t="shared" si="7"/>
        <v>0.21150879022969771</v>
      </c>
      <c r="K133" s="89">
        <f t="shared" si="8"/>
        <v>0.78849120977030229</v>
      </c>
      <c r="L133" s="47">
        <f t="shared" si="9"/>
        <v>0.74811482712910449</v>
      </c>
      <c r="M133" s="16">
        <v>46017</v>
      </c>
      <c r="N133" s="78">
        <v>785</v>
      </c>
      <c r="O133" s="16">
        <v>34010</v>
      </c>
      <c r="P133" s="16">
        <v>4754</v>
      </c>
      <c r="Q133" s="78">
        <v>824</v>
      </c>
      <c r="R133" s="78">
        <v>394</v>
      </c>
      <c r="S133" s="16">
        <v>3670</v>
      </c>
      <c r="T133" s="78">
        <v>4</v>
      </c>
      <c r="U133" s="78">
        <v>552</v>
      </c>
      <c r="V133" s="78">
        <v>3</v>
      </c>
      <c r="W133" s="16">
        <v>1021</v>
      </c>
      <c r="X133" s="47">
        <f t="shared" si="10"/>
        <v>8.8402112262859378E-2</v>
      </c>
      <c r="Y133" s="47">
        <f t="shared" si="11"/>
        <v>0.87143881608970597</v>
      </c>
      <c r="Z133" s="16">
        <v>46017</v>
      </c>
      <c r="AA133" s="16">
        <v>1094</v>
      </c>
      <c r="AB133" s="16">
        <v>34974</v>
      </c>
      <c r="AC133" s="16">
        <v>2898</v>
      </c>
      <c r="AD133" s="78">
        <v>907</v>
      </c>
      <c r="AE133" s="16">
        <v>1123</v>
      </c>
      <c r="AF133" s="16">
        <v>4051</v>
      </c>
      <c r="AG133" s="78">
        <v>6</v>
      </c>
      <c r="AH133" s="78">
        <v>13</v>
      </c>
      <c r="AI133" s="78">
        <v>1</v>
      </c>
      <c r="AJ133" s="78">
        <v>950</v>
      </c>
      <c r="AK133" s="47">
        <f t="shared" si="12"/>
        <v>0.84718690918573569</v>
      </c>
      <c r="AL133" s="48">
        <f t="shared" si="13"/>
        <v>0.80977682160940523</v>
      </c>
    </row>
    <row r="134" spans="1:38" x14ac:dyDescent="0.3">
      <c r="A134" s="19" t="s">
        <v>285</v>
      </c>
      <c r="B134" s="16" t="s">
        <v>320</v>
      </c>
      <c r="C134" s="19">
        <v>32627</v>
      </c>
      <c r="D134" s="78">
        <v>553</v>
      </c>
      <c r="E134" s="16">
        <v>24461</v>
      </c>
      <c r="F134" s="16">
        <v>1041</v>
      </c>
      <c r="G134" s="78">
        <v>17</v>
      </c>
      <c r="H134" s="78">
        <v>56</v>
      </c>
      <c r="I134" s="16">
        <v>6499</v>
      </c>
      <c r="J134" s="89">
        <f t="shared" ref="J134:J197" si="14">I134/C134</f>
        <v>0.19919085420050878</v>
      </c>
      <c r="K134" s="89">
        <f t="shared" ref="K134:K197" si="15">1-J134</f>
        <v>0.80080914579949125</v>
      </c>
      <c r="L134" s="47">
        <f t="shared" ref="L134:L197" si="16">(D134+E134)/C134</f>
        <v>0.76666564501792989</v>
      </c>
      <c r="M134" s="16">
        <v>32627</v>
      </c>
      <c r="N134" s="16">
        <v>1812</v>
      </c>
      <c r="O134" s="16">
        <v>12212</v>
      </c>
      <c r="P134" s="16">
        <v>13928</v>
      </c>
      <c r="Q134" s="78">
        <v>204</v>
      </c>
      <c r="R134" s="78">
        <v>772</v>
      </c>
      <c r="S134" s="16">
        <v>2564</v>
      </c>
      <c r="T134" s="78">
        <v>409</v>
      </c>
      <c r="U134" s="78">
        <v>666</v>
      </c>
      <c r="V134" s="78">
        <v>13</v>
      </c>
      <c r="W134" s="78">
        <v>47</v>
      </c>
      <c r="X134" s="47">
        <f t="shared" ref="X134:X197" si="17">(R134+S134+T134)/M134</f>
        <v>0.11478223557176571</v>
      </c>
      <c r="Y134" s="47">
        <f t="shared" ref="Y134:Y197" si="18">(N134+O134+P134+U134)/M134</f>
        <v>0.87712630643332212</v>
      </c>
      <c r="Z134" s="16">
        <v>32627</v>
      </c>
      <c r="AA134" s="16">
        <v>1381</v>
      </c>
      <c r="AB134" s="16">
        <v>18530</v>
      </c>
      <c r="AC134" s="16">
        <v>9373</v>
      </c>
      <c r="AD134" s="78">
        <v>197</v>
      </c>
      <c r="AE134" s="16">
        <v>1315</v>
      </c>
      <c r="AF134" s="16">
        <v>1760</v>
      </c>
      <c r="AG134" s="78">
        <v>14</v>
      </c>
      <c r="AH134" s="78">
        <v>2</v>
      </c>
      <c r="AI134" s="78">
        <v>6</v>
      </c>
      <c r="AJ134" s="78">
        <v>49</v>
      </c>
      <c r="AK134" s="47">
        <f t="shared" ref="AK134:AK197" si="19">(AA134+AB134+AC134+AG134+AH134)/Z134</f>
        <v>0.89802923958684522</v>
      </c>
      <c r="AL134" s="48">
        <f t="shared" ref="AL134:AL197" si="20">(Y134+L134)/2</f>
        <v>0.821895975725626</v>
      </c>
    </row>
    <row r="135" spans="1:38" x14ac:dyDescent="0.3">
      <c r="A135" s="19" t="s">
        <v>285</v>
      </c>
      <c r="B135" s="16" t="s">
        <v>324</v>
      </c>
      <c r="C135" s="19">
        <v>62340</v>
      </c>
      <c r="D135" s="16">
        <v>1912</v>
      </c>
      <c r="E135" s="16">
        <v>42004</v>
      </c>
      <c r="F135" s="16">
        <v>1502</v>
      </c>
      <c r="G135" s="78">
        <v>337</v>
      </c>
      <c r="H135" s="78">
        <v>275</v>
      </c>
      <c r="I135" s="16">
        <v>16310</v>
      </c>
      <c r="J135" s="89">
        <f t="shared" si="14"/>
        <v>0.26162977221687522</v>
      </c>
      <c r="K135" s="89">
        <f t="shared" si="15"/>
        <v>0.73837022778312478</v>
      </c>
      <c r="L135" s="47">
        <f t="shared" si="16"/>
        <v>0.70445941610522944</v>
      </c>
      <c r="M135" s="16">
        <v>62340</v>
      </c>
      <c r="N135" s="16">
        <v>1477</v>
      </c>
      <c r="O135" s="16">
        <v>32203</v>
      </c>
      <c r="P135" s="16">
        <v>14473</v>
      </c>
      <c r="Q135" s="78">
        <v>726</v>
      </c>
      <c r="R135" s="16">
        <v>2364</v>
      </c>
      <c r="S135" s="16">
        <v>3920</v>
      </c>
      <c r="T135" s="78">
        <v>652</v>
      </c>
      <c r="U135" s="16">
        <v>3127</v>
      </c>
      <c r="V135" s="16">
        <v>1109</v>
      </c>
      <c r="W135" s="16">
        <v>2289</v>
      </c>
      <c r="X135" s="47">
        <f t="shared" si="17"/>
        <v>0.11126082771896054</v>
      </c>
      <c r="Y135" s="47">
        <f t="shared" si="18"/>
        <v>0.82258581969842792</v>
      </c>
      <c r="Z135" s="16">
        <v>62340</v>
      </c>
      <c r="AA135" s="16">
        <v>1639</v>
      </c>
      <c r="AB135" s="16">
        <v>42341</v>
      </c>
      <c r="AC135" s="16">
        <v>11501</v>
      </c>
      <c r="AD135" s="16">
        <v>1005</v>
      </c>
      <c r="AE135" s="16">
        <v>1182</v>
      </c>
      <c r="AF135" s="16">
        <v>1892</v>
      </c>
      <c r="AG135" s="78">
        <v>46</v>
      </c>
      <c r="AH135" s="78">
        <v>57</v>
      </c>
      <c r="AI135" s="78">
        <v>71</v>
      </c>
      <c r="AJ135" s="16">
        <v>2606</v>
      </c>
      <c r="AK135" s="47">
        <f t="shared" si="19"/>
        <v>0.89162656400384988</v>
      </c>
      <c r="AL135" s="48">
        <f t="shared" si="20"/>
        <v>0.76352261790182863</v>
      </c>
    </row>
    <row r="136" spans="1:38" x14ac:dyDescent="0.3">
      <c r="A136" s="19" t="s">
        <v>285</v>
      </c>
      <c r="B136" s="16" t="s">
        <v>325</v>
      </c>
      <c r="C136" s="19">
        <v>49852</v>
      </c>
      <c r="D136" s="78">
        <v>883</v>
      </c>
      <c r="E136" s="16">
        <v>25576</v>
      </c>
      <c r="F136" s="16">
        <v>1630</v>
      </c>
      <c r="G136" s="78">
        <v>141</v>
      </c>
      <c r="H136" s="78">
        <v>189</v>
      </c>
      <c r="I136" s="16">
        <v>21433</v>
      </c>
      <c r="J136" s="89">
        <f t="shared" si="14"/>
        <v>0.42993260049747251</v>
      </c>
      <c r="K136" s="89">
        <f t="shared" si="15"/>
        <v>0.57006739950252749</v>
      </c>
      <c r="L136" s="47">
        <f t="shared" si="16"/>
        <v>0.53075102302816335</v>
      </c>
      <c r="M136" s="16">
        <v>49852</v>
      </c>
      <c r="N136" s="16">
        <v>1076</v>
      </c>
      <c r="O136" s="16">
        <v>23560</v>
      </c>
      <c r="P136" s="16">
        <v>12472</v>
      </c>
      <c r="Q136" s="78">
        <v>930</v>
      </c>
      <c r="R136" s="16">
        <v>6405</v>
      </c>
      <c r="S136" s="16">
        <v>2474</v>
      </c>
      <c r="T136" s="16">
        <v>1840</v>
      </c>
      <c r="U136" s="78">
        <v>325</v>
      </c>
      <c r="V136" s="78">
        <v>661</v>
      </c>
      <c r="W136" s="78">
        <v>109</v>
      </c>
      <c r="X136" s="47">
        <f t="shared" si="17"/>
        <v>0.21501644868811681</v>
      </c>
      <c r="Y136" s="47">
        <f t="shared" si="18"/>
        <v>0.75088261253309796</v>
      </c>
      <c r="Z136" s="16">
        <v>49852</v>
      </c>
      <c r="AA136" s="16">
        <v>1974</v>
      </c>
      <c r="AB136" s="16">
        <v>23390</v>
      </c>
      <c r="AC136" s="16">
        <v>13463</v>
      </c>
      <c r="AD136" s="16">
        <v>1050</v>
      </c>
      <c r="AE136" s="16">
        <v>5569</v>
      </c>
      <c r="AF136" s="16">
        <v>3432</v>
      </c>
      <c r="AG136" s="78">
        <v>239</v>
      </c>
      <c r="AH136" s="78">
        <v>14</v>
      </c>
      <c r="AI136" s="78">
        <v>598</v>
      </c>
      <c r="AJ136" s="78">
        <v>123</v>
      </c>
      <c r="AK136" s="47">
        <f t="shared" si="19"/>
        <v>0.78392040439701516</v>
      </c>
      <c r="AL136" s="48">
        <f t="shared" si="20"/>
        <v>0.6408168177806306</v>
      </c>
    </row>
    <row r="137" spans="1:38" x14ac:dyDescent="0.3">
      <c r="A137" s="19" t="s">
        <v>285</v>
      </c>
      <c r="B137" s="16" t="s">
        <v>327</v>
      </c>
      <c r="C137" s="19">
        <v>40965</v>
      </c>
      <c r="D137" s="78">
        <v>292</v>
      </c>
      <c r="E137" s="16">
        <v>29993</v>
      </c>
      <c r="F137" s="16">
        <v>1612</v>
      </c>
      <c r="G137" s="78">
        <v>105</v>
      </c>
      <c r="H137" s="78">
        <v>292</v>
      </c>
      <c r="I137" s="16">
        <v>8671</v>
      </c>
      <c r="J137" s="89">
        <f t="shared" si="14"/>
        <v>0.21166849749786404</v>
      </c>
      <c r="K137" s="89">
        <f t="shared" si="15"/>
        <v>0.78833150250213602</v>
      </c>
      <c r="L137" s="47">
        <f t="shared" si="16"/>
        <v>0.73928963749542287</v>
      </c>
      <c r="M137" s="16">
        <v>40965</v>
      </c>
      <c r="N137" s="78">
        <v>619</v>
      </c>
      <c r="O137" s="16">
        <v>12303</v>
      </c>
      <c r="P137" s="16">
        <v>22756</v>
      </c>
      <c r="Q137" s="78">
        <v>998</v>
      </c>
      <c r="R137" s="16">
        <v>2931</v>
      </c>
      <c r="S137" s="78">
        <v>319</v>
      </c>
      <c r="T137" s="78">
        <v>167</v>
      </c>
      <c r="U137" s="78">
        <v>151</v>
      </c>
      <c r="V137" s="78">
        <v>32</v>
      </c>
      <c r="W137" s="78">
        <v>689</v>
      </c>
      <c r="X137" s="47">
        <f t="shared" si="17"/>
        <v>8.3412669351885751E-2</v>
      </c>
      <c r="Y137" s="47">
        <f t="shared" si="18"/>
        <v>0.87462467960454049</v>
      </c>
      <c r="Z137" s="16">
        <v>40965</v>
      </c>
      <c r="AA137" s="78">
        <v>518</v>
      </c>
      <c r="AB137" s="16">
        <v>17311</v>
      </c>
      <c r="AC137" s="16">
        <v>18468</v>
      </c>
      <c r="AD137" s="16">
        <v>1014</v>
      </c>
      <c r="AE137" s="16">
        <v>2718</v>
      </c>
      <c r="AF137" s="78">
        <v>237</v>
      </c>
      <c r="AG137" s="78">
        <v>9</v>
      </c>
      <c r="AH137" s="78">
        <v>12</v>
      </c>
      <c r="AI137" s="78">
        <v>15</v>
      </c>
      <c r="AJ137" s="78">
        <v>663</v>
      </c>
      <c r="AK137" s="47">
        <f t="shared" si="19"/>
        <v>0.88656169901135118</v>
      </c>
      <c r="AL137" s="48">
        <f t="shared" si="20"/>
        <v>0.80695715854998173</v>
      </c>
    </row>
    <row r="138" spans="1:38" x14ac:dyDescent="0.3">
      <c r="A138" s="19" t="s">
        <v>285</v>
      </c>
      <c r="B138" s="16" t="s">
        <v>329</v>
      </c>
      <c r="C138" s="19">
        <v>61961</v>
      </c>
      <c r="D138" s="16">
        <v>1327</v>
      </c>
      <c r="E138" s="16">
        <v>50292</v>
      </c>
      <c r="F138" s="78">
        <v>242</v>
      </c>
      <c r="G138" s="78">
        <v>71</v>
      </c>
      <c r="H138" s="78">
        <v>67</v>
      </c>
      <c r="I138" s="16">
        <v>9962</v>
      </c>
      <c r="J138" s="89">
        <f t="shared" si="14"/>
        <v>0.1607785542518681</v>
      </c>
      <c r="K138" s="89">
        <f t="shared" si="15"/>
        <v>0.83922144574813196</v>
      </c>
      <c r="L138" s="47">
        <f t="shared" si="16"/>
        <v>0.83308855570439466</v>
      </c>
      <c r="M138" s="16">
        <v>61961</v>
      </c>
      <c r="N138" s="16">
        <v>11210</v>
      </c>
      <c r="O138" s="16">
        <v>22455</v>
      </c>
      <c r="P138" s="16">
        <v>7579</v>
      </c>
      <c r="Q138" s="16">
        <v>2139</v>
      </c>
      <c r="R138" s="16">
        <v>11454</v>
      </c>
      <c r="S138" s="16">
        <v>2434</v>
      </c>
      <c r="T138" s="16">
        <v>1046</v>
      </c>
      <c r="U138" s="16">
        <v>2151</v>
      </c>
      <c r="V138" s="16">
        <v>1034</v>
      </c>
      <c r="W138" s="78">
        <v>459</v>
      </c>
      <c r="X138" s="47">
        <f t="shared" si="17"/>
        <v>0.24102257871887156</v>
      </c>
      <c r="Y138" s="47">
        <f t="shared" si="18"/>
        <v>0.70035990381046143</v>
      </c>
      <c r="Z138" s="16">
        <v>61961</v>
      </c>
      <c r="AA138" s="16">
        <v>11801</v>
      </c>
      <c r="AB138" s="16">
        <v>22243</v>
      </c>
      <c r="AC138" s="16">
        <v>6940</v>
      </c>
      <c r="AD138" s="16">
        <v>1020</v>
      </c>
      <c r="AE138" s="16">
        <v>13888</v>
      </c>
      <c r="AF138" s="16">
        <v>3454</v>
      </c>
      <c r="AG138" s="78">
        <v>905</v>
      </c>
      <c r="AH138" s="78">
        <v>13</v>
      </c>
      <c r="AI138" s="16">
        <v>1207</v>
      </c>
      <c r="AJ138" s="78">
        <v>490</v>
      </c>
      <c r="AK138" s="47">
        <f t="shared" si="19"/>
        <v>0.67626410161230455</v>
      </c>
      <c r="AL138" s="48">
        <f t="shared" si="20"/>
        <v>0.76672422975742804</v>
      </c>
    </row>
    <row r="139" spans="1:38" x14ac:dyDescent="0.3">
      <c r="A139" s="19" t="s">
        <v>285</v>
      </c>
      <c r="B139" s="16" t="s">
        <v>331</v>
      </c>
      <c r="C139" s="19">
        <v>27838</v>
      </c>
      <c r="D139" s="78">
        <v>762</v>
      </c>
      <c r="E139" s="16">
        <v>15655</v>
      </c>
      <c r="F139" s="78">
        <v>496</v>
      </c>
      <c r="G139" s="78">
        <v>33</v>
      </c>
      <c r="H139" s="78">
        <v>124</v>
      </c>
      <c r="I139" s="16">
        <v>10768</v>
      </c>
      <c r="J139" s="89">
        <f t="shared" si="14"/>
        <v>0.38680939722681229</v>
      </c>
      <c r="K139" s="89">
        <f t="shared" si="15"/>
        <v>0.61319060277318771</v>
      </c>
      <c r="L139" s="47">
        <f t="shared" si="16"/>
        <v>0.5897334578633523</v>
      </c>
      <c r="M139" s="16">
        <v>27838</v>
      </c>
      <c r="N139" s="78">
        <v>62</v>
      </c>
      <c r="O139" s="16">
        <v>7766</v>
      </c>
      <c r="P139" s="16">
        <v>12577</v>
      </c>
      <c r="Q139" s="78">
        <v>691</v>
      </c>
      <c r="R139" s="16">
        <v>1804</v>
      </c>
      <c r="S139" s="16">
        <v>2385</v>
      </c>
      <c r="T139" s="16">
        <v>1435</v>
      </c>
      <c r="U139" s="78">
        <v>33</v>
      </c>
      <c r="V139" s="16">
        <v>1052</v>
      </c>
      <c r="W139" s="78">
        <v>33</v>
      </c>
      <c r="X139" s="47">
        <f t="shared" si="17"/>
        <v>0.20202600761548961</v>
      </c>
      <c r="Y139" s="47">
        <f t="shared" si="18"/>
        <v>0.73417630576909265</v>
      </c>
      <c r="Z139" s="16">
        <v>27838</v>
      </c>
      <c r="AA139" s="78">
        <v>85</v>
      </c>
      <c r="AB139" s="16">
        <v>13614</v>
      </c>
      <c r="AC139" s="16">
        <v>11752</v>
      </c>
      <c r="AD139" s="78">
        <v>885</v>
      </c>
      <c r="AE139" s="78">
        <v>640</v>
      </c>
      <c r="AF139" s="78">
        <v>828</v>
      </c>
      <c r="AG139" s="78">
        <v>20</v>
      </c>
      <c r="AH139" s="78">
        <v>0</v>
      </c>
      <c r="AI139" s="78">
        <v>1</v>
      </c>
      <c r="AJ139" s="78">
        <v>13</v>
      </c>
      <c r="AK139" s="47">
        <f t="shared" si="19"/>
        <v>0.9149723399669516</v>
      </c>
      <c r="AL139" s="48">
        <f t="shared" si="20"/>
        <v>0.66195488181622242</v>
      </c>
    </row>
    <row r="140" spans="1:38" x14ac:dyDescent="0.3">
      <c r="A140" s="19" t="s">
        <v>285</v>
      </c>
      <c r="B140" s="16" t="s">
        <v>335</v>
      </c>
      <c r="C140" s="19">
        <v>54473</v>
      </c>
      <c r="D140" s="78">
        <v>846</v>
      </c>
      <c r="E140" s="16">
        <v>34259</v>
      </c>
      <c r="F140" s="78">
        <v>737</v>
      </c>
      <c r="G140" s="78">
        <v>41</v>
      </c>
      <c r="H140" s="78">
        <v>225</v>
      </c>
      <c r="I140" s="16">
        <v>18365</v>
      </c>
      <c r="J140" s="89">
        <f t="shared" si="14"/>
        <v>0.33713950030290235</v>
      </c>
      <c r="K140" s="89">
        <f t="shared" si="15"/>
        <v>0.6628604996970977</v>
      </c>
      <c r="L140" s="47">
        <f t="shared" si="16"/>
        <v>0.64444770803884488</v>
      </c>
      <c r="M140" s="16">
        <v>54473</v>
      </c>
      <c r="N140" s="16">
        <v>9150</v>
      </c>
      <c r="O140" s="16">
        <v>25159</v>
      </c>
      <c r="P140" s="16">
        <v>6290</v>
      </c>
      <c r="Q140" s="78">
        <v>177</v>
      </c>
      <c r="R140" s="16">
        <v>5418</v>
      </c>
      <c r="S140" s="16">
        <v>6110</v>
      </c>
      <c r="T140" s="78">
        <v>320</v>
      </c>
      <c r="U140" s="16">
        <v>1658</v>
      </c>
      <c r="V140" s="78">
        <v>93</v>
      </c>
      <c r="W140" s="78">
        <v>98</v>
      </c>
      <c r="X140" s="47">
        <f t="shared" si="17"/>
        <v>0.21750224882051658</v>
      </c>
      <c r="Y140" s="47">
        <f t="shared" si="18"/>
        <v>0.77574211077047339</v>
      </c>
      <c r="Z140" s="16">
        <v>54473</v>
      </c>
      <c r="AA140" s="16">
        <v>5937</v>
      </c>
      <c r="AB140" s="16">
        <v>34251</v>
      </c>
      <c r="AC140" s="16">
        <v>5970</v>
      </c>
      <c r="AD140" s="78">
        <v>259</v>
      </c>
      <c r="AE140" s="16">
        <v>3826</v>
      </c>
      <c r="AF140" s="16">
        <v>3949</v>
      </c>
      <c r="AG140" s="78">
        <v>101</v>
      </c>
      <c r="AH140" s="78">
        <v>15</v>
      </c>
      <c r="AI140" s="78">
        <v>85</v>
      </c>
      <c r="AJ140" s="78">
        <v>80</v>
      </c>
      <c r="AK140" s="47">
        <f t="shared" si="19"/>
        <v>0.84948506599599805</v>
      </c>
      <c r="AL140" s="48">
        <f t="shared" si="20"/>
        <v>0.71009490940465914</v>
      </c>
    </row>
    <row r="141" spans="1:38" x14ac:dyDescent="0.3">
      <c r="A141" s="19" t="s">
        <v>285</v>
      </c>
      <c r="B141" s="16" t="s">
        <v>338</v>
      </c>
      <c r="C141" s="19">
        <v>57259</v>
      </c>
      <c r="D141" s="78">
        <v>608</v>
      </c>
      <c r="E141" s="16">
        <v>44787</v>
      </c>
      <c r="F141" s="16">
        <v>2549</v>
      </c>
      <c r="G141" s="78">
        <v>110</v>
      </c>
      <c r="H141" s="78">
        <v>25</v>
      </c>
      <c r="I141" s="16">
        <v>9180</v>
      </c>
      <c r="J141" s="89">
        <f t="shared" si="14"/>
        <v>0.16032414118304547</v>
      </c>
      <c r="K141" s="89">
        <f t="shared" si="15"/>
        <v>0.8396758588169545</v>
      </c>
      <c r="L141" s="47">
        <f t="shared" si="16"/>
        <v>0.79280113169982014</v>
      </c>
      <c r="M141" s="16">
        <v>57259</v>
      </c>
      <c r="N141" s="16">
        <v>6168</v>
      </c>
      <c r="O141" s="16">
        <v>29757</v>
      </c>
      <c r="P141" s="16">
        <v>12880</v>
      </c>
      <c r="Q141" s="16">
        <v>2658</v>
      </c>
      <c r="R141" s="16">
        <v>1118</v>
      </c>
      <c r="S141" s="16">
        <v>2454</v>
      </c>
      <c r="T141" s="78">
        <v>799</v>
      </c>
      <c r="U141" s="78">
        <v>649</v>
      </c>
      <c r="V141" s="78">
        <v>141</v>
      </c>
      <c r="W141" s="78">
        <v>635</v>
      </c>
      <c r="X141" s="47">
        <f t="shared" si="17"/>
        <v>7.6337344347613481E-2</v>
      </c>
      <c r="Y141" s="47">
        <f t="shared" si="18"/>
        <v>0.86368955098761768</v>
      </c>
      <c r="Z141" s="16">
        <v>57259</v>
      </c>
      <c r="AA141" s="16">
        <v>6133</v>
      </c>
      <c r="AB141" s="16">
        <v>29114</v>
      </c>
      <c r="AC141" s="16">
        <v>10832</v>
      </c>
      <c r="AD141" s="16">
        <v>2479</v>
      </c>
      <c r="AE141" s="16">
        <v>4343</v>
      </c>
      <c r="AF141" s="16">
        <v>2874</v>
      </c>
      <c r="AG141" s="78">
        <v>798</v>
      </c>
      <c r="AH141" s="78">
        <v>6</v>
      </c>
      <c r="AI141" s="78">
        <v>129</v>
      </c>
      <c r="AJ141" s="78">
        <v>551</v>
      </c>
      <c r="AK141" s="47">
        <f t="shared" si="19"/>
        <v>0.81878831275432684</v>
      </c>
      <c r="AL141" s="48">
        <f t="shared" si="20"/>
        <v>0.82824534134371897</v>
      </c>
    </row>
    <row r="142" spans="1:38" x14ac:dyDescent="0.3">
      <c r="A142" s="19" t="s">
        <v>285</v>
      </c>
      <c r="B142" s="16" t="s">
        <v>339</v>
      </c>
      <c r="C142" s="19">
        <v>58863</v>
      </c>
      <c r="D142" s="78">
        <v>444</v>
      </c>
      <c r="E142" s="16">
        <v>47759</v>
      </c>
      <c r="F142" s="16">
        <v>3619</v>
      </c>
      <c r="G142" s="78">
        <v>69</v>
      </c>
      <c r="H142" s="78">
        <v>50</v>
      </c>
      <c r="I142" s="16">
        <v>6922</v>
      </c>
      <c r="J142" s="89">
        <f t="shared" si="14"/>
        <v>0.11759509369213259</v>
      </c>
      <c r="K142" s="89">
        <f t="shared" si="15"/>
        <v>0.88240490630786739</v>
      </c>
      <c r="L142" s="47">
        <f t="shared" si="16"/>
        <v>0.81890151708203796</v>
      </c>
      <c r="M142" s="16">
        <v>58863</v>
      </c>
      <c r="N142" s="16">
        <v>2975</v>
      </c>
      <c r="O142" s="16">
        <v>32874</v>
      </c>
      <c r="P142" s="16">
        <v>16407</v>
      </c>
      <c r="Q142" s="16">
        <v>1425</v>
      </c>
      <c r="R142" s="16">
        <v>1359</v>
      </c>
      <c r="S142" s="16">
        <v>1278</v>
      </c>
      <c r="T142" s="78">
        <v>48</v>
      </c>
      <c r="U142" s="16">
        <v>1405</v>
      </c>
      <c r="V142" s="78">
        <v>764</v>
      </c>
      <c r="W142" s="78">
        <v>328</v>
      </c>
      <c r="X142" s="47">
        <f t="shared" si="17"/>
        <v>4.5614392742469805E-2</v>
      </c>
      <c r="Y142" s="47">
        <f t="shared" si="18"/>
        <v>0.91162529942408643</v>
      </c>
      <c r="Z142" s="16">
        <v>58863</v>
      </c>
      <c r="AA142" s="16">
        <v>3151</v>
      </c>
      <c r="AB142" s="16">
        <v>36217</v>
      </c>
      <c r="AC142" s="16">
        <v>10832</v>
      </c>
      <c r="AD142" s="16">
        <v>1420</v>
      </c>
      <c r="AE142" s="16">
        <v>4565</v>
      </c>
      <c r="AF142" s="16">
        <v>1810</v>
      </c>
      <c r="AG142" s="78">
        <v>21</v>
      </c>
      <c r="AH142" s="78">
        <v>27</v>
      </c>
      <c r="AI142" s="78">
        <v>506</v>
      </c>
      <c r="AJ142" s="78">
        <v>314</v>
      </c>
      <c r="AK142" s="47">
        <f t="shared" si="19"/>
        <v>0.85364320540917049</v>
      </c>
      <c r="AL142" s="48">
        <f t="shared" si="20"/>
        <v>0.86526340825306214</v>
      </c>
    </row>
    <row r="143" spans="1:38" x14ac:dyDescent="0.3">
      <c r="A143" s="19" t="s">
        <v>285</v>
      </c>
      <c r="B143" s="16" t="s">
        <v>343</v>
      </c>
      <c r="C143" s="19">
        <v>68439</v>
      </c>
      <c r="D143" s="78">
        <v>924</v>
      </c>
      <c r="E143" s="16">
        <v>59033</v>
      </c>
      <c r="F143" s="16">
        <v>1915</v>
      </c>
      <c r="G143" s="78">
        <v>56</v>
      </c>
      <c r="H143" s="78">
        <v>97</v>
      </c>
      <c r="I143" s="16">
        <v>6414</v>
      </c>
      <c r="J143" s="89">
        <f t="shared" si="14"/>
        <v>9.3718493841230877E-2</v>
      </c>
      <c r="K143" s="89">
        <f t="shared" si="15"/>
        <v>0.90628150615876912</v>
      </c>
      <c r="L143" s="47">
        <f t="shared" si="16"/>
        <v>0.87606481684419701</v>
      </c>
      <c r="M143" s="16">
        <v>68439</v>
      </c>
      <c r="N143" s="16">
        <v>4655</v>
      </c>
      <c r="O143" s="16">
        <v>26790</v>
      </c>
      <c r="P143" s="16">
        <v>22126</v>
      </c>
      <c r="Q143" s="16">
        <v>1126</v>
      </c>
      <c r="R143" s="16">
        <v>1635</v>
      </c>
      <c r="S143" s="16">
        <v>1040</v>
      </c>
      <c r="T143" s="78">
        <v>94</v>
      </c>
      <c r="U143" s="16">
        <v>9166</v>
      </c>
      <c r="V143" s="78">
        <v>227</v>
      </c>
      <c r="W143" s="16">
        <v>1580</v>
      </c>
      <c r="X143" s="47">
        <f t="shared" si="17"/>
        <v>4.045938719151361E-2</v>
      </c>
      <c r="Y143" s="47">
        <f t="shared" si="18"/>
        <v>0.91668493110653282</v>
      </c>
      <c r="Z143" s="16">
        <v>68439</v>
      </c>
      <c r="AA143" s="16">
        <v>11841</v>
      </c>
      <c r="AB143" s="16">
        <v>30096</v>
      </c>
      <c r="AC143" s="16">
        <v>14962</v>
      </c>
      <c r="AD143" s="78">
        <v>998</v>
      </c>
      <c r="AE143" s="16">
        <v>6164</v>
      </c>
      <c r="AF143" s="16">
        <v>1997</v>
      </c>
      <c r="AG143" s="78">
        <v>12</v>
      </c>
      <c r="AH143" s="78">
        <v>94</v>
      </c>
      <c r="AI143" s="78">
        <v>572</v>
      </c>
      <c r="AJ143" s="16">
        <v>1703</v>
      </c>
      <c r="AK143" s="47">
        <f t="shared" si="19"/>
        <v>0.83293151565627788</v>
      </c>
      <c r="AL143" s="48">
        <f t="shared" si="20"/>
        <v>0.89637487397536497</v>
      </c>
    </row>
    <row r="144" spans="1:38" x14ac:dyDescent="0.3">
      <c r="A144" s="19" t="s">
        <v>285</v>
      </c>
      <c r="B144" s="16" t="s">
        <v>344</v>
      </c>
      <c r="C144" s="19">
        <v>33327</v>
      </c>
      <c r="D144" s="78">
        <v>306</v>
      </c>
      <c r="E144" s="16">
        <v>27951</v>
      </c>
      <c r="F144" s="78">
        <v>987</v>
      </c>
      <c r="G144" s="78">
        <v>192</v>
      </c>
      <c r="H144" s="78">
        <v>90</v>
      </c>
      <c r="I144" s="16">
        <v>3801</v>
      </c>
      <c r="J144" s="89">
        <f t="shared" si="14"/>
        <v>0.11405166981726528</v>
      </c>
      <c r="K144" s="89">
        <f t="shared" si="15"/>
        <v>0.88594833018273467</v>
      </c>
      <c r="L144" s="47">
        <f t="shared" si="16"/>
        <v>0.84787109550814654</v>
      </c>
      <c r="M144" s="16">
        <v>33327</v>
      </c>
      <c r="N144" s="78">
        <v>525</v>
      </c>
      <c r="O144" s="16">
        <v>6916</v>
      </c>
      <c r="P144" s="16">
        <v>22313</v>
      </c>
      <c r="Q144" s="78">
        <v>882</v>
      </c>
      <c r="R144" s="16">
        <v>1189</v>
      </c>
      <c r="S144" s="78">
        <v>171</v>
      </c>
      <c r="T144" s="78">
        <v>44</v>
      </c>
      <c r="U144" s="78">
        <v>627</v>
      </c>
      <c r="V144" s="78">
        <v>343</v>
      </c>
      <c r="W144" s="78">
        <v>317</v>
      </c>
      <c r="X144" s="47">
        <f t="shared" si="17"/>
        <v>4.2128004320820957E-2</v>
      </c>
      <c r="Y144" s="47">
        <f t="shared" si="18"/>
        <v>0.91160320460887567</v>
      </c>
      <c r="Z144" s="16">
        <v>33327</v>
      </c>
      <c r="AA144" s="78">
        <v>938</v>
      </c>
      <c r="AB144" s="16">
        <v>10323</v>
      </c>
      <c r="AC144" s="16">
        <v>17651</v>
      </c>
      <c r="AD144" s="78">
        <v>923</v>
      </c>
      <c r="AE144" s="16">
        <v>2320</v>
      </c>
      <c r="AF144" s="78">
        <v>563</v>
      </c>
      <c r="AG144" s="78">
        <v>5</v>
      </c>
      <c r="AH144" s="78">
        <v>19</v>
      </c>
      <c r="AI144" s="78">
        <v>134</v>
      </c>
      <c r="AJ144" s="78">
        <v>451</v>
      </c>
      <c r="AK144" s="47">
        <f t="shared" si="19"/>
        <v>0.86824496654364325</v>
      </c>
      <c r="AL144" s="48">
        <f t="shared" si="20"/>
        <v>0.87973715005851116</v>
      </c>
    </row>
    <row r="145" spans="1:38" x14ac:dyDescent="0.3">
      <c r="A145" s="19" t="s">
        <v>285</v>
      </c>
      <c r="B145" s="16" t="s">
        <v>346</v>
      </c>
      <c r="C145" s="19">
        <v>44892</v>
      </c>
      <c r="D145" s="78">
        <v>953</v>
      </c>
      <c r="E145" s="16">
        <v>34509</v>
      </c>
      <c r="F145" s="16">
        <v>2851</v>
      </c>
      <c r="G145" s="78">
        <v>130</v>
      </c>
      <c r="H145" s="78">
        <v>168</v>
      </c>
      <c r="I145" s="16">
        <v>6281</v>
      </c>
      <c r="J145" s="89">
        <f t="shared" si="14"/>
        <v>0.13991357034660964</v>
      </c>
      <c r="K145" s="89">
        <f t="shared" si="15"/>
        <v>0.86008642965339033</v>
      </c>
      <c r="L145" s="47">
        <f t="shared" si="16"/>
        <v>0.78994030116724578</v>
      </c>
      <c r="M145" s="16">
        <v>44892</v>
      </c>
      <c r="N145" s="16">
        <v>1390</v>
      </c>
      <c r="O145" s="16">
        <v>25495</v>
      </c>
      <c r="P145" s="16">
        <v>7167</v>
      </c>
      <c r="Q145" s="16">
        <v>1043</v>
      </c>
      <c r="R145" s="16">
        <v>1656</v>
      </c>
      <c r="S145" s="16">
        <v>2925</v>
      </c>
      <c r="T145" s="16">
        <v>1852</v>
      </c>
      <c r="U145" s="16">
        <v>1443</v>
      </c>
      <c r="V145" s="16">
        <v>1349</v>
      </c>
      <c r="W145" s="78">
        <v>572</v>
      </c>
      <c r="X145" s="47">
        <f t="shared" si="17"/>
        <v>0.14329947429386083</v>
      </c>
      <c r="Y145" s="47">
        <f t="shared" si="18"/>
        <v>0.79067539873474113</v>
      </c>
      <c r="Z145" s="16">
        <v>44892</v>
      </c>
      <c r="AA145" s="16">
        <v>2873</v>
      </c>
      <c r="AB145" s="16">
        <v>25158</v>
      </c>
      <c r="AC145" s="16">
        <v>2854</v>
      </c>
      <c r="AD145" s="78">
        <v>868</v>
      </c>
      <c r="AE145" s="16">
        <v>6209</v>
      </c>
      <c r="AF145" s="16">
        <v>3186</v>
      </c>
      <c r="AG145" s="16">
        <v>1869</v>
      </c>
      <c r="AH145" s="78">
        <v>168</v>
      </c>
      <c r="AI145" s="16">
        <v>1133</v>
      </c>
      <c r="AJ145" s="78">
        <v>574</v>
      </c>
      <c r="AK145" s="47">
        <f t="shared" si="19"/>
        <v>0.73336006415396948</v>
      </c>
      <c r="AL145" s="48">
        <f t="shared" si="20"/>
        <v>0.79030784995099346</v>
      </c>
    </row>
    <row r="146" spans="1:38" x14ac:dyDescent="0.3">
      <c r="A146" s="19" t="s">
        <v>285</v>
      </c>
      <c r="B146" s="16" t="s">
        <v>348</v>
      </c>
      <c r="C146" s="19">
        <v>53569</v>
      </c>
      <c r="D146" s="78">
        <v>381</v>
      </c>
      <c r="E146" s="16">
        <v>42736</v>
      </c>
      <c r="F146" s="78">
        <v>629</v>
      </c>
      <c r="G146" s="78">
        <v>56</v>
      </c>
      <c r="H146" s="78">
        <v>112</v>
      </c>
      <c r="I146" s="16">
        <v>9655</v>
      </c>
      <c r="J146" s="89">
        <f t="shared" si="14"/>
        <v>0.18023483731262485</v>
      </c>
      <c r="K146" s="89">
        <f t="shared" si="15"/>
        <v>0.8197651626873752</v>
      </c>
      <c r="L146" s="47">
        <f t="shared" si="16"/>
        <v>0.80488715488435481</v>
      </c>
      <c r="M146" s="16">
        <v>53569</v>
      </c>
      <c r="N146" s="16">
        <v>2900</v>
      </c>
      <c r="O146" s="16">
        <v>36468</v>
      </c>
      <c r="P146" s="16">
        <v>9479</v>
      </c>
      <c r="Q146" s="78">
        <v>443</v>
      </c>
      <c r="R146" s="16">
        <v>1581</v>
      </c>
      <c r="S146" s="16">
        <v>1443</v>
      </c>
      <c r="T146" s="78">
        <v>86</v>
      </c>
      <c r="U146" s="78">
        <v>408</v>
      </c>
      <c r="V146" s="78">
        <v>44</v>
      </c>
      <c r="W146" s="78">
        <v>717</v>
      </c>
      <c r="X146" s="47">
        <f t="shared" si="17"/>
        <v>5.8055965203755902E-2</v>
      </c>
      <c r="Y146" s="47">
        <f t="shared" si="18"/>
        <v>0.91946834923183185</v>
      </c>
      <c r="Z146" s="16">
        <v>53569</v>
      </c>
      <c r="AA146" s="16">
        <v>3121</v>
      </c>
      <c r="AB146" s="16">
        <v>34243</v>
      </c>
      <c r="AC146" s="16">
        <v>4014</v>
      </c>
      <c r="AD146" s="78">
        <v>383</v>
      </c>
      <c r="AE146" s="16">
        <v>9276</v>
      </c>
      <c r="AF146" s="16">
        <v>1704</v>
      </c>
      <c r="AG146" s="78">
        <v>62</v>
      </c>
      <c r="AH146" s="78">
        <v>13</v>
      </c>
      <c r="AI146" s="78">
        <v>40</v>
      </c>
      <c r="AJ146" s="78">
        <v>713</v>
      </c>
      <c r="AK146" s="47">
        <f t="shared" si="19"/>
        <v>0.77382441337340624</v>
      </c>
      <c r="AL146" s="48">
        <f t="shared" si="20"/>
        <v>0.86217775205809333</v>
      </c>
    </row>
    <row r="147" spans="1:38" x14ac:dyDescent="0.3">
      <c r="A147" s="19" t="s">
        <v>350</v>
      </c>
      <c r="B147" s="16" t="s">
        <v>354</v>
      </c>
      <c r="C147" s="19">
        <v>57457</v>
      </c>
      <c r="D147" s="16">
        <v>1164</v>
      </c>
      <c r="E147" s="16">
        <v>52886</v>
      </c>
      <c r="F147" s="16">
        <v>1148</v>
      </c>
      <c r="G147" s="78">
        <v>313</v>
      </c>
      <c r="H147" s="78">
        <v>60</v>
      </c>
      <c r="I147" s="16">
        <v>1886</v>
      </c>
      <c r="J147" s="89">
        <f t="shared" si="14"/>
        <v>3.2824547052578451E-2</v>
      </c>
      <c r="K147" s="89">
        <f t="shared" si="15"/>
        <v>0.96717545294742158</v>
      </c>
      <c r="L147" s="47">
        <f t="shared" si="16"/>
        <v>0.94070348260438241</v>
      </c>
      <c r="M147" s="16">
        <v>57457</v>
      </c>
      <c r="N147" s="16">
        <v>5307</v>
      </c>
      <c r="O147" s="16">
        <v>2433</v>
      </c>
      <c r="P147" s="16">
        <v>11094</v>
      </c>
      <c r="Q147" s="16">
        <v>3427</v>
      </c>
      <c r="R147" s="78">
        <v>988</v>
      </c>
      <c r="S147" s="78">
        <v>772</v>
      </c>
      <c r="T147" s="78">
        <v>365</v>
      </c>
      <c r="U147" s="16">
        <v>32102</v>
      </c>
      <c r="V147" s="78">
        <v>540</v>
      </c>
      <c r="W147" s="78">
        <v>429</v>
      </c>
      <c r="X147" s="47">
        <f t="shared" si="17"/>
        <v>3.6984179473345286E-2</v>
      </c>
      <c r="Y147" s="47">
        <f t="shared" si="18"/>
        <v>0.88650643089614845</v>
      </c>
      <c r="Z147" s="16">
        <v>57457</v>
      </c>
      <c r="AA147" s="16">
        <v>17046</v>
      </c>
      <c r="AB147" s="16">
        <v>11811</v>
      </c>
      <c r="AC147" s="16">
        <v>15980</v>
      </c>
      <c r="AD147" s="16">
        <v>3839</v>
      </c>
      <c r="AE147" s="16">
        <v>5196</v>
      </c>
      <c r="AF147" s="16">
        <v>2489</v>
      </c>
      <c r="AG147" s="78">
        <v>21</v>
      </c>
      <c r="AH147" s="78">
        <v>88</v>
      </c>
      <c r="AI147" s="78">
        <v>173</v>
      </c>
      <c r="AJ147" s="78">
        <v>814</v>
      </c>
      <c r="AK147" s="47">
        <f t="shared" si="19"/>
        <v>0.78225455558069512</v>
      </c>
      <c r="AL147" s="48">
        <f t="shared" si="20"/>
        <v>0.91360495675026543</v>
      </c>
    </row>
    <row r="148" spans="1:38" x14ac:dyDescent="0.3">
      <c r="A148" s="19" t="s">
        <v>350</v>
      </c>
      <c r="B148" s="16" t="s">
        <v>355</v>
      </c>
      <c r="C148" s="19">
        <v>38888</v>
      </c>
      <c r="D148" s="78">
        <v>482</v>
      </c>
      <c r="E148" s="16">
        <v>27030</v>
      </c>
      <c r="F148" s="16">
        <v>1457</v>
      </c>
      <c r="G148" s="78">
        <v>190</v>
      </c>
      <c r="H148" s="78">
        <v>209</v>
      </c>
      <c r="I148" s="16">
        <v>9520</v>
      </c>
      <c r="J148" s="89">
        <f t="shared" si="14"/>
        <v>0.24480559555646986</v>
      </c>
      <c r="K148" s="89">
        <f t="shared" si="15"/>
        <v>0.75519440444353014</v>
      </c>
      <c r="L148" s="47">
        <f t="shared" si="16"/>
        <v>0.70746759925941161</v>
      </c>
      <c r="M148" s="16">
        <v>38888</v>
      </c>
      <c r="N148" s="78">
        <v>85</v>
      </c>
      <c r="O148" s="78">
        <v>963</v>
      </c>
      <c r="P148" s="16">
        <v>20555</v>
      </c>
      <c r="Q148" s="16">
        <v>10595</v>
      </c>
      <c r="R148" s="16">
        <v>3118</v>
      </c>
      <c r="S148" s="78">
        <v>527</v>
      </c>
      <c r="T148" s="78">
        <v>138</v>
      </c>
      <c r="U148" s="16">
        <v>1197</v>
      </c>
      <c r="V148" s="78">
        <v>103</v>
      </c>
      <c r="W148" s="16">
        <v>1607</v>
      </c>
      <c r="X148" s="47">
        <f t="shared" si="17"/>
        <v>9.7279366385517388E-2</v>
      </c>
      <c r="Y148" s="47">
        <f t="shared" si="18"/>
        <v>0.58629911540835222</v>
      </c>
      <c r="Z148" s="16">
        <v>38888</v>
      </c>
      <c r="AA148" s="78">
        <v>359</v>
      </c>
      <c r="AB148" s="16">
        <v>1529</v>
      </c>
      <c r="AC148" s="16">
        <v>19555</v>
      </c>
      <c r="AD148" s="16">
        <v>10767</v>
      </c>
      <c r="AE148" s="16">
        <v>1161</v>
      </c>
      <c r="AF148" s="16">
        <v>3715</v>
      </c>
      <c r="AG148" s="78">
        <v>57</v>
      </c>
      <c r="AH148" s="78">
        <v>20</v>
      </c>
      <c r="AI148" s="78">
        <v>127</v>
      </c>
      <c r="AJ148" s="16">
        <v>1598</v>
      </c>
      <c r="AK148" s="47">
        <f t="shared" si="19"/>
        <v>0.55338407735033945</v>
      </c>
      <c r="AL148" s="48">
        <f t="shared" si="20"/>
        <v>0.64688335733388191</v>
      </c>
    </row>
    <row r="149" spans="1:38" x14ac:dyDescent="0.3">
      <c r="A149" s="19" t="s">
        <v>350</v>
      </c>
      <c r="B149" s="16" t="s">
        <v>357</v>
      </c>
      <c r="C149" s="19">
        <v>27944</v>
      </c>
      <c r="D149" s="78">
        <v>128</v>
      </c>
      <c r="E149" s="16">
        <v>21749</v>
      </c>
      <c r="F149" s="78">
        <v>876</v>
      </c>
      <c r="G149" s="78">
        <v>704</v>
      </c>
      <c r="H149" s="78">
        <v>168</v>
      </c>
      <c r="I149" s="16">
        <v>4319</v>
      </c>
      <c r="J149" s="89">
        <f t="shared" si="14"/>
        <v>0.15455911823647295</v>
      </c>
      <c r="K149" s="89">
        <f t="shared" si="15"/>
        <v>0.84544088176352705</v>
      </c>
      <c r="L149" s="47">
        <f t="shared" si="16"/>
        <v>0.78288720297738335</v>
      </c>
      <c r="M149" s="16">
        <v>27944</v>
      </c>
      <c r="N149" s="78">
        <v>67</v>
      </c>
      <c r="O149" s="16">
        <v>2918</v>
      </c>
      <c r="P149" s="16">
        <v>18570</v>
      </c>
      <c r="Q149" s="16">
        <v>2691</v>
      </c>
      <c r="R149" s="16">
        <v>1565</v>
      </c>
      <c r="S149" s="78">
        <v>1</v>
      </c>
      <c r="T149" s="78">
        <v>497</v>
      </c>
      <c r="U149" s="78">
        <v>318</v>
      </c>
      <c r="V149" s="78">
        <v>830</v>
      </c>
      <c r="W149" s="78">
        <v>487</v>
      </c>
      <c r="X149" s="47">
        <f t="shared" si="17"/>
        <v>7.3826223876324079E-2</v>
      </c>
      <c r="Y149" s="47">
        <f t="shared" si="18"/>
        <v>0.78274405954766679</v>
      </c>
      <c r="Z149" s="16">
        <v>27944</v>
      </c>
      <c r="AA149" s="78">
        <v>64</v>
      </c>
      <c r="AB149" s="16">
        <v>2901</v>
      </c>
      <c r="AC149" s="16">
        <v>18352</v>
      </c>
      <c r="AD149" s="16">
        <v>2796</v>
      </c>
      <c r="AE149" s="16">
        <v>2359</v>
      </c>
      <c r="AF149" s="78">
        <v>433</v>
      </c>
      <c r="AG149" s="78">
        <v>475</v>
      </c>
      <c r="AH149" s="78">
        <v>5</v>
      </c>
      <c r="AI149" s="78">
        <v>83</v>
      </c>
      <c r="AJ149" s="78">
        <v>476</v>
      </c>
      <c r="AK149" s="47">
        <f t="shared" si="19"/>
        <v>0.78002433438305185</v>
      </c>
      <c r="AL149" s="48">
        <f t="shared" si="20"/>
        <v>0.78281563126252507</v>
      </c>
    </row>
    <row r="150" spans="1:38" x14ac:dyDescent="0.3">
      <c r="A150" s="19" t="s">
        <v>350</v>
      </c>
      <c r="B150" s="16" t="s">
        <v>359</v>
      </c>
      <c r="C150" s="19">
        <v>36234</v>
      </c>
      <c r="D150" s="78">
        <v>359</v>
      </c>
      <c r="E150" s="16">
        <v>28581</v>
      </c>
      <c r="F150" s="16">
        <v>1063</v>
      </c>
      <c r="G150" s="78">
        <v>313</v>
      </c>
      <c r="H150" s="78">
        <v>456</v>
      </c>
      <c r="I150" s="16">
        <v>5462</v>
      </c>
      <c r="J150" s="89">
        <f t="shared" si="14"/>
        <v>0.15074239664403599</v>
      </c>
      <c r="K150" s="89">
        <f t="shared" si="15"/>
        <v>0.84925760335596401</v>
      </c>
      <c r="L150" s="47">
        <f t="shared" si="16"/>
        <v>0.79869735607440528</v>
      </c>
      <c r="M150" s="16">
        <v>36234</v>
      </c>
      <c r="N150" s="78">
        <v>766</v>
      </c>
      <c r="O150" s="78">
        <v>334</v>
      </c>
      <c r="P150" s="16">
        <v>21706</v>
      </c>
      <c r="Q150" s="16">
        <v>5991</v>
      </c>
      <c r="R150" s="78">
        <v>288</v>
      </c>
      <c r="S150" s="78">
        <v>381</v>
      </c>
      <c r="T150" s="78">
        <v>187</v>
      </c>
      <c r="U150" s="16">
        <v>2062</v>
      </c>
      <c r="V150" s="16">
        <v>2617</v>
      </c>
      <c r="W150" s="16">
        <v>1902</v>
      </c>
      <c r="X150" s="47">
        <f t="shared" si="17"/>
        <v>2.362422034553182E-2</v>
      </c>
      <c r="Y150" s="47">
        <f t="shared" si="18"/>
        <v>0.68631671910360437</v>
      </c>
      <c r="Z150" s="16">
        <v>36234</v>
      </c>
      <c r="AA150" s="78">
        <v>829</v>
      </c>
      <c r="AB150" s="78">
        <v>450</v>
      </c>
      <c r="AC150" s="16">
        <v>23415</v>
      </c>
      <c r="AD150" s="16">
        <v>6111</v>
      </c>
      <c r="AE150" s="78">
        <v>314</v>
      </c>
      <c r="AF150" s="78">
        <v>461</v>
      </c>
      <c r="AG150" s="78">
        <v>188</v>
      </c>
      <c r="AH150" s="78">
        <v>71</v>
      </c>
      <c r="AI150" s="16">
        <v>2479</v>
      </c>
      <c r="AJ150" s="16">
        <v>1916</v>
      </c>
      <c r="AK150" s="47">
        <f t="shared" si="19"/>
        <v>0.68866258210520503</v>
      </c>
      <c r="AL150" s="48">
        <f t="shared" si="20"/>
        <v>0.74250703758900483</v>
      </c>
    </row>
    <row r="151" spans="1:38" x14ac:dyDescent="0.3">
      <c r="A151" s="19" t="s">
        <v>350</v>
      </c>
      <c r="B151" s="16" t="s">
        <v>361</v>
      </c>
      <c r="C151" s="19">
        <v>39312</v>
      </c>
      <c r="D151" s="78">
        <v>422</v>
      </c>
      <c r="E151" s="16">
        <v>35364</v>
      </c>
      <c r="F151" s="78">
        <v>829</v>
      </c>
      <c r="G151" s="78">
        <v>101</v>
      </c>
      <c r="H151" s="78">
        <v>172</v>
      </c>
      <c r="I151" s="16">
        <v>2424</v>
      </c>
      <c r="J151" s="89">
        <f t="shared" si="14"/>
        <v>6.1660561660561664E-2</v>
      </c>
      <c r="K151" s="89">
        <f t="shared" si="15"/>
        <v>0.93833943833943834</v>
      </c>
      <c r="L151" s="47">
        <f t="shared" si="16"/>
        <v>0.91030728530728533</v>
      </c>
      <c r="M151" s="16">
        <v>39312</v>
      </c>
      <c r="N151" s="78">
        <v>305</v>
      </c>
      <c r="O151" s="78">
        <v>248</v>
      </c>
      <c r="P151" s="16">
        <v>24271</v>
      </c>
      <c r="Q151" s="16">
        <v>7227</v>
      </c>
      <c r="R151" s="16">
        <v>1881</v>
      </c>
      <c r="S151" s="78">
        <v>76</v>
      </c>
      <c r="T151" s="78">
        <v>14</v>
      </c>
      <c r="U151" s="16">
        <v>3960</v>
      </c>
      <c r="V151" s="78">
        <v>9</v>
      </c>
      <c r="W151" s="16">
        <v>1321</v>
      </c>
      <c r="X151" s="47">
        <f t="shared" si="17"/>
        <v>5.013736263736264E-2</v>
      </c>
      <c r="Y151" s="47">
        <f t="shared" si="18"/>
        <v>0.73219373219373218</v>
      </c>
      <c r="Z151" s="16">
        <v>39312</v>
      </c>
      <c r="AA151" s="16">
        <v>1142</v>
      </c>
      <c r="AB151" s="78">
        <v>384</v>
      </c>
      <c r="AC151" s="16">
        <v>26615</v>
      </c>
      <c r="AD151" s="16">
        <v>7542</v>
      </c>
      <c r="AE151" s="16">
        <v>2087</v>
      </c>
      <c r="AF151" s="78">
        <v>111</v>
      </c>
      <c r="AG151" s="78">
        <v>16</v>
      </c>
      <c r="AH151" s="78">
        <v>62</v>
      </c>
      <c r="AI151" s="78">
        <v>1</v>
      </c>
      <c r="AJ151" s="16">
        <v>1352</v>
      </c>
      <c r="AK151" s="47">
        <f t="shared" si="19"/>
        <v>0.71782153032153029</v>
      </c>
      <c r="AL151" s="48">
        <f t="shared" si="20"/>
        <v>0.82125050875050876</v>
      </c>
    </row>
    <row r="152" spans="1:38" x14ac:dyDescent="0.3">
      <c r="A152" s="19" t="s">
        <v>350</v>
      </c>
      <c r="B152" s="16" t="s">
        <v>363</v>
      </c>
      <c r="C152" s="19">
        <v>53448</v>
      </c>
      <c r="D152" s="78">
        <v>860</v>
      </c>
      <c r="E152" s="16">
        <v>38199</v>
      </c>
      <c r="F152" s="16">
        <v>2842</v>
      </c>
      <c r="G152" s="78">
        <v>613</v>
      </c>
      <c r="H152" s="78">
        <v>395</v>
      </c>
      <c r="I152" s="16">
        <v>10539</v>
      </c>
      <c r="J152" s="89">
        <f t="shared" si="14"/>
        <v>0.19718230803771891</v>
      </c>
      <c r="K152" s="89">
        <f t="shared" si="15"/>
        <v>0.80281769196228114</v>
      </c>
      <c r="L152" s="47">
        <f t="shared" si="16"/>
        <v>0.73078506211644967</v>
      </c>
      <c r="M152" s="16">
        <v>53448</v>
      </c>
      <c r="N152" s="16">
        <v>11427</v>
      </c>
      <c r="O152" s="78">
        <v>945</v>
      </c>
      <c r="P152" s="16">
        <v>26856</v>
      </c>
      <c r="Q152" s="16">
        <v>6249</v>
      </c>
      <c r="R152" s="78">
        <v>120</v>
      </c>
      <c r="S152" s="78">
        <v>1117</v>
      </c>
      <c r="T152" s="16">
        <v>2082</v>
      </c>
      <c r="U152" s="16">
        <v>1269</v>
      </c>
      <c r="V152" s="16">
        <v>1178</v>
      </c>
      <c r="W152" s="78">
        <v>2205</v>
      </c>
      <c r="X152" s="47">
        <f t="shared" si="17"/>
        <v>6.2097739859302496E-2</v>
      </c>
      <c r="Y152" s="47">
        <f t="shared" si="18"/>
        <v>0.75768971710821731</v>
      </c>
      <c r="Z152" s="16">
        <v>53448</v>
      </c>
      <c r="AA152" s="16">
        <v>11900</v>
      </c>
      <c r="AB152" s="78">
        <v>765</v>
      </c>
      <c r="AC152" s="16">
        <v>26987</v>
      </c>
      <c r="AD152" s="16">
        <v>6348</v>
      </c>
      <c r="AE152" s="78">
        <v>142</v>
      </c>
      <c r="AF152" s="78">
        <v>1440</v>
      </c>
      <c r="AG152" s="16">
        <v>2153</v>
      </c>
      <c r="AH152" s="78">
        <v>39</v>
      </c>
      <c r="AI152" s="16">
        <v>1451</v>
      </c>
      <c r="AJ152" s="78">
        <v>2223</v>
      </c>
      <c r="AK152" s="47">
        <f t="shared" si="19"/>
        <v>0.78289178266726533</v>
      </c>
      <c r="AL152" s="48">
        <f t="shared" si="20"/>
        <v>0.74423738961233354</v>
      </c>
    </row>
    <row r="153" spans="1:38" x14ac:dyDescent="0.3">
      <c r="A153" s="19" t="s">
        <v>350</v>
      </c>
      <c r="B153" s="16" t="s">
        <v>367</v>
      </c>
      <c r="C153" s="19">
        <v>48284</v>
      </c>
      <c r="D153" s="78">
        <v>514</v>
      </c>
      <c r="E153" s="16">
        <v>35656</v>
      </c>
      <c r="F153" s="78">
        <v>874</v>
      </c>
      <c r="G153" s="78">
        <v>516</v>
      </c>
      <c r="H153" s="78">
        <v>331</v>
      </c>
      <c r="I153" s="16">
        <v>10393</v>
      </c>
      <c r="J153" s="89">
        <f t="shared" si="14"/>
        <v>0.21524728688592495</v>
      </c>
      <c r="K153" s="89">
        <f t="shared" si="15"/>
        <v>0.78475271311407502</v>
      </c>
      <c r="L153" s="47">
        <f t="shared" si="16"/>
        <v>0.74910943583795875</v>
      </c>
      <c r="M153" s="16">
        <v>48284</v>
      </c>
      <c r="N153" s="16">
        <v>3460</v>
      </c>
      <c r="O153" s="16">
        <v>1369</v>
      </c>
      <c r="P153" s="16">
        <v>27552</v>
      </c>
      <c r="Q153" s="16">
        <v>10096</v>
      </c>
      <c r="R153" s="16">
        <v>1762</v>
      </c>
      <c r="S153" s="78">
        <v>178</v>
      </c>
      <c r="T153" s="78">
        <v>678</v>
      </c>
      <c r="U153" s="78">
        <v>637</v>
      </c>
      <c r="V153" s="78">
        <v>18</v>
      </c>
      <c r="W153" s="16">
        <v>2534</v>
      </c>
      <c r="X153" s="47">
        <f t="shared" si="17"/>
        <v>5.4220859912186233E-2</v>
      </c>
      <c r="Y153" s="47">
        <f t="shared" si="18"/>
        <v>0.68382901168088805</v>
      </c>
      <c r="Z153" s="16">
        <v>48284</v>
      </c>
      <c r="AA153" s="16">
        <v>3722</v>
      </c>
      <c r="AB153" s="16">
        <v>1420</v>
      </c>
      <c r="AC153" s="16">
        <v>27340</v>
      </c>
      <c r="AD153" s="16">
        <v>10175</v>
      </c>
      <c r="AE153" s="16">
        <v>1987</v>
      </c>
      <c r="AF153" s="78">
        <v>319</v>
      </c>
      <c r="AG153" s="78">
        <v>742</v>
      </c>
      <c r="AH153" s="78">
        <v>13</v>
      </c>
      <c r="AI153" s="78">
        <v>18</v>
      </c>
      <c r="AJ153" s="16">
        <v>2548</v>
      </c>
      <c r="AK153" s="47">
        <f t="shared" si="19"/>
        <v>0.68836467566895865</v>
      </c>
      <c r="AL153" s="48">
        <f t="shared" si="20"/>
        <v>0.71646922375942346</v>
      </c>
    </row>
    <row r="154" spans="1:38" x14ac:dyDescent="0.3">
      <c r="A154" s="19" t="s">
        <v>350</v>
      </c>
      <c r="B154" s="16" t="s">
        <v>368</v>
      </c>
      <c r="C154" s="19">
        <v>43726</v>
      </c>
      <c r="D154" s="78">
        <v>308</v>
      </c>
      <c r="E154" s="16">
        <v>32187</v>
      </c>
      <c r="F154" s="78">
        <v>948</v>
      </c>
      <c r="G154" s="16">
        <v>1700</v>
      </c>
      <c r="H154" s="78">
        <v>411</v>
      </c>
      <c r="I154" s="16">
        <v>8172</v>
      </c>
      <c r="J154" s="89">
        <f t="shared" si="14"/>
        <v>0.18689109454329231</v>
      </c>
      <c r="K154" s="89">
        <f t="shared" si="15"/>
        <v>0.81310890545670766</v>
      </c>
      <c r="L154" s="47">
        <f t="shared" si="16"/>
        <v>0.74315052828980466</v>
      </c>
      <c r="M154" s="16">
        <v>43726</v>
      </c>
      <c r="N154" s="16">
        <v>7128</v>
      </c>
      <c r="O154" s="16">
        <v>4224</v>
      </c>
      <c r="P154" s="16">
        <v>16910</v>
      </c>
      <c r="Q154" s="16">
        <v>4652</v>
      </c>
      <c r="R154" s="16">
        <v>8997</v>
      </c>
      <c r="S154" s="78">
        <v>266</v>
      </c>
      <c r="T154" s="78">
        <v>368</v>
      </c>
      <c r="U154" s="78">
        <v>377</v>
      </c>
      <c r="V154" s="78">
        <v>5</v>
      </c>
      <c r="W154" s="78">
        <v>799</v>
      </c>
      <c r="X154" s="47">
        <f t="shared" si="17"/>
        <v>0.22025797008644743</v>
      </c>
      <c r="Y154" s="47">
        <f t="shared" si="18"/>
        <v>0.65496500937657232</v>
      </c>
      <c r="Z154" s="16">
        <v>43726</v>
      </c>
      <c r="AA154" s="16">
        <v>7189</v>
      </c>
      <c r="AB154" s="16">
        <v>4980</v>
      </c>
      <c r="AC154" s="16">
        <v>15578</v>
      </c>
      <c r="AD154" s="16">
        <v>4722</v>
      </c>
      <c r="AE154" s="16">
        <v>8688</v>
      </c>
      <c r="AF154" s="16">
        <v>1438</v>
      </c>
      <c r="AG154" s="78">
        <v>446</v>
      </c>
      <c r="AH154" s="78">
        <v>30</v>
      </c>
      <c r="AI154" s="78">
        <v>5</v>
      </c>
      <c r="AJ154" s="78">
        <v>650</v>
      </c>
      <c r="AK154" s="47">
        <f t="shared" si="19"/>
        <v>0.64545121895439783</v>
      </c>
      <c r="AL154" s="48">
        <f t="shared" si="20"/>
        <v>0.69905776883318849</v>
      </c>
    </row>
    <row r="155" spans="1:38" x14ac:dyDescent="0.3">
      <c r="A155" s="19" t="s">
        <v>350</v>
      </c>
      <c r="B155" s="16" t="s">
        <v>370</v>
      </c>
      <c r="C155" s="19">
        <v>38088</v>
      </c>
      <c r="D155" s="78">
        <v>389</v>
      </c>
      <c r="E155" s="16">
        <v>29484</v>
      </c>
      <c r="F155" s="16">
        <v>1530</v>
      </c>
      <c r="G155" s="78">
        <v>646</v>
      </c>
      <c r="H155" s="78">
        <v>277</v>
      </c>
      <c r="I155" s="16">
        <v>5762</v>
      </c>
      <c r="J155" s="89">
        <f t="shared" si="14"/>
        <v>0.15128124343625288</v>
      </c>
      <c r="K155" s="89">
        <f t="shared" si="15"/>
        <v>0.84871875656374707</v>
      </c>
      <c r="L155" s="47">
        <f t="shared" si="16"/>
        <v>0.7843152699012812</v>
      </c>
      <c r="M155" s="16">
        <v>38088</v>
      </c>
      <c r="N155" s="16">
        <v>2889</v>
      </c>
      <c r="O155" s="16">
        <v>1295</v>
      </c>
      <c r="P155" s="16">
        <v>18530</v>
      </c>
      <c r="Q155" s="16">
        <v>9826</v>
      </c>
      <c r="R155" s="78">
        <v>688</v>
      </c>
      <c r="S155" s="78">
        <v>497</v>
      </c>
      <c r="T155" s="78">
        <v>984</v>
      </c>
      <c r="U155" s="78">
        <v>755</v>
      </c>
      <c r="V155" s="78">
        <v>91</v>
      </c>
      <c r="W155" s="16">
        <v>2533</v>
      </c>
      <c r="X155" s="47">
        <f t="shared" si="17"/>
        <v>5.6947069943289227E-2</v>
      </c>
      <c r="Y155" s="47">
        <f t="shared" si="18"/>
        <v>0.61617832388153748</v>
      </c>
      <c r="Z155" s="16">
        <v>38088</v>
      </c>
      <c r="AA155" s="16">
        <v>3673</v>
      </c>
      <c r="AB155" s="16">
        <v>1336</v>
      </c>
      <c r="AC155" s="16">
        <v>18194</v>
      </c>
      <c r="AD155" s="16">
        <v>9862</v>
      </c>
      <c r="AE155" s="78">
        <v>911</v>
      </c>
      <c r="AF155" s="78">
        <v>535</v>
      </c>
      <c r="AG155" s="78">
        <v>959</v>
      </c>
      <c r="AH155" s="78">
        <v>21</v>
      </c>
      <c r="AI155" s="78">
        <v>93</v>
      </c>
      <c r="AJ155" s="16">
        <v>2504</v>
      </c>
      <c r="AK155" s="47">
        <f t="shared" si="19"/>
        <v>0.63492438563327036</v>
      </c>
      <c r="AL155" s="48">
        <f t="shared" si="20"/>
        <v>0.70024679689140934</v>
      </c>
    </row>
    <row r="156" spans="1:38" x14ac:dyDescent="0.3">
      <c r="A156" s="19" t="s">
        <v>350</v>
      </c>
      <c r="B156" s="16" t="s">
        <v>372</v>
      </c>
      <c r="C156" s="19">
        <v>39231</v>
      </c>
      <c r="D156" s="78">
        <v>574</v>
      </c>
      <c r="E156" s="16">
        <v>26362</v>
      </c>
      <c r="F156" s="78">
        <v>883</v>
      </c>
      <c r="G156" s="78">
        <v>736</v>
      </c>
      <c r="H156" s="78">
        <v>419</v>
      </c>
      <c r="I156" s="16">
        <v>10257</v>
      </c>
      <c r="J156" s="89">
        <f t="shared" si="14"/>
        <v>0.26145140322703986</v>
      </c>
      <c r="K156" s="89">
        <f t="shared" si="15"/>
        <v>0.73854859677296014</v>
      </c>
      <c r="L156" s="47">
        <f t="shared" si="16"/>
        <v>0.68659988274578776</v>
      </c>
      <c r="M156" s="16">
        <v>39231</v>
      </c>
      <c r="N156" s="78">
        <v>594</v>
      </c>
      <c r="O156" s="78">
        <v>968</v>
      </c>
      <c r="P156" s="16">
        <v>14729</v>
      </c>
      <c r="Q156" s="16">
        <v>13303</v>
      </c>
      <c r="R156" s="16">
        <v>2533</v>
      </c>
      <c r="S156" s="16">
        <v>1798</v>
      </c>
      <c r="T156" s="16">
        <v>1260</v>
      </c>
      <c r="U156" s="78">
        <v>370</v>
      </c>
      <c r="V156" s="78">
        <v>4</v>
      </c>
      <c r="W156" s="16">
        <v>3672</v>
      </c>
      <c r="X156" s="47">
        <f t="shared" si="17"/>
        <v>0.1425148479518748</v>
      </c>
      <c r="Y156" s="47">
        <f t="shared" si="18"/>
        <v>0.42468965868828223</v>
      </c>
      <c r="Z156" s="16">
        <v>39231</v>
      </c>
      <c r="AA156" s="78">
        <v>740</v>
      </c>
      <c r="AB156" s="16">
        <v>1065</v>
      </c>
      <c r="AC156" s="16">
        <v>14791</v>
      </c>
      <c r="AD156" s="16">
        <v>13370</v>
      </c>
      <c r="AE156" s="16">
        <v>2415</v>
      </c>
      <c r="AF156" s="16">
        <v>2111</v>
      </c>
      <c r="AG156" s="16">
        <v>1243</v>
      </c>
      <c r="AH156" s="78">
        <v>5</v>
      </c>
      <c r="AI156" s="78">
        <v>4</v>
      </c>
      <c r="AJ156" s="16">
        <v>3487</v>
      </c>
      <c r="AK156" s="47">
        <f t="shared" si="19"/>
        <v>0.45484438326833371</v>
      </c>
      <c r="AL156" s="48">
        <f t="shared" si="20"/>
        <v>0.555644770717035</v>
      </c>
    </row>
    <row r="157" spans="1:38" x14ac:dyDescent="0.3">
      <c r="A157" s="19" t="s">
        <v>374</v>
      </c>
      <c r="B157" s="16" t="s">
        <v>378</v>
      </c>
      <c r="C157" s="19">
        <v>29036</v>
      </c>
      <c r="D157" s="78">
        <v>389</v>
      </c>
      <c r="E157" s="16">
        <v>19920</v>
      </c>
      <c r="F157" s="78">
        <v>270</v>
      </c>
      <c r="G157" s="78">
        <v>366</v>
      </c>
      <c r="H157" s="78">
        <v>80</v>
      </c>
      <c r="I157" s="16">
        <v>8011</v>
      </c>
      <c r="J157" s="89">
        <f t="shared" si="14"/>
        <v>0.27589888414382147</v>
      </c>
      <c r="K157" s="89">
        <f t="shared" si="15"/>
        <v>0.72410111585617853</v>
      </c>
      <c r="L157" s="47">
        <f t="shared" si="16"/>
        <v>0.69944207191073149</v>
      </c>
      <c r="M157" s="16">
        <v>29036</v>
      </c>
      <c r="N157" s="16">
        <v>8277</v>
      </c>
      <c r="O157" s="16">
        <v>5366</v>
      </c>
      <c r="P157" s="16">
        <v>7045</v>
      </c>
      <c r="Q157" s="78">
        <v>539</v>
      </c>
      <c r="R157" s="16">
        <v>5701</v>
      </c>
      <c r="S157" s="78">
        <v>3</v>
      </c>
      <c r="T157" s="78">
        <v>2</v>
      </c>
      <c r="U157" s="16">
        <v>1551</v>
      </c>
      <c r="V157" s="78">
        <v>117</v>
      </c>
      <c r="W157" s="78">
        <v>435</v>
      </c>
      <c r="X157" s="47">
        <f t="shared" si="17"/>
        <v>0.19651467144234744</v>
      </c>
      <c r="Y157" s="47">
        <f t="shared" si="18"/>
        <v>0.76591128254580521</v>
      </c>
      <c r="Z157" s="16">
        <v>29036</v>
      </c>
      <c r="AA157" s="16">
        <v>8283</v>
      </c>
      <c r="AB157" s="16">
        <v>7909</v>
      </c>
      <c r="AC157" s="16">
        <v>6755</v>
      </c>
      <c r="AD157" s="78">
        <v>672</v>
      </c>
      <c r="AE157" s="16">
        <v>4950</v>
      </c>
      <c r="AF157" s="78">
        <v>9</v>
      </c>
      <c r="AG157" s="78">
        <v>3</v>
      </c>
      <c r="AH157" s="78">
        <v>38</v>
      </c>
      <c r="AI157" s="78">
        <v>1</v>
      </c>
      <c r="AJ157" s="78">
        <v>416</v>
      </c>
      <c r="AK157" s="47">
        <f t="shared" si="19"/>
        <v>0.79170684667309543</v>
      </c>
      <c r="AL157" s="48">
        <f t="shared" si="20"/>
        <v>0.73267667722826835</v>
      </c>
    </row>
    <row r="158" spans="1:38" x14ac:dyDescent="0.3">
      <c r="A158" s="19" t="s">
        <v>374</v>
      </c>
      <c r="B158" s="16" t="s">
        <v>379</v>
      </c>
      <c r="C158" s="19">
        <v>25335</v>
      </c>
      <c r="D158" s="78">
        <v>85</v>
      </c>
      <c r="E158" s="16">
        <v>3364</v>
      </c>
      <c r="F158" s="78">
        <v>130</v>
      </c>
      <c r="G158" s="78">
        <v>466</v>
      </c>
      <c r="H158" s="78">
        <v>180</v>
      </c>
      <c r="I158" s="16">
        <v>21110</v>
      </c>
      <c r="J158" s="89">
        <f t="shared" si="14"/>
        <v>0.83323465561476218</v>
      </c>
      <c r="K158" s="89">
        <f t="shared" si="15"/>
        <v>0.16676534438523782</v>
      </c>
      <c r="L158" s="47">
        <f t="shared" si="16"/>
        <v>0.1361357805407539</v>
      </c>
      <c r="M158" s="16">
        <v>25335</v>
      </c>
      <c r="N158" s="78">
        <v>308</v>
      </c>
      <c r="O158" s="78">
        <v>20</v>
      </c>
      <c r="P158" s="16">
        <v>1536</v>
      </c>
      <c r="Q158" s="16">
        <v>1300</v>
      </c>
      <c r="R158" s="16">
        <v>21010</v>
      </c>
      <c r="S158" s="78">
        <v>474</v>
      </c>
      <c r="T158" s="78">
        <v>532</v>
      </c>
      <c r="U158" s="78">
        <v>6</v>
      </c>
      <c r="V158" s="78">
        <v>0</v>
      </c>
      <c r="W158" s="78">
        <v>149</v>
      </c>
      <c r="X158" s="47">
        <f t="shared" si="17"/>
        <v>0.86899546082494572</v>
      </c>
      <c r="Y158" s="47">
        <f t="shared" si="18"/>
        <v>7.3810933491217687E-2</v>
      </c>
      <c r="Z158" s="16">
        <v>25335</v>
      </c>
      <c r="AA158" s="78">
        <v>523</v>
      </c>
      <c r="AB158" s="78">
        <v>63</v>
      </c>
      <c r="AC158" s="16">
        <v>1196</v>
      </c>
      <c r="AD158" s="16">
        <v>1112</v>
      </c>
      <c r="AE158" s="16">
        <v>20919</v>
      </c>
      <c r="AF158" s="78">
        <v>879</v>
      </c>
      <c r="AG158" s="78">
        <v>643</v>
      </c>
      <c r="AH158" s="78">
        <v>0</v>
      </c>
      <c r="AI158" s="78">
        <v>0</v>
      </c>
      <c r="AJ158" s="78">
        <v>0</v>
      </c>
      <c r="AK158" s="47">
        <f t="shared" si="19"/>
        <v>9.5717387014012237E-2</v>
      </c>
      <c r="AL158" s="48">
        <f t="shared" si="20"/>
        <v>0.10497335701598579</v>
      </c>
    </row>
    <row r="159" spans="1:38" x14ac:dyDescent="0.3">
      <c r="A159" s="19" t="s">
        <v>374</v>
      </c>
      <c r="B159" s="16" t="s">
        <v>383</v>
      </c>
      <c r="C159" s="19">
        <v>41525</v>
      </c>
      <c r="D159" s="78">
        <v>209</v>
      </c>
      <c r="E159" s="16">
        <v>8192</v>
      </c>
      <c r="F159" s="78">
        <v>472</v>
      </c>
      <c r="G159" s="16">
        <v>2487</v>
      </c>
      <c r="H159" s="78">
        <v>191</v>
      </c>
      <c r="I159" s="16">
        <v>29974</v>
      </c>
      <c r="J159" s="89">
        <f t="shared" si="14"/>
        <v>0.72183022275737507</v>
      </c>
      <c r="K159" s="89">
        <f t="shared" si="15"/>
        <v>0.27816977724262493</v>
      </c>
      <c r="L159" s="47">
        <f t="shared" si="16"/>
        <v>0.20231186032510537</v>
      </c>
      <c r="M159" s="16">
        <v>41525</v>
      </c>
      <c r="N159" s="16">
        <v>1717</v>
      </c>
      <c r="O159" s="78">
        <v>525</v>
      </c>
      <c r="P159" s="16">
        <v>3285</v>
      </c>
      <c r="Q159" s="78">
        <v>892</v>
      </c>
      <c r="R159" s="16">
        <v>32361</v>
      </c>
      <c r="S159" s="16">
        <v>2678</v>
      </c>
      <c r="T159" s="78">
        <v>21</v>
      </c>
      <c r="U159" s="78">
        <v>11</v>
      </c>
      <c r="V159" s="78">
        <v>5</v>
      </c>
      <c r="W159" s="78">
        <v>30</v>
      </c>
      <c r="X159" s="47">
        <f t="shared" si="17"/>
        <v>0.84431065623118606</v>
      </c>
      <c r="Y159" s="47">
        <f t="shared" si="18"/>
        <v>0.13336544250451535</v>
      </c>
      <c r="Z159" s="16">
        <v>41525</v>
      </c>
      <c r="AA159" s="16">
        <v>1697</v>
      </c>
      <c r="AB159" s="78">
        <v>564</v>
      </c>
      <c r="AC159" s="16">
        <v>2361</v>
      </c>
      <c r="AD159" s="78">
        <v>761</v>
      </c>
      <c r="AE159" s="16">
        <v>32332</v>
      </c>
      <c r="AF159" s="16">
        <v>3766</v>
      </c>
      <c r="AG159" s="78">
        <v>22</v>
      </c>
      <c r="AH159" s="78">
        <v>0</v>
      </c>
      <c r="AI159" s="78">
        <v>5</v>
      </c>
      <c r="AJ159" s="78">
        <v>17</v>
      </c>
      <c r="AK159" s="47">
        <f t="shared" si="19"/>
        <v>0.11183624322697171</v>
      </c>
      <c r="AL159" s="48">
        <f t="shared" si="20"/>
        <v>0.16783865141481036</v>
      </c>
    </row>
    <row r="160" spans="1:38" x14ac:dyDescent="0.3">
      <c r="A160" s="19" t="s">
        <v>374</v>
      </c>
      <c r="B160" s="16" t="s">
        <v>384</v>
      </c>
      <c r="C160" s="19">
        <v>36495</v>
      </c>
      <c r="D160" s="78">
        <v>266</v>
      </c>
      <c r="E160" s="16">
        <v>7643</v>
      </c>
      <c r="F160" s="78">
        <v>447</v>
      </c>
      <c r="G160" s="16">
        <v>1262</v>
      </c>
      <c r="H160" s="78">
        <v>343</v>
      </c>
      <c r="I160" s="16">
        <v>26534</v>
      </c>
      <c r="J160" s="89">
        <f t="shared" si="14"/>
        <v>0.72705850116454307</v>
      </c>
      <c r="K160" s="89">
        <f t="shared" si="15"/>
        <v>0.27294149883545693</v>
      </c>
      <c r="L160" s="47">
        <f t="shared" si="16"/>
        <v>0.2167146184408823</v>
      </c>
      <c r="M160" s="16">
        <v>36495</v>
      </c>
      <c r="N160" s="78">
        <v>579</v>
      </c>
      <c r="O160" s="78">
        <v>238</v>
      </c>
      <c r="P160" s="16">
        <v>1737</v>
      </c>
      <c r="Q160" s="16">
        <v>2111</v>
      </c>
      <c r="R160" s="16">
        <v>28710</v>
      </c>
      <c r="S160" s="16">
        <v>2667</v>
      </c>
      <c r="T160" s="78">
        <v>426</v>
      </c>
      <c r="U160" s="78">
        <v>24</v>
      </c>
      <c r="V160" s="78">
        <v>1</v>
      </c>
      <c r="W160" s="78">
        <v>2</v>
      </c>
      <c r="X160" s="47">
        <f t="shared" si="17"/>
        <v>0.87143444307439377</v>
      </c>
      <c r="Y160" s="47">
        <f t="shared" si="18"/>
        <v>7.06398136731059E-2</v>
      </c>
      <c r="Z160" s="16">
        <v>36495</v>
      </c>
      <c r="AA160" s="16">
        <v>1428</v>
      </c>
      <c r="AB160" s="78">
        <v>44</v>
      </c>
      <c r="AC160" s="78">
        <v>504</v>
      </c>
      <c r="AD160" s="78">
        <v>573</v>
      </c>
      <c r="AE160" s="16">
        <v>24224</v>
      </c>
      <c r="AF160" s="16">
        <v>9315</v>
      </c>
      <c r="AG160" s="78">
        <v>405</v>
      </c>
      <c r="AH160" s="78">
        <v>0</v>
      </c>
      <c r="AI160" s="78">
        <v>0</v>
      </c>
      <c r="AJ160" s="78">
        <v>2</v>
      </c>
      <c r="AK160" s="47">
        <f t="shared" si="19"/>
        <v>6.5241813947116048E-2</v>
      </c>
      <c r="AL160" s="48">
        <f t="shared" si="20"/>
        <v>0.1436772160569941</v>
      </c>
    </row>
    <row r="161" spans="1:38" x14ac:dyDescent="0.3">
      <c r="A161" s="19" t="s">
        <v>374</v>
      </c>
      <c r="B161" s="16" t="s">
        <v>386</v>
      </c>
      <c r="C161" s="19">
        <v>36628</v>
      </c>
      <c r="D161" s="78">
        <v>65</v>
      </c>
      <c r="E161" s="16">
        <v>5878</v>
      </c>
      <c r="F161" s="78">
        <v>277</v>
      </c>
      <c r="G161" s="16">
        <v>1939</v>
      </c>
      <c r="H161" s="78">
        <v>341</v>
      </c>
      <c r="I161" s="16">
        <v>28128</v>
      </c>
      <c r="J161" s="89">
        <f t="shared" si="14"/>
        <v>0.76793709730261006</v>
      </c>
      <c r="K161" s="89">
        <f t="shared" si="15"/>
        <v>0.23206290269738994</v>
      </c>
      <c r="L161" s="47">
        <f t="shared" si="16"/>
        <v>0.16225292126242219</v>
      </c>
      <c r="M161" s="16">
        <v>36628</v>
      </c>
      <c r="N161" s="78">
        <v>377</v>
      </c>
      <c r="O161" s="78">
        <v>104</v>
      </c>
      <c r="P161" s="16">
        <v>2233</v>
      </c>
      <c r="Q161" s="16">
        <v>1820</v>
      </c>
      <c r="R161" s="16">
        <v>30384</v>
      </c>
      <c r="S161" s="78">
        <v>376</v>
      </c>
      <c r="T161" s="16">
        <v>1324</v>
      </c>
      <c r="U161" s="78">
        <v>8</v>
      </c>
      <c r="V161" s="78">
        <v>1</v>
      </c>
      <c r="W161" s="78">
        <v>1</v>
      </c>
      <c r="X161" s="47">
        <f t="shared" si="17"/>
        <v>0.87594190236977176</v>
      </c>
      <c r="Y161" s="47">
        <f t="shared" si="18"/>
        <v>7.4314731899093586E-2</v>
      </c>
      <c r="Z161" s="16">
        <v>36628</v>
      </c>
      <c r="AA161" s="78">
        <v>554</v>
      </c>
      <c r="AB161" s="78">
        <v>163</v>
      </c>
      <c r="AC161" s="78">
        <v>902</v>
      </c>
      <c r="AD161" s="16">
        <v>1651</v>
      </c>
      <c r="AE161" s="16">
        <v>29826</v>
      </c>
      <c r="AF161" s="16">
        <v>2452</v>
      </c>
      <c r="AG161" s="16">
        <v>1077</v>
      </c>
      <c r="AH161" s="78">
        <v>1</v>
      </c>
      <c r="AI161" s="78">
        <v>0</v>
      </c>
      <c r="AJ161" s="78">
        <v>2</v>
      </c>
      <c r="AK161" s="47">
        <f t="shared" si="19"/>
        <v>7.3632193949983618E-2</v>
      </c>
      <c r="AL161" s="48">
        <f t="shared" si="20"/>
        <v>0.11828382658075789</v>
      </c>
    </row>
    <row r="162" spans="1:38" x14ac:dyDescent="0.3">
      <c r="A162" s="19" t="s">
        <v>374</v>
      </c>
      <c r="B162" s="16" t="s">
        <v>388</v>
      </c>
      <c r="C162" s="19">
        <v>31339</v>
      </c>
      <c r="D162" s="78">
        <v>182</v>
      </c>
      <c r="E162" s="16">
        <v>4932</v>
      </c>
      <c r="F162" s="78">
        <v>106</v>
      </c>
      <c r="G162" s="78">
        <v>537</v>
      </c>
      <c r="H162" s="16">
        <v>1234</v>
      </c>
      <c r="I162" s="16">
        <v>24348</v>
      </c>
      <c r="J162" s="89">
        <f t="shared" si="14"/>
        <v>0.77692332237786788</v>
      </c>
      <c r="K162" s="89">
        <f t="shared" si="15"/>
        <v>0.22307667762213212</v>
      </c>
      <c r="L162" s="47">
        <f t="shared" si="16"/>
        <v>0.16318325409234499</v>
      </c>
      <c r="M162" s="16">
        <v>31339</v>
      </c>
      <c r="N162" s="16">
        <v>2436</v>
      </c>
      <c r="O162" s="78">
        <v>18</v>
      </c>
      <c r="P162" s="16">
        <v>10144</v>
      </c>
      <c r="Q162" s="16">
        <v>2379</v>
      </c>
      <c r="R162" s="16">
        <v>15013</v>
      </c>
      <c r="S162" s="78">
        <v>391</v>
      </c>
      <c r="T162" s="78">
        <v>844</v>
      </c>
      <c r="U162" s="78">
        <v>106</v>
      </c>
      <c r="V162" s="78">
        <v>1</v>
      </c>
      <c r="W162" s="78">
        <v>7</v>
      </c>
      <c r="X162" s="47">
        <f t="shared" si="17"/>
        <v>0.51845942755033669</v>
      </c>
      <c r="Y162" s="47">
        <f t="shared" si="18"/>
        <v>0.40537349628258718</v>
      </c>
      <c r="Z162" s="16">
        <v>31339</v>
      </c>
      <c r="AA162" s="16">
        <v>2382</v>
      </c>
      <c r="AB162" s="78">
        <v>150</v>
      </c>
      <c r="AC162" s="16">
        <v>9159</v>
      </c>
      <c r="AD162" s="16">
        <v>2666</v>
      </c>
      <c r="AE162" s="16">
        <v>15787</v>
      </c>
      <c r="AF162" s="78">
        <v>396</v>
      </c>
      <c r="AG162" s="78">
        <v>789</v>
      </c>
      <c r="AH162" s="78">
        <v>3</v>
      </c>
      <c r="AI162" s="78">
        <v>0</v>
      </c>
      <c r="AJ162" s="78">
        <v>7</v>
      </c>
      <c r="AK162" s="47">
        <f t="shared" si="19"/>
        <v>0.39832158013976193</v>
      </c>
      <c r="AL162" s="48">
        <f t="shared" si="20"/>
        <v>0.28427837518746607</v>
      </c>
    </row>
    <row r="163" spans="1:38" x14ac:dyDescent="0.3">
      <c r="A163" s="19" t="s">
        <v>374</v>
      </c>
      <c r="B163" s="16" t="s">
        <v>390</v>
      </c>
      <c r="C163" s="19">
        <v>30544</v>
      </c>
      <c r="D163" s="78">
        <v>100</v>
      </c>
      <c r="E163" s="16">
        <v>3331</v>
      </c>
      <c r="F163" s="78">
        <v>140</v>
      </c>
      <c r="G163" s="16">
        <v>1748</v>
      </c>
      <c r="H163" s="78">
        <v>315</v>
      </c>
      <c r="I163" s="16">
        <v>24910</v>
      </c>
      <c r="J163" s="89">
        <f t="shared" si="14"/>
        <v>0.81554478784704032</v>
      </c>
      <c r="K163" s="89">
        <f t="shared" si="15"/>
        <v>0.18445521215295968</v>
      </c>
      <c r="L163" s="47">
        <f t="shared" si="16"/>
        <v>0.1123297537977999</v>
      </c>
      <c r="M163" s="16">
        <v>30544</v>
      </c>
      <c r="N163" s="78">
        <v>266</v>
      </c>
      <c r="O163" s="78">
        <v>126</v>
      </c>
      <c r="P163" s="16">
        <v>1602</v>
      </c>
      <c r="Q163" s="78">
        <v>823</v>
      </c>
      <c r="R163" s="16">
        <v>25920</v>
      </c>
      <c r="S163" s="78">
        <v>165</v>
      </c>
      <c r="T163" s="16">
        <v>1596</v>
      </c>
      <c r="U163" s="78">
        <v>5</v>
      </c>
      <c r="V163" s="78">
        <v>0</v>
      </c>
      <c r="W163" s="78">
        <v>41</v>
      </c>
      <c r="X163" s="47">
        <f t="shared" si="17"/>
        <v>0.9062663698271346</v>
      </c>
      <c r="Y163" s="47">
        <f t="shared" si="18"/>
        <v>6.5446568884232587E-2</v>
      </c>
      <c r="Z163" s="16">
        <v>30544</v>
      </c>
      <c r="AA163" s="78">
        <v>266</v>
      </c>
      <c r="AB163" s="78">
        <v>162</v>
      </c>
      <c r="AC163" s="16">
        <v>1663</v>
      </c>
      <c r="AD163" s="78">
        <v>805</v>
      </c>
      <c r="AE163" s="16">
        <v>26015</v>
      </c>
      <c r="AF163" s="78">
        <v>165</v>
      </c>
      <c r="AG163" s="16">
        <v>1433</v>
      </c>
      <c r="AH163" s="78">
        <v>2</v>
      </c>
      <c r="AI163" s="78">
        <v>0</v>
      </c>
      <c r="AJ163" s="78">
        <v>33</v>
      </c>
      <c r="AK163" s="47">
        <f t="shared" si="19"/>
        <v>0.11544002095337873</v>
      </c>
      <c r="AL163" s="48">
        <f t="shared" si="20"/>
        <v>8.8888161341016236E-2</v>
      </c>
    </row>
    <row r="164" spans="1:38" x14ac:dyDescent="0.3">
      <c r="A164" s="19" t="s">
        <v>374</v>
      </c>
      <c r="B164" s="16" t="s">
        <v>392</v>
      </c>
      <c r="C164" s="19">
        <v>24341</v>
      </c>
      <c r="D164" s="78">
        <v>151</v>
      </c>
      <c r="E164" s="16">
        <v>3620</v>
      </c>
      <c r="F164" s="78">
        <v>136</v>
      </c>
      <c r="G164" s="78">
        <v>86</v>
      </c>
      <c r="H164" s="78">
        <v>148</v>
      </c>
      <c r="I164" s="16">
        <v>20200</v>
      </c>
      <c r="J164" s="89">
        <f t="shared" si="14"/>
        <v>0.82987551867219922</v>
      </c>
      <c r="K164" s="89">
        <f t="shared" si="15"/>
        <v>0.17012448132780078</v>
      </c>
      <c r="L164" s="47">
        <f t="shared" si="16"/>
        <v>0.15492379113430016</v>
      </c>
      <c r="M164" s="16">
        <v>24341</v>
      </c>
      <c r="N164" s="78">
        <v>273</v>
      </c>
      <c r="O164" s="78">
        <v>42</v>
      </c>
      <c r="P164" s="16">
        <v>3830</v>
      </c>
      <c r="Q164" s="78">
        <v>835</v>
      </c>
      <c r="R164" s="16">
        <v>19126</v>
      </c>
      <c r="S164" s="78">
        <v>61</v>
      </c>
      <c r="T164" s="78">
        <v>99</v>
      </c>
      <c r="U164" s="78">
        <v>3</v>
      </c>
      <c r="V164" s="78">
        <v>0</v>
      </c>
      <c r="W164" s="78">
        <v>72</v>
      </c>
      <c r="X164" s="47">
        <f t="shared" si="17"/>
        <v>0.79232570559960558</v>
      </c>
      <c r="Y164" s="47">
        <f t="shared" si="18"/>
        <v>0.17041206195308328</v>
      </c>
      <c r="Z164" s="16">
        <v>24341</v>
      </c>
      <c r="AA164" s="78">
        <v>299</v>
      </c>
      <c r="AB164" s="78">
        <v>120</v>
      </c>
      <c r="AC164" s="16">
        <v>4634</v>
      </c>
      <c r="AD164" s="78">
        <v>918</v>
      </c>
      <c r="AE164" s="16">
        <v>18102</v>
      </c>
      <c r="AF164" s="78">
        <v>64</v>
      </c>
      <c r="AG164" s="78">
        <v>130</v>
      </c>
      <c r="AH164" s="78">
        <v>1</v>
      </c>
      <c r="AI164" s="78">
        <v>0</v>
      </c>
      <c r="AJ164" s="78">
        <v>73</v>
      </c>
      <c r="AK164" s="47">
        <f t="shared" si="19"/>
        <v>0.21297399449488516</v>
      </c>
      <c r="AL164" s="48">
        <f t="shared" si="20"/>
        <v>0.16266792654369172</v>
      </c>
    </row>
    <row r="165" spans="1:38" x14ac:dyDescent="0.3">
      <c r="A165" s="19" t="s">
        <v>374</v>
      </c>
      <c r="B165" s="16" t="s">
        <v>396</v>
      </c>
      <c r="C165" s="19">
        <v>7896</v>
      </c>
      <c r="D165" s="78">
        <v>101</v>
      </c>
      <c r="E165" s="16">
        <v>4900</v>
      </c>
      <c r="F165" s="78">
        <v>169</v>
      </c>
      <c r="G165" s="78">
        <v>101</v>
      </c>
      <c r="H165" s="78">
        <v>37</v>
      </c>
      <c r="I165" s="16">
        <v>2588</v>
      </c>
      <c r="J165" s="89">
        <f t="shared" si="14"/>
        <v>0.32776089159067884</v>
      </c>
      <c r="K165" s="89">
        <f t="shared" si="15"/>
        <v>0.67223910840932111</v>
      </c>
      <c r="L165" s="47">
        <f t="shared" si="16"/>
        <v>0.63335866261398177</v>
      </c>
      <c r="M165" s="16">
        <v>7896</v>
      </c>
      <c r="N165" s="78">
        <v>355</v>
      </c>
      <c r="O165" s="16">
        <v>2565</v>
      </c>
      <c r="P165" s="16">
        <v>1849</v>
      </c>
      <c r="Q165" s="78">
        <v>376</v>
      </c>
      <c r="R165" s="16">
        <v>1328</v>
      </c>
      <c r="S165" s="16">
        <v>1122</v>
      </c>
      <c r="T165" s="78">
        <v>149</v>
      </c>
      <c r="U165" s="78">
        <v>127</v>
      </c>
      <c r="V165" s="78">
        <v>1</v>
      </c>
      <c r="W165" s="78">
        <v>24</v>
      </c>
      <c r="X165" s="47">
        <f t="shared" si="17"/>
        <v>0.32915400202634243</v>
      </c>
      <c r="Y165" s="47">
        <f t="shared" si="18"/>
        <v>0.62006079027355621</v>
      </c>
      <c r="Z165" s="16">
        <v>7896</v>
      </c>
      <c r="AA165" s="78">
        <v>521</v>
      </c>
      <c r="AB165" s="16">
        <v>2441</v>
      </c>
      <c r="AC165" s="16">
        <v>1519</v>
      </c>
      <c r="AD165" s="78">
        <v>418</v>
      </c>
      <c r="AE165" s="16">
        <v>1509</v>
      </c>
      <c r="AF165" s="16">
        <v>1309</v>
      </c>
      <c r="AG165" s="78">
        <v>151</v>
      </c>
      <c r="AH165" s="78">
        <v>4</v>
      </c>
      <c r="AI165" s="78">
        <v>0</v>
      </c>
      <c r="AJ165" s="78">
        <v>24</v>
      </c>
      <c r="AK165" s="47">
        <f t="shared" si="19"/>
        <v>0.5871327254305978</v>
      </c>
      <c r="AL165" s="48">
        <f t="shared" si="20"/>
        <v>0.62670972644376899</v>
      </c>
    </row>
    <row r="166" spans="1:38" x14ac:dyDescent="0.3">
      <c r="A166" s="19" t="s">
        <v>374</v>
      </c>
      <c r="B166" s="16" t="s">
        <v>397</v>
      </c>
      <c r="C166" s="19">
        <v>11264</v>
      </c>
      <c r="D166" s="78">
        <v>65</v>
      </c>
      <c r="E166" s="16">
        <v>4306</v>
      </c>
      <c r="F166" s="78">
        <v>45</v>
      </c>
      <c r="G166" s="78">
        <v>32</v>
      </c>
      <c r="H166" s="78">
        <v>243</v>
      </c>
      <c r="I166" s="16">
        <v>6573</v>
      </c>
      <c r="J166" s="89">
        <f t="shared" si="14"/>
        <v>0.58354048295454541</v>
      </c>
      <c r="K166" s="89">
        <f t="shared" si="15"/>
        <v>0.41645951704545459</v>
      </c>
      <c r="L166" s="47">
        <f t="shared" si="16"/>
        <v>0.38805042613636365</v>
      </c>
      <c r="M166" s="16">
        <v>11264</v>
      </c>
      <c r="N166" s="78">
        <v>154</v>
      </c>
      <c r="O166" s="16">
        <v>1277</v>
      </c>
      <c r="P166" s="16">
        <v>2073</v>
      </c>
      <c r="Q166" s="78">
        <v>749</v>
      </c>
      <c r="R166" s="16">
        <v>3337</v>
      </c>
      <c r="S166" s="16">
        <v>1945</v>
      </c>
      <c r="T166" s="16">
        <v>1223</v>
      </c>
      <c r="U166" s="78">
        <v>445</v>
      </c>
      <c r="V166" s="78">
        <v>1</v>
      </c>
      <c r="W166" s="78">
        <v>60</v>
      </c>
      <c r="X166" s="47">
        <f t="shared" si="17"/>
        <v>0.57750355113636365</v>
      </c>
      <c r="Y166" s="47">
        <f t="shared" si="18"/>
        <v>0.3505859375</v>
      </c>
      <c r="Z166" s="16">
        <v>11264</v>
      </c>
      <c r="AA166" s="78">
        <v>399</v>
      </c>
      <c r="AB166" s="16">
        <v>1678</v>
      </c>
      <c r="AC166" s="16">
        <v>1213</v>
      </c>
      <c r="AD166" s="78">
        <v>526</v>
      </c>
      <c r="AE166" s="16">
        <v>3571</v>
      </c>
      <c r="AF166" s="16">
        <v>2552</v>
      </c>
      <c r="AG166" s="16">
        <v>1155</v>
      </c>
      <c r="AH166" s="78">
        <v>3</v>
      </c>
      <c r="AI166" s="78">
        <v>0</v>
      </c>
      <c r="AJ166" s="78">
        <v>167</v>
      </c>
      <c r="AK166" s="47">
        <f t="shared" si="19"/>
        <v>0.39488636363636365</v>
      </c>
      <c r="AL166" s="48">
        <f t="shared" si="20"/>
        <v>0.36931818181818182</v>
      </c>
    </row>
    <row r="167" spans="1:38" x14ac:dyDescent="0.3">
      <c r="A167" s="19" t="s">
        <v>374</v>
      </c>
      <c r="B167" s="16" t="s">
        <v>401</v>
      </c>
      <c r="C167" s="19">
        <v>37264</v>
      </c>
      <c r="D167" s="78">
        <v>208</v>
      </c>
      <c r="E167" s="16">
        <v>10204</v>
      </c>
      <c r="F167" s="78">
        <v>405</v>
      </c>
      <c r="G167" s="78">
        <v>564</v>
      </c>
      <c r="H167" s="78">
        <v>317</v>
      </c>
      <c r="I167" s="16">
        <v>25566</v>
      </c>
      <c r="J167" s="89">
        <f t="shared" si="14"/>
        <v>0.68607771575783594</v>
      </c>
      <c r="K167" s="89">
        <f t="shared" si="15"/>
        <v>0.31392228424216406</v>
      </c>
      <c r="L167" s="47">
        <f t="shared" si="16"/>
        <v>0.27941176470588236</v>
      </c>
      <c r="M167" s="16">
        <v>37264</v>
      </c>
      <c r="N167" s="78">
        <v>744</v>
      </c>
      <c r="O167" s="16">
        <v>1123</v>
      </c>
      <c r="P167" s="16">
        <v>10816</v>
      </c>
      <c r="Q167" s="16">
        <v>1119</v>
      </c>
      <c r="R167" s="16">
        <v>21644</v>
      </c>
      <c r="S167" s="78">
        <v>368</v>
      </c>
      <c r="T167" s="78">
        <v>377</v>
      </c>
      <c r="U167" s="78">
        <v>794</v>
      </c>
      <c r="V167" s="78">
        <v>3</v>
      </c>
      <c r="W167" s="78">
        <v>276</v>
      </c>
      <c r="X167" s="47">
        <f t="shared" si="17"/>
        <v>0.60082116788321172</v>
      </c>
      <c r="Y167" s="47">
        <f t="shared" si="18"/>
        <v>0.36166273078574496</v>
      </c>
      <c r="Z167" s="16">
        <v>37264</v>
      </c>
      <c r="AA167" s="78">
        <v>995</v>
      </c>
      <c r="AB167" s="16">
        <v>1800</v>
      </c>
      <c r="AC167" s="16">
        <v>10391</v>
      </c>
      <c r="AD167" s="16">
        <v>1204</v>
      </c>
      <c r="AE167" s="16">
        <v>21932</v>
      </c>
      <c r="AF167" s="78">
        <v>349</v>
      </c>
      <c r="AG167" s="78">
        <v>353</v>
      </c>
      <c r="AH167" s="78">
        <v>8</v>
      </c>
      <c r="AI167" s="78">
        <v>1</v>
      </c>
      <c r="AJ167" s="78">
        <v>231</v>
      </c>
      <c r="AK167" s="47">
        <f t="shared" si="19"/>
        <v>0.36354121940747103</v>
      </c>
      <c r="AL167" s="48">
        <f t="shared" si="20"/>
        <v>0.32053724774581366</v>
      </c>
    </row>
    <row r="168" spans="1:38" x14ac:dyDescent="0.3">
      <c r="A168" s="19" t="s">
        <v>374</v>
      </c>
      <c r="B168" s="16" t="s">
        <v>402</v>
      </c>
      <c r="C168" s="19">
        <v>14735</v>
      </c>
      <c r="D168" s="78">
        <v>73</v>
      </c>
      <c r="E168" s="16">
        <v>4169</v>
      </c>
      <c r="F168" s="78">
        <v>379</v>
      </c>
      <c r="G168" s="78">
        <v>415</v>
      </c>
      <c r="H168" s="78">
        <v>57</v>
      </c>
      <c r="I168" s="16">
        <v>9642</v>
      </c>
      <c r="J168" s="89">
        <f t="shared" si="14"/>
        <v>0.65436036647438067</v>
      </c>
      <c r="K168" s="89">
        <f t="shared" si="15"/>
        <v>0.34563963352561933</v>
      </c>
      <c r="L168" s="47">
        <f t="shared" si="16"/>
        <v>0.28788598574821855</v>
      </c>
      <c r="M168" s="16">
        <v>14735</v>
      </c>
      <c r="N168" s="78">
        <v>6</v>
      </c>
      <c r="O168" s="78">
        <v>29</v>
      </c>
      <c r="P168" s="16">
        <v>10388</v>
      </c>
      <c r="Q168" s="16">
        <v>1251</v>
      </c>
      <c r="R168" s="16">
        <v>2157</v>
      </c>
      <c r="S168" s="78">
        <v>409</v>
      </c>
      <c r="T168" s="78">
        <v>1</v>
      </c>
      <c r="U168" s="78">
        <v>9</v>
      </c>
      <c r="V168" s="78">
        <v>0</v>
      </c>
      <c r="W168" s="78">
        <v>485</v>
      </c>
      <c r="X168" s="47">
        <f t="shared" si="17"/>
        <v>0.17421106209704784</v>
      </c>
      <c r="Y168" s="47">
        <f t="shared" si="18"/>
        <v>0.70797421106209701</v>
      </c>
      <c r="Z168" s="16">
        <v>14735</v>
      </c>
      <c r="AA168" s="78">
        <v>9</v>
      </c>
      <c r="AB168" s="78">
        <v>30</v>
      </c>
      <c r="AC168" s="16">
        <v>9753</v>
      </c>
      <c r="AD168" s="16">
        <v>1267</v>
      </c>
      <c r="AE168" s="16">
        <v>2770</v>
      </c>
      <c r="AF168" s="78">
        <v>412</v>
      </c>
      <c r="AG168" s="78">
        <v>1</v>
      </c>
      <c r="AH168" s="78">
        <v>0</v>
      </c>
      <c r="AI168" s="78">
        <v>0</v>
      </c>
      <c r="AJ168" s="78">
        <v>493</v>
      </c>
      <c r="AK168" s="47">
        <f t="shared" si="19"/>
        <v>0.66460807600950123</v>
      </c>
      <c r="AL168" s="48">
        <f t="shared" si="20"/>
        <v>0.49793009840515778</v>
      </c>
    </row>
    <row r="169" spans="1:38" x14ac:dyDescent="0.3">
      <c r="A169" s="19" t="s">
        <v>374</v>
      </c>
      <c r="B169" s="16" t="s">
        <v>404</v>
      </c>
      <c r="C169" s="19">
        <v>22418</v>
      </c>
      <c r="D169" s="78">
        <v>223</v>
      </c>
      <c r="E169" s="16">
        <v>4507</v>
      </c>
      <c r="F169" s="78">
        <v>128</v>
      </c>
      <c r="G169" s="78">
        <v>312</v>
      </c>
      <c r="H169" s="78">
        <v>89</v>
      </c>
      <c r="I169" s="16">
        <v>17159</v>
      </c>
      <c r="J169" s="89">
        <f t="shared" si="14"/>
        <v>0.76541172272281199</v>
      </c>
      <c r="K169" s="89">
        <f t="shared" si="15"/>
        <v>0.23458827727718801</v>
      </c>
      <c r="L169" s="47">
        <f t="shared" si="16"/>
        <v>0.21099116781157998</v>
      </c>
      <c r="M169" s="16">
        <v>22418</v>
      </c>
      <c r="N169" s="16">
        <v>1098</v>
      </c>
      <c r="O169" s="78">
        <v>40</v>
      </c>
      <c r="P169" s="16">
        <v>9300</v>
      </c>
      <c r="Q169" s="78">
        <v>521</v>
      </c>
      <c r="R169" s="16">
        <v>11038</v>
      </c>
      <c r="S169" s="78">
        <v>407</v>
      </c>
      <c r="T169" s="78">
        <v>1</v>
      </c>
      <c r="U169" s="78">
        <v>4</v>
      </c>
      <c r="V169" s="78">
        <v>0</v>
      </c>
      <c r="W169" s="78">
        <v>9</v>
      </c>
      <c r="X169" s="47">
        <f t="shared" si="17"/>
        <v>0.51057186189669013</v>
      </c>
      <c r="Y169" s="47">
        <f t="shared" si="18"/>
        <v>0.46578642162547951</v>
      </c>
      <c r="Z169" s="16">
        <v>22418</v>
      </c>
      <c r="AA169" s="78">
        <v>980</v>
      </c>
      <c r="AB169" s="78">
        <v>47</v>
      </c>
      <c r="AC169" s="16">
        <v>7434</v>
      </c>
      <c r="AD169" s="78">
        <v>746</v>
      </c>
      <c r="AE169" s="16">
        <v>12615</v>
      </c>
      <c r="AF169" s="78">
        <v>585</v>
      </c>
      <c r="AG169" s="78">
        <v>2</v>
      </c>
      <c r="AH169" s="78">
        <v>0</v>
      </c>
      <c r="AI169" s="78">
        <v>0</v>
      </c>
      <c r="AJ169" s="78">
        <v>9</v>
      </c>
      <c r="AK169" s="47">
        <f t="shared" si="19"/>
        <v>0.37750914443750555</v>
      </c>
      <c r="AL169" s="48">
        <f t="shared" si="20"/>
        <v>0.33838879471852973</v>
      </c>
    </row>
    <row r="170" spans="1:38" x14ac:dyDescent="0.3">
      <c r="A170" s="19" t="s">
        <v>374</v>
      </c>
      <c r="B170" s="16" t="s">
        <v>406</v>
      </c>
      <c r="C170" s="19">
        <v>27359</v>
      </c>
      <c r="D170" s="78">
        <v>148</v>
      </c>
      <c r="E170" s="16">
        <v>10234</v>
      </c>
      <c r="F170" s="16">
        <v>1153</v>
      </c>
      <c r="G170" s="16">
        <v>1382</v>
      </c>
      <c r="H170" s="78">
        <v>567</v>
      </c>
      <c r="I170" s="16">
        <v>13875</v>
      </c>
      <c r="J170" s="89">
        <f t="shared" si="14"/>
        <v>0.50714572901056321</v>
      </c>
      <c r="K170" s="89">
        <f t="shared" si="15"/>
        <v>0.49285427098943679</v>
      </c>
      <c r="L170" s="47">
        <f t="shared" si="16"/>
        <v>0.37947293395226434</v>
      </c>
      <c r="M170" s="16">
        <v>27359</v>
      </c>
      <c r="N170" s="16">
        <v>1332</v>
      </c>
      <c r="O170" s="78">
        <v>229</v>
      </c>
      <c r="P170" s="16">
        <v>9634</v>
      </c>
      <c r="Q170" s="16">
        <v>5249</v>
      </c>
      <c r="R170" s="16">
        <v>6807</v>
      </c>
      <c r="S170" s="16">
        <v>3261</v>
      </c>
      <c r="T170" s="78">
        <v>765</v>
      </c>
      <c r="U170" s="78">
        <v>78</v>
      </c>
      <c r="V170" s="78">
        <v>0</v>
      </c>
      <c r="W170" s="78">
        <v>4</v>
      </c>
      <c r="X170" s="47">
        <f t="shared" si="17"/>
        <v>0.39595745458532844</v>
      </c>
      <c r="Y170" s="47">
        <f t="shared" si="18"/>
        <v>0.41203991373953724</v>
      </c>
      <c r="Z170" s="16">
        <v>27359</v>
      </c>
      <c r="AA170" s="16">
        <v>1597</v>
      </c>
      <c r="AB170" s="78">
        <v>138</v>
      </c>
      <c r="AC170" s="16">
        <v>7542</v>
      </c>
      <c r="AD170" s="16">
        <v>5239</v>
      </c>
      <c r="AE170" s="16">
        <v>7312</v>
      </c>
      <c r="AF170" s="16">
        <v>4748</v>
      </c>
      <c r="AG170" s="78">
        <v>774</v>
      </c>
      <c r="AH170" s="78">
        <v>2</v>
      </c>
      <c r="AI170" s="78">
        <v>1</v>
      </c>
      <c r="AJ170" s="78">
        <v>6</v>
      </c>
      <c r="AK170" s="47">
        <f t="shared" si="19"/>
        <v>0.36744764063014002</v>
      </c>
      <c r="AL170" s="48">
        <f t="shared" si="20"/>
        <v>0.39575642384590082</v>
      </c>
    </row>
    <row r="171" spans="1:38" x14ac:dyDescent="0.3">
      <c r="A171" s="19" t="s">
        <v>374</v>
      </c>
      <c r="B171" s="16" t="s">
        <v>410</v>
      </c>
      <c r="C171" s="19">
        <v>31075</v>
      </c>
      <c r="D171" s="78">
        <v>197</v>
      </c>
      <c r="E171" s="16">
        <v>21548</v>
      </c>
      <c r="F171" s="78">
        <v>794</v>
      </c>
      <c r="G171" s="78">
        <v>456</v>
      </c>
      <c r="H171" s="78">
        <v>135</v>
      </c>
      <c r="I171" s="16">
        <v>7945</v>
      </c>
      <c r="J171" s="89">
        <f t="shared" si="14"/>
        <v>0.25567176186645213</v>
      </c>
      <c r="K171" s="89">
        <f t="shared" si="15"/>
        <v>0.74432823813354787</v>
      </c>
      <c r="L171" s="47">
        <f t="shared" si="16"/>
        <v>0.69975864843121482</v>
      </c>
      <c r="M171" s="16">
        <v>31075</v>
      </c>
      <c r="N171" s="16">
        <v>3860</v>
      </c>
      <c r="O171" s="16">
        <v>1679</v>
      </c>
      <c r="P171" s="16">
        <v>21588</v>
      </c>
      <c r="Q171" s="78">
        <v>946</v>
      </c>
      <c r="R171" s="16">
        <v>1272</v>
      </c>
      <c r="S171" s="16">
        <v>1036</v>
      </c>
      <c r="T171" s="78">
        <v>369</v>
      </c>
      <c r="U171" s="78">
        <v>170</v>
      </c>
      <c r="V171" s="78">
        <v>74</v>
      </c>
      <c r="W171" s="78">
        <v>81</v>
      </c>
      <c r="X171" s="47">
        <f t="shared" si="17"/>
        <v>8.6146419951729683E-2</v>
      </c>
      <c r="Y171" s="47">
        <f t="shared" si="18"/>
        <v>0.87842316975060342</v>
      </c>
      <c r="Z171" s="16">
        <v>31075</v>
      </c>
      <c r="AA171" s="16">
        <v>5330</v>
      </c>
      <c r="AB171" s="16">
        <v>1960</v>
      </c>
      <c r="AC171" s="16">
        <v>18604</v>
      </c>
      <c r="AD171" s="16">
        <v>1635</v>
      </c>
      <c r="AE171" s="16">
        <v>1460</v>
      </c>
      <c r="AF171" s="16">
        <v>1360</v>
      </c>
      <c r="AG171" s="78">
        <v>494</v>
      </c>
      <c r="AH171" s="78">
        <v>6</v>
      </c>
      <c r="AI171" s="78">
        <v>139</v>
      </c>
      <c r="AJ171" s="78">
        <v>87</v>
      </c>
      <c r="AK171" s="47">
        <f t="shared" si="19"/>
        <v>0.84936444086886564</v>
      </c>
      <c r="AL171" s="48">
        <f t="shared" si="20"/>
        <v>0.78909090909090907</v>
      </c>
    </row>
    <row r="172" spans="1:38" x14ac:dyDescent="0.3">
      <c r="A172" s="19" t="s">
        <v>374</v>
      </c>
      <c r="B172" s="16" t="s">
        <v>411</v>
      </c>
      <c r="C172" s="19">
        <v>35192</v>
      </c>
      <c r="D172" s="78">
        <v>310</v>
      </c>
      <c r="E172" s="16">
        <v>16282</v>
      </c>
      <c r="F172" s="16">
        <v>1171</v>
      </c>
      <c r="G172" s="78">
        <v>790</v>
      </c>
      <c r="H172" s="78">
        <v>146</v>
      </c>
      <c r="I172" s="16">
        <v>16493</v>
      </c>
      <c r="J172" s="89">
        <f t="shared" si="14"/>
        <v>0.4686576494657877</v>
      </c>
      <c r="K172" s="89">
        <f t="shared" si="15"/>
        <v>0.5313423505342123</v>
      </c>
      <c r="L172" s="47">
        <f t="shared" si="16"/>
        <v>0.47147078881563992</v>
      </c>
      <c r="M172" s="16">
        <v>35192</v>
      </c>
      <c r="N172" s="78">
        <v>783</v>
      </c>
      <c r="O172" s="16">
        <v>2294</v>
      </c>
      <c r="P172" s="16">
        <v>21718</v>
      </c>
      <c r="Q172" s="16">
        <v>2221</v>
      </c>
      <c r="R172" s="16">
        <v>5249</v>
      </c>
      <c r="S172" s="16">
        <v>1954</v>
      </c>
      <c r="T172" s="78">
        <v>662</v>
      </c>
      <c r="U172" s="78">
        <v>196</v>
      </c>
      <c r="V172" s="78">
        <v>0</v>
      </c>
      <c r="W172" s="78">
        <v>115</v>
      </c>
      <c r="X172" s="47">
        <f t="shared" si="17"/>
        <v>0.22348829279381677</v>
      </c>
      <c r="Y172" s="47">
        <f t="shared" si="18"/>
        <v>0.71013298476926578</v>
      </c>
      <c r="Z172" s="16">
        <v>35192</v>
      </c>
      <c r="AA172" s="16">
        <v>2466</v>
      </c>
      <c r="AB172" s="16">
        <v>2767</v>
      </c>
      <c r="AC172" s="16">
        <v>18905</v>
      </c>
      <c r="AD172" s="16">
        <v>2479</v>
      </c>
      <c r="AE172" s="16">
        <v>5620</v>
      </c>
      <c r="AF172" s="16">
        <v>2047</v>
      </c>
      <c r="AG172" s="78">
        <v>778</v>
      </c>
      <c r="AH172" s="78">
        <v>4</v>
      </c>
      <c r="AI172" s="78">
        <v>9</v>
      </c>
      <c r="AJ172" s="78">
        <v>117</v>
      </c>
      <c r="AK172" s="47">
        <f t="shared" si="19"/>
        <v>0.70811548079108888</v>
      </c>
      <c r="AL172" s="48">
        <f t="shared" si="20"/>
        <v>0.59080188679245282</v>
      </c>
    </row>
    <row r="173" spans="1:38" x14ac:dyDescent="0.3">
      <c r="A173" s="19" t="s">
        <v>374</v>
      </c>
      <c r="B173" s="16" t="s">
        <v>413</v>
      </c>
      <c r="C173" s="19">
        <v>17326</v>
      </c>
      <c r="D173" s="78">
        <v>143</v>
      </c>
      <c r="E173" s="16">
        <v>10444</v>
      </c>
      <c r="F173" s="78">
        <v>273</v>
      </c>
      <c r="G173" s="78">
        <v>388</v>
      </c>
      <c r="H173" s="78">
        <v>71</v>
      </c>
      <c r="I173" s="16">
        <v>6007</v>
      </c>
      <c r="J173" s="89">
        <f t="shared" si="14"/>
        <v>0.34670437492785411</v>
      </c>
      <c r="K173" s="89">
        <f t="shared" si="15"/>
        <v>0.65329562507214589</v>
      </c>
      <c r="L173" s="47">
        <f t="shared" si="16"/>
        <v>0.61104698141521407</v>
      </c>
      <c r="M173" s="16">
        <v>17326</v>
      </c>
      <c r="N173" s="78">
        <v>184</v>
      </c>
      <c r="O173" s="78">
        <v>157</v>
      </c>
      <c r="P173" s="16">
        <v>12603</v>
      </c>
      <c r="Q173" s="16">
        <v>2261</v>
      </c>
      <c r="R173" s="78">
        <v>62</v>
      </c>
      <c r="S173" s="78">
        <v>643</v>
      </c>
      <c r="T173" s="78">
        <v>93</v>
      </c>
      <c r="U173" s="78">
        <v>8</v>
      </c>
      <c r="V173" s="78">
        <v>0</v>
      </c>
      <c r="W173" s="78">
        <v>1315</v>
      </c>
      <c r="X173" s="47">
        <f t="shared" si="17"/>
        <v>4.6057947593212516E-2</v>
      </c>
      <c r="Y173" s="47">
        <f t="shared" si="18"/>
        <v>0.74754703913194043</v>
      </c>
      <c r="Z173" s="16">
        <v>17326</v>
      </c>
      <c r="AA173" s="78">
        <v>250</v>
      </c>
      <c r="AB173" s="78">
        <v>177</v>
      </c>
      <c r="AC173" s="16">
        <v>11849</v>
      </c>
      <c r="AD173" s="16">
        <v>2824</v>
      </c>
      <c r="AE173" s="78">
        <v>57</v>
      </c>
      <c r="AF173" s="78">
        <v>651</v>
      </c>
      <c r="AG173" s="78">
        <v>93</v>
      </c>
      <c r="AH173" s="78">
        <v>0</v>
      </c>
      <c r="AI173" s="78">
        <v>0</v>
      </c>
      <c r="AJ173" s="78">
        <v>1425</v>
      </c>
      <c r="AK173" s="47">
        <f t="shared" si="19"/>
        <v>0.71389818769479396</v>
      </c>
      <c r="AL173" s="48">
        <f t="shared" si="20"/>
        <v>0.67929701027357725</v>
      </c>
    </row>
    <row r="174" spans="1:38" x14ac:dyDescent="0.3">
      <c r="A174" s="19" t="s">
        <v>415</v>
      </c>
      <c r="B174" s="16" t="s">
        <v>419</v>
      </c>
      <c r="C174" s="19">
        <v>61676</v>
      </c>
      <c r="D174" s="16">
        <v>3350</v>
      </c>
      <c r="E174" s="16">
        <v>54590</v>
      </c>
      <c r="F174" s="78">
        <v>933</v>
      </c>
      <c r="G174" s="16">
        <v>2219</v>
      </c>
      <c r="H174" s="78">
        <v>227</v>
      </c>
      <c r="I174" s="78">
        <v>357</v>
      </c>
      <c r="J174" s="89">
        <f t="shared" si="14"/>
        <v>5.7883131201764059E-3</v>
      </c>
      <c r="K174" s="89">
        <f t="shared" si="15"/>
        <v>0.99421168687982364</v>
      </c>
      <c r="L174" s="47">
        <f t="shared" si="16"/>
        <v>0.93942538426616518</v>
      </c>
      <c r="M174" s="16">
        <v>61676</v>
      </c>
      <c r="N174" s="16">
        <v>12238</v>
      </c>
      <c r="O174" s="16">
        <v>31876</v>
      </c>
      <c r="P174" s="78">
        <v>623</v>
      </c>
      <c r="Q174" s="78">
        <v>51</v>
      </c>
      <c r="R174" s="78">
        <v>153</v>
      </c>
      <c r="S174" s="78">
        <v>0</v>
      </c>
      <c r="T174" s="78">
        <v>8</v>
      </c>
      <c r="U174" s="16">
        <v>16297</v>
      </c>
      <c r="V174" s="78">
        <v>70</v>
      </c>
      <c r="W174" s="78">
        <v>360</v>
      </c>
      <c r="X174" s="47">
        <f t="shared" si="17"/>
        <v>2.6104157208638691E-3</v>
      </c>
      <c r="Y174" s="47">
        <f t="shared" si="18"/>
        <v>0.98959076464102735</v>
      </c>
      <c r="Z174" s="16">
        <v>61676</v>
      </c>
      <c r="AA174" s="16">
        <v>15947</v>
      </c>
      <c r="AB174" s="16">
        <v>43630</v>
      </c>
      <c r="AC174" s="16">
        <v>1157</v>
      </c>
      <c r="AD174" s="78">
        <v>104</v>
      </c>
      <c r="AE174" s="78">
        <v>267</v>
      </c>
      <c r="AF174" s="78">
        <v>1</v>
      </c>
      <c r="AG174" s="78">
        <v>1</v>
      </c>
      <c r="AH174" s="78">
        <v>93</v>
      </c>
      <c r="AI174" s="78">
        <v>12</v>
      </c>
      <c r="AJ174" s="78">
        <v>464</v>
      </c>
      <c r="AK174" s="47">
        <f t="shared" si="19"/>
        <v>0.98625072961930083</v>
      </c>
      <c r="AL174" s="48">
        <f t="shared" si="20"/>
        <v>0.96450807445359632</v>
      </c>
    </row>
    <row r="175" spans="1:38" x14ac:dyDescent="0.3">
      <c r="A175" s="19" t="s">
        <v>415</v>
      </c>
      <c r="B175" s="16" t="s">
        <v>421</v>
      </c>
      <c r="C175" s="19">
        <v>66303</v>
      </c>
      <c r="D175" s="16">
        <v>2395</v>
      </c>
      <c r="E175" s="16">
        <v>62532</v>
      </c>
      <c r="F175" s="78">
        <v>798</v>
      </c>
      <c r="G175" s="78">
        <v>74</v>
      </c>
      <c r="H175" s="78">
        <v>87</v>
      </c>
      <c r="I175" s="78">
        <v>417</v>
      </c>
      <c r="J175" s="89">
        <f t="shared" si="14"/>
        <v>6.2893081761006293E-3</v>
      </c>
      <c r="K175" s="89">
        <f t="shared" si="15"/>
        <v>0.99371069182389937</v>
      </c>
      <c r="L175" s="47">
        <f t="shared" si="16"/>
        <v>0.97924679124624825</v>
      </c>
      <c r="M175" s="16">
        <v>66303</v>
      </c>
      <c r="N175" s="16">
        <v>15140</v>
      </c>
      <c r="O175" s="16">
        <v>20353</v>
      </c>
      <c r="P175" s="16">
        <v>16437</v>
      </c>
      <c r="Q175" s="16">
        <v>3229</v>
      </c>
      <c r="R175" s="78">
        <v>169</v>
      </c>
      <c r="S175" s="78">
        <v>44</v>
      </c>
      <c r="T175" s="78">
        <v>5</v>
      </c>
      <c r="U175" s="16">
        <v>8884</v>
      </c>
      <c r="V175" s="78">
        <v>210</v>
      </c>
      <c r="W175" s="16">
        <v>1832</v>
      </c>
      <c r="X175" s="47">
        <f t="shared" si="17"/>
        <v>3.2879356891845016E-3</v>
      </c>
      <c r="Y175" s="47">
        <f t="shared" si="18"/>
        <v>0.91721339909204713</v>
      </c>
      <c r="Z175" s="16">
        <v>66303</v>
      </c>
      <c r="AA175" s="16">
        <v>19633</v>
      </c>
      <c r="AB175" s="16">
        <v>20975</v>
      </c>
      <c r="AC175" s="16">
        <v>19437</v>
      </c>
      <c r="AD175" s="16">
        <v>3684</v>
      </c>
      <c r="AE175" s="78">
        <v>187</v>
      </c>
      <c r="AF175" s="78">
        <v>110</v>
      </c>
      <c r="AG175" s="78">
        <v>0</v>
      </c>
      <c r="AH175" s="78">
        <v>124</v>
      </c>
      <c r="AI175" s="78">
        <v>241</v>
      </c>
      <c r="AJ175" s="16">
        <v>1912</v>
      </c>
      <c r="AK175" s="47">
        <f t="shared" si="19"/>
        <v>0.90748533248872598</v>
      </c>
      <c r="AL175" s="48">
        <f t="shared" si="20"/>
        <v>0.94823009516914769</v>
      </c>
    </row>
    <row r="176" spans="1:38" x14ac:dyDescent="0.3">
      <c r="A176" s="19" t="s">
        <v>415</v>
      </c>
      <c r="B176" s="16" t="s">
        <v>423</v>
      </c>
      <c r="C176" s="19">
        <v>56469</v>
      </c>
      <c r="D176" s="78">
        <v>930</v>
      </c>
      <c r="E176" s="16">
        <v>51018</v>
      </c>
      <c r="F176" s="16">
        <v>1613</v>
      </c>
      <c r="G176" s="78">
        <v>282</v>
      </c>
      <c r="H176" s="78">
        <v>410</v>
      </c>
      <c r="I176" s="16">
        <v>2216</v>
      </c>
      <c r="J176" s="89">
        <f t="shared" si="14"/>
        <v>3.9242770369583312E-2</v>
      </c>
      <c r="K176" s="89">
        <f t="shared" si="15"/>
        <v>0.96075722963041665</v>
      </c>
      <c r="L176" s="47">
        <f t="shared" si="16"/>
        <v>0.9199383732667481</v>
      </c>
      <c r="M176" s="16">
        <v>56469</v>
      </c>
      <c r="N176" s="16">
        <v>2875</v>
      </c>
      <c r="O176" s="16">
        <v>40280</v>
      </c>
      <c r="P176" s="16">
        <v>6196</v>
      </c>
      <c r="Q176" s="16">
        <v>3771</v>
      </c>
      <c r="R176" s="16">
        <v>1274</v>
      </c>
      <c r="S176" s="78">
        <v>202</v>
      </c>
      <c r="T176" s="78">
        <v>3</v>
      </c>
      <c r="U176" s="16">
        <v>1382</v>
      </c>
      <c r="V176" s="78" t="s">
        <v>896</v>
      </c>
      <c r="W176" s="78">
        <v>486</v>
      </c>
      <c r="X176" s="47">
        <f t="shared" si="17"/>
        <v>2.6191361632045902E-2</v>
      </c>
      <c r="Y176" s="47">
        <f t="shared" si="18"/>
        <v>0.89842214312277535</v>
      </c>
      <c r="Z176" s="16">
        <v>56469</v>
      </c>
      <c r="AA176" s="16">
        <v>3395</v>
      </c>
      <c r="AB176" s="16">
        <v>41632</v>
      </c>
      <c r="AC176" s="16">
        <v>6095</v>
      </c>
      <c r="AD176" s="16">
        <v>3827</v>
      </c>
      <c r="AE176" s="78">
        <v>577</v>
      </c>
      <c r="AF176" s="78">
        <v>413</v>
      </c>
      <c r="AG176" s="78">
        <v>2</v>
      </c>
      <c r="AH176" s="78">
        <v>48</v>
      </c>
      <c r="AI176" s="78" t="s">
        <v>896</v>
      </c>
      <c r="AJ176" s="78">
        <v>480</v>
      </c>
      <c r="AK176" s="47">
        <f t="shared" si="19"/>
        <v>0.90619632010483631</v>
      </c>
      <c r="AL176" s="48">
        <f t="shared" si="20"/>
        <v>0.90918025819476167</v>
      </c>
    </row>
    <row r="177" spans="1:38" x14ac:dyDescent="0.3">
      <c r="A177" s="19" t="s">
        <v>415</v>
      </c>
      <c r="B177" s="16" t="s">
        <v>425</v>
      </c>
      <c r="C177" s="19">
        <v>58023</v>
      </c>
      <c r="D177" s="78">
        <v>622</v>
      </c>
      <c r="E177" s="16">
        <v>50717</v>
      </c>
      <c r="F177" s="16">
        <v>1966</v>
      </c>
      <c r="G177" s="78">
        <v>989</v>
      </c>
      <c r="H177" s="78">
        <v>509</v>
      </c>
      <c r="I177" s="16">
        <v>3220</v>
      </c>
      <c r="J177" s="89">
        <f t="shared" si="14"/>
        <v>5.549523464832911E-2</v>
      </c>
      <c r="K177" s="89">
        <f t="shared" si="15"/>
        <v>0.94450476535167094</v>
      </c>
      <c r="L177" s="47">
        <f t="shared" si="16"/>
        <v>0.88480430174241254</v>
      </c>
      <c r="M177" s="16">
        <v>58023</v>
      </c>
      <c r="N177" s="16">
        <v>1929</v>
      </c>
      <c r="O177" s="16">
        <v>24505</v>
      </c>
      <c r="P177" s="16">
        <v>3893</v>
      </c>
      <c r="Q177" s="16">
        <v>7227</v>
      </c>
      <c r="R177" s="16">
        <v>13321</v>
      </c>
      <c r="S177" s="16">
        <v>1472</v>
      </c>
      <c r="T177" s="78">
        <v>137</v>
      </c>
      <c r="U177" s="16">
        <v>4750</v>
      </c>
      <c r="V177" s="78">
        <v>48</v>
      </c>
      <c r="W177" s="78">
        <v>741</v>
      </c>
      <c r="X177" s="47">
        <f t="shared" si="17"/>
        <v>0.25731175568309117</v>
      </c>
      <c r="Y177" s="47">
        <f t="shared" si="18"/>
        <v>0.60453613222342861</v>
      </c>
      <c r="Z177" s="16">
        <v>58023</v>
      </c>
      <c r="AA177" s="16">
        <v>2441</v>
      </c>
      <c r="AB177" s="16">
        <v>31922</v>
      </c>
      <c r="AC177" s="16">
        <v>3306</v>
      </c>
      <c r="AD177" s="16">
        <v>7186</v>
      </c>
      <c r="AE177" s="16">
        <v>10314</v>
      </c>
      <c r="AF177" s="16">
        <v>1925</v>
      </c>
      <c r="AG177" s="78">
        <v>99</v>
      </c>
      <c r="AH177" s="78">
        <v>99</v>
      </c>
      <c r="AI177" s="78">
        <v>4</v>
      </c>
      <c r="AJ177" s="78">
        <v>727</v>
      </c>
      <c r="AK177" s="47">
        <f t="shared" si="19"/>
        <v>0.65262051255536602</v>
      </c>
      <c r="AL177" s="48">
        <f t="shared" si="20"/>
        <v>0.74467021698292057</v>
      </c>
    </row>
    <row r="178" spans="1:38" x14ac:dyDescent="0.3">
      <c r="A178" s="19" t="s">
        <v>415</v>
      </c>
      <c r="B178" s="16" t="s">
        <v>427</v>
      </c>
      <c r="C178" s="19">
        <v>66999</v>
      </c>
      <c r="D178" s="78">
        <v>520</v>
      </c>
      <c r="E178" s="16">
        <v>55587</v>
      </c>
      <c r="F178" s="16">
        <v>3917</v>
      </c>
      <c r="G178" s="78">
        <v>487</v>
      </c>
      <c r="H178" s="78">
        <v>495</v>
      </c>
      <c r="I178" s="16">
        <v>5993</v>
      </c>
      <c r="J178" s="89">
        <f t="shared" si="14"/>
        <v>8.944909625516799E-2</v>
      </c>
      <c r="K178" s="89">
        <f t="shared" si="15"/>
        <v>0.91055090374483205</v>
      </c>
      <c r="L178" s="47">
        <f t="shared" si="16"/>
        <v>0.83743040940909563</v>
      </c>
      <c r="M178" s="16">
        <v>66999</v>
      </c>
      <c r="N178" s="16">
        <v>1961</v>
      </c>
      <c r="O178" s="16">
        <v>50965</v>
      </c>
      <c r="P178" s="16">
        <v>2568</v>
      </c>
      <c r="Q178" s="16">
        <v>2018</v>
      </c>
      <c r="R178" s="16">
        <v>4748</v>
      </c>
      <c r="S178" s="16">
        <v>3291</v>
      </c>
      <c r="T178" s="78">
        <v>79</v>
      </c>
      <c r="U178" s="78">
        <v>552</v>
      </c>
      <c r="V178" s="78" t="s">
        <v>896</v>
      </c>
      <c r="W178" s="78">
        <v>817</v>
      </c>
      <c r="X178" s="47">
        <f t="shared" si="17"/>
        <v>0.12116598755205302</v>
      </c>
      <c r="Y178" s="47">
        <f t="shared" si="18"/>
        <v>0.83651994805892627</v>
      </c>
      <c r="Z178" s="16">
        <v>66999</v>
      </c>
      <c r="AA178" s="16">
        <v>2070</v>
      </c>
      <c r="AB178" s="16">
        <v>52190</v>
      </c>
      <c r="AC178" s="16">
        <v>2344</v>
      </c>
      <c r="AD178" s="16">
        <v>2021</v>
      </c>
      <c r="AE178" s="16">
        <v>3042</v>
      </c>
      <c r="AF178" s="16">
        <v>4440</v>
      </c>
      <c r="AG178" s="78">
        <v>47</v>
      </c>
      <c r="AH178" s="78">
        <v>10</v>
      </c>
      <c r="AI178" s="78" t="s">
        <v>896</v>
      </c>
      <c r="AJ178" s="78">
        <v>835</v>
      </c>
      <c r="AK178" s="47">
        <f t="shared" si="19"/>
        <v>0.84569918954014234</v>
      </c>
      <c r="AL178" s="48">
        <f t="shared" si="20"/>
        <v>0.83697517873401095</v>
      </c>
    </row>
    <row r="179" spans="1:38" x14ac:dyDescent="0.3">
      <c r="A179" s="19" t="s">
        <v>415</v>
      </c>
      <c r="B179" s="16" t="s">
        <v>429</v>
      </c>
      <c r="C179" s="19">
        <v>34211</v>
      </c>
      <c r="D179" s="78">
        <v>226</v>
      </c>
      <c r="E179" s="16">
        <v>26408</v>
      </c>
      <c r="F179" s="16">
        <v>3608</v>
      </c>
      <c r="G179" s="78">
        <v>892</v>
      </c>
      <c r="H179" s="78">
        <v>115</v>
      </c>
      <c r="I179" s="16">
        <v>2962</v>
      </c>
      <c r="J179" s="89">
        <f t="shared" si="14"/>
        <v>8.6580339656835523E-2</v>
      </c>
      <c r="K179" s="89">
        <f t="shared" si="15"/>
        <v>0.91341966034316446</v>
      </c>
      <c r="L179" s="47">
        <f t="shared" si="16"/>
        <v>0.77852152816345621</v>
      </c>
      <c r="M179" s="16">
        <v>34211</v>
      </c>
      <c r="N179" s="78">
        <v>167</v>
      </c>
      <c r="O179" s="16">
        <v>10541</v>
      </c>
      <c r="P179" s="78">
        <v>827</v>
      </c>
      <c r="Q179" s="78">
        <v>155</v>
      </c>
      <c r="R179" s="16">
        <v>20804</v>
      </c>
      <c r="S179" s="78">
        <v>841</v>
      </c>
      <c r="T179" s="78">
        <v>330</v>
      </c>
      <c r="U179" s="78">
        <v>399</v>
      </c>
      <c r="V179" s="78">
        <v>29</v>
      </c>
      <c r="W179" s="78">
        <v>118</v>
      </c>
      <c r="X179" s="47">
        <f t="shared" si="17"/>
        <v>0.64233725994563151</v>
      </c>
      <c r="Y179" s="47">
        <f t="shared" si="18"/>
        <v>0.34883516997456959</v>
      </c>
      <c r="Z179" s="16">
        <v>34211</v>
      </c>
      <c r="AA179" s="78">
        <v>251</v>
      </c>
      <c r="AB179" s="16">
        <v>21911</v>
      </c>
      <c r="AC179" s="78">
        <v>786</v>
      </c>
      <c r="AD179" s="78">
        <v>118</v>
      </c>
      <c r="AE179" s="16">
        <v>6730</v>
      </c>
      <c r="AF179" s="16">
        <v>4222</v>
      </c>
      <c r="AG179" s="78">
        <v>8</v>
      </c>
      <c r="AH179" s="78">
        <v>23</v>
      </c>
      <c r="AI179" s="78" t="s">
        <v>896</v>
      </c>
      <c r="AJ179" s="78">
        <v>162</v>
      </c>
      <c r="AK179" s="47">
        <f t="shared" si="19"/>
        <v>0.67168454590628746</v>
      </c>
      <c r="AL179" s="48">
        <f t="shared" si="20"/>
        <v>0.56367834906901293</v>
      </c>
    </row>
    <row r="180" spans="1:38" x14ac:dyDescent="0.3">
      <c r="A180" s="19" t="s">
        <v>415</v>
      </c>
      <c r="B180" s="16" t="s">
        <v>431</v>
      </c>
      <c r="C180" s="19">
        <v>73775</v>
      </c>
      <c r="D180" s="16">
        <v>1370</v>
      </c>
      <c r="E180" s="16">
        <v>67669</v>
      </c>
      <c r="F180" s="16">
        <v>3193</v>
      </c>
      <c r="G180" s="78">
        <v>463</v>
      </c>
      <c r="H180" s="78">
        <v>180</v>
      </c>
      <c r="I180" s="78">
        <v>900</v>
      </c>
      <c r="J180" s="89">
        <f t="shared" si="14"/>
        <v>1.2199254490003388E-2</v>
      </c>
      <c r="K180" s="89">
        <f t="shared" si="15"/>
        <v>0.98780074550999664</v>
      </c>
      <c r="L180" s="47">
        <f t="shared" si="16"/>
        <v>0.9358048119281599</v>
      </c>
      <c r="M180" s="16">
        <v>73775</v>
      </c>
      <c r="N180" s="16">
        <v>5268</v>
      </c>
      <c r="O180" s="16">
        <v>30417</v>
      </c>
      <c r="P180" s="78">
        <v>281</v>
      </c>
      <c r="Q180" s="78">
        <v>49</v>
      </c>
      <c r="R180" s="16">
        <v>3501</v>
      </c>
      <c r="S180" s="78">
        <v>81</v>
      </c>
      <c r="T180" s="78">
        <v>31</v>
      </c>
      <c r="U180" s="16">
        <v>33863</v>
      </c>
      <c r="V180" s="78">
        <v>105</v>
      </c>
      <c r="W180" s="78">
        <v>179</v>
      </c>
      <c r="X180" s="47">
        <f t="shared" si="17"/>
        <v>4.8973229413758049E-2</v>
      </c>
      <c r="Y180" s="47">
        <f t="shared" si="18"/>
        <v>0.94651304642494072</v>
      </c>
      <c r="Z180" s="16">
        <v>73775</v>
      </c>
      <c r="AA180" s="16">
        <v>6123</v>
      </c>
      <c r="AB180" s="16">
        <v>64960</v>
      </c>
      <c r="AC180" s="78">
        <v>543</v>
      </c>
      <c r="AD180" s="78">
        <v>50</v>
      </c>
      <c r="AE180" s="16">
        <v>1412</v>
      </c>
      <c r="AF180" s="78">
        <v>114</v>
      </c>
      <c r="AG180" s="78">
        <v>2</v>
      </c>
      <c r="AH180" s="78">
        <v>298</v>
      </c>
      <c r="AI180" s="78">
        <v>22</v>
      </c>
      <c r="AJ180" s="78">
        <v>251</v>
      </c>
      <c r="AK180" s="47">
        <f t="shared" si="19"/>
        <v>0.97493730938664858</v>
      </c>
      <c r="AL180" s="48">
        <f t="shared" si="20"/>
        <v>0.94115892917655031</v>
      </c>
    </row>
    <row r="181" spans="1:38" x14ac:dyDescent="0.3">
      <c r="A181" s="19" t="s">
        <v>415</v>
      </c>
      <c r="B181" s="16" t="s">
        <v>433</v>
      </c>
      <c r="C181" s="19">
        <v>148711</v>
      </c>
      <c r="D181" s="16">
        <v>2525</v>
      </c>
      <c r="E181" s="16">
        <v>137655</v>
      </c>
      <c r="F181" s="16">
        <v>3187</v>
      </c>
      <c r="G181" s="16">
        <v>1145</v>
      </c>
      <c r="H181" s="78">
        <v>619</v>
      </c>
      <c r="I181" s="16">
        <v>3580</v>
      </c>
      <c r="J181" s="89">
        <f t="shared" si="14"/>
        <v>2.4073538608441879E-2</v>
      </c>
      <c r="K181" s="89">
        <f t="shared" si="15"/>
        <v>0.97592646139155814</v>
      </c>
      <c r="L181" s="47">
        <f t="shared" si="16"/>
        <v>0.94263369891938054</v>
      </c>
      <c r="M181" s="16">
        <v>148711</v>
      </c>
      <c r="N181" s="16">
        <v>12757</v>
      </c>
      <c r="O181" s="16">
        <v>23669</v>
      </c>
      <c r="P181" s="78">
        <v>187</v>
      </c>
      <c r="Q181" s="78">
        <v>25</v>
      </c>
      <c r="R181" s="16">
        <v>8724</v>
      </c>
      <c r="S181" s="78">
        <v>11</v>
      </c>
      <c r="T181" s="78">
        <v>149</v>
      </c>
      <c r="U181" s="16">
        <v>99124</v>
      </c>
      <c r="V181" s="16">
        <v>1471</v>
      </c>
      <c r="W181" s="16">
        <v>2594</v>
      </c>
      <c r="X181" s="47">
        <f t="shared" si="17"/>
        <v>5.9740032680837329E-2</v>
      </c>
      <c r="Y181" s="47">
        <f t="shared" si="18"/>
        <v>0.91275695812683666</v>
      </c>
      <c r="Z181" s="16">
        <v>148711</v>
      </c>
      <c r="AA181" s="16">
        <v>4545</v>
      </c>
      <c r="AB181" s="16">
        <v>137159</v>
      </c>
      <c r="AC181" s="78">
        <v>581</v>
      </c>
      <c r="AD181" s="78">
        <v>348</v>
      </c>
      <c r="AE181" s="16">
        <v>4249</v>
      </c>
      <c r="AF181" s="78">
        <v>159</v>
      </c>
      <c r="AG181" s="78">
        <v>5</v>
      </c>
      <c r="AH181" s="78">
        <v>419</v>
      </c>
      <c r="AI181" s="78">
        <v>60</v>
      </c>
      <c r="AJ181" s="16">
        <v>1186</v>
      </c>
      <c r="AK181" s="47">
        <f t="shared" si="19"/>
        <v>0.95963983834417088</v>
      </c>
      <c r="AL181" s="48">
        <f t="shared" si="20"/>
        <v>0.92769532852310865</v>
      </c>
    </row>
    <row r="182" spans="1:38" x14ac:dyDescent="0.3">
      <c r="A182" s="19" t="s">
        <v>415</v>
      </c>
      <c r="B182" s="16" t="s">
        <v>437</v>
      </c>
      <c r="C182" s="19">
        <v>43320</v>
      </c>
      <c r="D182" s="16">
        <v>5796</v>
      </c>
      <c r="E182" s="16">
        <v>36523</v>
      </c>
      <c r="F182" s="78">
        <v>639</v>
      </c>
      <c r="G182" s="78">
        <v>36</v>
      </c>
      <c r="H182" s="78">
        <v>79</v>
      </c>
      <c r="I182" s="78">
        <v>247</v>
      </c>
      <c r="J182" s="89">
        <f t="shared" si="14"/>
        <v>5.7017543859649127E-3</v>
      </c>
      <c r="K182" s="89">
        <f t="shared" si="15"/>
        <v>0.99429824561403513</v>
      </c>
      <c r="L182" s="47">
        <f t="shared" si="16"/>
        <v>0.97689289012003688</v>
      </c>
      <c r="M182" s="16">
        <v>43320</v>
      </c>
      <c r="N182" s="16">
        <v>8204</v>
      </c>
      <c r="O182" s="16">
        <v>6331</v>
      </c>
      <c r="P182" s="78">
        <v>241</v>
      </c>
      <c r="Q182" s="78">
        <v>22</v>
      </c>
      <c r="R182" s="78">
        <v>7</v>
      </c>
      <c r="S182" s="78">
        <v>1</v>
      </c>
      <c r="T182" s="78">
        <v>14</v>
      </c>
      <c r="U182" s="16">
        <v>28251</v>
      </c>
      <c r="V182" s="78">
        <v>67</v>
      </c>
      <c r="W182" s="78">
        <v>182</v>
      </c>
      <c r="X182" s="47">
        <f t="shared" si="17"/>
        <v>5.0784856879039703E-4</v>
      </c>
      <c r="Y182" s="47">
        <f t="shared" si="18"/>
        <v>0.99323638042474605</v>
      </c>
      <c r="Z182" s="16">
        <v>43320</v>
      </c>
      <c r="AA182" s="16">
        <v>20874</v>
      </c>
      <c r="AB182" s="16">
        <v>21351</v>
      </c>
      <c r="AC182" s="78">
        <v>692</v>
      </c>
      <c r="AD182" s="78">
        <v>36</v>
      </c>
      <c r="AE182" s="78">
        <v>49</v>
      </c>
      <c r="AF182" s="78">
        <v>0</v>
      </c>
      <c r="AG182" s="78">
        <v>1</v>
      </c>
      <c r="AH182" s="78">
        <v>70</v>
      </c>
      <c r="AI182" s="78">
        <v>1</v>
      </c>
      <c r="AJ182" s="78">
        <v>246</v>
      </c>
      <c r="AK182" s="47">
        <f t="shared" si="19"/>
        <v>0.99233610341643586</v>
      </c>
      <c r="AL182" s="48">
        <f t="shared" si="20"/>
        <v>0.98506463527239152</v>
      </c>
    </row>
    <row r="183" spans="1:38" x14ac:dyDescent="0.3">
      <c r="A183" s="19" t="s">
        <v>415</v>
      </c>
      <c r="B183" s="16" t="s">
        <v>439</v>
      </c>
      <c r="C183" s="19">
        <v>14637</v>
      </c>
      <c r="D183" s="16">
        <v>5069</v>
      </c>
      <c r="E183" s="16">
        <v>9428</v>
      </c>
      <c r="F183" s="78">
        <v>35</v>
      </c>
      <c r="G183" s="78">
        <v>13</v>
      </c>
      <c r="H183" s="78">
        <v>10</v>
      </c>
      <c r="I183" s="78">
        <v>82</v>
      </c>
      <c r="J183" s="89">
        <f t="shared" si="14"/>
        <v>5.6022408963585435E-3</v>
      </c>
      <c r="K183" s="89">
        <f t="shared" si="15"/>
        <v>0.99439775910364148</v>
      </c>
      <c r="L183" s="47">
        <f t="shared" si="16"/>
        <v>0.99043519846963179</v>
      </c>
      <c r="M183" s="16">
        <v>14637</v>
      </c>
      <c r="N183" s="16">
        <v>6690</v>
      </c>
      <c r="O183" s="78">
        <v>257</v>
      </c>
      <c r="P183" s="78">
        <v>252</v>
      </c>
      <c r="Q183" s="78">
        <v>44</v>
      </c>
      <c r="R183" s="78">
        <v>1</v>
      </c>
      <c r="S183" s="78">
        <v>0</v>
      </c>
      <c r="T183" s="78">
        <v>0</v>
      </c>
      <c r="U183" s="16">
        <v>7318</v>
      </c>
      <c r="V183" s="78">
        <v>33</v>
      </c>
      <c r="W183" s="78">
        <v>42</v>
      </c>
      <c r="X183" s="47">
        <f t="shared" si="17"/>
        <v>6.8320010931201755E-5</v>
      </c>
      <c r="Y183" s="47">
        <f t="shared" si="18"/>
        <v>0.99180159868825579</v>
      </c>
      <c r="Z183" s="16">
        <v>14637</v>
      </c>
      <c r="AA183" s="16">
        <v>13058</v>
      </c>
      <c r="AB183" s="78">
        <v>871</v>
      </c>
      <c r="AC183" s="78">
        <v>560</v>
      </c>
      <c r="AD183" s="78">
        <v>84</v>
      </c>
      <c r="AE183" s="78">
        <v>1</v>
      </c>
      <c r="AF183" s="78">
        <v>0</v>
      </c>
      <c r="AG183" s="78">
        <v>0</v>
      </c>
      <c r="AH183" s="78">
        <v>17</v>
      </c>
      <c r="AI183" s="78" t="s">
        <v>896</v>
      </c>
      <c r="AJ183" s="78">
        <v>46</v>
      </c>
      <c r="AK183" s="47">
        <f t="shared" si="19"/>
        <v>0.99105007856801253</v>
      </c>
      <c r="AL183" s="48">
        <f t="shared" si="20"/>
        <v>0.99111839857894379</v>
      </c>
    </row>
    <row r="184" spans="1:38" x14ac:dyDescent="0.3">
      <c r="A184" s="19" t="s">
        <v>415</v>
      </c>
      <c r="B184" s="16" t="s">
        <v>441</v>
      </c>
      <c r="C184" s="19">
        <v>32725</v>
      </c>
      <c r="D184" s="16">
        <v>3279</v>
      </c>
      <c r="E184" s="16">
        <v>28663</v>
      </c>
      <c r="F184" s="78">
        <v>642</v>
      </c>
      <c r="G184" s="78">
        <v>58</v>
      </c>
      <c r="H184" s="78">
        <v>10</v>
      </c>
      <c r="I184" s="78">
        <v>73</v>
      </c>
      <c r="J184" s="89">
        <f t="shared" si="14"/>
        <v>2.2307104660045838E-3</v>
      </c>
      <c r="K184" s="89">
        <f t="shared" si="15"/>
        <v>0.99776928953399546</v>
      </c>
      <c r="L184" s="47">
        <f t="shared" si="16"/>
        <v>0.97607333842627964</v>
      </c>
      <c r="M184" s="16">
        <v>32725</v>
      </c>
      <c r="N184" s="16">
        <v>9865</v>
      </c>
      <c r="O184" s="16">
        <v>4758</v>
      </c>
      <c r="P184" s="78">
        <v>24</v>
      </c>
      <c r="Q184" s="78">
        <v>5</v>
      </c>
      <c r="R184" s="78">
        <v>12</v>
      </c>
      <c r="S184" s="78">
        <v>3</v>
      </c>
      <c r="T184" s="78">
        <v>13</v>
      </c>
      <c r="U184" s="16">
        <v>17982</v>
      </c>
      <c r="V184" s="78">
        <v>49</v>
      </c>
      <c r="W184" s="78">
        <v>14</v>
      </c>
      <c r="X184" s="47">
        <f t="shared" si="17"/>
        <v>8.5561497326203204E-4</v>
      </c>
      <c r="Y184" s="47">
        <f t="shared" si="18"/>
        <v>0.99706646294881585</v>
      </c>
      <c r="Z184" s="16">
        <v>32725</v>
      </c>
      <c r="AA184" s="16">
        <v>22379</v>
      </c>
      <c r="AB184" s="16">
        <v>10163</v>
      </c>
      <c r="AC184" s="78">
        <v>81</v>
      </c>
      <c r="AD184" s="78">
        <v>8</v>
      </c>
      <c r="AE184" s="78">
        <v>28</v>
      </c>
      <c r="AF184" s="78">
        <v>2</v>
      </c>
      <c r="AG184" s="78">
        <v>1</v>
      </c>
      <c r="AH184" s="78">
        <v>42</v>
      </c>
      <c r="AI184" s="78" t="s">
        <v>896</v>
      </c>
      <c r="AJ184" s="78">
        <v>21</v>
      </c>
      <c r="AK184" s="47">
        <f t="shared" si="19"/>
        <v>0.99819709702062642</v>
      </c>
      <c r="AL184" s="48">
        <f t="shared" si="20"/>
        <v>0.98656990068754769</v>
      </c>
    </row>
    <row r="185" spans="1:38" x14ac:dyDescent="0.3">
      <c r="A185" s="19" t="s">
        <v>415</v>
      </c>
      <c r="B185" s="16" t="s">
        <v>443</v>
      </c>
      <c r="C185" s="19">
        <v>64756</v>
      </c>
      <c r="D185" s="16">
        <v>2789</v>
      </c>
      <c r="E185" s="16">
        <v>59204</v>
      </c>
      <c r="F185" s="16">
        <v>2152</v>
      </c>
      <c r="G185" s="78">
        <v>319</v>
      </c>
      <c r="H185" s="78">
        <v>23</v>
      </c>
      <c r="I185" s="78">
        <v>269</v>
      </c>
      <c r="J185" s="89">
        <f t="shared" si="14"/>
        <v>4.1540552226820683E-3</v>
      </c>
      <c r="K185" s="89">
        <f t="shared" si="15"/>
        <v>0.99584594477731792</v>
      </c>
      <c r="L185" s="47">
        <f t="shared" si="16"/>
        <v>0.95733213910680093</v>
      </c>
      <c r="M185" s="16">
        <v>64756</v>
      </c>
      <c r="N185" s="16">
        <v>40429</v>
      </c>
      <c r="O185" s="16">
        <v>4360</v>
      </c>
      <c r="P185" s="78">
        <v>201</v>
      </c>
      <c r="Q185" s="78">
        <v>12</v>
      </c>
      <c r="R185" s="78">
        <v>175</v>
      </c>
      <c r="S185" s="78">
        <v>0</v>
      </c>
      <c r="T185" s="78">
        <v>22</v>
      </c>
      <c r="U185" s="16">
        <v>19214</v>
      </c>
      <c r="V185" s="78">
        <v>44</v>
      </c>
      <c r="W185" s="78">
        <v>299</v>
      </c>
      <c r="X185" s="47">
        <f t="shared" si="17"/>
        <v>3.0421891407746001E-3</v>
      </c>
      <c r="Y185" s="47">
        <f t="shared" si="18"/>
        <v>0.99147569337204278</v>
      </c>
      <c r="Z185" s="16">
        <v>64756</v>
      </c>
      <c r="AA185" s="16">
        <v>55662</v>
      </c>
      <c r="AB185" s="16">
        <v>7853</v>
      </c>
      <c r="AC185" s="78">
        <v>477</v>
      </c>
      <c r="AD185" s="78">
        <v>31</v>
      </c>
      <c r="AE185" s="78">
        <v>256</v>
      </c>
      <c r="AF185" s="78" t="s">
        <v>896</v>
      </c>
      <c r="AG185" s="78">
        <v>0</v>
      </c>
      <c r="AH185" s="78">
        <v>130</v>
      </c>
      <c r="AI185" s="78">
        <v>3</v>
      </c>
      <c r="AJ185" s="78">
        <v>344</v>
      </c>
      <c r="AK185" s="47">
        <f t="shared" si="19"/>
        <v>0.99020940144542591</v>
      </c>
      <c r="AL185" s="48">
        <f t="shared" si="20"/>
        <v>0.9744039162394218</v>
      </c>
    </row>
    <row r="186" spans="1:38" x14ac:dyDescent="0.3">
      <c r="A186" s="19" t="s">
        <v>415</v>
      </c>
      <c r="B186" s="16" t="s">
        <v>445</v>
      </c>
      <c r="C186" s="19">
        <v>45456</v>
      </c>
      <c r="D186" s="16">
        <v>1810</v>
      </c>
      <c r="E186" s="16">
        <v>41344</v>
      </c>
      <c r="F186" s="16">
        <v>1686</v>
      </c>
      <c r="G186" s="78">
        <v>386</v>
      </c>
      <c r="H186" s="78">
        <v>26</v>
      </c>
      <c r="I186" s="78">
        <v>204</v>
      </c>
      <c r="J186" s="89">
        <f t="shared" si="14"/>
        <v>4.4878563885955647E-3</v>
      </c>
      <c r="K186" s="89">
        <f t="shared" si="15"/>
        <v>0.99551214361140439</v>
      </c>
      <c r="L186" s="47">
        <f t="shared" si="16"/>
        <v>0.94935762055614226</v>
      </c>
      <c r="M186" s="16">
        <v>45456</v>
      </c>
      <c r="N186" s="16">
        <v>5132</v>
      </c>
      <c r="O186" s="16">
        <v>5429</v>
      </c>
      <c r="P186" s="78">
        <v>48</v>
      </c>
      <c r="Q186" s="78">
        <v>15</v>
      </c>
      <c r="R186" s="16">
        <v>3177</v>
      </c>
      <c r="S186" s="78">
        <v>9</v>
      </c>
      <c r="T186" s="78">
        <v>195</v>
      </c>
      <c r="U186" s="16">
        <v>31329</v>
      </c>
      <c r="V186" s="78">
        <v>82</v>
      </c>
      <c r="W186" s="78">
        <v>40</v>
      </c>
      <c r="X186" s="47">
        <f t="shared" si="17"/>
        <v>7.4379619852164736E-2</v>
      </c>
      <c r="Y186" s="47">
        <f t="shared" si="18"/>
        <v>0.92260647659274908</v>
      </c>
      <c r="Z186" s="16">
        <v>45456</v>
      </c>
      <c r="AA186" s="16">
        <v>12642</v>
      </c>
      <c r="AB186" s="16">
        <v>31055</v>
      </c>
      <c r="AC186" s="78">
        <v>117</v>
      </c>
      <c r="AD186" s="78">
        <v>12</v>
      </c>
      <c r="AE186" s="16">
        <v>1352</v>
      </c>
      <c r="AF186" s="78">
        <v>3</v>
      </c>
      <c r="AG186" s="78">
        <v>7</v>
      </c>
      <c r="AH186" s="78">
        <v>139</v>
      </c>
      <c r="AI186" s="78">
        <v>1</v>
      </c>
      <c r="AJ186" s="78">
        <v>128</v>
      </c>
      <c r="AK186" s="47">
        <f t="shared" si="19"/>
        <v>0.96708905315029914</v>
      </c>
      <c r="AL186" s="48">
        <f t="shared" si="20"/>
        <v>0.93598204857444567</v>
      </c>
    </row>
    <row r="187" spans="1:38" x14ac:dyDescent="0.3">
      <c r="A187" s="19" t="s">
        <v>415</v>
      </c>
      <c r="B187" s="16" t="s">
        <v>447</v>
      </c>
      <c r="C187" s="19">
        <v>14409</v>
      </c>
      <c r="D187" s="78">
        <v>307</v>
      </c>
      <c r="E187" s="16">
        <v>13655</v>
      </c>
      <c r="F187" s="78">
        <v>187</v>
      </c>
      <c r="G187" s="78">
        <v>152</v>
      </c>
      <c r="H187" s="78">
        <v>72</v>
      </c>
      <c r="I187" s="78">
        <v>36</v>
      </c>
      <c r="J187" s="89">
        <f t="shared" si="14"/>
        <v>2.4984384759525295E-3</v>
      </c>
      <c r="K187" s="89">
        <f t="shared" si="15"/>
        <v>0.99750156152404745</v>
      </c>
      <c r="L187" s="47">
        <f t="shared" si="16"/>
        <v>0.9689777222569228</v>
      </c>
      <c r="M187" s="16">
        <v>14409</v>
      </c>
      <c r="N187" s="16">
        <v>2375</v>
      </c>
      <c r="O187" s="16">
        <v>5263</v>
      </c>
      <c r="P187" s="78">
        <v>34</v>
      </c>
      <c r="Q187" s="78" t="s">
        <v>896</v>
      </c>
      <c r="R187" s="78">
        <v>139</v>
      </c>
      <c r="S187" s="78">
        <v>0</v>
      </c>
      <c r="T187" s="78">
        <v>6</v>
      </c>
      <c r="U187" s="16">
        <v>6567</v>
      </c>
      <c r="V187" s="78">
        <v>9</v>
      </c>
      <c r="W187" s="78">
        <v>16</v>
      </c>
      <c r="X187" s="47">
        <f t="shared" si="17"/>
        <v>1.0063154972586578E-2</v>
      </c>
      <c r="Y187" s="47">
        <f t="shared" si="18"/>
        <v>0.98820181830800191</v>
      </c>
      <c r="Z187" s="16">
        <v>14409</v>
      </c>
      <c r="AA187" s="16">
        <v>4194</v>
      </c>
      <c r="AB187" s="16">
        <v>9508</v>
      </c>
      <c r="AC187" s="78">
        <v>59</v>
      </c>
      <c r="AD187" s="78">
        <v>3</v>
      </c>
      <c r="AE187" s="78">
        <v>554</v>
      </c>
      <c r="AF187" s="78">
        <v>2</v>
      </c>
      <c r="AG187" s="78">
        <v>0</v>
      </c>
      <c r="AH187" s="78">
        <v>19</v>
      </c>
      <c r="AI187" s="78">
        <v>1</v>
      </c>
      <c r="AJ187" s="78">
        <v>69</v>
      </c>
      <c r="AK187" s="47">
        <f t="shared" si="19"/>
        <v>0.95634672773960716</v>
      </c>
      <c r="AL187" s="48">
        <f t="shared" si="20"/>
        <v>0.97858977028246241</v>
      </c>
    </row>
    <row r="188" spans="1:38" x14ac:dyDescent="0.3">
      <c r="A188" s="19" t="s">
        <v>415</v>
      </c>
      <c r="B188" s="16" t="s">
        <v>449</v>
      </c>
      <c r="C188" s="19">
        <v>35360</v>
      </c>
      <c r="D188" s="16">
        <v>6140</v>
      </c>
      <c r="E188" s="16">
        <v>29127</v>
      </c>
      <c r="F188" s="78">
        <v>52</v>
      </c>
      <c r="G188" s="78">
        <v>3</v>
      </c>
      <c r="H188" s="78">
        <v>13</v>
      </c>
      <c r="I188" s="78">
        <v>25</v>
      </c>
      <c r="J188" s="89">
        <f t="shared" si="14"/>
        <v>7.0701357466063347E-4</v>
      </c>
      <c r="K188" s="89">
        <f t="shared" si="15"/>
        <v>0.99929298642533937</v>
      </c>
      <c r="L188" s="47">
        <f t="shared" si="16"/>
        <v>0.99736990950226245</v>
      </c>
      <c r="M188" s="16">
        <v>35360</v>
      </c>
      <c r="N188" s="16">
        <v>11823</v>
      </c>
      <c r="O188" s="78">
        <v>758</v>
      </c>
      <c r="P188" s="78">
        <v>105</v>
      </c>
      <c r="Q188" s="78" t="s">
        <v>896</v>
      </c>
      <c r="R188" s="78">
        <v>0</v>
      </c>
      <c r="S188" s="78">
        <v>1</v>
      </c>
      <c r="T188" s="78">
        <v>6</v>
      </c>
      <c r="U188" s="16">
        <v>22565</v>
      </c>
      <c r="V188" s="78">
        <v>73</v>
      </c>
      <c r="W188" s="78">
        <v>29</v>
      </c>
      <c r="X188" s="47">
        <f t="shared" si="17"/>
        <v>1.9796380090497738E-4</v>
      </c>
      <c r="Y188" s="47">
        <f t="shared" si="18"/>
        <v>0.99691742081447965</v>
      </c>
      <c r="Z188" s="16">
        <v>35360</v>
      </c>
      <c r="AA188" s="16">
        <v>30816</v>
      </c>
      <c r="AB188" s="16">
        <v>4197</v>
      </c>
      <c r="AC188" s="78">
        <v>176</v>
      </c>
      <c r="AD188" s="78">
        <v>1</v>
      </c>
      <c r="AE188" s="78">
        <v>2</v>
      </c>
      <c r="AF188" s="78">
        <v>0</v>
      </c>
      <c r="AG188" s="78">
        <v>2</v>
      </c>
      <c r="AH188" s="78">
        <v>145</v>
      </c>
      <c r="AI188" s="78">
        <v>1</v>
      </c>
      <c r="AJ188" s="78">
        <v>20</v>
      </c>
      <c r="AK188" s="47">
        <f t="shared" si="19"/>
        <v>0.99932126696832579</v>
      </c>
      <c r="AL188" s="48">
        <f t="shared" si="20"/>
        <v>0.99714366515837105</v>
      </c>
    </row>
    <row r="189" spans="1:38" x14ac:dyDescent="0.3">
      <c r="A189" s="19" t="s">
        <v>415</v>
      </c>
      <c r="B189" s="16" t="s">
        <v>451</v>
      </c>
      <c r="C189" s="19">
        <v>10306</v>
      </c>
      <c r="D189" s="16">
        <v>3011</v>
      </c>
      <c r="E189" s="16">
        <v>7260</v>
      </c>
      <c r="F189" s="78">
        <v>12</v>
      </c>
      <c r="G189" s="78" t="s">
        <v>896</v>
      </c>
      <c r="H189" s="78">
        <v>1</v>
      </c>
      <c r="I189" s="78">
        <v>22</v>
      </c>
      <c r="J189" s="89">
        <f t="shared" si="14"/>
        <v>2.1346788278672618E-3</v>
      </c>
      <c r="K189" s="89">
        <f t="shared" si="15"/>
        <v>0.99786532117213278</v>
      </c>
      <c r="L189" s="47">
        <f t="shared" si="16"/>
        <v>0.99660392004657483</v>
      </c>
      <c r="M189" s="16">
        <v>10306</v>
      </c>
      <c r="N189" s="16">
        <v>3079</v>
      </c>
      <c r="O189" s="78">
        <v>4</v>
      </c>
      <c r="P189" s="78">
        <v>1</v>
      </c>
      <c r="Q189" s="78" t="s">
        <v>896</v>
      </c>
      <c r="R189" s="78">
        <v>2</v>
      </c>
      <c r="S189" s="78">
        <v>2</v>
      </c>
      <c r="T189" s="78">
        <v>1</v>
      </c>
      <c r="U189" s="16">
        <v>7162</v>
      </c>
      <c r="V189" s="78">
        <v>24</v>
      </c>
      <c r="W189" s="78">
        <v>31</v>
      </c>
      <c r="X189" s="47">
        <f t="shared" si="17"/>
        <v>4.8515427906074132E-4</v>
      </c>
      <c r="Y189" s="47">
        <f t="shared" si="18"/>
        <v>0.99417814865127108</v>
      </c>
      <c r="Z189" s="16">
        <v>10306</v>
      </c>
      <c r="AA189" s="16">
        <v>10162</v>
      </c>
      <c r="AB189" s="78">
        <v>91</v>
      </c>
      <c r="AC189" s="78">
        <v>3</v>
      </c>
      <c r="AD189" s="78">
        <v>0</v>
      </c>
      <c r="AE189" s="78">
        <v>2</v>
      </c>
      <c r="AF189" s="78">
        <v>0</v>
      </c>
      <c r="AG189" s="78">
        <v>0</v>
      </c>
      <c r="AH189" s="78">
        <v>17</v>
      </c>
      <c r="AI189" s="78">
        <v>1</v>
      </c>
      <c r="AJ189" s="78">
        <v>30</v>
      </c>
      <c r="AK189" s="47">
        <f t="shared" si="19"/>
        <v>0.99679798175819911</v>
      </c>
      <c r="AL189" s="48">
        <f t="shared" si="20"/>
        <v>0.99539103434892295</v>
      </c>
    </row>
    <row r="190" spans="1:38" x14ac:dyDescent="0.3">
      <c r="A190" s="19" t="s">
        <v>415</v>
      </c>
      <c r="B190" s="16" t="s">
        <v>453</v>
      </c>
      <c r="C190" s="19">
        <v>8397</v>
      </c>
      <c r="D190" s="16">
        <v>2427</v>
      </c>
      <c r="E190" s="16">
        <v>5932</v>
      </c>
      <c r="F190" s="78">
        <v>8</v>
      </c>
      <c r="G190" s="78">
        <v>1</v>
      </c>
      <c r="H190" s="78">
        <v>1</v>
      </c>
      <c r="I190" s="78">
        <v>28</v>
      </c>
      <c r="J190" s="89">
        <f t="shared" si="14"/>
        <v>3.3345242348457784E-3</v>
      </c>
      <c r="K190" s="89">
        <f t="shared" si="15"/>
        <v>0.99666547576515419</v>
      </c>
      <c r="L190" s="47">
        <f t="shared" si="16"/>
        <v>0.99547457425270935</v>
      </c>
      <c r="M190" s="16">
        <v>8397</v>
      </c>
      <c r="N190" s="16">
        <v>1980</v>
      </c>
      <c r="O190" s="78">
        <v>11</v>
      </c>
      <c r="P190" s="78">
        <v>33</v>
      </c>
      <c r="Q190" s="78">
        <v>3</v>
      </c>
      <c r="R190" s="78">
        <v>1</v>
      </c>
      <c r="S190" s="78">
        <v>0</v>
      </c>
      <c r="T190" s="78">
        <v>0</v>
      </c>
      <c r="U190" s="16">
        <v>6343</v>
      </c>
      <c r="V190" s="78">
        <v>22</v>
      </c>
      <c r="W190" s="78">
        <v>4</v>
      </c>
      <c r="X190" s="47">
        <f t="shared" si="17"/>
        <v>1.1909015124449208E-4</v>
      </c>
      <c r="Y190" s="47">
        <f t="shared" si="18"/>
        <v>0.99642729546266529</v>
      </c>
      <c r="Z190" s="16">
        <v>8397</v>
      </c>
      <c r="AA190" s="16">
        <v>8227</v>
      </c>
      <c r="AB190" s="78">
        <v>91</v>
      </c>
      <c r="AC190" s="78">
        <v>48</v>
      </c>
      <c r="AD190" s="78">
        <v>3</v>
      </c>
      <c r="AE190" s="78">
        <v>14</v>
      </c>
      <c r="AF190" s="78">
        <v>0</v>
      </c>
      <c r="AG190" s="78">
        <v>0</v>
      </c>
      <c r="AH190" s="78">
        <v>11</v>
      </c>
      <c r="AI190" s="78" t="s">
        <v>896</v>
      </c>
      <c r="AJ190" s="78">
        <v>3</v>
      </c>
      <c r="AK190" s="47">
        <f t="shared" si="19"/>
        <v>0.99761819697511012</v>
      </c>
      <c r="AL190" s="48">
        <f t="shared" si="20"/>
        <v>0.99595093485768738</v>
      </c>
    </row>
    <row r="191" spans="1:38" x14ac:dyDescent="0.3">
      <c r="A191" s="19" t="s">
        <v>415</v>
      </c>
      <c r="B191" s="16" t="s">
        <v>455</v>
      </c>
      <c r="C191" s="19">
        <v>76984</v>
      </c>
      <c r="D191" s="16">
        <v>1172</v>
      </c>
      <c r="E191" s="16">
        <v>72608</v>
      </c>
      <c r="F191" s="16">
        <v>2083</v>
      </c>
      <c r="G191" s="78">
        <v>138</v>
      </c>
      <c r="H191" s="78">
        <v>32</v>
      </c>
      <c r="I191" s="78">
        <v>951</v>
      </c>
      <c r="J191" s="89">
        <f t="shared" si="14"/>
        <v>1.2353216252727839E-2</v>
      </c>
      <c r="K191" s="89">
        <f t="shared" si="15"/>
        <v>0.98764678374727222</v>
      </c>
      <c r="L191" s="47">
        <f t="shared" si="16"/>
        <v>0.95838096227787595</v>
      </c>
      <c r="M191" s="16">
        <v>76984</v>
      </c>
      <c r="N191" s="16">
        <v>9646</v>
      </c>
      <c r="O191" s="16">
        <v>21566</v>
      </c>
      <c r="P191" s="78">
        <v>115</v>
      </c>
      <c r="Q191" s="78">
        <v>39</v>
      </c>
      <c r="R191" s="16">
        <v>7893</v>
      </c>
      <c r="S191" s="78">
        <v>10</v>
      </c>
      <c r="T191" s="78">
        <v>79</v>
      </c>
      <c r="U191" s="16">
        <v>36407</v>
      </c>
      <c r="V191" s="78">
        <v>288</v>
      </c>
      <c r="W191" s="78">
        <v>941</v>
      </c>
      <c r="X191" s="47">
        <f t="shared" si="17"/>
        <v>0.10368388236516679</v>
      </c>
      <c r="Y191" s="47">
        <f t="shared" si="18"/>
        <v>0.87984516263119605</v>
      </c>
      <c r="Z191" s="16">
        <v>76984</v>
      </c>
      <c r="AA191" s="16">
        <v>19324</v>
      </c>
      <c r="AB191" s="16">
        <v>49845</v>
      </c>
      <c r="AC191" s="78">
        <v>278</v>
      </c>
      <c r="AD191" s="78">
        <v>45</v>
      </c>
      <c r="AE191" s="16">
        <v>5214</v>
      </c>
      <c r="AF191" s="78">
        <v>12</v>
      </c>
      <c r="AG191" s="78">
        <v>4</v>
      </c>
      <c r="AH191" s="78">
        <v>114</v>
      </c>
      <c r="AI191" s="78">
        <v>56</v>
      </c>
      <c r="AJ191" s="16">
        <v>2092</v>
      </c>
      <c r="AK191" s="47">
        <f t="shared" si="19"/>
        <v>0.90362932557414533</v>
      </c>
      <c r="AL191" s="48">
        <f t="shared" si="20"/>
        <v>0.91911306245453606</v>
      </c>
    </row>
    <row r="192" spans="1:38" x14ac:dyDescent="0.3">
      <c r="A192" s="19" t="s">
        <v>415</v>
      </c>
      <c r="B192" s="16" t="s">
        <v>457</v>
      </c>
      <c r="C192" s="19">
        <v>42704</v>
      </c>
      <c r="D192" s="16">
        <v>4807</v>
      </c>
      <c r="E192" s="16">
        <v>36584</v>
      </c>
      <c r="F192" s="78">
        <v>953</v>
      </c>
      <c r="G192" s="78">
        <v>208</v>
      </c>
      <c r="H192" s="78">
        <v>41</v>
      </c>
      <c r="I192" s="78">
        <v>111</v>
      </c>
      <c r="J192" s="89">
        <f t="shared" si="14"/>
        <v>2.5992881228924692E-3</v>
      </c>
      <c r="K192" s="89">
        <f t="shared" si="15"/>
        <v>0.99740071187710755</v>
      </c>
      <c r="L192" s="47">
        <f t="shared" si="16"/>
        <v>0.96925346571749715</v>
      </c>
      <c r="M192" s="16">
        <v>42704</v>
      </c>
      <c r="N192" s="16">
        <v>7847</v>
      </c>
      <c r="O192" s="16">
        <v>11043</v>
      </c>
      <c r="P192" s="78">
        <v>56</v>
      </c>
      <c r="Q192" s="78">
        <v>2</v>
      </c>
      <c r="R192" s="78">
        <v>538</v>
      </c>
      <c r="S192" s="78">
        <v>1</v>
      </c>
      <c r="T192" s="78">
        <v>37</v>
      </c>
      <c r="U192" s="16">
        <v>22981</v>
      </c>
      <c r="V192" s="78">
        <v>61</v>
      </c>
      <c r="W192" s="78">
        <v>138</v>
      </c>
      <c r="X192" s="47">
        <f t="shared" si="17"/>
        <v>1.3488197826901461E-2</v>
      </c>
      <c r="Y192" s="47">
        <f t="shared" si="18"/>
        <v>0.98180498313975273</v>
      </c>
      <c r="Z192" s="16">
        <v>42704</v>
      </c>
      <c r="AA192" s="16">
        <v>14609</v>
      </c>
      <c r="AB192" s="16">
        <v>26901</v>
      </c>
      <c r="AC192" s="78">
        <v>145</v>
      </c>
      <c r="AD192" s="78">
        <v>3</v>
      </c>
      <c r="AE192" s="78">
        <v>644</v>
      </c>
      <c r="AF192" s="78">
        <v>2</v>
      </c>
      <c r="AG192" s="78">
        <v>0</v>
      </c>
      <c r="AH192" s="78">
        <v>43</v>
      </c>
      <c r="AI192" s="78">
        <v>4</v>
      </c>
      <c r="AJ192" s="78">
        <v>353</v>
      </c>
      <c r="AK192" s="47">
        <f t="shared" si="19"/>
        <v>0.97644248782315479</v>
      </c>
      <c r="AL192" s="48">
        <f t="shared" si="20"/>
        <v>0.97552922442862489</v>
      </c>
    </row>
    <row r="193" spans="1:38" x14ac:dyDescent="0.3">
      <c r="A193" s="19" t="s">
        <v>415</v>
      </c>
      <c r="B193" s="16" t="s">
        <v>459</v>
      </c>
      <c r="C193" s="19">
        <v>33913</v>
      </c>
      <c r="D193" s="78">
        <v>926</v>
      </c>
      <c r="E193" s="16">
        <v>31086</v>
      </c>
      <c r="F193" s="16">
        <v>1025</v>
      </c>
      <c r="G193" s="78">
        <v>266</v>
      </c>
      <c r="H193" s="78">
        <v>18</v>
      </c>
      <c r="I193" s="78">
        <v>592</v>
      </c>
      <c r="J193" s="89">
        <f t="shared" si="14"/>
        <v>1.7456432636452097E-2</v>
      </c>
      <c r="K193" s="89">
        <f t="shared" si="15"/>
        <v>0.98254356736354787</v>
      </c>
      <c r="L193" s="47">
        <f t="shared" si="16"/>
        <v>0.94394479992923064</v>
      </c>
      <c r="M193" s="16">
        <v>33913</v>
      </c>
      <c r="N193" s="16">
        <v>3244</v>
      </c>
      <c r="O193" s="16">
        <v>13132</v>
      </c>
      <c r="P193" s="78">
        <v>48</v>
      </c>
      <c r="Q193" s="78">
        <v>136</v>
      </c>
      <c r="R193" s="16">
        <v>3491</v>
      </c>
      <c r="S193" s="78">
        <v>158</v>
      </c>
      <c r="T193" s="78">
        <v>24</v>
      </c>
      <c r="U193" s="16">
        <v>13149</v>
      </c>
      <c r="V193" s="78">
        <v>33</v>
      </c>
      <c r="W193" s="78">
        <v>498</v>
      </c>
      <c r="X193" s="47">
        <f t="shared" si="17"/>
        <v>0.1083065491109604</v>
      </c>
      <c r="Y193" s="47">
        <f t="shared" si="18"/>
        <v>0.87202547695573973</v>
      </c>
      <c r="Z193" s="16">
        <v>33913</v>
      </c>
      <c r="AA193" s="16">
        <v>5405</v>
      </c>
      <c r="AB193" s="16">
        <v>24039</v>
      </c>
      <c r="AC193" s="78">
        <v>81</v>
      </c>
      <c r="AD193" s="78">
        <v>136</v>
      </c>
      <c r="AE193" s="16">
        <v>3395</v>
      </c>
      <c r="AF193" s="78">
        <v>208</v>
      </c>
      <c r="AG193" s="78">
        <v>1</v>
      </c>
      <c r="AH193" s="78">
        <v>37</v>
      </c>
      <c r="AI193" s="78" t="s">
        <v>896</v>
      </c>
      <c r="AJ193" s="78">
        <v>611</v>
      </c>
      <c r="AK193" s="47">
        <f t="shared" si="19"/>
        <v>0.8717306047828266</v>
      </c>
      <c r="AL193" s="48">
        <f t="shared" si="20"/>
        <v>0.90798513844248518</v>
      </c>
    </row>
    <row r="194" spans="1:38" x14ac:dyDescent="0.3">
      <c r="A194" s="19" t="s">
        <v>415</v>
      </c>
      <c r="B194" s="16" t="s">
        <v>461</v>
      </c>
      <c r="C194" s="19">
        <v>37905</v>
      </c>
      <c r="D194" s="78">
        <v>489</v>
      </c>
      <c r="E194" s="16">
        <v>34642</v>
      </c>
      <c r="F194" s="16">
        <v>1157</v>
      </c>
      <c r="G194" s="78">
        <v>243</v>
      </c>
      <c r="H194" s="78">
        <v>87</v>
      </c>
      <c r="I194" s="16">
        <v>1287</v>
      </c>
      <c r="J194" s="89">
        <f t="shared" si="14"/>
        <v>3.3953304313415117E-2</v>
      </c>
      <c r="K194" s="89">
        <f t="shared" si="15"/>
        <v>0.96604669568658486</v>
      </c>
      <c r="L194" s="47">
        <f t="shared" si="16"/>
        <v>0.92681704260651632</v>
      </c>
      <c r="M194" s="16">
        <v>37905</v>
      </c>
      <c r="N194" s="78">
        <v>382</v>
      </c>
      <c r="O194" s="16">
        <v>7874</v>
      </c>
      <c r="P194" s="78">
        <v>154</v>
      </c>
      <c r="Q194" s="78">
        <v>12</v>
      </c>
      <c r="R194" s="16">
        <v>5310</v>
      </c>
      <c r="S194" s="78">
        <v>7</v>
      </c>
      <c r="T194" s="78">
        <v>36</v>
      </c>
      <c r="U194" s="16">
        <v>23944</v>
      </c>
      <c r="V194" s="78">
        <v>64</v>
      </c>
      <c r="W194" s="78">
        <v>122</v>
      </c>
      <c r="X194" s="47">
        <f t="shared" si="17"/>
        <v>0.14122147473948027</v>
      </c>
      <c r="Y194" s="47">
        <f t="shared" si="18"/>
        <v>0.85355493998153276</v>
      </c>
      <c r="Z194" s="16">
        <v>37905</v>
      </c>
      <c r="AA194" s="16">
        <v>5262</v>
      </c>
      <c r="AB194" s="16">
        <v>28119</v>
      </c>
      <c r="AC194" s="78">
        <v>398</v>
      </c>
      <c r="AD194" s="78">
        <v>12</v>
      </c>
      <c r="AE194" s="16">
        <v>3243</v>
      </c>
      <c r="AF194" s="78">
        <v>41</v>
      </c>
      <c r="AG194" s="78">
        <v>1</v>
      </c>
      <c r="AH194" s="78">
        <v>35</v>
      </c>
      <c r="AI194" s="78">
        <v>12</v>
      </c>
      <c r="AJ194" s="78">
        <v>782</v>
      </c>
      <c r="AK194" s="47">
        <f t="shared" si="19"/>
        <v>0.89209866772193647</v>
      </c>
      <c r="AL194" s="48">
        <f t="shared" si="20"/>
        <v>0.89018599129402454</v>
      </c>
    </row>
    <row r="195" spans="1:38" x14ac:dyDescent="0.3">
      <c r="A195" s="19" t="s">
        <v>415</v>
      </c>
      <c r="B195" s="16" t="s">
        <v>463</v>
      </c>
      <c r="C195" s="19">
        <v>25918</v>
      </c>
      <c r="D195" s="16">
        <v>3402</v>
      </c>
      <c r="E195" s="16">
        <v>21985</v>
      </c>
      <c r="F195" s="78">
        <v>52</v>
      </c>
      <c r="G195" s="78">
        <v>67</v>
      </c>
      <c r="H195" s="78">
        <v>162</v>
      </c>
      <c r="I195" s="78">
        <v>250</v>
      </c>
      <c r="J195" s="89">
        <f t="shared" si="14"/>
        <v>9.6458060035496569E-3</v>
      </c>
      <c r="K195" s="89">
        <f t="shared" si="15"/>
        <v>0.9903541939964503</v>
      </c>
      <c r="L195" s="47">
        <f t="shared" si="16"/>
        <v>0.97951230804846057</v>
      </c>
      <c r="M195" s="16">
        <v>25918</v>
      </c>
      <c r="N195" s="16">
        <v>10090</v>
      </c>
      <c r="O195" s="78">
        <v>280</v>
      </c>
      <c r="P195" s="78">
        <v>22</v>
      </c>
      <c r="Q195" s="78">
        <v>3</v>
      </c>
      <c r="R195" s="78">
        <v>11</v>
      </c>
      <c r="S195" s="78">
        <v>2</v>
      </c>
      <c r="T195" s="78">
        <v>1</v>
      </c>
      <c r="U195" s="16">
        <v>15399</v>
      </c>
      <c r="V195" s="78">
        <v>55</v>
      </c>
      <c r="W195" s="78">
        <v>55</v>
      </c>
      <c r="X195" s="47">
        <f t="shared" si="17"/>
        <v>5.4016513619878077E-4</v>
      </c>
      <c r="Y195" s="47">
        <f t="shared" si="18"/>
        <v>0.99509993055019674</v>
      </c>
      <c r="Z195" s="16">
        <v>25918</v>
      </c>
      <c r="AA195" s="16">
        <v>24955</v>
      </c>
      <c r="AB195" s="78">
        <v>801</v>
      </c>
      <c r="AC195" s="78">
        <v>37</v>
      </c>
      <c r="AD195" s="78">
        <v>8</v>
      </c>
      <c r="AE195" s="78">
        <v>10</v>
      </c>
      <c r="AF195" s="78">
        <v>0</v>
      </c>
      <c r="AG195" s="78">
        <v>0</v>
      </c>
      <c r="AH195" s="78">
        <v>57</v>
      </c>
      <c r="AI195" s="78" t="s">
        <v>896</v>
      </c>
      <c r="AJ195" s="78">
        <v>50</v>
      </c>
      <c r="AK195" s="47">
        <f t="shared" si="19"/>
        <v>0.99737634076703452</v>
      </c>
      <c r="AL195" s="48">
        <f t="shared" si="20"/>
        <v>0.98730611929932866</v>
      </c>
    </row>
    <row r="196" spans="1:38" x14ac:dyDescent="0.3">
      <c r="A196" s="19" t="s">
        <v>415</v>
      </c>
      <c r="B196" s="16" t="s">
        <v>467</v>
      </c>
      <c r="C196" s="19">
        <v>61597</v>
      </c>
      <c r="D196" s="16">
        <v>1534</v>
      </c>
      <c r="E196" s="16">
        <v>55712</v>
      </c>
      <c r="F196" s="16">
        <v>1518</v>
      </c>
      <c r="G196" s="16">
        <v>1544</v>
      </c>
      <c r="H196" s="78">
        <v>155</v>
      </c>
      <c r="I196" s="16">
        <v>1134</v>
      </c>
      <c r="J196" s="89">
        <f t="shared" si="14"/>
        <v>1.8409987499391205E-2</v>
      </c>
      <c r="K196" s="89">
        <f t="shared" si="15"/>
        <v>0.98159001250060884</v>
      </c>
      <c r="L196" s="47">
        <f t="shared" si="16"/>
        <v>0.92936344302482266</v>
      </c>
      <c r="M196" s="16">
        <v>61597</v>
      </c>
      <c r="N196" s="16">
        <v>1392</v>
      </c>
      <c r="O196" s="16">
        <v>24925</v>
      </c>
      <c r="P196" s="16">
        <v>10389</v>
      </c>
      <c r="Q196" s="16">
        <v>3602</v>
      </c>
      <c r="R196" s="16">
        <v>14190</v>
      </c>
      <c r="S196" s="78">
        <v>33</v>
      </c>
      <c r="T196" s="78">
        <v>185</v>
      </c>
      <c r="U196" s="16">
        <v>5595</v>
      </c>
      <c r="V196" s="78">
        <v>91</v>
      </c>
      <c r="W196" s="16">
        <v>1195</v>
      </c>
      <c r="X196" s="47">
        <f t="shared" si="17"/>
        <v>0.23390749549491047</v>
      </c>
      <c r="Y196" s="47">
        <f t="shared" si="18"/>
        <v>0.68673799048654971</v>
      </c>
      <c r="Z196" s="16">
        <v>61597</v>
      </c>
      <c r="AA196" s="16">
        <v>3062</v>
      </c>
      <c r="AB196" s="16">
        <v>29188</v>
      </c>
      <c r="AC196" s="16">
        <v>9770</v>
      </c>
      <c r="AD196" s="16">
        <v>3618</v>
      </c>
      <c r="AE196" s="16">
        <v>14545</v>
      </c>
      <c r="AF196" s="78">
        <v>60</v>
      </c>
      <c r="AG196" s="78">
        <v>5</v>
      </c>
      <c r="AH196" s="78">
        <v>63</v>
      </c>
      <c r="AI196" s="78">
        <v>19</v>
      </c>
      <c r="AJ196" s="16">
        <v>1267</v>
      </c>
      <c r="AK196" s="47">
        <f t="shared" si="19"/>
        <v>0.68328002987158465</v>
      </c>
      <c r="AL196" s="48">
        <f t="shared" si="20"/>
        <v>0.80805071675568618</v>
      </c>
    </row>
    <row r="197" spans="1:38" x14ac:dyDescent="0.3">
      <c r="A197" s="19" t="s">
        <v>415</v>
      </c>
      <c r="B197" s="16" t="s">
        <v>469</v>
      </c>
      <c r="C197" s="19">
        <v>42469</v>
      </c>
      <c r="D197" s="78">
        <v>247</v>
      </c>
      <c r="E197" s="16">
        <v>27214</v>
      </c>
      <c r="F197" s="78">
        <v>1340</v>
      </c>
      <c r="G197" s="16">
        <v>10122</v>
      </c>
      <c r="H197" s="78">
        <v>154</v>
      </c>
      <c r="I197" s="16">
        <v>3392</v>
      </c>
      <c r="J197" s="89">
        <f t="shared" si="14"/>
        <v>7.987002284018932E-2</v>
      </c>
      <c r="K197" s="89">
        <f t="shared" si="15"/>
        <v>0.92012997715981071</v>
      </c>
      <c r="L197" s="47">
        <f t="shared" si="16"/>
        <v>0.64661282347123783</v>
      </c>
      <c r="M197" s="16">
        <v>42469</v>
      </c>
      <c r="N197" s="16">
        <v>1808</v>
      </c>
      <c r="O197" s="16">
        <v>2188</v>
      </c>
      <c r="P197" s="16">
        <v>3964</v>
      </c>
      <c r="Q197" s="16">
        <v>1098</v>
      </c>
      <c r="R197" s="16">
        <v>32290</v>
      </c>
      <c r="S197" s="78">
        <v>15</v>
      </c>
      <c r="T197" s="78">
        <v>103</v>
      </c>
      <c r="U197" s="78">
        <v>868</v>
      </c>
      <c r="V197" s="78">
        <v>5</v>
      </c>
      <c r="W197" s="78">
        <v>130</v>
      </c>
      <c r="X197" s="47">
        <f t="shared" si="17"/>
        <v>0.76309778897548797</v>
      </c>
      <c r="Y197" s="47">
        <f t="shared" si="18"/>
        <v>0.2078692693494078</v>
      </c>
      <c r="Z197" s="16">
        <v>42469</v>
      </c>
      <c r="AA197" s="16">
        <v>2296</v>
      </c>
      <c r="AB197" s="16">
        <v>3429</v>
      </c>
      <c r="AC197" s="16">
        <v>3221</v>
      </c>
      <c r="AD197" s="78">
        <v>1003</v>
      </c>
      <c r="AE197" s="16">
        <v>32321</v>
      </c>
      <c r="AF197" s="78">
        <v>16</v>
      </c>
      <c r="AG197" s="78">
        <v>3</v>
      </c>
      <c r="AH197" s="78">
        <v>34</v>
      </c>
      <c r="AI197" s="78">
        <v>2</v>
      </c>
      <c r="AJ197" s="78">
        <v>144</v>
      </c>
      <c r="AK197" s="47">
        <f t="shared" si="19"/>
        <v>0.21151899032235277</v>
      </c>
      <c r="AL197" s="48">
        <f t="shared" si="20"/>
        <v>0.42724104641032279</v>
      </c>
    </row>
    <row r="198" spans="1:38" x14ac:dyDescent="0.3">
      <c r="A198" s="19" t="s">
        <v>415</v>
      </c>
      <c r="B198" s="16" t="s">
        <v>471</v>
      </c>
      <c r="C198" s="19">
        <v>40087</v>
      </c>
      <c r="D198" s="78">
        <v>239</v>
      </c>
      <c r="E198" s="16">
        <v>27291</v>
      </c>
      <c r="F198" s="78">
        <v>821</v>
      </c>
      <c r="G198" s="16">
        <v>5422</v>
      </c>
      <c r="H198" s="78">
        <v>244</v>
      </c>
      <c r="I198" s="16">
        <v>6070</v>
      </c>
      <c r="J198" s="89">
        <f t="shared" ref="J198:J261" si="21">I198/C198</f>
        <v>0.15142066006436003</v>
      </c>
      <c r="K198" s="89">
        <f t="shared" ref="K198:K261" si="22">1-J198</f>
        <v>0.84857933993563994</v>
      </c>
      <c r="L198" s="47">
        <f t="shared" ref="L198:L261" si="23">(D198+E198)/C198</f>
        <v>0.6867563050365455</v>
      </c>
      <c r="M198" s="16">
        <v>40087</v>
      </c>
      <c r="N198" s="16">
        <v>1256</v>
      </c>
      <c r="O198" s="78">
        <v>47</v>
      </c>
      <c r="P198" s="78">
        <v>3</v>
      </c>
      <c r="Q198" s="78">
        <v>40</v>
      </c>
      <c r="R198" s="16">
        <v>38644</v>
      </c>
      <c r="S198" s="78">
        <v>13</v>
      </c>
      <c r="T198" s="78">
        <v>10</v>
      </c>
      <c r="U198" s="78">
        <v>68</v>
      </c>
      <c r="V198" s="78" t="s">
        <v>896</v>
      </c>
      <c r="W198" s="78">
        <v>6</v>
      </c>
      <c r="X198" s="47">
        <f t="shared" ref="X198:X261" si="24">(R198+S198+T198)/M198</f>
        <v>0.96457704492728313</v>
      </c>
      <c r="Y198" s="47">
        <f t="shared" ref="Y198:Y261" si="25">(N198+O198+P198+U198)/M198</f>
        <v>3.4275450894304886E-2</v>
      </c>
      <c r="Z198" s="16">
        <v>40087</v>
      </c>
      <c r="AA198" s="16">
        <v>1279</v>
      </c>
      <c r="AB198" s="78">
        <v>587</v>
      </c>
      <c r="AC198" s="78">
        <v>9</v>
      </c>
      <c r="AD198" s="78">
        <v>50</v>
      </c>
      <c r="AE198" s="16">
        <v>38138</v>
      </c>
      <c r="AF198" s="78">
        <v>13</v>
      </c>
      <c r="AG198" s="78">
        <v>0</v>
      </c>
      <c r="AH198" s="78">
        <v>2</v>
      </c>
      <c r="AI198" s="78" t="s">
        <v>896</v>
      </c>
      <c r="AJ198" s="78">
        <v>9</v>
      </c>
      <c r="AK198" s="47">
        <f t="shared" ref="AK198:AK261" si="26">(AA198+AB198+AC198+AG198+AH198)/Z198</f>
        <v>4.6823159627809516E-2</v>
      </c>
      <c r="AL198" s="48">
        <f t="shared" ref="AL198:AL261" si="27">(Y198+L198)/2</f>
        <v>0.36051587796542517</v>
      </c>
    </row>
    <row r="199" spans="1:38" x14ac:dyDescent="0.3">
      <c r="A199" s="19" t="s">
        <v>415</v>
      </c>
      <c r="B199" s="16" t="s">
        <v>473</v>
      </c>
      <c r="C199" s="19">
        <v>39314</v>
      </c>
      <c r="D199" s="78">
        <v>181</v>
      </c>
      <c r="E199" s="16">
        <v>37213</v>
      </c>
      <c r="F199" s="78">
        <v>178</v>
      </c>
      <c r="G199" s="78">
        <v>242</v>
      </c>
      <c r="H199" s="78">
        <v>59</v>
      </c>
      <c r="I199" s="16">
        <v>1441</v>
      </c>
      <c r="J199" s="89">
        <f t="shared" si="21"/>
        <v>3.6653609401231114E-2</v>
      </c>
      <c r="K199" s="89">
        <f t="shared" si="22"/>
        <v>0.96334639059876892</v>
      </c>
      <c r="L199" s="47">
        <f t="shared" si="23"/>
        <v>0.95116243577351578</v>
      </c>
      <c r="M199" s="16">
        <v>39314</v>
      </c>
      <c r="N199" s="78">
        <v>62</v>
      </c>
      <c r="O199" s="78">
        <v>59</v>
      </c>
      <c r="P199" s="78">
        <v>2</v>
      </c>
      <c r="Q199" s="78">
        <v>36</v>
      </c>
      <c r="R199" s="16">
        <v>38960</v>
      </c>
      <c r="S199" s="78">
        <v>12</v>
      </c>
      <c r="T199" s="78">
        <v>72</v>
      </c>
      <c r="U199" s="78">
        <v>110</v>
      </c>
      <c r="V199" s="78" t="s">
        <v>896</v>
      </c>
      <c r="W199" s="78">
        <v>1</v>
      </c>
      <c r="X199" s="47">
        <f t="shared" si="24"/>
        <v>0.99313221753065062</v>
      </c>
      <c r="Y199" s="47">
        <f t="shared" si="25"/>
        <v>5.9266419087348017E-3</v>
      </c>
      <c r="Z199" s="16">
        <v>39314</v>
      </c>
      <c r="AA199" s="78">
        <v>78</v>
      </c>
      <c r="AB199" s="78">
        <v>226</v>
      </c>
      <c r="AC199" s="78">
        <v>2</v>
      </c>
      <c r="AD199" s="78">
        <v>52</v>
      </c>
      <c r="AE199" s="16">
        <v>38921</v>
      </c>
      <c r="AF199" s="78">
        <v>24</v>
      </c>
      <c r="AG199" s="78">
        <v>4</v>
      </c>
      <c r="AH199" s="78">
        <v>5</v>
      </c>
      <c r="AI199" s="78" t="s">
        <v>896</v>
      </c>
      <c r="AJ199" s="78">
        <v>2</v>
      </c>
      <c r="AK199" s="47">
        <f t="shared" si="26"/>
        <v>8.0124128809075639E-3</v>
      </c>
      <c r="AL199" s="48">
        <f t="shared" si="27"/>
        <v>0.4785445388411253</v>
      </c>
    </row>
    <row r="200" spans="1:38" x14ac:dyDescent="0.3">
      <c r="A200" s="19" t="s">
        <v>415</v>
      </c>
      <c r="B200" s="16" t="s">
        <v>475</v>
      </c>
      <c r="C200" s="19">
        <v>51602</v>
      </c>
      <c r="D200" s="78">
        <v>388</v>
      </c>
      <c r="E200" s="16">
        <v>37297</v>
      </c>
      <c r="F200" s="16">
        <v>4707</v>
      </c>
      <c r="G200" s="16">
        <v>4538</v>
      </c>
      <c r="H200" s="78">
        <v>69</v>
      </c>
      <c r="I200" s="16">
        <v>4603</v>
      </c>
      <c r="J200" s="89">
        <f t="shared" si="21"/>
        <v>8.9201968915933488E-2</v>
      </c>
      <c r="K200" s="89">
        <f t="shared" si="22"/>
        <v>0.91079803108406654</v>
      </c>
      <c r="L200" s="47">
        <f t="shared" si="23"/>
        <v>0.73030115111817373</v>
      </c>
      <c r="M200" s="16">
        <v>51602</v>
      </c>
      <c r="N200" s="78">
        <v>41</v>
      </c>
      <c r="O200" s="16">
        <v>15204</v>
      </c>
      <c r="P200" s="16">
        <v>4928</v>
      </c>
      <c r="Q200" s="16">
        <v>3668</v>
      </c>
      <c r="R200" s="16">
        <v>22400</v>
      </c>
      <c r="S200" s="16">
        <v>4919</v>
      </c>
      <c r="T200" s="78">
        <v>82</v>
      </c>
      <c r="U200" s="78">
        <v>320</v>
      </c>
      <c r="V200" s="78">
        <v>2</v>
      </c>
      <c r="W200" s="78">
        <v>38</v>
      </c>
      <c r="X200" s="47">
        <f t="shared" si="24"/>
        <v>0.53100655013371578</v>
      </c>
      <c r="Y200" s="47">
        <f t="shared" si="25"/>
        <v>0.39713576993139799</v>
      </c>
      <c r="Z200" s="16">
        <v>51602</v>
      </c>
      <c r="AA200" s="78">
        <v>41</v>
      </c>
      <c r="AB200" s="16">
        <v>19197</v>
      </c>
      <c r="AC200" s="16">
        <v>3004</v>
      </c>
      <c r="AD200" s="16">
        <v>3746</v>
      </c>
      <c r="AE200" s="16">
        <v>16808</v>
      </c>
      <c r="AF200" s="16">
        <v>8747</v>
      </c>
      <c r="AG200" s="78">
        <v>10</v>
      </c>
      <c r="AH200" s="78">
        <v>12</v>
      </c>
      <c r="AI200" s="78" t="s">
        <v>896</v>
      </c>
      <c r="AJ200" s="78">
        <v>37</v>
      </c>
      <c r="AK200" s="47">
        <f t="shared" si="26"/>
        <v>0.43145614511065461</v>
      </c>
      <c r="AL200" s="48">
        <f t="shared" si="27"/>
        <v>0.5637184605247858</v>
      </c>
    </row>
    <row r="201" spans="1:38" x14ac:dyDescent="0.3">
      <c r="A201" s="19" t="s">
        <v>415</v>
      </c>
      <c r="B201" s="16" t="s">
        <v>477</v>
      </c>
      <c r="C201" s="19">
        <v>29792</v>
      </c>
      <c r="D201" s="78">
        <v>117</v>
      </c>
      <c r="E201" s="16">
        <v>20647</v>
      </c>
      <c r="F201" s="16">
        <v>1393</v>
      </c>
      <c r="G201" s="16">
        <v>3317</v>
      </c>
      <c r="H201" s="78">
        <v>283</v>
      </c>
      <c r="I201" s="16">
        <v>4035</v>
      </c>
      <c r="J201" s="89">
        <f t="shared" si="21"/>
        <v>0.1354390440386681</v>
      </c>
      <c r="K201" s="89">
        <f t="shared" si="22"/>
        <v>0.86456095596133187</v>
      </c>
      <c r="L201" s="47">
        <f t="shared" si="23"/>
        <v>0.6969656283566058</v>
      </c>
      <c r="M201" s="16">
        <v>29792</v>
      </c>
      <c r="N201" s="78">
        <v>15</v>
      </c>
      <c r="O201" s="16">
        <v>5172</v>
      </c>
      <c r="P201" s="16">
        <v>7093</v>
      </c>
      <c r="Q201" s="16">
        <v>2026</v>
      </c>
      <c r="R201" s="16">
        <v>15044</v>
      </c>
      <c r="S201" s="78">
        <v>72</v>
      </c>
      <c r="T201" s="78">
        <v>279</v>
      </c>
      <c r="U201" s="78">
        <v>47</v>
      </c>
      <c r="V201" s="78" t="s">
        <v>896</v>
      </c>
      <c r="W201" s="78">
        <v>44</v>
      </c>
      <c r="X201" s="47">
        <f t="shared" si="24"/>
        <v>0.516749462943072</v>
      </c>
      <c r="Y201" s="47">
        <f t="shared" si="25"/>
        <v>0.4137687969924812</v>
      </c>
      <c r="Z201" s="16">
        <v>29792</v>
      </c>
      <c r="AA201" s="78">
        <v>25</v>
      </c>
      <c r="AB201" s="16">
        <v>7336</v>
      </c>
      <c r="AC201" s="16">
        <v>4795</v>
      </c>
      <c r="AD201" s="16">
        <v>2497</v>
      </c>
      <c r="AE201" s="16">
        <v>12337</v>
      </c>
      <c r="AF201" s="16">
        <v>2747</v>
      </c>
      <c r="AG201" s="78">
        <v>8</v>
      </c>
      <c r="AH201" s="78">
        <v>0</v>
      </c>
      <c r="AI201" s="78">
        <v>1</v>
      </c>
      <c r="AJ201" s="78">
        <v>46</v>
      </c>
      <c r="AK201" s="47">
        <f t="shared" si="26"/>
        <v>0.40829752953813103</v>
      </c>
      <c r="AL201" s="48">
        <f t="shared" si="27"/>
        <v>0.55536721267454348</v>
      </c>
    </row>
    <row r="202" spans="1:38" x14ac:dyDescent="0.3">
      <c r="A202" s="19" t="s">
        <v>415</v>
      </c>
      <c r="B202" s="16" t="s">
        <v>479</v>
      </c>
      <c r="C202" s="19">
        <v>28352</v>
      </c>
      <c r="D202" s="78">
        <v>145</v>
      </c>
      <c r="E202" s="16">
        <v>23733</v>
      </c>
      <c r="F202" s="78">
        <v>158</v>
      </c>
      <c r="G202" s="78">
        <v>653</v>
      </c>
      <c r="H202" s="78">
        <v>57</v>
      </c>
      <c r="I202" s="16">
        <v>3606</v>
      </c>
      <c r="J202" s="89">
        <f t="shared" si="21"/>
        <v>0.12718679458239276</v>
      </c>
      <c r="K202" s="89">
        <f t="shared" si="22"/>
        <v>0.87281320541760721</v>
      </c>
      <c r="L202" s="47">
        <f t="shared" si="23"/>
        <v>0.84219808126410833</v>
      </c>
      <c r="M202" s="16">
        <v>28352</v>
      </c>
      <c r="N202" s="78">
        <v>263</v>
      </c>
      <c r="O202" s="16">
        <v>2879</v>
      </c>
      <c r="P202" s="16">
        <v>6201</v>
      </c>
      <c r="Q202" s="78">
        <v>477</v>
      </c>
      <c r="R202" s="16">
        <v>18088</v>
      </c>
      <c r="S202" s="78">
        <v>10</v>
      </c>
      <c r="T202" s="78">
        <v>343</v>
      </c>
      <c r="U202" s="78">
        <v>69</v>
      </c>
      <c r="V202" s="78" t="s">
        <v>896</v>
      </c>
      <c r="W202" s="78">
        <v>22</v>
      </c>
      <c r="X202" s="47">
        <f t="shared" si="24"/>
        <v>0.65043030474040631</v>
      </c>
      <c r="Y202" s="47">
        <f t="shared" si="25"/>
        <v>0.33196952595936796</v>
      </c>
      <c r="Z202" s="16">
        <v>28352</v>
      </c>
      <c r="AA202" s="78">
        <v>62</v>
      </c>
      <c r="AB202" s="16">
        <v>9010</v>
      </c>
      <c r="AC202" s="16">
        <v>8067</v>
      </c>
      <c r="AD202" s="16">
        <v>1435</v>
      </c>
      <c r="AE202" s="16">
        <v>9116</v>
      </c>
      <c r="AF202" s="78">
        <v>641</v>
      </c>
      <c r="AG202" s="78">
        <v>9</v>
      </c>
      <c r="AH202" s="78">
        <v>3</v>
      </c>
      <c r="AI202" s="78" t="s">
        <v>896</v>
      </c>
      <c r="AJ202" s="78">
        <v>9</v>
      </c>
      <c r="AK202" s="47">
        <f t="shared" si="26"/>
        <v>0.60493086907449212</v>
      </c>
      <c r="AL202" s="48">
        <f t="shared" si="27"/>
        <v>0.58708380361173818</v>
      </c>
    </row>
    <row r="203" spans="1:38" x14ac:dyDescent="0.3">
      <c r="A203" s="19" t="s">
        <v>415</v>
      </c>
      <c r="B203" s="16" t="s">
        <v>481</v>
      </c>
      <c r="C203" s="19">
        <v>37912</v>
      </c>
      <c r="D203" s="78">
        <v>222</v>
      </c>
      <c r="E203" s="16">
        <v>31952</v>
      </c>
      <c r="F203" s="78">
        <v>858</v>
      </c>
      <c r="G203" s="16">
        <v>2161</v>
      </c>
      <c r="H203" s="78">
        <v>98</v>
      </c>
      <c r="I203" s="16">
        <v>2621</v>
      </c>
      <c r="J203" s="89">
        <f t="shared" si="21"/>
        <v>6.9133783498628407E-2</v>
      </c>
      <c r="K203" s="89">
        <f t="shared" si="22"/>
        <v>0.93086621650137158</v>
      </c>
      <c r="L203" s="47">
        <f t="shared" si="23"/>
        <v>0.84864950411479212</v>
      </c>
      <c r="M203" s="16">
        <v>37912</v>
      </c>
      <c r="N203" s="78">
        <v>642</v>
      </c>
      <c r="O203" s="78">
        <v>87</v>
      </c>
      <c r="P203" s="78">
        <v>41</v>
      </c>
      <c r="Q203" s="78">
        <v>47</v>
      </c>
      <c r="R203" s="16">
        <v>32379</v>
      </c>
      <c r="S203" s="78">
        <v>22</v>
      </c>
      <c r="T203" s="16">
        <v>2171</v>
      </c>
      <c r="U203" s="16">
        <v>2196</v>
      </c>
      <c r="V203" s="78">
        <v>259</v>
      </c>
      <c r="W203" s="78">
        <v>68</v>
      </c>
      <c r="X203" s="47">
        <f t="shared" si="24"/>
        <v>0.9119012449883942</v>
      </c>
      <c r="Y203" s="47">
        <f t="shared" si="25"/>
        <v>7.8233804600126605E-2</v>
      </c>
      <c r="Z203" s="16">
        <v>37912</v>
      </c>
      <c r="AA203" s="16">
        <v>3870</v>
      </c>
      <c r="AB203" s="16">
        <v>1128</v>
      </c>
      <c r="AC203" s="78">
        <v>194</v>
      </c>
      <c r="AD203" s="78">
        <v>55</v>
      </c>
      <c r="AE203" s="16">
        <v>32522</v>
      </c>
      <c r="AF203" s="78">
        <v>42</v>
      </c>
      <c r="AG203" s="78">
        <v>51</v>
      </c>
      <c r="AH203" s="78">
        <v>17</v>
      </c>
      <c r="AI203" s="78">
        <v>5</v>
      </c>
      <c r="AJ203" s="78">
        <v>28</v>
      </c>
      <c r="AK203" s="47">
        <f t="shared" si="26"/>
        <v>0.13874235070690019</v>
      </c>
      <c r="AL203" s="48">
        <f t="shared" si="27"/>
        <v>0.46344165435745938</v>
      </c>
    </row>
    <row r="204" spans="1:38" x14ac:dyDescent="0.3">
      <c r="A204" s="19" t="s">
        <v>415</v>
      </c>
      <c r="B204" s="16" t="s">
        <v>483</v>
      </c>
      <c r="C204" s="19">
        <v>7729</v>
      </c>
      <c r="D204" s="78">
        <v>14</v>
      </c>
      <c r="E204" s="16">
        <v>6658</v>
      </c>
      <c r="F204" s="78">
        <v>60</v>
      </c>
      <c r="G204" s="78">
        <v>697</v>
      </c>
      <c r="H204" s="78">
        <v>2</v>
      </c>
      <c r="I204" s="78">
        <v>298</v>
      </c>
      <c r="J204" s="89">
        <f t="shared" si="21"/>
        <v>3.8556087462802431E-2</v>
      </c>
      <c r="K204" s="89">
        <f t="shared" si="22"/>
        <v>0.96144391253719752</v>
      </c>
      <c r="L204" s="47">
        <f t="shared" si="23"/>
        <v>0.86324233406650275</v>
      </c>
      <c r="M204" s="16">
        <v>7729</v>
      </c>
      <c r="N204" s="78">
        <v>2</v>
      </c>
      <c r="O204" s="78">
        <v>4</v>
      </c>
      <c r="P204" s="78">
        <v>1</v>
      </c>
      <c r="Q204" s="78">
        <v>2</v>
      </c>
      <c r="R204" s="16">
        <v>7104</v>
      </c>
      <c r="S204" s="78">
        <v>0</v>
      </c>
      <c r="T204" s="78">
        <v>69</v>
      </c>
      <c r="U204" s="78">
        <v>246</v>
      </c>
      <c r="V204" s="78">
        <v>0</v>
      </c>
      <c r="W204" s="78">
        <v>301</v>
      </c>
      <c r="X204" s="47">
        <f t="shared" si="24"/>
        <v>0.92806313882779146</v>
      </c>
      <c r="Y204" s="47">
        <f t="shared" si="25"/>
        <v>3.2733859490231595E-2</v>
      </c>
      <c r="Z204" s="16">
        <v>7729</v>
      </c>
      <c r="AA204" s="78">
        <v>5</v>
      </c>
      <c r="AB204" s="78">
        <v>54</v>
      </c>
      <c r="AC204" s="78">
        <v>5</v>
      </c>
      <c r="AD204" s="78">
        <v>6</v>
      </c>
      <c r="AE204" s="16">
        <v>7648</v>
      </c>
      <c r="AF204" s="78">
        <v>5</v>
      </c>
      <c r="AG204" s="78">
        <v>2</v>
      </c>
      <c r="AH204" s="78">
        <v>4</v>
      </c>
      <c r="AI204" s="78" t="s">
        <v>896</v>
      </c>
      <c r="AJ204" s="78" t="s">
        <v>896</v>
      </c>
      <c r="AK204" s="47">
        <f t="shared" si="26"/>
        <v>9.0567990684435242E-3</v>
      </c>
      <c r="AL204" s="48">
        <f t="shared" si="27"/>
        <v>0.44798809677836715</v>
      </c>
    </row>
    <row r="205" spans="1:38" x14ac:dyDescent="0.3">
      <c r="A205" s="19" t="s">
        <v>415</v>
      </c>
      <c r="B205" s="16" t="s">
        <v>485</v>
      </c>
      <c r="C205" s="90">
        <v>351</v>
      </c>
      <c r="D205" s="78">
        <v>3</v>
      </c>
      <c r="E205" s="78">
        <v>322</v>
      </c>
      <c r="F205" s="78" t="s">
        <v>896</v>
      </c>
      <c r="G205" s="78" t="s">
        <v>896</v>
      </c>
      <c r="H205" s="78" t="s">
        <v>896</v>
      </c>
      <c r="I205" s="78">
        <v>26</v>
      </c>
      <c r="J205" s="89">
        <f t="shared" si="21"/>
        <v>7.407407407407407E-2</v>
      </c>
      <c r="K205" s="89">
        <f t="shared" si="22"/>
        <v>0.92592592592592593</v>
      </c>
      <c r="L205" s="47">
        <f t="shared" si="23"/>
        <v>0.92592592592592593</v>
      </c>
      <c r="M205" s="78">
        <v>351</v>
      </c>
      <c r="N205" s="78">
        <v>90</v>
      </c>
      <c r="O205" s="78">
        <v>1</v>
      </c>
      <c r="P205" s="78">
        <v>20</v>
      </c>
      <c r="Q205" s="78">
        <v>3</v>
      </c>
      <c r="R205" s="78">
        <v>72</v>
      </c>
      <c r="S205" s="78">
        <v>10</v>
      </c>
      <c r="T205" s="78">
        <v>133</v>
      </c>
      <c r="U205" s="78">
        <v>21</v>
      </c>
      <c r="V205" s="78">
        <v>1</v>
      </c>
      <c r="W205" s="78" t="s">
        <v>896</v>
      </c>
      <c r="X205" s="47">
        <f t="shared" si="24"/>
        <v>0.61253561253561251</v>
      </c>
      <c r="Y205" s="47">
        <f t="shared" si="25"/>
        <v>0.37606837606837606</v>
      </c>
      <c r="Z205" s="78">
        <v>351</v>
      </c>
      <c r="AA205" s="78">
        <v>167</v>
      </c>
      <c r="AB205" s="78">
        <v>1</v>
      </c>
      <c r="AC205" s="78">
        <v>71</v>
      </c>
      <c r="AD205" s="78">
        <v>48</v>
      </c>
      <c r="AE205" s="78">
        <v>33</v>
      </c>
      <c r="AF205" s="78">
        <v>10</v>
      </c>
      <c r="AG205" s="78">
        <v>2</v>
      </c>
      <c r="AH205" s="78">
        <v>0</v>
      </c>
      <c r="AI205" s="78">
        <v>19</v>
      </c>
      <c r="AJ205" s="78" t="s">
        <v>896</v>
      </c>
      <c r="AK205" s="47">
        <f t="shared" si="26"/>
        <v>0.68660968660968658</v>
      </c>
      <c r="AL205" s="48">
        <f t="shared" si="27"/>
        <v>0.65099715099715105</v>
      </c>
    </row>
    <row r="206" spans="1:38" x14ac:dyDescent="0.3">
      <c r="A206" s="19" t="s">
        <v>415</v>
      </c>
      <c r="B206" s="16" t="s">
        <v>489</v>
      </c>
      <c r="C206" s="19">
        <v>6120</v>
      </c>
      <c r="D206" s="16">
        <v>1979</v>
      </c>
      <c r="E206" s="16">
        <v>4130</v>
      </c>
      <c r="F206" s="78">
        <v>7</v>
      </c>
      <c r="G206" s="78" t="s">
        <v>896</v>
      </c>
      <c r="H206" s="78">
        <v>1</v>
      </c>
      <c r="I206" s="78">
        <v>3</v>
      </c>
      <c r="J206" s="89">
        <f t="shared" si="21"/>
        <v>4.9019607843137254E-4</v>
      </c>
      <c r="K206" s="89">
        <f t="shared" si="22"/>
        <v>0.99950980392156863</v>
      </c>
      <c r="L206" s="47">
        <f t="shared" si="23"/>
        <v>0.99820261437908497</v>
      </c>
      <c r="M206" s="16">
        <v>6120</v>
      </c>
      <c r="N206" s="16">
        <v>1810</v>
      </c>
      <c r="O206" s="78">
        <v>72</v>
      </c>
      <c r="P206" s="78">
        <v>0</v>
      </c>
      <c r="Q206" s="78">
        <v>0</v>
      </c>
      <c r="R206" s="78">
        <v>0</v>
      </c>
      <c r="S206" s="78">
        <v>0</v>
      </c>
      <c r="T206" s="78">
        <v>1</v>
      </c>
      <c r="U206" s="16">
        <v>4142</v>
      </c>
      <c r="V206" s="78">
        <v>26</v>
      </c>
      <c r="W206" s="78">
        <v>69</v>
      </c>
      <c r="X206" s="47">
        <f t="shared" si="24"/>
        <v>1.6339869281045751E-4</v>
      </c>
      <c r="Y206" s="47">
        <f t="shared" si="25"/>
        <v>0.98431372549019602</v>
      </c>
      <c r="Z206" s="16">
        <v>6120</v>
      </c>
      <c r="AA206" s="16">
        <v>5863</v>
      </c>
      <c r="AB206" s="78">
        <v>174</v>
      </c>
      <c r="AC206" s="78">
        <v>1</v>
      </c>
      <c r="AD206" s="78">
        <v>0</v>
      </c>
      <c r="AE206" s="78">
        <v>0</v>
      </c>
      <c r="AF206" s="78">
        <v>0</v>
      </c>
      <c r="AG206" s="78">
        <v>0</v>
      </c>
      <c r="AH206" s="78">
        <v>81</v>
      </c>
      <c r="AI206" s="78" t="s">
        <v>896</v>
      </c>
      <c r="AJ206" s="78">
        <v>1</v>
      </c>
      <c r="AK206" s="47">
        <f t="shared" si="26"/>
        <v>0.99983660130718954</v>
      </c>
      <c r="AL206" s="48">
        <f t="shared" si="27"/>
        <v>0.99125816993464055</v>
      </c>
    </row>
    <row r="207" spans="1:38" x14ac:dyDescent="0.3">
      <c r="A207" s="19" t="s">
        <v>415</v>
      </c>
      <c r="B207" s="16" t="s">
        <v>491</v>
      </c>
      <c r="C207" s="19">
        <v>6563</v>
      </c>
      <c r="D207" s="16">
        <v>1848</v>
      </c>
      <c r="E207" s="16">
        <v>4704</v>
      </c>
      <c r="F207" s="78">
        <v>7</v>
      </c>
      <c r="G207" s="78" t="s">
        <v>896</v>
      </c>
      <c r="H207" s="78" t="s">
        <v>896</v>
      </c>
      <c r="I207" s="78">
        <v>4</v>
      </c>
      <c r="J207" s="89">
        <f t="shared" si="21"/>
        <v>6.0947737315252166E-4</v>
      </c>
      <c r="K207" s="89">
        <f t="shared" si="22"/>
        <v>0.99939052262684747</v>
      </c>
      <c r="L207" s="47">
        <f t="shared" si="23"/>
        <v>0.99832393722383062</v>
      </c>
      <c r="M207" s="16">
        <v>6563</v>
      </c>
      <c r="N207" s="16">
        <v>2133</v>
      </c>
      <c r="O207" s="78">
        <v>125</v>
      </c>
      <c r="P207" s="78">
        <v>0</v>
      </c>
      <c r="Q207" s="78">
        <v>0</v>
      </c>
      <c r="R207" s="78">
        <v>0</v>
      </c>
      <c r="S207" s="78">
        <v>0</v>
      </c>
      <c r="T207" s="78">
        <v>1</v>
      </c>
      <c r="U207" s="16">
        <v>4280</v>
      </c>
      <c r="V207" s="78">
        <v>22</v>
      </c>
      <c r="W207" s="78">
        <v>2</v>
      </c>
      <c r="X207" s="47">
        <f t="shared" si="24"/>
        <v>1.5236934328813042E-4</v>
      </c>
      <c r="Y207" s="47">
        <f t="shared" si="25"/>
        <v>0.99619076641779669</v>
      </c>
      <c r="Z207" s="16">
        <v>6563</v>
      </c>
      <c r="AA207" s="16">
        <v>5764</v>
      </c>
      <c r="AB207" s="78">
        <v>790</v>
      </c>
      <c r="AC207" s="78">
        <v>2</v>
      </c>
      <c r="AD207" s="78">
        <v>0</v>
      </c>
      <c r="AE207" s="78">
        <v>0</v>
      </c>
      <c r="AF207" s="78">
        <v>0</v>
      </c>
      <c r="AG207" s="78">
        <v>0</v>
      </c>
      <c r="AH207" s="78">
        <v>5</v>
      </c>
      <c r="AI207" s="78" t="s">
        <v>896</v>
      </c>
      <c r="AJ207" s="78">
        <v>2</v>
      </c>
      <c r="AK207" s="47">
        <f t="shared" si="26"/>
        <v>0.99969526131342379</v>
      </c>
      <c r="AL207" s="48">
        <f t="shared" si="27"/>
        <v>0.99725735182081365</v>
      </c>
    </row>
    <row r="208" spans="1:38" x14ac:dyDescent="0.3">
      <c r="A208" s="19" t="s">
        <v>415</v>
      </c>
      <c r="B208" s="16" t="s">
        <v>493</v>
      </c>
      <c r="C208" s="19">
        <v>8599</v>
      </c>
      <c r="D208" s="16">
        <v>2940</v>
      </c>
      <c r="E208" s="16">
        <v>5620</v>
      </c>
      <c r="F208" s="78">
        <v>8</v>
      </c>
      <c r="G208" s="78" t="s">
        <v>896</v>
      </c>
      <c r="H208" s="78">
        <v>2</v>
      </c>
      <c r="I208" s="78">
        <v>29</v>
      </c>
      <c r="J208" s="89">
        <f t="shared" si="21"/>
        <v>3.3724851726944995E-3</v>
      </c>
      <c r="K208" s="89">
        <f t="shared" si="22"/>
        <v>0.99662751482730549</v>
      </c>
      <c r="L208" s="47">
        <f t="shared" si="23"/>
        <v>0.99546458890568668</v>
      </c>
      <c r="M208" s="16">
        <v>8599</v>
      </c>
      <c r="N208" s="16">
        <v>1201</v>
      </c>
      <c r="O208" s="78">
        <v>716</v>
      </c>
      <c r="P208" s="78">
        <v>2</v>
      </c>
      <c r="Q208" s="78">
        <v>0</v>
      </c>
      <c r="R208" s="78">
        <v>0</v>
      </c>
      <c r="S208" s="78">
        <v>0</v>
      </c>
      <c r="T208" s="78">
        <v>2</v>
      </c>
      <c r="U208" s="16">
        <v>6649</v>
      </c>
      <c r="V208" s="78">
        <v>28</v>
      </c>
      <c r="W208" s="78">
        <v>1</v>
      </c>
      <c r="X208" s="47">
        <f t="shared" si="24"/>
        <v>2.3258518432375856E-4</v>
      </c>
      <c r="Y208" s="47">
        <f t="shared" si="25"/>
        <v>0.99639492964298171</v>
      </c>
      <c r="Z208" s="16">
        <v>8599</v>
      </c>
      <c r="AA208" s="16">
        <v>5996</v>
      </c>
      <c r="AB208" s="16">
        <v>2581</v>
      </c>
      <c r="AC208" s="78">
        <v>8</v>
      </c>
      <c r="AD208" s="78">
        <v>0</v>
      </c>
      <c r="AE208" s="78">
        <v>0</v>
      </c>
      <c r="AF208" s="78">
        <v>0</v>
      </c>
      <c r="AG208" s="78">
        <v>0</v>
      </c>
      <c r="AH208" s="78">
        <v>13</v>
      </c>
      <c r="AI208" s="78" t="s">
        <v>896</v>
      </c>
      <c r="AJ208" s="78">
        <v>1</v>
      </c>
      <c r="AK208" s="47">
        <f t="shared" si="26"/>
        <v>0.99988370740783816</v>
      </c>
      <c r="AL208" s="48">
        <f t="shared" si="27"/>
        <v>0.99592975927433414</v>
      </c>
    </row>
    <row r="209" spans="1:38" x14ac:dyDescent="0.3">
      <c r="A209" s="19" t="s">
        <v>415</v>
      </c>
      <c r="B209" s="16" t="s">
        <v>495</v>
      </c>
      <c r="C209" s="19">
        <v>4473</v>
      </c>
      <c r="D209" s="16">
        <v>1651</v>
      </c>
      <c r="E209" s="16">
        <v>2821</v>
      </c>
      <c r="F209" s="78">
        <v>1</v>
      </c>
      <c r="G209" s="78" t="s">
        <v>896</v>
      </c>
      <c r="H209" s="78" t="s">
        <v>896</v>
      </c>
      <c r="I209" s="78">
        <v>0</v>
      </c>
      <c r="J209" s="89">
        <f t="shared" si="21"/>
        <v>0</v>
      </c>
      <c r="K209" s="89">
        <f t="shared" si="22"/>
        <v>1</v>
      </c>
      <c r="L209" s="47">
        <f t="shared" si="23"/>
        <v>0.99977643639615466</v>
      </c>
      <c r="M209" s="16">
        <v>4473</v>
      </c>
      <c r="N209" s="16">
        <v>1118</v>
      </c>
      <c r="O209" s="78">
        <v>100</v>
      </c>
      <c r="P209" s="78">
        <v>0</v>
      </c>
      <c r="Q209" s="78">
        <v>0</v>
      </c>
      <c r="R209" s="78">
        <v>0</v>
      </c>
      <c r="S209" s="78">
        <v>0</v>
      </c>
      <c r="T209" s="78">
        <v>1</v>
      </c>
      <c r="U209" s="16">
        <v>3233</v>
      </c>
      <c r="V209" s="78">
        <v>20</v>
      </c>
      <c r="W209" s="78">
        <v>1</v>
      </c>
      <c r="X209" s="47">
        <f t="shared" si="24"/>
        <v>2.23563603845294E-4</v>
      </c>
      <c r="Y209" s="47">
        <f t="shared" si="25"/>
        <v>0.99508160071540352</v>
      </c>
      <c r="Z209" s="16">
        <v>4473</v>
      </c>
      <c r="AA209" s="16">
        <v>3817</v>
      </c>
      <c r="AB209" s="78">
        <v>647</v>
      </c>
      <c r="AC209" s="78">
        <v>4</v>
      </c>
      <c r="AD209" s="78">
        <v>0</v>
      </c>
      <c r="AE209" s="78">
        <v>0</v>
      </c>
      <c r="AF209" s="78">
        <v>0</v>
      </c>
      <c r="AG209" s="78">
        <v>0</v>
      </c>
      <c r="AH209" s="78">
        <v>5</v>
      </c>
      <c r="AI209" s="78" t="s">
        <v>896</v>
      </c>
      <c r="AJ209" s="78" t="s">
        <v>896</v>
      </c>
      <c r="AK209" s="47">
        <f t="shared" si="26"/>
        <v>1</v>
      </c>
      <c r="AL209" s="48">
        <f t="shared" si="27"/>
        <v>0.99742901855577903</v>
      </c>
    </row>
    <row r="210" spans="1:38" x14ac:dyDescent="0.3">
      <c r="A210" s="19" t="s">
        <v>415</v>
      </c>
      <c r="B210" s="16" t="s">
        <v>497</v>
      </c>
      <c r="C210" s="19">
        <v>10943</v>
      </c>
      <c r="D210" s="16">
        <v>2802</v>
      </c>
      <c r="E210" s="16">
        <v>7880</v>
      </c>
      <c r="F210" s="78">
        <v>10</v>
      </c>
      <c r="G210" s="78">
        <v>173</v>
      </c>
      <c r="H210" s="78">
        <v>30</v>
      </c>
      <c r="I210" s="78">
        <v>48</v>
      </c>
      <c r="J210" s="89">
        <f t="shared" si="21"/>
        <v>4.3863657132413416E-3</v>
      </c>
      <c r="K210" s="89">
        <f t="shared" si="22"/>
        <v>0.99561363428675864</v>
      </c>
      <c r="L210" s="47">
        <f t="shared" si="23"/>
        <v>0.97614913643425016</v>
      </c>
      <c r="M210" s="16">
        <v>10943</v>
      </c>
      <c r="N210" s="78">
        <v>406</v>
      </c>
      <c r="O210" s="16">
        <v>2538</v>
      </c>
      <c r="P210" s="78">
        <v>14</v>
      </c>
      <c r="Q210" s="78">
        <v>0</v>
      </c>
      <c r="R210" s="78">
        <v>7</v>
      </c>
      <c r="S210" s="78">
        <v>2</v>
      </c>
      <c r="T210" s="78">
        <v>0</v>
      </c>
      <c r="U210" s="16">
        <v>7943</v>
      </c>
      <c r="V210" s="78">
        <v>19</v>
      </c>
      <c r="W210" s="78">
        <v>14</v>
      </c>
      <c r="X210" s="47">
        <f t="shared" si="24"/>
        <v>8.2244357123275149E-4</v>
      </c>
      <c r="Y210" s="47">
        <f t="shared" si="25"/>
        <v>0.9961619300009138</v>
      </c>
      <c r="Z210" s="16">
        <v>10943</v>
      </c>
      <c r="AA210" s="16">
        <v>2181</v>
      </c>
      <c r="AB210" s="16">
        <v>8707</v>
      </c>
      <c r="AC210" s="78">
        <v>15</v>
      </c>
      <c r="AD210" s="78">
        <v>0</v>
      </c>
      <c r="AE210" s="78">
        <v>8</v>
      </c>
      <c r="AF210" s="78">
        <v>1</v>
      </c>
      <c r="AG210" s="78">
        <v>0</v>
      </c>
      <c r="AH210" s="78">
        <v>21</v>
      </c>
      <c r="AI210" s="78">
        <v>1</v>
      </c>
      <c r="AJ210" s="78">
        <v>9</v>
      </c>
      <c r="AK210" s="47">
        <f t="shared" si="26"/>
        <v>0.99826373023850867</v>
      </c>
      <c r="AL210" s="48">
        <f t="shared" si="27"/>
        <v>0.98615553321758198</v>
      </c>
    </row>
    <row r="211" spans="1:38" x14ac:dyDescent="0.3">
      <c r="A211" s="19" t="s">
        <v>415</v>
      </c>
      <c r="B211" s="16" t="s">
        <v>499</v>
      </c>
      <c r="C211" s="19">
        <v>23062</v>
      </c>
      <c r="D211" s="16">
        <v>2164</v>
      </c>
      <c r="E211" s="16">
        <v>15167</v>
      </c>
      <c r="F211" s="78">
        <v>395</v>
      </c>
      <c r="G211" s="16">
        <v>5011</v>
      </c>
      <c r="H211" s="78">
        <v>61</v>
      </c>
      <c r="I211" s="78">
        <v>264</v>
      </c>
      <c r="J211" s="89">
        <f t="shared" si="21"/>
        <v>1.144740265371607E-2</v>
      </c>
      <c r="K211" s="89">
        <f t="shared" si="22"/>
        <v>0.98855259734628398</v>
      </c>
      <c r="L211" s="47">
        <f t="shared" si="23"/>
        <v>0.751495967392247</v>
      </c>
      <c r="M211" s="16">
        <v>23062</v>
      </c>
      <c r="N211" s="16">
        <v>1206</v>
      </c>
      <c r="O211" s="16">
        <v>5744</v>
      </c>
      <c r="P211" s="78">
        <v>23</v>
      </c>
      <c r="Q211" s="78">
        <v>41</v>
      </c>
      <c r="R211" s="16">
        <v>5425</v>
      </c>
      <c r="S211" s="78">
        <v>4</v>
      </c>
      <c r="T211" s="78">
        <v>8</v>
      </c>
      <c r="U211" s="16">
        <v>8769</v>
      </c>
      <c r="V211" s="16">
        <v>1614</v>
      </c>
      <c r="W211" s="78">
        <v>228</v>
      </c>
      <c r="X211" s="47">
        <f t="shared" si="24"/>
        <v>0.2357557887433874</v>
      </c>
      <c r="Y211" s="47">
        <f t="shared" si="25"/>
        <v>0.68259474460150893</v>
      </c>
      <c r="Z211" s="16">
        <v>23062</v>
      </c>
      <c r="AA211" s="78">
        <v>909</v>
      </c>
      <c r="AB211" s="16">
        <v>17569</v>
      </c>
      <c r="AC211" s="78">
        <v>58</v>
      </c>
      <c r="AD211" s="78">
        <v>45</v>
      </c>
      <c r="AE211" s="16">
        <v>4397</v>
      </c>
      <c r="AF211" s="78">
        <v>12</v>
      </c>
      <c r="AG211" s="78">
        <v>0</v>
      </c>
      <c r="AH211" s="78">
        <v>28</v>
      </c>
      <c r="AI211" s="78">
        <v>7</v>
      </c>
      <c r="AJ211" s="78">
        <v>37</v>
      </c>
      <c r="AK211" s="47">
        <f t="shared" si="26"/>
        <v>0.80496054114994364</v>
      </c>
      <c r="AL211" s="48">
        <f t="shared" si="27"/>
        <v>0.71704535599687791</v>
      </c>
    </row>
    <row r="212" spans="1:38" x14ac:dyDescent="0.3">
      <c r="A212" s="19" t="s">
        <v>415</v>
      </c>
      <c r="B212" s="16" t="s">
        <v>501</v>
      </c>
      <c r="C212" s="19">
        <v>20635</v>
      </c>
      <c r="D212" s="16">
        <v>5858</v>
      </c>
      <c r="E212" s="16">
        <v>14746</v>
      </c>
      <c r="F212" s="78">
        <v>21</v>
      </c>
      <c r="G212" s="78">
        <v>3</v>
      </c>
      <c r="H212" s="78">
        <v>3</v>
      </c>
      <c r="I212" s="78">
        <v>4</v>
      </c>
      <c r="J212" s="89">
        <f t="shared" si="21"/>
        <v>1.9384540828689119E-4</v>
      </c>
      <c r="K212" s="89">
        <f t="shared" si="22"/>
        <v>0.99980615459171307</v>
      </c>
      <c r="L212" s="47">
        <f t="shared" si="23"/>
        <v>0.9984976980857766</v>
      </c>
      <c r="M212" s="16">
        <v>20635</v>
      </c>
      <c r="N212" s="16">
        <v>1005</v>
      </c>
      <c r="O212" s="16">
        <v>5101</v>
      </c>
      <c r="P212" s="78">
        <v>20</v>
      </c>
      <c r="Q212" s="78" t="s">
        <v>896</v>
      </c>
      <c r="R212" s="78">
        <v>6</v>
      </c>
      <c r="S212" s="78">
        <v>3</v>
      </c>
      <c r="T212" s="78">
        <v>5</v>
      </c>
      <c r="U212" s="16">
        <v>14388</v>
      </c>
      <c r="V212" s="78">
        <v>65</v>
      </c>
      <c r="W212" s="78">
        <v>42</v>
      </c>
      <c r="X212" s="47">
        <f t="shared" si="24"/>
        <v>6.7845892900411924E-4</v>
      </c>
      <c r="Y212" s="47">
        <f t="shared" si="25"/>
        <v>0.9941361763993215</v>
      </c>
      <c r="Z212" s="16">
        <v>20635</v>
      </c>
      <c r="AA212" s="16">
        <v>2948</v>
      </c>
      <c r="AB212" s="16">
        <v>17490</v>
      </c>
      <c r="AC212" s="78">
        <v>69</v>
      </c>
      <c r="AD212" s="78">
        <v>1</v>
      </c>
      <c r="AE212" s="78">
        <v>6</v>
      </c>
      <c r="AF212" s="78">
        <v>4</v>
      </c>
      <c r="AG212" s="78">
        <v>0</v>
      </c>
      <c r="AH212" s="78">
        <v>73</v>
      </c>
      <c r="AI212" s="78" t="s">
        <v>896</v>
      </c>
      <c r="AJ212" s="78">
        <v>44</v>
      </c>
      <c r="AK212" s="47">
        <f t="shared" si="26"/>
        <v>0.99733462563605524</v>
      </c>
      <c r="AL212" s="48">
        <f t="shared" si="27"/>
        <v>0.99631693724254911</v>
      </c>
    </row>
    <row r="213" spans="1:38" x14ac:dyDescent="0.3">
      <c r="A213" s="19" t="s">
        <v>415</v>
      </c>
      <c r="B213" s="16" t="s">
        <v>503</v>
      </c>
      <c r="C213" s="19">
        <v>32837</v>
      </c>
      <c r="D213" s="16">
        <v>4804</v>
      </c>
      <c r="E213" s="16">
        <v>27809</v>
      </c>
      <c r="F213" s="78">
        <v>86</v>
      </c>
      <c r="G213" s="78">
        <v>25</v>
      </c>
      <c r="H213" s="78">
        <v>7</v>
      </c>
      <c r="I213" s="78">
        <v>106</v>
      </c>
      <c r="J213" s="89">
        <f t="shared" si="21"/>
        <v>3.228065901269909E-3</v>
      </c>
      <c r="K213" s="89">
        <f t="shared" si="22"/>
        <v>0.99677193409873011</v>
      </c>
      <c r="L213" s="47">
        <f t="shared" si="23"/>
        <v>0.99317842677467494</v>
      </c>
      <c r="M213" s="16">
        <v>32837</v>
      </c>
      <c r="N213" s="16">
        <v>3777</v>
      </c>
      <c r="O213" s="16">
        <v>9900</v>
      </c>
      <c r="P213" s="78">
        <v>71</v>
      </c>
      <c r="Q213" s="78">
        <v>15</v>
      </c>
      <c r="R213" s="78">
        <v>4</v>
      </c>
      <c r="S213" s="78">
        <v>2</v>
      </c>
      <c r="T213" s="78">
        <v>2</v>
      </c>
      <c r="U213" s="16">
        <v>18899</v>
      </c>
      <c r="V213" s="78">
        <v>45</v>
      </c>
      <c r="W213" s="78">
        <v>122</v>
      </c>
      <c r="X213" s="47">
        <f t="shared" si="24"/>
        <v>2.4362761519018181E-4</v>
      </c>
      <c r="Y213" s="47">
        <f t="shared" si="25"/>
        <v>0.99421384413923319</v>
      </c>
      <c r="Z213" s="16">
        <v>32837</v>
      </c>
      <c r="AA213" s="16">
        <v>8763</v>
      </c>
      <c r="AB213" s="16">
        <v>23512</v>
      </c>
      <c r="AC213" s="78">
        <v>123</v>
      </c>
      <c r="AD213" s="78">
        <v>16</v>
      </c>
      <c r="AE213" s="78">
        <v>39</v>
      </c>
      <c r="AF213" s="78">
        <v>0</v>
      </c>
      <c r="AG213" s="78">
        <v>0</v>
      </c>
      <c r="AH213" s="78">
        <v>343</v>
      </c>
      <c r="AI213" s="78">
        <v>7</v>
      </c>
      <c r="AJ213" s="78">
        <v>34</v>
      </c>
      <c r="AK213" s="47">
        <f t="shared" si="26"/>
        <v>0.99707646861771781</v>
      </c>
      <c r="AL213" s="48">
        <f t="shared" si="27"/>
        <v>0.99369613545695401</v>
      </c>
    </row>
    <row r="214" spans="1:38" x14ac:dyDescent="0.3">
      <c r="A214" s="19" t="s">
        <v>415</v>
      </c>
      <c r="B214" s="16" t="s">
        <v>505</v>
      </c>
      <c r="C214" s="19">
        <v>16299</v>
      </c>
      <c r="D214" s="16">
        <v>5079</v>
      </c>
      <c r="E214" s="16">
        <v>11185</v>
      </c>
      <c r="F214" s="78">
        <v>25</v>
      </c>
      <c r="G214" s="78" t="s">
        <v>896</v>
      </c>
      <c r="H214" s="78">
        <v>3</v>
      </c>
      <c r="I214" s="78">
        <v>7</v>
      </c>
      <c r="J214" s="89">
        <f t="shared" si="21"/>
        <v>4.2947420087121907E-4</v>
      </c>
      <c r="K214" s="89">
        <f t="shared" si="22"/>
        <v>0.99957052579912875</v>
      </c>
      <c r="L214" s="47">
        <f t="shared" si="23"/>
        <v>0.99785262899564386</v>
      </c>
      <c r="M214" s="16">
        <v>16299</v>
      </c>
      <c r="N214" s="78">
        <v>560</v>
      </c>
      <c r="O214" s="16">
        <v>3949</v>
      </c>
      <c r="P214" s="78">
        <v>15</v>
      </c>
      <c r="Q214" s="78">
        <v>1</v>
      </c>
      <c r="R214" s="78">
        <v>11</v>
      </c>
      <c r="S214" s="78">
        <v>6</v>
      </c>
      <c r="T214" s="78">
        <v>1</v>
      </c>
      <c r="U214" s="16">
        <v>11724</v>
      </c>
      <c r="V214" s="78">
        <v>28</v>
      </c>
      <c r="W214" s="78">
        <v>4</v>
      </c>
      <c r="X214" s="47">
        <f t="shared" si="24"/>
        <v>1.1043622308117063E-3</v>
      </c>
      <c r="Y214" s="47">
        <f t="shared" si="25"/>
        <v>0.99687097367936683</v>
      </c>
      <c r="Z214" s="16">
        <v>16299</v>
      </c>
      <c r="AA214" s="16">
        <v>1286</v>
      </c>
      <c r="AB214" s="16">
        <v>14863</v>
      </c>
      <c r="AC214" s="78">
        <v>26</v>
      </c>
      <c r="AD214" s="78">
        <v>0</v>
      </c>
      <c r="AE214" s="78">
        <v>15</v>
      </c>
      <c r="AF214" s="78">
        <v>0</v>
      </c>
      <c r="AG214" s="78">
        <v>0</v>
      </c>
      <c r="AH214" s="78">
        <v>105</v>
      </c>
      <c r="AI214" s="78" t="s">
        <v>896</v>
      </c>
      <c r="AJ214" s="78">
        <v>4</v>
      </c>
      <c r="AK214" s="47">
        <f t="shared" si="26"/>
        <v>0.99883428431192101</v>
      </c>
      <c r="AL214" s="48">
        <f t="shared" si="27"/>
        <v>0.9973618013375054</v>
      </c>
    </row>
    <row r="215" spans="1:38" x14ac:dyDescent="0.3">
      <c r="A215" s="19" t="s">
        <v>415</v>
      </c>
      <c r="B215" s="16" t="s">
        <v>507</v>
      </c>
      <c r="C215" s="19">
        <v>38807</v>
      </c>
      <c r="D215" s="16">
        <v>6367</v>
      </c>
      <c r="E215" s="16">
        <v>31819</v>
      </c>
      <c r="F215" s="78">
        <v>344</v>
      </c>
      <c r="G215" s="78">
        <v>142</v>
      </c>
      <c r="H215" s="78">
        <v>57</v>
      </c>
      <c r="I215" s="78">
        <v>78</v>
      </c>
      <c r="J215" s="89">
        <f t="shared" si="21"/>
        <v>2.0099466591078927E-3</v>
      </c>
      <c r="K215" s="89">
        <f t="shared" si="22"/>
        <v>0.99799005334089208</v>
      </c>
      <c r="L215" s="47">
        <f t="shared" si="23"/>
        <v>0.9839977323678718</v>
      </c>
      <c r="M215" s="16">
        <v>38807</v>
      </c>
      <c r="N215" s="16">
        <v>11697</v>
      </c>
      <c r="O215" s="16">
        <v>9326</v>
      </c>
      <c r="P215" s="78">
        <v>508</v>
      </c>
      <c r="Q215" s="78">
        <v>28</v>
      </c>
      <c r="R215" s="78">
        <v>6</v>
      </c>
      <c r="S215" s="78">
        <v>4</v>
      </c>
      <c r="T215" s="78">
        <v>3</v>
      </c>
      <c r="U215" s="16">
        <v>17049</v>
      </c>
      <c r="V215" s="78">
        <v>40</v>
      </c>
      <c r="W215" s="78">
        <v>146</v>
      </c>
      <c r="X215" s="47">
        <f t="shared" si="24"/>
        <v>3.3499110985131547E-4</v>
      </c>
      <c r="Y215" s="47">
        <f t="shared" si="25"/>
        <v>0.99415053985105784</v>
      </c>
      <c r="Z215" s="16">
        <v>38807</v>
      </c>
      <c r="AA215" s="16">
        <v>18776</v>
      </c>
      <c r="AB215" s="16">
        <v>18684</v>
      </c>
      <c r="AC215" s="16">
        <v>1007</v>
      </c>
      <c r="AD215" s="78">
        <v>50</v>
      </c>
      <c r="AE215" s="78">
        <v>49</v>
      </c>
      <c r="AF215" s="78">
        <v>2</v>
      </c>
      <c r="AG215" s="78">
        <v>0</v>
      </c>
      <c r="AH215" s="78">
        <v>87</v>
      </c>
      <c r="AI215" s="78">
        <v>1</v>
      </c>
      <c r="AJ215" s="78">
        <v>151</v>
      </c>
      <c r="AK215" s="47">
        <f t="shared" si="26"/>
        <v>0.99348055763135512</v>
      </c>
      <c r="AL215" s="48">
        <f t="shared" si="27"/>
        <v>0.98907413610946482</v>
      </c>
    </row>
    <row r="216" spans="1:38" x14ac:dyDescent="0.3">
      <c r="A216" s="19" t="s">
        <v>415</v>
      </c>
      <c r="B216" s="16" t="s">
        <v>509</v>
      </c>
      <c r="C216" s="19">
        <v>4608</v>
      </c>
      <c r="D216" s="16">
        <v>2171</v>
      </c>
      <c r="E216" s="16">
        <v>2412</v>
      </c>
      <c r="F216" s="78">
        <v>10</v>
      </c>
      <c r="G216" s="78">
        <v>1</v>
      </c>
      <c r="H216" s="78" t="s">
        <v>896</v>
      </c>
      <c r="I216" s="78">
        <v>14</v>
      </c>
      <c r="J216" s="89">
        <f t="shared" si="21"/>
        <v>3.0381944444444445E-3</v>
      </c>
      <c r="K216" s="89">
        <f t="shared" si="22"/>
        <v>0.99696180555555558</v>
      </c>
      <c r="L216" s="47">
        <f t="shared" si="23"/>
        <v>0.99457465277777779</v>
      </c>
      <c r="M216" s="16">
        <v>4608</v>
      </c>
      <c r="N216" s="78">
        <v>666</v>
      </c>
      <c r="O216" s="78">
        <v>953</v>
      </c>
      <c r="P216" s="78">
        <v>0</v>
      </c>
      <c r="Q216" s="78">
        <v>0</v>
      </c>
      <c r="R216" s="78">
        <v>0</v>
      </c>
      <c r="S216" s="78">
        <v>0</v>
      </c>
      <c r="T216" s="78">
        <v>0</v>
      </c>
      <c r="U216" s="16">
        <v>2986</v>
      </c>
      <c r="V216" s="78">
        <v>2</v>
      </c>
      <c r="W216" s="78">
        <v>1</v>
      </c>
      <c r="X216" s="47">
        <f t="shared" si="24"/>
        <v>0</v>
      </c>
      <c r="Y216" s="47">
        <f t="shared" si="25"/>
        <v>0.99934895833333337</v>
      </c>
      <c r="Z216" s="16">
        <v>4608</v>
      </c>
      <c r="AA216" s="16">
        <v>2156</v>
      </c>
      <c r="AB216" s="16">
        <v>2442</v>
      </c>
      <c r="AC216" s="78">
        <v>6</v>
      </c>
      <c r="AD216" s="78">
        <v>0</v>
      </c>
      <c r="AE216" s="78">
        <v>0</v>
      </c>
      <c r="AF216" s="78">
        <v>0</v>
      </c>
      <c r="AG216" s="78">
        <v>0</v>
      </c>
      <c r="AH216" s="78">
        <v>3</v>
      </c>
      <c r="AI216" s="78">
        <v>1</v>
      </c>
      <c r="AJ216" s="78" t="s">
        <v>896</v>
      </c>
      <c r="AK216" s="47">
        <f t="shared" si="26"/>
        <v>0.99978298611111116</v>
      </c>
      <c r="AL216" s="48">
        <f t="shared" si="27"/>
        <v>0.99696180555555558</v>
      </c>
    </row>
    <row r="217" spans="1:38" x14ac:dyDescent="0.3">
      <c r="A217" s="19" t="s">
        <v>415</v>
      </c>
      <c r="B217" s="16" t="s">
        <v>511</v>
      </c>
      <c r="C217" s="19">
        <v>17426</v>
      </c>
      <c r="D217" s="16">
        <v>5200</v>
      </c>
      <c r="E217" s="16">
        <v>11947</v>
      </c>
      <c r="F217" s="78">
        <v>46</v>
      </c>
      <c r="G217" s="78">
        <v>8</v>
      </c>
      <c r="H217" s="78">
        <v>91</v>
      </c>
      <c r="I217" s="78">
        <v>134</v>
      </c>
      <c r="J217" s="89">
        <f t="shared" si="21"/>
        <v>7.6896591300355793E-3</v>
      </c>
      <c r="K217" s="89">
        <f t="shared" si="22"/>
        <v>0.99231034086996439</v>
      </c>
      <c r="L217" s="47">
        <f t="shared" si="23"/>
        <v>0.98398944106507513</v>
      </c>
      <c r="M217" s="16">
        <v>17426</v>
      </c>
      <c r="N217" s="16">
        <v>6039</v>
      </c>
      <c r="O217" s="16">
        <v>1123</v>
      </c>
      <c r="P217" s="78">
        <v>12</v>
      </c>
      <c r="Q217" s="78">
        <v>2</v>
      </c>
      <c r="R217" s="78">
        <v>11</v>
      </c>
      <c r="S217" s="78">
        <v>0</v>
      </c>
      <c r="T217" s="78">
        <v>1</v>
      </c>
      <c r="U217" s="16">
        <v>10167</v>
      </c>
      <c r="V217" s="78">
        <v>52</v>
      </c>
      <c r="W217" s="78">
        <v>19</v>
      </c>
      <c r="X217" s="47">
        <f t="shared" si="24"/>
        <v>6.8862619074945488E-4</v>
      </c>
      <c r="Y217" s="47">
        <f t="shared" si="25"/>
        <v>0.99512223114885801</v>
      </c>
      <c r="Z217" s="16">
        <v>17426</v>
      </c>
      <c r="AA217" s="16">
        <v>15032</v>
      </c>
      <c r="AB217" s="16">
        <v>2103</v>
      </c>
      <c r="AC217" s="78">
        <v>65</v>
      </c>
      <c r="AD217" s="78">
        <v>4</v>
      </c>
      <c r="AE217" s="78">
        <v>10</v>
      </c>
      <c r="AF217" s="78">
        <v>0</v>
      </c>
      <c r="AG217" s="78">
        <v>0</v>
      </c>
      <c r="AH217" s="78">
        <v>192</v>
      </c>
      <c r="AI217" s="78">
        <v>2</v>
      </c>
      <c r="AJ217" s="78">
        <v>18</v>
      </c>
      <c r="AK217" s="47">
        <f t="shared" si="26"/>
        <v>0.9980488924595432</v>
      </c>
      <c r="AL217" s="48">
        <f t="shared" si="27"/>
        <v>0.98955583610696651</v>
      </c>
    </row>
    <row r="218" spans="1:38" x14ac:dyDescent="0.3">
      <c r="A218" s="19" t="s">
        <v>415</v>
      </c>
      <c r="B218" s="16" t="s">
        <v>513</v>
      </c>
      <c r="C218" s="90">
        <v>410</v>
      </c>
      <c r="D218" s="78">
        <v>3</v>
      </c>
      <c r="E218" s="78">
        <v>406</v>
      </c>
      <c r="F218" s="78" t="s">
        <v>896</v>
      </c>
      <c r="G218" s="78" t="s">
        <v>896</v>
      </c>
      <c r="H218" s="78">
        <v>1</v>
      </c>
      <c r="I218" s="78">
        <v>0</v>
      </c>
      <c r="J218" s="89">
        <f t="shared" si="21"/>
        <v>0</v>
      </c>
      <c r="K218" s="89">
        <f t="shared" si="22"/>
        <v>1</v>
      </c>
      <c r="L218" s="47">
        <f t="shared" si="23"/>
        <v>0.9975609756097561</v>
      </c>
      <c r="M218" s="78">
        <v>410</v>
      </c>
      <c r="N218" s="78">
        <v>179</v>
      </c>
      <c r="O218" s="78">
        <v>5</v>
      </c>
      <c r="P218" s="78">
        <v>0</v>
      </c>
      <c r="Q218" s="78">
        <v>0</v>
      </c>
      <c r="R218" s="78">
        <v>1</v>
      </c>
      <c r="S218" s="78">
        <v>0</v>
      </c>
      <c r="T218" s="78">
        <v>0</v>
      </c>
      <c r="U218" s="78">
        <v>225</v>
      </c>
      <c r="V218" s="78" t="s">
        <v>896</v>
      </c>
      <c r="W218" s="78" t="s">
        <v>896</v>
      </c>
      <c r="X218" s="47">
        <f t="shared" si="24"/>
        <v>2.4390243902439024E-3</v>
      </c>
      <c r="Y218" s="47">
        <f t="shared" si="25"/>
        <v>0.9975609756097561</v>
      </c>
      <c r="Z218" s="78">
        <v>410</v>
      </c>
      <c r="AA218" s="78">
        <v>271</v>
      </c>
      <c r="AB218" s="78">
        <v>138</v>
      </c>
      <c r="AC218" s="78">
        <v>0</v>
      </c>
      <c r="AD218" s="78">
        <v>0</v>
      </c>
      <c r="AE218" s="78">
        <v>1</v>
      </c>
      <c r="AF218" s="78">
        <v>0</v>
      </c>
      <c r="AG218" s="78">
        <v>0</v>
      </c>
      <c r="AH218" s="78">
        <v>0</v>
      </c>
      <c r="AI218" s="78" t="s">
        <v>896</v>
      </c>
      <c r="AJ218" s="78" t="s">
        <v>896</v>
      </c>
      <c r="AK218" s="47">
        <f t="shared" si="26"/>
        <v>0.9975609756097561</v>
      </c>
      <c r="AL218" s="48">
        <f t="shared" si="27"/>
        <v>0.9975609756097561</v>
      </c>
    </row>
    <row r="219" spans="1:38" x14ac:dyDescent="0.3">
      <c r="A219" s="19" t="s">
        <v>515</v>
      </c>
      <c r="B219" s="16" t="s">
        <v>519</v>
      </c>
      <c r="C219" s="19">
        <v>85687</v>
      </c>
      <c r="D219" s="16">
        <v>1150</v>
      </c>
      <c r="E219" s="16">
        <v>70579</v>
      </c>
      <c r="F219" s="16">
        <v>2004</v>
      </c>
      <c r="G219" s="16">
        <v>1976</v>
      </c>
      <c r="H219" s="78">
        <v>417</v>
      </c>
      <c r="I219" s="16">
        <v>9561</v>
      </c>
      <c r="J219" s="89">
        <f t="shared" si="21"/>
        <v>0.11158051979880262</v>
      </c>
      <c r="K219" s="89">
        <f t="shared" si="22"/>
        <v>0.88841948020119732</v>
      </c>
      <c r="L219" s="47">
        <f t="shared" si="23"/>
        <v>0.83710481169839068</v>
      </c>
      <c r="M219" s="16">
        <v>85687</v>
      </c>
      <c r="N219" s="78">
        <v>801</v>
      </c>
      <c r="O219" s="16">
        <v>18771</v>
      </c>
      <c r="P219" s="16">
        <v>29133</v>
      </c>
      <c r="Q219" s="16">
        <v>12398</v>
      </c>
      <c r="R219" s="16">
        <v>8645</v>
      </c>
      <c r="S219" s="78">
        <v>722</v>
      </c>
      <c r="T219" s="78">
        <v>1239</v>
      </c>
      <c r="U219" s="16">
        <v>8113</v>
      </c>
      <c r="V219" s="16">
        <v>4435</v>
      </c>
      <c r="W219" s="78">
        <v>1430</v>
      </c>
      <c r="X219" s="47">
        <f t="shared" si="24"/>
        <v>0.12377606871520767</v>
      </c>
      <c r="Y219" s="47">
        <f t="shared" si="25"/>
        <v>0.66308774960028938</v>
      </c>
      <c r="Z219" s="16">
        <v>85687</v>
      </c>
      <c r="AA219" s="16">
        <v>1982</v>
      </c>
      <c r="AB219" s="16">
        <v>32601</v>
      </c>
      <c r="AC219" s="16">
        <v>20833</v>
      </c>
      <c r="AD219" s="16">
        <v>12885</v>
      </c>
      <c r="AE219" s="16">
        <v>5377</v>
      </c>
      <c r="AF219" s="16">
        <v>9458</v>
      </c>
      <c r="AG219" s="78">
        <v>811</v>
      </c>
      <c r="AH219" s="78">
        <v>68</v>
      </c>
      <c r="AI219" s="78">
        <v>516</v>
      </c>
      <c r="AJ219" s="78">
        <v>1156</v>
      </c>
      <c r="AK219" s="47">
        <f t="shared" si="26"/>
        <v>0.65698413995121785</v>
      </c>
      <c r="AL219" s="48">
        <f t="shared" si="27"/>
        <v>0.75009628064934009</v>
      </c>
    </row>
    <row r="220" spans="1:38" x14ac:dyDescent="0.3">
      <c r="A220" s="19" t="s">
        <v>515</v>
      </c>
      <c r="B220" s="16" t="s">
        <v>520</v>
      </c>
      <c r="C220" s="19">
        <v>42966</v>
      </c>
      <c r="D220" s="78">
        <v>166</v>
      </c>
      <c r="E220" s="16">
        <v>35183</v>
      </c>
      <c r="F220" s="78">
        <v>658</v>
      </c>
      <c r="G220" s="16">
        <v>2727</v>
      </c>
      <c r="H220" s="78">
        <v>451</v>
      </c>
      <c r="I220" s="16">
        <v>3781</v>
      </c>
      <c r="J220" s="89">
        <f t="shared" si="21"/>
        <v>8.7999813806265426E-2</v>
      </c>
      <c r="K220" s="89">
        <f t="shared" si="22"/>
        <v>0.91200018619373457</v>
      </c>
      <c r="L220" s="47">
        <f t="shared" si="23"/>
        <v>0.82272029046222594</v>
      </c>
      <c r="M220" s="16">
        <v>42966</v>
      </c>
      <c r="N220" s="78">
        <v>204</v>
      </c>
      <c r="O220" s="16">
        <v>9271</v>
      </c>
      <c r="P220" s="16">
        <v>10882</v>
      </c>
      <c r="Q220" s="16">
        <v>1986</v>
      </c>
      <c r="R220" s="16">
        <v>13802</v>
      </c>
      <c r="S220" s="16">
        <v>6319</v>
      </c>
      <c r="T220" s="78">
        <v>84</v>
      </c>
      <c r="U220" s="78">
        <v>349</v>
      </c>
      <c r="V220" s="78">
        <v>12</v>
      </c>
      <c r="W220" s="78">
        <v>57</v>
      </c>
      <c r="X220" s="47">
        <f t="shared" si="24"/>
        <v>0.47025555090071219</v>
      </c>
      <c r="Y220" s="47">
        <f t="shared" si="25"/>
        <v>0.48191593352883677</v>
      </c>
      <c r="Z220" s="16">
        <v>42966</v>
      </c>
      <c r="AA220" s="78">
        <v>252</v>
      </c>
      <c r="AB220" s="16">
        <v>12134</v>
      </c>
      <c r="AC220" s="16">
        <v>7435</v>
      </c>
      <c r="AD220" s="16">
        <v>2548</v>
      </c>
      <c r="AE220" s="16">
        <v>6732</v>
      </c>
      <c r="AF220" s="16">
        <v>13787</v>
      </c>
      <c r="AG220" s="78">
        <v>21</v>
      </c>
      <c r="AH220" s="78">
        <v>4</v>
      </c>
      <c r="AI220" s="78">
        <v>0</v>
      </c>
      <c r="AJ220" s="78">
        <v>53</v>
      </c>
      <c r="AK220" s="47">
        <f t="shared" si="26"/>
        <v>0.46190010706139739</v>
      </c>
      <c r="AL220" s="48">
        <f t="shared" si="27"/>
        <v>0.65231811199553136</v>
      </c>
    </row>
    <row r="221" spans="1:38" x14ac:dyDescent="0.3">
      <c r="A221" s="19" t="s">
        <v>515</v>
      </c>
      <c r="B221" s="16" t="s">
        <v>522</v>
      </c>
      <c r="C221" s="19">
        <v>37237</v>
      </c>
      <c r="D221" s="78">
        <v>342</v>
      </c>
      <c r="E221" s="16">
        <v>21039</v>
      </c>
      <c r="F221" s="16">
        <v>2802</v>
      </c>
      <c r="G221" s="16">
        <v>1332</v>
      </c>
      <c r="H221" s="16">
        <v>1108</v>
      </c>
      <c r="I221" s="16">
        <v>10614</v>
      </c>
      <c r="J221" s="89">
        <f t="shared" si="21"/>
        <v>0.28503907403926204</v>
      </c>
      <c r="K221" s="89">
        <f t="shared" si="22"/>
        <v>0.7149609259607379</v>
      </c>
      <c r="L221" s="47">
        <f t="shared" si="23"/>
        <v>0.57418696457824203</v>
      </c>
      <c r="M221" s="16">
        <v>37237</v>
      </c>
      <c r="N221" s="78">
        <v>467</v>
      </c>
      <c r="O221" s="16">
        <v>10822</v>
      </c>
      <c r="P221" s="16">
        <v>13331</v>
      </c>
      <c r="Q221" s="16">
        <v>5285</v>
      </c>
      <c r="R221" s="78">
        <v>729</v>
      </c>
      <c r="S221" s="16">
        <v>5545</v>
      </c>
      <c r="T221" s="78">
        <v>424</v>
      </c>
      <c r="U221" s="78">
        <v>471</v>
      </c>
      <c r="V221" s="78">
        <v>3</v>
      </c>
      <c r="W221" s="78">
        <v>160</v>
      </c>
      <c r="X221" s="47">
        <f t="shared" si="24"/>
        <v>0.17987485565432232</v>
      </c>
      <c r="Y221" s="47">
        <f t="shared" si="25"/>
        <v>0.67381905094395356</v>
      </c>
      <c r="Z221" s="16">
        <v>37237</v>
      </c>
      <c r="AA221" s="78">
        <v>869</v>
      </c>
      <c r="AB221" s="16">
        <v>10316</v>
      </c>
      <c r="AC221" s="16">
        <v>7800</v>
      </c>
      <c r="AD221" s="16">
        <v>5341</v>
      </c>
      <c r="AE221" s="78">
        <v>393</v>
      </c>
      <c r="AF221" s="16">
        <v>11940</v>
      </c>
      <c r="AG221" s="78">
        <v>416</v>
      </c>
      <c r="AH221" s="78">
        <v>4</v>
      </c>
      <c r="AI221" s="78">
        <v>0</v>
      </c>
      <c r="AJ221" s="78">
        <v>158</v>
      </c>
      <c r="AK221" s="47">
        <f t="shared" si="26"/>
        <v>0.52112146520933478</v>
      </c>
      <c r="AL221" s="48">
        <f t="shared" si="27"/>
        <v>0.62400300776109785</v>
      </c>
    </row>
    <row r="222" spans="1:38" x14ac:dyDescent="0.3">
      <c r="A222" s="19" t="s">
        <v>515</v>
      </c>
      <c r="B222" s="16" t="s">
        <v>524</v>
      </c>
      <c r="C222" s="19">
        <v>76652</v>
      </c>
      <c r="D222" s="78">
        <v>408</v>
      </c>
      <c r="E222" s="16">
        <v>37383</v>
      </c>
      <c r="F222" s="78">
        <v>1122</v>
      </c>
      <c r="G222" s="16">
        <v>7917</v>
      </c>
      <c r="H222" s="78">
        <v>1488</v>
      </c>
      <c r="I222" s="16">
        <v>28334</v>
      </c>
      <c r="J222" s="89">
        <f t="shared" si="21"/>
        <v>0.36964462766790168</v>
      </c>
      <c r="K222" s="89">
        <f t="shared" si="22"/>
        <v>0.63035537233209826</v>
      </c>
      <c r="L222" s="47">
        <f t="shared" si="23"/>
        <v>0.49302040390335544</v>
      </c>
      <c r="M222" s="16">
        <v>76652</v>
      </c>
      <c r="N222" s="78">
        <v>824</v>
      </c>
      <c r="O222" s="16">
        <v>3830</v>
      </c>
      <c r="P222" s="16">
        <v>31343</v>
      </c>
      <c r="Q222" s="16">
        <v>4468</v>
      </c>
      <c r="R222" s="16">
        <v>32738</v>
      </c>
      <c r="S222" s="78">
        <v>621</v>
      </c>
      <c r="T222" s="78">
        <v>1681</v>
      </c>
      <c r="U222" s="78">
        <v>174</v>
      </c>
      <c r="V222" s="78">
        <v>191</v>
      </c>
      <c r="W222" s="78">
        <v>782</v>
      </c>
      <c r="X222" s="47">
        <f t="shared" si="24"/>
        <v>0.45713092939518862</v>
      </c>
      <c r="Y222" s="47">
        <f t="shared" si="25"/>
        <v>0.47188592600323542</v>
      </c>
      <c r="Z222" s="16">
        <v>76652</v>
      </c>
      <c r="AA222" s="78">
        <v>1410</v>
      </c>
      <c r="AB222" s="16">
        <v>4956</v>
      </c>
      <c r="AC222" s="16">
        <v>31706</v>
      </c>
      <c r="AD222" s="16">
        <v>5888</v>
      </c>
      <c r="AE222" s="16">
        <v>30436</v>
      </c>
      <c r="AF222" s="78">
        <v>931</v>
      </c>
      <c r="AG222" s="78">
        <v>585</v>
      </c>
      <c r="AH222" s="78">
        <v>7</v>
      </c>
      <c r="AI222" s="78">
        <v>50</v>
      </c>
      <c r="AJ222" s="78">
        <v>683</v>
      </c>
      <c r="AK222" s="47">
        <f t="shared" si="26"/>
        <v>0.50440953921619791</v>
      </c>
      <c r="AL222" s="48">
        <f t="shared" si="27"/>
        <v>0.48245316495329543</v>
      </c>
    </row>
    <row r="223" spans="1:38" x14ac:dyDescent="0.3">
      <c r="A223" s="19" t="s">
        <v>515</v>
      </c>
      <c r="B223" s="16" t="s">
        <v>526</v>
      </c>
      <c r="C223" s="19">
        <v>59488</v>
      </c>
      <c r="D223" s="78">
        <v>205</v>
      </c>
      <c r="E223" s="16">
        <v>56823</v>
      </c>
      <c r="F223" s="78">
        <v>800</v>
      </c>
      <c r="G223" s="78">
        <v>105</v>
      </c>
      <c r="H223" s="78">
        <v>73</v>
      </c>
      <c r="I223" s="16">
        <v>1482</v>
      </c>
      <c r="J223" s="89">
        <f t="shared" si="21"/>
        <v>2.4912587412587412E-2</v>
      </c>
      <c r="K223" s="89">
        <f t="shared" si="22"/>
        <v>0.97508741258741261</v>
      </c>
      <c r="L223" s="47">
        <f t="shared" si="23"/>
        <v>0.95864712210866054</v>
      </c>
      <c r="M223" s="16">
        <v>59488</v>
      </c>
      <c r="N223" s="78">
        <v>438</v>
      </c>
      <c r="O223" s="16">
        <v>49963</v>
      </c>
      <c r="P223" s="16">
        <v>6961</v>
      </c>
      <c r="Q223" s="78">
        <v>276</v>
      </c>
      <c r="R223" s="78">
        <v>287</v>
      </c>
      <c r="S223" s="78">
        <v>946</v>
      </c>
      <c r="T223" s="78">
        <v>8</v>
      </c>
      <c r="U223" s="78">
        <v>518</v>
      </c>
      <c r="V223" s="78">
        <v>9</v>
      </c>
      <c r="W223" s="78">
        <v>82</v>
      </c>
      <c r="X223" s="47">
        <f t="shared" si="24"/>
        <v>2.0861350188273266E-2</v>
      </c>
      <c r="Y223" s="47">
        <f t="shared" si="25"/>
        <v>0.97296933835395372</v>
      </c>
      <c r="Z223" s="16">
        <v>59488</v>
      </c>
      <c r="AA223" s="78">
        <v>423</v>
      </c>
      <c r="AB223" s="16">
        <v>50218</v>
      </c>
      <c r="AC223" s="16">
        <v>5701</v>
      </c>
      <c r="AD223" s="78">
        <v>261</v>
      </c>
      <c r="AE223" s="78">
        <v>177</v>
      </c>
      <c r="AF223" s="16">
        <v>2569</v>
      </c>
      <c r="AG223" s="78">
        <v>5</v>
      </c>
      <c r="AH223" s="78">
        <v>20</v>
      </c>
      <c r="AI223" s="78">
        <v>0</v>
      </c>
      <c r="AJ223" s="78">
        <v>114</v>
      </c>
      <c r="AK223" s="47">
        <f t="shared" si="26"/>
        <v>0.94753563743948355</v>
      </c>
      <c r="AL223" s="48">
        <f t="shared" si="27"/>
        <v>0.96580823023130713</v>
      </c>
    </row>
    <row r="224" spans="1:38" x14ac:dyDescent="0.3">
      <c r="A224" s="19" t="s">
        <v>515</v>
      </c>
      <c r="B224" s="16" t="s">
        <v>528</v>
      </c>
      <c r="C224" s="19">
        <v>50715</v>
      </c>
      <c r="D224" s="78">
        <v>221</v>
      </c>
      <c r="E224" s="16">
        <v>39438</v>
      </c>
      <c r="F224" s="78">
        <v>1656</v>
      </c>
      <c r="G224" s="78">
        <v>3354</v>
      </c>
      <c r="H224" s="78">
        <v>366</v>
      </c>
      <c r="I224" s="16">
        <v>5680</v>
      </c>
      <c r="J224" s="89">
        <f t="shared" si="21"/>
        <v>0.11199842255742877</v>
      </c>
      <c r="K224" s="89">
        <f t="shared" si="22"/>
        <v>0.88800157744257124</v>
      </c>
      <c r="L224" s="47">
        <f t="shared" si="23"/>
        <v>0.78199743665582178</v>
      </c>
      <c r="M224" s="16">
        <v>50715</v>
      </c>
      <c r="N224" s="78">
        <v>270</v>
      </c>
      <c r="O224" s="16">
        <v>37855</v>
      </c>
      <c r="P224" s="16">
        <v>5025</v>
      </c>
      <c r="Q224" s="78">
        <v>1014</v>
      </c>
      <c r="R224" s="78">
        <v>205</v>
      </c>
      <c r="S224" s="16">
        <v>5687</v>
      </c>
      <c r="T224" s="78">
        <v>111</v>
      </c>
      <c r="U224" s="78">
        <v>151</v>
      </c>
      <c r="V224" s="78">
        <v>7</v>
      </c>
      <c r="W224" s="78">
        <v>390</v>
      </c>
      <c r="X224" s="47">
        <f t="shared" si="24"/>
        <v>0.11836734693877551</v>
      </c>
      <c r="Y224" s="47">
        <f t="shared" si="25"/>
        <v>0.85381050971113082</v>
      </c>
      <c r="Z224" s="16">
        <v>50715</v>
      </c>
      <c r="AA224" s="78">
        <v>347</v>
      </c>
      <c r="AB224" s="16">
        <v>37720</v>
      </c>
      <c r="AC224" s="16">
        <v>4218</v>
      </c>
      <c r="AD224" s="78">
        <v>974</v>
      </c>
      <c r="AE224" s="78">
        <v>443</v>
      </c>
      <c r="AF224" s="16">
        <v>6498</v>
      </c>
      <c r="AG224" s="78">
        <v>113</v>
      </c>
      <c r="AH224" s="78">
        <v>11</v>
      </c>
      <c r="AI224" s="78">
        <v>5</v>
      </c>
      <c r="AJ224" s="78">
        <v>386</v>
      </c>
      <c r="AK224" s="47">
        <f t="shared" si="26"/>
        <v>0.8362220250419008</v>
      </c>
      <c r="AL224" s="48">
        <f t="shared" si="27"/>
        <v>0.8179039731834763</v>
      </c>
    </row>
    <row r="225" spans="1:38" x14ac:dyDescent="0.3">
      <c r="A225" s="19" t="s">
        <v>515</v>
      </c>
      <c r="B225" s="16" t="s">
        <v>530</v>
      </c>
      <c r="C225" s="19">
        <v>41402</v>
      </c>
      <c r="D225" s="78">
        <v>419</v>
      </c>
      <c r="E225" s="16">
        <v>36119</v>
      </c>
      <c r="F225" s="16">
        <v>1847</v>
      </c>
      <c r="G225" s="78">
        <v>305</v>
      </c>
      <c r="H225" s="78">
        <v>198</v>
      </c>
      <c r="I225" s="16">
        <v>2514</v>
      </c>
      <c r="J225" s="89">
        <f t="shared" si="21"/>
        <v>6.0721704265494419E-2</v>
      </c>
      <c r="K225" s="89">
        <f t="shared" si="22"/>
        <v>0.93927829573450561</v>
      </c>
      <c r="L225" s="47">
        <f t="shared" si="23"/>
        <v>0.88251775276556688</v>
      </c>
      <c r="M225" s="16">
        <v>41402</v>
      </c>
      <c r="N225" s="78">
        <v>170</v>
      </c>
      <c r="O225" s="16">
        <v>33688</v>
      </c>
      <c r="P225" s="16">
        <v>3200</v>
      </c>
      <c r="Q225" s="78">
        <v>106</v>
      </c>
      <c r="R225" s="78">
        <v>747</v>
      </c>
      <c r="S225" s="16">
        <v>2337</v>
      </c>
      <c r="T225" s="78">
        <v>6</v>
      </c>
      <c r="U225" s="78">
        <v>858</v>
      </c>
      <c r="V225" s="78">
        <v>0</v>
      </c>
      <c r="W225" s="78">
        <v>290</v>
      </c>
      <c r="X225" s="47">
        <f t="shared" si="24"/>
        <v>7.4634075648519399E-2</v>
      </c>
      <c r="Y225" s="47">
        <f t="shared" si="25"/>
        <v>0.9158011690256509</v>
      </c>
      <c r="Z225" s="16">
        <v>41402</v>
      </c>
      <c r="AA225" s="78">
        <v>188</v>
      </c>
      <c r="AB225" s="16">
        <v>34304</v>
      </c>
      <c r="AC225" s="16">
        <v>2457</v>
      </c>
      <c r="AD225" s="78">
        <v>98</v>
      </c>
      <c r="AE225" s="78">
        <v>169</v>
      </c>
      <c r="AF225" s="16">
        <v>3759</v>
      </c>
      <c r="AG225" s="78">
        <v>6</v>
      </c>
      <c r="AH225" s="78">
        <v>127</v>
      </c>
      <c r="AI225" s="78">
        <v>0</v>
      </c>
      <c r="AJ225" s="78">
        <v>294</v>
      </c>
      <c r="AK225" s="47">
        <f t="shared" si="26"/>
        <v>0.89565721462731274</v>
      </c>
      <c r="AL225" s="48">
        <f t="shared" si="27"/>
        <v>0.89915946089560883</v>
      </c>
    </row>
    <row r="226" spans="1:38" x14ac:dyDescent="0.3">
      <c r="A226" s="19" t="s">
        <v>515</v>
      </c>
      <c r="B226" s="16" t="s">
        <v>534</v>
      </c>
      <c r="C226" s="19">
        <v>86129</v>
      </c>
      <c r="D226" s="78">
        <v>639</v>
      </c>
      <c r="E226" s="16">
        <v>72321</v>
      </c>
      <c r="F226" s="16">
        <v>9876</v>
      </c>
      <c r="G226" s="78">
        <v>893</v>
      </c>
      <c r="H226" s="78">
        <v>173</v>
      </c>
      <c r="I226" s="16">
        <v>2227</v>
      </c>
      <c r="J226" s="89">
        <f t="shared" si="21"/>
        <v>2.5856563991222468E-2</v>
      </c>
      <c r="K226" s="89">
        <f t="shared" si="22"/>
        <v>0.97414343600877751</v>
      </c>
      <c r="L226" s="47">
        <f t="shared" si="23"/>
        <v>0.84710144086196282</v>
      </c>
      <c r="M226" s="16">
        <v>86129</v>
      </c>
      <c r="N226" s="78">
        <v>919</v>
      </c>
      <c r="O226" s="16">
        <v>69342</v>
      </c>
      <c r="P226" s="16">
        <v>11757</v>
      </c>
      <c r="Q226" s="78">
        <v>401</v>
      </c>
      <c r="R226" s="78">
        <v>460</v>
      </c>
      <c r="S226" s="78">
        <v>965</v>
      </c>
      <c r="T226" s="78">
        <v>11</v>
      </c>
      <c r="U226" s="16">
        <v>1148</v>
      </c>
      <c r="V226" s="78">
        <v>38</v>
      </c>
      <c r="W226" s="16">
        <v>1088</v>
      </c>
      <c r="X226" s="47">
        <f t="shared" si="24"/>
        <v>1.667266542047394E-2</v>
      </c>
      <c r="Y226" s="47">
        <f t="shared" si="25"/>
        <v>0.96559811445622268</v>
      </c>
      <c r="Z226" s="16">
        <v>86129</v>
      </c>
      <c r="AA226" s="78">
        <v>959</v>
      </c>
      <c r="AB226" s="16">
        <v>70729</v>
      </c>
      <c r="AC226" s="16">
        <v>11204</v>
      </c>
      <c r="AD226" s="78">
        <v>403</v>
      </c>
      <c r="AE226" s="78">
        <v>369</v>
      </c>
      <c r="AF226" s="16">
        <v>1352</v>
      </c>
      <c r="AG226" s="78">
        <v>4</v>
      </c>
      <c r="AH226" s="78">
        <v>27</v>
      </c>
      <c r="AI226" s="78">
        <v>1</v>
      </c>
      <c r="AJ226" s="16">
        <v>1081</v>
      </c>
      <c r="AK226" s="47">
        <f t="shared" si="26"/>
        <v>0.96277676508493071</v>
      </c>
      <c r="AL226" s="48">
        <f t="shared" si="27"/>
        <v>0.90634977765909275</v>
      </c>
    </row>
    <row r="227" spans="1:38" x14ac:dyDescent="0.3">
      <c r="A227" s="19" t="s">
        <v>515</v>
      </c>
      <c r="B227" s="16" t="s">
        <v>535</v>
      </c>
      <c r="C227" s="19">
        <v>42073</v>
      </c>
      <c r="D227" s="78">
        <v>311</v>
      </c>
      <c r="E227" s="16">
        <v>38215</v>
      </c>
      <c r="F227" s="78">
        <v>776</v>
      </c>
      <c r="G227" s="78">
        <v>602</v>
      </c>
      <c r="H227" s="78">
        <v>105</v>
      </c>
      <c r="I227" s="16">
        <v>2064</v>
      </c>
      <c r="J227" s="89">
        <f t="shared" si="21"/>
        <v>4.905759037862762E-2</v>
      </c>
      <c r="K227" s="89">
        <f t="shared" si="22"/>
        <v>0.95094240962137233</v>
      </c>
      <c r="L227" s="47">
        <f t="shared" si="23"/>
        <v>0.91569415064293014</v>
      </c>
      <c r="M227" s="16">
        <v>42073</v>
      </c>
      <c r="N227" s="78">
        <v>93</v>
      </c>
      <c r="O227" s="16">
        <v>36670</v>
      </c>
      <c r="P227" s="16">
        <v>2112</v>
      </c>
      <c r="Q227" s="78">
        <v>53</v>
      </c>
      <c r="R227" s="78">
        <v>722</v>
      </c>
      <c r="S227" s="16">
        <v>1934</v>
      </c>
      <c r="T227" s="78">
        <v>63</v>
      </c>
      <c r="U227" s="78">
        <v>368</v>
      </c>
      <c r="V227" s="78">
        <v>0</v>
      </c>
      <c r="W227" s="78">
        <v>58</v>
      </c>
      <c r="X227" s="47">
        <f t="shared" si="24"/>
        <v>6.4625769495876215E-2</v>
      </c>
      <c r="Y227" s="47">
        <f t="shared" si="25"/>
        <v>0.93273595892852901</v>
      </c>
      <c r="Z227" s="16">
        <v>42073</v>
      </c>
      <c r="AA227" s="78">
        <v>105</v>
      </c>
      <c r="AB227" s="16">
        <v>37558</v>
      </c>
      <c r="AC227" s="16">
        <v>1849</v>
      </c>
      <c r="AD227" s="78">
        <v>53</v>
      </c>
      <c r="AE227" s="78">
        <v>487</v>
      </c>
      <c r="AF227" s="16">
        <v>1925</v>
      </c>
      <c r="AG227" s="78">
        <v>4</v>
      </c>
      <c r="AH227" s="78">
        <v>17</v>
      </c>
      <c r="AI227" s="78">
        <v>0</v>
      </c>
      <c r="AJ227" s="78">
        <v>75</v>
      </c>
      <c r="AK227" s="47">
        <f t="shared" si="26"/>
        <v>0.93962874052242529</v>
      </c>
      <c r="AL227" s="48">
        <f t="shared" si="27"/>
        <v>0.92421505478572952</v>
      </c>
    </row>
    <row r="228" spans="1:38" x14ac:dyDescent="0.3">
      <c r="A228" s="19" t="s">
        <v>515</v>
      </c>
      <c r="B228" s="16" t="s">
        <v>537</v>
      </c>
      <c r="C228" s="19">
        <v>26244</v>
      </c>
      <c r="D228" s="78">
        <v>36</v>
      </c>
      <c r="E228" s="16">
        <v>20523</v>
      </c>
      <c r="F228" s="16">
        <v>1712</v>
      </c>
      <c r="G228" s="16">
        <v>1145</v>
      </c>
      <c r="H228" s="78">
        <v>175</v>
      </c>
      <c r="I228" s="16">
        <v>2653</v>
      </c>
      <c r="J228" s="89">
        <f t="shared" si="21"/>
        <v>0.10108977290047248</v>
      </c>
      <c r="K228" s="89">
        <f t="shared" si="22"/>
        <v>0.8989102270995275</v>
      </c>
      <c r="L228" s="47">
        <f t="shared" si="23"/>
        <v>0.78337905807041608</v>
      </c>
      <c r="M228" s="16">
        <v>26244</v>
      </c>
      <c r="N228" s="78">
        <v>23</v>
      </c>
      <c r="O228" s="16">
        <v>19669</v>
      </c>
      <c r="P228" s="16">
        <v>3839</v>
      </c>
      <c r="Q228" s="78">
        <v>360</v>
      </c>
      <c r="R228" s="78">
        <v>27</v>
      </c>
      <c r="S228" s="16">
        <v>2060</v>
      </c>
      <c r="T228" s="78">
        <v>161</v>
      </c>
      <c r="U228" s="78">
        <v>9</v>
      </c>
      <c r="V228" s="78">
        <v>0</v>
      </c>
      <c r="W228" s="78">
        <v>96</v>
      </c>
      <c r="X228" s="47">
        <f t="shared" si="24"/>
        <v>8.5657674135040385E-2</v>
      </c>
      <c r="Y228" s="47">
        <f t="shared" si="25"/>
        <v>0.89696692577351012</v>
      </c>
      <c r="Z228" s="16">
        <v>26244</v>
      </c>
      <c r="AA228" s="78">
        <v>28</v>
      </c>
      <c r="AB228" s="16">
        <v>19929</v>
      </c>
      <c r="AC228" s="16">
        <v>3498</v>
      </c>
      <c r="AD228" s="78">
        <v>341</v>
      </c>
      <c r="AE228" s="78">
        <v>35</v>
      </c>
      <c r="AF228" s="16">
        <v>2137</v>
      </c>
      <c r="AG228" s="78">
        <v>163</v>
      </c>
      <c r="AH228" s="78">
        <v>0</v>
      </c>
      <c r="AI228" s="78">
        <v>0</v>
      </c>
      <c r="AJ228" s="78">
        <v>113</v>
      </c>
      <c r="AK228" s="47">
        <f t="shared" si="26"/>
        <v>0.89993903368388961</v>
      </c>
      <c r="AL228" s="48">
        <f t="shared" si="27"/>
        <v>0.84017299192196315</v>
      </c>
    </row>
    <row r="229" spans="1:38" x14ac:dyDescent="0.3">
      <c r="A229" s="19" t="s">
        <v>515</v>
      </c>
      <c r="B229" s="16" t="s">
        <v>539</v>
      </c>
      <c r="C229" s="19">
        <v>59920</v>
      </c>
      <c r="D229" s="78">
        <v>222</v>
      </c>
      <c r="E229" s="16">
        <v>50030</v>
      </c>
      <c r="F229" s="16">
        <v>2967</v>
      </c>
      <c r="G229" s="16">
        <v>1225</v>
      </c>
      <c r="H229" s="78">
        <v>369</v>
      </c>
      <c r="I229" s="16">
        <v>5107</v>
      </c>
      <c r="J229" s="89">
        <f t="shared" si="21"/>
        <v>8.5230307076101464E-2</v>
      </c>
      <c r="K229" s="89">
        <f t="shared" si="22"/>
        <v>0.91476969292389854</v>
      </c>
      <c r="L229" s="47">
        <f t="shared" si="23"/>
        <v>0.8386515353805073</v>
      </c>
      <c r="M229" s="16">
        <v>59920</v>
      </c>
      <c r="N229" s="78">
        <v>273</v>
      </c>
      <c r="O229" s="16">
        <v>39924</v>
      </c>
      <c r="P229" s="16">
        <v>14645</v>
      </c>
      <c r="Q229" s="78">
        <v>481</v>
      </c>
      <c r="R229" s="78">
        <v>82</v>
      </c>
      <c r="S229" s="16">
        <v>3522</v>
      </c>
      <c r="T229" s="78">
        <v>60</v>
      </c>
      <c r="U229" s="78">
        <v>116</v>
      </c>
      <c r="V229" s="78">
        <v>28</v>
      </c>
      <c r="W229" s="78">
        <v>789</v>
      </c>
      <c r="X229" s="47">
        <f t="shared" si="24"/>
        <v>6.1148197596795725E-2</v>
      </c>
      <c r="Y229" s="47">
        <f t="shared" si="25"/>
        <v>0.91718958611481971</v>
      </c>
      <c r="Z229" s="16">
        <v>59920</v>
      </c>
      <c r="AA229" s="78">
        <v>276</v>
      </c>
      <c r="AB229" s="16">
        <v>40571</v>
      </c>
      <c r="AC229" s="16">
        <v>14222</v>
      </c>
      <c r="AD229" s="78">
        <v>483</v>
      </c>
      <c r="AE229" s="78">
        <v>88</v>
      </c>
      <c r="AF229" s="16">
        <v>3393</v>
      </c>
      <c r="AG229" s="78">
        <v>55</v>
      </c>
      <c r="AH229" s="78">
        <v>6</v>
      </c>
      <c r="AI229" s="78">
        <v>27</v>
      </c>
      <c r="AJ229" s="78">
        <v>799</v>
      </c>
      <c r="AK229" s="47">
        <f t="shared" si="26"/>
        <v>0.92006008010680906</v>
      </c>
      <c r="AL229" s="48">
        <f t="shared" si="27"/>
        <v>0.87792056074766345</v>
      </c>
    </row>
    <row r="230" spans="1:38" x14ac:dyDescent="0.3">
      <c r="A230" s="19" t="s">
        <v>515</v>
      </c>
      <c r="B230" s="16" t="s">
        <v>541</v>
      </c>
      <c r="C230" s="19">
        <v>26857</v>
      </c>
      <c r="D230" s="78">
        <v>116</v>
      </c>
      <c r="E230" s="16">
        <v>23869</v>
      </c>
      <c r="F230" s="78">
        <v>454</v>
      </c>
      <c r="G230" s="78">
        <v>243</v>
      </c>
      <c r="H230" s="78">
        <v>89</v>
      </c>
      <c r="I230" s="16">
        <v>2086</v>
      </c>
      <c r="J230" s="89">
        <f t="shared" si="21"/>
        <v>7.7670625907584612E-2</v>
      </c>
      <c r="K230" s="89">
        <f t="shared" si="22"/>
        <v>0.92232937409241544</v>
      </c>
      <c r="L230" s="47">
        <f t="shared" si="23"/>
        <v>0.89306326097479238</v>
      </c>
      <c r="M230" s="16">
        <v>26857</v>
      </c>
      <c r="N230" s="78">
        <v>364</v>
      </c>
      <c r="O230" s="16">
        <v>11638</v>
      </c>
      <c r="P230" s="16">
        <v>8668</v>
      </c>
      <c r="Q230" s="78">
        <v>597</v>
      </c>
      <c r="R230" s="78">
        <v>60</v>
      </c>
      <c r="S230" s="16">
        <v>5150</v>
      </c>
      <c r="T230" s="78">
        <v>21</v>
      </c>
      <c r="U230" s="78">
        <v>263</v>
      </c>
      <c r="V230" s="78">
        <v>15</v>
      </c>
      <c r="W230" s="78">
        <v>81</v>
      </c>
      <c r="X230" s="47">
        <f t="shared" si="24"/>
        <v>0.19477231261868413</v>
      </c>
      <c r="Y230" s="47">
        <f t="shared" si="25"/>
        <v>0.77942435864020554</v>
      </c>
      <c r="Z230" s="16">
        <v>26857</v>
      </c>
      <c r="AA230" s="78">
        <v>370</v>
      </c>
      <c r="AB230" s="16">
        <v>12252</v>
      </c>
      <c r="AC230" s="16">
        <v>8208</v>
      </c>
      <c r="AD230" s="78">
        <v>599</v>
      </c>
      <c r="AE230" s="78">
        <v>140</v>
      </c>
      <c r="AF230" s="16">
        <v>5166</v>
      </c>
      <c r="AG230" s="78">
        <v>18</v>
      </c>
      <c r="AH230" s="78">
        <v>7</v>
      </c>
      <c r="AI230" s="78">
        <v>15</v>
      </c>
      <c r="AJ230" s="78">
        <v>82</v>
      </c>
      <c r="AK230" s="47">
        <f t="shared" si="26"/>
        <v>0.7765200878728078</v>
      </c>
      <c r="AL230" s="48">
        <f t="shared" si="27"/>
        <v>0.83624380980749891</v>
      </c>
    </row>
    <row r="231" spans="1:38" x14ac:dyDescent="0.3">
      <c r="A231" s="19" t="s">
        <v>515</v>
      </c>
      <c r="B231" s="16" t="s">
        <v>543</v>
      </c>
      <c r="C231" s="19">
        <v>57229</v>
      </c>
      <c r="D231" s="78">
        <v>181</v>
      </c>
      <c r="E231" s="16">
        <v>42937</v>
      </c>
      <c r="F231" s="16">
        <v>3009</v>
      </c>
      <c r="G231" s="16">
        <v>4961</v>
      </c>
      <c r="H231" s="78">
        <v>337</v>
      </c>
      <c r="I231" s="16">
        <v>5804</v>
      </c>
      <c r="J231" s="89">
        <f t="shared" si="21"/>
        <v>0.1014171137010956</v>
      </c>
      <c r="K231" s="89">
        <f t="shared" si="22"/>
        <v>0.89858288629890437</v>
      </c>
      <c r="L231" s="47">
        <f t="shared" si="23"/>
        <v>0.75342920547274983</v>
      </c>
      <c r="M231" s="16">
        <v>57229</v>
      </c>
      <c r="N231" s="78">
        <v>395</v>
      </c>
      <c r="O231" s="16">
        <v>39243</v>
      </c>
      <c r="P231" s="16">
        <v>12164</v>
      </c>
      <c r="Q231" s="78">
        <v>566</v>
      </c>
      <c r="R231" s="78">
        <v>216</v>
      </c>
      <c r="S231" s="16">
        <v>3788</v>
      </c>
      <c r="T231" s="78">
        <v>311</v>
      </c>
      <c r="U231" s="78">
        <v>80</v>
      </c>
      <c r="V231" s="78">
        <v>11</v>
      </c>
      <c r="W231" s="78">
        <v>455</v>
      </c>
      <c r="X231" s="47">
        <f t="shared" si="24"/>
        <v>7.5398836254346568E-2</v>
      </c>
      <c r="Y231" s="47">
        <f t="shared" si="25"/>
        <v>0.90656834821506582</v>
      </c>
      <c r="Z231" s="16">
        <v>57229</v>
      </c>
      <c r="AA231" s="78">
        <v>388</v>
      </c>
      <c r="AB231" s="16">
        <v>39349</v>
      </c>
      <c r="AC231" s="16">
        <v>11854</v>
      </c>
      <c r="AD231" s="78">
        <v>550</v>
      </c>
      <c r="AE231" s="78">
        <v>194</v>
      </c>
      <c r="AF231" s="16">
        <v>4107</v>
      </c>
      <c r="AG231" s="78">
        <v>310</v>
      </c>
      <c r="AH231" s="78">
        <v>11</v>
      </c>
      <c r="AI231" s="78">
        <v>11</v>
      </c>
      <c r="AJ231" s="78">
        <v>455</v>
      </c>
      <c r="AK231" s="47">
        <f t="shared" si="26"/>
        <v>0.9070925579688619</v>
      </c>
      <c r="AL231" s="48">
        <f t="shared" si="27"/>
        <v>0.82999877684390788</v>
      </c>
    </row>
    <row r="232" spans="1:38" x14ac:dyDescent="0.3">
      <c r="A232" s="19" t="s">
        <v>515</v>
      </c>
      <c r="B232" s="16" t="s">
        <v>547</v>
      </c>
      <c r="C232" s="19">
        <v>66172</v>
      </c>
      <c r="D232" s="78">
        <v>544</v>
      </c>
      <c r="E232" s="16">
        <v>44654</v>
      </c>
      <c r="F232" s="16">
        <v>3408</v>
      </c>
      <c r="G232" s="16">
        <v>6744</v>
      </c>
      <c r="H232" s="16">
        <v>1103</v>
      </c>
      <c r="I232" s="16">
        <v>9719</v>
      </c>
      <c r="J232" s="89">
        <f t="shared" si="21"/>
        <v>0.14687481109834977</v>
      </c>
      <c r="K232" s="89">
        <f t="shared" si="22"/>
        <v>0.85312518890165023</v>
      </c>
      <c r="L232" s="47">
        <f t="shared" si="23"/>
        <v>0.68303814302121746</v>
      </c>
      <c r="M232" s="16">
        <v>66172</v>
      </c>
      <c r="N232" s="78">
        <v>204</v>
      </c>
      <c r="O232" s="16">
        <v>8920</v>
      </c>
      <c r="P232" s="16">
        <v>19806</v>
      </c>
      <c r="Q232" s="16">
        <v>6000</v>
      </c>
      <c r="R232" s="16">
        <v>19170</v>
      </c>
      <c r="S232" s="16">
        <v>10023</v>
      </c>
      <c r="T232" s="78">
        <v>253</v>
      </c>
      <c r="U232" s="16">
        <v>1412</v>
      </c>
      <c r="V232" s="78">
        <v>14</v>
      </c>
      <c r="W232" s="78">
        <v>370</v>
      </c>
      <c r="X232" s="47">
        <f t="shared" si="24"/>
        <v>0.4449918394487094</v>
      </c>
      <c r="Y232" s="47">
        <f t="shared" si="25"/>
        <v>0.45853230973825787</v>
      </c>
      <c r="Z232" s="16">
        <v>66172</v>
      </c>
      <c r="AA232" s="78">
        <v>199</v>
      </c>
      <c r="AB232" s="16">
        <v>10255</v>
      </c>
      <c r="AC232" s="16">
        <v>14219</v>
      </c>
      <c r="AD232" s="16">
        <v>7442</v>
      </c>
      <c r="AE232" s="16">
        <v>6080</v>
      </c>
      <c r="AF232" s="16">
        <v>27627</v>
      </c>
      <c r="AG232" s="78">
        <v>89</v>
      </c>
      <c r="AH232" s="78">
        <v>11</v>
      </c>
      <c r="AI232" s="78">
        <v>3</v>
      </c>
      <c r="AJ232" s="78">
        <v>247</v>
      </c>
      <c r="AK232" s="47">
        <f t="shared" si="26"/>
        <v>0.37437284652118719</v>
      </c>
      <c r="AL232" s="48">
        <f t="shared" si="27"/>
        <v>0.57078522637973772</v>
      </c>
    </row>
    <row r="233" spans="1:38" x14ac:dyDescent="0.3">
      <c r="A233" s="19" t="s">
        <v>515</v>
      </c>
      <c r="B233" s="16" t="s">
        <v>548</v>
      </c>
      <c r="C233" s="19">
        <v>46455</v>
      </c>
      <c r="D233" s="78">
        <v>163</v>
      </c>
      <c r="E233" s="16">
        <v>35169</v>
      </c>
      <c r="F233" s="16">
        <v>6189</v>
      </c>
      <c r="G233" s="16">
        <v>1280</v>
      </c>
      <c r="H233" s="78">
        <v>422</v>
      </c>
      <c r="I233" s="16">
        <v>3232</v>
      </c>
      <c r="J233" s="89">
        <f t="shared" si="21"/>
        <v>6.9572704768055105E-2</v>
      </c>
      <c r="K233" s="89">
        <f t="shared" si="22"/>
        <v>0.9304272952319449</v>
      </c>
      <c r="L233" s="47">
        <f t="shared" si="23"/>
        <v>0.76056398665375091</v>
      </c>
      <c r="M233" s="16">
        <v>46455</v>
      </c>
      <c r="N233" s="78">
        <v>60</v>
      </c>
      <c r="O233" s="16">
        <v>13107</v>
      </c>
      <c r="P233" s="16">
        <v>5669</v>
      </c>
      <c r="Q233" s="78">
        <v>496</v>
      </c>
      <c r="R233" s="16">
        <v>8703</v>
      </c>
      <c r="S233" s="16">
        <v>17041</v>
      </c>
      <c r="T233" s="78">
        <v>20</v>
      </c>
      <c r="U233" s="16">
        <v>1258</v>
      </c>
      <c r="V233" s="78">
        <v>2</v>
      </c>
      <c r="W233" s="78">
        <v>99</v>
      </c>
      <c r="X233" s="47">
        <f t="shared" si="24"/>
        <v>0.55460122699386505</v>
      </c>
      <c r="Y233" s="47">
        <f t="shared" si="25"/>
        <v>0.43254762673555053</v>
      </c>
      <c r="Z233" s="16">
        <v>46455</v>
      </c>
      <c r="AA233" s="78">
        <v>152</v>
      </c>
      <c r="AB233" s="16">
        <v>18022</v>
      </c>
      <c r="AC233" s="16">
        <v>2877</v>
      </c>
      <c r="AD233" s="78">
        <v>667</v>
      </c>
      <c r="AE233" s="16">
        <v>2965</v>
      </c>
      <c r="AF233" s="16">
        <v>21642</v>
      </c>
      <c r="AG233" s="78">
        <v>15</v>
      </c>
      <c r="AH233" s="78">
        <v>16</v>
      </c>
      <c r="AI233" s="78">
        <v>2</v>
      </c>
      <c r="AJ233" s="78">
        <v>97</v>
      </c>
      <c r="AK233" s="47">
        <f t="shared" si="26"/>
        <v>0.45381552039608225</v>
      </c>
      <c r="AL233" s="48">
        <f t="shared" si="27"/>
        <v>0.59655580669465069</v>
      </c>
    </row>
    <row r="234" spans="1:38" x14ac:dyDescent="0.3">
      <c r="A234" s="19" t="s">
        <v>515</v>
      </c>
      <c r="B234" s="16" t="s">
        <v>552</v>
      </c>
      <c r="C234" s="19">
        <v>75583</v>
      </c>
      <c r="D234" s="78">
        <v>517</v>
      </c>
      <c r="E234" s="16">
        <v>43347</v>
      </c>
      <c r="F234" s="16">
        <v>1304</v>
      </c>
      <c r="G234" s="16">
        <v>8933</v>
      </c>
      <c r="H234" s="16">
        <v>1260</v>
      </c>
      <c r="I234" s="16">
        <v>20222</v>
      </c>
      <c r="J234" s="89">
        <f t="shared" si="21"/>
        <v>0.26754693515737665</v>
      </c>
      <c r="K234" s="89">
        <f t="shared" si="22"/>
        <v>0.73245306484262329</v>
      </c>
      <c r="L234" s="47">
        <f t="shared" si="23"/>
        <v>0.58034214042840326</v>
      </c>
      <c r="M234" s="16">
        <v>75583</v>
      </c>
      <c r="N234" s="78">
        <v>110</v>
      </c>
      <c r="O234" s="78">
        <v>1243</v>
      </c>
      <c r="P234" s="16">
        <v>7608</v>
      </c>
      <c r="Q234" s="16">
        <v>4417</v>
      </c>
      <c r="R234" s="16">
        <v>59469</v>
      </c>
      <c r="S234" s="78">
        <v>69</v>
      </c>
      <c r="T234" s="78">
        <v>1243</v>
      </c>
      <c r="U234" s="78">
        <v>307</v>
      </c>
      <c r="V234" s="78">
        <v>9</v>
      </c>
      <c r="W234" s="78">
        <v>1108</v>
      </c>
      <c r="X234" s="47">
        <f t="shared" si="24"/>
        <v>0.80416231163092233</v>
      </c>
      <c r="Y234" s="47">
        <f t="shared" si="25"/>
        <v>0.12262016591032375</v>
      </c>
      <c r="Z234" s="16">
        <v>75583</v>
      </c>
      <c r="AA234" s="78">
        <v>237</v>
      </c>
      <c r="AB234" s="78">
        <v>2906</v>
      </c>
      <c r="AC234" s="16">
        <v>9907</v>
      </c>
      <c r="AD234" s="16">
        <v>6161</v>
      </c>
      <c r="AE234" s="16">
        <v>38332</v>
      </c>
      <c r="AF234" s="16">
        <v>17756</v>
      </c>
      <c r="AG234" s="78">
        <v>85</v>
      </c>
      <c r="AH234" s="78">
        <v>1</v>
      </c>
      <c r="AI234" s="78">
        <v>2</v>
      </c>
      <c r="AJ234" s="78">
        <v>196</v>
      </c>
      <c r="AK234" s="47">
        <f t="shared" si="26"/>
        <v>0.17379569479909504</v>
      </c>
      <c r="AL234" s="48">
        <f t="shared" si="27"/>
        <v>0.35148115316936351</v>
      </c>
    </row>
    <row r="235" spans="1:38" x14ac:dyDescent="0.3">
      <c r="A235" s="19" t="s">
        <v>515</v>
      </c>
      <c r="B235" s="16" t="s">
        <v>553</v>
      </c>
      <c r="C235" s="19">
        <v>67448</v>
      </c>
      <c r="D235" s="78">
        <v>291</v>
      </c>
      <c r="E235" s="16">
        <v>53230</v>
      </c>
      <c r="F235" s="16">
        <v>2781</v>
      </c>
      <c r="G235" s="16">
        <v>3633</v>
      </c>
      <c r="H235" s="78">
        <v>555</v>
      </c>
      <c r="I235" s="16">
        <v>6958</v>
      </c>
      <c r="J235" s="89">
        <f t="shared" si="21"/>
        <v>0.1031609536235322</v>
      </c>
      <c r="K235" s="89">
        <f t="shared" si="22"/>
        <v>0.89683904637646783</v>
      </c>
      <c r="L235" s="47">
        <f t="shared" si="23"/>
        <v>0.79351500415134624</v>
      </c>
      <c r="M235" s="16">
        <v>67448</v>
      </c>
      <c r="N235" s="78">
        <v>69</v>
      </c>
      <c r="O235" s="16">
        <v>4233</v>
      </c>
      <c r="P235" s="16">
        <v>2119</v>
      </c>
      <c r="Q235" s="78">
        <v>370</v>
      </c>
      <c r="R235" s="16">
        <v>6922</v>
      </c>
      <c r="S235" s="16">
        <v>49142</v>
      </c>
      <c r="T235" s="78">
        <v>187</v>
      </c>
      <c r="U235" s="16">
        <v>4390</v>
      </c>
      <c r="V235" s="78">
        <v>5</v>
      </c>
      <c r="W235" s="78">
        <v>11</v>
      </c>
      <c r="X235" s="47">
        <f t="shared" si="24"/>
        <v>0.8339906298185269</v>
      </c>
      <c r="Y235" s="47">
        <f t="shared" si="25"/>
        <v>0.16028644288933697</v>
      </c>
      <c r="Z235" s="16">
        <v>67448</v>
      </c>
      <c r="AA235" s="78">
        <v>438</v>
      </c>
      <c r="AB235" s="16">
        <v>6557</v>
      </c>
      <c r="AC235" s="16">
        <v>1496</v>
      </c>
      <c r="AD235" s="78">
        <v>422</v>
      </c>
      <c r="AE235" s="16">
        <v>1421</v>
      </c>
      <c r="AF235" s="16">
        <v>57004</v>
      </c>
      <c r="AG235" s="78">
        <v>41</v>
      </c>
      <c r="AH235" s="78">
        <v>55</v>
      </c>
      <c r="AI235" s="78">
        <v>1</v>
      </c>
      <c r="AJ235" s="78">
        <v>13</v>
      </c>
      <c r="AK235" s="47">
        <f t="shared" si="26"/>
        <v>0.12731289289526745</v>
      </c>
      <c r="AL235" s="48">
        <f t="shared" si="27"/>
        <v>0.47690072352034163</v>
      </c>
    </row>
    <row r="236" spans="1:38" x14ac:dyDescent="0.3">
      <c r="A236" s="19" t="s">
        <v>515</v>
      </c>
      <c r="B236" s="16" t="s">
        <v>555</v>
      </c>
      <c r="C236" s="19">
        <v>74886</v>
      </c>
      <c r="D236" s="78">
        <v>258</v>
      </c>
      <c r="E236" s="16">
        <v>56664</v>
      </c>
      <c r="F236" s="16">
        <v>4116</v>
      </c>
      <c r="G236" s="16">
        <v>1495</v>
      </c>
      <c r="H236" s="78">
        <v>556</v>
      </c>
      <c r="I236" s="16">
        <v>11797</v>
      </c>
      <c r="J236" s="89">
        <f t="shared" si="21"/>
        <v>0.15753278316374222</v>
      </c>
      <c r="K236" s="89">
        <f t="shared" si="22"/>
        <v>0.8424672168362578</v>
      </c>
      <c r="L236" s="47">
        <f t="shared" si="23"/>
        <v>0.76011537537056328</v>
      </c>
      <c r="M236" s="16">
        <v>74886</v>
      </c>
      <c r="N236" s="78">
        <v>578</v>
      </c>
      <c r="O236" s="16">
        <v>4291</v>
      </c>
      <c r="P236" s="78">
        <v>337</v>
      </c>
      <c r="Q236" s="16">
        <v>1037</v>
      </c>
      <c r="R236" s="16">
        <v>24448</v>
      </c>
      <c r="S236" s="16">
        <v>40098</v>
      </c>
      <c r="T236" s="16">
        <v>1205</v>
      </c>
      <c r="U236" s="16">
        <v>2312</v>
      </c>
      <c r="V236" s="78">
        <v>451</v>
      </c>
      <c r="W236" s="78">
        <v>129</v>
      </c>
      <c r="X236" s="47">
        <f t="shared" si="24"/>
        <v>0.87801458216489059</v>
      </c>
      <c r="Y236" s="47">
        <f t="shared" si="25"/>
        <v>0.10039259674705553</v>
      </c>
      <c r="Z236" s="16">
        <v>74886</v>
      </c>
      <c r="AA236" s="78">
        <v>778</v>
      </c>
      <c r="AB236" s="16">
        <v>4862</v>
      </c>
      <c r="AC236" s="78">
        <v>182</v>
      </c>
      <c r="AD236" s="16">
        <v>1481</v>
      </c>
      <c r="AE236" s="16">
        <v>4918</v>
      </c>
      <c r="AF236" s="16">
        <v>61797</v>
      </c>
      <c r="AG236" s="78">
        <v>75</v>
      </c>
      <c r="AH236" s="78">
        <v>50</v>
      </c>
      <c r="AI236" s="78">
        <v>605</v>
      </c>
      <c r="AJ236" s="78">
        <v>138</v>
      </c>
      <c r="AK236" s="47">
        <f t="shared" si="26"/>
        <v>7.9414042678204205E-2</v>
      </c>
      <c r="AL236" s="48">
        <f t="shared" si="27"/>
        <v>0.43025398605880938</v>
      </c>
    </row>
    <row r="237" spans="1:38" x14ac:dyDescent="0.3">
      <c r="A237" s="19" t="s">
        <v>515</v>
      </c>
      <c r="B237" s="16" t="s">
        <v>559</v>
      </c>
      <c r="C237" s="19">
        <v>71804</v>
      </c>
      <c r="D237" s="78">
        <v>359</v>
      </c>
      <c r="E237" s="16">
        <v>49076</v>
      </c>
      <c r="F237" s="16">
        <v>13498</v>
      </c>
      <c r="G237" s="16">
        <v>3928</v>
      </c>
      <c r="H237" s="78">
        <v>611</v>
      </c>
      <c r="I237" s="16">
        <v>4332</v>
      </c>
      <c r="J237" s="89">
        <f t="shared" si="21"/>
        <v>6.0330900785471563E-2</v>
      </c>
      <c r="K237" s="89">
        <f t="shared" si="22"/>
        <v>0.93966909921452846</v>
      </c>
      <c r="L237" s="47">
        <f t="shared" si="23"/>
        <v>0.68847139435128957</v>
      </c>
      <c r="M237" s="16">
        <v>71804</v>
      </c>
      <c r="N237" s="78">
        <v>405</v>
      </c>
      <c r="O237" s="16">
        <v>20030</v>
      </c>
      <c r="P237" s="78">
        <v>159</v>
      </c>
      <c r="Q237" s="78">
        <v>373</v>
      </c>
      <c r="R237" s="16">
        <v>15426</v>
      </c>
      <c r="S237" s="16">
        <v>34121</v>
      </c>
      <c r="T237" s="78">
        <v>159</v>
      </c>
      <c r="U237" s="16">
        <v>1045</v>
      </c>
      <c r="V237" s="78">
        <v>3</v>
      </c>
      <c r="W237" s="78">
        <v>83</v>
      </c>
      <c r="X237" s="47">
        <f t="shared" si="24"/>
        <v>0.69224555735056548</v>
      </c>
      <c r="Y237" s="47">
        <f t="shared" si="25"/>
        <v>0.30136204111191578</v>
      </c>
      <c r="Z237" s="16">
        <v>71804</v>
      </c>
      <c r="AA237" s="78">
        <v>462</v>
      </c>
      <c r="AB237" s="16">
        <v>27214</v>
      </c>
      <c r="AC237" s="78">
        <v>202</v>
      </c>
      <c r="AD237" s="78">
        <v>460</v>
      </c>
      <c r="AE237" s="16">
        <v>5787</v>
      </c>
      <c r="AF237" s="16">
        <v>37545</v>
      </c>
      <c r="AG237" s="78">
        <v>27</v>
      </c>
      <c r="AH237" s="78">
        <v>21</v>
      </c>
      <c r="AI237" s="78">
        <v>0</v>
      </c>
      <c r="AJ237" s="78">
        <v>86</v>
      </c>
      <c r="AK237" s="47">
        <f t="shared" si="26"/>
        <v>0.38891983733496743</v>
      </c>
      <c r="AL237" s="48">
        <f t="shared" si="27"/>
        <v>0.49491671773160267</v>
      </c>
    </row>
    <row r="238" spans="1:38" x14ac:dyDescent="0.3">
      <c r="A238" s="19" t="s">
        <v>515</v>
      </c>
      <c r="B238" s="16" t="s">
        <v>560</v>
      </c>
      <c r="C238" s="19">
        <v>60277</v>
      </c>
      <c r="D238" s="78">
        <v>233</v>
      </c>
      <c r="E238" s="16">
        <v>49093</v>
      </c>
      <c r="F238" s="16">
        <v>2400</v>
      </c>
      <c r="G238" s="16">
        <v>3777</v>
      </c>
      <c r="H238" s="78">
        <v>429</v>
      </c>
      <c r="I238" s="16">
        <v>4345</v>
      </c>
      <c r="J238" s="89">
        <f t="shared" si="21"/>
        <v>7.2083879423328959E-2</v>
      </c>
      <c r="K238" s="89">
        <f t="shared" si="22"/>
        <v>0.92791612057667106</v>
      </c>
      <c r="L238" s="47">
        <f t="shared" si="23"/>
        <v>0.81832207973190441</v>
      </c>
      <c r="M238" s="16">
        <v>60277</v>
      </c>
      <c r="N238" s="78">
        <v>224</v>
      </c>
      <c r="O238" s="16">
        <v>34551</v>
      </c>
      <c r="P238" s="16">
        <v>2827</v>
      </c>
      <c r="Q238" s="78">
        <v>327</v>
      </c>
      <c r="R238" s="16">
        <v>2986</v>
      </c>
      <c r="S238" s="16">
        <v>18244</v>
      </c>
      <c r="T238" s="78">
        <v>40</v>
      </c>
      <c r="U238" s="16">
        <v>1026</v>
      </c>
      <c r="V238" s="78">
        <v>0</v>
      </c>
      <c r="W238" s="78">
        <v>52</v>
      </c>
      <c r="X238" s="47">
        <f t="shared" si="24"/>
        <v>0.3528709126200707</v>
      </c>
      <c r="Y238" s="47">
        <f t="shared" si="25"/>
        <v>0.64084144864542036</v>
      </c>
      <c r="Z238" s="16">
        <v>60277</v>
      </c>
      <c r="AA238" s="78">
        <v>188</v>
      </c>
      <c r="AB238" s="16">
        <v>36006</v>
      </c>
      <c r="AC238" s="16">
        <v>1835</v>
      </c>
      <c r="AD238" s="78">
        <v>239</v>
      </c>
      <c r="AE238" s="78">
        <v>533</v>
      </c>
      <c r="AF238" s="16">
        <v>21262</v>
      </c>
      <c r="AG238" s="78">
        <v>21</v>
      </c>
      <c r="AH238" s="78">
        <v>46</v>
      </c>
      <c r="AI238" s="78">
        <v>0</v>
      </c>
      <c r="AJ238" s="78">
        <v>147</v>
      </c>
      <c r="AK238" s="47">
        <f t="shared" si="26"/>
        <v>0.63201552831096441</v>
      </c>
      <c r="AL238" s="48">
        <f t="shared" si="27"/>
        <v>0.72958176418866238</v>
      </c>
    </row>
    <row r="239" spans="1:38" x14ac:dyDescent="0.3">
      <c r="A239" s="19" t="s">
        <v>515</v>
      </c>
      <c r="B239" s="16" t="s">
        <v>562</v>
      </c>
      <c r="C239" s="19">
        <v>51201</v>
      </c>
      <c r="D239" s="78">
        <v>146</v>
      </c>
      <c r="E239" s="16">
        <v>42521</v>
      </c>
      <c r="F239" s="16">
        <v>4581</v>
      </c>
      <c r="G239" s="16">
        <v>1290</v>
      </c>
      <c r="H239" s="78">
        <v>559</v>
      </c>
      <c r="I239" s="16">
        <v>2104</v>
      </c>
      <c r="J239" s="89">
        <f t="shared" si="21"/>
        <v>4.1092947403371029E-2</v>
      </c>
      <c r="K239" s="89">
        <f t="shared" si="22"/>
        <v>0.95890705259662901</v>
      </c>
      <c r="L239" s="47">
        <f t="shared" si="23"/>
        <v>0.83332356789906448</v>
      </c>
      <c r="M239" s="16">
        <v>51201</v>
      </c>
      <c r="N239" s="78">
        <v>70</v>
      </c>
      <c r="O239" s="16">
        <v>14520</v>
      </c>
      <c r="P239" s="16">
        <v>1229</v>
      </c>
      <c r="Q239" s="78">
        <v>163</v>
      </c>
      <c r="R239" s="16">
        <v>16897</v>
      </c>
      <c r="S239" s="16">
        <v>17056</v>
      </c>
      <c r="T239" s="78">
        <v>277</v>
      </c>
      <c r="U239" s="78">
        <v>900</v>
      </c>
      <c r="V239" s="78">
        <v>4</v>
      </c>
      <c r="W239" s="78">
        <v>85</v>
      </c>
      <c r="X239" s="47">
        <f t="shared" si="24"/>
        <v>0.66854163004628819</v>
      </c>
      <c r="Y239" s="47">
        <f t="shared" si="25"/>
        <v>0.32653659108220545</v>
      </c>
      <c r="Z239" s="16">
        <v>51201</v>
      </c>
      <c r="AA239" s="78">
        <v>237</v>
      </c>
      <c r="AB239" s="16">
        <v>31260</v>
      </c>
      <c r="AC239" s="16">
        <v>1570</v>
      </c>
      <c r="AD239" s="78">
        <v>290</v>
      </c>
      <c r="AE239" s="16">
        <v>4211</v>
      </c>
      <c r="AF239" s="16">
        <v>13487</v>
      </c>
      <c r="AG239" s="78">
        <v>9</v>
      </c>
      <c r="AH239" s="78">
        <v>7</v>
      </c>
      <c r="AI239" s="78">
        <v>0</v>
      </c>
      <c r="AJ239" s="78">
        <v>130</v>
      </c>
      <c r="AK239" s="47">
        <f t="shared" si="26"/>
        <v>0.64613972383351892</v>
      </c>
      <c r="AL239" s="48">
        <f t="shared" si="27"/>
        <v>0.57993007949063502</v>
      </c>
    </row>
    <row r="240" spans="1:38" x14ac:dyDescent="0.3">
      <c r="A240" s="19" t="s">
        <v>515</v>
      </c>
      <c r="B240" s="16" t="s">
        <v>564</v>
      </c>
      <c r="C240" s="19">
        <v>44797</v>
      </c>
      <c r="D240" s="78">
        <v>184</v>
      </c>
      <c r="E240" s="16">
        <v>40065</v>
      </c>
      <c r="F240" s="16">
        <v>1202</v>
      </c>
      <c r="G240" s="78">
        <v>825</v>
      </c>
      <c r="H240" s="78">
        <v>484</v>
      </c>
      <c r="I240" s="16">
        <v>2037</v>
      </c>
      <c r="J240" s="89">
        <f t="shared" si="21"/>
        <v>4.5471794986271401E-2</v>
      </c>
      <c r="K240" s="89">
        <f t="shared" si="22"/>
        <v>0.95452820501372859</v>
      </c>
      <c r="L240" s="47">
        <f t="shared" si="23"/>
        <v>0.89847534433109355</v>
      </c>
      <c r="M240" s="16">
        <v>44797</v>
      </c>
      <c r="N240" s="78">
        <v>170</v>
      </c>
      <c r="O240" s="16">
        <v>30604</v>
      </c>
      <c r="P240" s="16">
        <v>1447</v>
      </c>
      <c r="Q240" s="78">
        <v>44</v>
      </c>
      <c r="R240" s="16">
        <v>5248</v>
      </c>
      <c r="S240" s="16">
        <v>6082</v>
      </c>
      <c r="T240" s="78">
        <v>68</v>
      </c>
      <c r="U240" s="78">
        <v>633</v>
      </c>
      <c r="V240" s="78">
        <v>6</v>
      </c>
      <c r="W240" s="78">
        <v>495</v>
      </c>
      <c r="X240" s="47">
        <f t="shared" si="24"/>
        <v>0.25443668102774741</v>
      </c>
      <c r="Y240" s="47">
        <f t="shared" si="25"/>
        <v>0.73339732571377547</v>
      </c>
      <c r="Z240" s="16">
        <v>44797</v>
      </c>
      <c r="AA240" s="78">
        <v>200</v>
      </c>
      <c r="AB240" s="16">
        <v>36630</v>
      </c>
      <c r="AC240" s="16">
        <v>1119</v>
      </c>
      <c r="AD240" s="78">
        <v>42</v>
      </c>
      <c r="AE240" s="78">
        <v>777</v>
      </c>
      <c r="AF240" s="16">
        <v>5552</v>
      </c>
      <c r="AG240" s="78">
        <v>34</v>
      </c>
      <c r="AH240" s="78">
        <v>12</v>
      </c>
      <c r="AI240" s="78">
        <v>0</v>
      </c>
      <c r="AJ240" s="78">
        <v>431</v>
      </c>
      <c r="AK240" s="47">
        <f t="shared" si="26"/>
        <v>0.84815947496484134</v>
      </c>
      <c r="AL240" s="48">
        <f t="shared" si="27"/>
        <v>0.81593633502243446</v>
      </c>
    </row>
    <row r="241" spans="1:38" x14ac:dyDescent="0.3">
      <c r="A241" s="19" t="s">
        <v>515</v>
      </c>
      <c r="B241" s="16" t="s">
        <v>568</v>
      </c>
      <c r="C241" s="19">
        <v>69416</v>
      </c>
      <c r="D241" s="78">
        <v>711</v>
      </c>
      <c r="E241" s="16">
        <v>32016</v>
      </c>
      <c r="F241" s="16">
        <v>2006</v>
      </c>
      <c r="G241" s="16">
        <v>15403</v>
      </c>
      <c r="H241" s="16">
        <v>2557</v>
      </c>
      <c r="I241" s="16">
        <v>16723</v>
      </c>
      <c r="J241" s="89">
        <f t="shared" si="21"/>
        <v>0.24090987668549038</v>
      </c>
      <c r="K241" s="89">
        <f t="shared" si="22"/>
        <v>0.75909012331450965</v>
      </c>
      <c r="L241" s="47">
        <f t="shared" si="23"/>
        <v>0.47146191079866312</v>
      </c>
      <c r="M241" s="16">
        <v>69416</v>
      </c>
      <c r="N241" s="78">
        <v>210</v>
      </c>
      <c r="O241" s="78">
        <v>3069</v>
      </c>
      <c r="P241" s="78">
        <v>1332</v>
      </c>
      <c r="Q241" s="78">
        <v>4852</v>
      </c>
      <c r="R241" s="16">
        <v>54850</v>
      </c>
      <c r="S241" s="78">
        <v>60</v>
      </c>
      <c r="T241" s="16">
        <v>2662</v>
      </c>
      <c r="U241" s="78">
        <v>150</v>
      </c>
      <c r="V241" s="78">
        <v>8</v>
      </c>
      <c r="W241" s="78">
        <v>2223</v>
      </c>
      <c r="X241" s="47">
        <f t="shared" si="24"/>
        <v>0.82937651261956902</v>
      </c>
      <c r="Y241" s="47">
        <f t="shared" si="25"/>
        <v>6.8586493027544077E-2</v>
      </c>
      <c r="Z241" s="16">
        <v>69416</v>
      </c>
      <c r="AA241" s="78">
        <v>341</v>
      </c>
      <c r="AB241" s="78">
        <v>8449</v>
      </c>
      <c r="AC241" s="78">
        <v>1582</v>
      </c>
      <c r="AD241" s="16">
        <v>7811</v>
      </c>
      <c r="AE241" s="16">
        <v>22980</v>
      </c>
      <c r="AF241" s="16">
        <v>26610</v>
      </c>
      <c r="AG241" s="78">
        <v>271</v>
      </c>
      <c r="AH241" s="78">
        <v>4</v>
      </c>
      <c r="AI241" s="78">
        <v>7</v>
      </c>
      <c r="AJ241" s="78">
        <v>1361</v>
      </c>
      <c r="AK241" s="47">
        <f t="shared" si="26"/>
        <v>0.15337962429411087</v>
      </c>
      <c r="AL241" s="48">
        <f t="shared" si="27"/>
        <v>0.27002420191310361</v>
      </c>
    </row>
    <row r="242" spans="1:38" x14ac:dyDescent="0.3">
      <c r="A242" s="19" t="s">
        <v>515</v>
      </c>
      <c r="B242" s="16" t="s">
        <v>569</v>
      </c>
      <c r="C242" s="19">
        <v>75987</v>
      </c>
      <c r="D242" s="78">
        <v>610</v>
      </c>
      <c r="E242" s="16">
        <v>44891</v>
      </c>
      <c r="F242" s="16">
        <v>3759</v>
      </c>
      <c r="G242" s="16">
        <v>8646</v>
      </c>
      <c r="H242" s="16">
        <v>2075</v>
      </c>
      <c r="I242" s="16">
        <v>16006</v>
      </c>
      <c r="J242" s="89">
        <f t="shared" si="21"/>
        <v>0.21064129390553649</v>
      </c>
      <c r="K242" s="89">
        <f t="shared" si="22"/>
        <v>0.78935870609446357</v>
      </c>
      <c r="L242" s="47">
        <f t="shared" si="23"/>
        <v>0.59879979470172529</v>
      </c>
      <c r="M242" s="16">
        <v>75987</v>
      </c>
      <c r="N242" s="78">
        <v>23</v>
      </c>
      <c r="O242" s="16">
        <v>3541</v>
      </c>
      <c r="P242" s="78">
        <v>316</v>
      </c>
      <c r="Q242" s="16">
        <v>1241</v>
      </c>
      <c r="R242" s="16">
        <v>64566</v>
      </c>
      <c r="S242" s="78">
        <v>679</v>
      </c>
      <c r="T242" s="16">
        <v>3618</v>
      </c>
      <c r="U242" s="78">
        <v>303</v>
      </c>
      <c r="V242" s="78">
        <v>25</v>
      </c>
      <c r="W242" s="16">
        <v>1675</v>
      </c>
      <c r="X242" s="47">
        <f t="shared" si="24"/>
        <v>0.90624712121810314</v>
      </c>
      <c r="Y242" s="47">
        <f t="shared" si="25"/>
        <v>5.5048889941700554E-2</v>
      </c>
      <c r="Z242" s="16">
        <v>75987</v>
      </c>
      <c r="AA242" s="78">
        <v>164</v>
      </c>
      <c r="AB242" s="16">
        <v>8775</v>
      </c>
      <c r="AC242" s="16">
        <v>1254</v>
      </c>
      <c r="AD242" s="16">
        <v>5852</v>
      </c>
      <c r="AE242" s="16">
        <v>18287</v>
      </c>
      <c r="AF242" s="16">
        <v>40589</v>
      </c>
      <c r="AG242" s="78">
        <v>114</v>
      </c>
      <c r="AH242" s="78">
        <v>2</v>
      </c>
      <c r="AI242" s="78">
        <v>6</v>
      </c>
      <c r="AJ242" s="78">
        <v>944</v>
      </c>
      <c r="AK242" s="47">
        <f t="shared" si="26"/>
        <v>0.13566794320081066</v>
      </c>
      <c r="AL242" s="48">
        <f t="shared" si="27"/>
        <v>0.32692434232171291</v>
      </c>
    </row>
    <row r="243" spans="1:38" x14ac:dyDescent="0.3">
      <c r="A243" s="19" t="s">
        <v>515</v>
      </c>
      <c r="B243" s="16" t="s">
        <v>571</v>
      </c>
      <c r="C243" s="19">
        <v>43748</v>
      </c>
      <c r="D243" s="78">
        <v>293</v>
      </c>
      <c r="E243" s="16">
        <v>35633</v>
      </c>
      <c r="F243" s="16">
        <v>2492</v>
      </c>
      <c r="G243" s="16">
        <v>1008</v>
      </c>
      <c r="H243" s="78">
        <v>294</v>
      </c>
      <c r="I243" s="16">
        <v>4028</v>
      </c>
      <c r="J243" s="89">
        <f t="shared" si="21"/>
        <v>9.2072780469964338E-2</v>
      </c>
      <c r="K243" s="89">
        <f t="shared" si="22"/>
        <v>0.90792721953003563</v>
      </c>
      <c r="L243" s="47">
        <f t="shared" si="23"/>
        <v>0.82120325500594316</v>
      </c>
      <c r="M243" s="16">
        <v>43748</v>
      </c>
      <c r="N243" s="78">
        <v>13</v>
      </c>
      <c r="O243" s="78">
        <v>468</v>
      </c>
      <c r="P243" s="78">
        <v>17</v>
      </c>
      <c r="Q243" s="78">
        <v>754</v>
      </c>
      <c r="R243" s="16">
        <v>20764</v>
      </c>
      <c r="S243" s="16">
        <v>20851</v>
      </c>
      <c r="T243" s="78">
        <v>823</v>
      </c>
      <c r="U243" s="78">
        <v>52</v>
      </c>
      <c r="V243" s="78">
        <v>0</v>
      </c>
      <c r="W243" s="78">
        <v>6</v>
      </c>
      <c r="X243" s="47">
        <f t="shared" si="24"/>
        <v>0.97005577397823906</v>
      </c>
      <c r="Y243" s="47">
        <f t="shared" si="25"/>
        <v>1.2572003291579044E-2</v>
      </c>
      <c r="Z243" s="16">
        <v>43748</v>
      </c>
      <c r="AA243" s="78">
        <v>838</v>
      </c>
      <c r="AB243" s="16">
        <v>1241</v>
      </c>
      <c r="AC243" s="78">
        <v>40</v>
      </c>
      <c r="AD243" s="78">
        <v>881</v>
      </c>
      <c r="AE243" s="16">
        <v>2695</v>
      </c>
      <c r="AF243" s="16">
        <v>38012</v>
      </c>
      <c r="AG243" s="78">
        <v>33</v>
      </c>
      <c r="AH243" s="78">
        <v>2</v>
      </c>
      <c r="AI243" s="78">
        <v>0</v>
      </c>
      <c r="AJ243" s="78">
        <v>6</v>
      </c>
      <c r="AK243" s="47">
        <f t="shared" si="26"/>
        <v>4.9236536527384106E-2</v>
      </c>
      <c r="AL243" s="48">
        <f t="shared" si="27"/>
        <v>0.4168876291487611</v>
      </c>
    </row>
    <row r="244" spans="1:38" x14ac:dyDescent="0.3">
      <c r="A244" s="19" t="s">
        <v>515</v>
      </c>
      <c r="B244" s="16" t="s">
        <v>573</v>
      </c>
      <c r="C244" s="19">
        <v>48610</v>
      </c>
      <c r="D244" s="78">
        <v>321</v>
      </c>
      <c r="E244" s="16">
        <v>34908</v>
      </c>
      <c r="F244" s="16">
        <v>1085</v>
      </c>
      <c r="G244" s="16">
        <v>3955</v>
      </c>
      <c r="H244" s="78">
        <v>602</v>
      </c>
      <c r="I244" s="16">
        <v>7739</v>
      </c>
      <c r="J244" s="89">
        <f t="shared" si="21"/>
        <v>0.15920592470685044</v>
      </c>
      <c r="K244" s="89">
        <f t="shared" si="22"/>
        <v>0.84079407529314953</v>
      </c>
      <c r="L244" s="47">
        <f t="shared" si="23"/>
        <v>0.72472742234108212</v>
      </c>
      <c r="M244" s="16">
        <v>48610</v>
      </c>
      <c r="N244" s="78">
        <v>3</v>
      </c>
      <c r="O244" s="78">
        <v>8</v>
      </c>
      <c r="P244" s="78">
        <v>9</v>
      </c>
      <c r="Q244" s="78">
        <v>198</v>
      </c>
      <c r="R244" s="16">
        <v>47857</v>
      </c>
      <c r="S244" s="78">
        <v>74</v>
      </c>
      <c r="T244" s="78">
        <v>427</v>
      </c>
      <c r="U244" s="78">
        <v>21</v>
      </c>
      <c r="V244" s="78">
        <v>0</v>
      </c>
      <c r="W244" s="78">
        <v>13</v>
      </c>
      <c r="X244" s="47">
        <f t="shared" si="24"/>
        <v>0.99481588150586298</v>
      </c>
      <c r="Y244" s="47">
        <f t="shared" si="25"/>
        <v>8.4344785023657688E-4</v>
      </c>
      <c r="Z244" s="16">
        <v>48610</v>
      </c>
      <c r="AA244" s="78">
        <v>11</v>
      </c>
      <c r="AB244" s="16">
        <v>3458</v>
      </c>
      <c r="AC244" s="16">
        <v>1105</v>
      </c>
      <c r="AD244" s="16">
        <v>2418</v>
      </c>
      <c r="AE244" s="16">
        <v>12223</v>
      </c>
      <c r="AF244" s="16">
        <v>29272</v>
      </c>
      <c r="AG244" s="78">
        <v>38</v>
      </c>
      <c r="AH244" s="78">
        <v>1</v>
      </c>
      <c r="AI244" s="78">
        <v>0</v>
      </c>
      <c r="AJ244" s="78">
        <v>84</v>
      </c>
      <c r="AK244" s="47">
        <f t="shared" si="26"/>
        <v>9.4898169101008026E-2</v>
      </c>
      <c r="AL244" s="48">
        <f t="shared" si="27"/>
        <v>0.36278543509565936</v>
      </c>
    </row>
    <row r="245" spans="1:38" x14ac:dyDescent="0.3">
      <c r="A245" s="19" t="s">
        <v>575</v>
      </c>
      <c r="B245" s="16" t="s">
        <v>579</v>
      </c>
      <c r="C245" s="19">
        <v>26075</v>
      </c>
      <c r="D245" s="16">
        <v>1639</v>
      </c>
      <c r="E245" s="16">
        <v>22850</v>
      </c>
      <c r="F245" s="78">
        <v>524</v>
      </c>
      <c r="G245" s="78">
        <v>85</v>
      </c>
      <c r="H245" s="78">
        <v>22</v>
      </c>
      <c r="I245" s="78">
        <v>955</v>
      </c>
      <c r="J245" s="89">
        <f t="shared" si="21"/>
        <v>3.662511984659636E-2</v>
      </c>
      <c r="K245" s="89">
        <f t="shared" si="22"/>
        <v>0.96337488015340367</v>
      </c>
      <c r="L245" s="47">
        <f t="shared" si="23"/>
        <v>0.93917545541706615</v>
      </c>
      <c r="M245" s="16">
        <v>26075</v>
      </c>
      <c r="N245" s="16">
        <v>2760</v>
      </c>
      <c r="O245" s="16">
        <v>7537</v>
      </c>
      <c r="P245" s="16">
        <v>5133</v>
      </c>
      <c r="Q245" s="78">
        <v>327</v>
      </c>
      <c r="R245" s="78">
        <v>48</v>
      </c>
      <c r="S245" s="16">
        <v>1961</v>
      </c>
      <c r="T245" s="78">
        <v>242</v>
      </c>
      <c r="U245" s="16">
        <v>7775</v>
      </c>
      <c r="V245" s="78">
        <v>25</v>
      </c>
      <c r="W245" s="78">
        <v>267</v>
      </c>
      <c r="X245" s="47">
        <f t="shared" si="24"/>
        <v>8.6327900287631834E-2</v>
      </c>
      <c r="Y245" s="47">
        <f t="shared" si="25"/>
        <v>0.88993288590604025</v>
      </c>
      <c r="Z245" s="16">
        <v>26075</v>
      </c>
      <c r="AA245" s="16">
        <v>9326</v>
      </c>
      <c r="AB245" s="16">
        <v>7664</v>
      </c>
      <c r="AC245" s="16">
        <v>5069</v>
      </c>
      <c r="AD245" s="78">
        <v>334</v>
      </c>
      <c r="AE245" s="78">
        <v>343</v>
      </c>
      <c r="AF245" s="16">
        <v>2781</v>
      </c>
      <c r="AG245" s="78">
        <v>244</v>
      </c>
      <c r="AH245" s="78">
        <v>32</v>
      </c>
      <c r="AI245" s="78">
        <v>11</v>
      </c>
      <c r="AJ245" s="78">
        <v>271</v>
      </c>
      <c r="AK245" s="47">
        <f t="shared" si="26"/>
        <v>0.85656759348034517</v>
      </c>
      <c r="AL245" s="48">
        <f t="shared" si="27"/>
        <v>0.9145541706615532</v>
      </c>
    </row>
    <row r="246" spans="1:38" x14ac:dyDescent="0.3">
      <c r="A246" s="19" t="s">
        <v>575</v>
      </c>
      <c r="B246" s="16" t="s">
        <v>583</v>
      </c>
      <c r="C246" s="19">
        <v>26320</v>
      </c>
      <c r="D246" s="16">
        <v>17513</v>
      </c>
      <c r="E246" s="16">
        <v>7652</v>
      </c>
      <c r="F246" s="78">
        <v>555</v>
      </c>
      <c r="G246" s="78">
        <v>32</v>
      </c>
      <c r="H246" s="78">
        <v>27</v>
      </c>
      <c r="I246" s="78">
        <v>541</v>
      </c>
      <c r="J246" s="89">
        <f t="shared" si="21"/>
        <v>2.0554711246200608E-2</v>
      </c>
      <c r="K246" s="89">
        <f t="shared" si="22"/>
        <v>0.97944528875379944</v>
      </c>
      <c r="L246" s="47">
        <f t="shared" si="23"/>
        <v>0.9561170212765957</v>
      </c>
      <c r="M246" s="16">
        <v>26320</v>
      </c>
      <c r="N246" s="78">
        <v>404</v>
      </c>
      <c r="O246" s="16">
        <v>2456</v>
      </c>
      <c r="P246" s="16">
        <v>1908</v>
      </c>
      <c r="Q246" s="78">
        <v>131</v>
      </c>
      <c r="R246" s="78">
        <v>25</v>
      </c>
      <c r="S246" s="78">
        <v>26</v>
      </c>
      <c r="T246" s="78">
        <v>5</v>
      </c>
      <c r="U246" s="16">
        <v>21263</v>
      </c>
      <c r="V246" s="78">
        <v>17</v>
      </c>
      <c r="W246" s="78">
        <v>85</v>
      </c>
      <c r="X246" s="47">
        <f t="shared" si="24"/>
        <v>2.1276595744680851E-3</v>
      </c>
      <c r="Y246" s="47">
        <f t="shared" si="25"/>
        <v>0.98901975683890575</v>
      </c>
      <c r="Z246" s="16">
        <v>26320</v>
      </c>
      <c r="AA246" s="16">
        <v>18061</v>
      </c>
      <c r="AB246" s="16">
        <v>3950</v>
      </c>
      <c r="AC246" s="16">
        <v>3766</v>
      </c>
      <c r="AD246" s="78">
        <v>202</v>
      </c>
      <c r="AE246" s="78">
        <v>36</v>
      </c>
      <c r="AF246" s="78">
        <v>72</v>
      </c>
      <c r="AG246" s="78">
        <v>0</v>
      </c>
      <c r="AH246" s="78">
        <v>114</v>
      </c>
      <c r="AI246" s="78">
        <v>14</v>
      </c>
      <c r="AJ246" s="78">
        <v>105</v>
      </c>
      <c r="AK246" s="47">
        <f t="shared" si="26"/>
        <v>0.98370060790273561</v>
      </c>
      <c r="AL246" s="48">
        <f t="shared" si="27"/>
        <v>0.97256838905775078</v>
      </c>
    </row>
    <row r="247" spans="1:38" x14ac:dyDescent="0.3">
      <c r="A247" s="19" t="s">
        <v>575</v>
      </c>
      <c r="B247" s="16" t="s">
        <v>585</v>
      </c>
      <c r="C247" s="19">
        <v>51747</v>
      </c>
      <c r="D247" s="16">
        <v>1456</v>
      </c>
      <c r="E247" s="16">
        <v>43794</v>
      </c>
      <c r="F247" s="16">
        <v>1374</v>
      </c>
      <c r="G247" s="78">
        <v>62</v>
      </c>
      <c r="H247" s="78">
        <v>79</v>
      </c>
      <c r="I247" s="16">
        <v>4982</v>
      </c>
      <c r="J247" s="89">
        <f t="shared" si="21"/>
        <v>9.6276112624886473E-2</v>
      </c>
      <c r="K247" s="89">
        <f t="shared" si="22"/>
        <v>0.90372388737511355</v>
      </c>
      <c r="L247" s="47">
        <f t="shared" si="23"/>
        <v>0.87444682783543004</v>
      </c>
      <c r="M247" s="16">
        <v>51747</v>
      </c>
      <c r="N247" s="78">
        <v>767</v>
      </c>
      <c r="O247" s="16">
        <v>32828</v>
      </c>
      <c r="P247" s="16">
        <v>6028</v>
      </c>
      <c r="Q247" s="16">
        <v>2258</v>
      </c>
      <c r="R247" s="78">
        <v>187</v>
      </c>
      <c r="S247" s="16">
        <v>4597</v>
      </c>
      <c r="T247" s="78">
        <v>225</v>
      </c>
      <c r="U247" s="16">
        <v>4198</v>
      </c>
      <c r="V247" s="78">
        <v>195</v>
      </c>
      <c r="W247" s="78">
        <v>464</v>
      </c>
      <c r="X247" s="47">
        <f t="shared" si="24"/>
        <v>9.6797882002821425E-2</v>
      </c>
      <c r="Y247" s="47">
        <f t="shared" si="25"/>
        <v>0.84683170038842837</v>
      </c>
      <c r="Z247" s="16">
        <v>51747</v>
      </c>
      <c r="AA247" s="16">
        <v>1543</v>
      </c>
      <c r="AB247" s="16">
        <v>35807</v>
      </c>
      <c r="AC247" s="16">
        <v>6392</v>
      </c>
      <c r="AD247" s="16">
        <v>1925</v>
      </c>
      <c r="AE247" s="78">
        <v>109</v>
      </c>
      <c r="AF247" s="16">
        <v>5106</v>
      </c>
      <c r="AG247" s="78">
        <v>229</v>
      </c>
      <c r="AH247" s="78">
        <v>13</v>
      </c>
      <c r="AI247" s="78">
        <v>140</v>
      </c>
      <c r="AJ247" s="78">
        <v>483</v>
      </c>
      <c r="AK247" s="47">
        <f t="shared" si="26"/>
        <v>0.84998164144781341</v>
      </c>
      <c r="AL247" s="48">
        <f t="shared" si="27"/>
        <v>0.86063926411192915</v>
      </c>
    </row>
    <row r="248" spans="1:38" x14ac:dyDescent="0.3">
      <c r="A248" s="19" t="s">
        <v>575</v>
      </c>
      <c r="B248" s="16" t="s">
        <v>587</v>
      </c>
      <c r="C248" s="19">
        <v>6997</v>
      </c>
      <c r="D248" s="78">
        <v>206</v>
      </c>
      <c r="E248" s="16">
        <v>6393</v>
      </c>
      <c r="F248" s="78">
        <v>54</v>
      </c>
      <c r="G248" s="78">
        <v>15</v>
      </c>
      <c r="H248" s="78">
        <v>12</v>
      </c>
      <c r="I248" s="78">
        <v>317</v>
      </c>
      <c r="J248" s="89">
        <f t="shared" si="21"/>
        <v>4.5305130770330139E-2</v>
      </c>
      <c r="K248" s="89">
        <f t="shared" si="22"/>
        <v>0.95469486922966984</v>
      </c>
      <c r="L248" s="47">
        <f t="shared" si="23"/>
        <v>0.94311847934829207</v>
      </c>
      <c r="M248" s="16">
        <v>6997</v>
      </c>
      <c r="N248" s="78">
        <v>76</v>
      </c>
      <c r="O248" s="16">
        <v>3857</v>
      </c>
      <c r="P248" s="16">
        <v>2019</v>
      </c>
      <c r="Q248" s="78">
        <v>286</v>
      </c>
      <c r="R248" s="78">
        <v>41</v>
      </c>
      <c r="S248" s="78">
        <v>0</v>
      </c>
      <c r="T248" s="78">
        <v>1</v>
      </c>
      <c r="U248" s="78">
        <v>578</v>
      </c>
      <c r="V248" s="78">
        <v>11</v>
      </c>
      <c r="W248" s="78">
        <v>128</v>
      </c>
      <c r="X248" s="47">
        <f t="shared" si="24"/>
        <v>6.0025725310847503E-3</v>
      </c>
      <c r="Y248" s="47">
        <f t="shared" si="25"/>
        <v>0.93325711019008151</v>
      </c>
      <c r="Z248" s="16">
        <v>6997</v>
      </c>
      <c r="AA248" s="78">
        <v>211</v>
      </c>
      <c r="AB248" s="16">
        <v>4041</v>
      </c>
      <c r="AC248" s="16">
        <v>2291</v>
      </c>
      <c r="AD248" s="78">
        <v>264</v>
      </c>
      <c r="AE248" s="78">
        <v>43</v>
      </c>
      <c r="AF248" s="78" t="s">
        <v>896</v>
      </c>
      <c r="AG248" s="78">
        <v>1</v>
      </c>
      <c r="AH248" s="78">
        <v>17</v>
      </c>
      <c r="AI248" s="78" t="s">
        <v>896</v>
      </c>
      <c r="AJ248" s="78">
        <v>129</v>
      </c>
      <c r="AK248" s="47">
        <f t="shared" si="26"/>
        <v>0.93768758039159639</v>
      </c>
      <c r="AL248" s="48">
        <f t="shared" si="27"/>
        <v>0.93818779476918679</v>
      </c>
    </row>
    <row r="249" spans="1:38" x14ac:dyDescent="0.3">
      <c r="A249" s="19" t="s">
        <v>575</v>
      </c>
      <c r="B249" s="16" t="s">
        <v>589</v>
      </c>
      <c r="C249" s="19">
        <v>27616</v>
      </c>
      <c r="D249" s="16">
        <v>1549</v>
      </c>
      <c r="E249" s="16">
        <v>22096</v>
      </c>
      <c r="F249" s="16">
        <v>1839</v>
      </c>
      <c r="G249" s="78">
        <v>42</v>
      </c>
      <c r="H249" s="78">
        <v>72</v>
      </c>
      <c r="I249" s="16">
        <v>2018</v>
      </c>
      <c r="J249" s="89">
        <f t="shared" si="21"/>
        <v>7.3073580533024332E-2</v>
      </c>
      <c r="K249" s="89">
        <f t="shared" si="22"/>
        <v>0.92692641946697563</v>
      </c>
      <c r="L249" s="47">
        <f t="shared" si="23"/>
        <v>0.8562065469293163</v>
      </c>
      <c r="M249" s="16">
        <v>27616</v>
      </c>
      <c r="N249" s="78">
        <v>775</v>
      </c>
      <c r="O249" s="16">
        <v>13661</v>
      </c>
      <c r="P249" s="16">
        <v>5977</v>
      </c>
      <c r="Q249" s="78">
        <v>261</v>
      </c>
      <c r="R249" s="78">
        <v>122</v>
      </c>
      <c r="S249" s="78">
        <v>278</v>
      </c>
      <c r="T249" s="78">
        <v>4</v>
      </c>
      <c r="U249" s="16">
        <v>5889</v>
      </c>
      <c r="V249" s="78">
        <v>37</v>
      </c>
      <c r="W249" s="78">
        <v>612</v>
      </c>
      <c r="X249" s="47">
        <f t="shared" si="24"/>
        <v>1.4629200463499421E-2</v>
      </c>
      <c r="Y249" s="47">
        <f t="shared" si="25"/>
        <v>0.95241888760139048</v>
      </c>
      <c r="Z249" s="16">
        <v>27616</v>
      </c>
      <c r="AA249" s="16">
        <v>4680</v>
      </c>
      <c r="AB249" s="16">
        <v>14238</v>
      </c>
      <c r="AC249" s="16">
        <v>7046</v>
      </c>
      <c r="AD249" s="78">
        <v>358</v>
      </c>
      <c r="AE249" s="78">
        <v>204</v>
      </c>
      <c r="AF249" s="78">
        <v>296</v>
      </c>
      <c r="AG249" s="78">
        <v>4</v>
      </c>
      <c r="AH249" s="78">
        <v>47</v>
      </c>
      <c r="AI249" s="78">
        <v>78</v>
      </c>
      <c r="AJ249" s="78">
        <v>665</v>
      </c>
      <c r="AK249" s="47">
        <f t="shared" si="26"/>
        <v>0.94202636152954811</v>
      </c>
      <c r="AL249" s="48">
        <f t="shared" si="27"/>
        <v>0.90431271726535334</v>
      </c>
    </row>
    <row r="250" spans="1:38" x14ac:dyDescent="0.3">
      <c r="A250" s="19" t="s">
        <v>575</v>
      </c>
      <c r="B250" s="16" t="s">
        <v>591</v>
      </c>
      <c r="C250" s="19">
        <v>39663</v>
      </c>
      <c r="D250" s="78">
        <v>949</v>
      </c>
      <c r="E250" s="16">
        <v>32755</v>
      </c>
      <c r="F250" s="16">
        <v>3584</v>
      </c>
      <c r="G250" s="78">
        <v>84</v>
      </c>
      <c r="H250" s="78">
        <v>123</v>
      </c>
      <c r="I250" s="16">
        <v>2168</v>
      </c>
      <c r="J250" s="89">
        <f t="shared" si="21"/>
        <v>5.4660514837505988E-2</v>
      </c>
      <c r="K250" s="89">
        <f t="shared" si="22"/>
        <v>0.945339485162494</v>
      </c>
      <c r="L250" s="47">
        <f t="shared" si="23"/>
        <v>0.84975922144063742</v>
      </c>
      <c r="M250" s="16">
        <v>39663</v>
      </c>
      <c r="N250" s="16">
        <v>2542</v>
      </c>
      <c r="O250" s="16">
        <v>14980</v>
      </c>
      <c r="P250" s="16">
        <v>4958</v>
      </c>
      <c r="Q250" s="78">
        <v>332</v>
      </c>
      <c r="R250" s="78">
        <v>241</v>
      </c>
      <c r="S250" s="16">
        <v>1275</v>
      </c>
      <c r="T250" s="16">
        <v>1988</v>
      </c>
      <c r="U250" s="16">
        <v>10994</v>
      </c>
      <c r="V250" s="78">
        <v>387</v>
      </c>
      <c r="W250" s="16">
        <v>1966</v>
      </c>
      <c r="X250" s="47">
        <f t="shared" si="24"/>
        <v>8.8344300733681269E-2</v>
      </c>
      <c r="Y250" s="47">
        <f t="shared" si="25"/>
        <v>0.84396036608425984</v>
      </c>
      <c r="Z250" s="16">
        <v>39663</v>
      </c>
      <c r="AA250" s="16">
        <v>2942</v>
      </c>
      <c r="AB250" s="16">
        <v>14766</v>
      </c>
      <c r="AC250" s="16">
        <v>15368</v>
      </c>
      <c r="AD250" s="78">
        <v>618</v>
      </c>
      <c r="AE250" s="78">
        <v>241</v>
      </c>
      <c r="AF250" s="16">
        <v>1425</v>
      </c>
      <c r="AG250" s="16">
        <v>2006</v>
      </c>
      <c r="AH250" s="78">
        <v>98</v>
      </c>
      <c r="AI250" s="78">
        <v>432</v>
      </c>
      <c r="AJ250" s="16">
        <v>1767</v>
      </c>
      <c r="AK250" s="47">
        <f t="shared" si="26"/>
        <v>0.88697274537982507</v>
      </c>
      <c r="AL250" s="48">
        <f t="shared" si="27"/>
        <v>0.84685979376244869</v>
      </c>
    </row>
    <row r="251" spans="1:38" x14ac:dyDescent="0.3">
      <c r="A251" s="19" t="s">
        <v>575</v>
      </c>
      <c r="B251" s="16" t="s">
        <v>593</v>
      </c>
      <c r="C251" s="19">
        <v>65174</v>
      </c>
      <c r="D251" s="78">
        <v>889</v>
      </c>
      <c r="E251" s="16">
        <v>52446</v>
      </c>
      <c r="F251" s="16">
        <v>3362</v>
      </c>
      <c r="G251" s="78">
        <v>483</v>
      </c>
      <c r="H251" s="78">
        <v>456</v>
      </c>
      <c r="I251" s="16">
        <v>7538</v>
      </c>
      <c r="J251" s="89">
        <f t="shared" si="21"/>
        <v>0.11565961886641912</v>
      </c>
      <c r="K251" s="89">
        <f t="shared" si="22"/>
        <v>0.88434038113358082</v>
      </c>
      <c r="L251" s="47">
        <f t="shared" si="23"/>
        <v>0.81834780740786206</v>
      </c>
      <c r="M251" s="16">
        <v>65174</v>
      </c>
      <c r="N251" s="78">
        <v>764</v>
      </c>
      <c r="O251" s="16">
        <v>43622</v>
      </c>
      <c r="P251" s="16">
        <v>10210</v>
      </c>
      <c r="Q251" s="16">
        <v>3600</v>
      </c>
      <c r="R251" s="78">
        <v>155</v>
      </c>
      <c r="S251" s="16">
        <v>2870</v>
      </c>
      <c r="T251" s="78">
        <v>235</v>
      </c>
      <c r="U251" s="16">
        <v>1652</v>
      </c>
      <c r="V251" s="78">
        <v>38</v>
      </c>
      <c r="W251" s="16">
        <v>2028</v>
      </c>
      <c r="X251" s="47">
        <f t="shared" si="24"/>
        <v>5.0019946604474175E-2</v>
      </c>
      <c r="Y251" s="47">
        <f t="shared" si="25"/>
        <v>0.86304354497192137</v>
      </c>
      <c r="Z251" s="16">
        <v>65174</v>
      </c>
      <c r="AA251" s="16">
        <v>1109</v>
      </c>
      <c r="AB251" s="16">
        <v>43489</v>
      </c>
      <c r="AC251" s="16">
        <v>11035</v>
      </c>
      <c r="AD251" s="16">
        <v>3762</v>
      </c>
      <c r="AE251" s="78">
        <v>312</v>
      </c>
      <c r="AF251" s="16">
        <v>3193</v>
      </c>
      <c r="AG251" s="78">
        <v>189</v>
      </c>
      <c r="AH251" s="78">
        <v>89</v>
      </c>
      <c r="AI251" s="78">
        <v>32</v>
      </c>
      <c r="AJ251" s="16">
        <v>1964</v>
      </c>
      <c r="AK251" s="47">
        <f t="shared" si="26"/>
        <v>0.85787277135053852</v>
      </c>
      <c r="AL251" s="48">
        <f t="shared" si="27"/>
        <v>0.84069567618989172</v>
      </c>
    </row>
    <row r="252" spans="1:38" x14ac:dyDescent="0.3">
      <c r="A252" s="19" t="s">
        <v>575</v>
      </c>
      <c r="B252" s="16" t="s">
        <v>595</v>
      </c>
      <c r="C252" s="19">
        <v>18661</v>
      </c>
      <c r="D252" s="78">
        <v>691</v>
      </c>
      <c r="E252" s="16">
        <v>15750</v>
      </c>
      <c r="F252" s="78">
        <v>643</v>
      </c>
      <c r="G252" s="78">
        <v>40</v>
      </c>
      <c r="H252" s="78">
        <v>48</v>
      </c>
      <c r="I252" s="16">
        <v>1489</v>
      </c>
      <c r="J252" s="89">
        <f t="shared" si="21"/>
        <v>7.9792079738492047E-2</v>
      </c>
      <c r="K252" s="89">
        <f t="shared" si="22"/>
        <v>0.92020792026150799</v>
      </c>
      <c r="L252" s="47">
        <f t="shared" si="23"/>
        <v>0.88103531429183857</v>
      </c>
      <c r="M252" s="16">
        <v>18661</v>
      </c>
      <c r="N252" s="16">
        <v>2070</v>
      </c>
      <c r="O252" s="16">
        <v>3475</v>
      </c>
      <c r="P252" s="16">
        <v>5590</v>
      </c>
      <c r="Q252" s="16">
        <v>1690</v>
      </c>
      <c r="R252" s="78">
        <v>208</v>
      </c>
      <c r="S252" s="16">
        <v>2236</v>
      </c>
      <c r="T252" s="78">
        <v>19</v>
      </c>
      <c r="U252" s="16">
        <v>3187</v>
      </c>
      <c r="V252" s="78">
        <v>20</v>
      </c>
      <c r="W252" s="78">
        <v>166</v>
      </c>
      <c r="X252" s="47">
        <f t="shared" si="24"/>
        <v>0.13198649590054123</v>
      </c>
      <c r="Y252" s="47">
        <f t="shared" si="25"/>
        <v>0.76748298590643593</v>
      </c>
      <c r="Z252" s="16">
        <v>18661</v>
      </c>
      <c r="AA252" s="16">
        <v>3591</v>
      </c>
      <c r="AB252" s="16">
        <v>4273</v>
      </c>
      <c r="AC252" s="16">
        <v>7064</v>
      </c>
      <c r="AD252" s="16">
        <v>1962</v>
      </c>
      <c r="AE252" s="78">
        <v>322</v>
      </c>
      <c r="AF252" s="16">
        <v>1232</v>
      </c>
      <c r="AG252" s="78">
        <v>16</v>
      </c>
      <c r="AH252" s="78">
        <v>26</v>
      </c>
      <c r="AI252" s="78">
        <v>7</v>
      </c>
      <c r="AJ252" s="78">
        <v>168</v>
      </c>
      <c r="AK252" s="47">
        <f t="shared" si="26"/>
        <v>0.80220781308611544</v>
      </c>
      <c r="AL252" s="48">
        <f t="shared" si="27"/>
        <v>0.82425915009913719</v>
      </c>
    </row>
    <row r="253" spans="1:38" x14ac:dyDescent="0.3">
      <c r="A253" s="19" t="s">
        <v>597</v>
      </c>
      <c r="B253" s="16" t="s">
        <v>600</v>
      </c>
      <c r="C253" s="19">
        <v>107132</v>
      </c>
      <c r="D253" s="16">
        <v>1388</v>
      </c>
      <c r="E253" s="16">
        <v>87904</v>
      </c>
      <c r="F253" s="16">
        <v>4041</v>
      </c>
      <c r="G253" s="16">
        <v>4336</v>
      </c>
      <c r="H253" s="16">
        <v>1196</v>
      </c>
      <c r="I253" s="16">
        <v>8267</v>
      </c>
      <c r="J253" s="89">
        <f t="shared" si="21"/>
        <v>7.7166486203935333E-2</v>
      </c>
      <c r="K253" s="89">
        <f t="shared" si="22"/>
        <v>0.92283351379606471</v>
      </c>
      <c r="L253" s="47">
        <f t="shared" si="23"/>
        <v>0.83347645894784006</v>
      </c>
      <c r="M253" s="16">
        <v>107132</v>
      </c>
      <c r="N253" s="16">
        <v>5327</v>
      </c>
      <c r="O253" s="16">
        <v>50399</v>
      </c>
      <c r="P253" s="16">
        <v>10394</v>
      </c>
      <c r="Q253" s="16">
        <v>7772</v>
      </c>
      <c r="R253" s="16">
        <v>18673</v>
      </c>
      <c r="S253" s="16">
        <v>2088</v>
      </c>
      <c r="T253" s="78">
        <v>233</v>
      </c>
      <c r="U253" s="16">
        <v>10776</v>
      </c>
      <c r="V253" s="78">
        <v>312</v>
      </c>
      <c r="W253" s="16">
        <v>1158</v>
      </c>
      <c r="X253" s="47">
        <f t="shared" si="24"/>
        <v>0.19596385767091065</v>
      </c>
      <c r="Y253" s="47">
        <f t="shared" si="25"/>
        <v>0.71776873389836837</v>
      </c>
      <c r="Z253" s="16">
        <v>107132</v>
      </c>
      <c r="AA253" s="16">
        <v>6951</v>
      </c>
      <c r="AB253" s="16">
        <v>67061</v>
      </c>
      <c r="AC253" s="16">
        <v>8804</v>
      </c>
      <c r="AD253" s="16">
        <v>7788</v>
      </c>
      <c r="AE253" s="16">
        <v>11483</v>
      </c>
      <c r="AF253" s="16">
        <v>3091</v>
      </c>
      <c r="AG253" s="78">
        <v>122</v>
      </c>
      <c r="AH253" s="78">
        <v>74</v>
      </c>
      <c r="AI253" s="78">
        <v>275</v>
      </c>
      <c r="AJ253" s="16">
        <v>1483</v>
      </c>
      <c r="AK253" s="47">
        <f t="shared" si="26"/>
        <v>0.77485718552813354</v>
      </c>
      <c r="AL253" s="48">
        <f t="shared" si="27"/>
        <v>0.77562259642310427</v>
      </c>
    </row>
    <row r="254" spans="1:38" x14ac:dyDescent="0.3">
      <c r="A254" s="19" t="s">
        <v>597</v>
      </c>
      <c r="B254" s="16" t="s">
        <v>601</v>
      </c>
      <c r="C254" s="19">
        <v>32527</v>
      </c>
      <c r="D254" s="78">
        <v>146</v>
      </c>
      <c r="E254" s="16">
        <v>9599</v>
      </c>
      <c r="F254" s="78">
        <v>804</v>
      </c>
      <c r="G254" s="16">
        <v>15063</v>
      </c>
      <c r="H254" s="78">
        <v>862</v>
      </c>
      <c r="I254" s="16">
        <v>6053</v>
      </c>
      <c r="J254" s="89">
        <f t="shared" si="21"/>
        <v>0.18609155470839611</v>
      </c>
      <c r="K254" s="89">
        <f t="shared" si="22"/>
        <v>0.81390844529160389</v>
      </c>
      <c r="L254" s="47">
        <f t="shared" si="23"/>
        <v>0.29959725766286471</v>
      </c>
      <c r="M254" s="16">
        <v>32527</v>
      </c>
      <c r="N254" s="78">
        <v>2</v>
      </c>
      <c r="O254" s="78">
        <v>183</v>
      </c>
      <c r="P254" s="78">
        <v>887</v>
      </c>
      <c r="Q254" s="78">
        <v>299</v>
      </c>
      <c r="R254" s="16">
        <v>30968</v>
      </c>
      <c r="S254" s="78">
        <v>16</v>
      </c>
      <c r="T254" s="78">
        <v>40</v>
      </c>
      <c r="U254" s="78">
        <v>121</v>
      </c>
      <c r="V254" s="78">
        <v>10</v>
      </c>
      <c r="W254" s="78">
        <v>1</v>
      </c>
      <c r="X254" s="47">
        <f t="shared" si="24"/>
        <v>0.95379223414394199</v>
      </c>
      <c r="Y254" s="47">
        <f t="shared" si="25"/>
        <v>3.6677222000184459E-2</v>
      </c>
      <c r="Z254" s="16">
        <v>32527</v>
      </c>
      <c r="AA254" s="78">
        <v>21</v>
      </c>
      <c r="AB254" s="16">
        <v>1684</v>
      </c>
      <c r="AC254" s="78">
        <v>259</v>
      </c>
      <c r="AD254" s="78">
        <v>349</v>
      </c>
      <c r="AE254" s="16">
        <v>29103</v>
      </c>
      <c r="AF254" s="16">
        <v>1103</v>
      </c>
      <c r="AG254" s="78">
        <v>2</v>
      </c>
      <c r="AH254" s="78">
        <v>2</v>
      </c>
      <c r="AI254" s="78" t="s">
        <v>896</v>
      </c>
      <c r="AJ254" s="78">
        <v>4</v>
      </c>
      <c r="AK254" s="47">
        <f t="shared" si="26"/>
        <v>6.0503581639868416E-2</v>
      </c>
      <c r="AL254" s="48">
        <f t="shared" si="27"/>
        <v>0.16813723983152459</v>
      </c>
    </row>
    <row r="255" spans="1:38" x14ac:dyDescent="0.3">
      <c r="A255" s="19" t="s">
        <v>597</v>
      </c>
      <c r="B255" s="16" t="s">
        <v>603</v>
      </c>
      <c r="C255" s="19">
        <v>46075</v>
      </c>
      <c r="D255" s="78">
        <v>360</v>
      </c>
      <c r="E255" s="16">
        <v>24565</v>
      </c>
      <c r="F255" s="16">
        <v>1307</v>
      </c>
      <c r="G255" s="16">
        <v>12938</v>
      </c>
      <c r="H255" s="16">
        <v>1025</v>
      </c>
      <c r="I255" s="16">
        <v>5880</v>
      </c>
      <c r="J255" s="89">
        <f t="shared" si="21"/>
        <v>0.12761801410743354</v>
      </c>
      <c r="K255" s="89">
        <f t="shared" si="22"/>
        <v>0.87238198589256644</v>
      </c>
      <c r="L255" s="47">
        <f t="shared" si="23"/>
        <v>0.54096581660336407</v>
      </c>
      <c r="M255" s="16">
        <v>46075</v>
      </c>
      <c r="N255" s="78">
        <v>45</v>
      </c>
      <c r="O255" s="16">
        <v>1135</v>
      </c>
      <c r="P255" s="78">
        <v>679</v>
      </c>
      <c r="Q255" s="78">
        <v>123</v>
      </c>
      <c r="R255" s="16">
        <v>44018</v>
      </c>
      <c r="S255" s="78">
        <v>17</v>
      </c>
      <c r="T255" s="78">
        <v>4</v>
      </c>
      <c r="U255" s="78">
        <v>52</v>
      </c>
      <c r="V255" s="78" t="s">
        <v>896</v>
      </c>
      <c r="W255" s="78">
        <v>2</v>
      </c>
      <c r="X255" s="47">
        <f t="shared" si="24"/>
        <v>0.9558111774281064</v>
      </c>
      <c r="Y255" s="47">
        <f t="shared" si="25"/>
        <v>4.14758545849159E-2</v>
      </c>
      <c r="Z255" s="16">
        <v>46075</v>
      </c>
      <c r="AA255" s="78">
        <v>51</v>
      </c>
      <c r="AB255" s="16">
        <v>1880</v>
      </c>
      <c r="AC255" s="78">
        <v>630</v>
      </c>
      <c r="AD255" s="78">
        <v>155</v>
      </c>
      <c r="AE255" s="16">
        <v>43322</v>
      </c>
      <c r="AF255" s="78">
        <v>28</v>
      </c>
      <c r="AG255" s="78">
        <v>1</v>
      </c>
      <c r="AH255" s="78">
        <v>1</v>
      </c>
      <c r="AI255" s="78">
        <v>1</v>
      </c>
      <c r="AJ255" s="78">
        <v>6</v>
      </c>
      <c r="AK255" s="47">
        <f t="shared" si="26"/>
        <v>5.5626695604991859E-2</v>
      </c>
      <c r="AL255" s="48">
        <f t="shared" si="27"/>
        <v>0.29122083559413997</v>
      </c>
    </row>
    <row r="256" spans="1:38" x14ac:dyDescent="0.3">
      <c r="A256" s="19" t="s">
        <v>597</v>
      </c>
      <c r="B256" s="16" t="s">
        <v>605</v>
      </c>
      <c r="C256" s="19">
        <v>37083</v>
      </c>
      <c r="D256" s="78">
        <v>108</v>
      </c>
      <c r="E256" s="16">
        <v>21473</v>
      </c>
      <c r="F256" s="16">
        <v>2435</v>
      </c>
      <c r="G256" s="16">
        <v>6133</v>
      </c>
      <c r="H256" s="78">
        <v>458</v>
      </c>
      <c r="I256" s="16">
        <v>6476</v>
      </c>
      <c r="J256" s="89">
        <f t="shared" si="21"/>
        <v>0.17463527762047298</v>
      </c>
      <c r="K256" s="89">
        <f t="shared" si="22"/>
        <v>0.82536472237952707</v>
      </c>
      <c r="L256" s="47">
        <f t="shared" si="23"/>
        <v>0.58196478170590293</v>
      </c>
      <c r="M256" s="16">
        <v>37083</v>
      </c>
      <c r="N256" s="78">
        <v>1</v>
      </c>
      <c r="O256" s="78">
        <v>447</v>
      </c>
      <c r="P256" s="78">
        <v>489</v>
      </c>
      <c r="Q256" s="78">
        <v>209</v>
      </c>
      <c r="R256" s="16">
        <v>35017</v>
      </c>
      <c r="S256" s="78">
        <v>258</v>
      </c>
      <c r="T256" s="78">
        <v>156</v>
      </c>
      <c r="U256" s="78">
        <v>505</v>
      </c>
      <c r="V256" s="78" t="s">
        <v>896</v>
      </c>
      <c r="W256" s="78">
        <v>1</v>
      </c>
      <c r="X256" s="47">
        <f t="shared" si="24"/>
        <v>0.95545128495537035</v>
      </c>
      <c r="Y256" s="47">
        <f t="shared" si="25"/>
        <v>3.8885742793193644E-2</v>
      </c>
      <c r="Z256" s="16">
        <v>37083</v>
      </c>
      <c r="AA256" s="78">
        <v>188</v>
      </c>
      <c r="AB256" s="16">
        <v>22999</v>
      </c>
      <c r="AC256" s="78">
        <v>318</v>
      </c>
      <c r="AD256" s="78">
        <v>353</v>
      </c>
      <c r="AE256" s="16">
        <v>11389</v>
      </c>
      <c r="AF256" s="16">
        <v>1635</v>
      </c>
      <c r="AG256" s="78">
        <v>6</v>
      </c>
      <c r="AH256" s="78">
        <v>0</v>
      </c>
      <c r="AI256" s="78" t="s">
        <v>896</v>
      </c>
      <c r="AJ256" s="78">
        <v>195</v>
      </c>
      <c r="AK256" s="47">
        <f t="shared" si="26"/>
        <v>0.6340101933500526</v>
      </c>
      <c r="AL256" s="48">
        <f t="shared" si="27"/>
        <v>0.31042526224954831</v>
      </c>
    </row>
    <row r="257" spans="1:38" x14ac:dyDescent="0.3">
      <c r="A257" s="19" t="s">
        <v>597</v>
      </c>
      <c r="B257" s="16" t="s">
        <v>607</v>
      </c>
      <c r="C257" s="19">
        <v>44762</v>
      </c>
      <c r="D257" s="78">
        <v>295</v>
      </c>
      <c r="E257" s="16">
        <v>36913</v>
      </c>
      <c r="F257" s="16">
        <v>2537</v>
      </c>
      <c r="G257" s="16">
        <v>1628</v>
      </c>
      <c r="H257" s="78">
        <v>218</v>
      </c>
      <c r="I257" s="16">
        <v>3171</v>
      </c>
      <c r="J257" s="89">
        <f t="shared" si="21"/>
        <v>7.084133863544971E-2</v>
      </c>
      <c r="K257" s="89">
        <f t="shared" si="22"/>
        <v>0.92915866136455028</v>
      </c>
      <c r="L257" s="47">
        <f t="shared" si="23"/>
        <v>0.83124078459407535</v>
      </c>
      <c r="M257" s="16">
        <v>44762</v>
      </c>
      <c r="N257" s="78">
        <v>277</v>
      </c>
      <c r="O257" s="16">
        <v>37837</v>
      </c>
      <c r="P257" s="16">
        <v>1786</v>
      </c>
      <c r="Q257" s="78">
        <v>97</v>
      </c>
      <c r="R257" s="16">
        <v>1273</v>
      </c>
      <c r="S257" s="78">
        <v>826</v>
      </c>
      <c r="T257" s="78">
        <v>18</v>
      </c>
      <c r="U257" s="16">
        <v>2061</v>
      </c>
      <c r="V257" s="78">
        <v>6</v>
      </c>
      <c r="W257" s="78">
        <v>581</v>
      </c>
      <c r="X257" s="47">
        <f t="shared" si="24"/>
        <v>4.7294580224297396E-2</v>
      </c>
      <c r="Y257" s="47">
        <f t="shared" si="25"/>
        <v>0.93742460122425275</v>
      </c>
      <c r="Z257" s="16">
        <v>44762</v>
      </c>
      <c r="AA257" s="78">
        <v>311</v>
      </c>
      <c r="AB257" s="16">
        <v>40751</v>
      </c>
      <c r="AC257" s="16">
        <v>1701</v>
      </c>
      <c r="AD257" s="78">
        <v>99</v>
      </c>
      <c r="AE257" s="78">
        <v>315</v>
      </c>
      <c r="AF257" s="78">
        <v>968</v>
      </c>
      <c r="AG257" s="78">
        <v>6</v>
      </c>
      <c r="AH257" s="78">
        <v>27</v>
      </c>
      <c r="AI257" s="78" t="s">
        <v>896</v>
      </c>
      <c r="AJ257" s="78">
        <v>584</v>
      </c>
      <c r="AK257" s="47">
        <f t="shared" si="26"/>
        <v>0.9560788168535812</v>
      </c>
      <c r="AL257" s="48">
        <f t="shared" si="27"/>
        <v>0.88433269290916405</v>
      </c>
    </row>
    <row r="258" spans="1:38" x14ac:dyDescent="0.3">
      <c r="A258" s="19" t="s">
        <v>597</v>
      </c>
      <c r="B258" s="16" t="s">
        <v>609</v>
      </c>
      <c r="C258" s="19">
        <v>51648</v>
      </c>
      <c r="D258" s="78">
        <v>315</v>
      </c>
      <c r="E258" s="16">
        <v>39400</v>
      </c>
      <c r="F258" s="16">
        <v>5851</v>
      </c>
      <c r="G258" s="78">
        <v>880</v>
      </c>
      <c r="H258" s="78">
        <v>401</v>
      </c>
      <c r="I258" s="16">
        <v>4801</v>
      </c>
      <c r="J258" s="89">
        <f t="shared" si="21"/>
        <v>9.2956164807930605E-2</v>
      </c>
      <c r="K258" s="89">
        <f t="shared" si="22"/>
        <v>0.90704383519206944</v>
      </c>
      <c r="L258" s="47">
        <f t="shared" si="23"/>
        <v>0.76895523543990085</v>
      </c>
      <c r="M258" s="16">
        <v>51648</v>
      </c>
      <c r="N258" s="78">
        <v>240</v>
      </c>
      <c r="O258" s="16">
        <v>37423</v>
      </c>
      <c r="P258" s="16">
        <v>7946</v>
      </c>
      <c r="Q258" s="16">
        <v>1938</v>
      </c>
      <c r="R258" s="78">
        <v>194</v>
      </c>
      <c r="S258" s="16">
        <v>1802</v>
      </c>
      <c r="T258" s="78">
        <v>90</v>
      </c>
      <c r="U258" s="78">
        <v>309</v>
      </c>
      <c r="V258" s="78">
        <v>10</v>
      </c>
      <c r="W258" s="16">
        <v>1696</v>
      </c>
      <c r="X258" s="47">
        <f t="shared" si="24"/>
        <v>4.038878562577447E-2</v>
      </c>
      <c r="Y258" s="47">
        <f t="shared" si="25"/>
        <v>0.88905669144981414</v>
      </c>
      <c r="Z258" s="16">
        <v>51648</v>
      </c>
      <c r="AA258" s="78">
        <v>253</v>
      </c>
      <c r="AB258" s="16">
        <v>37544</v>
      </c>
      <c r="AC258" s="16">
        <v>7975</v>
      </c>
      <c r="AD258" s="16">
        <v>1951</v>
      </c>
      <c r="AE258" s="78">
        <v>196</v>
      </c>
      <c r="AF258" s="16">
        <v>1908</v>
      </c>
      <c r="AG258" s="78">
        <v>92</v>
      </c>
      <c r="AH258" s="78">
        <v>14</v>
      </c>
      <c r="AI258" s="78">
        <v>13</v>
      </c>
      <c r="AJ258" s="16">
        <v>1702</v>
      </c>
      <c r="AK258" s="47">
        <f t="shared" si="26"/>
        <v>0.88828221809169761</v>
      </c>
      <c r="AL258" s="48">
        <f t="shared" si="27"/>
        <v>0.82900596344485744</v>
      </c>
    </row>
    <row r="259" spans="1:38" x14ac:dyDescent="0.3">
      <c r="A259" s="19" t="s">
        <v>597</v>
      </c>
      <c r="B259" s="16" t="s">
        <v>611</v>
      </c>
      <c r="C259" s="19">
        <v>45753</v>
      </c>
      <c r="D259" s="78">
        <v>494</v>
      </c>
      <c r="E259" s="16">
        <v>34614</v>
      </c>
      <c r="F259" s="16">
        <v>5368</v>
      </c>
      <c r="G259" s="16">
        <v>1992</v>
      </c>
      <c r="H259" s="78">
        <v>55</v>
      </c>
      <c r="I259" s="16">
        <v>3230</v>
      </c>
      <c r="J259" s="89">
        <f t="shared" si="21"/>
        <v>7.0596463619871916E-2</v>
      </c>
      <c r="K259" s="89">
        <f t="shared" si="22"/>
        <v>0.92940353638012807</v>
      </c>
      <c r="L259" s="47">
        <f t="shared" si="23"/>
        <v>0.76733766091840971</v>
      </c>
      <c r="M259" s="16">
        <v>45753</v>
      </c>
      <c r="N259" s="78">
        <v>154</v>
      </c>
      <c r="O259" s="16">
        <v>29704</v>
      </c>
      <c r="P259" s="16">
        <v>6762</v>
      </c>
      <c r="Q259" s="16">
        <v>1808</v>
      </c>
      <c r="R259" s="16">
        <v>3797</v>
      </c>
      <c r="S259" s="78">
        <v>962</v>
      </c>
      <c r="T259" s="78">
        <v>111</v>
      </c>
      <c r="U259" s="16">
        <v>2182</v>
      </c>
      <c r="V259" s="78">
        <v>4</v>
      </c>
      <c r="W259" s="78">
        <v>269</v>
      </c>
      <c r="X259" s="47">
        <f t="shared" si="24"/>
        <v>0.10644110768692763</v>
      </c>
      <c r="Y259" s="47">
        <f t="shared" si="25"/>
        <v>0.84807553603042418</v>
      </c>
      <c r="Z259" s="16">
        <v>45753</v>
      </c>
      <c r="AA259" s="78">
        <v>175</v>
      </c>
      <c r="AB259" s="16">
        <v>34036</v>
      </c>
      <c r="AC259" s="16">
        <v>5990</v>
      </c>
      <c r="AD259" s="16">
        <v>1875</v>
      </c>
      <c r="AE259" s="16">
        <v>1313</v>
      </c>
      <c r="AF259" s="16">
        <v>2024</v>
      </c>
      <c r="AG259" s="78">
        <v>25</v>
      </c>
      <c r="AH259" s="78">
        <v>29</v>
      </c>
      <c r="AI259" s="78" t="s">
        <v>896</v>
      </c>
      <c r="AJ259" s="78">
        <v>286</v>
      </c>
      <c r="AK259" s="47">
        <f t="shared" si="26"/>
        <v>0.87983301641422418</v>
      </c>
      <c r="AL259" s="48">
        <f t="shared" si="27"/>
        <v>0.80770659847441695</v>
      </c>
    </row>
    <row r="260" spans="1:38" x14ac:dyDescent="0.3">
      <c r="A260" s="19" t="s">
        <v>597</v>
      </c>
      <c r="B260" s="16" t="s">
        <v>613</v>
      </c>
      <c r="C260" s="19">
        <v>21782</v>
      </c>
      <c r="D260" s="78">
        <v>138</v>
      </c>
      <c r="E260" s="16">
        <v>15037</v>
      </c>
      <c r="F260" s="16">
        <v>1690</v>
      </c>
      <c r="G260" s="78">
        <v>834</v>
      </c>
      <c r="H260" s="78">
        <v>445</v>
      </c>
      <c r="I260" s="16">
        <v>3638</v>
      </c>
      <c r="J260" s="89">
        <f t="shared" si="21"/>
        <v>0.16701863924341198</v>
      </c>
      <c r="K260" s="89">
        <f t="shared" si="22"/>
        <v>0.83298136075658802</v>
      </c>
      <c r="L260" s="47">
        <f t="shared" si="23"/>
        <v>0.6966761546230833</v>
      </c>
      <c r="M260" s="16">
        <v>21782</v>
      </c>
      <c r="N260" s="78">
        <v>508</v>
      </c>
      <c r="O260" s="16">
        <v>8177</v>
      </c>
      <c r="P260" s="16">
        <v>6355</v>
      </c>
      <c r="Q260" s="16">
        <v>3055</v>
      </c>
      <c r="R260" s="78">
        <v>131</v>
      </c>
      <c r="S260" s="16">
        <v>1930</v>
      </c>
      <c r="T260" s="78">
        <v>687</v>
      </c>
      <c r="U260" s="78">
        <v>456</v>
      </c>
      <c r="V260" s="78">
        <v>3</v>
      </c>
      <c r="W260" s="78">
        <v>480</v>
      </c>
      <c r="X260" s="47">
        <f t="shared" si="24"/>
        <v>0.12615921402993296</v>
      </c>
      <c r="Y260" s="47">
        <f t="shared" si="25"/>
        <v>0.71141309337985492</v>
      </c>
      <c r="Z260" s="16">
        <v>21782</v>
      </c>
      <c r="AA260" s="78">
        <v>532</v>
      </c>
      <c r="AB260" s="16">
        <v>8628</v>
      </c>
      <c r="AC260" s="16">
        <v>5860</v>
      </c>
      <c r="AD260" s="16">
        <v>3084</v>
      </c>
      <c r="AE260" s="78">
        <v>140</v>
      </c>
      <c r="AF260" s="16">
        <v>2262</v>
      </c>
      <c r="AG260" s="78">
        <v>676</v>
      </c>
      <c r="AH260" s="78">
        <v>6</v>
      </c>
      <c r="AI260" s="78">
        <v>72</v>
      </c>
      <c r="AJ260" s="78">
        <v>522</v>
      </c>
      <c r="AK260" s="47">
        <f t="shared" si="26"/>
        <v>0.72087044348544671</v>
      </c>
      <c r="AL260" s="48">
        <f t="shared" si="27"/>
        <v>0.70404462400146905</v>
      </c>
    </row>
    <row r="261" spans="1:38" x14ac:dyDescent="0.3">
      <c r="A261" s="19" t="s">
        <v>597</v>
      </c>
      <c r="B261" s="16" t="s">
        <v>617</v>
      </c>
      <c r="C261" s="19">
        <v>57460</v>
      </c>
      <c r="D261" s="78">
        <v>765</v>
      </c>
      <c r="E261" s="16">
        <v>43939</v>
      </c>
      <c r="F261" s="16">
        <v>5210</v>
      </c>
      <c r="G261" s="16">
        <v>1226</v>
      </c>
      <c r="H261" s="78">
        <v>280</v>
      </c>
      <c r="I261" s="16">
        <v>6040</v>
      </c>
      <c r="J261" s="89">
        <f t="shared" si="21"/>
        <v>0.10511660285415941</v>
      </c>
      <c r="K261" s="89">
        <f t="shared" si="22"/>
        <v>0.89488339714584053</v>
      </c>
      <c r="L261" s="47">
        <f t="shared" si="23"/>
        <v>0.77800208840932827</v>
      </c>
      <c r="M261" s="16">
        <v>57460</v>
      </c>
      <c r="N261" s="16">
        <v>1206</v>
      </c>
      <c r="O261" s="16">
        <v>30323</v>
      </c>
      <c r="P261" s="16">
        <v>11482</v>
      </c>
      <c r="Q261" s="16">
        <v>6207</v>
      </c>
      <c r="R261" s="78">
        <v>95</v>
      </c>
      <c r="S261" s="16">
        <v>1355</v>
      </c>
      <c r="T261" s="78">
        <v>22</v>
      </c>
      <c r="U261" s="16">
        <v>4996</v>
      </c>
      <c r="V261" s="78">
        <v>21</v>
      </c>
      <c r="W261" s="16">
        <v>1753</v>
      </c>
      <c r="X261" s="47">
        <f t="shared" si="24"/>
        <v>2.5617821092934215E-2</v>
      </c>
      <c r="Y261" s="47">
        <f t="shared" si="25"/>
        <v>0.83548555516881307</v>
      </c>
      <c r="Z261" s="16">
        <v>57460</v>
      </c>
      <c r="AA261" s="16">
        <v>2183</v>
      </c>
      <c r="AB261" s="16">
        <v>33628</v>
      </c>
      <c r="AC261" s="16">
        <v>11773</v>
      </c>
      <c r="AD261" s="16">
        <v>6345</v>
      </c>
      <c r="AE261" s="78">
        <v>180</v>
      </c>
      <c r="AF261" s="16">
        <v>1500</v>
      </c>
      <c r="AG261" s="78">
        <v>22</v>
      </c>
      <c r="AH261" s="78">
        <v>75</v>
      </c>
      <c r="AI261" s="78">
        <v>2</v>
      </c>
      <c r="AJ261" s="16">
        <v>1752</v>
      </c>
      <c r="AK261" s="47">
        <f t="shared" si="26"/>
        <v>0.82981204316045942</v>
      </c>
      <c r="AL261" s="48">
        <f t="shared" si="27"/>
        <v>0.80674382178907067</v>
      </c>
    </row>
    <row r="262" spans="1:38" x14ac:dyDescent="0.3">
      <c r="A262" s="19" t="s">
        <v>597</v>
      </c>
      <c r="B262" s="16" t="s">
        <v>618</v>
      </c>
      <c r="C262" s="19">
        <v>50527</v>
      </c>
      <c r="D262" s="78">
        <v>629</v>
      </c>
      <c r="E262" s="16">
        <v>32767</v>
      </c>
      <c r="F262" s="16">
        <v>2509</v>
      </c>
      <c r="G262" s="16">
        <v>1731</v>
      </c>
      <c r="H262" s="78">
        <v>907</v>
      </c>
      <c r="I262" s="16">
        <v>11984</v>
      </c>
      <c r="J262" s="89">
        <f t="shared" ref="J262:J325" si="28">I262/C262</f>
        <v>0.23718012151918777</v>
      </c>
      <c r="K262" s="89">
        <f t="shared" ref="K262:K325" si="29">1-J262</f>
        <v>0.76281987848081223</v>
      </c>
      <c r="L262" s="47">
        <f t="shared" ref="L262:L325" si="30">(D262+E262)/C262</f>
        <v>0.66095354958734931</v>
      </c>
      <c r="M262" s="16">
        <v>50527</v>
      </c>
      <c r="N262" s="78">
        <v>567</v>
      </c>
      <c r="O262" s="16">
        <v>22212</v>
      </c>
      <c r="P262" s="16">
        <v>13435</v>
      </c>
      <c r="Q262" s="16">
        <v>5922</v>
      </c>
      <c r="R262" s="78">
        <v>200</v>
      </c>
      <c r="S262" s="16">
        <v>4006</v>
      </c>
      <c r="T262" s="78">
        <v>127</v>
      </c>
      <c r="U262" s="78">
        <v>920</v>
      </c>
      <c r="V262" s="78">
        <v>4</v>
      </c>
      <c r="W262" s="16">
        <v>3134</v>
      </c>
      <c r="X262" s="47">
        <f t="shared" ref="X262:X325" si="31">(R262+S262+T262)/M262</f>
        <v>8.5756130385734361E-2</v>
      </c>
      <c r="Y262" s="47">
        <f t="shared" ref="Y262:Y325" si="32">(N262+O262+P262+U262)/M262</f>
        <v>0.73493379777148848</v>
      </c>
      <c r="Z262" s="16">
        <v>50527</v>
      </c>
      <c r="AA262" s="16">
        <v>1089</v>
      </c>
      <c r="AB262" s="16">
        <v>22335</v>
      </c>
      <c r="AC262" s="16">
        <v>13518</v>
      </c>
      <c r="AD262" s="16">
        <v>6033</v>
      </c>
      <c r="AE262" s="78">
        <v>197</v>
      </c>
      <c r="AF262" s="16">
        <v>4078</v>
      </c>
      <c r="AG262" s="78">
        <v>129</v>
      </c>
      <c r="AH262" s="78">
        <v>15</v>
      </c>
      <c r="AI262" s="78">
        <v>8</v>
      </c>
      <c r="AJ262" s="16">
        <v>3125</v>
      </c>
      <c r="AK262" s="47">
        <f t="shared" ref="AK262:AK325" si="33">(AA262+AB262+AC262+AG262+AH262)/Z262</f>
        <v>0.73398381063589768</v>
      </c>
      <c r="AL262" s="48">
        <f t="shared" ref="AL262:AL325" si="34">(Y262+L262)/2</f>
        <v>0.6979436736794189</v>
      </c>
    </row>
    <row r="263" spans="1:38" x14ac:dyDescent="0.3">
      <c r="A263" s="19" t="s">
        <v>597</v>
      </c>
      <c r="B263" s="16" t="s">
        <v>620</v>
      </c>
      <c r="C263" s="19">
        <v>22883</v>
      </c>
      <c r="D263" s="78">
        <v>58</v>
      </c>
      <c r="E263" s="16">
        <v>16521</v>
      </c>
      <c r="F263" s="78">
        <v>373</v>
      </c>
      <c r="G263" s="78">
        <v>712</v>
      </c>
      <c r="H263" s="78">
        <v>381</v>
      </c>
      <c r="I263" s="16">
        <v>4838</v>
      </c>
      <c r="J263" s="89">
        <f t="shared" si="28"/>
        <v>0.21142332736092295</v>
      </c>
      <c r="K263" s="89">
        <f t="shared" si="29"/>
        <v>0.78857667263907705</v>
      </c>
      <c r="L263" s="47">
        <f t="shared" si="30"/>
        <v>0.724511646200236</v>
      </c>
      <c r="M263" s="16">
        <v>22883</v>
      </c>
      <c r="N263" s="78">
        <v>378</v>
      </c>
      <c r="O263" s="16">
        <v>14070</v>
      </c>
      <c r="P263" s="16">
        <v>3148</v>
      </c>
      <c r="Q263" s="16">
        <v>3008</v>
      </c>
      <c r="R263" s="78">
        <v>4</v>
      </c>
      <c r="S263" s="78">
        <v>997</v>
      </c>
      <c r="T263" s="78">
        <v>601</v>
      </c>
      <c r="U263" s="78">
        <v>40</v>
      </c>
      <c r="V263" s="78" t="s">
        <v>896</v>
      </c>
      <c r="W263" s="78">
        <v>637</v>
      </c>
      <c r="X263" s="47">
        <f t="shared" si="31"/>
        <v>7.0008303107110079E-2</v>
      </c>
      <c r="Y263" s="47">
        <f t="shared" si="32"/>
        <v>0.7707031420705327</v>
      </c>
      <c r="Z263" s="16">
        <v>22883</v>
      </c>
      <c r="AA263" s="78">
        <v>405</v>
      </c>
      <c r="AB263" s="16">
        <v>14097</v>
      </c>
      <c r="AC263" s="16">
        <v>3085</v>
      </c>
      <c r="AD263" s="16">
        <v>2988</v>
      </c>
      <c r="AE263" s="78">
        <v>6</v>
      </c>
      <c r="AF263" s="16">
        <v>1051</v>
      </c>
      <c r="AG263" s="78">
        <v>600</v>
      </c>
      <c r="AH263" s="78">
        <v>2</v>
      </c>
      <c r="AI263" s="78">
        <v>1</v>
      </c>
      <c r="AJ263" s="78">
        <v>648</v>
      </c>
      <c r="AK263" s="47">
        <f t="shared" si="33"/>
        <v>0.79486955381724422</v>
      </c>
      <c r="AL263" s="48">
        <f t="shared" si="34"/>
        <v>0.74760739413538435</v>
      </c>
    </row>
    <row r="264" spans="1:38" x14ac:dyDescent="0.3">
      <c r="A264" s="19" t="s">
        <v>597</v>
      </c>
      <c r="B264" s="16" t="s">
        <v>622</v>
      </c>
      <c r="C264" s="19">
        <v>54931</v>
      </c>
      <c r="D264" s="78">
        <v>595</v>
      </c>
      <c r="E264" s="16">
        <v>45912</v>
      </c>
      <c r="F264" s="16">
        <v>2418</v>
      </c>
      <c r="G264" s="78">
        <v>839</v>
      </c>
      <c r="H264" s="78">
        <v>712</v>
      </c>
      <c r="I264" s="16">
        <v>4455</v>
      </c>
      <c r="J264" s="89">
        <f t="shared" si="28"/>
        <v>8.1101745826582444E-2</v>
      </c>
      <c r="K264" s="89">
        <f t="shared" si="29"/>
        <v>0.91889825417341753</v>
      </c>
      <c r="L264" s="47">
        <f t="shared" si="30"/>
        <v>0.84664397152791682</v>
      </c>
      <c r="M264" s="16">
        <v>54931</v>
      </c>
      <c r="N264" s="78">
        <v>776</v>
      </c>
      <c r="O264" s="16">
        <v>34386</v>
      </c>
      <c r="P264" s="16">
        <v>10886</v>
      </c>
      <c r="Q264" s="78">
        <v>808</v>
      </c>
      <c r="R264" s="78">
        <v>180</v>
      </c>
      <c r="S264" s="78">
        <v>606</v>
      </c>
      <c r="T264" s="78">
        <v>215</v>
      </c>
      <c r="U264" s="16">
        <v>3729</v>
      </c>
      <c r="V264" s="78">
        <v>40</v>
      </c>
      <c r="W264" s="16">
        <v>3305</v>
      </c>
      <c r="X264" s="47">
        <f t="shared" si="31"/>
        <v>1.8222861407948154E-2</v>
      </c>
      <c r="Y264" s="47">
        <f t="shared" si="32"/>
        <v>0.90617319910433092</v>
      </c>
      <c r="Z264" s="16">
        <v>54931</v>
      </c>
      <c r="AA264" s="78">
        <v>887</v>
      </c>
      <c r="AB264" s="16">
        <v>35922</v>
      </c>
      <c r="AC264" s="16">
        <v>12131</v>
      </c>
      <c r="AD264" s="78">
        <v>833</v>
      </c>
      <c r="AE264" s="78">
        <v>188</v>
      </c>
      <c r="AF264" s="78">
        <v>740</v>
      </c>
      <c r="AG264" s="78">
        <v>219</v>
      </c>
      <c r="AH264" s="78">
        <v>97</v>
      </c>
      <c r="AI264" s="78">
        <v>159</v>
      </c>
      <c r="AJ264" s="16">
        <v>3755</v>
      </c>
      <c r="AK264" s="47">
        <f t="shared" si="33"/>
        <v>0.89668857293695725</v>
      </c>
      <c r="AL264" s="48">
        <f t="shared" si="34"/>
        <v>0.87640858531612387</v>
      </c>
    </row>
    <row r="265" spans="1:38" x14ac:dyDescent="0.3">
      <c r="A265" s="19" t="s">
        <v>597</v>
      </c>
      <c r="B265" s="16" t="s">
        <v>624</v>
      </c>
      <c r="C265" s="19">
        <v>36870</v>
      </c>
      <c r="D265" s="78">
        <v>379</v>
      </c>
      <c r="E265" s="16">
        <v>28240</v>
      </c>
      <c r="F265" s="16">
        <v>1690</v>
      </c>
      <c r="G265" s="78">
        <v>610</v>
      </c>
      <c r="H265" s="78">
        <v>357</v>
      </c>
      <c r="I265" s="16">
        <v>5594</v>
      </c>
      <c r="J265" s="89">
        <f t="shared" si="28"/>
        <v>0.15172226742609168</v>
      </c>
      <c r="K265" s="89">
        <f t="shared" si="29"/>
        <v>0.84827773257390837</v>
      </c>
      <c r="L265" s="47">
        <f t="shared" si="30"/>
        <v>0.77621372389476539</v>
      </c>
      <c r="M265" s="16">
        <v>36870</v>
      </c>
      <c r="N265" s="78">
        <v>196</v>
      </c>
      <c r="O265" s="16">
        <v>20402</v>
      </c>
      <c r="P265" s="16">
        <v>10254</v>
      </c>
      <c r="Q265" s="16">
        <v>1559</v>
      </c>
      <c r="R265" s="78">
        <v>21</v>
      </c>
      <c r="S265" s="78">
        <v>676</v>
      </c>
      <c r="T265" s="78">
        <v>901</v>
      </c>
      <c r="U265" s="78">
        <v>860</v>
      </c>
      <c r="V265" s="78">
        <v>5</v>
      </c>
      <c r="W265" s="16">
        <v>1996</v>
      </c>
      <c r="X265" s="47">
        <f t="shared" si="31"/>
        <v>4.3341470029834551E-2</v>
      </c>
      <c r="Y265" s="47">
        <f t="shared" si="32"/>
        <v>0.86010306482234877</v>
      </c>
      <c r="Z265" s="16">
        <v>36870</v>
      </c>
      <c r="AA265" s="78">
        <v>358</v>
      </c>
      <c r="AB265" s="16">
        <v>20661</v>
      </c>
      <c r="AC265" s="16">
        <v>10603</v>
      </c>
      <c r="AD265" s="16">
        <v>1613</v>
      </c>
      <c r="AE265" s="78">
        <v>22</v>
      </c>
      <c r="AF265" s="78">
        <v>783</v>
      </c>
      <c r="AG265" s="78">
        <v>819</v>
      </c>
      <c r="AH265" s="78">
        <v>15</v>
      </c>
      <c r="AI265" s="78">
        <v>4</v>
      </c>
      <c r="AJ265" s="16">
        <v>1992</v>
      </c>
      <c r="AK265" s="47">
        <f t="shared" si="33"/>
        <v>0.88028207214537568</v>
      </c>
      <c r="AL265" s="48">
        <f t="shared" si="34"/>
        <v>0.81815839435855708</v>
      </c>
    </row>
    <row r="266" spans="1:38" x14ac:dyDescent="0.3">
      <c r="A266" s="19" t="s">
        <v>597</v>
      </c>
      <c r="B266" s="16" t="s">
        <v>626</v>
      </c>
      <c r="C266" s="19">
        <v>26781</v>
      </c>
      <c r="D266" s="78">
        <v>74</v>
      </c>
      <c r="E266" s="16">
        <v>22409</v>
      </c>
      <c r="F266" s="78">
        <v>699</v>
      </c>
      <c r="G266" s="78">
        <v>677</v>
      </c>
      <c r="H266" s="78">
        <v>164</v>
      </c>
      <c r="I266" s="16">
        <v>2758</v>
      </c>
      <c r="J266" s="89">
        <f t="shared" si="28"/>
        <v>0.1029834584220156</v>
      </c>
      <c r="K266" s="89">
        <f t="shared" si="29"/>
        <v>0.89701654157798438</v>
      </c>
      <c r="L266" s="47">
        <f t="shared" si="30"/>
        <v>0.83951308763675736</v>
      </c>
      <c r="M266" s="16">
        <v>26781</v>
      </c>
      <c r="N266" s="78">
        <v>76</v>
      </c>
      <c r="O266" s="16">
        <v>16646</v>
      </c>
      <c r="P266" s="16">
        <v>6659</v>
      </c>
      <c r="Q266" s="16">
        <v>1355</v>
      </c>
      <c r="R266" s="78">
        <v>12</v>
      </c>
      <c r="S266" s="78">
        <v>403</v>
      </c>
      <c r="T266" s="78">
        <v>10</v>
      </c>
      <c r="U266" s="78">
        <v>91</v>
      </c>
      <c r="V266" s="78" t="s">
        <v>896</v>
      </c>
      <c r="W266" s="16">
        <v>1529</v>
      </c>
      <c r="X266" s="47">
        <f t="shared" si="31"/>
        <v>1.5869459691572385E-2</v>
      </c>
      <c r="Y266" s="47">
        <f t="shared" si="32"/>
        <v>0.87644225383667529</v>
      </c>
      <c r="Z266" s="16">
        <v>26781</v>
      </c>
      <c r="AA266" s="78">
        <v>87</v>
      </c>
      <c r="AB266" s="16">
        <v>16703</v>
      </c>
      <c r="AC266" s="16">
        <v>6628</v>
      </c>
      <c r="AD266" s="16">
        <v>1358</v>
      </c>
      <c r="AE266" s="78">
        <v>13</v>
      </c>
      <c r="AF266" s="78">
        <v>444</v>
      </c>
      <c r="AG266" s="78">
        <v>9</v>
      </c>
      <c r="AH266" s="78">
        <v>3</v>
      </c>
      <c r="AI266" s="78" t="s">
        <v>896</v>
      </c>
      <c r="AJ266" s="16">
        <v>1536</v>
      </c>
      <c r="AK266" s="47">
        <f t="shared" si="33"/>
        <v>0.87487397782009635</v>
      </c>
      <c r="AL266" s="48">
        <f t="shared" si="34"/>
        <v>0.85797767073671638</v>
      </c>
    </row>
    <row r="267" spans="1:38" x14ac:dyDescent="0.3">
      <c r="A267" s="19" t="s">
        <v>597</v>
      </c>
      <c r="B267" s="16" t="s">
        <v>630</v>
      </c>
      <c r="C267" s="19">
        <v>58557</v>
      </c>
      <c r="D267" s="78">
        <v>735</v>
      </c>
      <c r="E267" s="16">
        <v>50643</v>
      </c>
      <c r="F267" s="16">
        <v>2837</v>
      </c>
      <c r="G267" s="78">
        <v>180</v>
      </c>
      <c r="H267" s="78">
        <v>138</v>
      </c>
      <c r="I267" s="16">
        <v>4024</v>
      </c>
      <c r="J267" s="89">
        <f t="shared" si="28"/>
        <v>6.8719367453933769E-2</v>
      </c>
      <c r="K267" s="89">
        <f t="shared" si="29"/>
        <v>0.93128063254606619</v>
      </c>
      <c r="L267" s="47">
        <f t="shared" si="30"/>
        <v>0.87740150622470414</v>
      </c>
      <c r="M267" s="16">
        <v>58557</v>
      </c>
      <c r="N267" s="16">
        <v>3537</v>
      </c>
      <c r="O267" s="16">
        <v>38707</v>
      </c>
      <c r="P267" s="16">
        <v>3809</v>
      </c>
      <c r="Q267" s="78">
        <v>313</v>
      </c>
      <c r="R267" s="78">
        <v>124</v>
      </c>
      <c r="S267" s="16">
        <v>3824</v>
      </c>
      <c r="T267" s="78">
        <v>64</v>
      </c>
      <c r="U267" s="16">
        <v>7243</v>
      </c>
      <c r="V267" s="78">
        <v>81</v>
      </c>
      <c r="W267" s="78">
        <v>855</v>
      </c>
      <c r="X267" s="47">
        <f t="shared" si="31"/>
        <v>6.8514438922759019E-2</v>
      </c>
      <c r="Y267" s="47">
        <f t="shared" si="32"/>
        <v>0.91015591645746874</v>
      </c>
      <c r="Z267" s="16">
        <v>58557</v>
      </c>
      <c r="AA267" s="16">
        <v>4681</v>
      </c>
      <c r="AB267" s="16">
        <v>43913</v>
      </c>
      <c r="AC267" s="16">
        <v>4498</v>
      </c>
      <c r="AD267" s="78">
        <v>261</v>
      </c>
      <c r="AE267" s="78">
        <v>131</v>
      </c>
      <c r="AF267" s="16">
        <v>4058</v>
      </c>
      <c r="AG267" s="78">
        <v>16</v>
      </c>
      <c r="AH267" s="78">
        <v>59</v>
      </c>
      <c r="AI267" s="78">
        <v>66</v>
      </c>
      <c r="AJ267" s="78">
        <v>874</v>
      </c>
      <c r="AK267" s="47">
        <f t="shared" si="33"/>
        <v>0.90795293474734018</v>
      </c>
      <c r="AL267" s="48">
        <f t="shared" si="34"/>
        <v>0.89377871134108644</v>
      </c>
    </row>
    <row r="268" spans="1:38" x14ac:dyDescent="0.3">
      <c r="A268" s="19" t="s">
        <v>597</v>
      </c>
      <c r="B268" s="16" t="s">
        <v>631</v>
      </c>
      <c r="C268" s="19">
        <v>32347</v>
      </c>
      <c r="D268" s="78">
        <v>235</v>
      </c>
      <c r="E268" s="16">
        <v>23979</v>
      </c>
      <c r="F268" s="16">
        <v>1121</v>
      </c>
      <c r="G268" s="78">
        <v>238</v>
      </c>
      <c r="H268" s="78">
        <v>70</v>
      </c>
      <c r="I268" s="16">
        <v>6704</v>
      </c>
      <c r="J268" s="89">
        <f t="shared" si="28"/>
        <v>0.20725260456920272</v>
      </c>
      <c r="K268" s="89">
        <f t="shared" si="29"/>
        <v>0.79274739543079731</v>
      </c>
      <c r="L268" s="47">
        <f t="shared" si="30"/>
        <v>0.74857019198070918</v>
      </c>
      <c r="M268" s="16">
        <v>32347</v>
      </c>
      <c r="N268" s="78">
        <v>89</v>
      </c>
      <c r="O268" s="16">
        <v>15777</v>
      </c>
      <c r="P268" s="16">
        <v>9971</v>
      </c>
      <c r="Q268" s="16">
        <v>1016</v>
      </c>
      <c r="R268" s="16">
        <v>1616</v>
      </c>
      <c r="S268" s="16">
        <v>3040</v>
      </c>
      <c r="T268" s="78">
        <v>158</v>
      </c>
      <c r="U268" s="78">
        <v>133</v>
      </c>
      <c r="V268" s="78" t="s">
        <v>896</v>
      </c>
      <c r="W268" s="78">
        <v>547</v>
      </c>
      <c r="X268" s="47">
        <f t="shared" si="31"/>
        <v>0.14882369307818344</v>
      </c>
      <c r="Y268" s="47">
        <f t="shared" si="32"/>
        <v>0.80285652456178314</v>
      </c>
      <c r="Z268" s="16">
        <v>32347</v>
      </c>
      <c r="AA268" s="78">
        <v>180</v>
      </c>
      <c r="AB268" s="16">
        <v>15109</v>
      </c>
      <c r="AC268" s="16">
        <v>9606</v>
      </c>
      <c r="AD268" s="78">
        <v>991</v>
      </c>
      <c r="AE268" s="16">
        <v>2298</v>
      </c>
      <c r="AF268" s="16">
        <v>3430</v>
      </c>
      <c r="AG268" s="78">
        <v>159</v>
      </c>
      <c r="AH268" s="78">
        <v>3</v>
      </c>
      <c r="AI268" s="78" t="s">
        <v>896</v>
      </c>
      <c r="AJ268" s="78">
        <v>571</v>
      </c>
      <c r="AK268" s="47">
        <f t="shared" si="33"/>
        <v>0.7746313413917828</v>
      </c>
      <c r="AL268" s="48">
        <f t="shared" si="34"/>
        <v>0.7757133582712461</v>
      </c>
    </row>
    <row r="269" spans="1:38" x14ac:dyDescent="0.3">
      <c r="A269" s="19" t="s">
        <v>597</v>
      </c>
      <c r="B269" s="16" t="s">
        <v>633</v>
      </c>
      <c r="C269" s="19">
        <v>38892</v>
      </c>
      <c r="D269" s="78">
        <v>445</v>
      </c>
      <c r="E269" s="16">
        <v>33597</v>
      </c>
      <c r="F269" s="16">
        <v>1374</v>
      </c>
      <c r="G269" s="78">
        <v>443</v>
      </c>
      <c r="H269" s="78">
        <v>99</v>
      </c>
      <c r="I269" s="16">
        <v>2934</v>
      </c>
      <c r="J269" s="89">
        <f t="shared" si="28"/>
        <v>7.5439679111385369E-2</v>
      </c>
      <c r="K269" s="89">
        <f t="shared" si="29"/>
        <v>0.92456032088861462</v>
      </c>
      <c r="L269" s="47">
        <f t="shared" si="30"/>
        <v>0.87529569063046386</v>
      </c>
      <c r="M269" s="16">
        <v>38892</v>
      </c>
      <c r="N269" s="16">
        <v>4960</v>
      </c>
      <c r="O269" s="16">
        <v>9230</v>
      </c>
      <c r="P269" s="16">
        <v>5829</v>
      </c>
      <c r="Q269" s="78">
        <v>713</v>
      </c>
      <c r="R269" s="16">
        <v>1824</v>
      </c>
      <c r="S269" s="16">
        <v>13084</v>
      </c>
      <c r="T269" s="78">
        <v>834</v>
      </c>
      <c r="U269" s="16">
        <v>2173</v>
      </c>
      <c r="V269" s="78">
        <v>6</v>
      </c>
      <c r="W269" s="78">
        <v>239</v>
      </c>
      <c r="X269" s="47">
        <f t="shared" si="31"/>
        <v>0.40476190476190477</v>
      </c>
      <c r="Y269" s="47">
        <f t="shared" si="32"/>
        <v>0.57060578010901986</v>
      </c>
      <c r="Z269" s="16">
        <v>38892</v>
      </c>
      <c r="AA269" s="16">
        <v>6109</v>
      </c>
      <c r="AB269" s="16">
        <v>11465</v>
      </c>
      <c r="AC269" s="16">
        <v>5359</v>
      </c>
      <c r="AD269" s="78">
        <v>631</v>
      </c>
      <c r="AE269" s="16">
        <v>2235</v>
      </c>
      <c r="AF269" s="16">
        <v>12171</v>
      </c>
      <c r="AG269" s="78">
        <v>607</v>
      </c>
      <c r="AH269" s="78">
        <v>8</v>
      </c>
      <c r="AI269" s="78">
        <v>4</v>
      </c>
      <c r="AJ269" s="78">
        <v>303</v>
      </c>
      <c r="AK269" s="47">
        <f t="shared" si="33"/>
        <v>0.60547156227501797</v>
      </c>
      <c r="AL269" s="48">
        <f t="shared" si="34"/>
        <v>0.72295073536974186</v>
      </c>
    </row>
    <row r="270" spans="1:38" x14ac:dyDescent="0.3">
      <c r="A270" s="19" t="s">
        <v>597</v>
      </c>
      <c r="B270" s="16" t="s">
        <v>635</v>
      </c>
      <c r="C270" s="19">
        <v>36700</v>
      </c>
      <c r="D270" s="78">
        <v>220</v>
      </c>
      <c r="E270" s="16">
        <v>27606</v>
      </c>
      <c r="F270" s="16">
        <v>4187</v>
      </c>
      <c r="G270" s="78">
        <v>655</v>
      </c>
      <c r="H270" s="78">
        <v>286</v>
      </c>
      <c r="I270" s="16">
        <v>3746</v>
      </c>
      <c r="J270" s="89">
        <f t="shared" si="28"/>
        <v>0.1020708446866485</v>
      </c>
      <c r="K270" s="89">
        <f t="shared" si="29"/>
        <v>0.89792915531335149</v>
      </c>
      <c r="L270" s="47">
        <f t="shared" si="30"/>
        <v>0.75820163487738423</v>
      </c>
      <c r="M270" s="16">
        <v>36700</v>
      </c>
      <c r="N270" s="78">
        <v>150</v>
      </c>
      <c r="O270" s="16">
        <v>13845</v>
      </c>
      <c r="P270" s="16">
        <v>13292</v>
      </c>
      <c r="Q270" s="16">
        <v>1164</v>
      </c>
      <c r="R270" s="16">
        <v>3514</v>
      </c>
      <c r="S270" s="16">
        <v>3067</v>
      </c>
      <c r="T270" s="16">
        <v>1048</v>
      </c>
      <c r="U270" s="78">
        <v>423</v>
      </c>
      <c r="V270" s="78">
        <v>1</v>
      </c>
      <c r="W270" s="78">
        <v>196</v>
      </c>
      <c r="X270" s="47">
        <f t="shared" si="31"/>
        <v>0.20787465940054495</v>
      </c>
      <c r="Y270" s="47">
        <f t="shared" si="32"/>
        <v>0.7550408719346049</v>
      </c>
      <c r="Z270" s="16">
        <v>36700</v>
      </c>
      <c r="AA270" s="78">
        <v>154</v>
      </c>
      <c r="AB270" s="16">
        <v>14807</v>
      </c>
      <c r="AC270" s="16">
        <v>12321</v>
      </c>
      <c r="AD270" s="16">
        <v>1056</v>
      </c>
      <c r="AE270" s="16">
        <v>3907</v>
      </c>
      <c r="AF270" s="16">
        <v>3911</v>
      </c>
      <c r="AG270" s="78">
        <v>337</v>
      </c>
      <c r="AH270" s="78">
        <v>6</v>
      </c>
      <c r="AI270" s="78" t="s">
        <v>896</v>
      </c>
      <c r="AJ270" s="78">
        <v>201</v>
      </c>
      <c r="AK270" s="47">
        <f t="shared" si="33"/>
        <v>0.75272479564032702</v>
      </c>
      <c r="AL270" s="48">
        <f t="shared" si="34"/>
        <v>0.75662125340599462</v>
      </c>
    </row>
    <row r="271" spans="1:38" x14ac:dyDescent="0.3">
      <c r="A271" s="19" t="s">
        <v>597</v>
      </c>
      <c r="B271" s="16" t="s">
        <v>637</v>
      </c>
      <c r="C271" s="19">
        <v>35950</v>
      </c>
      <c r="D271" s="78">
        <v>147</v>
      </c>
      <c r="E271" s="16">
        <v>29183</v>
      </c>
      <c r="F271" s="16">
        <v>3284</v>
      </c>
      <c r="G271" s="78">
        <v>606</v>
      </c>
      <c r="H271" s="78">
        <v>237</v>
      </c>
      <c r="I271" s="16">
        <v>2493</v>
      </c>
      <c r="J271" s="89">
        <f t="shared" si="28"/>
        <v>6.9346314325452019E-2</v>
      </c>
      <c r="K271" s="89">
        <f t="shared" si="29"/>
        <v>0.93065368567454798</v>
      </c>
      <c r="L271" s="47">
        <f t="shared" si="30"/>
        <v>0.81585535465924897</v>
      </c>
      <c r="M271" s="16">
        <v>35950</v>
      </c>
      <c r="N271" s="78">
        <v>497</v>
      </c>
      <c r="O271" s="16">
        <v>14746</v>
      </c>
      <c r="P271" s="16">
        <v>16182</v>
      </c>
      <c r="Q271" s="78">
        <v>582</v>
      </c>
      <c r="R271" s="16">
        <v>2675</v>
      </c>
      <c r="S271" s="78">
        <v>588</v>
      </c>
      <c r="T271" s="78">
        <v>93</v>
      </c>
      <c r="U271" s="78">
        <v>275</v>
      </c>
      <c r="V271" s="78">
        <v>1</v>
      </c>
      <c r="W271" s="78">
        <v>311</v>
      </c>
      <c r="X271" s="47">
        <f t="shared" si="31"/>
        <v>9.3351877607788597E-2</v>
      </c>
      <c r="Y271" s="47">
        <f t="shared" si="32"/>
        <v>0.88178025034770513</v>
      </c>
      <c r="Z271" s="16">
        <v>35950</v>
      </c>
      <c r="AA271" s="78">
        <v>525</v>
      </c>
      <c r="AB271" s="16">
        <v>15877</v>
      </c>
      <c r="AC271" s="16">
        <v>15598</v>
      </c>
      <c r="AD271" s="78">
        <v>555</v>
      </c>
      <c r="AE271" s="16">
        <v>2092</v>
      </c>
      <c r="AF271" s="16">
        <v>1005</v>
      </c>
      <c r="AG271" s="78">
        <v>11</v>
      </c>
      <c r="AH271" s="78">
        <v>3</v>
      </c>
      <c r="AI271" s="78">
        <v>4</v>
      </c>
      <c r="AJ271" s="78">
        <v>280</v>
      </c>
      <c r="AK271" s="47">
        <f t="shared" si="33"/>
        <v>0.89051460361613355</v>
      </c>
      <c r="AL271" s="48">
        <f t="shared" si="34"/>
        <v>0.84881780250347705</v>
      </c>
    </row>
    <row r="272" spans="1:38" x14ac:dyDescent="0.3">
      <c r="A272" s="19" t="s">
        <v>597</v>
      </c>
      <c r="B272" s="16" t="s">
        <v>639</v>
      </c>
      <c r="C272" s="19">
        <v>33564</v>
      </c>
      <c r="D272" s="78">
        <v>160</v>
      </c>
      <c r="E272" s="16">
        <v>26882</v>
      </c>
      <c r="F272" s="16">
        <v>1490</v>
      </c>
      <c r="G272" s="78">
        <v>934</v>
      </c>
      <c r="H272" s="78">
        <v>79</v>
      </c>
      <c r="I272" s="16">
        <v>4019</v>
      </c>
      <c r="J272" s="89">
        <f t="shared" si="28"/>
        <v>0.11974138958407818</v>
      </c>
      <c r="K272" s="89">
        <f t="shared" si="29"/>
        <v>0.88025861041592179</v>
      </c>
      <c r="L272" s="47">
        <f t="shared" si="30"/>
        <v>0.80568466213800505</v>
      </c>
      <c r="M272" s="16">
        <v>33564</v>
      </c>
      <c r="N272" s="16">
        <v>1138</v>
      </c>
      <c r="O272" s="16">
        <v>15573</v>
      </c>
      <c r="P272" s="16">
        <v>11891</v>
      </c>
      <c r="Q272" s="78">
        <v>725</v>
      </c>
      <c r="R272" s="78">
        <v>26</v>
      </c>
      <c r="S272" s="16">
        <v>3026</v>
      </c>
      <c r="T272" s="78">
        <v>154</v>
      </c>
      <c r="U272" s="78">
        <v>900</v>
      </c>
      <c r="V272" s="78">
        <v>4</v>
      </c>
      <c r="W272" s="78">
        <v>127</v>
      </c>
      <c r="X272" s="47">
        <f t="shared" si="31"/>
        <v>9.5519008461446786E-2</v>
      </c>
      <c r="Y272" s="47">
        <f t="shared" si="32"/>
        <v>0.87897747586700037</v>
      </c>
      <c r="Z272" s="16">
        <v>33564</v>
      </c>
      <c r="AA272" s="16">
        <v>1597</v>
      </c>
      <c r="AB272" s="16">
        <v>16209</v>
      </c>
      <c r="AC272" s="16">
        <v>11888</v>
      </c>
      <c r="AD272" s="78">
        <v>732</v>
      </c>
      <c r="AE272" s="78">
        <v>71</v>
      </c>
      <c r="AF272" s="16">
        <v>2880</v>
      </c>
      <c r="AG272" s="78">
        <v>6</v>
      </c>
      <c r="AH272" s="78">
        <v>66</v>
      </c>
      <c r="AI272" s="78">
        <v>2</v>
      </c>
      <c r="AJ272" s="78">
        <v>113</v>
      </c>
      <c r="AK272" s="47">
        <f t="shared" si="33"/>
        <v>0.88684304612084375</v>
      </c>
      <c r="AL272" s="48">
        <f t="shared" si="34"/>
        <v>0.84233106900250276</v>
      </c>
    </row>
    <row r="273" spans="1:38" x14ac:dyDescent="0.3">
      <c r="A273" s="19" t="s">
        <v>597</v>
      </c>
      <c r="B273" s="16" t="s">
        <v>643</v>
      </c>
      <c r="C273" s="19">
        <v>36626</v>
      </c>
      <c r="D273" s="78">
        <v>204</v>
      </c>
      <c r="E273" s="16">
        <v>28736</v>
      </c>
      <c r="F273" s="16">
        <v>2254</v>
      </c>
      <c r="G273" s="16">
        <v>1184</v>
      </c>
      <c r="H273" s="78">
        <v>330</v>
      </c>
      <c r="I273" s="16">
        <v>3918</v>
      </c>
      <c r="J273" s="89">
        <f t="shared" si="28"/>
        <v>0.10697318844536668</v>
      </c>
      <c r="K273" s="89">
        <f t="shared" si="29"/>
        <v>0.89302681155463337</v>
      </c>
      <c r="L273" s="47">
        <f t="shared" si="30"/>
        <v>0.79014907442800197</v>
      </c>
      <c r="M273" s="16">
        <v>36626</v>
      </c>
      <c r="N273" s="78">
        <v>35</v>
      </c>
      <c r="O273" s="16">
        <v>26207</v>
      </c>
      <c r="P273" s="16">
        <v>3009</v>
      </c>
      <c r="Q273" s="78">
        <v>382</v>
      </c>
      <c r="R273" s="16">
        <v>2852</v>
      </c>
      <c r="S273" s="16">
        <v>2332</v>
      </c>
      <c r="T273" s="78">
        <v>215</v>
      </c>
      <c r="U273" s="16">
        <v>1259</v>
      </c>
      <c r="V273" s="78">
        <v>3</v>
      </c>
      <c r="W273" s="78">
        <v>332</v>
      </c>
      <c r="X273" s="47">
        <f t="shared" si="31"/>
        <v>0.14740894446568012</v>
      </c>
      <c r="Y273" s="47">
        <f t="shared" si="32"/>
        <v>0.83301479823076507</v>
      </c>
      <c r="Z273" s="16">
        <v>36626</v>
      </c>
      <c r="AA273" s="78">
        <v>33</v>
      </c>
      <c r="AB273" s="16">
        <v>26458</v>
      </c>
      <c r="AC273" s="16">
        <v>3435</v>
      </c>
      <c r="AD273" s="78">
        <v>422</v>
      </c>
      <c r="AE273" s="16">
        <v>2971</v>
      </c>
      <c r="AF273" s="16">
        <v>2693</v>
      </c>
      <c r="AG273" s="78">
        <v>214</v>
      </c>
      <c r="AH273" s="78">
        <v>11</v>
      </c>
      <c r="AI273" s="78">
        <v>4</v>
      </c>
      <c r="AJ273" s="78">
        <v>385</v>
      </c>
      <c r="AK273" s="47">
        <f t="shared" si="33"/>
        <v>0.8232130180745918</v>
      </c>
      <c r="AL273" s="48">
        <f t="shared" si="34"/>
        <v>0.81158193632938347</v>
      </c>
    </row>
    <row r="274" spans="1:38" x14ac:dyDescent="0.3">
      <c r="A274" s="19" t="s">
        <v>597</v>
      </c>
      <c r="B274" s="16" t="s">
        <v>644</v>
      </c>
      <c r="C274" s="19">
        <v>43484</v>
      </c>
      <c r="D274" s="78">
        <v>314</v>
      </c>
      <c r="E274" s="16">
        <v>30352</v>
      </c>
      <c r="F274" s="16">
        <v>7737</v>
      </c>
      <c r="G274" s="16">
        <v>1458</v>
      </c>
      <c r="H274" s="78">
        <v>199</v>
      </c>
      <c r="I274" s="16">
        <v>3424</v>
      </c>
      <c r="J274" s="89">
        <f t="shared" si="28"/>
        <v>7.8741606107993745E-2</v>
      </c>
      <c r="K274" s="89">
        <f t="shared" si="29"/>
        <v>0.92125839389200626</v>
      </c>
      <c r="L274" s="47">
        <f t="shared" si="30"/>
        <v>0.70522491031183887</v>
      </c>
      <c r="M274" s="16">
        <v>43484</v>
      </c>
      <c r="N274" s="78">
        <v>189</v>
      </c>
      <c r="O274" s="16">
        <v>33695</v>
      </c>
      <c r="P274" s="16">
        <v>4036</v>
      </c>
      <c r="Q274" s="78">
        <v>555</v>
      </c>
      <c r="R274" s="16">
        <v>1028</v>
      </c>
      <c r="S274" s="16">
        <v>2731</v>
      </c>
      <c r="T274" s="78">
        <v>322</v>
      </c>
      <c r="U274" s="78">
        <v>274</v>
      </c>
      <c r="V274" s="78">
        <v>61</v>
      </c>
      <c r="W274" s="78">
        <v>593</v>
      </c>
      <c r="X274" s="47">
        <f t="shared" si="31"/>
        <v>9.385061171925306E-2</v>
      </c>
      <c r="Y274" s="47">
        <f t="shared" si="32"/>
        <v>0.87834605832030177</v>
      </c>
      <c r="Z274" s="16">
        <v>43484</v>
      </c>
      <c r="AA274" s="78">
        <v>196</v>
      </c>
      <c r="AB274" s="16">
        <v>32345</v>
      </c>
      <c r="AC274" s="16">
        <v>4664</v>
      </c>
      <c r="AD274" s="78">
        <v>597</v>
      </c>
      <c r="AE274" s="16">
        <v>1338</v>
      </c>
      <c r="AF274" s="16">
        <v>3390</v>
      </c>
      <c r="AG274" s="78">
        <v>321</v>
      </c>
      <c r="AH274" s="78">
        <v>6</v>
      </c>
      <c r="AI274" s="78">
        <v>60</v>
      </c>
      <c r="AJ274" s="78">
        <v>567</v>
      </c>
      <c r="AK274" s="47">
        <f t="shared" si="33"/>
        <v>0.86312206788703894</v>
      </c>
      <c r="AL274" s="48">
        <f t="shared" si="34"/>
        <v>0.79178548431607032</v>
      </c>
    </row>
    <row r="275" spans="1:38" x14ac:dyDescent="0.3">
      <c r="A275" s="19" t="s">
        <v>597</v>
      </c>
      <c r="B275" s="16" t="s">
        <v>646</v>
      </c>
      <c r="C275" s="19">
        <v>30894</v>
      </c>
      <c r="D275" s="78">
        <v>185</v>
      </c>
      <c r="E275" s="16">
        <v>20033</v>
      </c>
      <c r="F275" s="16">
        <v>6983</v>
      </c>
      <c r="G275" s="16">
        <v>1294</v>
      </c>
      <c r="H275" s="78">
        <v>116</v>
      </c>
      <c r="I275" s="16">
        <v>2283</v>
      </c>
      <c r="J275" s="89">
        <f t="shared" si="28"/>
        <v>7.3897844241600313E-2</v>
      </c>
      <c r="K275" s="89">
        <f t="shared" si="29"/>
        <v>0.92610215575839971</v>
      </c>
      <c r="L275" s="47">
        <f t="shared" si="30"/>
        <v>0.65443128115491678</v>
      </c>
      <c r="M275" s="16">
        <v>30894</v>
      </c>
      <c r="N275" s="78">
        <v>404</v>
      </c>
      <c r="O275" s="16">
        <v>16655</v>
      </c>
      <c r="P275" s="16">
        <v>8120</v>
      </c>
      <c r="Q275" s="16">
        <v>1533</v>
      </c>
      <c r="R275" s="16">
        <v>1177</v>
      </c>
      <c r="S275" s="16">
        <v>1942</v>
      </c>
      <c r="T275" s="78">
        <v>75</v>
      </c>
      <c r="U275" s="78">
        <v>158</v>
      </c>
      <c r="V275" s="78">
        <v>55</v>
      </c>
      <c r="W275" s="78">
        <v>775</v>
      </c>
      <c r="X275" s="47">
        <f t="shared" si="31"/>
        <v>0.10338577069981227</v>
      </c>
      <c r="Y275" s="47">
        <f t="shared" si="32"/>
        <v>0.82012688547938106</v>
      </c>
      <c r="Z275" s="16">
        <v>30894</v>
      </c>
      <c r="AA275" s="78">
        <v>401</v>
      </c>
      <c r="AB275" s="16">
        <v>15614</v>
      </c>
      <c r="AC275" s="16">
        <v>9000</v>
      </c>
      <c r="AD275" s="16">
        <v>1595</v>
      </c>
      <c r="AE275" s="78">
        <v>934</v>
      </c>
      <c r="AF275" s="16">
        <v>2452</v>
      </c>
      <c r="AG275" s="78">
        <v>87</v>
      </c>
      <c r="AH275" s="78">
        <v>4</v>
      </c>
      <c r="AI275" s="78">
        <v>55</v>
      </c>
      <c r="AJ275" s="78">
        <v>752</v>
      </c>
      <c r="AK275" s="47">
        <f t="shared" si="33"/>
        <v>0.81264970544442283</v>
      </c>
      <c r="AL275" s="48">
        <f t="shared" si="34"/>
        <v>0.73727908331714898</v>
      </c>
    </row>
    <row r="276" spans="1:38" x14ac:dyDescent="0.3">
      <c r="A276" s="19" t="s">
        <v>597</v>
      </c>
      <c r="B276" s="16" t="s">
        <v>648</v>
      </c>
      <c r="C276" s="19">
        <v>31894</v>
      </c>
      <c r="D276" s="78">
        <v>142</v>
      </c>
      <c r="E276" s="16">
        <v>21046</v>
      </c>
      <c r="F276" s="16">
        <v>5719</v>
      </c>
      <c r="G276" s="16">
        <v>1725</v>
      </c>
      <c r="H276" s="78">
        <v>111</v>
      </c>
      <c r="I276" s="16">
        <v>3151</v>
      </c>
      <c r="J276" s="89">
        <f t="shared" si="28"/>
        <v>9.879601178905123E-2</v>
      </c>
      <c r="K276" s="89">
        <f t="shared" si="29"/>
        <v>0.90120398821094883</v>
      </c>
      <c r="L276" s="47">
        <f t="shared" si="30"/>
        <v>0.66432557847871077</v>
      </c>
      <c r="M276" s="16">
        <v>31894</v>
      </c>
      <c r="N276" s="78">
        <v>206</v>
      </c>
      <c r="O276" s="16">
        <v>16642</v>
      </c>
      <c r="P276" s="16">
        <v>9765</v>
      </c>
      <c r="Q276" s="78">
        <v>836</v>
      </c>
      <c r="R276" s="16">
        <v>1124</v>
      </c>
      <c r="S276" s="16">
        <v>2627</v>
      </c>
      <c r="T276" s="78">
        <v>105</v>
      </c>
      <c r="U276" s="78">
        <v>136</v>
      </c>
      <c r="V276" s="78">
        <v>1</v>
      </c>
      <c r="W276" s="78">
        <v>452</v>
      </c>
      <c r="X276" s="47">
        <f t="shared" si="31"/>
        <v>0.12090048284943876</v>
      </c>
      <c r="Y276" s="47">
        <f t="shared" si="32"/>
        <v>0.83868439204866119</v>
      </c>
      <c r="Z276" s="16">
        <v>31894</v>
      </c>
      <c r="AA276" s="78">
        <v>206</v>
      </c>
      <c r="AB276" s="16">
        <v>15632</v>
      </c>
      <c r="AC276" s="16">
        <v>9867</v>
      </c>
      <c r="AD276" s="78">
        <v>902</v>
      </c>
      <c r="AE276" s="16">
        <v>1591</v>
      </c>
      <c r="AF276" s="16">
        <v>3148</v>
      </c>
      <c r="AG276" s="78">
        <v>90</v>
      </c>
      <c r="AH276" s="78">
        <v>3</v>
      </c>
      <c r="AI276" s="78" t="s">
        <v>896</v>
      </c>
      <c r="AJ276" s="78">
        <v>455</v>
      </c>
      <c r="AK276" s="47">
        <f t="shared" si="33"/>
        <v>0.80886687151188308</v>
      </c>
      <c r="AL276" s="48">
        <f t="shared" si="34"/>
        <v>0.75150498526368592</v>
      </c>
    </row>
    <row r="277" spans="1:38" x14ac:dyDescent="0.3">
      <c r="A277" s="19" t="s">
        <v>597</v>
      </c>
      <c r="B277" s="16" t="s">
        <v>650</v>
      </c>
      <c r="C277" s="19">
        <v>18210</v>
      </c>
      <c r="D277" s="78">
        <v>159</v>
      </c>
      <c r="E277" s="16">
        <v>15691</v>
      </c>
      <c r="F277" s="78">
        <v>494</v>
      </c>
      <c r="G277" s="78">
        <v>515</v>
      </c>
      <c r="H277" s="78">
        <v>76</v>
      </c>
      <c r="I277" s="16">
        <v>1275</v>
      </c>
      <c r="J277" s="89">
        <f t="shared" si="28"/>
        <v>7.0016474464579898E-2</v>
      </c>
      <c r="K277" s="89">
        <f t="shared" si="29"/>
        <v>0.92998352553542007</v>
      </c>
      <c r="L277" s="47">
        <f t="shared" si="30"/>
        <v>0.87040087863811089</v>
      </c>
      <c r="M277" s="16">
        <v>18210</v>
      </c>
      <c r="N277" s="78">
        <v>7</v>
      </c>
      <c r="O277" s="16">
        <v>4025</v>
      </c>
      <c r="P277" s="16">
        <v>4800</v>
      </c>
      <c r="Q277" s="78">
        <v>372</v>
      </c>
      <c r="R277" s="16">
        <v>6869</v>
      </c>
      <c r="S277" s="16">
        <v>1518</v>
      </c>
      <c r="T277" s="78">
        <v>303</v>
      </c>
      <c r="U277" s="78">
        <v>307</v>
      </c>
      <c r="V277" s="78">
        <v>8</v>
      </c>
      <c r="W277" s="78">
        <v>1</v>
      </c>
      <c r="X277" s="47">
        <f t="shared" si="31"/>
        <v>0.47721032399780339</v>
      </c>
      <c r="Y277" s="47">
        <f t="shared" si="32"/>
        <v>0.50186710598572215</v>
      </c>
      <c r="Z277" s="16">
        <v>18210</v>
      </c>
      <c r="AA277" s="78">
        <v>22</v>
      </c>
      <c r="AB277" s="16">
        <v>5457</v>
      </c>
      <c r="AC277" s="16">
        <v>4380</v>
      </c>
      <c r="AD277" s="78">
        <v>347</v>
      </c>
      <c r="AE277" s="16">
        <v>5808</v>
      </c>
      <c r="AF277" s="16">
        <v>2168</v>
      </c>
      <c r="AG277" s="78">
        <v>16</v>
      </c>
      <c r="AH277" s="78">
        <v>1</v>
      </c>
      <c r="AI277" s="78">
        <v>10</v>
      </c>
      <c r="AJ277" s="78">
        <v>1</v>
      </c>
      <c r="AK277" s="47">
        <f t="shared" si="33"/>
        <v>0.54233937397034593</v>
      </c>
      <c r="AL277" s="48">
        <f t="shared" si="34"/>
        <v>0.68613399231191652</v>
      </c>
    </row>
    <row r="278" spans="1:38" x14ac:dyDescent="0.3">
      <c r="A278" s="19" t="s">
        <v>597</v>
      </c>
      <c r="B278" s="16" t="s">
        <v>652</v>
      </c>
      <c r="C278" s="19">
        <v>45769</v>
      </c>
      <c r="D278" s="78">
        <v>267</v>
      </c>
      <c r="E278" s="16">
        <v>34894</v>
      </c>
      <c r="F278" s="16">
        <v>6488</v>
      </c>
      <c r="G278" s="78">
        <v>980</v>
      </c>
      <c r="H278" s="78">
        <v>273</v>
      </c>
      <c r="I278" s="16">
        <v>2867</v>
      </c>
      <c r="J278" s="89">
        <f t="shared" si="28"/>
        <v>6.2640651969673791E-2</v>
      </c>
      <c r="K278" s="89">
        <f t="shared" si="29"/>
        <v>0.93735934803032617</v>
      </c>
      <c r="L278" s="47">
        <f t="shared" si="30"/>
        <v>0.76822740282724111</v>
      </c>
      <c r="M278" s="16">
        <v>45769</v>
      </c>
      <c r="N278" s="78">
        <v>128</v>
      </c>
      <c r="O278" s="16">
        <v>20400</v>
      </c>
      <c r="P278" s="16">
        <v>13948</v>
      </c>
      <c r="Q278" s="16">
        <v>1107</v>
      </c>
      <c r="R278" s="16">
        <v>4415</v>
      </c>
      <c r="S278" s="16">
        <v>4453</v>
      </c>
      <c r="T278" s="78">
        <v>699</v>
      </c>
      <c r="U278" s="78">
        <v>363</v>
      </c>
      <c r="V278" s="78">
        <v>2</v>
      </c>
      <c r="W278" s="78">
        <v>254</v>
      </c>
      <c r="X278" s="47">
        <f t="shared" si="31"/>
        <v>0.20902794467871266</v>
      </c>
      <c r="Y278" s="47">
        <f t="shared" si="32"/>
        <v>0.76119207323734406</v>
      </c>
      <c r="Z278" s="16">
        <v>45769</v>
      </c>
      <c r="AA278" s="78">
        <v>142</v>
      </c>
      <c r="AB278" s="16">
        <v>19453</v>
      </c>
      <c r="AC278" s="16">
        <v>14409</v>
      </c>
      <c r="AD278" s="16">
        <v>1147</v>
      </c>
      <c r="AE278" s="16">
        <v>4421</v>
      </c>
      <c r="AF278" s="16">
        <v>5391</v>
      </c>
      <c r="AG278" s="78">
        <v>552</v>
      </c>
      <c r="AH278" s="78">
        <v>4</v>
      </c>
      <c r="AI278" s="78">
        <v>2</v>
      </c>
      <c r="AJ278" s="78">
        <v>248</v>
      </c>
      <c r="AK278" s="47">
        <f t="shared" si="33"/>
        <v>0.75509624418274379</v>
      </c>
      <c r="AL278" s="48">
        <f t="shared" si="34"/>
        <v>0.76470973803229259</v>
      </c>
    </row>
    <row r="279" spans="1:38" x14ac:dyDescent="0.3">
      <c r="A279" s="19" t="s">
        <v>597</v>
      </c>
      <c r="B279" s="16" t="s">
        <v>654</v>
      </c>
      <c r="C279" s="19">
        <v>33287</v>
      </c>
      <c r="D279" s="78">
        <v>171</v>
      </c>
      <c r="E279" s="16">
        <v>18934</v>
      </c>
      <c r="F279" s="16">
        <v>6455</v>
      </c>
      <c r="G279" s="16">
        <v>4649</v>
      </c>
      <c r="H279" s="78">
        <v>446</v>
      </c>
      <c r="I279" s="16">
        <v>2632</v>
      </c>
      <c r="J279" s="89">
        <f t="shared" si="28"/>
        <v>7.9069907170967652E-2</v>
      </c>
      <c r="K279" s="89">
        <f t="shared" si="29"/>
        <v>0.92093009282903238</v>
      </c>
      <c r="L279" s="47">
        <f t="shared" si="30"/>
        <v>0.57394778742452013</v>
      </c>
      <c r="M279" s="16">
        <v>33287</v>
      </c>
      <c r="N279" s="78">
        <v>22</v>
      </c>
      <c r="O279" s="16">
        <v>29132</v>
      </c>
      <c r="P279" s="16">
        <v>3032</v>
      </c>
      <c r="Q279" s="78">
        <v>222</v>
      </c>
      <c r="R279" s="78">
        <v>41</v>
      </c>
      <c r="S279" s="78">
        <v>655</v>
      </c>
      <c r="T279" s="78">
        <v>0</v>
      </c>
      <c r="U279" s="78">
        <v>39</v>
      </c>
      <c r="V279" s="78">
        <v>0</v>
      </c>
      <c r="W279" s="78">
        <v>144</v>
      </c>
      <c r="X279" s="47">
        <f t="shared" si="31"/>
        <v>2.0909063598401778E-2</v>
      </c>
      <c r="Y279" s="47">
        <f t="shared" si="32"/>
        <v>0.96809565295761113</v>
      </c>
      <c r="Z279" s="16">
        <v>33287</v>
      </c>
      <c r="AA279" s="78">
        <v>19</v>
      </c>
      <c r="AB279" s="16">
        <v>29230</v>
      </c>
      <c r="AC279" s="16">
        <v>2896</v>
      </c>
      <c r="AD279" s="78">
        <v>206</v>
      </c>
      <c r="AE279" s="78">
        <v>42</v>
      </c>
      <c r="AF279" s="78">
        <v>741</v>
      </c>
      <c r="AG279" s="78">
        <v>1</v>
      </c>
      <c r="AH279" s="78">
        <v>4</v>
      </c>
      <c r="AI279" s="78" t="s">
        <v>896</v>
      </c>
      <c r="AJ279" s="78">
        <v>148</v>
      </c>
      <c r="AK279" s="47">
        <f t="shared" si="33"/>
        <v>0.96584252110433499</v>
      </c>
      <c r="AL279" s="48">
        <f t="shared" si="34"/>
        <v>0.77102172019106563</v>
      </c>
    </row>
    <row r="280" spans="1:38" x14ac:dyDescent="0.3">
      <c r="A280" s="19" t="s">
        <v>597</v>
      </c>
      <c r="B280" s="16" t="s">
        <v>656</v>
      </c>
      <c r="C280" s="19">
        <v>30586</v>
      </c>
      <c r="D280" s="78">
        <v>121</v>
      </c>
      <c r="E280" s="16">
        <v>23292</v>
      </c>
      <c r="F280" s="16">
        <v>2605</v>
      </c>
      <c r="G280" s="16">
        <v>2681</v>
      </c>
      <c r="H280" s="78">
        <v>141</v>
      </c>
      <c r="I280" s="16">
        <v>1746</v>
      </c>
      <c r="J280" s="89">
        <f t="shared" si="28"/>
        <v>5.7084940822598573E-2</v>
      </c>
      <c r="K280" s="89">
        <f t="shared" si="29"/>
        <v>0.94291505917740137</v>
      </c>
      <c r="L280" s="47">
        <f t="shared" si="30"/>
        <v>0.76548093899169556</v>
      </c>
      <c r="M280" s="16">
        <v>30586</v>
      </c>
      <c r="N280" s="78">
        <v>53</v>
      </c>
      <c r="O280" s="16">
        <v>10442</v>
      </c>
      <c r="P280" s="16">
        <v>11844</v>
      </c>
      <c r="Q280" s="78">
        <v>424</v>
      </c>
      <c r="R280" s="16">
        <v>3119</v>
      </c>
      <c r="S280" s="16">
        <v>2046</v>
      </c>
      <c r="T280" s="16">
        <v>1780</v>
      </c>
      <c r="U280" s="78">
        <v>723</v>
      </c>
      <c r="V280" s="78">
        <v>2</v>
      </c>
      <c r="W280" s="78">
        <v>153</v>
      </c>
      <c r="X280" s="47">
        <f t="shared" si="31"/>
        <v>0.22706467011050807</v>
      </c>
      <c r="Y280" s="47">
        <f t="shared" si="32"/>
        <v>0.75400510037271951</v>
      </c>
      <c r="Z280" s="16">
        <v>30586</v>
      </c>
      <c r="AA280" s="78">
        <v>142</v>
      </c>
      <c r="AB280" s="16">
        <v>10908</v>
      </c>
      <c r="AC280" s="16">
        <v>11343</v>
      </c>
      <c r="AD280" s="78">
        <v>474</v>
      </c>
      <c r="AE280" s="16">
        <v>4533</v>
      </c>
      <c r="AF280" s="16">
        <v>2803</v>
      </c>
      <c r="AG280" s="78">
        <v>170</v>
      </c>
      <c r="AH280" s="78">
        <v>14</v>
      </c>
      <c r="AI280" s="78" t="s">
        <v>896</v>
      </c>
      <c r="AJ280" s="78">
        <v>199</v>
      </c>
      <c r="AK280" s="47">
        <f t="shared" si="33"/>
        <v>0.73814817236644215</v>
      </c>
      <c r="AL280" s="48">
        <f t="shared" si="34"/>
        <v>0.75974301968220748</v>
      </c>
    </row>
    <row r="281" spans="1:38" x14ac:dyDescent="0.3">
      <c r="A281" s="19" t="s">
        <v>658</v>
      </c>
      <c r="B281" s="16" t="s">
        <v>662</v>
      </c>
      <c r="C281" s="19">
        <v>94869</v>
      </c>
      <c r="D281" s="16">
        <v>2394</v>
      </c>
      <c r="E281" s="16">
        <v>83826</v>
      </c>
      <c r="F281" s="16">
        <v>7062</v>
      </c>
      <c r="G281" s="78">
        <v>179</v>
      </c>
      <c r="H281" s="78">
        <v>267</v>
      </c>
      <c r="I281" s="16">
        <v>1141</v>
      </c>
      <c r="J281" s="89">
        <f t="shared" si="28"/>
        <v>1.2027111068947707E-2</v>
      </c>
      <c r="K281" s="89">
        <f t="shared" si="29"/>
        <v>0.98797288893105228</v>
      </c>
      <c r="L281" s="47">
        <f t="shared" si="30"/>
        <v>0.90883217911014136</v>
      </c>
      <c r="M281" s="16">
        <v>94869</v>
      </c>
      <c r="N281" s="16">
        <v>10050</v>
      </c>
      <c r="O281" s="16">
        <v>11006</v>
      </c>
      <c r="P281" s="16">
        <v>13736</v>
      </c>
      <c r="Q281" s="16">
        <v>4775</v>
      </c>
      <c r="R281" s="16">
        <v>3881</v>
      </c>
      <c r="S281" s="16">
        <v>4151</v>
      </c>
      <c r="T281" s="16">
        <v>3731</v>
      </c>
      <c r="U281" s="16">
        <v>29798</v>
      </c>
      <c r="V281" s="16">
        <v>5649</v>
      </c>
      <c r="W281" s="16">
        <v>8092</v>
      </c>
      <c r="X281" s="47">
        <f t="shared" si="31"/>
        <v>0.12399203111659235</v>
      </c>
      <c r="Y281" s="47">
        <f t="shared" si="32"/>
        <v>0.68083357050248239</v>
      </c>
      <c r="Z281" s="16">
        <v>94869</v>
      </c>
      <c r="AA281" s="16">
        <v>16087</v>
      </c>
      <c r="AB281" s="16">
        <v>20864</v>
      </c>
      <c r="AC281" s="16">
        <v>17415</v>
      </c>
      <c r="AD281" s="16">
        <v>4943</v>
      </c>
      <c r="AE281" s="16">
        <v>3984</v>
      </c>
      <c r="AF281" s="16">
        <v>6351</v>
      </c>
      <c r="AG281" s="16">
        <v>3838</v>
      </c>
      <c r="AH281" s="78">
        <v>273</v>
      </c>
      <c r="AI281" s="16">
        <v>12913</v>
      </c>
      <c r="AJ281" s="16">
        <v>8201</v>
      </c>
      <c r="AK281" s="47">
        <f t="shared" si="33"/>
        <v>0.61639734792187117</v>
      </c>
      <c r="AL281" s="48">
        <f t="shared" si="34"/>
        <v>0.79483287480631182</v>
      </c>
    </row>
    <row r="282" spans="1:38" x14ac:dyDescent="0.3">
      <c r="A282" s="19" t="s">
        <v>658</v>
      </c>
      <c r="B282" s="16" t="s">
        <v>663</v>
      </c>
      <c r="C282" s="19">
        <v>42634</v>
      </c>
      <c r="D282" s="78">
        <v>522</v>
      </c>
      <c r="E282" s="16">
        <v>25166</v>
      </c>
      <c r="F282" s="16">
        <v>4609</v>
      </c>
      <c r="G282" s="16">
        <v>7923</v>
      </c>
      <c r="H282" s="16">
        <v>1136</v>
      </c>
      <c r="I282" s="16">
        <v>3278</v>
      </c>
      <c r="J282" s="89">
        <f t="shared" si="28"/>
        <v>7.6886991602946E-2</v>
      </c>
      <c r="K282" s="89">
        <f t="shared" si="29"/>
        <v>0.92311300839705401</v>
      </c>
      <c r="L282" s="47">
        <f t="shared" si="30"/>
        <v>0.60252380728995636</v>
      </c>
      <c r="M282" s="16">
        <v>42634</v>
      </c>
      <c r="N282" s="16">
        <v>7367</v>
      </c>
      <c r="O282" s="16">
        <v>9809</v>
      </c>
      <c r="P282" s="16">
        <v>7081</v>
      </c>
      <c r="Q282" s="16">
        <v>3312</v>
      </c>
      <c r="R282" s="16">
        <v>1976</v>
      </c>
      <c r="S282" s="16">
        <v>4168</v>
      </c>
      <c r="T282" s="16">
        <v>5551</v>
      </c>
      <c r="U282" s="16">
        <v>2879</v>
      </c>
      <c r="V282" s="78">
        <v>97</v>
      </c>
      <c r="W282" s="78">
        <v>394</v>
      </c>
      <c r="X282" s="47">
        <f t="shared" si="31"/>
        <v>0.27431158230520242</v>
      </c>
      <c r="Y282" s="47">
        <f t="shared" si="32"/>
        <v>0.636487310597176</v>
      </c>
      <c r="Z282" s="16">
        <v>42634</v>
      </c>
      <c r="AA282" s="16">
        <v>4905</v>
      </c>
      <c r="AB282" s="16">
        <v>6609</v>
      </c>
      <c r="AC282" s="16">
        <v>6766</v>
      </c>
      <c r="AD282" s="16">
        <v>5244</v>
      </c>
      <c r="AE282" s="16">
        <v>3253</v>
      </c>
      <c r="AF282" s="16">
        <v>10870</v>
      </c>
      <c r="AG282" s="16">
        <v>4143</v>
      </c>
      <c r="AH282" s="78">
        <v>37</v>
      </c>
      <c r="AI282" s="78">
        <v>83</v>
      </c>
      <c r="AJ282" s="78">
        <v>724</v>
      </c>
      <c r="AK282" s="47">
        <f t="shared" si="33"/>
        <v>0.52680958859126514</v>
      </c>
      <c r="AL282" s="48">
        <f t="shared" si="34"/>
        <v>0.61950555894356618</v>
      </c>
    </row>
    <row r="283" spans="1:38" x14ac:dyDescent="0.3">
      <c r="A283" s="19" t="s">
        <v>658</v>
      </c>
      <c r="B283" s="16" t="s">
        <v>665</v>
      </c>
      <c r="C283" s="19">
        <v>24728</v>
      </c>
      <c r="D283" s="78">
        <v>176</v>
      </c>
      <c r="E283" s="16">
        <v>16275</v>
      </c>
      <c r="F283" s="16">
        <v>6887</v>
      </c>
      <c r="G283" s="78">
        <v>182</v>
      </c>
      <c r="H283" s="78">
        <v>114</v>
      </c>
      <c r="I283" s="16">
        <v>1094</v>
      </c>
      <c r="J283" s="89">
        <f t="shared" si="28"/>
        <v>4.4241345842769328E-2</v>
      </c>
      <c r="K283" s="89">
        <f t="shared" si="29"/>
        <v>0.95575865415723071</v>
      </c>
      <c r="L283" s="47">
        <f t="shared" si="30"/>
        <v>0.66527822711096729</v>
      </c>
      <c r="M283" s="16">
        <v>24728</v>
      </c>
      <c r="N283" s="16">
        <v>4731</v>
      </c>
      <c r="O283" s="78">
        <v>289</v>
      </c>
      <c r="P283" s="16">
        <v>4336</v>
      </c>
      <c r="Q283" s="16">
        <v>3965</v>
      </c>
      <c r="R283" s="16">
        <v>1751</v>
      </c>
      <c r="S283" s="16">
        <v>2343</v>
      </c>
      <c r="T283" s="16">
        <v>5532</v>
      </c>
      <c r="U283" s="16">
        <v>1417</v>
      </c>
      <c r="V283" s="78">
        <v>27</v>
      </c>
      <c r="W283" s="78">
        <v>337</v>
      </c>
      <c r="X283" s="47">
        <f t="shared" si="31"/>
        <v>0.38927531543189908</v>
      </c>
      <c r="Y283" s="47">
        <f t="shared" si="32"/>
        <v>0.43565998058880623</v>
      </c>
      <c r="Z283" s="16">
        <v>24728</v>
      </c>
      <c r="AA283" s="16">
        <v>4917</v>
      </c>
      <c r="AB283" s="78">
        <v>383</v>
      </c>
      <c r="AC283" s="16">
        <v>4850</v>
      </c>
      <c r="AD283" s="16">
        <v>3783</v>
      </c>
      <c r="AE283" s="16">
        <v>1772</v>
      </c>
      <c r="AF283" s="16">
        <v>3116</v>
      </c>
      <c r="AG283" s="16">
        <v>5517</v>
      </c>
      <c r="AH283" s="78">
        <v>15</v>
      </c>
      <c r="AI283" s="78">
        <v>42</v>
      </c>
      <c r="AJ283" s="78">
        <v>333</v>
      </c>
      <c r="AK283" s="47">
        <f t="shared" si="33"/>
        <v>0.63417987706243939</v>
      </c>
      <c r="AL283" s="48">
        <f t="shared" si="34"/>
        <v>0.55046910384988679</v>
      </c>
    </row>
    <row r="284" spans="1:38" x14ac:dyDescent="0.3">
      <c r="A284" s="19" t="s">
        <v>658</v>
      </c>
      <c r="B284" s="16" t="s">
        <v>667</v>
      </c>
      <c r="C284" s="19">
        <v>32771</v>
      </c>
      <c r="D284" s="78">
        <v>178</v>
      </c>
      <c r="E284" s="16">
        <v>25331</v>
      </c>
      <c r="F284" s="16">
        <v>5337</v>
      </c>
      <c r="G284" s="78">
        <v>231</v>
      </c>
      <c r="H284" s="78">
        <v>676</v>
      </c>
      <c r="I284" s="16">
        <v>1018</v>
      </c>
      <c r="J284" s="89">
        <f t="shared" si="28"/>
        <v>3.1064050532482988E-2</v>
      </c>
      <c r="K284" s="89">
        <f t="shared" si="29"/>
        <v>0.96893594946751704</v>
      </c>
      <c r="L284" s="47">
        <f t="shared" si="30"/>
        <v>0.77840163559244457</v>
      </c>
      <c r="M284" s="16">
        <v>32771</v>
      </c>
      <c r="N284" s="16">
        <v>7924</v>
      </c>
      <c r="O284" s="78">
        <v>774</v>
      </c>
      <c r="P284" s="16">
        <v>5968</v>
      </c>
      <c r="Q284" s="16">
        <v>4340</v>
      </c>
      <c r="R284" s="16">
        <v>5495</v>
      </c>
      <c r="S284" s="16">
        <v>3580</v>
      </c>
      <c r="T284" s="16">
        <v>2160</v>
      </c>
      <c r="U284" s="78">
        <v>858</v>
      </c>
      <c r="V284" s="78">
        <v>56</v>
      </c>
      <c r="W284" s="16">
        <v>1616</v>
      </c>
      <c r="X284" s="47">
        <f t="shared" si="31"/>
        <v>0.34283360288059567</v>
      </c>
      <c r="Y284" s="47">
        <f t="shared" si="32"/>
        <v>0.47371151322815902</v>
      </c>
      <c r="Z284" s="16">
        <v>32771</v>
      </c>
      <c r="AA284" s="16">
        <v>7901</v>
      </c>
      <c r="AB284" s="78">
        <v>622</v>
      </c>
      <c r="AC284" s="16">
        <v>4928</v>
      </c>
      <c r="AD284" s="16">
        <v>3881</v>
      </c>
      <c r="AE284" s="16">
        <v>6007</v>
      </c>
      <c r="AF284" s="16">
        <v>5623</v>
      </c>
      <c r="AG284" s="16">
        <v>2165</v>
      </c>
      <c r="AH284" s="78">
        <v>9</v>
      </c>
      <c r="AI284" s="78">
        <v>51</v>
      </c>
      <c r="AJ284" s="16">
        <v>1584</v>
      </c>
      <c r="AK284" s="47">
        <f t="shared" si="33"/>
        <v>0.47679350645387691</v>
      </c>
      <c r="AL284" s="48">
        <f t="shared" si="34"/>
        <v>0.62605657441030182</v>
      </c>
    </row>
    <row r="285" spans="1:38" x14ac:dyDescent="0.3">
      <c r="A285" s="19" t="s">
        <v>658</v>
      </c>
      <c r="B285" s="16" t="s">
        <v>669</v>
      </c>
      <c r="C285" s="19">
        <v>41341</v>
      </c>
      <c r="D285" s="78">
        <v>485</v>
      </c>
      <c r="E285" s="16">
        <v>33415</v>
      </c>
      <c r="F285" s="16">
        <v>5007</v>
      </c>
      <c r="G285" s="78">
        <v>140</v>
      </c>
      <c r="H285" s="78">
        <v>224</v>
      </c>
      <c r="I285" s="16">
        <v>2070</v>
      </c>
      <c r="J285" s="89">
        <f t="shared" si="28"/>
        <v>5.0071357732033576E-2</v>
      </c>
      <c r="K285" s="89">
        <f t="shared" si="29"/>
        <v>0.94992864226796647</v>
      </c>
      <c r="L285" s="47">
        <f t="shared" si="30"/>
        <v>0.82000919184344834</v>
      </c>
      <c r="M285" s="16">
        <v>41341</v>
      </c>
      <c r="N285" s="16">
        <v>11284</v>
      </c>
      <c r="O285" s="78">
        <v>995</v>
      </c>
      <c r="P285" s="16">
        <v>8764</v>
      </c>
      <c r="Q285" s="16">
        <v>4194</v>
      </c>
      <c r="R285" s="16">
        <v>4722</v>
      </c>
      <c r="S285" s="16">
        <v>2163</v>
      </c>
      <c r="T285" s="16">
        <v>3869</v>
      </c>
      <c r="U285" s="16">
        <v>2971</v>
      </c>
      <c r="V285" s="78">
        <v>809</v>
      </c>
      <c r="W285" s="16">
        <v>1570</v>
      </c>
      <c r="X285" s="47">
        <f t="shared" si="31"/>
        <v>0.2601291695895116</v>
      </c>
      <c r="Y285" s="47">
        <f t="shared" si="32"/>
        <v>0.58087612781500209</v>
      </c>
      <c r="Z285" s="16">
        <v>41341</v>
      </c>
      <c r="AA285" s="16">
        <v>13727</v>
      </c>
      <c r="AB285" s="78">
        <v>761</v>
      </c>
      <c r="AC285" s="16">
        <v>8300</v>
      </c>
      <c r="AD285" s="16">
        <v>3941</v>
      </c>
      <c r="AE285" s="16">
        <v>6141</v>
      </c>
      <c r="AF285" s="16">
        <v>2347</v>
      </c>
      <c r="AG285" s="16">
        <v>3635</v>
      </c>
      <c r="AH285" s="78">
        <v>31</v>
      </c>
      <c r="AI285" s="78">
        <v>925</v>
      </c>
      <c r="AJ285" s="16">
        <v>1533</v>
      </c>
      <c r="AK285" s="47">
        <f t="shared" si="33"/>
        <v>0.63989743837836532</v>
      </c>
      <c r="AL285" s="48">
        <f t="shared" si="34"/>
        <v>0.70044265982922527</v>
      </c>
    </row>
    <row r="286" spans="1:38" x14ac:dyDescent="0.3">
      <c r="A286" s="19" t="s">
        <v>658</v>
      </c>
      <c r="B286" s="16" t="s">
        <v>671</v>
      </c>
      <c r="C286" s="19">
        <v>17544</v>
      </c>
      <c r="D286" s="78">
        <v>415</v>
      </c>
      <c r="E286" s="16">
        <v>12847</v>
      </c>
      <c r="F286" s="16">
        <v>2424</v>
      </c>
      <c r="G286" s="78">
        <v>83</v>
      </c>
      <c r="H286" s="78">
        <v>480</v>
      </c>
      <c r="I286" s="16">
        <v>1295</v>
      </c>
      <c r="J286" s="89">
        <f t="shared" si="28"/>
        <v>7.3814409484724119E-2</v>
      </c>
      <c r="K286" s="89">
        <f t="shared" si="29"/>
        <v>0.92618559051527583</v>
      </c>
      <c r="L286" s="47">
        <f t="shared" si="30"/>
        <v>0.75592795257637935</v>
      </c>
      <c r="M286" s="16">
        <v>17544</v>
      </c>
      <c r="N286" s="16">
        <v>3050</v>
      </c>
      <c r="O286" s="78">
        <v>536</v>
      </c>
      <c r="P286" s="16">
        <v>3948</v>
      </c>
      <c r="Q286" s="16">
        <v>1011</v>
      </c>
      <c r="R286" s="78">
        <v>907</v>
      </c>
      <c r="S286" s="16">
        <v>2240</v>
      </c>
      <c r="T286" s="16">
        <v>2615</v>
      </c>
      <c r="U286" s="78">
        <v>121</v>
      </c>
      <c r="V286" s="78">
        <v>847</v>
      </c>
      <c r="W286" s="16">
        <v>2269</v>
      </c>
      <c r="X286" s="47">
        <f t="shared" si="31"/>
        <v>0.32843137254901961</v>
      </c>
      <c r="Y286" s="47">
        <f t="shared" si="32"/>
        <v>0.43633150934792519</v>
      </c>
      <c r="Z286" s="16">
        <v>17544</v>
      </c>
      <c r="AA286" s="16">
        <v>2663</v>
      </c>
      <c r="AB286" s="78">
        <v>570</v>
      </c>
      <c r="AC286" s="16">
        <v>2841</v>
      </c>
      <c r="AD286" s="78">
        <v>611</v>
      </c>
      <c r="AE286" s="16">
        <v>2350</v>
      </c>
      <c r="AF286" s="16">
        <v>3407</v>
      </c>
      <c r="AG286" s="16">
        <v>2293</v>
      </c>
      <c r="AH286" s="78">
        <v>2</v>
      </c>
      <c r="AI286" s="78">
        <v>843</v>
      </c>
      <c r="AJ286" s="16">
        <v>1964</v>
      </c>
      <c r="AK286" s="47">
        <f t="shared" si="33"/>
        <v>0.47702918376652986</v>
      </c>
      <c r="AL286" s="48">
        <f t="shared" si="34"/>
        <v>0.59612973096215227</v>
      </c>
    </row>
    <row r="287" spans="1:38" x14ac:dyDescent="0.3">
      <c r="A287" s="19" t="s">
        <v>658</v>
      </c>
      <c r="B287" s="16" t="s">
        <v>673</v>
      </c>
      <c r="C287" s="19">
        <v>18348</v>
      </c>
      <c r="D287" s="78">
        <v>181</v>
      </c>
      <c r="E287" s="16">
        <v>14258</v>
      </c>
      <c r="F287" s="16">
        <v>1839</v>
      </c>
      <c r="G287" s="78">
        <v>71</v>
      </c>
      <c r="H287" s="78">
        <v>188</v>
      </c>
      <c r="I287" s="16">
        <v>1811</v>
      </c>
      <c r="J287" s="89">
        <f t="shared" si="28"/>
        <v>9.8702855897100497E-2</v>
      </c>
      <c r="K287" s="89">
        <f t="shared" si="29"/>
        <v>0.90129714410289952</v>
      </c>
      <c r="L287" s="47">
        <f t="shared" si="30"/>
        <v>0.78695225637671684</v>
      </c>
      <c r="M287" s="16">
        <v>18348</v>
      </c>
      <c r="N287" s="16">
        <v>2601</v>
      </c>
      <c r="O287" s="78">
        <v>18</v>
      </c>
      <c r="P287" s="16">
        <v>1640</v>
      </c>
      <c r="Q287" s="16">
        <v>1006</v>
      </c>
      <c r="R287" s="16">
        <v>1311</v>
      </c>
      <c r="S287" s="16">
        <v>3539</v>
      </c>
      <c r="T287" s="16">
        <v>2937</v>
      </c>
      <c r="U287" s="78">
        <v>87</v>
      </c>
      <c r="V287" s="78">
        <v>2</v>
      </c>
      <c r="W287" s="16">
        <v>5207</v>
      </c>
      <c r="X287" s="47">
        <f t="shared" si="31"/>
        <v>0.42440592980161324</v>
      </c>
      <c r="Y287" s="47">
        <f t="shared" si="32"/>
        <v>0.23686505341181599</v>
      </c>
      <c r="Z287" s="16">
        <v>18348</v>
      </c>
      <c r="AA287" s="16">
        <v>2723</v>
      </c>
      <c r="AB287" s="78">
        <v>18</v>
      </c>
      <c r="AC287" s="16">
        <v>1569</v>
      </c>
      <c r="AD287" s="78">
        <v>991</v>
      </c>
      <c r="AE287" s="16">
        <v>1566</v>
      </c>
      <c r="AF287" s="16">
        <v>3550</v>
      </c>
      <c r="AG287" s="16">
        <v>2718</v>
      </c>
      <c r="AH287" s="78">
        <v>1</v>
      </c>
      <c r="AI287" s="78">
        <v>4</v>
      </c>
      <c r="AJ287" s="16">
        <v>5208</v>
      </c>
      <c r="AK287" s="47">
        <f t="shared" si="33"/>
        <v>0.38309352517985612</v>
      </c>
      <c r="AL287" s="48">
        <f t="shared" si="34"/>
        <v>0.5119086548942664</v>
      </c>
    </row>
    <row r="288" spans="1:38" x14ac:dyDescent="0.3">
      <c r="A288" s="19" t="s">
        <v>658</v>
      </c>
      <c r="B288" s="16" t="s">
        <v>675</v>
      </c>
      <c r="C288" s="19">
        <v>34107</v>
      </c>
      <c r="D288" s="78">
        <v>180</v>
      </c>
      <c r="E288" s="16">
        <v>21265</v>
      </c>
      <c r="F288" s="16">
        <v>10125</v>
      </c>
      <c r="G288" s="78">
        <v>219</v>
      </c>
      <c r="H288" s="78">
        <v>614</v>
      </c>
      <c r="I288" s="16">
        <v>1704</v>
      </c>
      <c r="J288" s="89">
        <f t="shared" si="28"/>
        <v>4.9960418682381914E-2</v>
      </c>
      <c r="K288" s="89">
        <f t="shared" si="29"/>
        <v>0.95003958131761812</v>
      </c>
      <c r="L288" s="47">
        <f t="shared" si="30"/>
        <v>0.62875656023690152</v>
      </c>
      <c r="M288" s="16">
        <v>34107</v>
      </c>
      <c r="N288" s="16">
        <v>2621</v>
      </c>
      <c r="O288" s="16">
        <v>1317</v>
      </c>
      <c r="P288" s="16">
        <v>8306</v>
      </c>
      <c r="Q288" s="16">
        <v>6291</v>
      </c>
      <c r="R288" s="16">
        <v>1496</v>
      </c>
      <c r="S288" s="16">
        <v>8484</v>
      </c>
      <c r="T288" s="78">
        <v>1369</v>
      </c>
      <c r="U288" s="16">
        <v>1600</v>
      </c>
      <c r="V288" s="78">
        <v>216</v>
      </c>
      <c r="W288" s="16">
        <v>2407</v>
      </c>
      <c r="X288" s="47">
        <f t="shared" si="31"/>
        <v>0.33274694344269506</v>
      </c>
      <c r="Y288" s="47">
        <f t="shared" si="32"/>
        <v>0.40589908229982113</v>
      </c>
      <c r="Z288" s="16">
        <v>34107</v>
      </c>
      <c r="AA288" s="16">
        <v>3079</v>
      </c>
      <c r="AB288" s="78">
        <v>1100</v>
      </c>
      <c r="AC288" s="16">
        <v>8044</v>
      </c>
      <c r="AD288" s="16">
        <v>6032</v>
      </c>
      <c r="AE288" s="16">
        <v>1733</v>
      </c>
      <c r="AF288" s="16">
        <v>9946</v>
      </c>
      <c r="AG288" s="78">
        <v>1382</v>
      </c>
      <c r="AH288" s="78">
        <v>16</v>
      </c>
      <c r="AI288" s="78">
        <v>362</v>
      </c>
      <c r="AJ288" s="16">
        <v>2413</v>
      </c>
      <c r="AK288" s="47">
        <f t="shared" si="33"/>
        <v>0.39936083501920427</v>
      </c>
      <c r="AL288" s="48">
        <f t="shared" si="34"/>
        <v>0.5173278212683613</v>
      </c>
    </row>
    <row r="289" spans="1:38" x14ac:dyDescent="0.3">
      <c r="A289" s="19" t="s">
        <v>658</v>
      </c>
      <c r="B289" s="16" t="s">
        <v>677</v>
      </c>
      <c r="C289" s="19">
        <v>42083</v>
      </c>
      <c r="D289" s="78">
        <v>305</v>
      </c>
      <c r="E289" s="16">
        <v>36457</v>
      </c>
      <c r="F289" s="16">
        <v>2567</v>
      </c>
      <c r="G289" s="78">
        <v>269</v>
      </c>
      <c r="H289" s="78">
        <v>200</v>
      </c>
      <c r="I289" s="16">
        <v>2285</v>
      </c>
      <c r="J289" s="89">
        <f t="shared" si="28"/>
        <v>5.429745978185966E-2</v>
      </c>
      <c r="K289" s="89">
        <f t="shared" si="29"/>
        <v>0.94570254021814038</v>
      </c>
      <c r="L289" s="47">
        <f t="shared" si="30"/>
        <v>0.87355939452985765</v>
      </c>
      <c r="M289" s="16">
        <v>42083</v>
      </c>
      <c r="N289" s="78">
        <v>3234</v>
      </c>
      <c r="O289" s="78">
        <v>1188</v>
      </c>
      <c r="P289" s="16">
        <v>4365</v>
      </c>
      <c r="Q289" s="16">
        <v>1839</v>
      </c>
      <c r="R289" s="78">
        <v>988</v>
      </c>
      <c r="S289" s="16">
        <v>2543</v>
      </c>
      <c r="T289" s="16">
        <v>15505</v>
      </c>
      <c r="U289" s="16">
        <v>1566</v>
      </c>
      <c r="V289" s="78">
        <v>246</v>
      </c>
      <c r="W289" s="16">
        <v>10609</v>
      </c>
      <c r="X289" s="47">
        <f t="shared" si="31"/>
        <v>0.45234417698358009</v>
      </c>
      <c r="Y289" s="47">
        <f t="shared" si="32"/>
        <v>0.24601382981251338</v>
      </c>
      <c r="Z289" s="16">
        <v>42083</v>
      </c>
      <c r="AA289" s="78">
        <v>3481</v>
      </c>
      <c r="AB289" s="78">
        <v>1168</v>
      </c>
      <c r="AC289" s="16">
        <v>4083</v>
      </c>
      <c r="AD289" s="16">
        <v>1941</v>
      </c>
      <c r="AE289" s="78">
        <v>1315</v>
      </c>
      <c r="AF289" s="16">
        <v>4594</v>
      </c>
      <c r="AG289" s="16">
        <v>15162</v>
      </c>
      <c r="AH289" s="78">
        <v>25</v>
      </c>
      <c r="AI289" s="78">
        <v>260</v>
      </c>
      <c r="AJ289" s="16">
        <v>10054</v>
      </c>
      <c r="AK289" s="47">
        <f t="shared" si="33"/>
        <v>0.56837677922201368</v>
      </c>
      <c r="AL289" s="48">
        <f t="shared" si="34"/>
        <v>0.55978661217118553</v>
      </c>
    </row>
    <row r="290" spans="1:38" x14ac:dyDescent="0.3">
      <c r="A290" s="19" t="s">
        <v>658</v>
      </c>
      <c r="B290" s="16" t="s">
        <v>679</v>
      </c>
      <c r="C290" s="19">
        <v>20084</v>
      </c>
      <c r="D290" s="78">
        <v>99</v>
      </c>
      <c r="E290" s="16">
        <v>17346</v>
      </c>
      <c r="F290" s="78">
        <v>616</v>
      </c>
      <c r="G290" s="78">
        <v>102</v>
      </c>
      <c r="H290" s="78">
        <v>191</v>
      </c>
      <c r="I290" s="16">
        <v>1730</v>
      </c>
      <c r="J290" s="89">
        <f t="shared" si="28"/>
        <v>8.6138219478191599E-2</v>
      </c>
      <c r="K290" s="89">
        <f t="shared" si="29"/>
        <v>0.91386178052180844</v>
      </c>
      <c r="L290" s="47">
        <f t="shared" si="30"/>
        <v>0.86860187213702444</v>
      </c>
      <c r="M290" s="16">
        <v>20084</v>
      </c>
      <c r="N290" s="16">
        <v>1788</v>
      </c>
      <c r="O290" s="78">
        <v>411</v>
      </c>
      <c r="P290" s="16">
        <v>6567</v>
      </c>
      <c r="Q290" s="16">
        <v>2014</v>
      </c>
      <c r="R290" s="78">
        <v>162</v>
      </c>
      <c r="S290" s="16">
        <v>1126</v>
      </c>
      <c r="T290" s="16">
        <v>5391</v>
      </c>
      <c r="U290" s="78">
        <v>776</v>
      </c>
      <c r="V290" s="78">
        <v>49</v>
      </c>
      <c r="W290" s="16">
        <v>1800</v>
      </c>
      <c r="X290" s="47">
        <f t="shared" si="31"/>
        <v>0.33255327623979286</v>
      </c>
      <c r="Y290" s="47">
        <f t="shared" si="32"/>
        <v>0.47510456084445329</v>
      </c>
      <c r="Z290" s="16">
        <v>20084</v>
      </c>
      <c r="AA290" s="16">
        <v>2243</v>
      </c>
      <c r="AB290" s="78">
        <v>286</v>
      </c>
      <c r="AC290" s="16">
        <v>6749</v>
      </c>
      <c r="AD290" s="16">
        <v>2044</v>
      </c>
      <c r="AE290" s="78">
        <v>164</v>
      </c>
      <c r="AF290" s="16">
        <v>1374</v>
      </c>
      <c r="AG290" s="16">
        <v>5363</v>
      </c>
      <c r="AH290" s="78">
        <v>5</v>
      </c>
      <c r="AI290" s="78">
        <v>56</v>
      </c>
      <c r="AJ290" s="16">
        <v>1800</v>
      </c>
      <c r="AK290" s="47">
        <f t="shared" si="33"/>
        <v>0.72923720374427403</v>
      </c>
      <c r="AL290" s="48">
        <f t="shared" si="34"/>
        <v>0.67185321649073892</v>
      </c>
    </row>
    <row r="291" spans="1:38" x14ac:dyDescent="0.3">
      <c r="A291" s="19" t="s">
        <v>658</v>
      </c>
      <c r="B291" s="16" t="s">
        <v>683</v>
      </c>
      <c r="C291" s="19">
        <v>25417</v>
      </c>
      <c r="D291" s="78">
        <v>231</v>
      </c>
      <c r="E291" s="16">
        <v>12007</v>
      </c>
      <c r="F291" s="16">
        <v>12209</v>
      </c>
      <c r="G291" s="78">
        <v>178</v>
      </c>
      <c r="H291" s="78">
        <v>387</v>
      </c>
      <c r="I291" s="78">
        <v>405</v>
      </c>
      <c r="J291" s="89">
        <f t="shared" si="28"/>
        <v>1.5934217256167133E-2</v>
      </c>
      <c r="K291" s="89">
        <f t="shared" si="29"/>
        <v>0.98406578274383283</v>
      </c>
      <c r="L291" s="47">
        <f t="shared" si="30"/>
        <v>0.48148876736042806</v>
      </c>
      <c r="M291" s="16">
        <v>25417</v>
      </c>
      <c r="N291" s="16">
        <v>3456</v>
      </c>
      <c r="O291" s="78">
        <v>189</v>
      </c>
      <c r="P291" s="16">
        <v>6934</v>
      </c>
      <c r="Q291" s="16">
        <v>4329</v>
      </c>
      <c r="R291" s="78">
        <v>808</v>
      </c>
      <c r="S291" s="78">
        <v>1032</v>
      </c>
      <c r="T291" s="16">
        <v>4896</v>
      </c>
      <c r="U291" s="78">
        <v>1040</v>
      </c>
      <c r="V291" s="78">
        <v>42</v>
      </c>
      <c r="W291" s="78">
        <v>2691</v>
      </c>
      <c r="X291" s="47">
        <f t="shared" si="31"/>
        <v>0.2650194751544242</v>
      </c>
      <c r="Y291" s="47">
        <f t="shared" si="32"/>
        <v>0.45713498839359484</v>
      </c>
      <c r="Z291" s="16">
        <v>25417</v>
      </c>
      <c r="AA291" s="16">
        <v>4040</v>
      </c>
      <c r="AB291" s="78">
        <v>128</v>
      </c>
      <c r="AC291" s="16">
        <v>7104</v>
      </c>
      <c r="AD291" s="16">
        <v>4078</v>
      </c>
      <c r="AE291" s="78">
        <v>835</v>
      </c>
      <c r="AF291" s="78">
        <v>1397</v>
      </c>
      <c r="AG291" s="16">
        <v>5080</v>
      </c>
      <c r="AH291" s="78">
        <v>5</v>
      </c>
      <c r="AI291" s="78">
        <v>53</v>
      </c>
      <c r="AJ291" s="78">
        <v>2697</v>
      </c>
      <c r="AK291" s="47">
        <f t="shared" si="33"/>
        <v>0.64354565841759448</v>
      </c>
      <c r="AL291" s="48">
        <f t="shared" si="34"/>
        <v>0.46931187787701145</v>
      </c>
    </row>
    <row r="292" spans="1:38" x14ac:dyDescent="0.3">
      <c r="A292" s="19" t="s">
        <v>658</v>
      </c>
      <c r="B292" s="16" t="s">
        <v>684</v>
      </c>
      <c r="C292" s="19">
        <v>8790</v>
      </c>
      <c r="D292" s="78">
        <v>29</v>
      </c>
      <c r="E292" s="16">
        <v>4823</v>
      </c>
      <c r="F292" s="16">
        <v>3228</v>
      </c>
      <c r="G292" s="78">
        <v>244</v>
      </c>
      <c r="H292" s="78">
        <v>155</v>
      </c>
      <c r="I292" s="78">
        <v>311</v>
      </c>
      <c r="J292" s="89">
        <f t="shared" si="28"/>
        <v>3.5381114903299204E-2</v>
      </c>
      <c r="K292" s="89">
        <f t="shared" si="29"/>
        <v>0.9646188850967008</v>
      </c>
      <c r="L292" s="47">
        <f t="shared" si="30"/>
        <v>0.55199089874857798</v>
      </c>
      <c r="M292" s="16">
        <v>8790</v>
      </c>
      <c r="N292" s="78">
        <v>936</v>
      </c>
      <c r="O292" s="16">
        <v>1757</v>
      </c>
      <c r="P292" s="16">
        <v>1248</v>
      </c>
      <c r="Q292" s="16">
        <v>2769</v>
      </c>
      <c r="R292" s="78">
        <v>93</v>
      </c>
      <c r="S292" s="16">
        <v>1533</v>
      </c>
      <c r="T292" s="78">
        <v>268</v>
      </c>
      <c r="U292" s="78">
        <v>59</v>
      </c>
      <c r="V292" s="78">
        <v>1</v>
      </c>
      <c r="W292" s="78">
        <v>126</v>
      </c>
      <c r="X292" s="47">
        <f t="shared" si="31"/>
        <v>0.21547212741751992</v>
      </c>
      <c r="Y292" s="47">
        <f t="shared" si="32"/>
        <v>0.45506257110352671</v>
      </c>
      <c r="Z292" s="16">
        <v>8790</v>
      </c>
      <c r="AA292" s="78">
        <v>971</v>
      </c>
      <c r="AB292" s="16">
        <v>1771</v>
      </c>
      <c r="AC292" s="16">
        <v>1190</v>
      </c>
      <c r="AD292" s="16">
        <v>2397</v>
      </c>
      <c r="AE292" s="78">
        <v>95</v>
      </c>
      <c r="AF292" s="16">
        <v>1913</v>
      </c>
      <c r="AG292" s="78">
        <v>315</v>
      </c>
      <c r="AH292" s="78">
        <v>4</v>
      </c>
      <c r="AI292" s="78">
        <v>0</v>
      </c>
      <c r="AJ292" s="78">
        <v>134</v>
      </c>
      <c r="AK292" s="47">
        <f t="shared" si="33"/>
        <v>0.48361774744027303</v>
      </c>
      <c r="AL292" s="48">
        <f t="shared" si="34"/>
        <v>0.50352673492605238</v>
      </c>
    </row>
    <row r="293" spans="1:38" x14ac:dyDescent="0.3">
      <c r="A293" s="19" t="s">
        <v>658</v>
      </c>
      <c r="B293" s="16" t="s">
        <v>686</v>
      </c>
      <c r="C293" s="19">
        <v>23227</v>
      </c>
      <c r="D293" s="78">
        <v>371</v>
      </c>
      <c r="E293" s="16">
        <v>14351</v>
      </c>
      <c r="F293" s="16">
        <v>5680</v>
      </c>
      <c r="G293" s="78">
        <v>371</v>
      </c>
      <c r="H293" s="78">
        <v>490</v>
      </c>
      <c r="I293" s="16">
        <v>1964</v>
      </c>
      <c r="J293" s="89">
        <f t="shared" si="28"/>
        <v>8.455676583286692E-2</v>
      </c>
      <c r="K293" s="89">
        <f t="shared" si="29"/>
        <v>0.91544323416713302</v>
      </c>
      <c r="L293" s="47">
        <f t="shared" si="30"/>
        <v>0.6338313170017652</v>
      </c>
      <c r="M293" s="16">
        <v>23227</v>
      </c>
      <c r="N293" s="16">
        <v>2187</v>
      </c>
      <c r="O293" s="78">
        <v>839</v>
      </c>
      <c r="P293" s="16">
        <v>3475</v>
      </c>
      <c r="Q293" s="16">
        <v>5385</v>
      </c>
      <c r="R293" s="78">
        <v>830</v>
      </c>
      <c r="S293" s="16">
        <v>3304</v>
      </c>
      <c r="T293" s="78">
        <v>923</v>
      </c>
      <c r="U293" s="16">
        <v>4745</v>
      </c>
      <c r="V293" s="78">
        <v>851</v>
      </c>
      <c r="W293" s="78">
        <v>688</v>
      </c>
      <c r="X293" s="47">
        <f t="shared" si="31"/>
        <v>0.21772075601670471</v>
      </c>
      <c r="Y293" s="47">
        <f t="shared" si="32"/>
        <v>0.48417789641365649</v>
      </c>
      <c r="Z293" s="16">
        <v>23227</v>
      </c>
      <c r="AA293" s="16">
        <v>4106</v>
      </c>
      <c r="AB293" s="78">
        <v>668</v>
      </c>
      <c r="AC293" s="16">
        <v>3277</v>
      </c>
      <c r="AD293" s="16">
        <v>4856</v>
      </c>
      <c r="AE293" s="16">
        <v>1068</v>
      </c>
      <c r="AF293" s="16">
        <v>5678</v>
      </c>
      <c r="AG293" s="78">
        <v>930</v>
      </c>
      <c r="AH293" s="78">
        <v>40</v>
      </c>
      <c r="AI293" s="16">
        <v>1938</v>
      </c>
      <c r="AJ293" s="78">
        <v>666</v>
      </c>
      <c r="AK293" s="47">
        <f t="shared" si="33"/>
        <v>0.38838420803375384</v>
      </c>
      <c r="AL293" s="48">
        <f t="shared" si="34"/>
        <v>0.55900460670771079</v>
      </c>
    </row>
    <row r="294" spans="1:38" x14ac:dyDescent="0.3">
      <c r="A294" s="19" t="s">
        <v>658</v>
      </c>
      <c r="B294" s="16" t="s">
        <v>688</v>
      </c>
      <c r="C294" s="19">
        <v>11137</v>
      </c>
      <c r="D294" s="78">
        <v>243</v>
      </c>
      <c r="E294" s="16">
        <v>8287</v>
      </c>
      <c r="F294" s="78">
        <v>1203</v>
      </c>
      <c r="G294" s="78">
        <v>103</v>
      </c>
      <c r="H294" s="78">
        <v>96</v>
      </c>
      <c r="I294" s="78">
        <v>1205</v>
      </c>
      <c r="J294" s="89">
        <f t="shared" si="28"/>
        <v>0.10819789889557331</v>
      </c>
      <c r="K294" s="89">
        <f t="shared" si="29"/>
        <v>0.8918021011044267</v>
      </c>
      <c r="L294" s="47">
        <f t="shared" si="30"/>
        <v>0.76591541707820776</v>
      </c>
      <c r="M294" s="16">
        <v>11137</v>
      </c>
      <c r="N294" s="78">
        <v>939</v>
      </c>
      <c r="O294" s="78">
        <v>250</v>
      </c>
      <c r="P294" s="16">
        <v>2371</v>
      </c>
      <c r="Q294" s="78">
        <v>993</v>
      </c>
      <c r="R294" s="78">
        <v>405</v>
      </c>
      <c r="S294" s="16">
        <v>4110</v>
      </c>
      <c r="T294" s="78">
        <v>1493</v>
      </c>
      <c r="U294" s="78">
        <v>181</v>
      </c>
      <c r="V294" s="78">
        <v>17</v>
      </c>
      <c r="W294" s="78">
        <v>378</v>
      </c>
      <c r="X294" s="47">
        <f t="shared" si="31"/>
        <v>0.53946305109095805</v>
      </c>
      <c r="Y294" s="47">
        <f t="shared" si="32"/>
        <v>0.3359073359073359</v>
      </c>
      <c r="Z294" s="16">
        <v>11137</v>
      </c>
      <c r="AA294" s="78">
        <v>1007</v>
      </c>
      <c r="AB294" s="78">
        <v>280</v>
      </c>
      <c r="AC294" s="16">
        <v>2353</v>
      </c>
      <c r="AD294" s="78">
        <v>849</v>
      </c>
      <c r="AE294" s="78">
        <v>410</v>
      </c>
      <c r="AF294" s="16">
        <v>4359</v>
      </c>
      <c r="AG294" s="78">
        <v>1535</v>
      </c>
      <c r="AH294" s="78">
        <v>4</v>
      </c>
      <c r="AI294" s="78">
        <v>23</v>
      </c>
      <c r="AJ294" s="78">
        <v>317</v>
      </c>
      <c r="AK294" s="47">
        <f t="shared" si="33"/>
        <v>0.46502648828230225</v>
      </c>
      <c r="AL294" s="48">
        <f t="shared" si="34"/>
        <v>0.55091137649277178</v>
      </c>
    </row>
    <row r="295" spans="1:38" x14ac:dyDescent="0.3">
      <c r="A295" s="19" t="s">
        <v>658</v>
      </c>
      <c r="B295" s="16" t="s">
        <v>690</v>
      </c>
      <c r="C295" s="19">
        <v>14712</v>
      </c>
      <c r="D295" s="78">
        <v>261</v>
      </c>
      <c r="E295" s="16">
        <v>4339</v>
      </c>
      <c r="F295" s="16">
        <v>8264</v>
      </c>
      <c r="G295" s="78">
        <v>268</v>
      </c>
      <c r="H295" s="78">
        <v>764</v>
      </c>
      <c r="I295" s="78">
        <v>816</v>
      </c>
      <c r="J295" s="89">
        <f t="shared" si="28"/>
        <v>5.5464926590538338E-2</v>
      </c>
      <c r="K295" s="89">
        <f t="shared" si="29"/>
        <v>0.94453507340946163</v>
      </c>
      <c r="L295" s="47">
        <f t="shared" si="30"/>
        <v>0.31266992930940729</v>
      </c>
      <c r="M295" s="16">
        <v>14712</v>
      </c>
      <c r="N295" s="16">
        <v>2288</v>
      </c>
      <c r="O295" s="78">
        <v>150</v>
      </c>
      <c r="P295" s="78">
        <v>1208</v>
      </c>
      <c r="Q295" s="16">
        <v>3949</v>
      </c>
      <c r="R295" s="78">
        <v>506</v>
      </c>
      <c r="S295" s="16">
        <v>5557</v>
      </c>
      <c r="T295" s="78">
        <v>693</v>
      </c>
      <c r="U295" s="78">
        <v>353</v>
      </c>
      <c r="V295" s="78">
        <v>0</v>
      </c>
      <c r="W295" s="78">
        <v>8</v>
      </c>
      <c r="X295" s="47">
        <f t="shared" si="31"/>
        <v>0.45921696574225124</v>
      </c>
      <c r="Y295" s="47">
        <f t="shared" si="32"/>
        <v>0.27181892332789559</v>
      </c>
      <c r="Z295" s="16">
        <v>14712</v>
      </c>
      <c r="AA295" s="16">
        <v>2522</v>
      </c>
      <c r="AB295" s="78">
        <v>99</v>
      </c>
      <c r="AC295" s="78">
        <v>739</v>
      </c>
      <c r="AD295" s="16">
        <v>2875</v>
      </c>
      <c r="AE295" s="78">
        <v>668</v>
      </c>
      <c r="AF295" s="16">
        <v>7097</v>
      </c>
      <c r="AG295" s="78">
        <v>690</v>
      </c>
      <c r="AH295" s="78">
        <v>8</v>
      </c>
      <c r="AI295" s="78">
        <v>4</v>
      </c>
      <c r="AJ295" s="78">
        <v>10</v>
      </c>
      <c r="AK295" s="47">
        <f t="shared" si="33"/>
        <v>0.27582925502990757</v>
      </c>
      <c r="AL295" s="48">
        <f t="shared" si="34"/>
        <v>0.29224442631865144</v>
      </c>
    </row>
    <row r="296" spans="1:38" x14ac:dyDescent="0.3">
      <c r="A296" s="19" t="s">
        <v>658</v>
      </c>
      <c r="B296" s="16" t="s">
        <v>692</v>
      </c>
      <c r="C296" s="19">
        <v>16332</v>
      </c>
      <c r="D296" s="78">
        <v>59</v>
      </c>
      <c r="E296" s="16">
        <v>5394</v>
      </c>
      <c r="F296" s="16">
        <v>5914</v>
      </c>
      <c r="G296" s="78">
        <v>809</v>
      </c>
      <c r="H296" s="78">
        <v>642</v>
      </c>
      <c r="I296" s="16">
        <v>3514</v>
      </c>
      <c r="J296" s="89">
        <f t="shared" si="28"/>
        <v>0.21516042125887827</v>
      </c>
      <c r="K296" s="89">
        <f t="shared" si="29"/>
        <v>0.78483957874112176</v>
      </c>
      <c r="L296" s="47">
        <f t="shared" si="30"/>
        <v>0.33388439872642667</v>
      </c>
      <c r="M296" s="16">
        <v>16332</v>
      </c>
      <c r="N296" s="16">
        <v>1030</v>
      </c>
      <c r="O296" s="78">
        <v>286</v>
      </c>
      <c r="P296" s="16">
        <v>3415</v>
      </c>
      <c r="Q296" s="16">
        <v>2884</v>
      </c>
      <c r="R296" s="78">
        <v>208</v>
      </c>
      <c r="S296" s="16">
        <v>2317</v>
      </c>
      <c r="T296" s="16">
        <v>5636</v>
      </c>
      <c r="U296" s="78">
        <v>10</v>
      </c>
      <c r="V296" s="78">
        <v>0</v>
      </c>
      <c r="W296" s="78">
        <v>546</v>
      </c>
      <c r="X296" s="47">
        <f t="shared" si="31"/>
        <v>0.49969385255939258</v>
      </c>
      <c r="Y296" s="47">
        <f t="shared" si="32"/>
        <v>0.29028900318393336</v>
      </c>
      <c r="Z296" s="16">
        <v>16332</v>
      </c>
      <c r="AA296" s="16">
        <v>1070</v>
      </c>
      <c r="AB296" s="78">
        <v>286</v>
      </c>
      <c r="AC296" s="16">
        <v>3355</v>
      </c>
      <c r="AD296" s="16">
        <v>2543</v>
      </c>
      <c r="AE296" s="78">
        <v>214</v>
      </c>
      <c r="AF296" s="16">
        <v>2677</v>
      </c>
      <c r="AG296" s="16">
        <v>5642</v>
      </c>
      <c r="AH296" s="78">
        <v>1</v>
      </c>
      <c r="AI296" s="78">
        <v>0</v>
      </c>
      <c r="AJ296" s="78">
        <v>544</v>
      </c>
      <c r="AK296" s="47">
        <f t="shared" si="33"/>
        <v>0.63397012000979669</v>
      </c>
      <c r="AL296" s="48">
        <f t="shared" si="34"/>
        <v>0.31208670095517999</v>
      </c>
    </row>
    <row r="297" spans="1:38" x14ac:dyDescent="0.3">
      <c r="A297" s="19" t="s">
        <v>658</v>
      </c>
      <c r="B297" s="16" t="s">
        <v>694</v>
      </c>
      <c r="C297" s="19">
        <v>15867</v>
      </c>
      <c r="D297" s="78">
        <v>213</v>
      </c>
      <c r="E297" s="16">
        <v>7297</v>
      </c>
      <c r="F297" s="16">
        <v>6517</v>
      </c>
      <c r="G297" s="78">
        <v>399</v>
      </c>
      <c r="H297" s="78">
        <v>237</v>
      </c>
      <c r="I297" s="78">
        <v>1204</v>
      </c>
      <c r="J297" s="89">
        <f t="shared" si="28"/>
        <v>7.5880758807588072E-2</v>
      </c>
      <c r="K297" s="89">
        <f t="shared" si="29"/>
        <v>0.92411924119241196</v>
      </c>
      <c r="L297" s="47">
        <f t="shared" si="30"/>
        <v>0.47330938425663327</v>
      </c>
      <c r="M297" s="16">
        <v>15867</v>
      </c>
      <c r="N297" s="78">
        <v>3851</v>
      </c>
      <c r="O297" s="78">
        <v>169</v>
      </c>
      <c r="P297" s="16">
        <v>2779</v>
      </c>
      <c r="Q297" s="16">
        <v>2148</v>
      </c>
      <c r="R297" s="78">
        <v>351</v>
      </c>
      <c r="S297" s="16">
        <v>4108</v>
      </c>
      <c r="T297" s="78">
        <v>2011</v>
      </c>
      <c r="U297" s="78">
        <v>134</v>
      </c>
      <c r="V297" s="78">
        <v>112</v>
      </c>
      <c r="W297" s="78">
        <v>204</v>
      </c>
      <c r="X297" s="47">
        <f t="shared" si="31"/>
        <v>0.40776454276170671</v>
      </c>
      <c r="Y297" s="47">
        <f t="shared" si="32"/>
        <v>0.43694460200415958</v>
      </c>
      <c r="Z297" s="16">
        <v>15867</v>
      </c>
      <c r="AA297" s="78">
        <v>3879</v>
      </c>
      <c r="AB297" s="78">
        <v>189</v>
      </c>
      <c r="AC297" s="16">
        <v>2614</v>
      </c>
      <c r="AD297" s="16">
        <v>2103</v>
      </c>
      <c r="AE297" s="78">
        <v>342</v>
      </c>
      <c r="AF297" s="16">
        <v>4383</v>
      </c>
      <c r="AG297" s="78">
        <v>2007</v>
      </c>
      <c r="AH297" s="78">
        <v>7</v>
      </c>
      <c r="AI297" s="78">
        <v>129</v>
      </c>
      <c r="AJ297" s="78">
        <v>214</v>
      </c>
      <c r="AK297" s="47">
        <f t="shared" si="33"/>
        <v>0.54805571311527068</v>
      </c>
      <c r="AL297" s="48">
        <f t="shared" si="34"/>
        <v>0.4551269931303964</v>
      </c>
    </row>
    <row r="298" spans="1:38" x14ac:dyDescent="0.3">
      <c r="A298" s="19" t="s">
        <v>658</v>
      </c>
      <c r="B298" s="16" t="s">
        <v>698</v>
      </c>
      <c r="C298" s="19">
        <v>9548</v>
      </c>
      <c r="D298" s="78">
        <v>187</v>
      </c>
      <c r="E298" s="16">
        <v>7204</v>
      </c>
      <c r="F298" s="16">
        <v>1308</v>
      </c>
      <c r="G298" s="78">
        <v>78</v>
      </c>
      <c r="H298" s="78">
        <v>87</v>
      </c>
      <c r="I298" s="78">
        <v>684</v>
      </c>
      <c r="J298" s="89">
        <f t="shared" si="28"/>
        <v>7.1638039379974858E-2</v>
      </c>
      <c r="K298" s="89">
        <f t="shared" si="29"/>
        <v>0.92836196062002518</v>
      </c>
      <c r="L298" s="47">
        <f t="shared" si="30"/>
        <v>0.7740888144113951</v>
      </c>
      <c r="M298" s="16">
        <v>9548</v>
      </c>
      <c r="N298" s="78">
        <v>300</v>
      </c>
      <c r="O298" s="16">
        <v>2180</v>
      </c>
      <c r="P298" s="78">
        <v>784</v>
      </c>
      <c r="Q298" s="78">
        <v>162</v>
      </c>
      <c r="R298" s="78">
        <v>104</v>
      </c>
      <c r="S298" s="16">
        <v>5230</v>
      </c>
      <c r="T298" s="78">
        <v>371</v>
      </c>
      <c r="U298" s="78">
        <v>349</v>
      </c>
      <c r="V298" s="78">
        <v>10</v>
      </c>
      <c r="W298" s="78">
        <v>58</v>
      </c>
      <c r="X298" s="47">
        <f t="shared" si="31"/>
        <v>0.59750733137829914</v>
      </c>
      <c r="Y298" s="47">
        <f t="shared" si="32"/>
        <v>0.37840385421030581</v>
      </c>
      <c r="Z298" s="16">
        <v>9548</v>
      </c>
      <c r="AA298" s="78">
        <v>326</v>
      </c>
      <c r="AB298" s="16">
        <v>4216</v>
      </c>
      <c r="AC298" s="78">
        <v>774</v>
      </c>
      <c r="AD298" s="78">
        <v>162</v>
      </c>
      <c r="AE298" s="78">
        <v>155</v>
      </c>
      <c r="AF298" s="16">
        <v>3522</v>
      </c>
      <c r="AG298" s="78">
        <v>318</v>
      </c>
      <c r="AH298" s="78">
        <v>7</v>
      </c>
      <c r="AI298" s="78">
        <v>11</v>
      </c>
      <c r="AJ298" s="78">
        <v>57</v>
      </c>
      <c r="AK298" s="47">
        <f t="shared" si="33"/>
        <v>0.59080435693338917</v>
      </c>
      <c r="AL298" s="48">
        <f t="shared" si="34"/>
        <v>0.57624633431085048</v>
      </c>
    </row>
    <row r="299" spans="1:38" x14ac:dyDescent="0.3">
      <c r="A299" s="19" t="s">
        <v>658</v>
      </c>
      <c r="B299" s="16" t="s">
        <v>699</v>
      </c>
      <c r="C299" s="19">
        <v>8485</v>
      </c>
      <c r="D299" s="78">
        <v>125</v>
      </c>
      <c r="E299" s="16">
        <v>5161</v>
      </c>
      <c r="F299" s="16">
        <v>2283</v>
      </c>
      <c r="G299" s="78">
        <v>48</v>
      </c>
      <c r="H299" s="78">
        <v>342</v>
      </c>
      <c r="I299" s="78">
        <v>526</v>
      </c>
      <c r="J299" s="89">
        <f t="shared" si="28"/>
        <v>6.1991750147318801E-2</v>
      </c>
      <c r="K299" s="89">
        <f t="shared" si="29"/>
        <v>0.93800824985268116</v>
      </c>
      <c r="L299" s="47">
        <f t="shared" si="30"/>
        <v>0.62298173246906308</v>
      </c>
      <c r="M299" s="16">
        <v>8485</v>
      </c>
      <c r="N299" s="78">
        <v>1238</v>
      </c>
      <c r="O299" s="78">
        <v>415</v>
      </c>
      <c r="P299" s="16">
        <v>2698</v>
      </c>
      <c r="Q299" s="16">
        <v>1819</v>
      </c>
      <c r="R299" s="78">
        <v>253</v>
      </c>
      <c r="S299" s="78">
        <v>923</v>
      </c>
      <c r="T299" s="78">
        <v>323</v>
      </c>
      <c r="U299" s="78">
        <v>448</v>
      </c>
      <c r="V299" s="78">
        <v>209</v>
      </c>
      <c r="W299" s="78">
        <v>159</v>
      </c>
      <c r="X299" s="47">
        <f t="shared" si="31"/>
        <v>0.17666470241602827</v>
      </c>
      <c r="Y299" s="47">
        <f t="shared" si="32"/>
        <v>0.56558632881555682</v>
      </c>
      <c r="Z299" s="16">
        <v>8485</v>
      </c>
      <c r="AA299" s="78">
        <v>1355</v>
      </c>
      <c r="AB299" s="78">
        <v>438</v>
      </c>
      <c r="AC299" s="16">
        <v>2886</v>
      </c>
      <c r="AD299" s="16">
        <v>1825</v>
      </c>
      <c r="AE299" s="78">
        <v>281</v>
      </c>
      <c r="AF299" s="78">
        <v>967</v>
      </c>
      <c r="AG299" s="78">
        <v>323</v>
      </c>
      <c r="AH299" s="78">
        <v>24</v>
      </c>
      <c r="AI299" s="78">
        <v>227</v>
      </c>
      <c r="AJ299" s="78">
        <v>159</v>
      </c>
      <c r="AK299" s="47">
        <f t="shared" si="33"/>
        <v>0.59233942251031235</v>
      </c>
      <c r="AL299" s="48">
        <f t="shared" si="34"/>
        <v>0.59428403064230995</v>
      </c>
    </row>
    <row r="300" spans="1:38" x14ac:dyDescent="0.3">
      <c r="A300" s="19" t="s">
        <v>658</v>
      </c>
      <c r="B300" s="16" t="s">
        <v>701</v>
      </c>
      <c r="C300" s="19">
        <v>7194</v>
      </c>
      <c r="D300" s="78">
        <v>120</v>
      </c>
      <c r="E300" s="16">
        <v>3966</v>
      </c>
      <c r="F300" s="16">
        <v>2362</v>
      </c>
      <c r="G300" s="78">
        <v>59</v>
      </c>
      <c r="H300" s="78">
        <v>35</v>
      </c>
      <c r="I300" s="78">
        <v>652</v>
      </c>
      <c r="J300" s="89">
        <f t="shared" si="28"/>
        <v>9.0631081456769527E-2</v>
      </c>
      <c r="K300" s="89">
        <f t="shared" si="29"/>
        <v>0.90936891854323043</v>
      </c>
      <c r="L300" s="47">
        <f t="shared" si="30"/>
        <v>0.56797331109257709</v>
      </c>
      <c r="M300" s="16">
        <v>7194</v>
      </c>
      <c r="N300" s="16">
        <v>1234</v>
      </c>
      <c r="O300" s="78">
        <v>968</v>
      </c>
      <c r="P300" s="16">
        <v>1114</v>
      </c>
      <c r="Q300" s="78">
        <v>498</v>
      </c>
      <c r="R300" s="16">
        <v>1079</v>
      </c>
      <c r="S300" s="78">
        <v>953</v>
      </c>
      <c r="T300" s="16">
        <v>1263</v>
      </c>
      <c r="U300" s="78">
        <v>42</v>
      </c>
      <c r="V300" s="78">
        <v>1</v>
      </c>
      <c r="W300" s="78">
        <v>42</v>
      </c>
      <c r="X300" s="47">
        <f t="shared" si="31"/>
        <v>0.45802057269947177</v>
      </c>
      <c r="Y300" s="47">
        <f t="shared" si="32"/>
        <v>0.46677787044759522</v>
      </c>
      <c r="Z300" s="16">
        <v>7194</v>
      </c>
      <c r="AA300" s="16">
        <v>1228</v>
      </c>
      <c r="AB300" s="78">
        <v>957</v>
      </c>
      <c r="AC300" s="16">
        <v>1049</v>
      </c>
      <c r="AD300" s="78">
        <v>410</v>
      </c>
      <c r="AE300" s="16">
        <v>1075</v>
      </c>
      <c r="AF300" s="16">
        <v>1178</v>
      </c>
      <c r="AG300" s="16">
        <v>1257</v>
      </c>
      <c r="AH300" s="78">
        <v>0</v>
      </c>
      <c r="AI300" s="78">
        <v>0</v>
      </c>
      <c r="AJ300" s="78">
        <v>40</v>
      </c>
      <c r="AK300" s="47">
        <f t="shared" si="33"/>
        <v>0.6242702251876564</v>
      </c>
      <c r="AL300" s="48">
        <f t="shared" si="34"/>
        <v>0.5173755907700861</v>
      </c>
    </row>
    <row r="301" spans="1:38" x14ac:dyDescent="0.3">
      <c r="A301" s="19" t="s">
        <v>658</v>
      </c>
      <c r="B301" s="16" t="s">
        <v>703</v>
      </c>
      <c r="C301" s="19">
        <v>5421</v>
      </c>
      <c r="D301" s="78">
        <v>356</v>
      </c>
      <c r="E301" s="16">
        <v>3413</v>
      </c>
      <c r="F301" s="16">
        <v>1115</v>
      </c>
      <c r="G301" s="78">
        <v>30</v>
      </c>
      <c r="H301" s="78">
        <v>114</v>
      </c>
      <c r="I301" s="78">
        <v>393</v>
      </c>
      <c r="J301" s="89">
        <f t="shared" si="28"/>
        <v>7.2495849474266738E-2</v>
      </c>
      <c r="K301" s="89">
        <f t="shared" si="29"/>
        <v>0.92750415052573332</v>
      </c>
      <c r="L301" s="47">
        <f t="shared" si="30"/>
        <v>0.69525917727356579</v>
      </c>
      <c r="M301" s="16">
        <v>5421</v>
      </c>
      <c r="N301" s="78">
        <v>812</v>
      </c>
      <c r="O301" s="78">
        <v>114</v>
      </c>
      <c r="P301" s="16">
        <v>2407</v>
      </c>
      <c r="Q301" s="78">
        <v>315</v>
      </c>
      <c r="R301" s="78">
        <v>2</v>
      </c>
      <c r="S301" s="78">
        <v>973</v>
      </c>
      <c r="T301" s="78">
        <v>643</v>
      </c>
      <c r="U301" s="78">
        <v>53</v>
      </c>
      <c r="V301" s="78">
        <v>0</v>
      </c>
      <c r="W301" s="78">
        <v>102</v>
      </c>
      <c r="X301" s="47">
        <f t="shared" si="31"/>
        <v>0.29846891717395313</v>
      </c>
      <c r="Y301" s="47">
        <f t="shared" si="32"/>
        <v>0.62460800590296994</v>
      </c>
      <c r="Z301" s="16">
        <v>5421</v>
      </c>
      <c r="AA301" s="78">
        <v>935</v>
      </c>
      <c r="AB301" s="78">
        <v>121</v>
      </c>
      <c r="AC301" s="16">
        <v>2212</v>
      </c>
      <c r="AD301" s="78">
        <v>200</v>
      </c>
      <c r="AE301" s="78">
        <v>134</v>
      </c>
      <c r="AF301" s="16">
        <v>1036</v>
      </c>
      <c r="AG301" s="78">
        <v>674</v>
      </c>
      <c r="AH301" s="78">
        <v>13</v>
      </c>
      <c r="AI301" s="78">
        <v>0</v>
      </c>
      <c r="AJ301" s="78">
        <v>96</v>
      </c>
      <c r="AK301" s="47">
        <f t="shared" si="33"/>
        <v>0.72957019000184464</v>
      </c>
      <c r="AL301" s="48">
        <f t="shared" si="34"/>
        <v>0.65993359158826781</v>
      </c>
    </row>
    <row r="302" spans="1:38" x14ac:dyDescent="0.3">
      <c r="A302" s="19" t="s">
        <v>658</v>
      </c>
      <c r="B302" s="16" t="s">
        <v>707</v>
      </c>
      <c r="C302" s="19">
        <v>64932</v>
      </c>
      <c r="D302" s="78">
        <v>600</v>
      </c>
      <c r="E302" s="16">
        <v>48623</v>
      </c>
      <c r="F302" s="16">
        <v>12122</v>
      </c>
      <c r="G302" s="78">
        <v>489</v>
      </c>
      <c r="H302" s="78">
        <v>356</v>
      </c>
      <c r="I302" s="16">
        <v>2742</v>
      </c>
      <c r="J302" s="89">
        <f t="shared" si="28"/>
        <v>4.2228793199038994E-2</v>
      </c>
      <c r="K302" s="89">
        <f t="shared" si="29"/>
        <v>0.95777120680096095</v>
      </c>
      <c r="L302" s="47">
        <f t="shared" si="30"/>
        <v>0.75806998090309863</v>
      </c>
      <c r="M302" s="16">
        <v>64932</v>
      </c>
      <c r="N302" s="16">
        <v>9655</v>
      </c>
      <c r="O302" s="16">
        <v>1568</v>
      </c>
      <c r="P302" s="16">
        <v>21040</v>
      </c>
      <c r="Q302" s="16">
        <v>5065</v>
      </c>
      <c r="R302" s="16">
        <v>2487</v>
      </c>
      <c r="S302" s="16">
        <v>4139</v>
      </c>
      <c r="T302" s="16">
        <v>5223</v>
      </c>
      <c r="U302" s="16">
        <v>13135</v>
      </c>
      <c r="V302" s="16">
        <v>1039</v>
      </c>
      <c r="W302" s="16">
        <v>1581</v>
      </c>
      <c r="X302" s="47">
        <f t="shared" si="31"/>
        <v>0.18248321320766339</v>
      </c>
      <c r="Y302" s="47">
        <f t="shared" si="32"/>
        <v>0.69916220045586153</v>
      </c>
      <c r="Z302" s="16">
        <v>64932</v>
      </c>
      <c r="AA302" s="16">
        <v>13833</v>
      </c>
      <c r="AB302" s="16">
        <v>2264</v>
      </c>
      <c r="AC302" s="16">
        <v>27455</v>
      </c>
      <c r="AD302" s="16">
        <v>5021</v>
      </c>
      <c r="AE302" s="16">
        <v>2515</v>
      </c>
      <c r="AF302" s="16">
        <v>5209</v>
      </c>
      <c r="AG302" s="16">
        <v>5088</v>
      </c>
      <c r="AH302" s="78">
        <v>231</v>
      </c>
      <c r="AI302" s="16">
        <v>1672</v>
      </c>
      <c r="AJ302" s="16">
        <v>1644</v>
      </c>
      <c r="AK302" s="47">
        <f t="shared" si="33"/>
        <v>0.7526489250292614</v>
      </c>
      <c r="AL302" s="48">
        <f t="shared" si="34"/>
        <v>0.72861609067948008</v>
      </c>
    </row>
    <row r="303" spans="1:38" x14ac:dyDescent="0.3">
      <c r="A303" s="19" t="s">
        <v>658</v>
      </c>
      <c r="B303" s="16" t="s">
        <v>708</v>
      </c>
      <c r="C303" s="19">
        <v>11779</v>
      </c>
      <c r="D303" s="78">
        <v>47</v>
      </c>
      <c r="E303" s="16">
        <v>9141</v>
      </c>
      <c r="F303" s="16">
        <v>2050</v>
      </c>
      <c r="G303" s="78">
        <v>107</v>
      </c>
      <c r="H303" s="78">
        <v>173</v>
      </c>
      <c r="I303" s="78">
        <v>261</v>
      </c>
      <c r="J303" s="89">
        <f t="shared" si="28"/>
        <v>2.21580779353086E-2</v>
      </c>
      <c r="K303" s="89">
        <f t="shared" si="29"/>
        <v>0.97784192206469145</v>
      </c>
      <c r="L303" s="47">
        <f t="shared" si="30"/>
        <v>0.78003226080312416</v>
      </c>
      <c r="M303" s="16">
        <v>11779</v>
      </c>
      <c r="N303" s="16">
        <v>1618</v>
      </c>
      <c r="O303" s="78">
        <v>405</v>
      </c>
      <c r="P303" s="16">
        <v>4504</v>
      </c>
      <c r="Q303" s="16">
        <v>1316</v>
      </c>
      <c r="R303" s="78">
        <v>414</v>
      </c>
      <c r="S303" s="78">
        <v>667</v>
      </c>
      <c r="T303" s="16">
        <v>1481</v>
      </c>
      <c r="U303" s="16">
        <v>1136</v>
      </c>
      <c r="V303" s="78">
        <v>20</v>
      </c>
      <c r="W303" s="78">
        <v>218</v>
      </c>
      <c r="X303" s="47">
        <f t="shared" si="31"/>
        <v>0.21750573053739705</v>
      </c>
      <c r="Y303" s="47">
        <f t="shared" si="32"/>
        <v>0.65056456405467356</v>
      </c>
      <c r="Z303" s="16">
        <v>11779</v>
      </c>
      <c r="AA303" s="16">
        <v>1754</v>
      </c>
      <c r="AB303" s="78">
        <v>386</v>
      </c>
      <c r="AC303" s="16">
        <v>4828</v>
      </c>
      <c r="AD303" s="16">
        <v>1322</v>
      </c>
      <c r="AE303" s="78">
        <v>434</v>
      </c>
      <c r="AF303" s="16">
        <v>1099</v>
      </c>
      <c r="AG303" s="16">
        <v>1532</v>
      </c>
      <c r="AH303" s="78">
        <v>149</v>
      </c>
      <c r="AI303" s="78">
        <v>96</v>
      </c>
      <c r="AJ303" s="78">
        <v>179</v>
      </c>
      <c r="AK303" s="47">
        <f t="shared" si="33"/>
        <v>0.73427285847695045</v>
      </c>
      <c r="AL303" s="48">
        <f t="shared" si="34"/>
        <v>0.7152984124288988</v>
      </c>
    </row>
    <row r="304" spans="1:38" x14ac:dyDescent="0.3">
      <c r="A304" s="19" t="s">
        <v>658</v>
      </c>
      <c r="B304" s="16" t="s">
        <v>710</v>
      </c>
      <c r="C304" s="19">
        <v>13328</v>
      </c>
      <c r="D304" s="78">
        <v>42</v>
      </c>
      <c r="E304" s="16">
        <v>3690</v>
      </c>
      <c r="F304" s="16">
        <v>7317</v>
      </c>
      <c r="G304" s="78">
        <v>396</v>
      </c>
      <c r="H304" s="78">
        <v>377</v>
      </c>
      <c r="I304" s="16">
        <v>1506</v>
      </c>
      <c r="J304" s="89">
        <f t="shared" si="28"/>
        <v>0.1129951980792317</v>
      </c>
      <c r="K304" s="89">
        <f t="shared" si="29"/>
        <v>0.88700480192076836</v>
      </c>
      <c r="L304" s="47">
        <f t="shared" si="30"/>
        <v>0.28001200480192079</v>
      </c>
      <c r="M304" s="16">
        <v>13328</v>
      </c>
      <c r="N304" s="16">
        <v>1883</v>
      </c>
      <c r="O304" s="78">
        <v>11</v>
      </c>
      <c r="P304" s="16">
        <v>1858</v>
      </c>
      <c r="Q304" s="16">
        <v>2493</v>
      </c>
      <c r="R304" s="78">
        <v>585</v>
      </c>
      <c r="S304" s="16">
        <v>3311</v>
      </c>
      <c r="T304" s="16">
        <v>2946</v>
      </c>
      <c r="U304" s="78">
        <v>61</v>
      </c>
      <c r="V304" s="78">
        <v>0</v>
      </c>
      <c r="W304" s="78">
        <v>180</v>
      </c>
      <c r="X304" s="47">
        <f t="shared" si="31"/>
        <v>0.51335534213685474</v>
      </c>
      <c r="Y304" s="47">
        <f t="shared" si="32"/>
        <v>0.28608943577430973</v>
      </c>
      <c r="Z304" s="16">
        <v>13328</v>
      </c>
      <c r="AA304" s="16">
        <v>1920</v>
      </c>
      <c r="AB304" s="78">
        <v>12</v>
      </c>
      <c r="AC304" s="16">
        <v>1854</v>
      </c>
      <c r="AD304" s="16">
        <v>2248</v>
      </c>
      <c r="AE304" s="78">
        <v>583</v>
      </c>
      <c r="AF304" s="16">
        <v>3568</v>
      </c>
      <c r="AG304" s="16">
        <v>2954</v>
      </c>
      <c r="AH304" s="78">
        <v>4</v>
      </c>
      <c r="AI304" s="78">
        <v>0</v>
      </c>
      <c r="AJ304" s="78">
        <v>185</v>
      </c>
      <c r="AK304" s="47">
        <f t="shared" si="33"/>
        <v>0.50600240096038418</v>
      </c>
      <c r="AL304" s="48">
        <f t="shared" si="34"/>
        <v>0.28305072028811529</v>
      </c>
    </row>
    <row r="305" spans="1:38" x14ac:dyDescent="0.3">
      <c r="A305" s="19" t="s">
        <v>658</v>
      </c>
      <c r="B305" s="16" t="s">
        <v>712</v>
      </c>
      <c r="C305" s="19">
        <v>35142</v>
      </c>
      <c r="D305" s="78">
        <v>251</v>
      </c>
      <c r="E305" s="16">
        <v>13495</v>
      </c>
      <c r="F305" s="16">
        <v>13985</v>
      </c>
      <c r="G305" s="16">
        <v>1644</v>
      </c>
      <c r="H305" s="78">
        <v>500</v>
      </c>
      <c r="I305" s="16">
        <v>5267</v>
      </c>
      <c r="J305" s="89">
        <f t="shared" si="28"/>
        <v>0.14987763929201525</v>
      </c>
      <c r="K305" s="89">
        <f t="shared" si="29"/>
        <v>0.85012236070798475</v>
      </c>
      <c r="L305" s="47">
        <f t="shared" si="30"/>
        <v>0.39115588185077682</v>
      </c>
      <c r="M305" s="16">
        <v>35142</v>
      </c>
      <c r="N305" s="16">
        <v>6277</v>
      </c>
      <c r="O305" s="78">
        <v>588</v>
      </c>
      <c r="P305" s="16">
        <v>5900</v>
      </c>
      <c r="Q305" s="16">
        <v>4618</v>
      </c>
      <c r="R305" s="16">
        <v>2506</v>
      </c>
      <c r="S305" s="16">
        <v>5088</v>
      </c>
      <c r="T305" s="16">
        <v>8919</v>
      </c>
      <c r="U305" s="78">
        <v>699</v>
      </c>
      <c r="V305" s="78">
        <v>0</v>
      </c>
      <c r="W305" s="78">
        <v>547</v>
      </c>
      <c r="X305" s="47">
        <f t="shared" si="31"/>
        <v>0.4698935746400319</v>
      </c>
      <c r="Y305" s="47">
        <f t="shared" si="32"/>
        <v>0.38313129588526551</v>
      </c>
      <c r="Z305" s="16">
        <v>35142</v>
      </c>
      <c r="AA305" s="16">
        <v>6458</v>
      </c>
      <c r="AB305" s="78">
        <v>664</v>
      </c>
      <c r="AC305" s="16">
        <v>6249</v>
      </c>
      <c r="AD305" s="16">
        <v>4493</v>
      </c>
      <c r="AE305" s="16">
        <v>2447</v>
      </c>
      <c r="AF305" s="16">
        <v>5298</v>
      </c>
      <c r="AG305" s="16">
        <v>8965</v>
      </c>
      <c r="AH305" s="78">
        <v>9</v>
      </c>
      <c r="AI305" s="78">
        <v>0</v>
      </c>
      <c r="AJ305" s="78">
        <v>559</v>
      </c>
      <c r="AK305" s="47">
        <f t="shared" si="33"/>
        <v>0.6358488418416709</v>
      </c>
      <c r="AL305" s="48">
        <f t="shared" si="34"/>
        <v>0.38714358886802114</v>
      </c>
    </row>
    <row r="306" spans="1:38" x14ac:dyDescent="0.3">
      <c r="A306" s="19" t="s">
        <v>658</v>
      </c>
      <c r="B306" s="16" t="s">
        <v>716</v>
      </c>
      <c r="C306" s="19">
        <v>16457</v>
      </c>
      <c r="D306" s="78">
        <v>411</v>
      </c>
      <c r="E306" s="16">
        <v>6877</v>
      </c>
      <c r="F306" s="16">
        <v>1822</v>
      </c>
      <c r="G306" s="78">
        <v>386</v>
      </c>
      <c r="H306" s="78">
        <v>316</v>
      </c>
      <c r="I306" s="16">
        <v>6645</v>
      </c>
      <c r="J306" s="89">
        <f t="shared" si="28"/>
        <v>0.40377954669745397</v>
      </c>
      <c r="K306" s="89">
        <f t="shared" si="29"/>
        <v>0.59622045330254603</v>
      </c>
      <c r="L306" s="47">
        <f t="shared" si="30"/>
        <v>0.44285106641550709</v>
      </c>
      <c r="M306" s="16">
        <v>16457</v>
      </c>
      <c r="N306" s="16">
        <v>9937</v>
      </c>
      <c r="O306" s="78">
        <v>21</v>
      </c>
      <c r="P306" s="78">
        <v>373</v>
      </c>
      <c r="Q306" s="78">
        <v>204</v>
      </c>
      <c r="R306" s="78">
        <v>561</v>
      </c>
      <c r="S306" s="78">
        <v>953</v>
      </c>
      <c r="T306" s="16">
        <v>1768</v>
      </c>
      <c r="U306" s="16">
        <v>2612</v>
      </c>
      <c r="V306" s="78">
        <v>3</v>
      </c>
      <c r="W306" s="78">
        <v>25</v>
      </c>
      <c r="X306" s="47">
        <f t="shared" si="31"/>
        <v>0.19942881448623687</v>
      </c>
      <c r="Y306" s="47">
        <f t="shared" si="32"/>
        <v>0.78647384091875794</v>
      </c>
      <c r="Z306" s="16">
        <v>16457</v>
      </c>
      <c r="AA306" s="16">
        <v>12462</v>
      </c>
      <c r="AB306" s="78">
        <v>47</v>
      </c>
      <c r="AC306" s="78">
        <v>387</v>
      </c>
      <c r="AD306" s="78">
        <v>209</v>
      </c>
      <c r="AE306" s="78">
        <v>577</v>
      </c>
      <c r="AF306" s="78">
        <v>935</v>
      </c>
      <c r="AG306" s="16">
        <v>1740</v>
      </c>
      <c r="AH306" s="78">
        <v>74</v>
      </c>
      <c r="AI306" s="78">
        <v>1</v>
      </c>
      <c r="AJ306" s="78">
        <v>25</v>
      </c>
      <c r="AK306" s="47">
        <f t="shared" si="33"/>
        <v>0.89384456462295681</v>
      </c>
      <c r="AL306" s="48">
        <f t="shared" si="34"/>
        <v>0.61466245366713257</v>
      </c>
    </row>
    <row r="307" spans="1:38" x14ac:dyDescent="0.3">
      <c r="A307" s="19" t="s">
        <v>658</v>
      </c>
      <c r="B307" s="16" t="s">
        <v>718</v>
      </c>
      <c r="C307" s="19">
        <v>16474</v>
      </c>
      <c r="D307" s="78">
        <v>604</v>
      </c>
      <c r="E307" s="16">
        <v>3216</v>
      </c>
      <c r="F307" s="16">
        <v>4664</v>
      </c>
      <c r="G307" s="16">
        <v>1588</v>
      </c>
      <c r="H307" s="16">
        <v>1520</v>
      </c>
      <c r="I307" s="16">
        <v>4882</v>
      </c>
      <c r="J307" s="89">
        <f t="shared" si="28"/>
        <v>0.29634575695034598</v>
      </c>
      <c r="K307" s="89">
        <f t="shared" si="29"/>
        <v>0.70365424304965396</v>
      </c>
      <c r="L307" s="47">
        <f t="shared" si="30"/>
        <v>0.23188053903120068</v>
      </c>
      <c r="M307" s="16">
        <v>16474</v>
      </c>
      <c r="N307" s="16">
        <v>11620</v>
      </c>
      <c r="O307" s="78">
        <v>20</v>
      </c>
      <c r="P307" s="78">
        <v>66</v>
      </c>
      <c r="Q307" s="78">
        <v>173</v>
      </c>
      <c r="R307" s="78">
        <v>524</v>
      </c>
      <c r="S307" s="16">
        <v>1783</v>
      </c>
      <c r="T307" s="16">
        <v>1897</v>
      </c>
      <c r="U307" s="78">
        <v>284</v>
      </c>
      <c r="V307" s="78">
        <v>0</v>
      </c>
      <c r="W307" s="78">
        <v>107</v>
      </c>
      <c r="X307" s="47">
        <f t="shared" si="31"/>
        <v>0.2551899963578973</v>
      </c>
      <c r="Y307" s="47">
        <f t="shared" si="32"/>
        <v>0.72781352434138646</v>
      </c>
      <c r="Z307" s="16">
        <v>16474</v>
      </c>
      <c r="AA307" s="16">
        <v>11757</v>
      </c>
      <c r="AB307" s="78">
        <v>19</v>
      </c>
      <c r="AC307" s="78">
        <v>65</v>
      </c>
      <c r="AD307" s="78">
        <v>173</v>
      </c>
      <c r="AE307" s="78">
        <v>613</v>
      </c>
      <c r="AF307" s="16">
        <v>1993</v>
      </c>
      <c r="AG307" s="16">
        <v>1727</v>
      </c>
      <c r="AH307" s="78">
        <v>19</v>
      </c>
      <c r="AI307" s="78">
        <v>0</v>
      </c>
      <c r="AJ307" s="78">
        <v>108</v>
      </c>
      <c r="AK307" s="47">
        <f t="shared" si="33"/>
        <v>0.82475415806725749</v>
      </c>
      <c r="AL307" s="48">
        <f t="shared" si="34"/>
        <v>0.47984703168629356</v>
      </c>
    </row>
    <row r="308" spans="1:38" x14ac:dyDescent="0.3">
      <c r="A308" s="19" t="s">
        <v>658</v>
      </c>
      <c r="B308" s="16" t="s">
        <v>722</v>
      </c>
      <c r="C308" s="19">
        <v>13969</v>
      </c>
      <c r="D308" s="78">
        <v>109</v>
      </c>
      <c r="E308" s="16">
        <v>1292</v>
      </c>
      <c r="F308" s="16">
        <v>8971</v>
      </c>
      <c r="G308" s="16">
        <v>1141</v>
      </c>
      <c r="H308" s="16">
        <v>2099</v>
      </c>
      <c r="I308" s="78">
        <v>357</v>
      </c>
      <c r="J308" s="89">
        <f t="shared" si="28"/>
        <v>2.555658959123774E-2</v>
      </c>
      <c r="K308" s="89">
        <f t="shared" si="29"/>
        <v>0.97444341040876226</v>
      </c>
      <c r="L308" s="47">
        <f t="shared" si="30"/>
        <v>0.10029350705132795</v>
      </c>
      <c r="M308" s="16">
        <v>13969</v>
      </c>
      <c r="N308" s="16">
        <v>8811</v>
      </c>
      <c r="O308" s="78">
        <v>17</v>
      </c>
      <c r="P308" s="78">
        <v>93</v>
      </c>
      <c r="Q308" s="78">
        <v>987</v>
      </c>
      <c r="R308" s="78">
        <v>275</v>
      </c>
      <c r="S308" s="16">
        <v>1517</v>
      </c>
      <c r="T308" s="16">
        <v>2010</v>
      </c>
      <c r="U308" s="78">
        <v>252</v>
      </c>
      <c r="V308" s="78">
        <v>0</v>
      </c>
      <c r="W308" s="78">
        <v>7</v>
      </c>
      <c r="X308" s="47">
        <f t="shared" si="31"/>
        <v>0.27217409979239743</v>
      </c>
      <c r="Y308" s="47">
        <f t="shared" si="32"/>
        <v>0.65666833703199945</v>
      </c>
      <c r="Z308" s="16">
        <v>13969</v>
      </c>
      <c r="AA308" s="16">
        <v>9054</v>
      </c>
      <c r="AB308" s="78">
        <v>19</v>
      </c>
      <c r="AC308" s="78">
        <v>94</v>
      </c>
      <c r="AD308" s="78">
        <v>988</v>
      </c>
      <c r="AE308" s="78">
        <v>275</v>
      </c>
      <c r="AF308" s="16">
        <v>1521</v>
      </c>
      <c r="AG308" s="16">
        <v>2009</v>
      </c>
      <c r="AH308" s="78">
        <v>6</v>
      </c>
      <c r="AI308" s="78">
        <v>0</v>
      </c>
      <c r="AJ308" s="78">
        <v>3</v>
      </c>
      <c r="AK308" s="47">
        <f t="shared" si="33"/>
        <v>0.80048679218269025</v>
      </c>
      <c r="AL308" s="48">
        <f t="shared" si="34"/>
        <v>0.37848092204166373</v>
      </c>
    </row>
    <row r="309" spans="1:38" x14ac:dyDescent="0.3">
      <c r="A309" s="19" t="s">
        <v>658</v>
      </c>
      <c r="B309" s="16" t="s">
        <v>724</v>
      </c>
      <c r="C309" s="19">
        <v>10445</v>
      </c>
      <c r="D309" s="78">
        <v>237</v>
      </c>
      <c r="E309" s="16">
        <v>2543</v>
      </c>
      <c r="F309" s="16">
        <v>5779</v>
      </c>
      <c r="G309" s="16">
        <v>1005</v>
      </c>
      <c r="H309" s="78">
        <v>371</v>
      </c>
      <c r="I309" s="78">
        <v>510</v>
      </c>
      <c r="J309" s="89">
        <f t="shared" si="28"/>
        <v>4.8827190043082815E-2</v>
      </c>
      <c r="K309" s="89">
        <f t="shared" si="29"/>
        <v>0.95117280995691722</v>
      </c>
      <c r="L309" s="47">
        <f t="shared" si="30"/>
        <v>0.26615605552896121</v>
      </c>
      <c r="M309" s="16">
        <v>10445</v>
      </c>
      <c r="N309" s="16">
        <v>7965</v>
      </c>
      <c r="O309" s="78">
        <v>81</v>
      </c>
      <c r="P309" s="78">
        <v>183</v>
      </c>
      <c r="Q309" s="78">
        <v>52</v>
      </c>
      <c r="R309" s="78">
        <v>821</v>
      </c>
      <c r="S309" s="78">
        <v>869</v>
      </c>
      <c r="T309" s="78">
        <v>297</v>
      </c>
      <c r="U309" s="78">
        <v>172</v>
      </c>
      <c r="V309" s="78">
        <v>0</v>
      </c>
      <c r="W309" s="78">
        <v>5</v>
      </c>
      <c r="X309" s="47">
        <f t="shared" si="31"/>
        <v>0.19023456199138344</v>
      </c>
      <c r="Y309" s="47">
        <f t="shared" si="32"/>
        <v>0.80430828147438971</v>
      </c>
      <c r="Z309" s="16">
        <v>10445</v>
      </c>
      <c r="AA309" s="16">
        <v>8087</v>
      </c>
      <c r="AB309" s="78">
        <v>78</v>
      </c>
      <c r="AC309" s="78">
        <v>199</v>
      </c>
      <c r="AD309" s="78">
        <v>47</v>
      </c>
      <c r="AE309" s="78">
        <v>816</v>
      </c>
      <c r="AF309" s="78">
        <v>889</v>
      </c>
      <c r="AG309" s="78">
        <v>292</v>
      </c>
      <c r="AH309" s="78">
        <v>33</v>
      </c>
      <c r="AI309" s="78">
        <v>1</v>
      </c>
      <c r="AJ309" s="78">
        <v>3</v>
      </c>
      <c r="AK309" s="47">
        <f t="shared" si="33"/>
        <v>0.83188128291048347</v>
      </c>
      <c r="AL309" s="48">
        <f t="shared" si="34"/>
        <v>0.53523216850167543</v>
      </c>
    </row>
    <row r="310" spans="1:38" x14ac:dyDescent="0.3">
      <c r="A310" s="19" t="s">
        <v>658</v>
      </c>
      <c r="B310" s="16" t="s">
        <v>728</v>
      </c>
      <c r="C310" s="19">
        <v>32758</v>
      </c>
      <c r="D310" s="78">
        <v>658</v>
      </c>
      <c r="E310" s="16">
        <v>26156</v>
      </c>
      <c r="F310" s="16">
        <v>3764</v>
      </c>
      <c r="G310" s="78">
        <v>644</v>
      </c>
      <c r="H310" s="78">
        <v>576</v>
      </c>
      <c r="I310" s="78">
        <v>960</v>
      </c>
      <c r="J310" s="89">
        <f t="shared" si="28"/>
        <v>2.9305818426033334E-2</v>
      </c>
      <c r="K310" s="89">
        <f t="shared" si="29"/>
        <v>0.9706941815739667</v>
      </c>
      <c r="L310" s="47">
        <f t="shared" si="30"/>
        <v>0.81854814091214356</v>
      </c>
      <c r="M310" s="16">
        <v>32758</v>
      </c>
      <c r="N310" s="16">
        <v>6383</v>
      </c>
      <c r="O310" s="16">
        <v>2762</v>
      </c>
      <c r="P310" s="16">
        <v>2878</v>
      </c>
      <c r="Q310" s="78">
        <v>561</v>
      </c>
      <c r="R310" s="78">
        <v>133</v>
      </c>
      <c r="S310" s="78">
        <v>268</v>
      </c>
      <c r="T310" s="16">
        <v>3079</v>
      </c>
      <c r="U310" s="16">
        <v>16350</v>
      </c>
      <c r="V310" s="78">
        <v>42</v>
      </c>
      <c r="W310" s="78">
        <v>302</v>
      </c>
      <c r="X310" s="47">
        <f t="shared" si="31"/>
        <v>0.10623359179437084</v>
      </c>
      <c r="Y310" s="47">
        <f t="shared" si="32"/>
        <v>0.86613956896025401</v>
      </c>
      <c r="Z310" s="16">
        <v>32758</v>
      </c>
      <c r="AA310" s="16">
        <v>19468</v>
      </c>
      <c r="AB310" s="16">
        <v>3339</v>
      </c>
      <c r="AC310" s="16">
        <v>4785</v>
      </c>
      <c r="AD310" s="78">
        <v>722</v>
      </c>
      <c r="AE310" s="78">
        <v>149</v>
      </c>
      <c r="AF310" s="78">
        <v>577</v>
      </c>
      <c r="AG310" s="16">
        <v>3274</v>
      </c>
      <c r="AH310" s="78">
        <v>63</v>
      </c>
      <c r="AI310" s="78">
        <v>107</v>
      </c>
      <c r="AJ310" s="78">
        <v>274</v>
      </c>
      <c r="AK310" s="47">
        <f t="shared" si="33"/>
        <v>0.94416631051956779</v>
      </c>
      <c r="AL310" s="48">
        <f t="shared" si="34"/>
        <v>0.84234385493619879</v>
      </c>
    </row>
    <row r="311" spans="1:38" x14ac:dyDescent="0.3">
      <c r="A311" s="19" t="s">
        <v>658</v>
      </c>
      <c r="B311" s="16" t="s">
        <v>729</v>
      </c>
      <c r="C311" s="19">
        <v>21417</v>
      </c>
      <c r="D311" s="78">
        <v>903</v>
      </c>
      <c r="E311" s="16">
        <v>12611</v>
      </c>
      <c r="F311" s="16">
        <v>5117</v>
      </c>
      <c r="G311" s="16">
        <v>1910</v>
      </c>
      <c r="H311" s="78">
        <v>146</v>
      </c>
      <c r="I311" s="78">
        <v>730</v>
      </c>
      <c r="J311" s="89">
        <f t="shared" si="28"/>
        <v>3.4085072605873838E-2</v>
      </c>
      <c r="K311" s="89">
        <f t="shared" si="29"/>
        <v>0.96591492739412621</v>
      </c>
      <c r="L311" s="47">
        <f t="shared" si="30"/>
        <v>0.63099407013120423</v>
      </c>
      <c r="M311" s="16">
        <v>21417</v>
      </c>
      <c r="N311" s="16">
        <v>7248</v>
      </c>
      <c r="O311" s="78">
        <v>807</v>
      </c>
      <c r="P311" s="16">
        <v>5306</v>
      </c>
      <c r="Q311" s="78">
        <v>806</v>
      </c>
      <c r="R311" s="16">
        <v>1015</v>
      </c>
      <c r="S311" s="78">
        <v>589</v>
      </c>
      <c r="T311" s="16">
        <v>1758</v>
      </c>
      <c r="U311" s="16">
        <v>3697</v>
      </c>
      <c r="V311" s="78">
        <v>99</v>
      </c>
      <c r="W311" s="78">
        <v>92</v>
      </c>
      <c r="X311" s="47">
        <f t="shared" si="31"/>
        <v>0.15697810150814773</v>
      </c>
      <c r="Y311" s="47">
        <f t="shared" si="32"/>
        <v>0.79647009385067935</v>
      </c>
      <c r="Z311" s="16">
        <v>21417</v>
      </c>
      <c r="AA311" s="16">
        <v>9404</v>
      </c>
      <c r="AB311" s="78">
        <v>856</v>
      </c>
      <c r="AC311" s="16">
        <v>6555</v>
      </c>
      <c r="AD311" s="78">
        <v>845</v>
      </c>
      <c r="AE311" s="78">
        <v>991</v>
      </c>
      <c r="AF311" s="78">
        <v>645</v>
      </c>
      <c r="AG311" s="16">
        <v>1883</v>
      </c>
      <c r="AH311" s="78">
        <v>165</v>
      </c>
      <c r="AI311" s="78">
        <v>14</v>
      </c>
      <c r="AJ311" s="78">
        <v>59</v>
      </c>
      <c r="AK311" s="47">
        <f t="shared" si="33"/>
        <v>0.88074893775972363</v>
      </c>
      <c r="AL311" s="48">
        <f t="shared" si="34"/>
        <v>0.71373208199094185</v>
      </c>
    </row>
    <row r="312" spans="1:38" x14ac:dyDescent="0.3">
      <c r="A312" s="19" t="s">
        <v>658</v>
      </c>
      <c r="B312" s="16" t="s">
        <v>731</v>
      </c>
      <c r="C312" s="19">
        <v>32080</v>
      </c>
      <c r="D312" s="78">
        <v>608</v>
      </c>
      <c r="E312" s="16">
        <v>16879</v>
      </c>
      <c r="F312" s="16">
        <v>10424</v>
      </c>
      <c r="G312" s="78">
        <v>1191</v>
      </c>
      <c r="H312" s="78">
        <v>925</v>
      </c>
      <c r="I312" s="78">
        <v>2053</v>
      </c>
      <c r="J312" s="89">
        <f t="shared" si="28"/>
        <v>6.3996259351620954E-2</v>
      </c>
      <c r="K312" s="89">
        <f t="shared" si="29"/>
        <v>0.93600374064837899</v>
      </c>
      <c r="L312" s="47">
        <f t="shared" si="30"/>
        <v>0.54510598503740648</v>
      </c>
      <c r="M312" s="16">
        <v>32080</v>
      </c>
      <c r="N312" s="16">
        <v>12252</v>
      </c>
      <c r="O312" s="78">
        <v>447</v>
      </c>
      <c r="P312" s="16">
        <v>4951</v>
      </c>
      <c r="Q312" s="16">
        <v>2590</v>
      </c>
      <c r="R312" s="16">
        <v>1557</v>
      </c>
      <c r="S312" s="16">
        <v>3561</v>
      </c>
      <c r="T312" s="16">
        <v>4655</v>
      </c>
      <c r="U312" s="16">
        <v>1865</v>
      </c>
      <c r="V312" s="78">
        <v>1</v>
      </c>
      <c r="W312" s="78">
        <v>201</v>
      </c>
      <c r="X312" s="47">
        <f t="shared" si="31"/>
        <v>0.30464463840399003</v>
      </c>
      <c r="Y312" s="47">
        <f t="shared" si="32"/>
        <v>0.60832294264339148</v>
      </c>
      <c r="Z312" s="16">
        <v>32080</v>
      </c>
      <c r="AA312" s="16">
        <v>13351</v>
      </c>
      <c r="AB312" s="78">
        <v>570</v>
      </c>
      <c r="AC312" s="16">
        <v>5430</v>
      </c>
      <c r="AD312" s="16">
        <v>2441</v>
      </c>
      <c r="AE312" s="16">
        <v>1586</v>
      </c>
      <c r="AF312" s="16">
        <v>3926</v>
      </c>
      <c r="AG312" s="16">
        <v>4551</v>
      </c>
      <c r="AH312" s="78">
        <v>13</v>
      </c>
      <c r="AI312" s="78">
        <v>1</v>
      </c>
      <c r="AJ312" s="78">
        <v>211</v>
      </c>
      <c r="AK312" s="47">
        <f t="shared" si="33"/>
        <v>0.74548004987531169</v>
      </c>
      <c r="AL312" s="48">
        <f t="shared" si="34"/>
        <v>0.57671446384039893</v>
      </c>
    </row>
    <row r="313" spans="1:38" x14ac:dyDescent="0.3">
      <c r="A313" s="19" t="s">
        <v>658</v>
      </c>
      <c r="B313" s="16" t="s">
        <v>735</v>
      </c>
      <c r="C313" s="19">
        <v>38256</v>
      </c>
      <c r="D313" s="78">
        <v>485</v>
      </c>
      <c r="E313" s="16">
        <v>25261</v>
      </c>
      <c r="F313" s="16">
        <v>10709</v>
      </c>
      <c r="G313" s="78">
        <v>529</v>
      </c>
      <c r="H313" s="78">
        <v>392</v>
      </c>
      <c r="I313" s="78">
        <v>880</v>
      </c>
      <c r="J313" s="89">
        <f t="shared" si="28"/>
        <v>2.3002927645336679E-2</v>
      </c>
      <c r="K313" s="89">
        <f t="shared" si="29"/>
        <v>0.97699707235466327</v>
      </c>
      <c r="L313" s="47">
        <f t="shared" si="30"/>
        <v>0.67299247176913424</v>
      </c>
      <c r="M313" s="16">
        <v>38256</v>
      </c>
      <c r="N313" s="16">
        <v>2725</v>
      </c>
      <c r="O313" s="78">
        <v>1036</v>
      </c>
      <c r="P313" s="16">
        <v>11584</v>
      </c>
      <c r="Q313" s="16">
        <v>3748</v>
      </c>
      <c r="R313" s="78">
        <v>1081</v>
      </c>
      <c r="S313" s="16">
        <v>1593</v>
      </c>
      <c r="T313" s="16">
        <v>11551</v>
      </c>
      <c r="U313" s="16">
        <v>4239</v>
      </c>
      <c r="V313" s="78">
        <v>136</v>
      </c>
      <c r="W313" s="78">
        <v>563</v>
      </c>
      <c r="X313" s="47">
        <f t="shared" si="31"/>
        <v>0.3718370974487662</v>
      </c>
      <c r="Y313" s="47">
        <f t="shared" si="32"/>
        <v>0.51191969887076538</v>
      </c>
      <c r="Z313" s="16">
        <v>38256</v>
      </c>
      <c r="AA313" s="16">
        <v>3663</v>
      </c>
      <c r="AB313" s="16">
        <v>1093</v>
      </c>
      <c r="AC313" s="16">
        <v>14077</v>
      </c>
      <c r="AD313" s="16">
        <v>3857</v>
      </c>
      <c r="AE313" s="16">
        <v>1232</v>
      </c>
      <c r="AF313" s="16">
        <v>1906</v>
      </c>
      <c r="AG313" s="16">
        <v>11819</v>
      </c>
      <c r="AH313" s="78">
        <v>33</v>
      </c>
      <c r="AI313" s="78">
        <v>14</v>
      </c>
      <c r="AJ313" s="78">
        <v>562</v>
      </c>
      <c r="AK313" s="47">
        <f t="shared" si="33"/>
        <v>0.80209640317858633</v>
      </c>
      <c r="AL313" s="48">
        <f t="shared" si="34"/>
        <v>0.59245608531994987</v>
      </c>
    </row>
    <row r="314" spans="1:38" x14ac:dyDescent="0.3">
      <c r="A314" s="19" t="s">
        <v>658</v>
      </c>
      <c r="B314" s="16" t="s">
        <v>736</v>
      </c>
      <c r="C314" s="19">
        <v>32224</v>
      </c>
      <c r="D314" s="16">
        <v>1026</v>
      </c>
      <c r="E314" s="16">
        <v>21564</v>
      </c>
      <c r="F314" s="16">
        <v>6429</v>
      </c>
      <c r="G314" s="78">
        <v>282</v>
      </c>
      <c r="H314" s="78">
        <v>642</v>
      </c>
      <c r="I314" s="16">
        <v>2281</v>
      </c>
      <c r="J314" s="89">
        <f t="shared" si="28"/>
        <v>7.0785749751737834E-2</v>
      </c>
      <c r="K314" s="89">
        <f t="shared" si="29"/>
        <v>0.92921425024826221</v>
      </c>
      <c r="L314" s="47">
        <f t="shared" si="30"/>
        <v>0.70103028798411127</v>
      </c>
      <c r="M314" s="16">
        <v>32224</v>
      </c>
      <c r="N314" s="16">
        <v>2673</v>
      </c>
      <c r="O314" s="16">
        <v>1527</v>
      </c>
      <c r="P314" s="16">
        <v>9844</v>
      </c>
      <c r="Q314" s="16">
        <v>4629</v>
      </c>
      <c r="R314" s="78">
        <v>447</v>
      </c>
      <c r="S314" s="16">
        <v>3840</v>
      </c>
      <c r="T314" s="16">
        <v>4809</v>
      </c>
      <c r="U314" s="16">
        <v>3666</v>
      </c>
      <c r="V314" s="78">
        <v>11</v>
      </c>
      <c r="W314" s="78">
        <v>778</v>
      </c>
      <c r="X314" s="47">
        <f t="shared" si="31"/>
        <v>0.28227408142999005</v>
      </c>
      <c r="Y314" s="47">
        <f t="shared" si="32"/>
        <v>0.54959036742800393</v>
      </c>
      <c r="Z314" s="16">
        <v>32224</v>
      </c>
      <c r="AA314" s="16">
        <v>3719</v>
      </c>
      <c r="AB314" s="16">
        <v>1508</v>
      </c>
      <c r="AC314" s="16">
        <v>11733</v>
      </c>
      <c r="AD314" s="16">
        <v>4756</v>
      </c>
      <c r="AE314" s="78">
        <v>527</v>
      </c>
      <c r="AF314" s="16">
        <v>4362</v>
      </c>
      <c r="AG314" s="16">
        <v>4867</v>
      </c>
      <c r="AH314" s="78">
        <v>13</v>
      </c>
      <c r="AI314" s="78">
        <v>7</v>
      </c>
      <c r="AJ314" s="78">
        <v>732</v>
      </c>
      <c r="AK314" s="47">
        <f t="shared" si="33"/>
        <v>0.67775571002979151</v>
      </c>
      <c r="AL314" s="48">
        <f t="shared" si="34"/>
        <v>0.62531032770605766</v>
      </c>
    </row>
    <row r="315" spans="1:38" x14ac:dyDescent="0.3">
      <c r="A315" s="19" t="s">
        <v>658</v>
      </c>
      <c r="B315" s="16" t="s">
        <v>738</v>
      </c>
      <c r="C315" s="19">
        <v>37906</v>
      </c>
      <c r="D315" s="78">
        <v>200</v>
      </c>
      <c r="E315" s="16">
        <v>20642</v>
      </c>
      <c r="F315" s="16">
        <v>15438</v>
      </c>
      <c r="G315" s="78">
        <v>487</v>
      </c>
      <c r="H315" s="78">
        <v>233</v>
      </c>
      <c r="I315" s="78">
        <v>906</v>
      </c>
      <c r="J315" s="89">
        <f t="shared" si="28"/>
        <v>2.3901229356830055E-2</v>
      </c>
      <c r="K315" s="89">
        <f t="shared" si="29"/>
        <v>0.97609877064316997</v>
      </c>
      <c r="L315" s="47">
        <f t="shared" si="30"/>
        <v>0.54983379939851207</v>
      </c>
      <c r="M315" s="16">
        <v>37906</v>
      </c>
      <c r="N315" s="16">
        <v>1758</v>
      </c>
      <c r="O315" s="16">
        <v>1573</v>
      </c>
      <c r="P315" s="16">
        <v>10591</v>
      </c>
      <c r="Q315" s="16">
        <v>7729</v>
      </c>
      <c r="R315" s="16">
        <v>1363</v>
      </c>
      <c r="S315" s="16">
        <v>7665</v>
      </c>
      <c r="T315" s="16">
        <v>4109</v>
      </c>
      <c r="U315" s="16">
        <v>1642</v>
      </c>
      <c r="V315" s="78">
        <v>6</v>
      </c>
      <c r="W315" s="16">
        <v>1470</v>
      </c>
      <c r="X315" s="47">
        <f t="shared" si="31"/>
        <v>0.34656782567403577</v>
      </c>
      <c r="Y315" s="47">
        <f t="shared" si="32"/>
        <v>0.41059462881865666</v>
      </c>
      <c r="Z315" s="16">
        <v>37906</v>
      </c>
      <c r="AA315" s="16">
        <v>2123</v>
      </c>
      <c r="AB315" s="16">
        <v>1544</v>
      </c>
      <c r="AC315" s="16">
        <v>11073</v>
      </c>
      <c r="AD315" s="16">
        <v>7392</v>
      </c>
      <c r="AE315" s="16">
        <v>1208</v>
      </c>
      <c r="AF315" s="16">
        <v>9067</v>
      </c>
      <c r="AG315" s="16">
        <v>4021</v>
      </c>
      <c r="AH315" s="78">
        <v>21</v>
      </c>
      <c r="AI315" s="78">
        <v>12</v>
      </c>
      <c r="AJ315" s="16">
        <v>1445</v>
      </c>
      <c r="AK315" s="47">
        <f t="shared" si="33"/>
        <v>0.49548884081675726</v>
      </c>
      <c r="AL315" s="48">
        <f t="shared" si="34"/>
        <v>0.48021421410858434</v>
      </c>
    </row>
    <row r="316" spans="1:38" x14ac:dyDescent="0.3">
      <c r="A316" s="19" t="s">
        <v>658</v>
      </c>
      <c r="B316" s="16" t="s">
        <v>740</v>
      </c>
      <c r="C316" s="19">
        <v>11641</v>
      </c>
      <c r="D316" s="78">
        <v>91</v>
      </c>
      <c r="E316" s="16">
        <v>7142</v>
      </c>
      <c r="F316" s="16">
        <v>2996</v>
      </c>
      <c r="G316" s="78">
        <v>497</v>
      </c>
      <c r="H316" s="78">
        <v>329</v>
      </c>
      <c r="I316" s="78">
        <v>586</v>
      </c>
      <c r="J316" s="89">
        <f t="shared" si="28"/>
        <v>5.0339317928013057E-2</v>
      </c>
      <c r="K316" s="89">
        <f t="shared" si="29"/>
        <v>0.94966068207198695</v>
      </c>
      <c r="L316" s="47">
        <f t="shared" si="30"/>
        <v>0.621338372992011</v>
      </c>
      <c r="M316" s="16">
        <v>11641</v>
      </c>
      <c r="N316" s="16">
        <v>4857</v>
      </c>
      <c r="O316" s="78">
        <v>104</v>
      </c>
      <c r="P316" s="78">
        <v>866</v>
      </c>
      <c r="Q316" s="16">
        <v>1320</v>
      </c>
      <c r="R316" s="16">
        <v>1239</v>
      </c>
      <c r="S316" s="16">
        <v>1700</v>
      </c>
      <c r="T316" s="16">
        <v>1173</v>
      </c>
      <c r="U316" s="78">
        <v>179</v>
      </c>
      <c r="V316" s="78">
        <v>0</v>
      </c>
      <c r="W316" s="78">
        <v>203</v>
      </c>
      <c r="X316" s="47">
        <f t="shared" si="31"/>
        <v>0.35323425822523841</v>
      </c>
      <c r="Y316" s="47">
        <f t="shared" si="32"/>
        <v>0.51593505712567644</v>
      </c>
      <c r="Z316" s="16">
        <v>11641</v>
      </c>
      <c r="AA316" s="16">
        <v>4988</v>
      </c>
      <c r="AB316" s="78">
        <v>83</v>
      </c>
      <c r="AC316" s="78">
        <v>860</v>
      </c>
      <c r="AD316" s="16">
        <v>1216</v>
      </c>
      <c r="AE316" s="16">
        <v>1221</v>
      </c>
      <c r="AF316" s="16">
        <v>1887</v>
      </c>
      <c r="AG316" s="16">
        <v>1175</v>
      </c>
      <c r="AH316" s="78">
        <v>3</v>
      </c>
      <c r="AI316" s="78">
        <v>0</v>
      </c>
      <c r="AJ316" s="78">
        <v>208</v>
      </c>
      <c r="AK316" s="47">
        <f t="shared" si="33"/>
        <v>0.61068636715058844</v>
      </c>
      <c r="AL316" s="48">
        <f t="shared" si="34"/>
        <v>0.56863671505884372</v>
      </c>
    </row>
    <row r="317" spans="1:38" x14ac:dyDescent="0.3">
      <c r="A317" s="19" t="s">
        <v>658</v>
      </c>
      <c r="B317" s="16" t="s">
        <v>742</v>
      </c>
      <c r="C317" s="19">
        <v>13685</v>
      </c>
      <c r="D317" s="78">
        <v>142</v>
      </c>
      <c r="E317" s="16">
        <v>7060</v>
      </c>
      <c r="F317" s="16">
        <v>5406</v>
      </c>
      <c r="G317" s="78">
        <v>149</v>
      </c>
      <c r="H317" s="78">
        <v>744</v>
      </c>
      <c r="I317" s="78">
        <v>184</v>
      </c>
      <c r="J317" s="89">
        <f t="shared" si="28"/>
        <v>1.3445378151260505E-2</v>
      </c>
      <c r="K317" s="89">
        <f t="shared" si="29"/>
        <v>0.98655462184873954</v>
      </c>
      <c r="L317" s="47">
        <f t="shared" si="30"/>
        <v>0.52626963829009865</v>
      </c>
      <c r="M317" s="16">
        <v>13685</v>
      </c>
      <c r="N317" s="16">
        <v>1456</v>
      </c>
      <c r="O317" s="78">
        <v>2</v>
      </c>
      <c r="P317" s="78">
        <v>23</v>
      </c>
      <c r="Q317" s="78">
        <v>16</v>
      </c>
      <c r="R317" s="78">
        <v>72</v>
      </c>
      <c r="S317" s="78">
        <v>177</v>
      </c>
      <c r="T317" s="16">
        <v>11483</v>
      </c>
      <c r="U317" s="78">
        <v>445</v>
      </c>
      <c r="V317" s="78">
        <v>0</v>
      </c>
      <c r="W317" s="78">
        <v>11</v>
      </c>
      <c r="X317" s="47">
        <f t="shared" si="31"/>
        <v>0.85728900255754481</v>
      </c>
      <c r="Y317" s="47">
        <f t="shared" si="32"/>
        <v>0.14073803434417245</v>
      </c>
      <c r="Z317" s="16">
        <v>13685</v>
      </c>
      <c r="AA317" s="16">
        <v>1484</v>
      </c>
      <c r="AB317" s="78">
        <v>2</v>
      </c>
      <c r="AC317" s="78">
        <v>25</v>
      </c>
      <c r="AD317" s="78">
        <v>17</v>
      </c>
      <c r="AE317" s="78">
        <v>72</v>
      </c>
      <c r="AF317" s="78">
        <v>180</v>
      </c>
      <c r="AG317" s="16">
        <v>11889</v>
      </c>
      <c r="AH317" s="78">
        <v>4</v>
      </c>
      <c r="AI317" s="78">
        <v>0</v>
      </c>
      <c r="AJ317" s="78">
        <v>12</v>
      </c>
      <c r="AK317" s="47">
        <f t="shared" si="33"/>
        <v>0.97946656923639019</v>
      </c>
      <c r="AL317" s="48">
        <f t="shared" si="34"/>
        <v>0.33350383631713554</v>
      </c>
    </row>
    <row r="318" spans="1:38" x14ac:dyDescent="0.3">
      <c r="A318" s="19" t="s">
        <v>658</v>
      </c>
      <c r="B318" s="16" t="s">
        <v>744</v>
      </c>
      <c r="C318" s="19">
        <v>13652</v>
      </c>
      <c r="D318" s="78">
        <v>113</v>
      </c>
      <c r="E318" s="16">
        <v>10226</v>
      </c>
      <c r="F318" s="16">
        <v>2715</v>
      </c>
      <c r="G318" s="78">
        <v>75</v>
      </c>
      <c r="H318" s="78">
        <v>69</v>
      </c>
      <c r="I318" s="78">
        <v>454</v>
      </c>
      <c r="J318" s="89">
        <f t="shared" si="28"/>
        <v>3.3255200703193669E-2</v>
      </c>
      <c r="K318" s="89">
        <f t="shared" si="29"/>
        <v>0.96674479929680635</v>
      </c>
      <c r="L318" s="47">
        <f t="shared" si="30"/>
        <v>0.75732493407559331</v>
      </c>
      <c r="M318" s="16">
        <v>13652</v>
      </c>
      <c r="N318" s="78">
        <v>210</v>
      </c>
      <c r="O318" s="16">
        <v>6394</v>
      </c>
      <c r="P318" s="16">
        <v>1878</v>
      </c>
      <c r="Q318" s="78">
        <v>778</v>
      </c>
      <c r="R318" s="78">
        <v>125</v>
      </c>
      <c r="S318" s="16">
        <v>1879</v>
      </c>
      <c r="T318" s="16">
        <v>1716</v>
      </c>
      <c r="U318" s="78">
        <v>490</v>
      </c>
      <c r="V318" s="78">
        <v>0</v>
      </c>
      <c r="W318" s="78">
        <v>182</v>
      </c>
      <c r="X318" s="47">
        <f t="shared" si="31"/>
        <v>0.2724875476120715</v>
      </c>
      <c r="Y318" s="47">
        <f t="shared" si="32"/>
        <v>0.65719308526223263</v>
      </c>
      <c r="Z318" s="16">
        <v>13652</v>
      </c>
      <c r="AA318" s="78">
        <v>302</v>
      </c>
      <c r="AB318" s="16">
        <v>6918</v>
      </c>
      <c r="AC318" s="16">
        <v>1919</v>
      </c>
      <c r="AD318" s="78">
        <v>776</v>
      </c>
      <c r="AE318" s="78">
        <v>125</v>
      </c>
      <c r="AF318" s="16">
        <v>1566</v>
      </c>
      <c r="AG318" s="16">
        <v>1757</v>
      </c>
      <c r="AH318" s="78">
        <v>21</v>
      </c>
      <c r="AI318" s="78">
        <v>87</v>
      </c>
      <c r="AJ318" s="78">
        <v>181</v>
      </c>
      <c r="AK318" s="47">
        <f t="shared" si="33"/>
        <v>0.79966305303252272</v>
      </c>
      <c r="AL318" s="48">
        <f t="shared" si="34"/>
        <v>0.70725900966891297</v>
      </c>
    </row>
    <row r="319" spans="1:38" x14ac:dyDescent="0.3">
      <c r="A319" s="19" t="s">
        <v>658</v>
      </c>
      <c r="B319" s="16" t="s">
        <v>746</v>
      </c>
      <c r="C319" s="19">
        <v>8632</v>
      </c>
      <c r="D319" s="78">
        <v>166</v>
      </c>
      <c r="E319" s="16">
        <v>7809</v>
      </c>
      <c r="F319" s="78">
        <v>192</v>
      </c>
      <c r="G319" s="78">
        <v>29</v>
      </c>
      <c r="H319" s="78">
        <v>5</v>
      </c>
      <c r="I319" s="78">
        <v>431</v>
      </c>
      <c r="J319" s="89">
        <f t="shared" si="28"/>
        <v>4.9930491195551437E-2</v>
      </c>
      <c r="K319" s="89">
        <f t="shared" si="29"/>
        <v>0.95006950880444851</v>
      </c>
      <c r="L319" s="47">
        <f t="shared" si="30"/>
        <v>0.92388785912882299</v>
      </c>
      <c r="M319" s="16">
        <v>8632</v>
      </c>
      <c r="N319" s="78">
        <v>266</v>
      </c>
      <c r="O319" s="16">
        <v>6962</v>
      </c>
      <c r="P319" s="78">
        <v>513</v>
      </c>
      <c r="Q319" s="78">
        <v>59</v>
      </c>
      <c r="R319" s="78">
        <v>34</v>
      </c>
      <c r="S319" s="78">
        <v>744</v>
      </c>
      <c r="T319" s="78">
        <v>22</v>
      </c>
      <c r="U319" s="78">
        <v>5</v>
      </c>
      <c r="V319" s="78">
        <v>0</v>
      </c>
      <c r="W319" s="78">
        <v>27</v>
      </c>
      <c r="X319" s="47">
        <f t="shared" si="31"/>
        <v>9.2678405931417976E-2</v>
      </c>
      <c r="Y319" s="47">
        <f t="shared" si="32"/>
        <v>0.89735866543095455</v>
      </c>
      <c r="Z319" s="16">
        <v>8632</v>
      </c>
      <c r="AA319" s="78">
        <v>265</v>
      </c>
      <c r="AB319" s="16">
        <v>6875</v>
      </c>
      <c r="AC319" s="78">
        <v>503</v>
      </c>
      <c r="AD319" s="78">
        <v>56</v>
      </c>
      <c r="AE319" s="78">
        <v>34</v>
      </c>
      <c r="AF319" s="78">
        <v>850</v>
      </c>
      <c r="AG319" s="78">
        <v>22</v>
      </c>
      <c r="AH319" s="78">
        <v>0</v>
      </c>
      <c r="AI319" s="78">
        <v>0</v>
      </c>
      <c r="AJ319" s="78">
        <v>27</v>
      </c>
      <c r="AK319" s="47">
        <f t="shared" si="33"/>
        <v>0.8879749768303985</v>
      </c>
      <c r="AL319" s="48">
        <f t="shared" si="34"/>
        <v>0.91062326227988877</v>
      </c>
    </row>
    <row r="320" spans="1:38" x14ac:dyDescent="0.3">
      <c r="A320" s="19" t="s">
        <v>658</v>
      </c>
      <c r="B320" s="16" t="s">
        <v>748</v>
      </c>
      <c r="C320" s="19">
        <v>7683</v>
      </c>
      <c r="D320" s="78">
        <v>19</v>
      </c>
      <c r="E320" s="16">
        <v>1921</v>
      </c>
      <c r="F320" s="16">
        <v>4219</v>
      </c>
      <c r="G320" s="78">
        <v>334</v>
      </c>
      <c r="H320" s="78">
        <v>857</v>
      </c>
      <c r="I320" s="78">
        <v>333</v>
      </c>
      <c r="J320" s="89">
        <f t="shared" si="28"/>
        <v>4.3342444357672781E-2</v>
      </c>
      <c r="K320" s="89">
        <f t="shared" si="29"/>
        <v>0.95665755564232724</v>
      </c>
      <c r="L320" s="47">
        <f t="shared" si="30"/>
        <v>0.25250553169334894</v>
      </c>
      <c r="M320" s="16">
        <v>7683</v>
      </c>
      <c r="N320" s="16">
        <v>2066</v>
      </c>
      <c r="O320" s="78">
        <v>19</v>
      </c>
      <c r="P320" s="78">
        <v>475</v>
      </c>
      <c r="Q320" s="78">
        <v>272</v>
      </c>
      <c r="R320" s="78">
        <v>469</v>
      </c>
      <c r="S320" s="16">
        <v>1458</v>
      </c>
      <c r="T320" s="16">
        <v>2913</v>
      </c>
      <c r="U320" s="78">
        <v>9</v>
      </c>
      <c r="V320" s="78">
        <v>0</v>
      </c>
      <c r="W320" s="78">
        <v>2</v>
      </c>
      <c r="X320" s="47">
        <f t="shared" si="31"/>
        <v>0.62996225432773656</v>
      </c>
      <c r="Y320" s="47">
        <f t="shared" si="32"/>
        <v>0.33437459325784197</v>
      </c>
      <c r="Z320" s="16">
        <v>7683</v>
      </c>
      <c r="AA320" s="16">
        <v>1830</v>
      </c>
      <c r="AB320" s="78">
        <v>22</v>
      </c>
      <c r="AC320" s="78">
        <v>379</v>
      </c>
      <c r="AD320" s="78">
        <v>242</v>
      </c>
      <c r="AE320" s="78">
        <v>413</v>
      </c>
      <c r="AF320" s="16">
        <v>1778</v>
      </c>
      <c r="AG320" s="16">
        <v>3015</v>
      </c>
      <c r="AH320" s="78">
        <v>0</v>
      </c>
      <c r="AI320" s="78">
        <v>0</v>
      </c>
      <c r="AJ320" s="78">
        <v>4</v>
      </c>
      <c r="AK320" s="47">
        <f t="shared" si="33"/>
        <v>0.68280619549655086</v>
      </c>
      <c r="AL320" s="48">
        <f t="shared" si="34"/>
        <v>0.29344006247559545</v>
      </c>
    </row>
    <row r="321" spans="1:38" x14ac:dyDescent="0.3">
      <c r="A321" s="19" t="s">
        <v>658</v>
      </c>
      <c r="B321" s="16" t="s">
        <v>752</v>
      </c>
      <c r="C321" s="19">
        <v>10392</v>
      </c>
      <c r="D321" s="78">
        <v>131</v>
      </c>
      <c r="E321" s="16">
        <v>3847</v>
      </c>
      <c r="F321" s="16">
        <v>2869</v>
      </c>
      <c r="G321" s="78">
        <v>596</v>
      </c>
      <c r="H321" s="78">
        <v>190</v>
      </c>
      <c r="I321" s="16">
        <v>2759</v>
      </c>
      <c r="J321" s="89">
        <f t="shared" si="28"/>
        <v>0.26549268668206311</v>
      </c>
      <c r="K321" s="89">
        <f t="shared" si="29"/>
        <v>0.73450731331793695</v>
      </c>
      <c r="L321" s="47">
        <f t="shared" si="30"/>
        <v>0.3827944572748268</v>
      </c>
      <c r="M321" s="16">
        <v>10392</v>
      </c>
      <c r="N321" s="16">
        <v>1631</v>
      </c>
      <c r="O321" s="78">
        <v>53</v>
      </c>
      <c r="P321" s="16">
        <v>1354</v>
      </c>
      <c r="Q321" s="78">
        <v>590</v>
      </c>
      <c r="R321" s="78">
        <v>901</v>
      </c>
      <c r="S321" s="78">
        <v>729</v>
      </c>
      <c r="T321" s="16">
        <v>4656</v>
      </c>
      <c r="U321" s="78">
        <v>304</v>
      </c>
      <c r="V321" s="78">
        <v>10</v>
      </c>
      <c r="W321" s="78">
        <v>164</v>
      </c>
      <c r="X321" s="47">
        <f t="shared" si="31"/>
        <v>0.6048883756735951</v>
      </c>
      <c r="Y321" s="47">
        <f t="shared" si="32"/>
        <v>0.32159353348729791</v>
      </c>
      <c r="Z321" s="16">
        <v>10392</v>
      </c>
      <c r="AA321" s="16">
        <v>1758</v>
      </c>
      <c r="AB321" s="78">
        <v>60</v>
      </c>
      <c r="AC321" s="16">
        <v>1353</v>
      </c>
      <c r="AD321" s="78">
        <v>594</v>
      </c>
      <c r="AE321" s="16">
        <v>1003</v>
      </c>
      <c r="AF321" s="78">
        <v>913</v>
      </c>
      <c r="AG321" s="16">
        <v>4462</v>
      </c>
      <c r="AH321" s="78">
        <v>6</v>
      </c>
      <c r="AI321" s="78">
        <v>53</v>
      </c>
      <c r="AJ321" s="78">
        <v>190</v>
      </c>
      <c r="AK321" s="47">
        <f t="shared" si="33"/>
        <v>0.73508468052347964</v>
      </c>
      <c r="AL321" s="48">
        <f t="shared" si="34"/>
        <v>0.35219399538106233</v>
      </c>
    </row>
    <row r="322" spans="1:38" x14ac:dyDescent="0.3">
      <c r="A322" s="19" t="s">
        <v>658</v>
      </c>
      <c r="B322" s="16" t="s">
        <v>753</v>
      </c>
      <c r="C322" s="19">
        <v>11216</v>
      </c>
      <c r="D322" s="78">
        <v>311</v>
      </c>
      <c r="E322" s="16">
        <v>4983</v>
      </c>
      <c r="F322" s="16">
        <v>3232</v>
      </c>
      <c r="G322" s="78">
        <v>656</v>
      </c>
      <c r="H322" s="78">
        <v>113</v>
      </c>
      <c r="I322" s="16">
        <v>1921</v>
      </c>
      <c r="J322" s="89">
        <f t="shared" si="28"/>
        <v>0.17127318116975748</v>
      </c>
      <c r="K322" s="89">
        <f t="shared" si="29"/>
        <v>0.82872681883024257</v>
      </c>
      <c r="L322" s="47">
        <f t="shared" si="30"/>
        <v>0.47200427960057062</v>
      </c>
      <c r="M322" s="16">
        <v>11216</v>
      </c>
      <c r="N322" s="16">
        <v>4620</v>
      </c>
      <c r="O322" s="78">
        <v>140</v>
      </c>
      <c r="P322" s="16">
        <v>1743</v>
      </c>
      <c r="Q322" s="78">
        <v>526</v>
      </c>
      <c r="R322" s="78">
        <v>605</v>
      </c>
      <c r="S322" s="78">
        <v>841</v>
      </c>
      <c r="T322" s="16">
        <v>2210</v>
      </c>
      <c r="U322" s="78">
        <v>387</v>
      </c>
      <c r="V322" s="78">
        <v>33</v>
      </c>
      <c r="W322" s="78">
        <v>111</v>
      </c>
      <c r="X322" s="47">
        <f t="shared" si="31"/>
        <v>0.32596291012838802</v>
      </c>
      <c r="Y322" s="47">
        <f t="shared" si="32"/>
        <v>0.61430099857346643</v>
      </c>
      <c r="Z322" s="16">
        <v>11216</v>
      </c>
      <c r="AA322" s="16">
        <v>4865</v>
      </c>
      <c r="AB322" s="78">
        <v>98</v>
      </c>
      <c r="AC322" s="16">
        <v>1751</v>
      </c>
      <c r="AD322" s="78">
        <v>484</v>
      </c>
      <c r="AE322" s="78">
        <v>637</v>
      </c>
      <c r="AF322" s="16">
        <v>1015</v>
      </c>
      <c r="AG322" s="16">
        <v>2209</v>
      </c>
      <c r="AH322" s="78">
        <v>17</v>
      </c>
      <c r="AI322" s="78">
        <v>33</v>
      </c>
      <c r="AJ322" s="78">
        <v>107</v>
      </c>
      <c r="AK322" s="47">
        <f t="shared" si="33"/>
        <v>0.79707560627674745</v>
      </c>
      <c r="AL322" s="48">
        <f t="shared" si="34"/>
        <v>0.5431526390870185</v>
      </c>
    </row>
    <row r="323" spans="1:38" x14ac:dyDescent="0.3">
      <c r="A323" s="19" t="s">
        <v>658</v>
      </c>
      <c r="B323" s="16" t="s">
        <v>756</v>
      </c>
      <c r="C323" s="19">
        <v>15181</v>
      </c>
      <c r="D323" s="78">
        <v>466</v>
      </c>
      <c r="E323" s="16">
        <v>7648</v>
      </c>
      <c r="F323" s="16">
        <v>2046</v>
      </c>
      <c r="G323" s="78">
        <v>518</v>
      </c>
      <c r="H323" s="78">
        <v>167</v>
      </c>
      <c r="I323" s="16">
        <v>4336</v>
      </c>
      <c r="J323" s="89">
        <f t="shared" si="28"/>
        <v>0.2856201831236414</v>
      </c>
      <c r="K323" s="89">
        <f t="shared" si="29"/>
        <v>0.71437981687635865</v>
      </c>
      <c r="L323" s="47">
        <f t="shared" si="30"/>
        <v>0.53448389434161125</v>
      </c>
      <c r="M323" s="16">
        <v>15181</v>
      </c>
      <c r="N323" s="16">
        <v>3218</v>
      </c>
      <c r="O323" s="78">
        <v>86</v>
      </c>
      <c r="P323" s="16">
        <v>1535</v>
      </c>
      <c r="Q323" s="78">
        <v>622</v>
      </c>
      <c r="R323" s="16">
        <v>2499</v>
      </c>
      <c r="S323" s="78">
        <v>210</v>
      </c>
      <c r="T323" s="16">
        <v>4109</v>
      </c>
      <c r="U323" s="16">
        <v>2847</v>
      </c>
      <c r="V323" s="78">
        <v>37</v>
      </c>
      <c r="W323" s="78">
        <v>18</v>
      </c>
      <c r="X323" s="47">
        <f t="shared" si="31"/>
        <v>0.44911402410908374</v>
      </c>
      <c r="Y323" s="47">
        <f t="shared" si="32"/>
        <v>0.50629075818457281</v>
      </c>
      <c r="Z323" s="16">
        <v>15181</v>
      </c>
      <c r="AA323" s="16">
        <v>5030</v>
      </c>
      <c r="AB323" s="78">
        <v>277</v>
      </c>
      <c r="AC323" s="16">
        <v>2094</v>
      </c>
      <c r="AD323" s="78">
        <v>633</v>
      </c>
      <c r="AE323" s="16">
        <v>3229</v>
      </c>
      <c r="AF323" s="78">
        <v>294</v>
      </c>
      <c r="AG323" s="16">
        <v>3564</v>
      </c>
      <c r="AH323" s="78">
        <v>14</v>
      </c>
      <c r="AI323" s="78">
        <v>14</v>
      </c>
      <c r="AJ323" s="78">
        <v>32</v>
      </c>
      <c r="AK323" s="47">
        <f t="shared" si="33"/>
        <v>0.72320663987879585</v>
      </c>
      <c r="AL323" s="48">
        <f t="shared" si="34"/>
        <v>0.52038732626309203</v>
      </c>
    </row>
    <row r="324" spans="1:38" x14ac:dyDescent="0.3">
      <c r="A324" s="19" t="s">
        <v>658</v>
      </c>
      <c r="B324" s="16" t="s">
        <v>757</v>
      </c>
      <c r="C324" s="19">
        <v>9665</v>
      </c>
      <c r="D324" s="78">
        <v>144</v>
      </c>
      <c r="E324" s="78">
        <v>1148</v>
      </c>
      <c r="F324" s="78">
        <v>838</v>
      </c>
      <c r="G324" s="16">
        <v>1594</v>
      </c>
      <c r="H324" s="78">
        <v>361</v>
      </c>
      <c r="I324" s="16">
        <v>5580</v>
      </c>
      <c r="J324" s="89">
        <f t="shared" si="28"/>
        <v>0.57734092084842215</v>
      </c>
      <c r="K324" s="89">
        <f t="shared" si="29"/>
        <v>0.42265907915157785</v>
      </c>
      <c r="L324" s="47">
        <f t="shared" si="30"/>
        <v>0.13367822038282462</v>
      </c>
      <c r="M324" s="16">
        <v>9665</v>
      </c>
      <c r="N324" s="16">
        <v>5906</v>
      </c>
      <c r="O324" s="78">
        <v>11</v>
      </c>
      <c r="P324" s="78">
        <v>15</v>
      </c>
      <c r="Q324" s="78">
        <v>202</v>
      </c>
      <c r="R324" s="78">
        <v>940</v>
      </c>
      <c r="S324" s="78">
        <v>403</v>
      </c>
      <c r="T324" s="16">
        <v>2081</v>
      </c>
      <c r="U324" s="78">
        <v>1</v>
      </c>
      <c r="V324" s="78">
        <v>0</v>
      </c>
      <c r="W324" s="78">
        <v>106</v>
      </c>
      <c r="X324" s="47">
        <f t="shared" si="31"/>
        <v>0.35426797723745473</v>
      </c>
      <c r="Y324" s="47">
        <f t="shared" si="32"/>
        <v>0.61386445938954992</v>
      </c>
      <c r="Z324" s="16">
        <v>9665</v>
      </c>
      <c r="AA324" s="16">
        <v>5901</v>
      </c>
      <c r="AB324" s="78">
        <v>14</v>
      </c>
      <c r="AC324" s="78">
        <v>15</v>
      </c>
      <c r="AD324" s="78">
        <v>202</v>
      </c>
      <c r="AE324" s="78">
        <v>941</v>
      </c>
      <c r="AF324" s="78">
        <v>403</v>
      </c>
      <c r="AG324" s="16">
        <v>2077</v>
      </c>
      <c r="AH324" s="78">
        <v>0</v>
      </c>
      <c r="AI324" s="78">
        <v>0</v>
      </c>
      <c r="AJ324" s="78">
        <v>112</v>
      </c>
      <c r="AK324" s="47">
        <f t="shared" si="33"/>
        <v>0.82845318158303161</v>
      </c>
      <c r="AL324" s="48">
        <f t="shared" si="34"/>
        <v>0.37377133988618727</v>
      </c>
    </row>
    <row r="325" spans="1:38" x14ac:dyDescent="0.3">
      <c r="A325" s="19" t="s">
        <v>658</v>
      </c>
      <c r="B325" s="16" t="s">
        <v>759</v>
      </c>
      <c r="C325" s="19">
        <v>3318</v>
      </c>
      <c r="D325" s="78">
        <v>4</v>
      </c>
      <c r="E325" s="78">
        <v>432</v>
      </c>
      <c r="F325" s="78">
        <v>91</v>
      </c>
      <c r="G325" s="78">
        <v>8</v>
      </c>
      <c r="H325" s="78">
        <v>11</v>
      </c>
      <c r="I325" s="16">
        <v>2772</v>
      </c>
      <c r="J325" s="89">
        <f t="shared" si="28"/>
        <v>0.83544303797468356</v>
      </c>
      <c r="K325" s="89">
        <f t="shared" si="29"/>
        <v>0.16455696202531644</v>
      </c>
      <c r="L325" s="47">
        <f t="shared" si="30"/>
        <v>0.13140446051838456</v>
      </c>
      <c r="M325" s="16">
        <v>3318</v>
      </c>
      <c r="N325" s="78">
        <v>1</v>
      </c>
      <c r="O325" s="78">
        <v>0</v>
      </c>
      <c r="P325" s="78">
        <v>0</v>
      </c>
      <c r="Q325" s="78">
        <v>0</v>
      </c>
      <c r="R325" s="78">
        <v>0</v>
      </c>
      <c r="S325" s="78">
        <v>9</v>
      </c>
      <c r="T325" s="16">
        <v>3308</v>
      </c>
      <c r="U325" s="78">
        <v>0</v>
      </c>
      <c r="V325" s="78">
        <v>0</v>
      </c>
      <c r="W325" s="78">
        <v>0</v>
      </c>
      <c r="X325" s="47">
        <f t="shared" si="31"/>
        <v>0.99969861362266421</v>
      </c>
      <c r="Y325" s="47">
        <f t="shared" si="32"/>
        <v>3.0138637733574441E-4</v>
      </c>
      <c r="Z325" s="16">
        <v>3318</v>
      </c>
      <c r="AA325" s="78">
        <v>1</v>
      </c>
      <c r="AB325" s="78">
        <v>0</v>
      </c>
      <c r="AC325" s="78">
        <v>0</v>
      </c>
      <c r="AD325" s="78">
        <v>0</v>
      </c>
      <c r="AE325" s="78">
        <v>0</v>
      </c>
      <c r="AF325" s="78">
        <v>10</v>
      </c>
      <c r="AG325" s="16">
        <v>3305</v>
      </c>
      <c r="AH325" s="78">
        <v>0</v>
      </c>
      <c r="AI325" s="78">
        <v>0</v>
      </c>
      <c r="AJ325" s="78">
        <v>2</v>
      </c>
      <c r="AK325" s="47">
        <f t="shared" si="33"/>
        <v>0.9963833634719711</v>
      </c>
      <c r="AL325" s="48">
        <f t="shared" si="34"/>
        <v>6.5852923447860146E-2</v>
      </c>
    </row>
    <row r="326" spans="1:38" x14ac:dyDescent="0.3">
      <c r="A326" s="19" t="s">
        <v>658</v>
      </c>
      <c r="B326" s="16" t="s">
        <v>762</v>
      </c>
      <c r="C326" s="19">
        <v>34096</v>
      </c>
      <c r="D326" s="78">
        <v>531</v>
      </c>
      <c r="E326" s="16">
        <v>24051</v>
      </c>
      <c r="F326" s="78">
        <v>429</v>
      </c>
      <c r="G326" s="78">
        <v>73</v>
      </c>
      <c r="H326" s="78">
        <v>288</v>
      </c>
      <c r="I326" s="16">
        <v>8724</v>
      </c>
      <c r="J326" s="89">
        <f t="shared" ref="J326:J335" si="35">I326/C326</f>
        <v>0.2558657907085875</v>
      </c>
      <c r="K326" s="89">
        <f t="shared" ref="K326:K335" si="36">1-J326</f>
        <v>0.7441342092914125</v>
      </c>
      <c r="L326" s="47">
        <f t="shared" ref="L326:L335" si="37">(D326+E326)/C326</f>
        <v>0.72096433599249177</v>
      </c>
      <c r="M326" s="16">
        <v>34096</v>
      </c>
      <c r="N326" s="16">
        <v>2656</v>
      </c>
      <c r="O326" s="16">
        <v>4512</v>
      </c>
      <c r="P326" s="16">
        <v>6816</v>
      </c>
      <c r="Q326" s="78">
        <v>629</v>
      </c>
      <c r="R326" s="78">
        <v>67</v>
      </c>
      <c r="S326" s="78">
        <v>892</v>
      </c>
      <c r="T326" s="16">
        <v>13262</v>
      </c>
      <c r="U326" s="16">
        <v>4974</v>
      </c>
      <c r="V326" s="78">
        <v>156</v>
      </c>
      <c r="W326" s="78">
        <v>132</v>
      </c>
      <c r="X326" s="47">
        <f t="shared" ref="X326:X335" si="38">(R326+S326+T326)/M326</f>
        <v>0.41708704833411542</v>
      </c>
      <c r="Y326" s="47">
        <f t="shared" ref="Y326:Y335" si="39">(N326+O326+P326+U326)/M326</f>
        <v>0.55601830126701079</v>
      </c>
      <c r="Z326" s="16">
        <v>34096</v>
      </c>
      <c r="AA326" s="16">
        <v>4908</v>
      </c>
      <c r="AB326" s="16">
        <v>5573</v>
      </c>
      <c r="AC326" s="16">
        <v>7786</v>
      </c>
      <c r="AD326" s="78">
        <v>600</v>
      </c>
      <c r="AE326" s="78">
        <v>339</v>
      </c>
      <c r="AF326" s="16">
        <v>1072</v>
      </c>
      <c r="AG326" s="16">
        <v>13445</v>
      </c>
      <c r="AH326" s="78">
        <v>53</v>
      </c>
      <c r="AI326" s="78">
        <v>156</v>
      </c>
      <c r="AJ326" s="78">
        <v>164</v>
      </c>
      <c r="AK326" s="47">
        <f t="shared" ref="AK326:AK335" si="40">(AA326+AB326+AC326+AG326+AH326)/Z326</f>
        <v>0.9316342092914125</v>
      </c>
      <c r="AL326" s="48">
        <f t="shared" ref="AL326:AL335" si="41">(Y326+L326)/2</f>
        <v>0.63849131862975128</v>
      </c>
    </row>
    <row r="327" spans="1:38" x14ac:dyDescent="0.3">
      <c r="A327" s="19" t="s">
        <v>658</v>
      </c>
      <c r="B327" s="16" t="s">
        <v>763</v>
      </c>
      <c r="C327" s="19">
        <v>8025</v>
      </c>
      <c r="D327" s="78">
        <v>42</v>
      </c>
      <c r="E327" s="16">
        <v>1649</v>
      </c>
      <c r="F327" s="78">
        <v>282</v>
      </c>
      <c r="G327" s="78">
        <v>52</v>
      </c>
      <c r="H327" s="78">
        <v>16</v>
      </c>
      <c r="I327" s="16">
        <v>5984</v>
      </c>
      <c r="J327" s="89">
        <f t="shared" si="35"/>
        <v>0.74566978193146416</v>
      </c>
      <c r="K327" s="89">
        <f t="shared" si="36"/>
        <v>0.25433021806853584</v>
      </c>
      <c r="L327" s="47">
        <f t="shared" si="37"/>
        <v>0.2107165109034268</v>
      </c>
      <c r="M327" s="16">
        <v>8025</v>
      </c>
      <c r="N327" s="16">
        <v>2186</v>
      </c>
      <c r="O327" s="78">
        <v>113</v>
      </c>
      <c r="P327" s="16">
        <v>1203</v>
      </c>
      <c r="Q327" s="16">
        <v>1066</v>
      </c>
      <c r="R327" s="78">
        <v>5</v>
      </c>
      <c r="S327" s="78">
        <v>643</v>
      </c>
      <c r="T327" s="16">
        <v>2795</v>
      </c>
      <c r="U327" s="78">
        <v>5</v>
      </c>
      <c r="V327" s="78">
        <v>0</v>
      </c>
      <c r="W327" s="78">
        <v>9</v>
      </c>
      <c r="X327" s="47">
        <f t="shared" si="38"/>
        <v>0.4290342679127726</v>
      </c>
      <c r="Y327" s="47">
        <f t="shared" si="39"/>
        <v>0.43700934579439255</v>
      </c>
      <c r="Z327" s="16">
        <v>8025</v>
      </c>
      <c r="AA327" s="16">
        <v>2560</v>
      </c>
      <c r="AB327" s="78">
        <v>10</v>
      </c>
      <c r="AC327" s="78">
        <v>785</v>
      </c>
      <c r="AD327" s="16">
        <v>1029</v>
      </c>
      <c r="AE327" s="78">
        <v>5</v>
      </c>
      <c r="AF327" s="78">
        <v>789</v>
      </c>
      <c r="AG327" s="16">
        <v>2837</v>
      </c>
      <c r="AH327" s="78">
        <v>1</v>
      </c>
      <c r="AI327" s="78">
        <v>0</v>
      </c>
      <c r="AJ327" s="78">
        <v>9</v>
      </c>
      <c r="AK327" s="47">
        <f t="shared" si="40"/>
        <v>0.77171339563862928</v>
      </c>
      <c r="AL327" s="48">
        <f t="shared" si="41"/>
        <v>0.32386292834890967</v>
      </c>
    </row>
    <row r="328" spans="1:38" x14ac:dyDescent="0.3">
      <c r="A328" s="19" t="s">
        <v>658</v>
      </c>
      <c r="B328" s="16" t="s">
        <v>765</v>
      </c>
      <c r="C328" s="19">
        <v>19404</v>
      </c>
      <c r="D328" s="78">
        <v>295</v>
      </c>
      <c r="E328" s="16">
        <v>8025</v>
      </c>
      <c r="F328" s="78">
        <v>1627</v>
      </c>
      <c r="G328" s="78">
        <v>196</v>
      </c>
      <c r="H328" s="78">
        <v>338</v>
      </c>
      <c r="I328" s="16">
        <v>8923</v>
      </c>
      <c r="J328" s="89">
        <f t="shared" si="35"/>
        <v>0.45985363842506699</v>
      </c>
      <c r="K328" s="89">
        <f t="shared" si="36"/>
        <v>0.54014636157493301</v>
      </c>
      <c r="L328" s="47">
        <f t="shared" si="37"/>
        <v>0.42877757163471447</v>
      </c>
      <c r="M328" s="16">
        <v>19404</v>
      </c>
      <c r="N328" s="16">
        <v>7979</v>
      </c>
      <c r="O328" s="78">
        <v>99</v>
      </c>
      <c r="P328" s="16">
        <v>2201</v>
      </c>
      <c r="Q328" s="78">
        <v>860</v>
      </c>
      <c r="R328" s="78">
        <v>328</v>
      </c>
      <c r="S328" s="78">
        <v>638</v>
      </c>
      <c r="T328" s="16">
        <v>6932</v>
      </c>
      <c r="U328" s="78">
        <v>349</v>
      </c>
      <c r="V328" s="78">
        <v>0</v>
      </c>
      <c r="W328" s="78">
        <v>18</v>
      </c>
      <c r="X328" s="47">
        <f t="shared" si="38"/>
        <v>0.40702947845804988</v>
      </c>
      <c r="Y328" s="47">
        <f t="shared" si="39"/>
        <v>0.54772211915069058</v>
      </c>
      <c r="Z328" s="16">
        <v>19404</v>
      </c>
      <c r="AA328" s="16">
        <v>8379</v>
      </c>
      <c r="AB328" s="78">
        <v>98</v>
      </c>
      <c r="AC328" s="16">
        <v>2107</v>
      </c>
      <c r="AD328" s="78">
        <v>693</v>
      </c>
      <c r="AE328" s="78">
        <v>341</v>
      </c>
      <c r="AF328" s="78">
        <v>855</v>
      </c>
      <c r="AG328" s="16">
        <v>6795</v>
      </c>
      <c r="AH328" s="78">
        <v>50</v>
      </c>
      <c r="AI328" s="78">
        <v>1</v>
      </c>
      <c r="AJ328" s="78">
        <v>85</v>
      </c>
      <c r="AK328" s="47">
        <f t="shared" si="40"/>
        <v>0.89821686250257682</v>
      </c>
      <c r="AL328" s="48">
        <f t="shared" si="41"/>
        <v>0.48824984539270255</v>
      </c>
    </row>
    <row r="329" spans="1:38" x14ac:dyDescent="0.3">
      <c r="A329" s="19" t="s">
        <v>658</v>
      </c>
      <c r="B329" s="16" t="s">
        <v>767</v>
      </c>
      <c r="C329" s="19">
        <v>5208</v>
      </c>
      <c r="D329" s="78">
        <v>150</v>
      </c>
      <c r="E329" s="16">
        <v>3404</v>
      </c>
      <c r="F329" s="78">
        <v>102</v>
      </c>
      <c r="G329" s="78">
        <v>147</v>
      </c>
      <c r="H329" s="78">
        <v>33</v>
      </c>
      <c r="I329" s="16">
        <v>1372</v>
      </c>
      <c r="J329" s="89">
        <f t="shared" si="35"/>
        <v>0.26344086021505375</v>
      </c>
      <c r="K329" s="89">
        <f t="shared" si="36"/>
        <v>0.73655913978494625</v>
      </c>
      <c r="L329" s="47">
        <f t="shared" si="37"/>
        <v>0.68241167434715821</v>
      </c>
      <c r="M329" s="16">
        <v>5208</v>
      </c>
      <c r="N329" s="16">
        <v>3533</v>
      </c>
      <c r="O329" s="78">
        <v>7</v>
      </c>
      <c r="P329" s="78">
        <v>145</v>
      </c>
      <c r="Q329" s="78">
        <v>16</v>
      </c>
      <c r="R329" s="78">
        <v>4</v>
      </c>
      <c r="S329" s="78">
        <v>207</v>
      </c>
      <c r="T329" s="16">
        <v>1165</v>
      </c>
      <c r="U329" s="78">
        <v>130</v>
      </c>
      <c r="V329" s="78">
        <v>0</v>
      </c>
      <c r="W329" s="78">
        <v>1</v>
      </c>
      <c r="X329" s="47">
        <f t="shared" si="38"/>
        <v>0.2642089093701997</v>
      </c>
      <c r="Y329" s="47">
        <f t="shared" si="39"/>
        <v>0.73252688172043012</v>
      </c>
      <c r="Z329" s="16">
        <v>5208</v>
      </c>
      <c r="AA329" s="16">
        <v>3693</v>
      </c>
      <c r="AB329" s="78">
        <v>5</v>
      </c>
      <c r="AC329" s="78">
        <v>121</v>
      </c>
      <c r="AD329" s="78">
        <v>16</v>
      </c>
      <c r="AE329" s="78">
        <v>3</v>
      </c>
      <c r="AF329" s="78">
        <v>208</v>
      </c>
      <c r="AG329" s="16">
        <v>1155</v>
      </c>
      <c r="AH329" s="78">
        <v>6</v>
      </c>
      <c r="AI329" s="78">
        <v>0</v>
      </c>
      <c r="AJ329" s="78">
        <v>1</v>
      </c>
      <c r="AK329" s="47">
        <f t="shared" si="40"/>
        <v>0.95622119815668205</v>
      </c>
      <c r="AL329" s="48">
        <f t="shared" si="41"/>
        <v>0.70746927803379411</v>
      </c>
    </row>
    <row r="330" spans="1:38" x14ac:dyDescent="0.3">
      <c r="A330" s="19" t="s">
        <v>658</v>
      </c>
      <c r="B330" s="16" t="s">
        <v>771</v>
      </c>
      <c r="C330" s="19">
        <v>19111</v>
      </c>
      <c r="D330" s="78">
        <v>373</v>
      </c>
      <c r="E330" s="16">
        <v>7785</v>
      </c>
      <c r="F330" s="16">
        <v>4870</v>
      </c>
      <c r="G330" s="78">
        <v>293</v>
      </c>
      <c r="H330" s="78">
        <v>137</v>
      </c>
      <c r="I330" s="16">
        <v>5653</v>
      </c>
      <c r="J330" s="89">
        <f t="shared" si="35"/>
        <v>0.29579823138506617</v>
      </c>
      <c r="K330" s="89">
        <f t="shared" si="36"/>
        <v>0.70420176861493378</v>
      </c>
      <c r="L330" s="47">
        <f t="shared" si="37"/>
        <v>0.42687457485217939</v>
      </c>
      <c r="M330" s="16">
        <v>19111</v>
      </c>
      <c r="N330" s="16">
        <v>8803</v>
      </c>
      <c r="O330" s="78">
        <v>273</v>
      </c>
      <c r="P330" s="16">
        <v>4293</v>
      </c>
      <c r="Q330" s="16">
        <v>1757</v>
      </c>
      <c r="R330" s="78">
        <v>99</v>
      </c>
      <c r="S330" s="78">
        <v>1059</v>
      </c>
      <c r="T330" s="78">
        <v>1370</v>
      </c>
      <c r="U330" s="16">
        <v>1297</v>
      </c>
      <c r="V330" s="78">
        <v>2</v>
      </c>
      <c r="W330" s="78">
        <v>158</v>
      </c>
      <c r="X330" s="47">
        <f t="shared" si="38"/>
        <v>0.13227983883627231</v>
      </c>
      <c r="Y330" s="47">
        <f t="shared" si="39"/>
        <v>0.76741143843859561</v>
      </c>
      <c r="Z330" s="16">
        <v>19111</v>
      </c>
      <c r="AA330" s="16">
        <v>9547</v>
      </c>
      <c r="AB330" s="78">
        <v>250</v>
      </c>
      <c r="AC330" s="16">
        <v>4680</v>
      </c>
      <c r="AD330" s="16">
        <v>1678</v>
      </c>
      <c r="AE330" s="78">
        <v>94</v>
      </c>
      <c r="AF330" s="78">
        <v>1214</v>
      </c>
      <c r="AG330" s="78">
        <v>1482</v>
      </c>
      <c r="AH330" s="78">
        <v>35</v>
      </c>
      <c r="AI330" s="78">
        <v>4</v>
      </c>
      <c r="AJ330" s="78">
        <v>127</v>
      </c>
      <c r="AK330" s="47">
        <f t="shared" si="40"/>
        <v>0.83690021453613106</v>
      </c>
      <c r="AL330" s="48">
        <f t="shared" si="41"/>
        <v>0.59714300664538755</v>
      </c>
    </row>
    <row r="331" spans="1:38" x14ac:dyDescent="0.3">
      <c r="A331" s="19" t="s">
        <v>658</v>
      </c>
      <c r="B331" s="16" t="s">
        <v>772</v>
      </c>
      <c r="C331" s="19">
        <v>13299</v>
      </c>
      <c r="D331" s="78">
        <v>103</v>
      </c>
      <c r="E331" s="16">
        <v>4279</v>
      </c>
      <c r="F331" s="78">
        <v>512</v>
      </c>
      <c r="G331" s="78">
        <v>44</v>
      </c>
      <c r="H331" s="78">
        <v>43</v>
      </c>
      <c r="I331" s="16">
        <v>8318</v>
      </c>
      <c r="J331" s="89">
        <f t="shared" si="35"/>
        <v>0.62546056094443192</v>
      </c>
      <c r="K331" s="89">
        <f t="shared" si="36"/>
        <v>0.37453943905556808</v>
      </c>
      <c r="L331" s="47">
        <f t="shared" si="37"/>
        <v>0.32949845853071658</v>
      </c>
      <c r="M331" s="16">
        <v>13299</v>
      </c>
      <c r="N331" s="16">
        <v>3813</v>
      </c>
      <c r="O331" s="78">
        <v>116</v>
      </c>
      <c r="P331" s="78">
        <v>919</v>
      </c>
      <c r="Q331" s="78">
        <v>560</v>
      </c>
      <c r="R331" s="78">
        <v>69</v>
      </c>
      <c r="S331" s="78">
        <v>585</v>
      </c>
      <c r="T331" s="16">
        <v>7180</v>
      </c>
      <c r="U331" s="78">
        <v>47</v>
      </c>
      <c r="V331" s="78">
        <v>0</v>
      </c>
      <c r="W331" s="78">
        <v>10</v>
      </c>
      <c r="X331" s="47">
        <f t="shared" si="38"/>
        <v>0.58906684713136326</v>
      </c>
      <c r="Y331" s="47">
        <f t="shared" si="39"/>
        <v>0.36807278742762611</v>
      </c>
      <c r="Z331" s="16">
        <v>13299</v>
      </c>
      <c r="AA331" s="16">
        <v>4077</v>
      </c>
      <c r="AB331" s="78">
        <v>86</v>
      </c>
      <c r="AC331" s="78">
        <v>644</v>
      </c>
      <c r="AD331" s="78">
        <v>510</v>
      </c>
      <c r="AE331" s="78">
        <v>64</v>
      </c>
      <c r="AF331" s="78">
        <v>737</v>
      </c>
      <c r="AG331" s="16">
        <v>7170</v>
      </c>
      <c r="AH331" s="78">
        <v>1</v>
      </c>
      <c r="AI331" s="78">
        <v>0</v>
      </c>
      <c r="AJ331" s="78">
        <v>10</v>
      </c>
      <c r="AK331" s="47">
        <f t="shared" si="40"/>
        <v>0.90066922324986842</v>
      </c>
      <c r="AL331" s="48">
        <f t="shared" si="41"/>
        <v>0.34878562297917137</v>
      </c>
    </row>
    <row r="332" spans="1:38" x14ac:dyDescent="0.3">
      <c r="A332" s="19" t="s">
        <v>658</v>
      </c>
      <c r="B332" s="16" t="s">
        <v>774</v>
      </c>
      <c r="C332" s="19">
        <v>12521</v>
      </c>
      <c r="D332" s="78">
        <v>228</v>
      </c>
      <c r="E332" s="16">
        <v>5363</v>
      </c>
      <c r="F332" s="78">
        <v>4904</v>
      </c>
      <c r="G332" s="78">
        <v>177</v>
      </c>
      <c r="H332" s="78">
        <v>201</v>
      </c>
      <c r="I332" s="16">
        <v>1648</v>
      </c>
      <c r="J332" s="89">
        <f t="shared" si="35"/>
        <v>0.1316188802811277</v>
      </c>
      <c r="K332" s="89">
        <f t="shared" si="36"/>
        <v>0.86838111971887233</v>
      </c>
      <c r="L332" s="47">
        <f t="shared" si="37"/>
        <v>0.44652982988579187</v>
      </c>
      <c r="M332" s="16">
        <v>12521</v>
      </c>
      <c r="N332" s="16">
        <v>4072</v>
      </c>
      <c r="O332" s="78">
        <v>276</v>
      </c>
      <c r="P332" s="16">
        <v>3622</v>
      </c>
      <c r="Q332" s="78">
        <v>1560</v>
      </c>
      <c r="R332" s="78">
        <v>75</v>
      </c>
      <c r="S332" s="78">
        <v>1701</v>
      </c>
      <c r="T332" s="78">
        <v>900</v>
      </c>
      <c r="U332" s="78">
        <v>204</v>
      </c>
      <c r="V332" s="78">
        <v>2</v>
      </c>
      <c r="W332" s="78">
        <v>109</v>
      </c>
      <c r="X332" s="47">
        <f t="shared" si="38"/>
        <v>0.21372094880600592</v>
      </c>
      <c r="Y332" s="47">
        <f t="shared" si="39"/>
        <v>0.65282325692836041</v>
      </c>
      <c r="Z332" s="16">
        <v>12521</v>
      </c>
      <c r="AA332" s="16">
        <v>4376</v>
      </c>
      <c r="AB332" s="78">
        <v>190</v>
      </c>
      <c r="AC332" s="16">
        <v>3270</v>
      </c>
      <c r="AD332" s="78">
        <v>1451</v>
      </c>
      <c r="AE332" s="78">
        <v>87</v>
      </c>
      <c r="AF332" s="78">
        <v>2019</v>
      </c>
      <c r="AG332" s="78">
        <v>1000</v>
      </c>
      <c r="AH332" s="78">
        <v>5</v>
      </c>
      <c r="AI332" s="78">
        <v>14</v>
      </c>
      <c r="AJ332" s="78">
        <v>109</v>
      </c>
      <c r="AK332" s="47">
        <f t="shared" si="40"/>
        <v>0.70609376247903521</v>
      </c>
      <c r="AL332" s="48">
        <f t="shared" si="41"/>
        <v>0.54967654340707617</v>
      </c>
    </row>
    <row r="333" spans="1:38" x14ac:dyDescent="0.3">
      <c r="A333" s="19" t="s">
        <v>658</v>
      </c>
      <c r="B333" s="16" t="s">
        <v>778</v>
      </c>
      <c r="C333" s="19">
        <v>37673</v>
      </c>
      <c r="D333" s="78">
        <v>735</v>
      </c>
      <c r="E333" s="16">
        <v>33323</v>
      </c>
      <c r="F333" s="78">
        <v>587</v>
      </c>
      <c r="G333" s="78">
        <v>33</v>
      </c>
      <c r="H333" s="78">
        <v>92</v>
      </c>
      <c r="I333" s="16">
        <v>2903</v>
      </c>
      <c r="J333" s="89">
        <f t="shared" si="35"/>
        <v>7.7057839832240599E-2</v>
      </c>
      <c r="K333" s="89">
        <f t="shared" si="36"/>
        <v>0.92294216016775943</v>
      </c>
      <c r="L333" s="47">
        <f t="shared" si="37"/>
        <v>0.90404268308868418</v>
      </c>
      <c r="M333" s="16">
        <v>37673</v>
      </c>
      <c r="N333" s="78">
        <v>2388</v>
      </c>
      <c r="O333" s="16">
        <v>1387</v>
      </c>
      <c r="P333" s="16">
        <v>3976</v>
      </c>
      <c r="Q333" s="78">
        <v>294</v>
      </c>
      <c r="R333" s="78">
        <v>15</v>
      </c>
      <c r="S333" s="78">
        <v>1646</v>
      </c>
      <c r="T333" s="16">
        <v>7845</v>
      </c>
      <c r="U333" s="16">
        <v>19993</v>
      </c>
      <c r="V333" s="78">
        <v>101</v>
      </c>
      <c r="W333" s="78">
        <v>28</v>
      </c>
      <c r="X333" s="47">
        <f t="shared" si="38"/>
        <v>0.25232925437315851</v>
      </c>
      <c r="Y333" s="47">
        <f t="shared" si="39"/>
        <v>0.73644254505879547</v>
      </c>
      <c r="Z333" s="16">
        <v>37673</v>
      </c>
      <c r="AA333" s="16">
        <v>4968</v>
      </c>
      <c r="AB333" s="16">
        <v>5593</v>
      </c>
      <c r="AC333" s="16">
        <v>14111</v>
      </c>
      <c r="AD333" s="78">
        <v>427</v>
      </c>
      <c r="AE333" s="78">
        <v>39</v>
      </c>
      <c r="AF333" s="16">
        <v>2097</v>
      </c>
      <c r="AG333" s="16">
        <v>10020</v>
      </c>
      <c r="AH333" s="78">
        <v>366</v>
      </c>
      <c r="AI333" s="78">
        <v>5</v>
      </c>
      <c r="AJ333" s="78">
        <v>47</v>
      </c>
      <c r="AK333" s="47">
        <f t="shared" si="40"/>
        <v>0.93058689246940784</v>
      </c>
      <c r="AL333" s="48">
        <f t="shared" si="41"/>
        <v>0.82024261407373977</v>
      </c>
    </row>
    <row r="334" spans="1:38" x14ac:dyDescent="0.3">
      <c r="A334" s="19" t="s">
        <v>658</v>
      </c>
      <c r="B334" s="16" t="s">
        <v>781</v>
      </c>
      <c r="C334" s="19">
        <v>6165</v>
      </c>
      <c r="D334" s="78">
        <v>28</v>
      </c>
      <c r="E334" s="16">
        <v>3987</v>
      </c>
      <c r="F334" s="78">
        <v>27</v>
      </c>
      <c r="G334" s="78">
        <v>7</v>
      </c>
      <c r="H334" s="78">
        <v>6</v>
      </c>
      <c r="I334" s="16">
        <v>2110</v>
      </c>
      <c r="J334" s="89">
        <f t="shared" si="35"/>
        <v>0.34225466342254662</v>
      </c>
      <c r="K334" s="89">
        <f t="shared" si="36"/>
        <v>0.65774533657745338</v>
      </c>
      <c r="L334" s="47">
        <f t="shared" si="37"/>
        <v>0.65125709651257091</v>
      </c>
      <c r="M334" s="16">
        <v>6165</v>
      </c>
      <c r="N334" s="16">
        <v>3541</v>
      </c>
      <c r="O334" s="78">
        <v>64</v>
      </c>
      <c r="P334" s="16">
        <v>1451</v>
      </c>
      <c r="Q334" s="78">
        <v>111</v>
      </c>
      <c r="R334" s="78">
        <v>43</v>
      </c>
      <c r="S334" s="78">
        <v>144</v>
      </c>
      <c r="T334" s="78">
        <v>701</v>
      </c>
      <c r="U334" s="78">
        <v>99</v>
      </c>
      <c r="V334" s="78">
        <v>1</v>
      </c>
      <c r="W334" s="78">
        <v>10</v>
      </c>
      <c r="X334" s="47">
        <f t="shared" si="38"/>
        <v>0.14403892944038929</v>
      </c>
      <c r="Y334" s="47">
        <f t="shared" si="39"/>
        <v>0.83617193836171944</v>
      </c>
      <c r="Z334" s="16">
        <v>6165</v>
      </c>
      <c r="AA334" s="16">
        <v>3861</v>
      </c>
      <c r="AB334" s="78">
        <v>48</v>
      </c>
      <c r="AC334" s="16">
        <v>1179</v>
      </c>
      <c r="AD334" s="78">
        <v>79</v>
      </c>
      <c r="AE334" s="78">
        <v>101</v>
      </c>
      <c r="AF334" s="78">
        <v>163</v>
      </c>
      <c r="AG334" s="78">
        <v>723</v>
      </c>
      <c r="AH334" s="78">
        <v>0</v>
      </c>
      <c r="AI334" s="78">
        <v>0</v>
      </c>
      <c r="AJ334" s="78">
        <v>11</v>
      </c>
      <c r="AK334" s="47">
        <f t="shared" si="40"/>
        <v>0.94257907542579078</v>
      </c>
      <c r="AL334" s="48">
        <f t="shared" si="41"/>
        <v>0.74371451743714512</v>
      </c>
    </row>
    <row r="335" spans="1:38" ht="15" thickBot="1" x14ac:dyDescent="0.35">
      <c r="A335" s="20" t="s">
        <v>658</v>
      </c>
      <c r="B335" s="22" t="s">
        <v>782</v>
      </c>
      <c r="C335" s="20">
        <v>17196</v>
      </c>
      <c r="D335" s="84">
        <v>545</v>
      </c>
      <c r="E335" s="22">
        <v>9855</v>
      </c>
      <c r="F335" s="84">
        <v>364</v>
      </c>
      <c r="G335" s="84">
        <v>70</v>
      </c>
      <c r="H335" s="84">
        <v>75</v>
      </c>
      <c r="I335" s="84">
        <v>6287</v>
      </c>
      <c r="J335" s="91">
        <f t="shared" si="35"/>
        <v>0.36560828099558035</v>
      </c>
      <c r="K335" s="91">
        <f t="shared" si="36"/>
        <v>0.63439171900441971</v>
      </c>
      <c r="L335" s="54">
        <f t="shared" si="37"/>
        <v>0.60479181204931376</v>
      </c>
      <c r="M335" s="22">
        <v>17196</v>
      </c>
      <c r="N335" s="22">
        <v>7390</v>
      </c>
      <c r="O335" s="84">
        <v>78</v>
      </c>
      <c r="P335" s="22">
        <v>1968</v>
      </c>
      <c r="Q335" s="84">
        <v>299</v>
      </c>
      <c r="R335" s="84">
        <v>95</v>
      </c>
      <c r="S335" s="84">
        <v>387</v>
      </c>
      <c r="T335" s="84">
        <v>4860</v>
      </c>
      <c r="U335" s="22">
        <v>1995</v>
      </c>
      <c r="V335" s="84">
        <v>49</v>
      </c>
      <c r="W335" s="84">
        <v>75</v>
      </c>
      <c r="X335" s="54">
        <f t="shared" si="38"/>
        <v>0.31065364038148408</v>
      </c>
      <c r="Y335" s="54">
        <f t="shared" si="39"/>
        <v>0.66474761572458707</v>
      </c>
      <c r="Z335" s="22">
        <v>17196</v>
      </c>
      <c r="AA335" s="22">
        <v>9545</v>
      </c>
      <c r="AB335" s="84">
        <v>72</v>
      </c>
      <c r="AC335" s="22">
        <v>1418</v>
      </c>
      <c r="AD335" s="84">
        <v>178</v>
      </c>
      <c r="AE335" s="84">
        <v>99</v>
      </c>
      <c r="AF335" s="84">
        <v>414</v>
      </c>
      <c r="AG335" s="84">
        <v>5273</v>
      </c>
      <c r="AH335" s="84">
        <v>125</v>
      </c>
      <c r="AI335" s="84">
        <v>0</v>
      </c>
      <c r="AJ335" s="84">
        <v>72</v>
      </c>
      <c r="AK335" s="54">
        <f t="shared" si="40"/>
        <v>0.95562921609676665</v>
      </c>
      <c r="AL335" s="55">
        <f t="shared" si="41"/>
        <v>0.63476971388695036</v>
      </c>
    </row>
    <row r="337" spans="25:25" x14ac:dyDescent="0.3">
      <c r="Y337" s="110">
        <f>_xlfn.STDEV.P(Y6:Y335)</f>
        <v>0.26756272327479302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335"/>
  <sheetViews>
    <sheetView workbookViewId="0">
      <selection sqref="A1:B1048576"/>
    </sheetView>
  </sheetViews>
  <sheetFormatPr defaultRowHeight="14.4" x14ac:dyDescent="0.3"/>
  <cols>
    <col min="1" max="1" width="6.6640625" style="2" customWidth="1"/>
    <col min="2" max="2" width="10.6640625" style="2" customWidth="1"/>
    <col min="3" max="11" width="8.88671875" style="2" customWidth="1"/>
    <col min="12" max="12" width="9" style="2" bestFit="1" customWidth="1"/>
    <col min="13" max="13" width="9.109375" style="2" bestFit="1" customWidth="1"/>
    <col min="14" max="14" width="9" style="2" bestFit="1" customWidth="1"/>
    <col min="15" max="24" width="8.88671875" style="2" customWidth="1"/>
  </cols>
  <sheetData>
    <row r="1" spans="1:24" ht="15" thickBot="1" x14ac:dyDescent="0.35"/>
    <row r="2" spans="1:24" ht="72" thickBot="1" x14ac:dyDescent="0.35">
      <c r="A2" s="4" t="s">
        <v>2</v>
      </c>
      <c r="B2" s="5" t="s">
        <v>6</v>
      </c>
      <c r="C2" s="4" t="s">
        <v>1167</v>
      </c>
      <c r="D2" s="5" t="s">
        <v>1168</v>
      </c>
      <c r="E2" s="5" t="s">
        <v>1169</v>
      </c>
      <c r="F2" s="5" t="s">
        <v>1170</v>
      </c>
      <c r="G2" s="5" t="s">
        <v>1171</v>
      </c>
      <c r="H2" s="5" t="s">
        <v>1172</v>
      </c>
      <c r="I2" s="5" t="s">
        <v>1173</v>
      </c>
      <c r="J2" s="5" t="s">
        <v>1174</v>
      </c>
      <c r="K2" s="5" t="s">
        <v>1175</v>
      </c>
      <c r="L2" s="5" t="s">
        <v>792</v>
      </c>
      <c r="M2" s="5" t="s">
        <v>1176</v>
      </c>
      <c r="N2" s="5" t="s">
        <v>1177</v>
      </c>
      <c r="O2" s="5" t="s">
        <v>1178</v>
      </c>
      <c r="P2" s="5" t="s">
        <v>1179</v>
      </c>
      <c r="Q2" s="5" t="s">
        <v>1180</v>
      </c>
      <c r="R2" s="5" t="s">
        <v>1181</v>
      </c>
      <c r="S2" s="5" t="s">
        <v>1182</v>
      </c>
      <c r="T2" s="5" t="s">
        <v>1183</v>
      </c>
      <c r="U2" s="5" t="s">
        <v>1184</v>
      </c>
      <c r="V2" s="5" t="s">
        <v>1185</v>
      </c>
      <c r="W2" s="5" t="s">
        <v>1186</v>
      </c>
      <c r="X2" s="6" t="s">
        <v>1187</v>
      </c>
    </row>
    <row r="3" spans="1:24" x14ac:dyDescent="0.3">
      <c r="A3" s="8"/>
      <c r="B3" s="8"/>
      <c r="C3" s="31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9"/>
    </row>
    <row r="4" spans="1:24" ht="19.2" x14ac:dyDescent="0.3">
      <c r="A4" s="11" t="s">
        <v>12</v>
      </c>
      <c r="B4" s="11" t="s">
        <v>12</v>
      </c>
      <c r="C4" s="37" t="s">
        <v>1188</v>
      </c>
      <c r="D4" s="11" t="s">
        <v>1188</v>
      </c>
      <c r="E4" s="11" t="s">
        <v>1188</v>
      </c>
      <c r="F4" s="11" t="s">
        <v>1188</v>
      </c>
      <c r="G4" s="11" t="s">
        <v>1188</v>
      </c>
      <c r="H4" s="11" t="s">
        <v>1188</v>
      </c>
      <c r="I4" s="11" t="s">
        <v>1188</v>
      </c>
      <c r="J4" s="11" t="s">
        <v>1188</v>
      </c>
      <c r="K4" s="11" t="s">
        <v>1188</v>
      </c>
      <c r="L4" s="11" t="s">
        <v>1188</v>
      </c>
      <c r="M4" s="11" t="s">
        <v>1188</v>
      </c>
      <c r="N4" s="11" t="s">
        <v>1188</v>
      </c>
      <c r="O4" s="11" t="s">
        <v>1188</v>
      </c>
      <c r="P4" s="11" t="s">
        <v>1188</v>
      </c>
      <c r="Q4" s="11" t="s">
        <v>1188</v>
      </c>
      <c r="R4" s="11" t="s">
        <v>1188</v>
      </c>
      <c r="S4" s="11" t="s">
        <v>1188</v>
      </c>
      <c r="T4" s="11" t="s">
        <v>1188</v>
      </c>
      <c r="U4" s="11" t="s">
        <v>1188</v>
      </c>
      <c r="V4" s="11" t="s">
        <v>1188</v>
      </c>
      <c r="W4" s="11" t="s">
        <v>1188</v>
      </c>
      <c r="X4" s="12" t="s">
        <v>1188</v>
      </c>
    </row>
    <row r="5" spans="1:24" ht="39" thickBot="1" x14ac:dyDescent="0.35">
      <c r="A5" s="14" t="s">
        <v>14</v>
      </c>
      <c r="B5" s="14" t="s">
        <v>14</v>
      </c>
      <c r="C5" s="43" t="s">
        <v>1189</v>
      </c>
      <c r="D5" s="14" t="s">
        <v>1189</v>
      </c>
      <c r="E5" s="14" t="s">
        <v>1189</v>
      </c>
      <c r="F5" s="14" t="s">
        <v>1189</v>
      </c>
      <c r="G5" s="14" t="s">
        <v>1189</v>
      </c>
      <c r="H5" s="14" t="s">
        <v>1189</v>
      </c>
      <c r="I5" s="14" t="s">
        <v>1189</v>
      </c>
      <c r="J5" s="14" t="s">
        <v>1189</v>
      </c>
      <c r="K5" s="14" t="s">
        <v>1189</v>
      </c>
      <c r="L5" s="14" t="s">
        <v>815</v>
      </c>
      <c r="M5" s="14" t="s">
        <v>815</v>
      </c>
      <c r="N5" s="14" t="s">
        <v>815</v>
      </c>
      <c r="O5" s="14" t="s">
        <v>1190</v>
      </c>
      <c r="P5" s="14" t="s">
        <v>1190</v>
      </c>
      <c r="Q5" s="14" t="s">
        <v>1190</v>
      </c>
      <c r="R5" s="14" t="s">
        <v>1190</v>
      </c>
      <c r="S5" s="14" t="s">
        <v>1190</v>
      </c>
      <c r="T5" s="14" t="s">
        <v>1190</v>
      </c>
      <c r="U5" s="14" t="s">
        <v>1190</v>
      </c>
      <c r="V5" s="14" t="s">
        <v>1190</v>
      </c>
      <c r="W5" s="14" t="s">
        <v>1190</v>
      </c>
      <c r="X5" s="15" t="s">
        <v>1190</v>
      </c>
    </row>
    <row r="6" spans="1:24" x14ac:dyDescent="0.3">
      <c r="A6" s="16" t="s">
        <v>17</v>
      </c>
      <c r="B6" s="16" t="s">
        <v>21</v>
      </c>
      <c r="C6" s="19">
        <v>52591</v>
      </c>
      <c r="D6" s="16">
        <v>26777</v>
      </c>
      <c r="E6" s="78">
        <v>102</v>
      </c>
      <c r="F6" s="16">
        <v>11498</v>
      </c>
      <c r="G6" s="16">
        <v>2020</v>
      </c>
      <c r="H6" s="16">
        <v>3591</v>
      </c>
      <c r="I6" s="16">
        <v>2220</v>
      </c>
      <c r="J6" s="16">
        <v>6041</v>
      </c>
      <c r="K6" s="78">
        <v>342</v>
      </c>
      <c r="L6" s="47">
        <f t="shared" ref="L6:L69" si="0">D6/C6</f>
        <v>0.50915555893593956</v>
      </c>
      <c r="M6" s="50" t="e">
        <f t="shared" ref="M6" si="1">D6*#REF!</f>
        <v>#REF!</v>
      </c>
      <c r="N6" s="47">
        <f t="shared" ref="N6:N69" si="2">(D6+J6+H6)/C6</f>
        <v>0.69230476697533794</v>
      </c>
      <c r="O6" s="16">
        <v>52591</v>
      </c>
      <c r="P6" s="16">
        <v>3682</v>
      </c>
      <c r="Q6" s="78">
        <v>65</v>
      </c>
      <c r="R6" s="78">
        <v>2</v>
      </c>
      <c r="S6" s="78">
        <v>154</v>
      </c>
      <c r="T6" s="16">
        <v>27740</v>
      </c>
      <c r="U6" s="16">
        <v>20285</v>
      </c>
      <c r="V6" s="78">
        <v>288</v>
      </c>
      <c r="W6" s="78">
        <v>18</v>
      </c>
      <c r="X6" s="51">
        <v>357</v>
      </c>
    </row>
    <row r="7" spans="1:24" x14ac:dyDescent="0.3">
      <c r="A7" s="16" t="s">
        <v>17</v>
      </c>
      <c r="B7" s="16" t="s">
        <v>22</v>
      </c>
      <c r="C7" s="19">
        <v>22860</v>
      </c>
      <c r="D7" s="16">
        <v>2728</v>
      </c>
      <c r="E7" s="78">
        <v>128</v>
      </c>
      <c r="F7" s="16">
        <v>9604</v>
      </c>
      <c r="G7" s="78">
        <v>739</v>
      </c>
      <c r="H7" s="16">
        <v>1426</v>
      </c>
      <c r="I7" s="16">
        <v>2580</v>
      </c>
      <c r="J7" s="16">
        <v>5506</v>
      </c>
      <c r="K7" s="78">
        <v>149</v>
      </c>
      <c r="L7" s="47">
        <f t="shared" si="0"/>
        <v>0.11933508311461068</v>
      </c>
      <c r="M7" s="50" t="e">
        <f t="shared" ref="M7" si="3">D7*#REF!</f>
        <v>#REF!</v>
      </c>
      <c r="N7" s="47">
        <f t="shared" si="2"/>
        <v>0.4225721784776903</v>
      </c>
      <c r="O7" s="16">
        <v>22860</v>
      </c>
      <c r="P7" s="78">
        <v>446</v>
      </c>
      <c r="Q7" s="78">
        <v>4</v>
      </c>
      <c r="R7" s="78">
        <v>5</v>
      </c>
      <c r="S7" s="78">
        <v>45</v>
      </c>
      <c r="T7" s="16">
        <v>20763</v>
      </c>
      <c r="U7" s="16">
        <v>1473</v>
      </c>
      <c r="V7" s="78">
        <v>88</v>
      </c>
      <c r="W7" s="78">
        <v>3</v>
      </c>
      <c r="X7" s="51">
        <v>33</v>
      </c>
    </row>
    <row r="8" spans="1:24" x14ac:dyDescent="0.3">
      <c r="A8" s="19" t="s">
        <v>17</v>
      </c>
      <c r="B8" s="16" t="s">
        <v>24</v>
      </c>
      <c r="C8" s="90">
        <v>285</v>
      </c>
      <c r="D8" s="78">
        <v>47</v>
      </c>
      <c r="E8" s="78">
        <v>1</v>
      </c>
      <c r="F8" s="78">
        <v>164</v>
      </c>
      <c r="G8" s="78">
        <v>1</v>
      </c>
      <c r="H8" s="78">
        <v>4</v>
      </c>
      <c r="I8" s="78">
        <v>3</v>
      </c>
      <c r="J8" s="78">
        <v>64</v>
      </c>
      <c r="K8" s="78">
        <v>1</v>
      </c>
      <c r="L8" s="47">
        <f t="shared" si="0"/>
        <v>0.1649122807017544</v>
      </c>
      <c r="M8" s="50" t="e">
        <f t="shared" ref="M8" si="4">D8*#REF!</f>
        <v>#REF!</v>
      </c>
      <c r="N8" s="47">
        <f t="shared" si="2"/>
        <v>0.40350877192982454</v>
      </c>
      <c r="O8" s="78">
        <v>285</v>
      </c>
      <c r="P8" s="78">
        <v>0</v>
      </c>
      <c r="Q8" s="78">
        <v>0</v>
      </c>
      <c r="R8" s="78">
        <v>0</v>
      </c>
      <c r="S8" s="78">
        <v>0</v>
      </c>
      <c r="T8" s="78">
        <v>281</v>
      </c>
      <c r="U8" s="78">
        <v>4</v>
      </c>
      <c r="V8" s="78">
        <v>0</v>
      </c>
      <c r="W8" s="78">
        <v>0</v>
      </c>
      <c r="X8" s="51">
        <v>0</v>
      </c>
    </row>
    <row r="9" spans="1:24" x14ac:dyDescent="0.3">
      <c r="A9" s="19" t="s">
        <v>17</v>
      </c>
      <c r="B9" s="16" t="s">
        <v>26</v>
      </c>
      <c r="C9" s="19">
        <v>8528</v>
      </c>
      <c r="D9" s="16">
        <v>1397</v>
      </c>
      <c r="E9" s="78">
        <v>29</v>
      </c>
      <c r="F9" s="16">
        <v>3487</v>
      </c>
      <c r="G9" s="78">
        <v>467</v>
      </c>
      <c r="H9" s="16">
        <v>1480</v>
      </c>
      <c r="I9" s="78">
        <v>33</v>
      </c>
      <c r="J9" s="16">
        <v>1615</v>
      </c>
      <c r="K9" s="78">
        <v>20</v>
      </c>
      <c r="L9" s="47">
        <f t="shared" si="0"/>
        <v>0.16381332082551595</v>
      </c>
      <c r="M9" s="50" t="e">
        <f t="shared" ref="M9" si="5">D9*#REF!</f>
        <v>#REF!</v>
      </c>
      <c r="N9" s="47">
        <f t="shared" si="2"/>
        <v>0.52673545966228896</v>
      </c>
      <c r="O9" s="16">
        <v>8528</v>
      </c>
      <c r="P9" s="78">
        <v>19</v>
      </c>
      <c r="Q9" s="78">
        <v>1</v>
      </c>
      <c r="R9" s="78">
        <v>0</v>
      </c>
      <c r="S9" s="78">
        <v>3</v>
      </c>
      <c r="T9" s="16">
        <v>7627</v>
      </c>
      <c r="U9" s="78">
        <v>840</v>
      </c>
      <c r="V9" s="78">
        <v>29</v>
      </c>
      <c r="W9" s="78">
        <v>0</v>
      </c>
      <c r="X9" s="51">
        <v>9</v>
      </c>
    </row>
    <row r="10" spans="1:24" x14ac:dyDescent="0.3">
      <c r="A10" s="19" t="s">
        <v>17</v>
      </c>
      <c r="B10" s="16" t="s">
        <v>28</v>
      </c>
      <c r="C10" s="19">
        <v>3306</v>
      </c>
      <c r="D10" s="78">
        <v>1117</v>
      </c>
      <c r="E10" s="78">
        <v>4</v>
      </c>
      <c r="F10" s="78">
        <v>1261</v>
      </c>
      <c r="G10" s="78">
        <v>6</v>
      </c>
      <c r="H10" s="78">
        <v>8</v>
      </c>
      <c r="I10" s="78">
        <v>653</v>
      </c>
      <c r="J10" s="78">
        <v>8</v>
      </c>
      <c r="K10" s="78">
        <v>249</v>
      </c>
      <c r="L10" s="47">
        <f t="shared" si="0"/>
        <v>0.33787053841500303</v>
      </c>
      <c r="M10" s="50" t="e">
        <f t="shared" ref="M10" si="6">D10*#REF!</f>
        <v>#REF!</v>
      </c>
      <c r="N10" s="47">
        <f t="shared" si="2"/>
        <v>0.34271022383545069</v>
      </c>
      <c r="O10" s="16">
        <v>3306</v>
      </c>
      <c r="P10" s="78">
        <v>121</v>
      </c>
      <c r="Q10" s="78">
        <v>1</v>
      </c>
      <c r="R10" s="78">
        <v>0</v>
      </c>
      <c r="S10" s="78">
        <v>10</v>
      </c>
      <c r="T10" s="16">
        <v>3137</v>
      </c>
      <c r="U10" s="78">
        <v>30</v>
      </c>
      <c r="V10" s="78">
        <v>1</v>
      </c>
      <c r="W10" s="78">
        <v>0</v>
      </c>
      <c r="X10" s="51">
        <v>6</v>
      </c>
    </row>
    <row r="11" spans="1:24" x14ac:dyDescent="0.3">
      <c r="A11" s="19" t="s">
        <v>17</v>
      </c>
      <c r="B11" s="16" t="s">
        <v>30</v>
      </c>
      <c r="C11" s="19">
        <v>1073</v>
      </c>
      <c r="D11" s="78">
        <v>152</v>
      </c>
      <c r="E11" s="78">
        <v>8</v>
      </c>
      <c r="F11" s="78">
        <v>232</v>
      </c>
      <c r="G11" s="78">
        <v>2</v>
      </c>
      <c r="H11" s="78">
        <v>32</v>
      </c>
      <c r="I11" s="78">
        <v>531</v>
      </c>
      <c r="J11" s="78">
        <v>11</v>
      </c>
      <c r="K11" s="78">
        <v>105</v>
      </c>
      <c r="L11" s="47">
        <f t="shared" si="0"/>
        <v>0.14165890027958994</v>
      </c>
      <c r="M11" s="50" t="e">
        <f t="shared" ref="M11" si="7">D11*#REF!</f>
        <v>#REF!</v>
      </c>
      <c r="N11" s="47">
        <f t="shared" si="2"/>
        <v>0.18173345759552656</v>
      </c>
      <c r="O11" s="16">
        <v>1073</v>
      </c>
      <c r="P11" s="78">
        <v>3</v>
      </c>
      <c r="Q11" s="78">
        <v>0</v>
      </c>
      <c r="R11" s="78">
        <v>1</v>
      </c>
      <c r="S11" s="78">
        <v>0</v>
      </c>
      <c r="T11" s="16">
        <v>1067</v>
      </c>
      <c r="U11" s="78">
        <v>2</v>
      </c>
      <c r="V11" s="78">
        <v>0</v>
      </c>
      <c r="W11" s="78">
        <v>0</v>
      </c>
      <c r="X11" s="51">
        <v>0</v>
      </c>
    </row>
    <row r="12" spans="1:24" x14ac:dyDescent="0.3">
      <c r="A12" s="19" t="s">
        <v>17</v>
      </c>
      <c r="B12" s="16" t="s">
        <v>34</v>
      </c>
      <c r="C12" s="19">
        <v>39622</v>
      </c>
      <c r="D12" s="16">
        <v>11877</v>
      </c>
      <c r="E12" s="78">
        <v>155</v>
      </c>
      <c r="F12" s="16">
        <v>10618</v>
      </c>
      <c r="G12" s="16">
        <v>1998</v>
      </c>
      <c r="H12" s="16">
        <v>5662</v>
      </c>
      <c r="I12" s="78">
        <v>668</v>
      </c>
      <c r="J12" s="16">
        <v>8330</v>
      </c>
      <c r="K12" s="78">
        <v>314</v>
      </c>
      <c r="L12" s="47">
        <f t="shared" si="0"/>
        <v>0.2997577103629297</v>
      </c>
      <c r="M12" s="50" t="e">
        <f t="shared" ref="M12" si="8">D12*#REF!</f>
        <v>#REF!</v>
      </c>
      <c r="N12" s="47">
        <f t="shared" si="2"/>
        <v>0.652894856392913</v>
      </c>
      <c r="O12" s="16">
        <v>39622</v>
      </c>
      <c r="P12" s="16">
        <v>1919</v>
      </c>
      <c r="Q12" s="78">
        <v>4</v>
      </c>
      <c r="R12" s="78">
        <v>5</v>
      </c>
      <c r="S12" s="78">
        <v>13</v>
      </c>
      <c r="T12" s="16">
        <v>31885</v>
      </c>
      <c r="U12" s="16">
        <v>5239</v>
      </c>
      <c r="V12" s="78">
        <v>166</v>
      </c>
      <c r="W12" s="78">
        <v>4</v>
      </c>
      <c r="X12" s="51">
        <v>387</v>
      </c>
    </row>
    <row r="13" spans="1:24" x14ac:dyDescent="0.3">
      <c r="A13" s="19" t="s">
        <v>17</v>
      </c>
      <c r="B13" s="16" t="s">
        <v>35</v>
      </c>
      <c r="C13" s="19">
        <v>24898</v>
      </c>
      <c r="D13" s="16">
        <v>10817</v>
      </c>
      <c r="E13" s="78">
        <v>33</v>
      </c>
      <c r="F13" s="16">
        <v>7050</v>
      </c>
      <c r="G13" s="78">
        <v>519</v>
      </c>
      <c r="H13" s="16">
        <v>2600</v>
      </c>
      <c r="I13" s="78">
        <v>418</v>
      </c>
      <c r="J13" s="16">
        <v>3361</v>
      </c>
      <c r="K13" s="78">
        <v>100</v>
      </c>
      <c r="L13" s="47">
        <f t="shared" si="0"/>
        <v>0.43445256647120251</v>
      </c>
      <c r="M13" s="50" t="e">
        <f t="shared" ref="M13" si="9">D13*#REF!</f>
        <v>#REF!</v>
      </c>
      <c r="N13" s="47">
        <f t="shared" si="2"/>
        <v>0.67386938709936539</v>
      </c>
      <c r="O13" s="16">
        <v>24898</v>
      </c>
      <c r="P13" s="16">
        <v>2015</v>
      </c>
      <c r="Q13" s="78">
        <v>5</v>
      </c>
      <c r="R13" s="78">
        <v>1</v>
      </c>
      <c r="S13" s="78">
        <v>15</v>
      </c>
      <c r="T13" s="16">
        <v>20325</v>
      </c>
      <c r="U13" s="16">
        <v>2326</v>
      </c>
      <c r="V13" s="78">
        <v>91</v>
      </c>
      <c r="W13" s="78">
        <v>1</v>
      </c>
      <c r="X13" s="51">
        <v>119</v>
      </c>
    </row>
    <row r="14" spans="1:24" x14ac:dyDescent="0.3">
      <c r="A14" s="19" t="s">
        <v>17</v>
      </c>
      <c r="B14" s="16" t="s">
        <v>37</v>
      </c>
      <c r="C14" s="19">
        <v>36632</v>
      </c>
      <c r="D14" s="16">
        <v>5346</v>
      </c>
      <c r="E14" s="78">
        <v>60</v>
      </c>
      <c r="F14" s="16">
        <v>7530</v>
      </c>
      <c r="G14" s="78">
        <v>1129</v>
      </c>
      <c r="H14" s="16">
        <v>16254</v>
      </c>
      <c r="I14" s="78">
        <v>532</v>
      </c>
      <c r="J14" s="16">
        <v>5567</v>
      </c>
      <c r="K14" s="78">
        <v>214</v>
      </c>
      <c r="L14" s="47">
        <f t="shared" si="0"/>
        <v>0.14593797772439399</v>
      </c>
      <c r="M14" s="50" t="e">
        <f t="shared" ref="M14" si="10">D14*#REF!</f>
        <v>#REF!</v>
      </c>
      <c r="N14" s="47">
        <f t="shared" si="2"/>
        <v>0.74161934920288275</v>
      </c>
      <c r="O14" s="16">
        <v>36632</v>
      </c>
      <c r="P14" s="78">
        <v>275</v>
      </c>
      <c r="Q14" s="78">
        <v>6</v>
      </c>
      <c r="R14" s="78">
        <v>2</v>
      </c>
      <c r="S14" s="78">
        <v>19</v>
      </c>
      <c r="T14" s="16">
        <v>15624</v>
      </c>
      <c r="U14" s="16">
        <v>20294</v>
      </c>
      <c r="V14" s="78">
        <v>310</v>
      </c>
      <c r="W14" s="78">
        <v>1</v>
      </c>
      <c r="X14" s="51">
        <v>101</v>
      </c>
    </row>
    <row r="15" spans="1:24" x14ac:dyDescent="0.3">
      <c r="A15" s="19" t="s">
        <v>17</v>
      </c>
      <c r="B15" s="16" t="s">
        <v>41</v>
      </c>
      <c r="C15" s="19">
        <v>24161</v>
      </c>
      <c r="D15" s="16">
        <v>9917</v>
      </c>
      <c r="E15" s="78">
        <v>71</v>
      </c>
      <c r="F15" s="16">
        <v>8280</v>
      </c>
      <c r="G15" s="78">
        <v>595</v>
      </c>
      <c r="H15" s="16">
        <v>1008</v>
      </c>
      <c r="I15" s="78">
        <v>40</v>
      </c>
      <c r="J15" s="16">
        <v>4183</v>
      </c>
      <c r="K15" s="78">
        <v>67</v>
      </c>
      <c r="L15" s="47">
        <f t="shared" si="0"/>
        <v>0.41045486527875502</v>
      </c>
      <c r="M15" s="50" t="e">
        <f t="shared" ref="M15" si="11">D15*#REF!</f>
        <v>#REF!</v>
      </c>
      <c r="N15" s="47">
        <f t="shared" si="2"/>
        <v>0.6253052439882455</v>
      </c>
      <c r="O15" s="16">
        <v>24161</v>
      </c>
      <c r="P15" s="16">
        <v>3788</v>
      </c>
      <c r="Q15" s="78">
        <v>7</v>
      </c>
      <c r="R15" s="78">
        <v>0</v>
      </c>
      <c r="S15" s="78">
        <v>8</v>
      </c>
      <c r="T15" s="16">
        <v>16718</v>
      </c>
      <c r="U15" s="16">
        <v>3501</v>
      </c>
      <c r="V15" s="78">
        <v>62</v>
      </c>
      <c r="W15" s="78">
        <v>0</v>
      </c>
      <c r="X15" s="51">
        <v>77</v>
      </c>
    </row>
    <row r="16" spans="1:24" x14ac:dyDescent="0.3">
      <c r="A16" s="19" t="s">
        <v>17</v>
      </c>
      <c r="B16" s="16" t="s">
        <v>42</v>
      </c>
      <c r="C16" s="19">
        <v>16621</v>
      </c>
      <c r="D16" s="16">
        <v>3571</v>
      </c>
      <c r="E16" s="78">
        <v>60</v>
      </c>
      <c r="F16" s="16">
        <v>6678</v>
      </c>
      <c r="G16" s="78">
        <v>761</v>
      </c>
      <c r="H16" s="78">
        <v>1020</v>
      </c>
      <c r="I16" s="78">
        <v>19</v>
      </c>
      <c r="J16" s="16">
        <v>4366</v>
      </c>
      <c r="K16" s="78">
        <v>146</v>
      </c>
      <c r="L16" s="47">
        <f t="shared" si="0"/>
        <v>0.21484868539799049</v>
      </c>
      <c r="M16" s="50" t="e">
        <f t="shared" ref="M16" si="12">D16*#REF!</f>
        <v>#REF!</v>
      </c>
      <c r="N16" s="47">
        <f t="shared" si="2"/>
        <v>0.53889657661993862</v>
      </c>
      <c r="O16" s="16">
        <v>16621</v>
      </c>
      <c r="P16" s="78">
        <v>583</v>
      </c>
      <c r="Q16" s="78">
        <v>0</v>
      </c>
      <c r="R16" s="78">
        <v>0</v>
      </c>
      <c r="S16" s="78">
        <v>5</v>
      </c>
      <c r="T16" s="16">
        <v>14646</v>
      </c>
      <c r="U16" s="16">
        <v>1289</v>
      </c>
      <c r="V16" s="78">
        <v>83</v>
      </c>
      <c r="W16" s="78">
        <v>0</v>
      </c>
      <c r="X16" s="51">
        <v>15</v>
      </c>
    </row>
    <row r="17" spans="1:24" x14ac:dyDescent="0.3">
      <c r="A17" s="19" t="s">
        <v>17</v>
      </c>
      <c r="B17" s="16" t="s">
        <v>44</v>
      </c>
      <c r="C17" s="19">
        <v>12370</v>
      </c>
      <c r="D17" s="16">
        <v>3474</v>
      </c>
      <c r="E17" s="78">
        <v>38</v>
      </c>
      <c r="F17" s="16">
        <v>4368</v>
      </c>
      <c r="G17" s="78">
        <v>171</v>
      </c>
      <c r="H17" s="78">
        <v>339</v>
      </c>
      <c r="I17" s="78">
        <v>457</v>
      </c>
      <c r="J17" s="16">
        <v>3498</v>
      </c>
      <c r="K17" s="78">
        <v>25</v>
      </c>
      <c r="L17" s="47">
        <f t="shared" si="0"/>
        <v>0.28084074373484236</v>
      </c>
      <c r="M17" s="50" t="e">
        <f t="shared" ref="M17" si="13">D17*#REF!</f>
        <v>#REF!</v>
      </c>
      <c r="N17" s="47">
        <f t="shared" si="2"/>
        <v>0.59102667744543247</v>
      </c>
      <c r="O17" s="16">
        <v>12370</v>
      </c>
      <c r="P17" s="78">
        <v>843</v>
      </c>
      <c r="Q17" s="78">
        <v>12</v>
      </c>
      <c r="R17" s="78">
        <v>1</v>
      </c>
      <c r="S17" s="78">
        <v>42</v>
      </c>
      <c r="T17" s="16">
        <v>11050</v>
      </c>
      <c r="U17" s="78">
        <v>390</v>
      </c>
      <c r="V17" s="78">
        <v>7</v>
      </c>
      <c r="W17" s="78">
        <v>1</v>
      </c>
      <c r="X17" s="51">
        <v>24</v>
      </c>
    </row>
    <row r="18" spans="1:24" x14ac:dyDescent="0.3">
      <c r="A18" s="19" t="s">
        <v>17</v>
      </c>
      <c r="B18" s="16" t="s">
        <v>46</v>
      </c>
      <c r="C18" s="19">
        <v>10554</v>
      </c>
      <c r="D18" s="16">
        <v>2645</v>
      </c>
      <c r="E18" s="78">
        <v>80</v>
      </c>
      <c r="F18" s="16">
        <v>4266</v>
      </c>
      <c r="G18" s="78">
        <v>269</v>
      </c>
      <c r="H18" s="78">
        <v>413</v>
      </c>
      <c r="I18" s="78">
        <v>857</v>
      </c>
      <c r="J18" s="16">
        <v>2020</v>
      </c>
      <c r="K18" s="78">
        <v>4</v>
      </c>
      <c r="L18" s="47">
        <f t="shared" si="0"/>
        <v>0.25061588023498199</v>
      </c>
      <c r="M18" s="50" t="e">
        <f t="shared" ref="M18" si="14">D18*#REF!</f>
        <v>#REF!</v>
      </c>
      <c r="N18" s="47">
        <f t="shared" si="2"/>
        <v>0.48114458972901269</v>
      </c>
      <c r="O18" s="16">
        <v>10554</v>
      </c>
      <c r="P18" s="78">
        <v>484</v>
      </c>
      <c r="Q18" s="78">
        <v>1</v>
      </c>
      <c r="R18" s="78">
        <v>7</v>
      </c>
      <c r="S18" s="78">
        <v>6</v>
      </c>
      <c r="T18" s="16">
        <v>9495</v>
      </c>
      <c r="U18" s="78">
        <v>537</v>
      </c>
      <c r="V18" s="78">
        <v>20</v>
      </c>
      <c r="W18" s="78">
        <v>0</v>
      </c>
      <c r="X18" s="51">
        <v>4</v>
      </c>
    </row>
    <row r="19" spans="1:24" x14ac:dyDescent="0.3">
      <c r="A19" s="19" t="s">
        <v>17</v>
      </c>
      <c r="B19" s="16" t="s">
        <v>50</v>
      </c>
      <c r="C19" s="19">
        <v>10743</v>
      </c>
      <c r="D19" s="78">
        <v>982</v>
      </c>
      <c r="E19" s="78">
        <v>20</v>
      </c>
      <c r="F19" s="16">
        <v>4464</v>
      </c>
      <c r="G19" s="16">
        <v>1933</v>
      </c>
      <c r="H19" s="78">
        <v>133</v>
      </c>
      <c r="I19" s="78">
        <v>617</v>
      </c>
      <c r="J19" s="16">
        <v>2504</v>
      </c>
      <c r="K19" s="78">
        <v>90</v>
      </c>
      <c r="L19" s="47">
        <f t="shared" si="0"/>
        <v>9.1408358931397191E-2</v>
      </c>
      <c r="M19" s="50" t="e">
        <f t="shared" ref="M19" si="15">D19*#REF!</f>
        <v>#REF!</v>
      </c>
      <c r="N19" s="47">
        <f t="shared" si="2"/>
        <v>0.33687052033882531</v>
      </c>
      <c r="O19" s="16">
        <v>10743</v>
      </c>
      <c r="P19" s="78">
        <v>40</v>
      </c>
      <c r="Q19" s="78">
        <v>2</v>
      </c>
      <c r="R19" s="78">
        <v>0</v>
      </c>
      <c r="S19" s="78">
        <v>4</v>
      </c>
      <c r="T19" s="16">
        <v>10663</v>
      </c>
      <c r="U19" s="78">
        <v>28</v>
      </c>
      <c r="V19" s="78">
        <v>4</v>
      </c>
      <c r="W19" s="78">
        <v>0</v>
      </c>
      <c r="X19" s="51">
        <v>2</v>
      </c>
    </row>
    <row r="20" spans="1:24" x14ac:dyDescent="0.3">
      <c r="A20" s="19" t="s">
        <v>17</v>
      </c>
      <c r="B20" s="16" t="s">
        <v>51</v>
      </c>
      <c r="C20" s="90">
        <v>479</v>
      </c>
      <c r="D20" s="78">
        <v>120</v>
      </c>
      <c r="E20" s="78">
        <v>1</v>
      </c>
      <c r="F20" s="78">
        <v>262</v>
      </c>
      <c r="G20" s="78">
        <v>29</v>
      </c>
      <c r="H20" s="78">
        <v>0</v>
      </c>
      <c r="I20" s="78">
        <v>3</v>
      </c>
      <c r="J20" s="78">
        <v>57</v>
      </c>
      <c r="K20" s="78">
        <v>7</v>
      </c>
      <c r="L20" s="47">
        <f t="shared" si="0"/>
        <v>0.25052192066805845</v>
      </c>
      <c r="M20" s="50" t="e">
        <f t="shared" ref="M20" si="16">D20*#REF!</f>
        <v>#REF!</v>
      </c>
      <c r="N20" s="47">
        <f t="shared" si="2"/>
        <v>0.36951983298538621</v>
      </c>
      <c r="O20" s="78">
        <v>479</v>
      </c>
      <c r="P20" s="78">
        <v>2</v>
      </c>
      <c r="Q20" s="78">
        <v>0</v>
      </c>
      <c r="R20" s="78">
        <v>0</v>
      </c>
      <c r="S20" s="78">
        <v>1</v>
      </c>
      <c r="T20" s="78">
        <v>475</v>
      </c>
      <c r="U20" s="78">
        <v>1</v>
      </c>
      <c r="V20" s="78">
        <v>0</v>
      </c>
      <c r="W20" s="78">
        <v>0</v>
      </c>
      <c r="X20" s="51">
        <v>0</v>
      </c>
    </row>
    <row r="21" spans="1:24" x14ac:dyDescent="0.3">
      <c r="A21" s="19" t="s">
        <v>17</v>
      </c>
      <c r="B21" s="16" t="s">
        <v>53</v>
      </c>
      <c r="C21" s="19">
        <v>1719</v>
      </c>
      <c r="D21" s="78">
        <v>298</v>
      </c>
      <c r="E21" s="78">
        <v>1</v>
      </c>
      <c r="F21" s="78">
        <v>659</v>
      </c>
      <c r="G21" s="78">
        <v>328</v>
      </c>
      <c r="H21" s="78">
        <v>1</v>
      </c>
      <c r="I21" s="78">
        <v>94</v>
      </c>
      <c r="J21" s="78">
        <v>320</v>
      </c>
      <c r="K21" s="78">
        <v>18</v>
      </c>
      <c r="L21" s="47">
        <f t="shared" si="0"/>
        <v>0.17335660267597441</v>
      </c>
      <c r="M21" s="50" t="e">
        <f t="shared" ref="M21" si="17">D21*#REF!</f>
        <v>#REF!</v>
      </c>
      <c r="N21" s="47">
        <f t="shared" si="2"/>
        <v>0.36009307737056429</v>
      </c>
      <c r="O21" s="16">
        <v>1719</v>
      </c>
      <c r="P21" s="78">
        <v>13</v>
      </c>
      <c r="Q21" s="78">
        <v>0</v>
      </c>
      <c r="R21" s="78">
        <v>0</v>
      </c>
      <c r="S21" s="78">
        <v>4</v>
      </c>
      <c r="T21" s="16">
        <v>1698</v>
      </c>
      <c r="U21" s="78">
        <v>3</v>
      </c>
      <c r="V21" s="78">
        <v>0</v>
      </c>
      <c r="W21" s="78">
        <v>1</v>
      </c>
      <c r="X21" s="51">
        <v>0</v>
      </c>
    </row>
    <row r="22" spans="1:24" x14ac:dyDescent="0.3">
      <c r="A22" s="19" t="s">
        <v>17</v>
      </c>
      <c r="B22" s="16" t="s">
        <v>55</v>
      </c>
      <c r="C22" s="90">
        <v>1212</v>
      </c>
      <c r="D22" s="78">
        <v>179</v>
      </c>
      <c r="E22" s="78">
        <v>1</v>
      </c>
      <c r="F22" s="78">
        <v>677</v>
      </c>
      <c r="G22" s="78">
        <v>80</v>
      </c>
      <c r="H22" s="78">
        <v>4</v>
      </c>
      <c r="I22" s="78">
        <v>98</v>
      </c>
      <c r="J22" s="78">
        <v>161</v>
      </c>
      <c r="K22" s="78">
        <v>12</v>
      </c>
      <c r="L22" s="47">
        <f t="shared" si="0"/>
        <v>0.1476897689768977</v>
      </c>
      <c r="M22" s="50" t="e">
        <f t="shared" ref="M22" si="18">D22*#REF!</f>
        <v>#REF!</v>
      </c>
      <c r="N22" s="47">
        <f t="shared" si="2"/>
        <v>0.28382838283828382</v>
      </c>
      <c r="O22" s="78">
        <v>1212</v>
      </c>
      <c r="P22" s="78">
        <v>5</v>
      </c>
      <c r="Q22" s="78">
        <v>0</v>
      </c>
      <c r="R22" s="78">
        <v>0</v>
      </c>
      <c r="S22" s="78">
        <v>3</v>
      </c>
      <c r="T22" s="78">
        <v>1202</v>
      </c>
      <c r="U22" s="78">
        <v>2</v>
      </c>
      <c r="V22" s="78">
        <v>0</v>
      </c>
      <c r="W22" s="78">
        <v>0</v>
      </c>
      <c r="X22" s="51">
        <v>0</v>
      </c>
    </row>
    <row r="23" spans="1:24" x14ac:dyDescent="0.3">
      <c r="A23" s="19" t="s">
        <v>17</v>
      </c>
      <c r="B23" s="16" t="s">
        <v>57</v>
      </c>
      <c r="C23" s="19">
        <v>1711</v>
      </c>
      <c r="D23" s="78">
        <v>146</v>
      </c>
      <c r="E23" s="78">
        <v>0</v>
      </c>
      <c r="F23" s="16">
        <v>1289</v>
      </c>
      <c r="G23" s="78">
        <v>39</v>
      </c>
      <c r="H23" s="78">
        <v>1</v>
      </c>
      <c r="I23" s="78">
        <v>69</v>
      </c>
      <c r="J23" s="78">
        <v>2</v>
      </c>
      <c r="K23" s="78">
        <v>165</v>
      </c>
      <c r="L23" s="47">
        <f t="shared" si="0"/>
        <v>8.5330216247808302E-2</v>
      </c>
      <c r="M23" s="50" t="e">
        <f t="shared" ref="M23" si="19">D23*#REF!</f>
        <v>#REF!</v>
      </c>
      <c r="N23" s="47">
        <f t="shared" si="2"/>
        <v>8.7083576855639971E-2</v>
      </c>
      <c r="O23" s="16">
        <v>1711</v>
      </c>
      <c r="P23" s="78">
        <v>7</v>
      </c>
      <c r="Q23" s="78">
        <v>0</v>
      </c>
      <c r="R23" s="78">
        <v>0</v>
      </c>
      <c r="S23" s="78">
        <v>4</v>
      </c>
      <c r="T23" s="16">
        <v>1670</v>
      </c>
      <c r="U23" s="78">
        <v>3</v>
      </c>
      <c r="V23" s="78">
        <v>0</v>
      </c>
      <c r="W23" s="78">
        <v>0</v>
      </c>
      <c r="X23" s="51">
        <v>27</v>
      </c>
    </row>
    <row r="24" spans="1:24" x14ac:dyDescent="0.3">
      <c r="A24" s="19" t="s">
        <v>59</v>
      </c>
      <c r="B24" s="16" t="s">
        <v>63</v>
      </c>
      <c r="C24" s="19">
        <v>26495</v>
      </c>
      <c r="D24" s="16">
        <v>17924</v>
      </c>
      <c r="E24" s="78">
        <v>234</v>
      </c>
      <c r="F24" s="16">
        <v>3856</v>
      </c>
      <c r="G24" s="78">
        <v>569</v>
      </c>
      <c r="H24" s="78">
        <v>70</v>
      </c>
      <c r="I24" s="78">
        <v>450</v>
      </c>
      <c r="J24" s="16">
        <v>3199</v>
      </c>
      <c r="K24" s="78">
        <v>193</v>
      </c>
      <c r="L24" s="47">
        <f t="shared" si="0"/>
        <v>0.67650500094357424</v>
      </c>
      <c r="M24" s="50" t="e">
        <f t="shared" ref="M24" si="20">D24*#REF!</f>
        <v>#REF!</v>
      </c>
      <c r="N24" s="47">
        <f t="shared" si="2"/>
        <v>0.79988677108888473</v>
      </c>
      <c r="O24" s="16">
        <v>26495</v>
      </c>
      <c r="P24" s="16">
        <v>10377</v>
      </c>
      <c r="Q24" s="78">
        <v>12</v>
      </c>
      <c r="R24" s="78">
        <v>2</v>
      </c>
      <c r="S24" s="78">
        <v>27</v>
      </c>
      <c r="T24" s="16">
        <v>15063</v>
      </c>
      <c r="U24" s="78">
        <v>960</v>
      </c>
      <c r="V24" s="78">
        <v>27</v>
      </c>
      <c r="W24" s="78">
        <v>1</v>
      </c>
      <c r="X24" s="51">
        <v>26</v>
      </c>
    </row>
    <row r="25" spans="1:24" x14ac:dyDescent="0.3">
      <c r="A25" s="19" t="s">
        <v>59</v>
      </c>
      <c r="B25" s="16" t="s">
        <v>64</v>
      </c>
      <c r="C25" s="19">
        <v>15347</v>
      </c>
      <c r="D25" s="16">
        <v>5977</v>
      </c>
      <c r="E25" s="16">
        <v>1370</v>
      </c>
      <c r="F25" s="16">
        <v>2940</v>
      </c>
      <c r="G25" s="78">
        <v>598</v>
      </c>
      <c r="H25" s="78">
        <v>107</v>
      </c>
      <c r="I25" s="78">
        <v>6</v>
      </c>
      <c r="J25" s="16">
        <v>4161</v>
      </c>
      <c r="K25" s="78">
        <v>188</v>
      </c>
      <c r="L25" s="47">
        <f t="shared" si="0"/>
        <v>0.389457222910015</v>
      </c>
      <c r="M25" s="50" t="e">
        <f t="shared" ref="M25" si="21">D25*#REF!</f>
        <v>#REF!</v>
      </c>
      <c r="N25" s="47">
        <f t="shared" si="2"/>
        <v>0.66755717729849484</v>
      </c>
      <c r="O25" s="16">
        <v>15347</v>
      </c>
      <c r="P25" s="16">
        <v>1128</v>
      </c>
      <c r="Q25" s="78">
        <v>4</v>
      </c>
      <c r="R25" s="78">
        <v>14</v>
      </c>
      <c r="S25" s="78">
        <v>5</v>
      </c>
      <c r="T25" s="16">
        <v>14117</v>
      </c>
      <c r="U25" s="78">
        <v>64</v>
      </c>
      <c r="V25" s="78">
        <v>13</v>
      </c>
      <c r="W25" s="78" t="s">
        <v>896</v>
      </c>
      <c r="X25" s="51">
        <v>2</v>
      </c>
    </row>
    <row r="26" spans="1:24" x14ac:dyDescent="0.3">
      <c r="A26" s="19" t="s">
        <v>59</v>
      </c>
      <c r="B26" s="16" t="s">
        <v>66</v>
      </c>
      <c r="C26" s="19">
        <v>5910</v>
      </c>
      <c r="D26" s="16">
        <v>1237</v>
      </c>
      <c r="E26" s="16">
        <v>1257</v>
      </c>
      <c r="F26" s="16">
        <v>1510</v>
      </c>
      <c r="G26" s="78">
        <v>203</v>
      </c>
      <c r="H26" s="78">
        <v>50</v>
      </c>
      <c r="I26" s="78">
        <v>21</v>
      </c>
      <c r="J26" s="78">
        <v>923</v>
      </c>
      <c r="K26" s="78">
        <v>709</v>
      </c>
      <c r="L26" s="47">
        <f t="shared" si="0"/>
        <v>0.20930626057529611</v>
      </c>
      <c r="M26" s="50" t="e">
        <f t="shared" ref="M26" si="22">D26*#REF!</f>
        <v>#REF!</v>
      </c>
      <c r="N26" s="47">
        <f t="shared" si="2"/>
        <v>0.37394247038917089</v>
      </c>
      <c r="O26" s="16">
        <v>5910</v>
      </c>
      <c r="P26" s="78">
        <v>366</v>
      </c>
      <c r="Q26" s="78">
        <v>1</v>
      </c>
      <c r="R26" s="78">
        <v>30</v>
      </c>
      <c r="S26" s="78" t="s">
        <v>896</v>
      </c>
      <c r="T26" s="16">
        <v>5454</v>
      </c>
      <c r="U26" s="78">
        <v>40</v>
      </c>
      <c r="V26" s="78">
        <v>2</v>
      </c>
      <c r="W26" s="78" t="s">
        <v>896</v>
      </c>
      <c r="X26" s="51">
        <v>17</v>
      </c>
    </row>
    <row r="27" spans="1:24" x14ac:dyDescent="0.3">
      <c r="A27" s="19" t="s">
        <v>59</v>
      </c>
      <c r="B27" s="16" t="s">
        <v>68</v>
      </c>
      <c r="C27" s="19">
        <v>1406</v>
      </c>
      <c r="D27" s="78">
        <v>335</v>
      </c>
      <c r="E27" s="78">
        <v>74</v>
      </c>
      <c r="F27" s="78">
        <v>537</v>
      </c>
      <c r="G27" s="78">
        <v>66</v>
      </c>
      <c r="H27" s="78">
        <v>2</v>
      </c>
      <c r="I27" s="78" t="s">
        <v>896</v>
      </c>
      <c r="J27" s="78">
        <v>274</v>
      </c>
      <c r="K27" s="78">
        <v>118</v>
      </c>
      <c r="L27" s="47">
        <f t="shared" si="0"/>
        <v>0.23826458036984352</v>
      </c>
      <c r="M27" s="50" t="e">
        <f t="shared" ref="M27" si="23">D27*#REF!</f>
        <v>#REF!</v>
      </c>
      <c r="N27" s="47">
        <f t="shared" si="2"/>
        <v>0.43456614509246089</v>
      </c>
      <c r="O27" s="16">
        <v>1406</v>
      </c>
      <c r="P27" s="78">
        <v>7</v>
      </c>
      <c r="Q27" s="78">
        <v>1</v>
      </c>
      <c r="R27" s="78">
        <v>3</v>
      </c>
      <c r="S27" s="78">
        <v>1</v>
      </c>
      <c r="T27" s="16">
        <v>1389</v>
      </c>
      <c r="U27" s="78">
        <v>4</v>
      </c>
      <c r="V27" s="78" t="s">
        <v>896</v>
      </c>
      <c r="W27" s="78" t="s">
        <v>896</v>
      </c>
      <c r="X27" s="51">
        <v>1</v>
      </c>
    </row>
    <row r="28" spans="1:24" x14ac:dyDescent="0.3">
      <c r="A28" s="19" t="s">
        <v>59</v>
      </c>
      <c r="B28" s="16" t="s">
        <v>72</v>
      </c>
      <c r="C28" s="19">
        <v>2081</v>
      </c>
      <c r="D28" s="78">
        <v>941</v>
      </c>
      <c r="E28" s="78">
        <v>73</v>
      </c>
      <c r="F28" s="78">
        <v>869</v>
      </c>
      <c r="G28" s="78">
        <v>25</v>
      </c>
      <c r="H28" s="78">
        <v>16</v>
      </c>
      <c r="I28" s="78">
        <v>4</v>
      </c>
      <c r="J28" s="78">
        <v>142</v>
      </c>
      <c r="K28" s="78">
        <v>11</v>
      </c>
      <c r="L28" s="47">
        <f t="shared" si="0"/>
        <v>0.45218644882268139</v>
      </c>
      <c r="M28" s="50" t="e">
        <f t="shared" ref="M28" si="24">D28*#REF!</f>
        <v>#REF!</v>
      </c>
      <c r="N28" s="47">
        <f t="shared" si="2"/>
        <v>0.5281114848630466</v>
      </c>
      <c r="O28" s="16">
        <v>2081</v>
      </c>
      <c r="P28" s="78">
        <v>499</v>
      </c>
      <c r="Q28" s="78">
        <v>0</v>
      </c>
      <c r="R28" s="78">
        <v>13</v>
      </c>
      <c r="S28" s="78">
        <v>0</v>
      </c>
      <c r="T28" s="16">
        <v>1532</v>
      </c>
      <c r="U28" s="78">
        <v>32</v>
      </c>
      <c r="V28" s="78">
        <v>3</v>
      </c>
      <c r="W28" s="78">
        <v>0</v>
      </c>
      <c r="X28" s="51">
        <v>2</v>
      </c>
    </row>
    <row r="29" spans="1:24" x14ac:dyDescent="0.3">
      <c r="A29" s="19" t="s">
        <v>59</v>
      </c>
      <c r="B29" s="16" t="s">
        <v>74</v>
      </c>
      <c r="C29" s="19">
        <v>4733</v>
      </c>
      <c r="D29" s="16">
        <v>1210</v>
      </c>
      <c r="E29" s="78">
        <v>89</v>
      </c>
      <c r="F29" s="16">
        <v>1196</v>
      </c>
      <c r="G29" s="78">
        <v>414</v>
      </c>
      <c r="H29" s="78">
        <v>463</v>
      </c>
      <c r="I29" s="78">
        <v>67</v>
      </c>
      <c r="J29" s="16">
        <v>1119</v>
      </c>
      <c r="K29" s="78">
        <v>175</v>
      </c>
      <c r="L29" s="47">
        <f t="shared" si="0"/>
        <v>0.25565180646524405</v>
      </c>
      <c r="M29" s="50" t="e">
        <f t="shared" ref="M29" si="25">D29*#REF!</f>
        <v>#REF!</v>
      </c>
      <c r="N29" s="47">
        <f t="shared" si="2"/>
        <v>0.5899006972321994</v>
      </c>
      <c r="O29" s="16">
        <v>4733</v>
      </c>
      <c r="P29" s="78">
        <v>497</v>
      </c>
      <c r="Q29" s="78">
        <v>4</v>
      </c>
      <c r="R29" s="78">
        <v>3</v>
      </c>
      <c r="S29" s="78">
        <v>3</v>
      </c>
      <c r="T29" s="16">
        <v>3500</v>
      </c>
      <c r="U29" s="78">
        <v>710</v>
      </c>
      <c r="V29" s="78">
        <v>11</v>
      </c>
      <c r="W29" s="78" t="s">
        <v>896</v>
      </c>
      <c r="X29" s="51">
        <v>5</v>
      </c>
    </row>
    <row r="30" spans="1:24" x14ac:dyDescent="0.3">
      <c r="A30" s="19" t="s">
        <v>59</v>
      </c>
      <c r="B30" s="16" t="s">
        <v>76</v>
      </c>
      <c r="C30" s="19">
        <v>1302</v>
      </c>
      <c r="D30" s="78">
        <v>207</v>
      </c>
      <c r="E30" s="78">
        <v>43</v>
      </c>
      <c r="F30" s="78">
        <v>471</v>
      </c>
      <c r="G30" s="78">
        <v>168</v>
      </c>
      <c r="H30" s="78">
        <v>88</v>
      </c>
      <c r="I30" s="78">
        <v>1</v>
      </c>
      <c r="J30" s="78">
        <v>253</v>
      </c>
      <c r="K30" s="78">
        <v>71</v>
      </c>
      <c r="L30" s="47">
        <f t="shared" si="0"/>
        <v>0.15898617511520738</v>
      </c>
      <c r="M30" s="50" t="e">
        <f t="shared" ref="M30" si="26">D30*#REF!</f>
        <v>#REF!</v>
      </c>
      <c r="N30" s="47">
        <f t="shared" si="2"/>
        <v>0.42089093701996927</v>
      </c>
      <c r="O30" s="16">
        <v>1302</v>
      </c>
      <c r="P30" s="78">
        <v>21</v>
      </c>
      <c r="Q30" s="78" t="s">
        <v>896</v>
      </c>
      <c r="R30" s="78" t="s">
        <v>896</v>
      </c>
      <c r="S30" s="78">
        <v>2</v>
      </c>
      <c r="T30" s="16">
        <v>1242</v>
      </c>
      <c r="U30" s="78">
        <v>35</v>
      </c>
      <c r="V30" s="78" t="s">
        <v>896</v>
      </c>
      <c r="W30" s="78" t="s">
        <v>896</v>
      </c>
      <c r="X30" s="51">
        <v>2</v>
      </c>
    </row>
    <row r="31" spans="1:24" x14ac:dyDescent="0.3">
      <c r="A31" s="19" t="s">
        <v>78</v>
      </c>
      <c r="B31" s="16" t="s">
        <v>82</v>
      </c>
      <c r="C31" s="19">
        <v>89197</v>
      </c>
      <c r="D31" s="16">
        <v>34033</v>
      </c>
      <c r="E31" s="16">
        <v>3800</v>
      </c>
      <c r="F31" s="16">
        <v>40021</v>
      </c>
      <c r="G31" s="16">
        <v>1022</v>
      </c>
      <c r="H31" s="16">
        <v>5065</v>
      </c>
      <c r="I31" s="16">
        <v>1357</v>
      </c>
      <c r="J31" s="16">
        <v>3688</v>
      </c>
      <c r="K31" s="78">
        <v>211</v>
      </c>
      <c r="L31" s="47">
        <f t="shared" si="0"/>
        <v>0.38154870679507158</v>
      </c>
      <c r="M31" s="50" t="e">
        <f t="shared" ref="M31" si="27">D31*#REF!</f>
        <v>#REF!</v>
      </c>
      <c r="N31" s="47">
        <f t="shared" si="2"/>
        <v>0.47967980985907599</v>
      </c>
      <c r="O31" s="16">
        <v>89197</v>
      </c>
      <c r="P31" s="16">
        <v>19713</v>
      </c>
      <c r="Q31" s="78">
        <v>160</v>
      </c>
      <c r="R31" s="78">
        <v>132</v>
      </c>
      <c r="S31" s="78">
        <v>429</v>
      </c>
      <c r="T31" s="16">
        <v>60017</v>
      </c>
      <c r="U31" s="16">
        <v>8393</v>
      </c>
      <c r="V31" s="78">
        <v>239</v>
      </c>
      <c r="W31" s="78">
        <v>1</v>
      </c>
      <c r="X31" s="51">
        <v>113</v>
      </c>
    </row>
    <row r="32" spans="1:24" x14ac:dyDescent="0.3">
      <c r="A32" s="19" t="s">
        <v>78</v>
      </c>
      <c r="B32" s="16" t="s">
        <v>83</v>
      </c>
      <c r="C32" s="19">
        <v>53120</v>
      </c>
      <c r="D32" s="16">
        <v>4479</v>
      </c>
      <c r="E32" s="16">
        <v>4827</v>
      </c>
      <c r="F32" s="16">
        <v>35442</v>
      </c>
      <c r="G32" s="78">
        <v>406</v>
      </c>
      <c r="H32" s="16">
        <v>3639</v>
      </c>
      <c r="I32" s="78">
        <v>113</v>
      </c>
      <c r="J32" s="16">
        <v>4086</v>
      </c>
      <c r="K32" s="78">
        <v>128</v>
      </c>
      <c r="L32" s="47">
        <f t="shared" si="0"/>
        <v>8.4318524096385544E-2</v>
      </c>
      <c r="M32" s="50" t="e">
        <f t="shared" ref="M32" si="28">D32*#REF!</f>
        <v>#REF!</v>
      </c>
      <c r="N32" s="47">
        <f t="shared" si="2"/>
        <v>0.22974397590361445</v>
      </c>
      <c r="O32" s="16">
        <v>53120</v>
      </c>
      <c r="P32" s="78">
        <v>498</v>
      </c>
      <c r="Q32" s="78">
        <v>21</v>
      </c>
      <c r="R32" s="78">
        <v>156</v>
      </c>
      <c r="S32" s="78">
        <v>79</v>
      </c>
      <c r="T32" s="16">
        <v>47261</v>
      </c>
      <c r="U32" s="16">
        <v>4951</v>
      </c>
      <c r="V32" s="78">
        <v>133</v>
      </c>
      <c r="W32" s="78">
        <v>0</v>
      </c>
      <c r="X32" s="51">
        <v>21</v>
      </c>
    </row>
    <row r="33" spans="1:24" x14ac:dyDescent="0.3">
      <c r="A33" s="19" t="s">
        <v>78</v>
      </c>
      <c r="B33" s="16" t="s">
        <v>87</v>
      </c>
      <c r="C33" s="19">
        <v>6502</v>
      </c>
      <c r="D33" s="78">
        <v>675</v>
      </c>
      <c r="E33" s="78">
        <v>919</v>
      </c>
      <c r="F33" s="78">
        <v>1967</v>
      </c>
      <c r="G33" s="78">
        <v>293</v>
      </c>
      <c r="H33" s="78">
        <v>1823</v>
      </c>
      <c r="I33" s="78">
        <v>51</v>
      </c>
      <c r="J33" s="78">
        <v>750</v>
      </c>
      <c r="K33" s="78">
        <v>24</v>
      </c>
      <c r="L33" s="47">
        <f t="shared" si="0"/>
        <v>0.10381421101199631</v>
      </c>
      <c r="M33" s="50" t="e">
        <f t="shared" ref="M33" si="29">D33*#REF!</f>
        <v>#REF!</v>
      </c>
      <c r="N33" s="47">
        <f t="shared" si="2"/>
        <v>0.49953860350661333</v>
      </c>
      <c r="O33" s="16">
        <v>6502</v>
      </c>
      <c r="P33" s="78">
        <v>19</v>
      </c>
      <c r="Q33" s="78">
        <v>6</v>
      </c>
      <c r="R33" s="78">
        <v>51</v>
      </c>
      <c r="S33" s="78">
        <v>11</v>
      </c>
      <c r="T33" s="16">
        <v>5353</v>
      </c>
      <c r="U33" s="78">
        <v>1027</v>
      </c>
      <c r="V33" s="78">
        <v>10</v>
      </c>
      <c r="W33" s="78">
        <v>16</v>
      </c>
      <c r="X33" s="51">
        <v>9</v>
      </c>
    </row>
    <row r="34" spans="1:24" x14ac:dyDescent="0.3">
      <c r="A34" s="19" t="s">
        <v>78</v>
      </c>
      <c r="B34" s="16" t="s">
        <v>88</v>
      </c>
      <c r="C34" s="19">
        <v>19140</v>
      </c>
      <c r="D34" s="16">
        <v>3569</v>
      </c>
      <c r="E34" s="78">
        <v>3241</v>
      </c>
      <c r="F34" s="78">
        <v>5670</v>
      </c>
      <c r="G34" s="78">
        <v>1245</v>
      </c>
      <c r="H34" s="78">
        <v>118</v>
      </c>
      <c r="I34" s="78">
        <v>1088</v>
      </c>
      <c r="J34" s="78">
        <v>3981</v>
      </c>
      <c r="K34" s="78">
        <v>228</v>
      </c>
      <c r="L34" s="47">
        <f t="shared" si="0"/>
        <v>0.18646812957157785</v>
      </c>
      <c r="M34" s="50" t="e">
        <f t="shared" ref="M34" si="30">D34*#REF!</f>
        <v>#REF!</v>
      </c>
      <c r="N34" s="47">
        <f t="shared" si="2"/>
        <v>0.40062695924764891</v>
      </c>
      <c r="O34" s="16">
        <v>19140</v>
      </c>
      <c r="P34" s="16">
        <v>1059</v>
      </c>
      <c r="Q34" s="78">
        <v>7</v>
      </c>
      <c r="R34" s="78">
        <v>35</v>
      </c>
      <c r="S34" s="78">
        <v>10</v>
      </c>
      <c r="T34" s="16">
        <v>17375</v>
      </c>
      <c r="U34" s="78">
        <v>636</v>
      </c>
      <c r="V34" s="78">
        <v>12</v>
      </c>
      <c r="W34" s="78">
        <v>0</v>
      </c>
      <c r="X34" s="51">
        <v>6</v>
      </c>
    </row>
    <row r="35" spans="1:24" x14ac:dyDescent="0.3">
      <c r="A35" s="19" t="s">
        <v>78</v>
      </c>
      <c r="B35" s="16" t="s">
        <v>92</v>
      </c>
      <c r="C35" s="19">
        <v>44016</v>
      </c>
      <c r="D35" s="16">
        <v>26298</v>
      </c>
      <c r="E35" s="16">
        <v>2175</v>
      </c>
      <c r="F35" s="16">
        <v>10429</v>
      </c>
      <c r="G35" s="78">
        <v>368</v>
      </c>
      <c r="H35" s="16">
        <v>3687</v>
      </c>
      <c r="I35" s="78">
        <v>119</v>
      </c>
      <c r="J35" s="78">
        <v>770</v>
      </c>
      <c r="K35" s="78">
        <v>170</v>
      </c>
      <c r="L35" s="47">
        <f t="shared" si="0"/>
        <v>0.59746455834242096</v>
      </c>
      <c r="M35" s="50" t="e">
        <f t="shared" ref="M35" si="31">D35*#REF!</f>
        <v>#REF!</v>
      </c>
      <c r="N35" s="47">
        <f t="shared" si="2"/>
        <v>0.69872319156670304</v>
      </c>
      <c r="O35" s="16">
        <v>44016</v>
      </c>
      <c r="P35" s="16">
        <v>3874</v>
      </c>
      <c r="Q35" s="78">
        <v>640</v>
      </c>
      <c r="R35" s="78">
        <v>57</v>
      </c>
      <c r="S35" s="16">
        <v>1141</v>
      </c>
      <c r="T35" s="16">
        <v>7949</v>
      </c>
      <c r="U35" s="16">
        <v>29313</v>
      </c>
      <c r="V35" s="78">
        <v>788</v>
      </c>
      <c r="W35" s="78">
        <v>12</v>
      </c>
      <c r="X35" s="51">
        <v>242</v>
      </c>
    </row>
    <row r="36" spans="1:24" x14ac:dyDescent="0.3">
      <c r="A36" s="19" t="s">
        <v>78</v>
      </c>
      <c r="B36" s="16" t="s">
        <v>95</v>
      </c>
      <c r="C36" s="19">
        <v>45498</v>
      </c>
      <c r="D36" s="16">
        <v>6487</v>
      </c>
      <c r="E36" s="16">
        <v>5429</v>
      </c>
      <c r="F36" s="16">
        <v>22690</v>
      </c>
      <c r="G36" s="16">
        <v>1730</v>
      </c>
      <c r="H36" s="16">
        <v>6349</v>
      </c>
      <c r="I36" s="78">
        <v>125</v>
      </c>
      <c r="J36" s="16">
        <v>2477</v>
      </c>
      <c r="K36" s="78">
        <v>211</v>
      </c>
      <c r="L36" s="47">
        <f t="shared" si="0"/>
        <v>0.14257769572288892</v>
      </c>
      <c r="M36" s="50" t="e">
        <f t="shared" ref="M36" si="32">D36*#REF!</f>
        <v>#REF!</v>
      </c>
      <c r="N36" s="47">
        <f t="shared" si="2"/>
        <v>0.33656424458217943</v>
      </c>
      <c r="O36" s="16">
        <v>45498</v>
      </c>
      <c r="P36" s="16">
        <v>3227</v>
      </c>
      <c r="Q36" s="78">
        <v>21</v>
      </c>
      <c r="R36" s="78">
        <v>173</v>
      </c>
      <c r="S36" s="78">
        <v>149</v>
      </c>
      <c r="T36" s="16">
        <v>28592</v>
      </c>
      <c r="U36" s="16">
        <v>12716</v>
      </c>
      <c r="V36" s="78">
        <v>523</v>
      </c>
      <c r="W36" s="78">
        <v>1</v>
      </c>
      <c r="X36" s="51">
        <v>96</v>
      </c>
    </row>
    <row r="37" spans="1:24" x14ac:dyDescent="0.3">
      <c r="A37" s="19" t="s">
        <v>78</v>
      </c>
      <c r="B37" s="16" t="s">
        <v>96</v>
      </c>
      <c r="C37" s="19">
        <v>50568</v>
      </c>
      <c r="D37" s="78">
        <v>7264</v>
      </c>
      <c r="E37" s="16">
        <v>11514</v>
      </c>
      <c r="F37" s="16">
        <v>23131</v>
      </c>
      <c r="G37" s="78">
        <v>859</v>
      </c>
      <c r="H37" s="16">
        <v>4881</v>
      </c>
      <c r="I37" s="78">
        <v>302</v>
      </c>
      <c r="J37" s="16">
        <v>2294</v>
      </c>
      <c r="K37" s="78">
        <v>323</v>
      </c>
      <c r="L37" s="47">
        <f t="shared" si="0"/>
        <v>0.14364815693719349</v>
      </c>
      <c r="M37" s="50" t="e">
        <f t="shared" ref="M37" si="33">D37*#REF!</f>
        <v>#REF!</v>
      </c>
      <c r="N37" s="47">
        <f t="shared" si="2"/>
        <v>0.28553630754627435</v>
      </c>
      <c r="O37" s="16">
        <v>50568</v>
      </c>
      <c r="P37" s="78">
        <v>981</v>
      </c>
      <c r="Q37" s="78">
        <v>1093</v>
      </c>
      <c r="R37" s="78">
        <v>250</v>
      </c>
      <c r="S37" s="78">
        <v>682</v>
      </c>
      <c r="T37" s="16">
        <v>27007</v>
      </c>
      <c r="U37" s="16">
        <v>20106</v>
      </c>
      <c r="V37" s="78">
        <v>337</v>
      </c>
      <c r="W37" s="78">
        <v>0</v>
      </c>
      <c r="X37" s="51">
        <v>112</v>
      </c>
    </row>
    <row r="38" spans="1:24" x14ac:dyDescent="0.3">
      <c r="A38" s="19" t="s">
        <v>98</v>
      </c>
      <c r="B38" s="16" t="s">
        <v>102</v>
      </c>
      <c r="C38" s="19">
        <v>9626</v>
      </c>
      <c r="D38" s="16">
        <v>3245</v>
      </c>
      <c r="E38" s="78">
        <v>328</v>
      </c>
      <c r="F38" s="16">
        <v>2094</v>
      </c>
      <c r="G38" s="78">
        <v>434</v>
      </c>
      <c r="H38" s="78">
        <v>52</v>
      </c>
      <c r="I38" s="78">
        <v>1135</v>
      </c>
      <c r="J38" s="16">
        <v>1885</v>
      </c>
      <c r="K38" s="78">
        <v>453</v>
      </c>
      <c r="L38" s="47">
        <f t="shared" si="0"/>
        <v>0.33710783295242053</v>
      </c>
      <c r="M38" s="50" t="e">
        <f t="shared" ref="M38" si="34">D38*#REF!</f>
        <v>#REF!</v>
      </c>
      <c r="N38" s="47">
        <f t="shared" si="2"/>
        <v>0.53833367961770207</v>
      </c>
      <c r="O38" s="16">
        <v>9626</v>
      </c>
      <c r="P38" s="78">
        <v>151</v>
      </c>
      <c r="Q38" s="78">
        <v>14</v>
      </c>
      <c r="R38" s="78">
        <v>14</v>
      </c>
      <c r="S38" s="78">
        <v>81</v>
      </c>
      <c r="T38" s="16">
        <v>8435</v>
      </c>
      <c r="U38" s="78">
        <v>882</v>
      </c>
      <c r="V38" s="78">
        <v>40</v>
      </c>
      <c r="W38" s="78">
        <v>1</v>
      </c>
      <c r="X38" s="51">
        <v>8</v>
      </c>
    </row>
    <row r="39" spans="1:24" x14ac:dyDescent="0.3">
      <c r="A39" s="19" t="s">
        <v>98</v>
      </c>
      <c r="B39" s="16" t="s">
        <v>105</v>
      </c>
      <c r="C39" s="19">
        <v>9917</v>
      </c>
      <c r="D39" s="16">
        <v>1781</v>
      </c>
      <c r="E39" s="78">
        <v>63</v>
      </c>
      <c r="F39" s="16">
        <v>2187</v>
      </c>
      <c r="G39" s="78">
        <v>387</v>
      </c>
      <c r="H39" s="16">
        <v>2287</v>
      </c>
      <c r="I39" s="16">
        <v>1848</v>
      </c>
      <c r="J39" s="16">
        <v>1055</v>
      </c>
      <c r="K39" s="78">
        <v>309</v>
      </c>
      <c r="L39" s="47">
        <f t="shared" si="0"/>
        <v>0.17959060199657154</v>
      </c>
      <c r="M39" s="50" t="e">
        <f t="shared" ref="M39" si="35">D39*#REF!</f>
        <v>#REF!</v>
      </c>
      <c r="N39" s="47">
        <f t="shared" si="2"/>
        <v>0.51658767772511849</v>
      </c>
      <c r="O39" s="16">
        <v>9917</v>
      </c>
      <c r="P39" s="78">
        <v>118</v>
      </c>
      <c r="Q39" s="78">
        <v>9</v>
      </c>
      <c r="R39" s="78">
        <v>1</v>
      </c>
      <c r="S39" s="78">
        <v>42</v>
      </c>
      <c r="T39" s="16">
        <v>8257</v>
      </c>
      <c r="U39" s="16">
        <v>1460</v>
      </c>
      <c r="V39" s="78">
        <v>10</v>
      </c>
      <c r="W39" s="78">
        <v>1</v>
      </c>
      <c r="X39" s="51">
        <v>19</v>
      </c>
    </row>
    <row r="40" spans="1:24" x14ac:dyDescent="0.3">
      <c r="A40" s="19" t="s">
        <v>98</v>
      </c>
      <c r="B40" s="16" t="s">
        <v>106</v>
      </c>
      <c r="C40" s="19">
        <v>9782</v>
      </c>
      <c r="D40" s="16">
        <v>2432</v>
      </c>
      <c r="E40" s="78">
        <v>970</v>
      </c>
      <c r="F40" s="78">
        <v>894</v>
      </c>
      <c r="G40" s="78">
        <v>990</v>
      </c>
      <c r="H40" s="78">
        <v>223</v>
      </c>
      <c r="I40" s="16">
        <v>2330</v>
      </c>
      <c r="J40" s="16">
        <v>1613</v>
      </c>
      <c r="K40" s="78">
        <v>330</v>
      </c>
      <c r="L40" s="47">
        <f t="shared" si="0"/>
        <v>0.2486199141279902</v>
      </c>
      <c r="M40" s="50" t="e">
        <f t="shared" ref="M40" si="36">D40*#REF!</f>
        <v>#REF!</v>
      </c>
      <c r="N40" s="47">
        <f t="shared" si="2"/>
        <v>0.43631159272132486</v>
      </c>
      <c r="O40" s="16">
        <v>9782</v>
      </c>
      <c r="P40" s="78">
        <v>98</v>
      </c>
      <c r="Q40" s="78">
        <v>1</v>
      </c>
      <c r="R40" s="78">
        <v>45</v>
      </c>
      <c r="S40" s="78">
        <v>15</v>
      </c>
      <c r="T40" s="16">
        <v>9474</v>
      </c>
      <c r="U40" s="78">
        <v>128</v>
      </c>
      <c r="V40" s="78">
        <v>15</v>
      </c>
      <c r="W40" s="78">
        <v>0</v>
      </c>
      <c r="X40" s="51">
        <v>6</v>
      </c>
    </row>
    <row r="41" spans="1:24" x14ac:dyDescent="0.3">
      <c r="A41" s="19" t="s">
        <v>98</v>
      </c>
      <c r="B41" s="16" t="s">
        <v>108</v>
      </c>
      <c r="C41" s="19">
        <v>14683</v>
      </c>
      <c r="D41" s="16">
        <v>2766</v>
      </c>
      <c r="E41" s="16">
        <v>1221</v>
      </c>
      <c r="F41" s="16">
        <v>1721</v>
      </c>
      <c r="G41" s="16">
        <v>1293</v>
      </c>
      <c r="H41" s="78">
        <v>283</v>
      </c>
      <c r="I41" s="16">
        <v>3921</v>
      </c>
      <c r="J41" s="16">
        <v>2890</v>
      </c>
      <c r="K41" s="78">
        <v>588</v>
      </c>
      <c r="L41" s="47">
        <f t="shared" si="0"/>
        <v>0.18838112102431384</v>
      </c>
      <c r="M41" s="50" t="e">
        <f t="shared" ref="M41" si="37">D41*#REF!</f>
        <v>#REF!</v>
      </c>
      <c r="N41" s="47">
        <f t="shared" si="2"/>
        <v>0.40448137301641351</v>
      </c>
      <c r="O41" s="16">
        <v>14683</v>
      </c>
      <c r="P41" s="78">
        <v>85</v>
      </c>
      <c r="Q41" s="78">
        <v>5</v>
      </c>
      <c r="R41" s="78">
        <v>13</v>
      </c>
      <c r="S41" s="78">
        <v>15</v>
      </c>
      <c r="T41" s="16">
        <v>13959</v>
      </c>
      <c r="U41" s="78">
        <v>559</v>
      </c>
      <c r="V41" s="78">
        <v>41</v>
      </c>
      <c r="W41" s="78">
        <v>0</v>
      </c>
      <c r="X41" s="51">
        <v>6</v>
      </c>
    </row>
    <row r="42" spans="1:24" x14ac:dyDescent="0.3">
      <c r="A42" s="19" t="s">
        <v>98</v>
      </c>
      <c r="B42" s="16" t="s">
        <v>110</v>
      </c>
      <c r="C42" s="19">
        <v>4941</v>
      </c>
      <c r="D42" s="78">
        <v>619</v>
      </c>
      <c r="E42" s="78">
        <v>637</v>
      </c>
      <c r="F42" s="78">
        <v>720</v>
      </c>
      <c r="G42" s="78">
        <v>1039</v>
      </c>
      <c r="H42" s="78">
        <v>7</v>
      </c>
      <c r="I42" s="78">
        <v>418</v>
      </c>
      <c r="J42" s="78">
        <v>1173</v>
      </c>
      <c r="K42" s="78">
        <v>328</v>
      </c>
      <c r="L42" s="47">
        <f t="shared" si="0"/>
        <v>0.12527828374822911</v>
      </c>
      <c r="M42" s="50" t="e">
        <f t="shared" ref="M42" si="38">D42*#REF!</f>
        <v>#REF!</v>
      </c>
      <c r="N42" s="47">
        <f t="shared" si="2"/>
        <v>0.36409633677393238</v>
      </c>
      <c r="O42" s="16">
        <v>4941</v>
      </c>
      <c r="P42" s="78">
        <v>27</v>
      </c>
      <c r="Q42" s="78">
        <v>2</v>
      </c>
      <c r="R42" s="78">
        <v>16</v>
      </c>
      <c r="S42" s="78">
        <v>5</v>
      </c>
      <c r="T42" s="16">
        <v>4781</v>
      </c>
      <c r="U42" s="78">
        <v>96</v>
      </c>
      <c r="V42" s="78">
        <v>13</v>
      </c>
      <c r="W42" s="78">
        <v>0</v>
      </c>
      <c r="X42" s="51">
        <v>1</v>
      </c>
    </row>
    <row r="43" spans="1:24" x14ac:dyDescent="0.3">
      <c r="A43" s="19" t="s">
        <v>98</v>
      </c>
      <c r="B43" s="16" t="s">
        <v>114</v>
      </c>
      <c r="C43" s="19">
        <v>8522</v>
      </c>
      <c r="D43" s="78">
        <v>353</v>
      </c>
      <c r="E43" s="78">
        <v>7</v>
      </c>
      <c r="F43" s="16">
        <v>3195</v>
      </c>
      <c r="G43" s="78">
        <v>320</v>
      </c>
      <c r="H43" s="78">
        <v>106</v>
      </c>
      <c r="I43" s="78">
        <v>286</v>
      </c>
      <c r="J43" s="78">
        <v>943</v>
      </c>
      <c r="K43" s="16">
        <v>3312</v>
      </c>
      <c r="L43" s="47">
        <f t="shared" si="0"/>
        <v>4.1422201361182819E-2</v>
      </c>
      <c r="M43" s="50" t="e">
        <f t="shared" ref="M43" si="39">D43*#REF!</f>
        <v>#REF!</v>
      </c>
      <c r="N43" s="47">
        <f t="shared" si="2"/>
        <v>0.16451537197840882</v>
      </c>
      <c r="O43" s="16">
        <v>8522</v>
      </c>
      <c r="P43" s="78">
        <v>29</v>
      </c>
      <c r="Q43" s="78">
        <v>1</v>
      </c>
      <c r="R43" s="78">
        <v>0</v>
      </c>
      <c r="S43" s="78">
        <v>2</v>
      </c>
      <c r="T43" s="16">
        <v>7846</v>
      </c>
      <c r="U43" s="78">
        <v>600</v>
      </c>
      <c r="V43" s="78">
        <v>14</v>
      </c>
      <c r="W43" s="78">
        <v>1</v>
      </c>
      <c r="X43" s="51">
        <v>29</v>
      </c>
    </row>
    <row r="44" spans="1:24" x14ac:dyDescent="0.3">
      <c r="A44" s="19" t="s">
        <v>98</v>
      </c>
      <c r="B44" s="16" t="s">
        <v>115</v>
      </c>
      <c r="C44" s="19">
        <v>10157</v>
      </c>
      <c r="D44" s="78">
        <v>1384</v>
      </c>
      <c r="E44" s="78">
        <v>705</v>
      </c>
      <c r="F44" s="16">
        <v>3752</v>
      </c>
      <c r="G44" s="78">
        <v>1263</v>
      </c>
      <c r="H44" s="78">
        <v>17</v>
      </c>
      <c r="I44" s="78">
        <v>875</v>
      </c>
      <c r="J44" s="16">
        <v>1362</v>
      </c>
      <c r="K44" s="78">
        <v>799</v>
      </c>
      <c r="L44" s="47">
        <f t="shared" si="0"/>
        <v>0.13626070690164419</v>
      </c>
      <c r="M44" s="50" t="e">
        <f t="shared" ref="M44" si="40">D44*#REF!</f>
        <v>#REF!</v>
      </c>
      <c r="N44" s="47">
        <f t="shared" si="2"/>
        <v>0.27202914246332577</v>
      </c>
      <c r="O44" s="16">
        <v>10157</v>
      </c>
      <c r="P44" s="78">
        <v>150</v>
      </c>
      <c r="Q44" s="78">
        <v>0</v>
      </c>
      <c r="R44" s="78">
        <v>49</v>
      </c>
      <c r="S44" s="78">
        <v>7</v>
      </c>
      <c r="T44" s="16">
        <v>9830</v>
      </c>
      <c r="U44" s="78">
        <v>104</v>
      </c>
      <c r="V44" s="78">
        <v>7</v>
      </c>
      <c r="W44" s="78">
        <v>0</v>
      </c>
      <c r="X44" s="51">
        <v>10</v>
      </c>
    </row>
    <row r="45" spans="1:24" x14ac:dyDescent="0.3">
      <c r="A45" s="19" t="s">
        <v>98</v>
      </c>
      <c r="B45" s="16" t="s">
        <v>117</v>
      </c>
      <c r="C45" s="19">
        <v>3977</v>
      </c>
      <c r="D45" s="78">
        <v>482</v>
      </c>
      <c r="E45" s="78">
        <v>15</v>
      </c>
      <c r="F45" s="16">
        <v>1460</v>
      </c>
      <c r="G45" s="78">
        <v>251</v>
      </c>
      <c r="H45" s="78">
        <v>9</v>
      </c>
      <c r="I45" s="78">
        <v>121</v>
      </c>
      <c r="J45" s="78">
        <v>452</v>
      </c>
      <c r="K45" s="16">
        <v>1187</v>
      </c>
      <c r="L45" s="47">
        <f t="shared" si="0"/>
        <v>0.12119688207191351</v>
      </c>
      <c r="M45" s="50" t="e">
        <f t="shared" ref="M45" si="41">D45*#REF!</f>
        <v>#REF!</v>
      </c>
      <c r="N45" s="47">
        <f t="shared" si="2"/>
        <v>0.23711340206185566</v>
      </c>
      <c r="O45" s="16">
        <v>3977</v>
      </c>
      <c r="P45" s="78">
        <v>6</v>
      </c>
      <c r="Q45" s="78">
        <v>0</v>
      </c>
      <c r="R45" s="78">
        <v>2</v>
      </c>
      <c r="S45" s="78">
        <v>1</v>
      </c>
      <c r="T45" s="16">
        <v>3662</v>
      </c>
      <c r="U45" s="78">
        <v>297</v>
      </c>
      <c r="V45" s="78">
        <v>2</v>
      </c>
      <c r="W45" s="78">
        <v>0</v>
      </c>
      <c r="X45" s="51">
        <v>7</v>
      </c>
    </row>
    <row r="46" spans="1:24" x14ac:dyDescent="0.3">
      <c r="A46" s="19" t="s">
        <v>98</v>
      </c>
      <c r="B46" s="16" t="s">
        <v>119</v>
      </c>
      <c r="C46" s="19">
        <v>19516</v>
      </c>
      <c r="D46" s="78">
        <v>1012</v>
      </c>
      <c r="E46" s="16">
        <v>1447</v>
      </c>
      <c r="F46" s="16">
        <v>10740</v>
      </c>
      <c r="G46" s="16">
        <v>2302</v>
      </c>
      <c r="H46" s="78">
        <v>284</v>
      </c>
      <c r="I46" s="78">
        <v>17</v>
      </c>
      <c r="J46" s="16">
        <v>3290</v>
      </c>
      <c r="K46" s="78">
        <v>424</v>
      </c>
      <c r="L46" s="47">
        <f t="shared" si="0"/>
        <v>5.1854888296782128E-2</v>
      </c>
      <c r="M46" s="50" t="e">
        <f t="shared" ref="M46" si="42">D46*#REF!</f>
        <v>#REF!</v>
      </c>
      <c r="N46" s="47">
        <f t="shared" si="2"/>
        <v>0.23498667759786843</v>
      </c>
      <c r="O46" s="16">
        <v>19516</v>
      </c>
      <c r="P46" s="78">
        <v>13</v>
      </c>
      <c r="Q46" s="78">
        <v>1</v>
      </c>
      <c r="R46" s="78">
        <v>53</v>
      </c>
      <c r="S46" s="78">
        <v>8</v>
      </c>
      <c r="T46" s="16">
        <v>19149</v>
      </c>
      <c r="U46" s="78">
        <v>266</v>
      </c>
      <c r="V46" s="78">
        <v>8</v>
      </c>
      <c r="W46" s="78">
        <v>0</v>
      </c>
      <c r="X46" s="51">
        <v>18</v>
      </c>
    </row>
    <row r="47" spans="1:24" x14ac:dyDescent="0.3">
      <c r="A47" s="19" t="s">
        <v>121</v>
      </c>
      <c r="B47" s="16" t="s">
        <v>124</v>
      </c>
      <c r="C47" s="19">
        <v>65143</v>
      </c>
      <c r="D47" s="16">
        <v>36646</v>
      </c>
      <c r="E47" s="78">
        <v>108</v>
      </c>
      <c r="F47" s="16">
        <v>6162</v>
      </c>
      <c r="G47" s="16">
        <v>12142</v>
      </c>
      <c r="H47" s="16">
        <v>5707</v>
      </c>
      <c r="I47" s="78">
        <v>60</v>
      </c>
      <c r="J47" s="16">
        <v>2138</v>
      </c>
      <c r="K47" s="16">
        <v>2180</v>
      </c>
      <c r="L47" s="47">
        <f t="shared" si="0"/>
        <v>0.56254701195830714</v>
      </c>
      <c r="M47" s="50" t="e">
        <f t="shared" ref="M47" si="43">D47*#REF!</f>
        <v>#REF!</v>
      </c>
      <c r="N47" s="47">
        <f t="shared" si="2"/>
        <v>0.68297437944215034</v>
      </c>
      <c r="O47" s="16">
        <v>65143</v>
      </c>
      <c r="P47" s="16">
        <v>15747</v>
      </c>
      <c r="Q47" s="78">
        <v>35</v>
      </c>
      <c r="R47" s="78">
        <v>10</v>
      </c>
      <c r="S47" s="78">
        <v>37</v>
      </c>
      <c r="T47" s="16">
        <v>44023</v>
      </c>
      <c r="U47" s="16">
        <v>4999</v>
      </c>
      <c r="V47" s="78">
        <v>152</v>
      </c>
      <c r="W47" s="78">
        <v>0</v>
      </c>
      <c r="X47" s="51">
        <v>140</v>
      </c>
    </row>
    <row r="48" spans="1:24" x14ac:dyDescent="0.3">
      <c r="A48" s="19" t="s">
        <v>121</v>
      </c>
      <c r="B48" s="16" t="s">
        <v>125</v>
      </c>
      <c r="C48" s="19">
        <v>25304</v>
      </c>
      <c r="D48" s="16">
        <v>6880</v>
      </c>
      <c r="E48" s="78">
        <v>68</v>
      </c>
      <c r="F48" s="16">
        <v>1714</v>
      </c>
      <c r="G48" s="16">
        <v>8615</v>
      </c>
      <c r="H48" s="16">
        <v>3959</v>
      </c>
      <c r="I48" s="78">
        <v>61</v>
      </c>
      <c r="J48" s="16">
        <v>2200</v>
      </c>
      <c r="K48" s="16">
        <v>1807</v>
      </c>
      <c r="L48" s="47">
        <f t="shared" si="0"/>
        <v>0.27189377173569396</v>
      </c>
      <c r="M48" s="50" t="e">
        <f t="shared" ref="M48" si="44">D48*#REF!</f>
        <v>#REF!</v>
      </c>
      <c r="N48" s="47">
        <f t="shared" si="2"/>
        <v>0.51529402466013274</v>
      </c>
      <c r="O48" s="16">
        <v>25304</v>
      </c>
      <c r="P48" s="16">
        <v>3933</v>
      </c>
      <c r="Q48" s="78">
        <v>8</v>
      </c>
      <c r="R48" s="78">
        <v>5</v>
      </c>
      <c r="S48" s="78">
        <v>13</v>
      </c>
      <c r="T48" s="16">
        <v>20896</v>
      </c>
      <c r="U48" s="78">
        <v>388</v>
      </c>
      <c r="V48" s="78">
        <v>11</v>
      </c>
      <c r="W48" s="78">
        <v>4</v>
      </c>
      <c r="X48" s="51">
        <v>46</v>
      </c>
    </row>
    <row r="49" spans="1:24" x14ac:dyDescent="0.3">
      <c r="A49" s="19" t="s">
        <v>121</v>
      </c>
      <c r="B49" s="16" t="s">
        <v>127</v>
      </c>
      <c r="C49" s="19">
        <v>24262</v>
      </c>
      <c r="D49" s="16">
        <v>2441</v>
      </c>
      <c r="E49" s="78">
        <v>37</v>
      </c>
      <c r="F49" s="16">
        <v>1788</v>
      </c>
      <c r="G49" s="16">
        <v>9519</v>
      </c>
      <c r="H49" s="16">
        <v>6757</v>
      </c>
      <c r="I49" s="78">
        <v>63</v>
      </c>
      <c r="J49" s="16">
        <v>2490</v>
      </c>
      <c r="K49" s="16">
        <v>1167</v>
      </c>
      <c r="L49" s="47">
        <f t="shared" si="0"/>
        <v>0.10061000741900915</v>
      </c>
      <c r="M49" s="50" t="e">
        <f t="shared" ref="M49" si="45">D49*#REF!</f>
        <v>#REF!</v>
      </c>
      <c r="N49" s="47">
        <f t="shared" si="2"/>
        <v>0.4817409941472261</v>
      </c>
      <c r="O49" s="16">
        <v>24262</v>
      </c>
      <c r="P49" s="16">
        <v>1175</v>
      </c>
      <c r="Q49" s="78">
        <v>0</v>
      </c>
      <c r="R49" s="78">
        <v>6</v>
      </c>
      <c r="S49" s="78">
        <v>10</v>
      </c>
      <c r="T49" s="16">
        <v>22643</v>
      </c>
      <c r="U49" s="78">
        <v>310</v>
      </c>
      <c r="V49" s="78">
        <v>18</v>
      </c>
      <c r="W49" s="78">
        <v>1</v>
      </c>
      <c r="X49" s="51">
        <v>99</v>
      </c>
    </row>
    <row r="50" spans="1:24" x14ac:dyDescent="0.3">
      <c r="A50" s="19" t="s">
        <v>121</v>
      </c>
      <c r="B50" s="16" t="s">
        <v>131</v>
      </c>
      <c r="C50" s="19">
        <v>57297</v>
      </c>
      <c r="D50" s="16">
        <v>25751</v>
      </c>
      <c r="E50" s="78">
        <v>74</v>
      </c>
      <c r="F50" s="16">
        <v>7352</v>
      </c>
      <c r="G50" s="16">
        <v>14442</v>
      </c>
      <c r="H50" s="16">
        <v>5142</v>
      </c>
      <c r="I50" s="78">
        <v>231</v>
      </c>
      <c r="J50" s="16">
        <v>2536</v>
      </c>
      <c r="K50" s="16">
        <v>1769</v>
      </c>
      <c r="L50" s="47">
        <f t="shared" si="0"/>
        <v>0.44943016213763376</v>
      </c>
      <c r="M50" s="50" t="e">
        <f t="shared" ref="M50" si="46">D50*#REF!</f>
        <v>#REF!</v>
      </c>
      <c r="N50" s="47">
        <f t="shared" si="2"/>
        <v>0.58343368762762449</v>
      </c>
      <c r="O50" s="16">
        <v>57297</v>
      </c>
      <c r="P50" s="16">
        <v>9079</v>
      </c>
      <c r="Q50" s="78">
        <v>9</v>
      </c>
      <c r="R50" s="78">
        <v>10</v>
      </c>
      <c r="S50" s="78">
        <v>27</v>
      </c>
      <c r="T50" s="16">
        <v>38339</v>
      </c>
      <c r="U50" s="16">
        <v>9253</v>
      </c>
      <c r="V50" s="78">
        <v>119</v>
      </c>
      <c r="W50" s="78">
        <v>43</v>
      </c>
      <c r="X50" s="51">
        <v>418</v>
      </c>
    </row>
    <row r="51" spans="1:24" x14ac:dyDescent="0.3">
      <c r="A51" s="19" t="s">
        <v>121</v>
      </c>
      <c r="B51" s="16" t="s">
        <v>132</v>
      </c>
      <c r="C51" s="19">
        <v>32624</v>
      </c>
      <c r="D51" s="16">
        <v>3917</v>
      </c>
      <c r="E51" s="78">
        <v>77</v>
      </c>
      <c r="F51" s="16">
        <v>5539</v>
      </c>
      <c r="G51" s="16">
        <v>11563</v>
      </c>
      <c r="H51" s="16">
        <v>4876</v>
      </c>
      <c r="I51" s="78">
        <v>49</v>
      </c>
      <c r="J51" s="16">
        <v>4476</v>
      </c>
      <c r="K51" s="16">
        <v>2127</v>
      </c>
      <c r="L51" s="47">
        <f t="shared" si="0"/>
        <v>0.1200649828347229</v>
      </c>
      <c r="M51" s="50" t="e">
        <f t="shared" ref="M51" si="47">D51*#REF!</f>
        <v>#REF!</v>
      </c>
      <c r="N51" s="47">
        <f t="shared" si="2"/>
        <v>0.40672511034820991</v>
      </c>
      <c r="O51" s="16">
        <v>32624</v>
      </c>
      <c r="P51" s="16">
        <v>1946</v>
      </c>
      <c r="Q51" s="78">
        <v>1</v>
      </c>
      <c r="R51" s="78">
        <v>6</v>
      </c>
      <c r="S51" s="78">
        <v>11</v>
      </c>
      <c r="T51" s="16">
        <v>28638</v>
      </c>
      <c r="U51" s="16">
        <v>1087</v>
      </c>
      <c r="V51" s="78">
        <v>42</v>
      </c>
      <c r="W51" s="78">
        <v>17</v>
      </c>
      <c r="X51" s="51">
        <v>876</v>
      </c>
    </row>
    <row r="52" spans="1:24" x14ac:dyDescent="0.3">
      <c r="A52" s="19" t="s">
        <v>121</v>
      </c>
      <c r="B52" s="16" t="s">
        <v>134</v>
      </c>
      <c r="C52" s="19">
        <v>46712</v>
      </c>
      <c r="D52" s="16">
        <v>5355</v>
      </c>
      <c r="E52" s="78">
        <v>199</v>
      </c>
      <c r="F52" s="16">
        <v>8053</v>
      </c>
      <c r="G52" s="16">
        <v>16280</v>
      </c>
      <c r="H52" s="16">
        <v>8843</v>
      </c>
      <c r="I52" s="78">
        <v>65</v>
      </c>
      <c r="J52" s="16">
        <v>4745</v>
      </c>
      <c r="K52" s="16">
        <v>3172</v>
      </c>
      <c r="L52" s="47">
        <f t="shared" si="0"/>
        <v>0.11463863675286864</v>
      </c>
      <c r="M52" s="50" t="e">
        <f t="shared" ref="M52" si="48">D52*#REF!</f>
        <v>#REF!</v>
      </c>
      <c r="N52" s="47">
        <f t="shared" si="2"/>
        <v>0.40552748758349033</v>
      </c>
      <c r="O52" s="16">
        <v>46712</v>
      </c>
      <c r="P52" s="16">
        <v>2793</v>
      </c>
      <c r="Q52" s="78">
        <v>1</v>
      </c>
      <c r="R52" s="78">
        <v>9</v>
      </c>
      <c r="S52" s="78">
        <v>7</v>
      </c>
      <c r="T52" s="16">
        <v>41701</v>
      </c>
      <c r="U52" s="16">
        <v>1456</v>
      </c>
      <c r="V52" s="78">
        <v>38</v>
      </c>
      <c r="W52" s="78">
        <v>28</v>
      </c>
      <c r="X52" s="51">
        <v>679</v>
      </c>
    </row>
    <row r="53" spans="1:24" x14ac:dyDescent="0.3">
      <c r="A53" s="19" t="s">
        <v>121</v>
      </c>
      <c r="B53" s="16" t="s">
        <v>136</v>
      </c>
      <c r="C53" s="19">
        <v>61326</v>
      </c>
      <c r="D53" s="16">
        <v>11893</v>
      </c>
      <c r="E53" s="78">
        <v>415</v>
      </c>
      <c r="F53" s="16">
        <v>14241</v>
      </c>
      <c r="G53" s="16">
        <v>17022</v>
      </c>
      <c r="H53" s="16">
        <v>6035</v>
      </c>
      <c r="I53" s="78">
        <v>51</v>
      </c>
      <c r="J53" s="16">
        <v>7779</v>
      </c>
      <c r="K53" s="16">
        <v>3890</v>
      </c>
      <c r="L53" s="47">
        <f t="shared" si="0"/>
        <v>0.19393079607344357</v>
      </c>
      <c r="M53" s="50" t="e">
        <f t="shared" ref="M53" si="49">D53*#REF!</f>
        <v>#REF!</v>
      </c>
      <c r="N53" s="47">
        <f t="shared" si="2"/>
        <v>0.41918598962919479</v>
      </c>
      <c r="O53" s="16">
        <v>61326</v>
      </c>
      <c r="P53" s="16">
        <v>6922</v>
      </c>
      <c r="Q53" s="78">
        <v>2</v>
      </c>
      <c r="R53" s="78">
        <v>35</v>
      </c>
      <c r="S53" s="78">
        <v>14</v>
      </c>
      <c r="T53" s="16">
        <v>51127</v>
      </c>
      <c r="U53" s="16">
        <v>2654</v>
      </c>
      <c r="V53" s="78">
        <v>95</v>
      </c>
      <c r="W53" s="78">
        <v>55</v>
      </c>
      <c r="X53" s="51">
        <v>422</v>
      </c>
    </row>
    <row r="54" spans="1:24" x14ac:dyDescent="0.3">
      <c r="A54" s="19" t="s">
        <v>121</v>
      </c>
      <c r="B54" s="16" t="s">
        <v>138</v>
      </c>
      <c r="C54" s="19">
        <v>20863</v>
      </c>
      <c r="D54" s="16">
        <v>5750</v>
      </c>
      <c r="E54" s="78">
        <v>69</v>
      </c>
      <c r="F54" s="16">
        <v>5717</v>
      </c>
      <c r="G54" s="16">
        <v>2044</v>
      </c>
      <c r="H54" s="16">
        <v>5411</v>
      </c>
      <c r="I54" s="78">
        <v>8</v>
      </c>
      <c r="J54" s="16">
        <v>1699</v>
      </c>
      <c r="K54" s="78">
        <v>165</v>
      </c>
      <c r="L54" s="47">
        <f t="shared" si="0"/>
        <v>0.27560753487034462</v>
      </c>
      <c r="M54" s="50" t="e">
        <f t="shared" ref="M54" si="50">D54*#REF!</f>
        <v>#REF!</v>
      </c>
      <c r="N54" s="47">
        <f t="shared" si="2"/>
        <v>0.61640224320567516</v>
      </c>
      <c r="O54" s="16">
        <v>20863</v>
      </c>
      <c r="P54" s="16">
        <v>2482</v>
      </c>
      <c r="Q54" s="78">
        <v>3</v>
      </c>
      <c r="R54" s="78">
        <v>10</v>
      </c>
      <c r="S54" s="78">
        <v>4</v>
      </c>
      <c r="T54" s="16">
        <v>17577</v>
      </c>
      <c r="U54" s="78">
        <v>729</v>
      </c>
      <c r="V54" s="78">
        <v>45</v>
      </c>
      <c r="W54" s="78">
        <v>0</v>
      </c>
      <c r="X54" s="51">
        <v>13</v>
      </c>
    </row>
    <row r="55" spans="1:24" x14ac:dyDescent="0.3">
      <c r="A55" s="19" t="s">
        <v>121</v>
      </c>
      <c r="B55" s="16" t="s">
        <v>140</v>
      </c>
      <c r="C55" s="19">
        <v>26373</v>
      </c>
      <c r="D55" s="16">
        <v>4325</v>
      </c>
      <c r="E55" s="78">
        <v>86</v>
      </c>
      <c r="F55" s="16">
        <v>4535</v>
      </c>
      <c r="G55" s="16">
        <v>7246</v>
      </c>
      <c r="H55" s="16">
        <v>5528</v>
      </c>
      <c r="I55" s="78">
        <v>113</v>
      </c>
      <c r="J55" s="16">
        <v>3087</v>
      </c>
      <c r="K55" s="16">
        <v>1453</v>
      </c>
      <c r="L55" s="47">
        <f t="shared" si="0"/>
        <v>0.16399347817844007</v>
      </c>
      <c r="M55" s="50" t="e">
        <f t="shared" ref="M55" si="51">D55*#REF!</f>
        <v>#REF!</v>
      </c>
      <c r="N55" s="47">
        <f t="shared" si="2"/>
        <v>0.49065331968300913</v>
      </c>
      <c r="O55" s="16">
        <v>26373</v>
      </c>
      <c r="P55" s="16">
        <v>1551</v>
      </c>
      <c r="Q55" s="78">
        <v>4</v>
      </c>
      <c r="R55" s="78">
        <v>6</v>
      </c>
      <c r="S55" s="78">
        <v>10</v>
      </c>
      <c r="T55" s="16">
        <v>22769</v>
      </c>
      <c r="U55" s="78">
        <v>936</v>
      </c>
      <c r="V55" s="78">
        <v>52</v>
      </c>
      <c r="W55" s="78">
        <v>2</v>
      </c>
      <c r="X55" s="18">
        <v>1043</v>
      </c>
    </row>
    <row r="56" spans="1:24" x14ac:dyDescent="0.3">
      <c r="A56" s="19" t="s">
        <v>121</v>
      </c>
      <c r="B56" s="16" t="s">
        <v>142</v>
      </c>
      <c r="C56" s="19">
        <v>30345</v>
      </c>
      <c r="D56" s="16">
        <v>2636</v>
      </c>
      <c r="E56" s="78">
        <v>66</v>
      </c>
      <c r="F56" s="16">
        <v>4467</v>
      </c>
      <c r="G56" s="16">
        <v>12187</v>
      </c>
      <c r="H56" s="16">
        <v>4790</v>
      </c>
      <c r="I56" s="78">
        <v>140</v>
      </c>
      <c r="J56" s="16">
        <v>2657</v>
      </c>
      <c r="K56" s="16">
        <v>3402</v>
      </c>
      <c r="L56" s="47">
        <f t="shared" si="0"/>
        <v>8.6867688251771297E-2</v>
      </c>
      <c r="M56" s="50" t="e">
        <f t="shared" ref="M56" si="52">D56*#REF!</f>
        <v>#REF!</v>
      </c>
      <c r="N56" s="47">
        <f t="shared" si="2"/>
        <v>0.33227879387048936</v>
      </c>
      <c r="O56" s="16">
        <v>30345</v>
      </c>
      <c r="P56" s="78">
        <v>821</v>
      </c>
      <c r="Q56" s="78">
        <v>0</v>
      </c>
      <c r="R56" s="78">
        <v>6</v>
      </c>
      <c r="S56" s="78">
        <v>7</v>
      </c>
      <c r="T56" s="16">
        <v>27022</v>
      </c>
      <c r="U56" s="16">
        <v>1087</v>
      </c>
      <c r="V56" s="78">
        <v>21</v>
      </c>
      <c r="W56" s="78">
        <v>0</v>
      </c>
      <c r="X56" s="18">
        <v>1381</v>
      </c>
    </row>
    <row r="57" spans="1:24" x14ac:dyDescent="0.3">
      <c r="A57" s="19" t="s">
        <v>121</v>
      </c>
      <c r="B57" s="16" t="s">
        <v>144</v>
      </c>
      <c r="C57" s="19">
        <v>35937</v>
      </c>
      <c r="D57" s="16">
        <v>4829</v>
      </c>
      <c r="E57" s="78">
        <v>267</v>
      </c>
      <c r="F57" s="16">
        <v>13250</v>
      </c>
      <c r="G57" s="16">
        <v>6750</v>
      </c>
      <c r="H57" s="16">
        <v>4650</v>
      </c>
      <c r="I57" s="78">
        <v>371</v>
      </c>
      <c r="J57" s="16">
        <v>4788</v>
      </c>
      <c r="K57" s="16">
        <v>1032</v>
      </c>
      <c r="L57" s="47">
        <f t="shared" si="0"/>
        <v>0.13437404346495255</v>
      </c>
      <c r="M57" s="50" t="e">
        <f t="shared" ref="M57" si="53">D57*#REF!</f>
        <v>#REF!</v>
      </c>
      <c r="N57" s="47">
        <f t="shared" si="2"/>
        <v>0.39700030609121517</v>
      </c>
      <c r="O57" s="16">
        <v>35937</v>
      </c>
      <c r="P57" s="16">
        <v>1055</v>
      </c>
      <c r="Q57" s="78">
        <v>6</v>
      </c>
      <c r="R57" s="78">
        <v>78</v>
      </c>
      <c r="S57" s="78">
        <v>6</v>
      </c>
      <c r="T57" s="16">
        <v>33003</v>
      </c>
      <c r="U57" s="16">
        <v>1529</v>
      </c>
      <c r="V57" s="78">
        <v>53</v>
      </c>
      <c r="W57" s="78">
        <v>4</v>
      </c>
      <c r="X57" s="51">
        <v>203</v>
      </c>
    </row>
    <row r="58" spans="1:24" x14ac:dyDescent="0.3">
      <c r="A58" s="19" t="s">
        <v>121</v>
      </c>
      <c r="B58" s="16" t="s">
        <v>148</v>
      </c>
      <c r="C58" s="19">
        <v>75962</v>
      </c>
      <c r="D58" s="16">
        <v>51104</v>
      </c>
      <c r="E58" s="78">
        <v>70</v>
      </c>
      <c r="F58" s="16">
        <v>3499</v>
      </c>
      <c r="G58" s="16">
        <v>13239</v>
      </c>
      <c r="H58" s="16">
        <v>3028</v>
      </c>
      <c r="I58" s="78">
        <v>101</v>
      </c>
      <c r="J58" s="16">
        <v>2209</v>
      </c>
      <c r="K58" s="16">
        <v>2712</v>
      </c>
      <c r="L58" s="47">
        <f t="shared" si="0"/>
        <v>0.67275743134725252</v>
      </c>
      <c r="M58" s="50" t="e">
        <f t="shared" ref="M58" si="54">D58*#REF!</f>
        <v>#REF!</v>
      </c>
      <c r="N58" s="47">
        <f t="shared" si="2"/>
        <v>0.74169979726705459</v>
      </c>
      <c r="O58" s="16">
        <v>75962</v>
      </c>
      <c r="P58" s="16">
        <v>24683</v>
      </c>
      <c r="Q58" s="78">
        <v>94</v>
      </c>
      <c r="R58" s="78">
        <v>11</v>
      </c>
      <c r="S58" s="78">
        <v>71</v>
      </c>
      <c r="T58" s="16">
        <v>37696</v>
      </c>
      <c r="U58" s="16">
        <v>12675</v>
      </c>
      <c r="V58" s="78">
        <v>371</v>
      </c>
      <c r="W58" s="78">
        <v>1</v>
      </c>
      <c r="X58" s="51">
        <v>360</v>
      </c>
    </row>
    <row r="59" spans="1:24" x14ac:dyDescent="0.3">
      <c r="A59" s="19" t="s">
        <v>121</v>
      </c>
      <c r="B59" s="16" t="s">
        <v>149</v>
      </c>
      <c r="C59" s="19">
        <v>28616</v>
      </c>
      <c r="D59" s="16">
        <v>4907</v>
      </c>
      <c r="E59" s="78">
        <v>38</v>
      </c>
      <c r="F59" s="16">
        <v>2973</v>
      </c>
      <c r="G59" s="16">
        <v>8724</v>
      </c>
      <c r="H59" s="16">
        <v>4576</v>
      </c>
      <c r="I59" s="78">
        <v>26</v>
      </c>
      <c r="J59" s="16">
        <v>2525</v>
      </c>
      <c r="K59" s="16">
        <v>4847</v>
      </c>
      <c r="L59" s="47">
        <f t="shared" si="0"/>
        <v>0.17147749510763211</v>
      </c>
      <c r="M59" s="50" t="e">
        <f t="shared" ref="M59" si="55">D59*#REF!</f>
        <v>#REF!</v>
      </c>
      <c r="N59" s="47">
        <f t="shared" si="2"/>
        <v>0.41962538440033548</v>
      </c>
      <c r="O59" s="16">
        <v>28616</v>
      </c>
      <c r="P59" s="78">
        <v>903</v>
      </c>
      <c r="Q59" s="78">
        <v>0</v>
      </c>
      <c r="R59" s="78">
        <v>4</v>
      </c>
      <c r="S59" s="78">
        <v>7</v>
      </c>
      <c r="T59" s="16">
        <v>26928</v>
      </c>
      <c r="U59" s="78">
        <v>531</v>
      </c>
      <c r="V59" s="78">
        <v>14</v>
      </c>
      <c r="W59" s="78">
        <v>2</v>
      </c>
      <c r="X59" s="51">
        <v>227</v>
      </c>
    </row>
    <row r="60" spans="1:24" x14ac:dyDescent="0.3">
      <c r="A60" s="19" t="s">
        <v>121</v>
      </c>
      <c r="B60" s="16" t="s">
        <v>151</v>
      </c>
      <c r="C60" s="19">
        <v>35591</v>
      </c>
      <c r="D60" s="16">
        <v>3151</v>
      </c>
      <c r="E60" s="78">
        <v>137</v>
      </c>
      <c r="F60" s="16">
        <v>2798</v>
      </c>
      <c r="G60" s="16">
        <v>14543</v>
      </c>
      <c r="H60" s="16">
        <v>6654</v>
      </c>
      <c r="I60" s="78">
        <v>84</v>
      </c>
      <c r="J60" s="16">
        <v>4284</v>
      </c>
      <c r="K60" s="16">
        <v>3940</v>
      </c>
      <c r="L60" s="47">
        <f t="shared" si="0"/>
        <v>8.8533618049506893E-2</v>
      </c>
      <c r="M60" s="50" t="e">
        <f t="shared" ref="M60" si="56">D60*#REF!</f>
        <v>#REF!</v>
      </c>
      <c r="N60" s="47">
        <f t="shared" si="2"/>
        <v>0.39585850355426933</v>
      </c>
      <c r="O60" s="16">
        <v>35591</v>
      </c>
      <c r="P60" s="16">
        <v>1067</v>
      </c>
      <c r="Q60" s="78">
        <v>0</v>
      </c>
      <c r="R60" s="78">
        <v>9</v>
      </c>
      <c r="S60" s="78">
        <v>8</v>
      </c>
      <c r="T60" s="16">
        <v>33993</v>
      </c>
      <c r="U60" s="78">
        <v>417</v>
      </c>
      <c r="V60" s="78">
        <v>22</v>
      </c>
      <c r="W60" s="78">
        <v>5</v>
      </c>
      <c r="X60" s="51">
        <v>70</v>
      </c>
    </row>
    <row r="61" spans="1:24" x14ac:dyDescent="0.3">
      <c r="A61" s="19" t="s">
        <v>121</v>
      </c>
      <c r="B61" s="16" t="s">
        <v>153</v>
      </c>
      <c r="C61" s="19">
        <v>23376</v>
      </c>
      <c r="D61" s="16">
        <v>6731</v>
      </c>
      <c r="E61" s="78">
        <v>69</v>
      </c>
      <c r="F61" s="78">
        <v>975</v>
      </c>
      <c r="G61" s="16">
        <v>9110</v>
      </c>
      <c r="H61" s="16">
        <v>3668</v>
      </c>
      <c r="I61" s="78">
        <v>38</v>
      </c>
      <c r="J61" s="16">
        <v>1574</v>
      </c>
      <c r="K61" s="16">
        <v>1211</v>
      </c>
      <c r="L61" s="47">
        <f t="shared" si="0"/>
        <v>0.28794490075290896</v>
      </c>
      <c r="M61" s="50" t="e">
        <f t="shared" ref="M61" si="57">D61*#REF!</f>
        <v>#REF!</v>
      </c>
      <c r="N61" s="47">
        <f t="shared" si="2"/>
        <v>0.51219199178644759</v>
      </c>
      <c r="O61" s="16">
        <v>23376</v>
      </c>
      <c r="P61" s="16">
        <v>3646</v>
      </c>
      <c r="Q61" s="78">
        <v>1</v>
      </c>
      <c r="R61" s="78">
        <v>6</v>
      </c>
      <c r="S61" s="78">
        <v>9</v>
      </c>
      <c r="T61" s="16">
        <v>19258</v>
      </c>
      <c r="U61" s="78">
        <v>366</v>
      </c>
      <c r="V61" s="78">
        <v>35</v>
      </c>
      <c r="W61" s="78">
        <v>0</v>
      </c>
      <c r="X61" s="51">
        <v>55</v>
      </c>
    </row>
    <row r="62" spans="1:24" x14ac:dyDescent="0.3">
      <c r="A62" s="19" t="s">
        <v>121</v>
      </c>
      <c r="B62" s="16" t="s">
        <v>157</v>
      </c>
      <c r="C62" s="19">
        <v>29532</v>
      </c>
      <c r="D62" s="16">
        <v>4131</v>
      </c>
      <c r="E62" s="78">
        <v>35</v>
      </c>
      <c r="F62" s="16">
        <v>1241</v>
      </c>
      <c r="G62" s="16">
        <v>13304</v>
      </c>
      <c r="H62" s="16">
        <v>4508</v>
      </c>
      <c r="I62" s="78">
        <v>43</v>
      </c>
      <c r="J62" s="16">
        <v>3635</v>
      </c>
      <c r="K62" s="16">
        <v>2635</v>
      </c>
      <c r="L62" s="47">
        <f t="shared" si="0"/>
        <v>0.13988216172287687</v>
      </c>
      <c r="M62" s="50" t="e">
        <f t="shared" ref="M62" si="58">D62*#REF!</f>
        <v>#REF!</v>
      </c>
      <c r="N62" s="47">
        <f t="shared" si="2"/>
        <v>0.41561695787620206</v>
      </c>
      <c r="O62" s="16">
        <v>29532</v>
      </c>
      <c r="P62" s="16">
        <v>1998</v>
      </c>
      <c r="Q62" s="78">
        <v>1</v>
      </c>
      <c r="R62" s="78">
        <v>6</v>
      </c>
      <c r="S62" s="78">
        <v>11</v>
      </c>
      <c r="T62" s="16">
        <v>26900</v>
      </c>
      <c r="U62" s="78">
        <v>506</v>
      </c>
      <c r="V62" s="78">
        <v>15</v>
      </c>
      <c r="W62" s="78">
        <v>1</v>
      </c>
      <c r="X62" s="51">
        <v>94</v>
      </c>
    </row>
    <row r="63" spans="1:24" x14ac:dyDescent="0.3">
      <c r="A63" s="19" t="s">
        <v>121</v>
      </c>
      <c r="B63" s="16" t="s">
        <v>158</v>
      </c>
      <c r="C63" s="19">
        <v>29223</v>
      </c>
      <c r="D63" s="16">
        <v>1722</v>
      </c>
      <c r="E63" s="78">
        <v>83</v>
      </c>
      <c r="F63" s="16">
        <v>3353</v>
      </c>
      <c r="G63" s="16">
        <v>9990</v>
      </c>
      <c r="H63" s="16">
        <v>7355</v>
      </c>
      <c r="I63" s="78">
        <v>50</v>
      </c>
      <c r="J63" s="16">
        <v>3760</v>
      </c>
      <c r="K63" s="16">
        <v>2910</v>
      </c>
      <c r="L63" s="47">
        <f t="shared" si="0"/>
        <v>5.8926188276357663E-2</v>
      </c>
      <c r="M63" s="50" t="e">
        <f t="shared" ref="M63" si="59">D63*#REF!</f>
        <v>#REF!</v>
      </c>
      <c r="N63" s="47">
        <f t="shared" si="2"/>
        <v>0.43927728159326557</v>
      </c>
      <c r="O63" s="16">
        <v>29223</v>
      </c>
      <c r="P63" s="78">
        <v>76</v>
      </c>
      <c r="Q63" s="78">
        <v>2</v>
      </c>
      <c r="R63" s="78">
        <v>8</v>
      </c>
      <c r="S63" s="78">
        <v>10</v>
      </c>
      <c r="T63" s="16">
        <v>27905</v>
      </c>
      <c r="U63" s="16">
        <v>1160</v>
      </c>
      <c r="V63" s="78">
        <v>45</v>
      </c>
      <c r="W63" s="78">
        <v>0</v>
      </c>
      <c r="X63" s="51">
        <v>17</v>
      </c>
    </row>
    <row r="64" spans="1:24" x14ac:dyDescent="0.3">
      <c r="A64" s="19" t="s">
        <v>121</v>
      </c>
      <c r="B64" s="16" t="s">
        <v>160</v>
      </c>
      <c r="C64" s="19">
        <v>26467</v>
      </c>
      <c r="D64" s="16">
        <v>12009</v>
      </c>
      <c r="E64" s="78">
        <v>64</v>
      </c>
      <c r="F64" s="16">
        <v>1041</v>
      </c>
      <c r="G64" s="16">
        <v>8419</v>
      </c>
      <c r="H64" s="16">
        <v>1200</v>
      </c>
      <c r="I64" s="78">
        <v>20</v>
      </c>
      <c r="J64" s="16">
        <v>1752</v>
      </c>
      <c r="K64" s="16">
        <v>1962</v>
      </c>
      <c r="L64" s="47">
        <f t="shared" si="0"/>
        <v>0.45373483961159178</v>
      </c>
      <c r="M64" s="50" t="e">
        <f t="shared" ref="M64" si="60">D64*#REF!</f>
        <v>#REF!</v>
      </c>
      <c r="N64" s="47">
        <f t="shared" si="2"/>
        <v>0.56526995881663955</v>
      </c>
      <c r="O64" s="16">
        <v>26467</v>
      </c>
      <c r="P64" s="16">
        <v>4195</v>
      </c>
      <c r="Q64" s="78">
        <v>3</v>
      </c>
      <c r="R64" s="78">
        <v>16</v>
      </c>
      <c r="S64" s="78">
        <v>14</v>
      </c>
      <c r="T64" s="16">
        <v>21609</v>
      </c>
      <c r="U64" s="78">
        <v>532</v>
      </c>
      <c r="V64" s="78">
        <v>18</v>
      </c>
      <c r="W64" s="78">
        <v>0</v>
      </c>
      <c r="X64" s="51">
        <v>80</v>
      </c>
    </row>
    <row r="65" spans="1:24" x14ac:dyDescent="0.3">
      <c r="A65" s="19" t="s">
        <v>121</v>
      </c>
      <c r="B65" s="16" t="s">
        <v>162</v>
      </c>
      <c r="C65" s="19">
        <v>32362</v>
      </c>
      <c r="D65" s="16">
        <v>6194</v>
      </c>
      <c r="E65" s="78">
        <v>32</v>
      </c>
      <c r="F65" s="16">
        <v>3429</v>
      </c>
      <c r="G65" s="16">
        <v>12668</v>
      </c>
      <c r="H65" s="16">
        <v>2574</v>
      </c>
      <c r="I65" s="78">
        <v>16</v>
      </c>
      <c r="J65" s="16">
        <v>4133</v>
      </c>
      <c r="K65" s="16">
        <v>3316</v>
      </c>
      <c r="L65" s="47">
        <f t="shared" si="0"/>
        <v>0.19139731784191336</v>
      </c>
      <c r="M65" s="50" t="e">
        <f t="shared" ref="M65" si="61">D65*#REF!</f>
        <v>#REF!</v>
      </c>
      <c r="N65" s="47">
        <f t="shared" si="2"/>
        <v>0.39864656078116312</v>
      </c>
      <c r="O65" s="16">
        <v>32362</v>
      </c>
      <c r="P65" s="16">
        <v>1975</v>
      </c>
      <c r="Q65" s="78">
        <v>2</v>
      </c>
      <c r="R65" s="78">
        <v>8</v>
      </c>
      <c r="S65" s="78">
        <v>7</v>
      </c>
      <c r="T65" s="16">
        <v>29220</v>
      </c>
      <c r="U65" s="78">
        <v>615</v>
      </c>
      <c r="V65" s="78">
        <v>37</v>
      </c>
      <c r="W65" s="78">
        <v>295</v>
      </c>
      <c r="X65" s="51">
        <v>203</v>
      </c>
    </row>
    <row r="66" spans="1:24" x14ac:dyDescent="0.3">
      <c r="A66" s="19" t="s">
        <v>121</v>
      </c>
      <c r="B66" s="16" t="s">
        <v>166</v>
      </c>
      <c r="C66" s="19">
        <v>31961</v>
      </c>
      <c r="D66" s="16">
        <v>6520</v>
      </c>
      <c r="E66" s="78">
        <v>475</v>
      </c>
      <c r="F66" s="16">
        <v>5969</v>
      </c>
      <c r="G66" s="16">
        <v>7375</v>
      </c>
      <c r="H66" s="16">
        <v>2870</v>
      </c>
      <c r="I66" s="78">
        <v>36</v>
      </c>
      <c r="J66" s="16">
        <v>8050</v>
      </c>
      <c r="K66" s="78">
        <v>666</v>
      </c>
      <c r="L66" s="47">
        <f t="shared" si="0"/>
        <v>0.20399862332217389</v>
      </c>
      <c r="M66" s="50" t="e">
        <f t="shared" ref="M66" si="62">D66*#REF!</f>
        <v>#REF!</v>
      </c>
      <c r="N66" s="47">
        <f t="shared" si="2"/>
        <v>0.54566502925440385</v>
      </c>
      <c r="O66" s="16">
        <v>31961</v>
      </c>
      <c r="P66" s="16">
        <v>2118</v>
      </c>
      <c r="Q66" s="78">
        <v>2</v>
      </c>
      <c r="R66" s="78">
        <v>6</v>
      </c>
      <c r="S66" s="78">
        <v>11</v>
      </c>
      <c r="T66" s="16">
        <v>24333</v>
      </c>
      <c r="U66" s="16">
        <v>5268</v>
      </c>
      <c r="V66" s="78">
        <v>182</v>
      </c>
      <c r="W66" s="78">
        <v>0</v>
      </c>
      <c r="X66" s="51">
        <v>41</v>
      </c>
    </row>
    <row r="67" spans="1:24" x14ac:dyDescent="0.3">
      <c r="A67" s="19" t="s">
        <v>121</v>
      </c>
      <c r="B67" s="16" t="s">
        <v>167</v>
      </c>
      <c r="C67" s="19">
        <v>23230</v>
      </c>
      <c r="D67" s="16">
        <v>9420</v>
      </c>
      <c r="E67" s="78">
        <v>462</v>
      </c>
      <c r="F67" s="16">
        <v>6414</v>
      </c>
      <c r="G67" s="78">
        <v>828</v>
      </c>
      <c r="H67" s="16">
        <v>1925</v>
      </c>
      <c r="I67" s="78">
        <v>22</v>
      </c>
      <c r="J67" s="16">
        <v>4110</v>
      </c>
      <c r="K67" s="78">
        <v>49</v>
      </c>
      <c r="L67" s="47">
        <f t="shared" si="0"/>
        <v>0.40551011622901423</v>
      </c>
      <c r="M67" s="50" t="e">
        <f t="shared" ref="M67" si="63">D67*#REF!</f>
        <v>#REF!</v>
      </c>
      <c r="N67" s="47">
        <f t="shared" si="2"/>
        <v>0.66530348687042618</v>
      </c>
      <c r="O67" s="16">
        <v>23230</v>
      </c>
      <c r="P67" s="16">
        <v>1303</v>
      </c>
      <c r="Q67" s="78">
        <v>0</v>
      </c>
      <c r="R67" s="78">
        <v>15</v>
      </c>
      <c r="S67" s="78">
        <v>2</v>
      </c>
      <c r="T67" s="16">
        <v>19756</v>
      </c>
      <c r="U67" s="16">
        <v>2109</v>
      </c>
      <c r="V67" s="78">
        <v>31</v>
      </c>
      <c r="W67" s="78">
        <v>0</v>
      </c>
      <c r="X67" s="51">
        <v>14</v>
      </c>
    </row>
    <row r="68" spans="1:24" x14ac:dyDescent="0.3">
      <c r="A68" s="19" t="s">
        <v>121</v>
      </c>
      <c r="B68" s="16" t="s">
        <v>169</v>
      </c>
      <c r="C68" s="19">
        <v>26389</v>
      </c>
      <c r="D68" s="16">
        <v>4922</v>
      </c>
      <c r="E68" s="78">
        <v>135</v>
      </c>
      <c r="F68" s="16">
        <v>3284</v>
      </c>
      <c r="G68" s="16">
        <v>6255</v>
      </c>
      <c r="H68" s="16">
        <v>3777</v>
      </c>
      <c r="I68" s="78">
        <v>46</v>
      </c>
      <c r="J68" s="16">
        <v>7116</v>
      </c>
      <c r="K68" s="78">
        <v>854</v>
      </c>
      <c r="L68" s="47">
        <f t="shared" si="0"/>
        <v>0.18651710940164462</v>
      </c>
      <c r="M68" s="50" t="e">
        <f t="shared" ref="M68" si="64">D68*#REF!</f>
        <v>#REF!</v>
      </c>
      <c r="N68" s="47">
        <f t="shared" si="2"/>
        <v>0.5993027397779378</v>
      </c>
      <c r="O68" s="16">
        <v>26389</v>
      </c>
      <c r="P68" s="78">
        <v>752</v>
      </c>
      <c r="Q68" s="78">
        <v>0</v>
      </c>
      <c r="R68" s="78">
        <v>5</v>
      </c>
      <c r="S68" s="78">
        <v>6</v>
      </c>
      <c r="T68" s="16">
        <v>19624</v>
      </c>
      <c r="U68" s="16">
        <v>5874</v>
      </c>
      <c r="V68" s="78">
        <v>108</v>
      </c>
      <c r="W68" s="78">
        <v>0</v>
      </c>
      <c r="X68" s="51">
        <v>20</v>
      </c>
    </row>
    <row r="69" spans="1:24" x14ac:dyDescent="0.3">
      <c r="A69" s="19" t="s">
        <v>121</v>
      </c>
      <c r="B69" s="16" t="s">
        <v>171</v>
      </c>
      <c r="C69" s="19">
        <v>18868</v>
      </c>
      <c r="D69" s="16">
        <v>1659</v>
      </c>
      <c r="E69" s="78">
        <v>976</v>
      </c>
      <c r="F69" s="16">
        <v>5075</v>
      </c>
      <c r="G69" s="16">
        <v>1928</v>
      </c>
      <c r="H69" s="16">
        <v>4262</v>
      </c>
      <c r="I69" s="78">
        <v>447</v>
      </c>
      <c r="J69" s="16">
        <v>4300</v>
      </c>
      <c r="K69" s="78">
        <v>221</v>
      </c>
      <c r="L69" s="47">
        <f t="shared" si="0"/>
        <v>8.7926648293406823E-2</v>
      </c>
      <c r="M69" s="50" t="e">
        <f t="shared" ref="M69" si="65">D69*#REF!</f>
        <v>#REF!</v>
      </c>
      <c r="N69" s="47">
        <f t="shared" si="2"/>
        <v>0.54171083315666735</v>
      </c>
      <c r="O69" s="16">
        <v>18868</v>
      </c>
      <c r="P69" s="78">
        <v>180</v>
      </c>
      <c r="Q69" s="78">
        <v>2</v>
      </c>
      <c r="R69" s="78">
        <v>5</v>
      </c>
      <c r="S69" s="78">
        <v>5</v>
      </c>
      <c r="T69" s="16">
        <v>17902</v>
      </c>
      <c r="U69" s="78">
        <v>751</v>
      </c>
      <c r="V69" s="78">
        <v>13</v>
      </c>
      <c r="W69" s="78">
        <v>0</v>
      </c>
      <c r="X69" s="51">
        <v>10</v>
      </c>
    </row>
    <row r="70" spans="1:24" x14ac:dyDescent="0.3">
      <c r="A70" s="19" t="s">
        <v>121</v>
      </c>
      <c r="B70" s="16" t="s">
        <v>173</v>
      </c>
      <c r="C70" s="19">
        <v>31403</v>
      </c>
      <c r="D70" s="16">
        <v>14807</v>
      </c>
      <c r="E70" s="78">
        <v>520</v>
      </c>
      <c r="F70" s="16">
        <v>4568</v>
      </c>
      <c r="G70" s="16">
        <v>2328</v>
      </c>
      <c r="H70" s="16">
        <v>5089</v>
      </c>
      <c r="I70" s="78">
        <v>44</v>
      </c>
      <c r="J70" s="16">
        <v>3668</v>
      </c>
      <c r="K70" s="78">
        <v>379</v>
      </c>
      <c r="L70" s="47">
        <f t="shared" ref="L70:L133" si="66">D70/C70</f>
        <v>0.47151546030634017</v>
      </c>
      <c r="M70" s="50" t="e">
        <f t="shared" ref="M70" si="67">D70*#REF!</f>
        <v>#REF!</v>
      </c>
      <c r="N70" s="47">
        <f t="shared" ref="N70:N133" si="68">(D70+J70+H70)/C70</f>
        <v>0.75037416807311408</v>
      </c>
      <c r="O70" s="16">
        <v>31403</v>
      </c>
      <c r="P70" s="16">
        <v>3318</v>
      </c>
      <c r="Q70" s="78">
        <v>4</v>
      </c>
      <c r="R70" s="78">
        <v>8</v>
      </c>
      <c r="S70" s="78">
        <v>9</v>
      </c>
      <c r="T70" s="16">
        <v>23549</v>
      </c>
      <c r="U70" s="16">
        <v>4372</v>
      </c>
      <c r="V70" s="78">
        <v>128</v>
      </c>
      <c r="W70" s="78">
        <v>0</v>
      </c>
      <c r="X70" s="51">
        <v>15</v>
      </c>
    </row>
    <row r="71" spans="1:24" x14ac:dyDescent="0.3">
      <c r="A71" s="19" t="s">
        <v>121</v>
      </c>
      <c r="B71" s="16" t="s">
        <v>175</v>
      </c>
      <c r="C71" s="19">
        <v>14205</v>
      </c>
      <c r="D71" s="16">
        <v>5347</v>
      </c>
      <c r="E71" s="78">
        <v>492</v>
      </c>
      <c r="F71" s="16">
        <v>2796</v>
      </c>
      <c r="G71" s="78">
        <v>704</v>
      </c>
      <c r="H71" s="16">
        <v>1891</v>
      </c>
      <c r="I71" s="78">
        <v>995</v>
      </c>
      <c r="J71" s="16">
        <v>1924</v>
      </c>
      <c r="K71" s="78">
        <v>56</v>
      </c>
      <c r="L71" s="47">
        <f t="shared" si="66"/>
        <v>0.37641675466385077</v>
      </c>
      <c r="M71" s="50" t="e">
        <f t="shared" ref="M71" si="69">D71*#REF!</f>
        <v>#REF!</v>
      </c>
      <c r="N71" s="47">
        <f t="shared" si="68"/>
        <v>0.6449841605068638</v>
      </c>
      <c r="O71" s="16">
        <v>14205</v>
      </c>
      <c r="P71" s="78">
        <v>649</v>
      </c>
      <c r="Q71" s="78">
        <v>0</v>
      </c>
      <c r="R71" s="78">
        <v>14</v>
      </c>
      <c r="S71" s="78">
        <v>7</v>
      </c>
      <c r="T71" s="16">
        <v>12120</v>
      </c>
      <c r="U71" s="16">
        <v>1377</v>
      </c>
      <c r="V71" s="78">
        <v>29</v>
      </c>
      <c r="W71" s="78">
        <v>1</v>
      </c>
      <c r="X71" s="51">
        <v>8</v>
      </c>
    </row>
    <row r="72" spans="1:24" x14ac:dyDescent="0.3">
      <c r="A72" s="19" t="s">
        <v>121</v>
      </c>
      <c r="B72" s="16" t="s">
        <v>177</v>
      </c>
      <c r="C72" s="19">
        <v>21900</v>
      </c>
      <c r="D72" s="16">
        <v>2017</v>
      </c>
      <c r="E72" s="16">
        <v>1837</v>
      </c>
      <c r="F72" s="16">
        <v>5274</v>
      </c>
      <c r="G72" s="16">
        <v>1888</v>
      </c>
      <c r="H72" s="16">
        <v>4266</v>
      </c>
      <c r="I72" s="78">
        <v>462</v>
      </c>
      <c r="J72" s="16">
        <v>6008</v>
      </c>
      <c r="K72" s="78">
        <v>148</v>
      </c>
      <c r="L72" s="47">
        <f t="shared" si="66"/>
        <v>9.2100456621004564E-2</v>
      </c>
      <c r="M72" s="50" t="e">
        <f t="shared" ref="M72" si="70">D72*#REF!</f>
        <v>#REF!</v>
      </c>
      <c r="N72" s="47">
        <f t="shared" si="68"/>
        <v>0.5612328767123288</v>
      </c>
      <c r="O72" s="16">
        <v>21900</v>
      </c>
      <c r="P72" s="78">
        <v>433</v>
      </c>
      <c r="Q72" s="78">
        <v>1</v>
      </c>
      <c r="R72" s="78">
        <v>52</v>
      </c>
      <c r="S72" s="78">
        <v>3</v>
      </c>
      <c r="T72" s="16">
        <v>20960</v>
      </c>
      <c r="U72" s="78">
        <v>408</v>
      </c>
      <c r="V72" s="78">
        <v>38</v>
      </c>
      <c r="W72" s="78">
        <v>1</v>
      </c>
      <c r="X72" s="51">
        <v>4</v>
      </c>
    </row>
    <row r="73" spans="1:24" x14ac:dyDescent="0.3">
      <c r="A73" s="19" t="s">
        <v>121</v>
      </c>
      <c r="B73" s="16" t="s">
        <v>181</v>
      </c>
      <c r="C73" s="19">
        <v>72769</v>
      </c>
      <c r="D73" s="16">
        <v>4311</v>
      </c>
      <c r="E73" s="78">
        <v>672</v>
      </c>
      <c r="F73" s="16">
        <v>7481</v>
      </c>
      <c r="G73" s="16">
        <v>11003</v>
      </c>
      <c r="H73" s="16">
        <v>32710</v>
      </c>
      <c r="I73" s="16">
        <v>2303</v>
      </c>
      <c r="J73" s="16">
        <v>11691</v>
      </c>
      <c r="K73" s="16">
        <v>2598</v>
      </c>
      <c r="L73" s="47">
        <f t="shared" si="66"/>
        <v>5.9242259753466447E-2</v>
      </c>
      <c r="M73" s="50" t="e">
        <f t="shared" ref="M73" si="71">D73*#REF!</f>
        <v>#REF!</v>
      </c>
      <c r="N73" s="47">
        <f t="shared" si="68"/>
        <v>0.66940592834861001</v>
      </c>
      <c r="O73" s="16">
        <v>72769</v>
      </c>
      <c r="P73" s="78">
        <v>247</v>
      </c>
      <c r="Q73" s="78">
        <v>69</v>
      </c>
      <c r="R73" s="78">
        <v>16</v>
      </c>
      <c r="S73" s="78">
        <v>176</v>
      </c>
      <c r="T73" s="16">
        <v>57198</v>
      </c>
      <c r="U73" s="16">
        <v>13573</v>
      </c>
      <c r="V73" s="78">
        <v>406</v>
      </c>
      <c r="W73" s="78">
        <v>8</v>
      </c>
      <c r="X73" s="18">
        <v>1076</v>
      </c>
    </row>
    <row r="74" spans="1:24" x14ac:dyDescent="0.3">
      <c r="A74" s="19" t="s">
        <v>121</v>
      </c>
      <c r="B74" s="16" t="s">
        <v>182</v>
      </c>
      <c r="C74" s="19">
        <v>11735</v>
      </c>
      <c r="D74" s="16">
        <v>1973</v>
      </c>
      <c r="E74" s="78">
        <v>354</v>
      </c>
      <c r="F74" s="16">
        <v>1353</v>
      </c>
      <c r="G74" s="16">
        <v>2469</v>
      </c>
      <c r="H74" s="16">
        <v>4323</v>
      </c>
      <c r="I74" s="78">
        <v>120</v>
      </c>
      <c r="J74" s="78">
        <v>799</v>
      </c>
      <c r="K74" s="78">
        <v>344</v>
      </c>
      <c r="L74" s="47">
        <f t="shared" si="66"/>
        <v>0.16812952705581594</v>
      </c>
      <c r="M74" s="50" t="e">
        <f t="shared" ref="M74" si="72">D74*#REF!</f>
        <v>#REF!</v>
      </c>
      <c r="N74" s="47">
        <f t="shared" si="68"/>
        <v>0.60460161908819765</v>
      </c>
      <c r="O74" s="16">
        <v>11735</v>
      </c>
      <c r="P74" s="78">
        <v>39</v>
      </c>
      <c r="Q74" s="78">
        <v>1</v>
      </c>
      <c r="R74" s="78">
        <v>6</v>
      </c>
      <c r="S74" s="78">
        <v>4</v>
      </c>
      <c r="T74" s="16">
        <v>8576</v>
      </c>
      <c r="U74" s="16">
        <v>3063</v>
      </c>
      <c r="V74" s="78">
        <v>36</v>
      </c>
      <c r="W74" s="78">
        <v>0</v>
      </c>
      <c r="X74" s="51">
        <v>10</v>
      </c>
    </row>
    <row r="75" spans="1:24" x14ac:dyDescent="0.3">
      <c r="A75" s="19" t="s">
        <v>121</v>
      </c>
      <c r="B75" s="16" t="s">
        <v>184</v>
      </c>
      <c r="C75" s="19">
        <v>22058</v>
      </c>
      <c r="D75" s="78">
        <v>953</v>
      </c>
      <c r="E75" s="78">
        <v>80</v>
      </c>
      <c r="F75" s="16">
        <v>3253</v>
      </c>
      <c r="G75" s="16">
        <v>9635</v>
      </c>
      <c r="H75" s="16">
        <v>5231</v>
      </c>
      <c r="I75" s="78">
        <v>40</v>
      </c>
      <c r="J75" s="16">
        <v>1610</v>
      </c>
      <c r="K75" s="16">
        <v>1256</v>
      </c>
      <c r="L75" s="47">
        <f t="shared" si="66"/>
        <v>4.3204279626439385E-2</v>
      </c>
      <c r="M75" s="50" t="e">
        <f t="shared" ref="M75" si="73">D75*#REF!</f>
        <v>#REF!</v>
      </c>
      <c r="N75" s="47">
        <f t="shared" si="68"/>
        <v>0.35334119140447912</v>
      </c>
      <c r="O75" s="16">
        <v>22058</v>
      </c>
      <c r="P75" s="78">
        <v>21</v>
      </c>
      <c r="Q75" s="78">
        <v>1</v>
      </c>
      <c r="R75" s="78">
        <v>17</v>
      </c>
      <c r="S75" s="78">
        <v>11</v>
      </c>
      <c r="T75" s="16">
        <v>20349</v>
      </c>
      <c r="U75" s="16">
        <v>1582</v>
      </c>
      <c r="V75" s="78">
        <v>54</v>
      </c>
      <c r="W75" s="78">
        <v>0</v>
      </c>
      <c r="X75" s="51">
        <v>23</v>
      </c>
    </row>
    <row r="76" spans="1:24" x14ac:dyDescent="0.3">
      <c r="A76" s="19" t="s">
        <v>121</v>
      </c>
      <c r="B76" s="16" t="s">
        <v>188</v>
      </c>
      <c r="C76" s="19">
        <v>22591</v>
      </c>
      <c r="D76" s="16">
        <v>3551</v>
      </c>
      <c r="E76" s="78">
        <v>614</v>
      </c>
      <c r="F76" s="16">
        <v>2587</v>
      </c>
      <c r="G76" s="16">
        <v>3570</v>
      </c>
      <c r="H76" s="16">
        <v>6047</v>
      </c>
      <c r="I76" s="78">
        <v>1799</v>
      </c>
      <c r="J76" s="16">
        <v>4202</v>
      </c>
      <c r="K76" s="78">
        <v>221</v>
      </c>
      <c r="L76" s="47">
        <f t="shared" si="66"/>
        <v>0.15718649019521047</v>
      </c>
      <c r="M76" s="50" t="e">
        <f t="shared" ref="M76" si="74">D76*#REF!</f>
        <v>#REF!</v>
      </c>
      <c r="N76" s="47">
        <f t="shared" si="68"/>
        <v>0.61086273294674875</v>
      </c>
      <c r="O76" s="16">
        <v>22591</v>
      </c>
      <c r="P76" s="78">
        <v>63</v>
      </c>
      <c r="Q76" s="78">
        <v>27</v>
      </c>
      <c r="R76" s="78">
        <v>6</v>
      </c>
      <c r="S76" s="78">
        <v>83</v>
      </c>
      <c r="T76" s="16">
        <v>15674</v>
      </c>
      <c r="U76" s="16">
        <v>6562</v>
      </c>
      <c r="V76" s="78">
        <v>86</v>
      </c>
      <c r="W76" s="78">
        <v>0</v>
      </c>
      <c r="X76" s="51">
        <v>90</v>
      </c>
    </row>
    <row r="77" spans="1:24" x14ac:dyDescent="0.3">
      <c r="A77" s="19" t="s">
        <v>121</v>
      </c>
      <c r="B77" s="16" t="s">
        <v>191</v>
      </c>
      <c r="C77" s="19">
        <v>10345</v>
      </c>
      <c r="D77" s="16">
        <v>1258</v>
      </c>
      <c r="E77" s="78">
        <v>82</v>
      </c>
      <c r="F77" s="16">
        <v>1547</v>
      </c>
      <c r="G77" s="16">
        <v>3734</v>
      </c>
      <c r="H77" s="16">
        <v>1678</v>
      </c>
      <c r="I77" s="78">
        <v>28</v>
      </c>
      <c r="J77" s="16">
        <v>1651</v>
      </c>
      <c r="K77" s="78">
        <v>367</v>
      </c>
      <c r="L77" s="47">
        <f t="shared" si="66"/>
        <v>0.12160463992266796</v>
      </c>
      <c r="M77" s="50" t="e">
        <f t="shared" ref="M77" si="75">D77*#REF!</f>
        <v>#REF!</v>
      </c>
      <c r="N77" s="47">
        <f t="shared" si="68"/>
        <v>0.44340260995650072</v>
      </c>
      <c r="O77" s="16">
        <v>10345</v>
      </c>
      <c r="P77" s="78">
        <v>9</v>
      </c>
      <c r="Q77" s="78">
        <v>2</v>
      </c>
      <c r="R77" s="78">
        <v>1</v>
      </c>
      <c r="S77" s="78">
        <v>4</v>
      </c>
      <c r="T77" s="16">
        <v>9275</v>
      </c>
      <c r="U77" s="16">
        <v>1020</v>
      </c>
      <c r="V77" s="78">
        <v>26</v>
      </c>
      <c r="W77" s="78">
        <v>0</v>
      </c>
      <c r="X77" s="51">
        <v>8</v>
      </c>
    </row>
    <row r="78" spans="1:24" x14ac:dyDescent="0.3">
      <c r="A78" s="19" t="s">
        <v>121</v>
      </c>
      <c r="B78" s="16" t="s">
        <v>192</v>
      </c>
      <c r="C78" s="19">
        <v>20246</v>
      </c>
      <c r="D78" s="16">
        <v>1757</v>
      </c>
      <c r="E78" s="78">
        <v>381</v>
      </c>
      <c r="F78" s="16">
        <v>4072</v>
      </c>
      <c r="G78" s="16">
        <v>7002</v>
      </c>
      <c r="H78" s="16">
        <v>3828</v>
      </c>
      <c r="I78" s="78">
        <v>43</v>
      </c>
      <c r="J78" s="16">
        <v>2323</v>
      </c>
      <c r="K78" s="78">
        <v>840</v>
      </c>
      <c r="L78" s="47">
        <f t="shared" si="66"/>
        <v>8.6782574335671242E-2</v>
      </c>
      <c r="M78" s="50" t="e">
        <f t="shared" ref="M78" si="76">D78*#REF!</f>
        <v>#REF!</v>
      </c>
      <c r="N78" s="47">
        <f t="shared" si="68"/>
        <v>0.39059567321940136</v>
      </c>
      <c r="O78" s="16">
        <v>20246</v>
      </c>
      <c r="P78" s="78">
        <v>59</v>
      </c>
      <c r="Q78" s="78">
        <v>0</v>
      </c>
      <c r="R78" s="78">
        <v>17</v>
      </c>
      <c r="S78" s="78">
        <v>8</v>
      </c>
      <c r="T78" s="16">
        <v>19259</v>
      </c>
      <c r="U78" s="78">
        <v>878</v>
      </c>
      <c r="V78" s="78">
        <v>14</v>
      </c>
      <c r="W78" s="78">
        <v>1</v>
      </c>
      <c r="X78" s="51">
        <v>10</v>
      </c>
    </row>
    <row r="79" spans="1:24" x14ac:dyDescent="0.3">
      <c r="A79" s="19" t="s">
        <v>121</v>
      </c>
      <c r="B79" s="16" t="s">
        <v>196</v>
      </c>
      <c r="C79" s="19">
        <v>7361</v>
      </c>
      <c r="D79" s="16">
        <v>1603</v>
      </c>
      <c r="E79" s="78">
        <v>22</v>
      </c>
      <c r="F79" s="16">
        <v>2810</v>
      </c>
      <c r="G79" s="78">
        <v>400</v>
      </c>
      <c r="H79" s="78">
        <v>979</v>
      </c>
      <c r="I79" s="78">
        <v>72</v>
      </c>
      <c r="J79" s="16">
        <v>1202</v>
      </c>
      <c r="K79" s="78">
        <v>273</v>
      </c>
      <c r="L79" s="47">
        <f t="shared" si="66"/>
        <v>0.21776932481999728</v>
      </c>
      <c r="M79" s="50" t="e">
        <f t="shared" ref="M79" si="77">D79*#REF!</f>
        <v>#REF!</v>
      </c>
      <c r="N79" s="47">
        <f t="shared" si="68"/>
        <v>0.51406058959380518</v>
      </c>
      <c r="O79" s="16">
        <v>7361</v>
      </c>
      <c r="P79" s="78">
        <v>23</v>
      </c>
      <c r="Q79" s="78">
        <v>2</v>
      </c>
      <c r="R79" s="78">
        <v>2</v>
      </c>
      <c r="S79" s="78">
        <v>2</v>
      </c>
      <c r="T79" s="16">
        <v>6488</v>
      </c>
      <c r="U79" s="78">
        <v>803</v>
      </c>
      <c r="V79" s="78">
        <v>22</v>
      </c>
      <c r="W79" s="78">
        <v>1</v>
      </c>
      <c r="X79" s="51">
        <v>18</v>
      </c>
    </row>
    <row r="80" spans="1:24" x14ac:dyDescent="0.3">
      <c r="A80" s="19" t="s">
        <v>121</v>
      </c>
      <c r="B80" s="16" t="s">
        <v>197</v>
      </c>
      <c r="C80" s="19">
        <v>35743</v>
      </c>
      <c r="D80" s="16">
        <v>3671</v>
      </c>
      <c r="E80" s="78">
        <v>266</v>
      </c>
      <c r="F80" s="16">
        <v>18029</v>
      </c>
      <c r="G80" s="16">
        <v>2670</v>
      </c>
      <c r="H80" s="16">
        <v>6443</v>
      </c>
      <c r="I80" s="78">
        <v>70</v>
      </c>
      <c r="J80" s="16">
        <v>4025</v>
      </c>
      <c r="K80" s="78">
        <v>569</v>
      </c>
      <c r="L80" s="47">
        <f t="shared" si="66"/>
        <v>0.1027054248384299</v>
      </c>
      <c r="M80" s="50" t="e">
        <f t="shared" ref="M80" si="78">D80*#REF!</f>
        <v>#REF!</v>
      </c>
      <c r="N80" s="47">
        <f t="shared" si="68"/>
        <v>0.39557395853733596</v>
      </c>
      <c r="O80" s="16">
        <v>35743</v>
      </c>
      <c r="P80" s="78">
        <v>158</v>
      </c>
      <c r="Q80" s="78">
        <v>4</v>
      </c>
      <c r="R80" s="78">
        <v>19</v>
      </c>
      <c r="S80" s="78">
        <v>16</v>
      </c>
      <c r="T80" s="16">
        <v>32232</v>
      </c>
      <c r="U80" s="16">
        <v>3242</v>
      </c>
      <c r="V80" s="78">
        <v>47</v>
      </c>
      <c r="W80" s="78">
        <v>1</v>
      </c>
      <c r="X80" s="51">
        <v>24</v>
      </c>
    </row>
    <row r="81" spans="1:24" x14ac:dyDescent="0.3">
      <c r="A81" s="19" t="s">
        <v>121</v>
      </c>
      <c r="B81" s="16" t="s">
        <v>199</v>
      </c>
      <c r="C81" s="19">
        <v>1966</v>
      </c>
      <c r="D81" s="78">
        <v>316</v>
      </c>
      <c r="E81" s="78">
        <v>20</v>
      </c>
      <c r="F81" s="78">
        <v>887</v>
      </c>
      <c r="G81" s="78">
        <v>134</v>
      </c>
      <c r="H81" s="78">
        <v>25</v>
      </c>
      <c r="I81" s="78">
        <v>1</v>
      </c>
      <c r="J81" s="78">
        <v>387</v>
      </c>
      <c r="K81" s="78">
        <v>196</v>
      </c>
      <c r="L81" s="47">
        <f t="shared" si="66"/>
        <v>0.16073245167853509</v>
      </c>
      <c r="M81" s="50" t="e">
        <f t="shared" ref="M81" si="79">D81*#REF!</f>
        <v>#REF!</v>
      </c>
      <c r="N81" s="47">
        <f t="shared" si="68"/>
        <v>0.37029501525940994</v>
      </c>
      <c r="O81" s="16">
        <v>1966</v>
      </c>
      <c r="P81" s="78">
        <v>2</v>
      </c>
      <c r="Q81" s="78">
        <v>0</v>
      </c>
      <c r="R81" s="78">
        <v>0</v>
      </c>
      <c r="S81" s="78">
        <v>0</v>
      </c>
      <c r="T81" s="16">
        <v>1944</v>
      </c>
      <c r="U81" s="78">
        <v>17</v>
      </c>
      <c r="V81" s="78">
        <v>0</v>
      </c>
      <c r="W81" s="78">
        <v>0</v>
      </c>
      <c r="X81" s="51">
        <v>3</v>
      </c>
    </row>
    <row r="82" spans="1:24" x14ac:dyDescent="0.3">
      <c r="A82" s="19" t="s">
        <v>121</v>
      </c>
      <c r="B82" s="16" t="s">
        <v>201</v>
      </c>
      <c r="C82" s="19">
        <v>8932</v>
      </c>
      <c r="D82" s="78">
        <v>346</v>
      </c>
      <c r="E82" s="78">
        <v>67</v>
      </c>
      <c r="F82" s="16">
        <v>1799</v>
      </c>
      <c r="G82" s="78">
        <v>521</v>
      </c>
      <c r="H82" s="78">
        <v>225</v>
      </c>
      <c r="I82" s="78">
        <v>505</v>
      </c>
      <c r="J82" s="16">
        <v>2210</v>
      </c>
      <c r="K82" s="16">
        <v>3259</v>
      </c>
      <c r="L82" s="47">
        <f t="shared" si="66"/>
        <v>3.8737124944021498E-2</v>
      </c>
      <c r="M82" s="50" t="e">
        <f t="shared" ref="M82" si="80">D82*#REF!</f>
        <v>#REF!</v>
      </c>
      <c r="N82" s="47">
        <f t="shared" si="68"/>
        <v>0.3113524406627855</v>
      </c>
      <c r="O82" s="16">
        <v>8932</v>
      </c>
      <c r="P82" s="78">
        <v>22</v>
      </c>
      <c r="Q82" s="78">
        <v>0</v>
      </c>
      <c r="R82" s="78">
        <v>2</v>
      </c>
      <c r="S82" s="78">
        <v>2</v>
      </c>
      <c r="T82" s="16">
        <v>8848</v>
      </c>
      <c r="U82" s="78">
        <v>9</v>
      </c>
      <c r="V82" s="78">
        <v>1</v>
      </c>
      <c r="W82" s="78">
        <v>0</v>
      </c>
      <c r="X82" s="51">
        <v>48</v>
      </c>
    </row>
    <row r="83" spans="1:24" x14ac:dyDescent="0.3">
      <c r="A83" s="19" t="s">
        <v>121</v>
      </c>
      <c r="B83" s="16" t="s">
        <v>203</v>
      </c>
      <c r="C83" s="19">
        <v>7840</v>
      </c>
      <c r="D83" s="78">
        <v>328</v>
      </c>
      <c r="E83" s="78">
        <v>111</v>
      </c>
      <c r="F83" s="78">
        <v>3309</v>
      </c>
      <c r="G83" s="78">
        <v>305</v>
      </c>
      <c r="H83" s="78">
        <v>53</v>
      </c>
      <c r="I83" s="78">
        <v>211</v>
      </c>
      <c r="J83" s="78">
        <v>2262</v>
      </c>
      <c r="K83" s="78">
        <v>1261</v>
      </c>
      <c r="L83" s="47">
        <f t="shared" si="66"/>
        <v>4.1836734693877553E-2</v>
      </c>
      <c r="M83" s="50" t="e">
        <f t="shared" ref="M83" si="81">D83*#REF!</f>
        <v>#REF!</v>
      </c>
      <c r="N83" s="47">
        <f t="shared" si="68"/>
        <v>0.33711734693877549</v>
      </c>
      <c r="O83" s="16">
        <v>7840</v>
      </c>
      <c r="P83" s="78">
        <v>10</v>
      </c>
      <c r="Q83" s="78">
        <v>0</v>
      </c>
      <c r="R83" s="78">
        <v>20</v>
      </c>
      <c r="S83" s="78">
        <v>3</v>
      </c>
      <c r="T83" s="16">
        <v>7791</v>
      </c>
      <c r="U83" s="78">
        <v>8</v>
      </c>
      <c r="V83" s="78">
        <v>1</v>
      </c>
      <c r="W83" s="78">
        <v>0</v>
      </c>
      <c r="X83" s="51">
        <v>7</v>
      </c>
    </row>
    <row r="84" spans="1:24" x14ac:dyDescent="0.3">
      <c r="A84" s="19" t="s">
        <v>205</v>
      </c>
      <c r="B84" s="16" t="s">
        <v>209</v>
      </c>
      <c r="C84" s="19">
        <v>29133</v>
      </c>
      <c r="D84" s="16">
        <v>1271</v>
      </c>
      <c r="E84" s="16">
        <v>2842</v>
      </c>
      <c r="F84" s="16">
        <v>3472</v>
      </c>
      <c r="G84" s="78">
        <v>286</v>
      </c>
      <c r="H84" s="16">
        <v>18910</v>
      </c>
      <c r="I84" s="78">
        <v>320</v>
      </c>
      <c r="J84" s="78">
        <v>1246</v>
      </c>
      <c r="K84" s="78">
        <v>786</v>
      </c>
      <c r="L84" s="47">
        <f t="shared" si="66"/>
        <v>4.362750145882676E-2</v>
      </c>
      <c r="M84" s="50" t="e">
        <f t="shared" ref="M84" si="82">D84*#REF!</f>
        <v>#REF!</v>
      </c>
      <c r="N84" s="47">
        <f t="shared" si="68"/>
        <v>0.73548896440462708</v>
      </c>
      <c r="O84" s="16">
        <v>29133</v>
      </c>
      <c r="P84" s="78">
        <v>654</v>
      </c>
      <c r="Q84" s="78">
        <v>582</v>
      </c>
      <c r="R84" s="78">
        <v>39</v>
      </c>
      <c r="S84" s="78">
        <v>381</v>
      </c>
      <c r="T84" s="16">
        <v>13051</v>
      </c>
      <c r="U84" s="16">
        <v>14017</v>
      </c>
      <c r="V84" s="78">
        <v>213</v>
      </c>
      <c r="W84" s="78">
        <v>0</v>
      </c>
      <c r="X84" s="51">
        <v>196</v>
      </c>
    </row>
    <row r="85" spans="1:24" x14ac:dyDescent="0.3">
      <c r="A85" s="19" t="s">
        <v>205</v>
      </c>
      <c r="B85" s="16" t="s">
        <v>210</v>
      </c>
      <c r="C85" s="19">
        <v>25735</v>
      </c>
      <c r="D85" s="16">
        <v>1993</v>
      </c>
      <c r="E85" s="16">
        <v>3909</v>
      </c>
      <c r="F85" s="16">
        <v>4984</v>
      </c>
      <c r="G85" s="78">
        <v>157</v>
      </c>
      <c r="H85" s="16">
        <v>14131</v>
      </c>
      <c r="I85" s="78">
        <v>256</v>
      </c>
      <c r="J85" s="78">
        <v>267</v>
      </c>
      <c r="K85" s="78">
        <v>38</v>
      </c>
      <c r="L85" s="47">
        <f t="shared" si="66"/>
        <v>7.7443170779094614E-2</v>
      </c>
      <c r="M85" s="50" t="e">
        <f t="shared" ref="M85" si="83">D85*#REF!</f>
        <v>#REF!</v>
      </c>
      <c r="N85" s="47">
        <f t="shared" si="68"/>
        <v>0.63691470759665825</v>
      </c>
      <c r="O85" s="16">
        <v>25735</v>
      </c>
      <c r="P85" s="78">
        <v>122</v>
      </c>
      <c r="Q85" s="78">
        <v>54</v>
      </c>
      <c r="R85" s="78">
        <v>30</v>
      </c>
      <c r="S85" s="78">
        <v>158</v>
      </c>
      <c r="T85" s="16">
        <v>21010</v>
      </c>
      <c r="U85" s="16">
        <v>4238</v>
      </c>
      <c r="V85" s="78">
        <v>72</v>
      </c>
      <c r="W85" s="78">
        <v>0</v>
      </c>
      <c r="X85" s="51">
        <v>51</v>
      </c>
    </row>
    <row r="86" spans="1:24" x14ac:dyDescent="0.3">
      <c r="A86" s="19" t="s">
        <v>205</v>
      </c>
      <c r="B86" s="16" t="s">
        <v>212</v>
      </c>
      <c r="C86" s="19">
        <v>22874</v>
      </c>
      <c r="D86" s="78">
        <v>552</v>
      </c>
      <c r="E86" s="16">
        <v>6450</v>
      </c>
      <c r="F86" s="16">
        <v>3301</v>
      </c>
      <c r="G86" s="78">
        <v>214</v>
      </c>
      <c r="H86" s="16">
        <v>11128</v>
      </c>
      <c r="I86" s="78">
        <v>124</v>
      </c>
      <c r="J86" s="16">
        <v>1072</v>
      </c>
      <c r="K86" s="78">
        <v>33</v>
      </c>
      <c r="L86" s="47">
        <f t="shared" si="66"/>
        <v>2.4132202500655765E-2</v>
      </c>
      <c r="M86" s="50" t="e">
        <f t="shared" ref="M86" si="84">D86*#REF!</f>
        <v>#REF!</v>
      </c>
      <c r="N86" s="47">
        <f t="shared" si="68"/>
        <v>0.55748885197167086</v>
      </c>
      <c r="O86" s="16">
        <v>22874</v>
      </c>
      <c r="P86" s="78">
        <v>65</v>
      </c>
      <c r="Q86" s="78">
        <v>70</v>
      </c>
      <c r="R86" s="78">
        <v>90</v>
      </c>
      <c r="S86" s="78">
        <v>111</v>
      </c>
      <c r="T86" s="16">
        <v>19381</v>
      </c>
      <c r="U86" s="16">
        <v>3031</v>
      </c>
      <c r="V86" s="78">
        <v>103</v>
      </c>
      <c r="W86" s="78">
        <v>0</v>
      </c>
      <c r="X86" s="51">
        <v>23</v>
      </c>
    </row>
    <row r="87" spans="1:24" x14ac:dyDescent="0.3">
      <c r="A87" s="19" t="s">
        <v>205</v>
      </c>
      <c r="B87" s="16" t="s">
        <v>214</v>
      </c>
      <c r="C87" s="19">
        <v>26350</v>
      </c>
      <c r="D87" s="78">
        <v>841</v>
      </c>
      <c r="E87" s="16">
        <v>5597</v>
      </c>
      <c r="F87" s="16">
        <v>7592</v>
      </c>
      <c r="G87" s="78">
        <v>209</v>
      </c>
      <c r="H87" s="16">
        <v>10012</v>
      </c>
      <c r="I87" s="78">
        <v>125</v>
      </c>
      <c r="J87" s="16">
        <v>1538</v>
      </c>
      <c r="K87" s="78">
        <v>436</v>
      </c>
      <c r="L87" s="47">
        <f t="shared" si="66"/>
        <v>3.1916508538899428E-2</v>
      </c>
      <c r="M87" s="50" t="e">
        <f t="shared" ref="M87" si="85">D87*#REF!</f>
        <v>#REF!</v>
      </c>
      <c r="N87" s="47">
        <f t="shared" si="68"/>
        <v>0.47024667931688807</v>
      </c>
      <c r="O87" s="16">
        <v>26350</v>
      </c>
      <c r="P87" s="78">
        <v>78</v>
      </c>
      <c r="Q87" s="78">
        <v>32</v>
      </c>
      <c r="R87" s="78">
        <v>49</v>
      </c>
      <c r="S87" s="78">
        <v>66</v>
      </c>
      <c r="T87" s="16">
        <v>19116</v>
      </c>
      <c r="U87" s="16">
        <v>6798</v>
      </c>
      <c r="V87" s="78">
        <v>166</v>
      </c>
      <c r="W87" s="78">
        <v>0</v>
      </c>
      <c r="X87" s="51">
        <v>45</v>
      </c>
    </row>
    <row r="88" spans="1:24" x14ac:dyDescent="0.3">
      <c r="A88" s="19" t="s">
        <v>205</v>
      </c>
      <c r="B88" s="16" t="s">
        <v>218</v>
      </c>
      <c r="C88" s="19">
        <v>54349</v>
      </c>
      <c r="D88" s="16">
        <v>5721</v>
      </c>
      <c r="E88" s="16">
        <v>6406</v>
      </c>
      <c r="F88" s="16">
        <v>10524</v>
      </c>
      <c r="G88" s="78">
        <v>204</v>
      </c>
      <c r="H88" s="16">
        <v>29918</v>
      </c>
      <c r="I88" s="78">
        <v>666</v>
      </c>
      <c r="J88" s="78">
        <v>786</v>
      </c>
      <c r="K88" s="78">
        <v>124</v>
      </c>
      <c r="L88" s="47">
        <f t="shared" si="66"/>
        <v>0.10526412629487203</v>
      </c>
      <c r="M88" s="50" t="e">
        <f t="shared" ref="M88" si="86">D88*#REF!</f>
        <v>#REF!</v>
      </c>
      <c r="N88" s="47">
        <f t="shared" si="68"/>
        <v>0.67020552356069107</v>
      </c>
      <c r="O88" s="16">
        <v>54349</v>
      </c>
      <c r="P88" s="78">
        <v>783</v>
      </c>
      <c r="Q88" s="78">
        <v>515</v>
      </c>
      <c r="R88" s="78">
        <v>96</v>
      </c>
      <c r="S88" s="78">
        <v>768</v>
      </c>
      <c r="T88" s="16">
        <v>16602</v>
      </c>
      <c r="U88" s="16">
        <v>35043</v>
      </c>
      <c r="V88" s="78">
        <v>295</v>
      </c>
      <c r="W88" s="78">
        <v>1</v>
      </c>
      <c r="X88" s="51">
        <v>246</v>
      </c>
    </row>
    <row r="89" spans="1:24" x14ac:dyDescent="0.3">
      <c r="A89" s="19" t="s">
        <v>205</v>
      </c>
      <c r="B89" s="16" t="s">
        <v>219</v>
      </c>
      <c r="C89" s="19">
        <v>32988</v>
      </c>
      <c r="D89" s="16">
        <v>3710</v>
      </c>
      <c r="E89" s="16">
        <v>8640</v>
      </c>
      <c r="F89" s="16">
        <v>10165</v>
      </c>
      <c r="G89" s="78">
        <v>301</v>
      </c>
      <c r="H89" s="16">
        <v>9435</v>
      </c>
      <c r="I89" s="78">
        <v>143</v>
      </c>
      <c r="J89" s="78">
        <v>235</v>
      </c>
      <c r="K89" s="78">
        <v>359</v>
      </c>
      <c r="L89" s="47">
        <f t="shared" si="66"/>
        <v>0.11246513883836547</v>
      </c>
      <c r="M89" s="50" t="e">
        <f t="shared" ref="M89" si="87">D89*#REF!</f>
        <v>#REF!</v>
      </c>
      <c r="N89" s="47">
        <f t="shared" si="68"/>
        <v>0.40560203710440162</v>
      </c>
      <c r="O89" s="16">
        <v>32988</v>
      </c>
      <c r="P89" s="78">
        <v>119</v>
      </c>
      <c r="Q89" s="78">
        <v>11</v>
      </c>
      <c r="R89" s="78">
        <v>190</v>
      </c>
      <c r="S89" s="78">
        <v>59</v>
      </c>
      <c r="T89" s="16">
        <v>16012</v>
      </c>
      <c r="U89" s="16">
        <v>16405</v>
      </c>
      <c r="V89" s="78">
        <v>136</v>
      </c>
      <c r="W89" s="78">
        <v>0</v>
      </c>
      <c r="X89" s="51">
        <v>56</v>
      </c>
    </row>
    <row r="90" spans="1:24" x14ac:dyDescent="0.3">
      <c r="A90" s="19" t="s">
        <v>205</v>
      </c>
      <c r="B90" s="16" t="s">
        <v>221</v>
      </c>
      <c r="C90" s="19">
        <v>25653</v>
      </c>
      <c r="D90" s="16">
        <v>4866</v>
      </c>
      <c r="E90" s="16">
        <v>6764</v>
      </c>
      <c r="F90" s="16">
        <v>5268</v>
      </c>
      <c r="G90" s="78">
        <v>107</v>
      </c>
      <c r="H90" s="16">
        <v>7985</v>
      </c>
      <c r="I90" s="78">
        <v>83</v>
      </c>
      <c r="J90" s="78">
        <v>530</v>
      </c>
      <c r="K90" s="78">
        <v>50</v>
      </c>
      <c r="L90" s="47">
        <f t="shared" si="66"/>
        <v>0.18968541691030288</v>
      </c>
      <c r="M90" s="50" t="e">
        <f t="shared" ref="M90" si="88">D90*#REF!</f>
        <v>#REF!</v>
      </c>
      <c r="N90" s="47">
        <f t="shared" si="68"/>
        <v>0.52161540560558217</v>
      </c>
      <c r="O90" s="16">
        <v>25653</v>
      </c>
      <c r="P90" s="78">
        <v>122</v>
      </c>
      <c r="Q90" s="78">
        <v>26</v>
      </c>
      <c r="R90" s="78">
        <v>181</v>
      </c>
      <c r="S90" s="78">
        <v>184</v>
      </c>
      <c r="T90" s="16">
        <v>17390</v>
      </c>
      <c r="U90" s="16">
        <v>7381</v>
      </c>
      <c r="V90" s="78">
        <v>320</v>
      </c>
      <c r="W90" s="78">
        <v>0</v>
      </c>
      <c r="X90" s="51">
        <v>49</v>
      </c>
    </row>
    <row r="91" spans="1:24" x14ac:dyDescent="0.3">
      <c r="A91" s="19" t="s">
        <v>205</v>
      </c>
      <c r="B91" s="16" t="s">
        <v>223</v>
      </c>
      <c r="C91" s="19">
        <v>19929</v>
      </c>
      <c r="D91" s="16">
        <v>1214</v>
      </c>
      <c r="E91" s="16">
        <v>7062</v>
      </c>
      <c r="F91" s="16">
        <v>5491</v>
      </c>
      <c r="G91" s="78">
        <v>105</v>
      </c>
      <c r="H91" s="16">
        <v>5087</v>
      </c>
      <c r="I91" s="78">
        <v>147</v>
      </c>
      <c r="J91" s="78">
        <v>718</v>
      </c>
      <c r="K91" s="78">
        <v>105</v>
      </c>
      <c r="L91" s="47">
        <f t="shared" si="66"/>
        <v>6.0916252697074617E-2</v>
      </c>
      <c r="M91" s="50" t="e">
        <f t="shared" ref="M91" si="89">D91*#REF!</f>
        <v>#REF!</v>
      </c>
      <c r="N91" s="47">
        <f t="shared" si="68"/>
        <v>0.35220031110442068</v>
      </c>
      <c r="O91" s="16">
        <v>19929</v>
      </c>
      <c r="P91" s="78">
        <v>35</v>
      </c>
      <c r="Q91" s="78">
        <v>21</v>
      </c>
      <c r="R91" s="78">
        <v>147</v>
      </c>
      <c r="S91" s="78">
        <v>191</v>
      </c>
      <c r="T91" s="16">
        <v>12854</v>
      </c>
      <c r="U91" s="16">
        <v>6596</v>
      </c>
      <c r="V91" s="78">
        <v>55</v>
      </c>
      <c r="W91" s="78">
        <v>0</v>
      </c>
      <c r="X91" s="51">
        <v>30</v>
      </c>
    </row>
    <row r="92" spans="1:24" x14ac:dyDescent="0.3">
      <c r="A92" s="19" t="s">
        <v>205</v>
      </c>
      <c r="B92" s="16" t="s">
        <v>226</v>
      </c>
      <c r="C92" s="19">
        <v>30346</v>
      </c>
      <c r="D92" s="16">
        <v>1779</v>
      </c>
      <c r="E92" s="78">
        <v>829</v>
      </c>
      <c r="F92" s="16">
        <v>6729</v>
      </c>
      <c r="G92" s="78">
        <v>422</v>
      </c>
      <c r="H92" s="16">
        <v>19613</v>
      </c>
      <c r="I92" s="78">
        <v>292</v>
      </c>
      <c r="J92" s="78">
        <v>437</v>
      </c>
      <c r="K92" s="78">
        <v>245</v>
      </c>
      <c r="L92" s="47">
        <f t="shared" si="66"/>
        <v>5.86238713504251E-2</v>
      </c>
      <c r="M92" s="50" t="e">
        <f t="shared" ref="M92" si="90">D92*#REF!</f>
        <v>#REF!</v>
      </c>
      <c r="N92" s="47">
        <f t="shared" si="68"/>
        <v>0.7193369801621301</v>
      </c>
      <c r="O92" s="16">
        <v>30346</v>
      </c>
      <c r="P92" s="78">
        <v>1040</v>
      </c>
      <c r="Q92" s="16">
        <v>1633</v>
      </c>
      <c r="R92" s="78">
        <v>25</v>
      </c>
      <c r="S92" s="78">
        <v>849</v>
      </c>
      <c r="T92" s="16">
        <v>5906</v>
      </c>
      <c r="U92" s="16">
        <v>20245</v>
      </c>
      <c r="V92" s="78">
        <v>422</v>
      </c>
      <c r="W92" s="78">
        <v>0</v>
      </c>
      <c r="X92" s="51">
        <v>226</v>
      </c>
    </row>
    <row r="93" spans="1:24" x14ac:dyDescent="0.3">
      <c r="A93" s="19" t="s">
        <v>205</v>
      </c>
      <c r="B93" s="16" t="s">
        <v>227</v>
      </c>
      <c r="C93" s="19">
        <v>15742</v>
      </c>
      <c r="D93" s="78">
        <v>807</v>
      </c>
      <c r="E93" s="16">
        <v>1775</v>
      </c>
      <c r="F93" s="16">
        <v>4551</v>
      </c>
      <c r="G93" s="78">
        <v>190</v>
      </c>
      <c r="H93" s="16">
        <v>7605</v>
      </c>
      <c r="I93" s="78">
        <v>84</v>
      </c>
      <c r="J93" s="78">
        <v>442</v>
      </c>
      <c r="K93" s="78">
        <v>288</v>
      </c>
      <c r="L93" s="47">
        <f t="shared" si="66"/>
        <v>5.126413416338458E-2</v>
      </c>
      <c r="M93" s="50" t="e">
        <f t="shared" ref="M93" si="91">D93*#REF!</f>
        <v>#REF!</v>
      </c>
      <c r="N93" s="47">
        <f t="shared" si="68"/>
        <v>0.56244441621140895</v>
      </c>
      <c r="O93" s="16">
        <v>15742</v>
      </c>
      <c r="P93" s="78">
        <v>96</v>
      </c>
      <c r="Q93" s="78">
        <v>11</v>
      </c>
      <c r="R93" s="78">
        <v>22</v>
      </c>
      <c r="S93" s="78">
        <v>82</v>
      </c>
      <c r="T93" s="16">
        <v>6132</v>
      </c>
      <c r="U93" s="16">
        <v>9280</v>
      </c>
      <c r="V93" s="78">
        <v>79</v>
      </c>
      <c r="W93" s="78">
        <v>1</v>
      </c>
      <c r="X93" s="51">
        <v>39</v>
      </c>
    </row>
    <row r="94" spans="1:24" x14ac:dyDescent="0.3">
      <c r="A94" s="19" t="s">
        <v>229</v>
      </c>
      <c r="B94" s="16" t="s">
        <v>232</v>
      </c>
      <c r="C94" s="19">
        <v>68677</v>
      </c>
      <c r="D94" s="16">
        <v>27236</v>
      </c>
      <c r="E94" s="78">
        <v>55</v>
      </c>
      <c r="F94" s="16">
        <v>4138</v>
      </c>
      <c r="G94" s="16">
        <v>19925</v>
      </c>
      <c r="H94" s="16">
        <v>5152</v>
      </c>
      <c r="I94" s="78">
        <v>28</v>
      </c>
      <c r="J94" s="16">
        <v>6061</v>
      </c>
      <c r="K94" s="16">
        <v>6082</v>
      </c>
      <c r="L94" s="47">
        <f t="shared" si="66"/>
        <v>0.3965810970193806</v>
      </c>
      <c r="M94" s="50" t="e">
        <f t="shared" ref="M94" si="92">D94*#REF!</f>
        <v>#REF!</v>
      </c>
      <c r="N94" s="47">
        <f t="shared" si="68"/>
        <v>0.55985264353422548</v>
      </c>
      <c r="O94" s="16">
        <v>68677</v>
      </c>
      <c r="P94" s="16">
        <v>14208</v>
      </c>
      <c r="Q94" s="78">
        <v>82</v>
      </c>
      <c r="R94" s="78">
        <v>2</v>
      </c>
      <c r="S94" s="78">
        <v>62</v>
      </c>
      <c r="T94" s="16">
        <v>47410</v>
      </c>
      <c r="U94" s="16">
        <v>6552</v>
      </c>
      <c r="V94" s="78">
        <v>199</v>
      </c>
      <c r="W94" s="78">
        <v>3</v>
      </c>
      <c r="X94" s="51">
        <v>159</v>
      </c>
    </row>
    <row r="95" spans="1:24" x14ac:dyDescent="0.3">
      <c r="A95" s="19" t="s">
        <v>229</v>
      </c>
      <c r="B95" s="16" t="s">
        <v>233</v>
      </c>
      <c r="C95" s="19">
        <v>32500</v>
      </c>
      <c r="D95" s="16">
        <v>11407</v>
      </c>
      <c r="E95" s="78">
        <v>18</v>
      </c>
      <c r="F95" s="16">
        <v>3712</v>
      </c>
      <c r="G95" s="16">
        <v>10031</v>
      </c>
      <c r="H95" s="16">
        <v>2667</v>
      </c>
      <c r="I95" s="78">
        <v>25</v>
      </c>
      <c r="J95" s="16">
        <v>2595</v>
      </c>
      <c r="K95" s="16">
        <v>2045</v>
      </c>
      <c r="L95" s="47">
        <f t="shared" si="66"/>
        <v>0.35098461538461539</v>
      </c>
      <c r="M95" s="50" t="e">
        <f t="shared" ref="M95" si="93">D95*#REF!</f>
        <v>#REF!</v>
      </c>
      <c r="N95" s="47">
        <f t="shared" si="68"/>
        <v>0.51289230769230765</v>
      </c>
      <c r="O95" s="16">
        <v>32500</v>
      </c>
      <c r="P95" s="16">
        <v>5333</v>
      </c>
      <c r="Q95" s="78">
        <v>29</v>
      </c>
      <c r="R95" s="78">
        <v>8</v>
      </c>
      <c r="S95" s="78">
        <v>9</v>
      </c>
      <c r="T95" s="16">
        <v>24577</v>
      </c>
      <c r="U95" s="16">
        <v>2426</v>
      </c>
      <c r="V95" s="78">
        <v>35</v>
      </c>
      <c r="W95" s="78" t="s">
        <v>896</v>
      </c>
      <c r="X95" s="51">
        <v>83</v>
      </c>
    </row>
    <row r="96" spans="1:24" x14ac:dyDescent="0.3">
      <c r="A96" s="19" t="s">
        <v>229</v>
      </c>
      <c r="B96" s="16" t="s">
        <v>235</v>
      </c>
      <c r="C96" s="19">
        <v>44618</v>
      </c>
      <c r="D96" s="16">
        <v>14307</v>
      </c>
      <c r="E96" s="78">
        <v>45</v>
      </c>
      <c r="F96" s="16">
        <v>5579</v>
      </c>
      <c r="G96" s="16">
        <v>13463</v>
      </c>
      <c r="H96" s="16">
        <v>3264</v>
      </c>
      <c r="I96" s="78">
        <v>14</v>
      </c>
      <c r="J96" s="16">
        <v>4970</v>
      </c>
      <c r="K96" s="16">
        <v>2976</v>
      </c>
      <c r="L96" s="47">
        <f t="shared" si="66"/>
        <v>0.32065534089380965</v>
      </c>
      <c r="M96" s="50" t="e">
        <f t="shared" ref="M96" si="94">D96*#REF!</f>
        <v>#REF!</v>
      </c>
      <c r="N96" s="47">
        <f t="shared" si="68"/>
        <v>0.50519969519028196</v>
      </c>
      <c r="O96" s="16">
        <v>44618</v>
      </c>
      <c r="P96" s="16">
        <v>6354</v>
      </c>
      <c r="Q96" s="78">
        <v>348</v>
      </c>
      <c r="R96" s="78">
        <v>9</v>
      </c>
      <c r="S96" s="78">
        <v>34</v>
      </c>
      <c r="T96" s="16">
        <v>34389</v>
      </c>
      <c r="U96" s="16">
        <v>3325</v>
      </c>
      <c r="V96" s="78">
        <v>84</v>
      </c>
      <c r="W96" s="78">
        <v>2</v>
      </c>
      <c r="X96" s="51">
        <v>73</v>
      </c>
    </row>
    <row r="97" spans="1:24" x14ac:dyDescent="0.3">
      <c r="A97" s="19" t="s">
        <v>229</v>
      </c>
      <c r="B97" s="16" t="s">
        <v>237</v>
      </c>
      <c r="C97" s="19">
        <v>60263</v>
      </c>
      <c r="D97" s="16">
        <v>14059</v>
      </c>
      <c r="E97" s="78">
        <v>158</v>
      </c>
      <c r="F97" s="16">
        <v>14382</v>
      </c>
      <c r="G97" s="16">
        <v>16162</v>
      </c>
      <c r="H97" s="16">
        <v>3619</v>
      </c>
      <c r="I97" s="78">
        <v>52</v>
      </c>
      <c r="J97" s="16">
        <v>8225</v>
      </c>
      <c r="K97" s="16">
        <v>3606</v>
      </c>
      <c r="L97" s="47">
        <f t="shared" si="66"/>
        <v>0.23329406103247433</v>
      </c>
      <c r="M97" s="50" t="e">
        <f t="shared" ref="M97" si="95">D97*#REF!</f>
        <v>#REF!</v>
      </c>
      <c r="N97" s="47">
        <f t="shared" si="68"/>
        <v>0.42983256724690111</v>
      </c>
      <c r="O97" s="16">
        <v>60263</v>
      </c>
      <c r="P97" s="16">
        <v>4576</v>
      </c>
      <c r="Q97" s="78">
        <v>11</v>
      </c>
      <c r="R97" s="78">
        <v>10</v>
      </c>
      <c r="S97" s="78">
        <v>22</v>
      </c>
      <c r="T97" s="16">
        <v>50015</v>
      </c>
      <c r="U97" s="16">
        <v>5219</v>
      </c>
      <c r="V97" s="78">
        <v>149</v>
      </c>
      <c r="W97" s="78">
        <v>6</v>
      </c>
      <c r="X97" s="51">
        <v>255</v>
      </c>
    </row>
    <row r="98" spans="1:24" x14ac:dyDescent="0.3">
      <c r="A98" s="19" t="s">
        <v>229</v>
      </c>
      <c r="B98" s="16" t="s">
        <v>239</v>
      </c>
      <c r="C98" s="19">
        <v>36948</v>
      </c>
      <c r="D98" s="16">
        <v>1971</v>
      </c>
      <c r="E98" s="78">
        <v>140</v>
      </c>
      <c r="F98" s="16">
        <v>6675</v>
      </c>
      <c r="G98" s="16">
        <v>15493</v>
      </c>
      <c r="H98" s="16">
        <v>2345</v>
      </c>
      <c r="I98" s="78">
        <v>28</v>
      </c>
      <c r="J98" s="16">
        <v>5714</v>
      </c>
      <c r="K98" s="16">
        <v>4582</v>
      </c>
      <c r="L98" s="47">
        <f t="shared" si="66"/>
        <v>5.3345241961675866E-2</v>
      </c>
      <c r="M98" s="50" t="e">
        <f t="shared" ref="M98" si="96">D98*#REF!</f>
        <v>#REF!</v>
      </c>
      <c r="N98" s="47">
        <f t="shared" si="68"/>
        <v>0.27146259608097867</v>
      </c>
      <c r="O98" s="16">
        <v>36948</v>
      </c>
      <c r="P98" s="16">
        <v>1055</v>
      </c>
      <c r="Q98" s="78">
        <v>1</v>
      </c>
      <c r="R98" s="78">
        <v>13</v>
      </c>
      <c r="S98" s="78">
        <v>11</v>
      </c>
      <c r="T98" s="16">
        <v>35204</v>
      </c>
      <c r="U98" s="78">
        <v>597</v>
      </c>
      <c r="V98" s="78">
        <v>17</v>
      </c>
      <c r="W98" s="78" t="s">
        <v>896</v>
      </c>
      <c r="X98" s="51">
        <v>50</v>
      </c>
    </row>
    <row r="99" spans="1:24" x14ac:dyDescent="0.3">
      <c r="A99" s="19" t="s">
        <v>229</v>
      </c>
      <c r="B99" s="16" t="s">
        <v>241</v>
      </c>
      <c r="C99" s="19">
        <v>48426</v>
      </c>
      <c r="D99" s="16">
        <v>3561</v>
      </c>
      <c r="E99" s="78">
        <v>95</v>
      </c>
      <c r="F99" s="16">
        <v>10305</v>
      </c>
      <c r="G99" s="16">
        <v>18158</v>
      </c>
      <c r="H99" s="16">
        <v>3195</v>
      </c>
      <c r="I99" s="78">
        <v>52</v>
      </c>
      <c r="J99" s="16">
        <v>10751</v>
      </c>
      <c r="K99" s="16">
        <v>2309</v>
      </c>
      <c r="L99" s="47">
        <f t="shared" si="66"/>
        <v>7.3534877958121664E-2</v>
      </c>
      <c r="M99" s="50" t="e">
        <f t="shared" ref="M99" si="97">D99*#REF!</f>
        <v>#REF!</v>
      </c>
      <c r="N99" s="47">
        <f t="shared" si="68"/>
        <v>0.36152067071407923</v>
      </c>
      <c r="O99" s="16">
        <v>48426</v>
      </c>
      <c r="P99" s="16">
        <v>1038</v>
      </c>
      <c r="Q99" s="78">
        <v>5</v>
      </c>
      <c r="R99" s="78">
        <v>13</v>
      </c>
      <c r="S99" s="78">
        <v>9</v>
      </c>
      <c r="T99" s="16">
        <v>46051</v>
      </c>
      <c r="U99" s="16">
        <v>1216</v>
      </c>
      <c r="V99" s="78">
        <v>55</v>
      </c>
      <c r="W99" s="78">
        <v>2</v>
      </c>
      <c r="X99" s="51">
        <v>37</v>
      </c>
    </row>
    <row r="100" spans="1:24" x14ac:dyDescent="0.3">
      <c r="A100" s="19" t="s">
        <v>229</v>
      </c>
      <c r="B100" s="16" t="s">
        <v>245</v>
      </c>
      <c r="C100" s="19">
        <v>43817</v>
      </c>
      <c r="D100" s="16">
        <v>15478</v>
      </c>
      <c r="E100" s="78">
        <v>36</v>
      </c>
      <c r="F100" s="16">
        <v>14428</v>
      </c>
      <c r="G100" s="16">
        <v>6681</v>
      </c>
      <c r="H100" s="16">
        <v>3851</v>
      </c>
      <c r="I100" s="78">
        <v>21</v>
      </c>
      <c r="J100" s="16">
        <v>2126</v>
      </c>
      <c r="K100" s="16">
        <v>1196</v>
      </c>
      <c r="L100" s="47">
        <f t="shared" si="66"/>
        <v>0.35324189241618548</v>
      </c>
      <c r="M100" s="50" t="e">
        <f t="shared" ref="M100" si="98">D100*#REF!</f>
        <v>#REF!</v>
      </c>
      <c r="N100" s="47">
        <f t="shared" si="68"/>
        <v>0.48965013579204419</v>
      </c>
      <c r="O100" s="16">
        <v>43817</v>
      </c>
      <c r="P100" s="16">
        <v>4826</v>
      </c>
      <c r="Q100" s="16">
        <v>1014</v>
      </c>
      <c r="R100" s="78">
        <v>7</v>
      </c>
      <c r="S100" s="78">
        <v>42</v>
      </c>
      <c r="T100" s="16">
        <v>35256</v>
      </c>
      <c r="U100" s="16">
        <v>2484</v>
      </c>
      <c r="V100" s="78">
        <v>91</v>
      </c>
      <c r="W100" s="78">
        <v>4</v>
      </c>
      <c r="X100" s="51">
        <v>93</v>
      </c>
    </row>
    <row r="101" spans="1:24" x14ac:dyDescent="0.3">
      <c r="A101" s="19" t="s">
        <v>229</v>
      </c>
      <c r="B101" s="16" t="s">
        <v>246</v>
      </c>
      <c r="C101" s="19">
        <v>39764</v>
      </c>
      <c r="D101" s="16">
        <v>10133</v>
      </c>
      <c r="E101" s="78">
        <v>35</v>
      </c>
      <c r="F101" s="16">
        <v>17358</v>
      </c>
      <c r="G101" s="16">
        <v>5837</v>
      </c>
      <c r="H101" s="16">
        <v>4302</v>
      </c>
      <c r="I101" s="78">
        <v>26</v>
      </c>
      <c r="J101" s="16">
        <v>1341</v>
      </c>
      <c r="K101" s="78">
        <v>732</v>
      </c>
      <c r="L101" s="47">
        <f t="shared" si="66"/>
        <v>0.25482848807967007</v>
      </c>
      <c r="M101" s="50" t="e">
        <f t="shared" ref="M101" si="99">D101*#REF!</f>
        <v>#REF!</v>
      </c>
      <c r="N101" s="47">
        <f t="shared" si="68"/>
        <v>0.3967407705462227</v>
      </c>
      <c r="O101" s="16">
        <v>39764</v>
      </c>
      <c r="P101" s="16">
        <v>2416</v>
      </c>
      <c r="Q101" s="78">
        <v>2</v>
      </c>
      <c r="R101" s="78">
        <v>7</v>
      </c>
      <c r="S101" s="78">
        <v>10</v>
      </c>
      <c r="T101" s="16">
        <v>34188</v>
      </c>
      <c r="U101" s="16">
        <v>2433</v>
      </c>
      <c r="V101" s="78">
        <v>69</v>
      </c>
      <c r="W101" s="78">
        <v>6</v>
      </c>
      <c r="X101" s="51">
        <v>633</v>
      </c>
    </row>
    <row r="102" spans="1:24" x14ac:dyDescent="0.3">
      <c r="A102" s="19" t="s">
        <v>229</v>
      </c>
      <c r="B102" s="16" t="s">
        <v>248</v>
      </c>
      <c r="C102" s="19">
        <v>12457</v>
      </c>
      <c r="D102" s="16">
        <v>2089</v>
      </c>
      <c r="E102" s="78">
        <v>435</v>
      </c>
      <c r="F102" s="16">
        <v>3074</v>
      </c>
      <c r="G102" s="16">
        <v>2281</v>
      </c>
      <c r="H102" s="16">
        <v>3403</v>
      </c>
      <c r="I102" s="78">
        <v>206</v>
      </c>
      <c r="J102" s="78">
        <v>691</v>
      </c>
      <c r="K102" s="78">
        <v>278</v>
      </c>
      <c r="L102" s="47">
        <f t="shared" si="66"/>
        <v>0.16769687725776672</v>
      </c>
      <c r="M102" s="50" t="e">
        <f t="shared" ref="M102" si="100">D102*#REF!</f>
        <v>#REF!</v>
      </c>
      <c r="N102" s="47">
        <f t="shared" si="68"/>
        <v>0.49634743517700891</v>
      </c>
      <c r="O102" s="16">
        <v>12457</v>
      </c>
      <c r="P102" s="16">
        <v>1101</v>
      </c>
      <c r="Q102" s="78">
        <v>1</v>
      </c>
      <c r="R102" s="78">
        <v>21</v>
      </c>
      <c r="S102" s="78">
        <v>1</v>
      </c>
      <c r="T102" s="16">
        <v>10763</v>
      </c>
      <c r="U102" s="78">
        <v>536</v>
      </c>
      <c r="V102" s="78">
        <v>25</v>
      </c>
      <c r="W102" s="78" t="s">
        <v>896</v>
      </c>
      <c r="X102" s="51">
        <v>9</v>
      </c>
    </row>
    <row r="103" spans="1:24" x14ac:dyDescent="0.3">
      <c r="A103" s="19" t="s">
        <v>229</v>
      </c>
      <c r="B103" s="16" t="s">
        <v>250</v>
      </c>
      <c r="C103" s="19">
        <v>55605</v>
      </c>
      <c r="D103" s="16">
        <v>8748</v>
      </c>
      <c r="E103" s="78">
        <v>106</v>
      </c>
      <c r="F103" s="16">
        <v>24126</v>
      </c>
      <c r="G103" s="16">
        <v>16099</v>
      </c>
      <c r="H103" s="16">
        <v>2390</v>
      </c>
      <c r="I103" s="78">
        <v>31</v>
      </c>
      <c r="J103" s="16">
        <v>2523</v>
      </c>
      <c r="K103" s="16">
        <v>1582</v>
      </c>
      <c r="L103" s="47">
        <f t="shared" si="66"/>
        <v>0.15732398165632586</v>
      </c>
      <c r="M103" s="50" t="e">
        <f t="shared" ref="M103" si="101">D103*#REF!</f>
        <v>#REF!</v>
      </c>
      <c r="N103" s="47">
        <f t="shared" si="68"/>
        <v>0.24567934538260947</v>
      </c>
      <c r="O103" s="16">
        <v>55605</v>
      </c>
      <c r="P103" s="16">
        <v>3223</v>
      </c>
      <c r="Q103" s="78">
        <v>4</v>
      </c>
      <c r="R103" s="78">
        <v>35</v>
      </c>
      <c r="S103" s="78">
        <v>24</v>
      </c>
      <c r="T103" s="16">
        <v>50335</v>
      </c>
      <c r="U103" s="16">
        <v>1693</v>
      </c>
      <c r="V103" s="78">
        <v>63</v>
      </c>
      <c r="W103" s="78">
        <v>6</v>
      </c>
      <c r="X103" s="51">
        <v>222</v>
      </c>
    </row>
    <row r="104" spans="1:24" x14ac:dyDescent="0.3">
      <c r="A104" s="19" t="s">
        <v>229</v>
      </c>
      <c r="B104" s="16" t="s">
        <v>252</v>
      </c>
      <c r="C104" s="19">
        <v>10780</v>
      </c>
      <c r="D104" s="16">
        <v>1433</v>
      </c>
      <c r="E104" s="78">
        <v>607</v>
      </c>
      <c r="F104" s="16">
        <v>4142</v>
      </c>
      <c r="G104" s="16">
        <v>3296</v>
      </c>
      <c r="H104" s="78">
        <v>279</v>
      </c>
      <c r="I104" s="78">
        <v>120</v>
      </c>
      <c r="J104" s="78">
        <v>770</v>
      </c>
      <c r="K104" s="78">
        <v>133</v>
      </c>
      <c r="L104" s="47">
        <f t="shared" si="66"/>
        <v>0.13293135435992579</v>
      </c>
      <c r="M104" s="50" t="e">
        <f t="shared" ref="M104" si="102">D104*#REF!</f>
        <v>#REF!</v>
      </c>
      <c r="N104" s="47">
        <f t="shared" si="68"/>
        <v>0.23024118738404453</v>
      </c>
      <c r="O104" s="16">
        <v>10780</v>
      </c>
      <c r="P104" s="78">
        <v>876</v>
      </c>
      <c r="Q104" s="78" t="s">
        <v>896</v>
      </c>
      <c r="R104" s="78">
        <v>13</v>
      </c>
      <c r="S104" s="78">
        <v>1</v>
      </c>
      <c r="T104" s="16">
        <v>9759</v>
      </c>
      <c r="U104" s="78">
        <v>126</v>
      </c>
      <c r="V104" s="78">
        <v>2</v>
      </c>
      <c r="W104" s="78" t="s">
        <v>896</v>
      </c>
      <c r="X104" s="51">
        <v>3</v>
      </c>
    </row>
    <row r="105" spans="1:24" x14ac:dyDescent="0.3">
      <c r="A105" s="19" t="s">
        <v>229</v>
      </c>
      <c r="B105" s="16" t="s">
        <v>256</v>
      </c>
      <c r="C105" s="19">
        <v>25972</v>
      </c>
      <c r="D105" s="16">
        <v>6467</v>
      </c>
      <c r="E105" s="78">
        <v>197</v>
      </c>
      <c r="F105" s="16">
        <v>7703</v>
      </c>
      <c r="G105" s="16">
        <v>3213</v>
      </c>
      <c r="H105" s="16">
        <v>5200</v>
      </c>
      <c r="I105" s="78">
        <v>15</v>
      </c>
      <c r="J105" s="16">
        <v>2293</v>
      </c>
      <c r="K105" s="78">
        <v>884</v>
      </c>
      <c r="L105" s="47">
        <f t="shared" si="66"/>
        <v>0.24899892191590944</v>
      </c>
      <c r="M105" s="50" t="e">
        <f t="shared" ref="M105" si="103">D105*#REF!</f>
        <v>#REF!</v>
      </c>
      <c r="N105" s="47">
        <f t="shared" si="68"/>
        <v>0.53750192515016171</v>
      </c>
      <c r="O105" s="16">
        <v>25972</v>
      </c>
      <c r="P105" s="16">
        <v>2251</v>
      </c>
      <c r="Q105" s="78">
        <v>2</v>
      </c>
      <c r="R105" s="78">
        <v>9</v>
      </c>
      <c r="S105" s="78">
        <v>9</v>
      </c>
      <c r="T105" s="16">
        <v>22767</v>
      </c>
      <c r="U105" s="78">
        <v>865</v>
      </c>
      <c r="V105" s="78">
        <v>12</v>
      </c>
      <c r="W105" s="78">
        <v>8</v>
      </c>
      <c r="X105" s="51">
        <v>49</v>
      </c>
    </row>
    <row r="106" spans="1:24" x14ac:dyDescent="0.3">
      <c r="A106" s="19" t="s">
        <v>229</v>
      </c>
      <c r="B106" s="16" t="s">
        <v>257</v>
      </c>
      <c r="C106" s="19">
        <v>31622</v>
      </c>
      <c r="D106" s="16">
        <v>6903</v>
      </c>
      <c r="E106" s="78">
        <v>102</v>
      </c>
      <c r="F106" s="16">
        <v>8914</v>
      </c>
      <c r="G106" s="16">
        <v>3821</v>
      </c>
      <c r="H106" s="16">
        <v>7949</v>
      </c>
      <c r="I106" s="78">
        <v>85</v>
      </c>
      <c r="J106" s="16">
        <v>3003</v>
      </c>
      <c r="K106" s="78">
        <v>845</v>
      </c>
      <c r="L106" s="47">
        <f t="shared" si="66"/>
        <v>0.21829738789450381</v>
      </c>
      <c r="M106" s="50" t="e">
        <f t="shared" ref="M106" si="104">D106*#REF!</f>
        <v>#REF!</v>
      </c>
      <c r="N106" s="47">
        <f t="shared" si="68"/>
        <v>0.56463854278666747</v>
      </c>
      <c r="O106" s="16">
        <v>31622</v>
      </c>
      <c r="P106" s="16">
        <v>4237</v>
      </c>
      <c r="Q106" s="78">
        <v>18</v>
      </c>
      <c r="R106" s="78">
        <v>7</v>
      </c>
      <c r="S106" s="78">
        <v>12</v>
      </c>
      <c r="T106" s="16">
        <v>24766</v>
      </c>
      <c r="U106" s="16">
        <v>2505</v>
      </c>
      <c r="V106" s="78">
        <v>48</v>
      </c>
      <c r="W106" s="78">
        <v>1</v>
      </c>
      <c r="X106" s="51">
        <v>28</v>
      </c>
    </row>
    <row r="107" spans="1:24" x14ac:dyDescent="0.3">
      <c r="A107" s="19" t="s">
        <v>229</v>
      </c>
      <c r="B107" s="16" t="s">
        <v>259</v>
      </c>
      <c r="C107" s="19">
        <v>16809</v>
      </c>
      <c r="D107" s="78">
        <v>681</v>
      </c>
      <c r="E107" s="78">
        <v>124</v>
      </c>
      <c r="F107" s="16">
        <v>3248</v>
      </c>
      <c r="G107" s="16">
        <v>1050</v>
      </c>
      <c r="H107" s="16">
        <v>9488</v>
      </c>
      <c r="I107" s="78">
        <v>33</v>
      </c>
      <c r="J107" s="16">
        <v>1808</v>
      </c>
      <c r="K107" s="78">
        <v>377</v>
      </c>
      <c r="L107" s="47">
        <f t="shared" si="66"/>
        <v>4.0514010351597358E-2</v>
      </c>
      <c r="M107" s="50" t="e">
        <f t="shared" ref="M107" si="105">D107*#REF!</f>
        <v>#REF!</v>
      </c>
      <c r="N107" s="47">
        <f t="shared" si="68"/>
        <v>0.71253495151406987</v>
      </c>
      <c r="O107" s="16">
        <v>16809</v>
      </c>
      <c r="P107" s="78">
        <v>7</v>
      </c>
      <c r="Q107" s="78">
        <v>1</v>
      </c>
      <c r="R107" s="78">
        <v>2</v>
      </c>
      <c r="S107" s="78">
        <v>5</v>
      </c>
      <c r="T107" s="16">
        <v>16403</v>
      </c>
      <c r="U107" s="78">
        <v>368</v>
      </c>
      <c r="V107" s="78">
        <v>6</v>
      </c>
      <c r="W107" s="78">
        <v>1</v>
      </c>
      <c r="X107" s="51">
        <v>16</v>
      </c>
    </row>
    <row r="108" spans="1:24" x14ac:dyDescent="0.3">
      <c r="A108" s="19" t="s">
        <v>229</v>
      </c>
      <c r="B108" s="16" t="s">
        <v>261</v>
      </c>
      <c r="C108" s="19">
        <v>19143</v>
      </c>
      <c r="D108" s="16">
        <v>1021</v>
      </c>
      <c r="E108" s="78">
        <v>35</v>
      </c>
      <c r="F108" s="16">
        <v>8280</v>
      </c>
      <c r="G108" s="16">
        <v>3566</v>
      </c>
      <c r="H108" s="16">
        <v>3288</v>
      </c>
      <c r="I108" s="78">
        <v>188</v>
      </c>
      <c r="J108" s="16">
        <v>2177</v>
      </c>
      <c r="K108" s="78">
        <v>588</v>
      </c>
      <c r="L108" s="47">
        <f t="shared" si="66"/>
        <v>5.3335422869978583E-2</v>
      </c>
      <c r="M108" s="50" t="e">
        <f t="shared" ref="M108" si="106">D108*#REF!</f>
        <v>#REF!</v>
      </c>
      <c r="N108" s="47">
        <f t="shared" si="68"/>
        <v>0.33881836702711171</v>
      </c>
      <c r="O108" s="16">
        <v>19143</v>
      </c>
      <c r="P108" s="78">
        <v>16</v>
      </c>
      <c r="Q108" s="78">
        <v>1</v>
      </c>
      <c r="R108" s="78">
        <v>1</v>
      </c>
      <c r="S108" s="78">
        <v>4</v>
      </c>
      <c r="T108" s="16">
        <v>18573</v>
      </c>
      <c r="U108" s="78">
        <v>517</v>
      </c>
      <c r="V108" s="78">
        <v>10</v>
      </c>
      <c r="W108" s="78" t="s">
        <v>896</v>
      </c>
      <c r="X108" s="51">
        <v>21</v>
      </c>
    </row>
    <row r="109" spans="1:24" x14ac:dyDescent="0.3">
      <c r="A109" s="19" t="s">
        <v>229</v>
      </c>
      <c r="B109" s="16" t="s">
        <v>263</v>
      </c>
      <c r="C109" s="19">
        <v>57609</v>
      </c>
      <c r="D109" s="16">
        <v>16206</v>
      </c>
      <c r="E109" s="78">
        <v>205</v>
      </c>
      <c r="F109" s="16">
        <v>15876</v>
      </c>
      <c r="G109" s="16">
        <v>17102</v>
      </c>
      <c r="H109" s="16">
        <v>1244</v>
      </c>
      <c r="I109" s="78">
        <v>36</v>
      </c>
      <c r="J109" s="16">
        <v>4609</v>
      </c>
      <c r="K109" s="16">
        <v>2331</v>
      </c>
      <c r="L109" s="47">
        <f t="shared" si="66"/>
        <v>0.2813102119460501</v>
      </c>
      <c r="M109" s="50" t="e">
        <f t="shared" ref="M109" si="107">D109*#REF!</f>
        <v>#REF!</v>
      </c>
      <c r="N109" s="47">
        <f t="shared" si="68"/>
        <v>0.38290892048117481</v>
      </c>
      <c r="O109" s="16">
        <v>57609</v>
      </c>
      <c r="P109" s="16">
        <v>5073</v>
      </c>
      <c r="Q109" s="78">
        <v>24</v>
      </c>
      <c r="R109" s="78">
        <v>11</v>
      </c>
      <c r="S109" s="78">
        <v>39</v>
      </c>
      <c r="T109" s="16">
        <v>46588</v>
      </c>
      <c r="U109" s="16">
        <v>5407</v>
      </c>
      <c r="V109" s="78">
        <v>160</v>
      </c>
      <c r="W109" s="78">
        <v>5</v>
      </c>
      <c r="X109" s="51">
        <v>302</v>
      </c>
    </row>
    <row r="110" spans="1:24" x14ac:dyDescent="0.3">
      <c r="A110" s="19" t="s">
        <v>229</v>
      </c>
      <c r="B110" s="16" t="s">
        <v>265</v>
      </c>
      <c r="C110" s="19">
        <v>28684</v>
      </c>
      <c r="D110" s="16">
        <v>2295</v>
      </c>
      <c r="E110" s="78">
        <v>61</v>
      </c>
      <c r="F110" s="16">
        <v>5886</v>
      </c>
      <c r="G110" s="16">
        <v>13399</v>
      </c>
      <c r="H110" s="16">
        <v>1412</v>
      </c>
      <c r="I110" s="78">
        <v>14</v>
      </c>
      <c r="J110" s="16">
        <v>3662</v>
      </c>
      <c r="K110" s="16">
        <v>1955</v>
      </c>
      <c r="L110" s="47">
        <f t="shared" si="66"/>
        <v>8.0009761539534235E-2</v>
      </c>
      <c r="M110" s="50" t="e">
        <f t="shared" ref="M110" si="108">D110*#REF!</f>
        <v>#REF!</v>
      </c>
      <c r="N110" s="47">
        <f t="shared" si="68"/>
        <v>0.25690280295635198</v>
      </c>
      <c r="O110" s="16">
        <v>28684</v>
      </c>
      <c r="P110" s="16">
        <v>1023</v>
      </c>
      <c r="Q110" s="78">
        <v>1</v>
      </c>
      <c r="R110" s="78">
        <v>7</v>
      </c>
      <c r="S110" s="78">
        <v>7</v>
      </c>
      <c r="T110" s="16">
        <v>26763</v>
      </c>
      <c r="U110" s="78">
        <v>858</v>
      </c>
      <c r="V110" s="78">
        <v>13</v>
      </c>
      <c r="W110" s="78" t="s">
        <v>896</v>
      </c>
      <c r="X110" s="51">
        <v>12</v>
      </c>
    </row>
    <row r="111" spans="1:24" x14ac:dyDescent="0.3">
      <c r="A111" s="19" t="s">
        <v>229</v>
      </c>
      <c r="B111" s="16" t="s">
        <v>269</v>
      </c>
      <c r="C111" s="19">
        <v>66340</v>
      </c>
      <c r="D111" s="16">
        <v>37649</v>
      </c>
      <c r="E111" s="78">
        <v>203</v>
      </c>
      <c r="F111" s="16">
        <v>6114</v>
      </c>
      <c r="G111" s="16">
        <v>11224</v>
      </c>
      <c r="H111" s="16">
        <v>4811</v>
      </c>
      <c r="I111" s="78">
        <v>37</v>
      </c>
      <c r="J111" s="16">
        <v>3244</v>
      </c>
      <c r="K111" s="16">
        <v>3058</v>
      </c>
      <c r="L111" s="47">
        <f t="shared" si="66"/>
        <v>0.56751582755501961</v>
      </c>
      <c r="M111" s="50" t="e">
        <f t="shared" ref="M111" si="109">D111*#REF!</f>
        <v>#REF!</v>
      </c>
      <c r="N111" s="47">
        <f t="shared" si="68"/>
        <v>0.68893578534820621</v>
      </c>
      <c r="O111" s="16">
        <v>66340</v>
      </c>
      <c r="P111" s="16">
        <v>18480</v>
      </c>
      <c r="Q111" s="78">
        <v>168</v>
      </c>
      <c r="R111" s="78">
        <v>10</v>
      </c>
      <c r="S111" s="78">
        <v>31</v>
      </c>
      <c r="T111" s="16">
        <v>43558</v>
      </c>
      <c r="U111" s="16">
        <v>3766</v>
      </c>
      <c r="V111" s="78">
        <v>179</v>
      </c>
      <c r="W111" s="78">
        <v>1</v>
      </c>
      <c r="X111" s="51">
        <v>147</v>
      </c>
    </row>
    <row r="112" spans="1:24" x14ac:dyDescent="0.3">
      <c r="A112" s="19" t="s">
        <v>229</v>
      </c>
      <c r="B112" s="16" t="s">
        <v>270</v>
      </c>
      <c r="C112" s="19">
        <v>47332</v>
      </c>
      <c r="D112" s="16">
        <v>10830</v>
      </c>
      <c r="E112" s="78">
        <v>84</v>
      </c>
      <c r="F112" s="16">
        <v>4600</v>
      </c>
      <c r="G112" s="16">
        <v>17640</v>
      </c>
      <c r="H112" s="16">
        <v>6363</v>
      </c>
      <c r="I112" s="78">
        <v>60</v>
      </c>
      <c r="J112" s="16">
        <v>5275</v>
      </c>
      <c r="K112" s="16">
        <v>2480</v>
      </c>
      <c r="L112" s="47">
        <f t="shared" si="66"/>
        <v>0.22880926223273895</v>
      </c>
      <c r="M112" s="50" t="e">
        <f t="shared" ref="M112" si="110">D112*#REF!</f>
        <v>#REF!</v>
      </c>
      <c r="N112" s="47">
        <f t="shared" si="68"/>
        <v>0.47468942787120766</v>
      </c>
      <c r="O112" s="16">
        <v>47332</v>
      </c>
      <c r="P112" s="16">
        <v>2700</v>
      </c>
      <c r="Q112" s="78">
        <v>5</v>
      </c>
      <c r="R112" s="78">
        <v>7</v>
      </c>
      <c r="S112" s="78">
        <v>17</v>
      </c>
      <c r="T112" s="16">
        <v>43660</v>
      </c>
      <c r="U112" s="78">
        <v>823</v>
      </c>
      <c r="V112" s="78">
        <v>47</v>
      </c>
      <c r="W112" s="78">
        <v>2</v>
      </c>
      <c r="X112" s="51">
        <v>71</v>
      </c>
    </row>
    <row r="113" spans="1:24" x14ac:dyDescent="0.3">
      <c r="A113" s="19" t="s">
        <v>229</v>
      </c>
      <c r="B113" s="16" t="s">
        <v>272</v>
      </c>
      <c r="C113" s="19">
        <v>53641</v>
      </c>
      <c r="D113" s="16">
        <v>3449</v>
      </c>
      <c r="E113" s="78">
        <v>129</v>
      </c>
      <c r="F113" s="16">
        <v>7716</v>
      </c>
      <c r="G113" s="16">
        <v>24032</v>
      </c>
      <c r="H113" s="16">
        <v>2790</v>
      </c>
      <c r="I113" s="78">
        <v>57</v>
      </c>
      <c r="J113" s="16">
        <v>10493</v>
      </c>
      <c r="K113" s="16">
        <v>4975</v>
      </c>
      <c r="L113" s="47">
        <f t="shared" si="66"/>
        <v>6.4297831882328821E-2</v>
      </c>
      <c r="M113" s="50" t="e">
        <f t="shared" ref="M113" si="111">D113*#REF!</f>
        <v>#REF!</v>
      </c>
      <c r="N113" s="47">
        <f t="shared" si="68"/>
        <v>0.31192557931433046</v>
      </c>
      <c r="O113" s="16">
        <v>53641</v>
      </c>
      <c r="P113" s="16">
        <v>1516</v>
      </c>
      <c r="Q113" s="78">
        <v>146</v>
      </c>
      <c r="R113" s="78">
        <v>4</v>
      </c>
      <c r="S113" s="78">
        <v>13</v>
      </c>
      <c r="T113" s="16">
        <v>50136</v>
      </c>
      <c r="U113" s="16">
        <v>1581</v>
      </c>
      <c r="V113" s="78">
        <v>168</v>
      </c>
      <c r="W113" s="78">
        <v>1</v>
      </c>
      <c r="X113" s="51">
        <v>76</v>
      </c>
    </row>
    <row r="114" spans="1:24" x14ac:dyDescent="0.3">
      <c r="A114" s="19" t="s">
        <v>229</v>
      </c>
      <c r="B114" s="16" t="s">
        <v>274</v>
      </c>
      <c r="C114" s="19">
        <v>38965</v>
      </c>
      <c r="D114" s="16">
        <v>2798</v>
      </c>
      <c r="E114" s="78">
        <v>140</v>
      </c>
      <c r="F114" s="16">
        <v>13236</v>
      </c>
      <c r="G114" s="16">
        <v>10668</v>
      </c>
      <c r="H114" s="16">
        <v>5447</v>
      </c>
      <c r="I114" s="78">
        <v>98</v>
      </c>
      <c r="J114" s="16">
        <v>3940</v>
      </c>
      <c r="K114" s="16">
        <v>2638</v>
      </c>
      <c r="L114" s="47">
        <f t="shared" si="66"/>
        <v>7.1808032849993583E-2</v>
      </c>
      <c r="M114" s="50" t="e">
        <f t="shared" ref="M114" si="112">D114*#REF!</f>
        <v>#REF!</v>
      </c>
      <c r="N114" s="47">
        <f t="shared" si="68"/>
        <v>0.31271654048505071</v>
      </c>
      <c r="O114" s="16">
        <v>38965</v>
      </c>
      <c r="P114" s="16">
        <v>1178</v>
      </c>
      <c r="Q114" s="78">
        <v>33</v>
      </c>
      <c r="R114" s="78">
        <v>20</v>
      </c>
      <c r="S114" s="78">
        <v>100</v>
      </c>
      <c r="T114" s="16">
        <v>37189</v>
      </c>
      <c r="U114" s="78">
        <v>390</v>
      </c>
      <c r="V114" s="78">
        <v>15</v>
      </c>
      <c r="W114" s="78">
        <v>1</v>
      </c>
      <c r="X114" s="51">
        <v>39</v>
      </c>
    </row>
    <row r="115" spans="1:24" x14ac:dyDescent="0.3">
      <c r="A115" s="19" t="s">
        <v>229</v>
      </c>
      <c r="B115" s="16" t="s">
        <v>276</v>
      </c>
      <c r="C115" s="19">
        <v>23427</v>
      </c>
      <c r="D115" s="16">
        <v>2911</v>
      </c>
      <c r="E115" s="78">
        <v>62</v>
      </c>
      <c r="F115" s="16">
        <v>9187</v>
      </c>
      <c r="G115" s="16">
        <v>5554</v>
      </c>
      <c r="H115" s="16">
        <v>2759</v>
      </c>
      <c r="I115" s="78">
        <v>27</v>
      </c>
      <c r="J115" s="16">
        <v>2073</v>
      </c>
      <c r="K115" s="78">
        <v>854</v>
      </c>
      <c r="L115" s="47">
        <f t="shared" si="66"/>
        <v>0.12425833440047808</v>
      </c>
      <c r="M115" s="50" t="e">
        <f t="shared" ref="M115" si="113">D115*#REF!</f>
        <v>#REF!</v>
      </c>
      <c r="N115" s="47">
        <f t="shared" si="68"/>
        <v>0.33051607119989757</v>
      </c>
      <c r="O115" s="16">
        <v>23427</v>
      </c>
      <c r="P115" s="16">
        <v>1588</v>
      </c>
      <c r="Q115" s="78">
        <v>2</v>
      </c>
      <c r="R115" s="78">
        <v>6</v>
      </c>
      <c r="S115" s="78">
        <v>7</v>
      </c>
      <c r="T115" s="16">
        <v>21069</v>
      </c>
      <c r="U115" s="78">
        <v>704</v>
      </c>
      <c r="V115" s="78">
        <v>42</v>
      </c>
      <c r="W115" s="78" t="s">
        <v>896</v>
      </c>
      <c r="X115" s="51">
        <v>9</v>
      </c>
    </row>
    <row r="116" spans="1:24" x14ac:dyDescent="0.3">
      <c r="A116" s="19" t="s">
        <v>229</v>
      </c>
      <c r="B116" s="16" t="s">
        <v>280</v>
      </c>
      <c r="C116" s="19">
        <v>29912</v>
      </c>
      <c r="D116" s="16">
        <v>5052</v>
      </c>
      <c r="E116" s="78">
        <v>236</v>
      </c>
      <c r="F116" s="16">
        <v>5695</v>
      </c>
      <c r="G116" s="16">
        <v>6123</v>
      </c>
      <c r="H116" s="16">
        <v>8616</v>
      </c>
      <c r="I116" s="78">
        <v>162</v>
      </c>
      <c r="J116" s="16">
        <v>3087</v>
      </c>
      <c r="K116" s="78">
        <v>941</v>
      </c>
      <c r="L116" s="47">
        <f t="shared" si="66"/>
        <v>0.16889542658464829</v>
      </c>
      <c r="M116" s="50" t="e">
        <f t="shared" ref="M116" si="114">D116*#REF!</f>
        <v>#REF!</v>
      </c>
      <c r="N116" s="47">
        <f t="shared" si="68"/>
        <v>0.56014308638673438</v>
      </c>
      <c r="O116" s="16">
        <v>29912</v>
      </c>
      <c r="P116" s="16">
        <v>1932</v>
      </c>
      <c r="Q116" s="78">
        <v>4</v>
      </c>
      <c r="R116" s="78">
        <v>23</v>
      </c>
      <c r="S116" s="78">
        <v>5</v>
      </c>
      <c r="T116" s="16">
        <v>26944</v>
      </c>
      <c r="U116" s="78">
        <v>940</v>
      </c>
      <c r="V116" s="78">
        <v>48</v>
      </c>
      <c r="W116" s="78" t="s">
        <v>896</v>
      </c>
      <c r="X116" s="51">
        <v>16</v>
      </c>
    </row>
    <row r="117" spans="1:24" x14ac:dyDescent="0.3">
      <c r="A117" s="19" t="s">
        <v>229</v>
      </c>
      <c r="B117" s="16" t="s">
        <v>281</v>
      </c>
      <c r="C117" s="19">
        <v>10532</v>
      </c>
      <c r="D117" s="78">
        <v>756</v>
      </c>
      <c r="E117" s="78">
        <v>134</v>
      </c>
      <c r="F117" s="16">
        <v>1641</v>
      </c>
      <c r="G117" s="78">
        <v>737</v>
      </c>
      <c r="H117" s="16">
        <v>5956</v>
      </c>
      <c r="I117" s="78">
        <v>599</v>
      </c>
      <c r="J117" s="78">
        <v>685</v>
      </c>
      <c r="K117" s="78">
        <v>24</v>
      </c>
      <c r="L117" s="47">
        <f t="shared" si="66"/>
        <v>7.1781238131409034E-2</v>
      </c>
      <c r="M117" s="50" t="e">
        <f t="shared" ref="M117" si="115">D117*#REF!</f>
        <v>#REF!</v>
      </c>
      <c r="N117" s="47">
        <f t="shared" si="68"/>
        <v>0.70233573870110144</v>
      </c>
      <c r="O117" s="16">
        <v>10532</v>
      </c>
      <c r="P117" s="78">
        <v>15</v>
      </c>
      <c r="Q117" s="78">
        <v>2</v>
      </c>
      <c r="R117" s="78">
        <v>2</v>
      </c>
      <c r="S117" s="78">
        <v>4</v>
      </c>
      <c r="T117" s="16">
        <v>10359</v>
      </c>
      <c r="U117" s="78">
        <v>139</v>
      </c>
      <c r="V117" s="78">
        <v>9</v>
      </c>
      <c r="W117" s="78" t="s">
        <v>896</v>
      </c>
      <c r="X117" s="51">
        <v>2</v>
      </c>
    </row>
    <row r="118" spans="1:24" x14ac:dyDescent="0.3">
      <c r="A118" s="19" t="s">
        <v>229</v>
      </c>
      <c r="B118" s="16" t="s">
        <v>283</v>
      </c>
      <c r="C118" s="19">
        <v>15934</v>
      </c>
      <c r="D118" s="78">
        <v>1033</v>
      </c>
      <c r="E118" s="78">
        <v>49</v>
      </c>
      <c r="F118" s="16">
        <v>1312</v>
      </c>
      <c r="G118" s="78">
        <v>818</v>
      </c>
      <c r="H118" s="16">
        <v>6388</v>
      </c>
      <c r="I118" s="16">
        <v>5118</v>
      </c>
      <c r="J118" s="78">
        <v>1076</v>
      </c>
      <c r="K118" s="78">
        <v>140</v>
      </c>
      <c r="L118" s="47">
        <f t="shared" si="66"/>
        <v>6.4829923434165937E-2</v>
      </c>
      <c r="M118" s="50" t="e">
        <f t="shared" ref="M118" si="116">D118*#REF!</f>
        <v>#REF!</v>
      </c>
      <c r="N118" s="47">
        <f t="shared" si="68"/>
        <v>0.53326220660223422</v>
      </c>
      <c r="O118" s="16">
        <v>15934</v>
      </c>
      <c r="P118" s="78">
        <v>15</v>
      </c>
      <c r="Q118" s="78">
        <v>1</v>
      </c>
      <c r="R118" s="78">
        <v>1</v>
      </c>
      <c r="S118" s="78">
        <v>4</v>
      </c>
      <c r="T118" s="16">
        <v>14298</v>
      </c>
      <c r="U118" s="16">
        <v>1549</v>
      </c>
      <c r="V118" s="78">
        <v>44</v>
      </c>
      <c r="W118" s="78">
        <v>0</v>
      </c>
      <c r="X118" s="51">
        <v>22</v>
      </c>
    </row>
    <row r="119" spans="1:24" x14ac:dyDescent="0.3">
      <c r="A119" s="19" t="s">
        <v>285</v>
      </c>
      <c r="B119" s="16" t="s">
        <v>288</v>
      </c>
      <c r="C119" s="19">
        <v>49731</v>
      </c>
      <c r="D119" s="16">
        <v>46969</v>
      </c>
      <c r="E119" s="78">
        <v>12</v>
      </c>
      <c r="F119" s="78">
        <v>391</v>
      </c>
      <c r="G119" s="16">
        <v>1388</v>
      </c>
      <c r="H119" s="78">
        <v>593</v>
      </c>
      <c r="I119" s="78">
        <v>121</v>
      </c>
      <c r="J119" s="78">
        <v>37</v>
      </c>
      <c r="K119" s="78">
        <v>220</v>
      </c>
      <c r="L119" s="47">
        <f t="shared" si="66"/>
        <v>0.94446120126279387</v>
      </c>
      <c r="M119" s="50" t="e">
        <f t="shared" ref="M119" si="117">D119*#REF!</f>
        <v>#REF!</v>
      </c>
      <c r="N119" s="47">
        <f t="shared" si="68"/>
        <v>0.95712935593492987</v>
      </c>
      <c r="O119" s="16">
        <v>49731</v>
      </c>
      <c r="P119" s="16">
        <v>28739</v>
      </c>
      <c r="Q119" s="78">
        <v>268</v>
      </c>
      <c r="R119" s="78">
        <v>6</v>
      </c>
      <c r="S119" s="78">
        <v>202</v>
      </c>
      <c r="T119" s="16">
        <v>1698</v>
      </c>
      <c r="U119" s="16">
        <v>17773</v>
      </c>
      <c r="V119" s="78">
        <v>456</v>
      </c>
      <c r="W119" s="78">
        <v>7</v>
      </c>
      <c r="X119" s="51">
        <v>582</v>
      </c>
    </row>
    <row r="120" spans="1:24" x14ac:dyDescent="0.3">
      <c r="A120" s="19" t="s">
        <v>285</v>
      </c>
      <c r="B120" s="16" t="s">
        <v>290</v>
      </c>
      <c r="C120" s="19">
        <v>33281</v>
      </c>
      <c r="D120" s="16">
        <v>32499</v>
      </c>
      <c r="E120" s="78">
        <v>8</v>
      </c>
      <c r="F120" s="78">
        <v>142</v>
      </c>
      <c r="G120" s="78">
        <v>383</v>
      </c>
      <c r="H120" s="78">
        <v>103</v>
      </c>
      <c r="I120" s="78">
        <v>9</v>
      </c>
      <c r="J120" s="78">
        <v>7</v>
      </c>
      <c r="K120" s="78">
        <v>130</v>
      </c>
      <c r="L120" s="47">
        <f t="shared" si="66"/>
        <v>0.97650310988251554</v>
      </c>
      <c r="M120" s="50" t="e">
        <f t="shared" ref="M120" si="118">D120*#REF!</f>
        <v>#REF!</v>
      </c>
      <c r="N120" s="47">
        <f t="shared" si="68"/>
        <v>0.9798082990294763</v>
      </c>
      <c r="O120" s="16">
        <v>33281</v>
      </c>
      <c r="P120" s="16">
        <v>20118</v>
      </c>
      <c r="Q120" s="78">
        <v>456</v>
      </c>
      <c r="R120" s="78">
        <v>0</v>
      </c>
      <c r="S120" s="78">
        <v>306</v>
      </c>
      <c r="T120" s="78">
        <v>642</v>
      </c>
      <c r="U120" s="16">
        <v>10893</v>
      </c>
      <c r="V120" s="78">
        <v>311</v>
      </c>
      <c r="W120" s="78">
        <v>1</v>
      </c>
      <c r="X120" s="51">
        <v>554</v>
      </c>
    </row>
    <row r="121" spans="1:24" x14ac:dyDescent="0.3">
      <c r="A121" s="19" t="s">
        <v>285</v>
      </c>
      <c r="B121" s="16" t="s">
        <v>292</v>
      </c>
      <c r="C121" s="19">
        <v>41927</v>
      </c>
      <c r="D121" s="16">
        <v>38669</v>
      </c>
      <c r="E121" s="78">
        <v>28</v>
      </c>
      <c r="F121" s="78">
        <v>393</v>
      </c>
      <c r="G121" s="16">
        <v>1368</v>
      </c>
      <c r="H121" s="16">
        <v>1077</v>
      </c>
      <c r="I121" s="78">
        <v>19</v>
      </c>
      <c r="J121" s="78">
        <v>35</v>
      </c>
      <c r="K121" s="78">
        <v>338</v>
      </c>
      <c r="L121" s="47">
        <f t="shared" si="66"/>
        <v>0.92229351014859162</v>
      </c>
      <c r="M121" s="50" t="e">
        <f t="shared" ref="M121" si="119">D121*#REF!</f>
        <v>#REF!</v>
      </c>
      <c r="N121" s="47">
        <f t="shared" si="68"/>
        <v>0.94881579888854439</v>
      </c>
      <c r="O121" s="16">
        <v>41927</v>
      </c>
      <c r="P121" s="16">
        <v>22220</v>
      </c>
      <c r="Q121" s="78">
        <v>369</v>
      </c>
      <c r="R121" s="78">
        <v>4</v>
      </c>
      <c r="S121" s="78">
        <v>202</v>
      </c>
      <c r="T121" s="16">
        <v>1686</v>
      </c>
      <c r="U121" s="16">
        <v>16346</v>
      </c>
      <c r="V121" s="78">
        <v>531</v>
      </c>
      <c r="W121" s="78">
        <v>3</v>
      </c>
      <c r="X121" s="51">
        <v>566</v>
      </c>
    </row>
    <row r="122" spans="1:24" x14ac:dyDescent="0.3">
      <c r="A122" s="19" t="s">
        <v>285</v>
      </c>
      <c r="B122" s="16" t="s">
        <v>294</v>
      </c>
      <c r="C122" s="19">
        <v>53047</v>
      </c>
      <c r="D122" s="16">
        <v>45878</v>
      </c>
      <c r="E122" s="78">
        <v>28</v>
      </c>
      <c r="F122" s="16">
        <v>1008</v>
      </c>
      <c r="G122" s="16">
        <v>1601</v>
      </c>
      <c r="H122" s="16">
        <v>3546</v>
      </c>
      <c r="I122" s="78">
        <v>132</v>
      </c>
      <c r="J122" s="78">
        <v>122</v>
      </c>
      <c r="K122" s="78">
        <v>732</v>
      </c>
      <c r="L122" s="47">
        <f t="shared" si="66"/>
        <v>0.86485569400720119</v>
      </c>
      <c r="M122" s="50" t="e">
        <f t="shared" ref="M122" si="120">D122*#REF!</f>
        <v>#REF!</v>
      </c>
      <c r="N122" s="47">
        <f t="shared" si="68"/>
        <v>0.93400192282315686</v>
      </c>
      <c r="O122" s="16">
        <v>53047</v>
      </c>
      <c r="P122" s="16">
        <v>29349</v>
      </c>
      <c r="Q122" s="78">
        <v>162</v>
      </c>
      <c r="R122" s="78">
        <v>0</v>
      </c>
      <c r="S122" s="78">
        <v>154</v>
      </c>
      <c r="T122" s="16">
        <v>2879</v>
      </c>
      <c r="U122" s="16">
        <v>19524</v>
      </c>
      <c r="V122" s="78">
        <v>335</v>
      </c>
      <c r="W122" s="78">
        <v>2</v>
      </c>
      <c r="X122" s="51">
        <v>642</v>
      </c>
    </row>
    <row r="123" spans="1:24" x14ac:dyDescent="0.3">
      <c r="A123" s="19" t="s">
        <v>285</v>
      </c>
      <c r="B123" s="16" t="s">
        <v>296</v>
      </c>
      <c r="C123" s="19">
        <v>43875</v>
      </c>
      <c r="D123" s="16">
        <v>31359</v>
      </c>
      <c r="E123" s="78">
        <v>23</v>
      </c>
      <c r="F123" s="16">
        <v>1329</v>
      </c>
      <c r="G123" s="16">
        <v>2593</v>
      </c>
      <c r="H123" s="16">
        <v>7386</v>
      </c>
      <c r="I123" s="78">
        <v>207</v>
      </c>
      <c r="J123" s="78">
        <v>344</v>
      </c>
      <c r="K123" s="78">
        <v>634</v>
      </c>
      <c r="L123" s="47">
        <f t="shared" si="66"/>
        <v>0.71473504273504274</v>
      </c>
      <c r="M123" s="50" t="e">
        <f t="shared" ref="M123" si="121">D123*#REF!</f>
        <v>#REF!</v>
      </c>
      <c r="N123" s="47">
        <f t="shared" si="68"/>
        <v>0.89091737891737888</v>
      </c>
      <c r="O123" s="16">
        <v>43875</v>
      </c>
      <c r="P123" s="16">
        <v>17169</v>
      </c>
      <c r="Q123" s="78">
        <v>93</v>
      </c>
      <c r="R123" s="78">
        <v>1</v>
      </c>
      <c r="S123" s="78">
        <v>84</v>
      </c>
      <c r="T123" s="16">
        <v>6418</v>
      </c>
      <c r="U123" s="16">
        <v>19188</v>
      </c>
      <c r="V123" s="78">
        <v>517</v>
      </c>
      <c r="W123" s="78">
        <v>0</v>
      </c>
      <c r="X123" s="51">
        <v>405</v>
      </c>
    </row>
    <row r="124" spans="1:24" x14ac:dyDescent="0.3">
      <c r="A124" s="19" t="s">
        <v>285</v>
      </c>
      <c r="B124" s="16" t="s">
        <v>298</v>
      </c>
      <c r="C124" s="19">
        <v>49626</v>
      </c>
      <c r="D124" s="16">
        <v>29471</v>
      </c>
      <c r="E124" s="78">
        <v>46</v>
      </c>
      <c r="F124" s="16">
        <v>4906</v>
      </c>
      <c r="G124" s="16">
        <v>7124</v>
      </c>
      <c r="H124" s="16">
        <v>4881</v>
      </c>
      <c r="I124" s="78">
        <v>56</v>
      </c>
      <c r="J124" s="16">
        <v>1936</v>
      </c>
      <c r="K124" s="16">
        <v>1206</v>
      </c>
      <c r="L124" s="47">
        <f t="shared" si="66"/>
        <v>0.59386208842139199</v>
      </c>
      <c r="M124" s="50" t="e">
        <f t="shared" ref="M124" si="122">D124*#REF!</f>
        <v>#REF!</v>
      </c>
      <c r="N124" s="47">
        <f t="shared" si="68"/>
        <v>0.73122959738846571</v>
      </c>
      <c r="O124" s="16">
        <v>49626</v>
      </c>
      <c r="P124" s="16">
        <v>14578</v>
      </c>
      <c r="Q124" s="78">
        <v>25</v>
      </c>
      <c r="R124" s="78">
        <v>0</v>
      </c>
      <c r="S124" s="78">
        <v>56</v>
      </c>
      <c r="T124" s="16">
        <v>19151</v>
      </c>
      <c r="U124" s="16">
        <v>15143</v>
      </c>
      <c r="V124" s="78">
        <v>232</v>
      </c>
      <c r="W124" s="78">
        <v>4</v>
      </c>
      <c r="X124" s="51">
        <v>437</v>
      </c>
    </row>
    <row r="125" spans="1:24" x14ac:dyDescent="0.3">
      <c r="A125" s="19" t="s">
        <v>285</v>
      </c>
      <c r="B125" s="16" t="s">
        <v>300</v>
      </c>
      <c r="C125" s="19">
        <v>52990</v>
      </c>
      <c r="D125" s="16">
        <v>25674</v>
      </c>
      <c r="E125" s="78">
        <v>61</v>
      </c>
      <c r="F125" s="16">
        <v>8043</v>
      </c>
      <c r="G125" s="16">
        <v>9969</v>
      </c>
      <c r="H125" s="16">
        <v>5728</v>
      </c>
      <c r="I125" s="78">
        <v>125</v>
      </c>
      <c r="J125" s="16">
        <v>2300</v>
      </c>
      <c r="K125" s="16">
        <v>1090</v>
      </c>
      <c r="L125" s="47">
        <f t="shared" si="66"/>
        <v>0.48450651066238914</v>
      </c>
      <c r="M125" s="50" t="e">
        <f t="shared" ref="M125" si="123">D125*#REF!</f>
        <v>#REF!</v>
      </c>
      <c r="N125" s="47">
        <f t="shared" si="68"/>
        <v>0.63600679373466695</v>
      </c>
      <c r="O125" s="16">
        <v>52990</v>
      </c>
      <c r="P125" s="16">
        <v>14624</v>
      </c>
      <c r="Q125" s="78">
        <v>23</v>
      </c>
      <c r="R125" s="78">
        <v>6</v>
      </c>
      <c r="S125" s="78">
        <v>67</v>
      </c>
      <c r="T125" s="16">
        <v>23978</v>
      </c>
      <c r="U125" s="16">
        <v>13796</v>
      </c>
      <c r="V125" s="78">
        <v>287</v>
      </c>
      <c r="W125" s="78">
        <v>5</v>
      </c>
      <c r="X125" s="51">
        <v>204</v>
      </c>
    </row>
    <row r="126" spans="1:24" x14ac:dyDescent="0.3">
      <c r="A126" s="19" t="s">
        <v>285</v>
      </c>
      <c r="B126" s="16" t="s">
        <v>304</v>
      </c>
      <c r="C126" s="19">
        <v>53382</v>
      </c>
      <c r="D126" s="16">
        <v>34345</v>
      </c>
      <c r="E126" s="78">
        <v>49</v>
      </c>
      <c r="F126" s="16">
        <v>9100</v>
      </c>
      <c r="G126" s="16">
        <v>1289</v>
      </c>
      <c r="H126" s="16">
        <v>2128</v>
      </c>
      <c r="I126" s="16">
        <v>1006</v>
      </c>
      <c r="J126" s="16">
        <v>5147</v>
      </c>
      <c r="K126" s="78">
        <v>318</v>
      </c>
      <c r="L126" s="47">
        <f t="shared" si="66"/>
        <v>0.64338166423138887</v>
      </c>
      <c r="M126" s="50" t="e">
        <f t="shared" ref="M126" si="124">D126*#REF!</f>
        <v>#REF!</v>
      </c>
      <c r="N126" s="47">
        <f t="shared" si="68"/>
        <v>0.77966355700423362</v>
      </c>
      <c r="O126" s="16">
        <v>53382</v>
      </c>
      <c r="P126" s="16">
        <v>22788</v>
      </c>
      <c r="Q126" s="78">
        <v>211</v>
      </c>
      <c r="R126" s="78">
        <v>7</v>
      </c>
      <c r="S126" s="78">
        <v>327</v>
      </c>
      <c r="T126" s="16">
        <v>18526</v>
      </c>
      <c r="U126" s="16">
        <v>11242</v>
      </c>
      <c r="V126" s="78">
        <v>138</v>
      </c>
      <c r="W126" s="78">
        <v>0</v>
      </c>
      <c r="X126" s="51">
        <v>143</v>
      </c>
    </row>
    <row r="127" spans="1:24" x14ac:dyDescent="0.3">
      <c r="A127" s="19" t="s">
        <v>285</v>
      </c>
      <c r="B127" s="16" t="s">
        <v>305</v>
      </c>
      <c r="C127" s="19">
        <v>58645</v>
      </c>
      <c r="D127" s="16">
        <v>14247</v>
      </c>
      <c r="E127" s="78">
        <v>199</v>
      </c>
      <c r="F127" s="16">
        <v>13628</v>
      </c>
      <c r="G127" s="16">
        <v>17842</v>
      </c>
      <c r="H127" s="16">
        <v>6637</v>
      </c>
      <c r="I127" s="78">
        <v>137</v>
      </c>
      <c r="J127" s="16">
        <v>3838</v>
      </c>
      <c r="K127" s="16">
        <v>2117</v>
      </c>
      <c r="L127" s="47">
        <f t="shared" si="66"/>
        <v>0.24293631170602781</v>
      </c>
      <c r="M127" s="50" t="e">
        <f t="shared" ref="M127" si="125">D127*#REF!</f>
        <v>#REF!</v>
      </c>
      <c r="N127" s="47">
        <f t="shared" si="68"/>
        <v>0.4215534146133515</v>
      </c>
      <c r="O127" s="16">
        <v>58645</v>
      </c>
      <c r="P127" s="16">
        <v>5288</v>
      </c>
      <c r="Q127" s="78">
        <v>5</v>
      </c>
      <c r="R127" s="78">
        <v>9</v>
      </c>
      <c r="S127" s="78">
        <v>23</v>
      </c>
      <c r="T127" s="16">
        <v>47183</v>
      </c>
      <c r="U127" s="16">
        <v>5637</v>
      </c>
      <c r="V127" s="78">
        <v>103</v>
      </c>
      <c r="W127" s="78">
        <v>14</v>
      </c>
      <c r="X127" s="51">
        <v>383</v>
      </c>
    </row>
    <row r="128" spans="1:24" x14ac:dyDescent="0.3">
      <c r="A128" s="19" t="s">
        <v>285</v>
      </c>
      <c r="B128" s="16" t="s">
        <v>307</v>
      </c>
      <c r="C128" s="19">
        <v>34533</v>
      </c>
      <c r="D128" s="16">
        <v>7782</v>
      </c>
      <c r="E128" s="78">
        <v>83</v>
      </c>
      <c r="F128" s="16">
        <v>6983</v>
      </c>
      <c r="G128" s="16">
        <v>9029</v>
      </c>
      <c r="H128" s="16">
        <v>6348</v>
      </c>
      <c r="I128" s="78">
        <v>83</v>
      </c>
      <c r="J128" s="16">
        <v>2350</v>
      </c>
      <c r="K128" s="16">
        <v>1875</v>
      </c>
      <c r="L128" s="47">
        <f t="shared" si="66"/>
        <v>0.22534966553731214</v>
      </c>
      <c r="M128" s="50" t="e">
        <f t="shared" ref="M128" si="126">D128*#REF!</f>
        <v>#REF!</v>
      </c>
      <c r="N128" s="47">
        <f t="shared" si="68"/>
        <v>0.47722468363594245</v>
      </c>
      <c r="O128" s="16">
        <v>34533</v>
      </c>
      <c r="P128" s="16">
        <v>2926</v>
      </c>
      <c r="Q128" s="78">
        <v>3</v>
      </c>
      <c r="R128" s="78">
        <v>8</v>
      </c>
      <c r="S128" s="78">
        <v>9</v>
      </c>
      <c r="T128" s="16">
        <v>24603</v>
      </c>
      <c r="U128" s="16">
        <v>6469</v>
      </c>
      <c r="V128" s="78">
        <v>88</v>
      </c>
      <c r="W128" s="78">
        <v>3</v>
      </c>
      <c r="X128" s="51">
        <v>424</v>
      </c>
    </row>
    <row r="129" spans="1:24" x14ac:dyDescent="0.3">
      <c r="A129" s="19" t="s">
        <v>285</v>
      </c>
      <c r="B129" s="16" t="s">
        <v>309</v>
      </c>
      <c r="C129" s="19">
        <v>35247</v>
      </c>
      <c r="D129" s="16">
        <v>17932</v>
      </c>
      <c r="E129" s="78">
        <v>92</v>
      </c>
      <c r="F129" s="16">
        <v>7847</v>
      </c>
      <c r="G129" s="16">
        <v>1168</v>
      </c>
      <c r="H129" s="78">
        <v>362</v>
      </c>
      <c r="I129" s="16">
        <v>4621</v>
      </c>
      <c r="J129" s="16">
        <v>2996</v>
      </c>
      <c r="K129" s="78">
        <v>229</v>
      </c>
      <c r="L129" s="47">
        <f t="shared" si="66"/>
        <v>0.5087525179447896</v>
      </c>
      <c r="M129" s="50" t="e">
        <f t="shared" ref="M129" si="127">D129*#REF!</f>
        <v>#REF!</v>
      </c>
      <c r="N129" s="47">
        <f t="shared" si="68"/>
        <v>0.60402303742162455</v>
      </c>
      <c r="O129" s="16">
        <v>35247</v>
      </c>
      <c r="P129" s="16">
        <v>6688</v>
      </c>
      <c r="Q129" s="78">
        <v>26</v>
      </c>
      <c r="R129" s="78">
        <v>2</v>
      </c>
      <c r="S129" s="78">
        <v>75</v>
      </c>
      <c r="T129" s="16">
        <v>15376</v>
      </c>
      <c r="U129" s="16">
        <v>12865</v>
      </c>
      <c r="V129" s="78">
        <v>165</v>
      </c>
      <c r="W129" s="78">
        <v>3</v>
      </c>
      <c r="X129" s="51">
        <v>47</v>
      </c>
    </row>
    <row r="130" spans="1:24" x14ac:dyDescent="0.3">
      <c r="A130" s="19" t="s">
        <v>285</v>
      </c>
      <c r="B130" s="16" t="s">
        <v>311</v>
      </c>
      <c r="C130" s="19">
        <v>33141</v>
      </c>
      <c r="D130" s="16">
        <v>3995</v>
      </c>
      <c r="E130" s="78">
        <v>59</v>
      </c>
      <c r="F130" s="16">
        <v>7456</v>
      </c>
      <c r="G130" s="16">
        <v>7829</v>
      </c>
      <c r="H130" s="16">
        <v>6370</v>
      </c>
      <c r="I130" s="78">
        <v>241</v>
      </c>
      <c r="J130" s="16">
        <v>4597</v>
      </c>
      <c r="K130" s="16">
        <v>2594</v>
      </c>
      <c r="L130" s="47">
        <f t="shared" si="66"/>
        <v>0.12054554781086871</v>
      </c>
      <c r="M130" s="50" t="e">
        <f t="shared" ref="M130" si="128">D130*#REF!</f>
        <v>#REF!</v>
      </c>
      <c r="N130" s="47">
        <f t="shared" si="68"/>
        <v>0.45146495277752635</v>
      </c>
      <c r="O130" s="16">
        <v>33141</v>
      </c>
      <c r="P130" s="16">
        <v>1552</v>
      </c>
      <c r="Q130" s="78">
        <v>0</v>
      </c>
      <c r="R130" s="78">
        <v>2</v>
      </c>
      <c r="S130" s="78">
        <v>9</v>
      </c>
      <c r="T130" s="16">
        <v>20711</v>
      </c>
      <c r="U130" s="16">
        <v>10700</v>
      </c>
      <c r="V130" s="78">
        <v>91</v>
      </c>
      <c r="W130" s="78">
        <v>1</v>
      </c>
      <c r="X130" s="51">
        <v>75</v>
      </c>
    </row>
    <row r="131" spans="1:24" x14ac:dyDescent="0.3">
      <c r="A131" s="19" t="s">
        <v>285</v>
      </c>
      <c r="B131" s="16" t="s">
        <v>315</v>
      </c>
      <c r="C131" s="19">
        <v>57765</v>
      </c>
      <c r="D131" s="16">
        <v>18608</v>
      </c>
      <c r="E131" s="78">
        <v>65</v>
      </c>
      <c r="F131" s="16">
        <v>7830</v>
      </c>
      <c r="G131" s="16">
        <v>18622</v>
      </c>
      <c r="H131" s="16">
        <v>6818</v>
      </c>
      <c r="I131" s="78">
        <v>215</v>
      </c>
      <c r="J131" s="16">
        <v>2834</v>
      </c>
      <c r="K131" s="16">
        <v>2773</v>
      </c>
      <c r="L131" s="47">
        <f t="shared" si="66"/>
        <v>0.32213277936466717</v>
      </c>
      <c r="M131" s="50" t="e">
        <f t="shared" ref="M131" si="129">D131*#REF!</f>
        <v>#REF!</v>
      </c>
      <c r="N131" s="47">
        <f t="shared" si="68"/>
        <v>0.48922357829135288</v>
      </c>
      <c r="O131" s="16">
        <v>57765</v>
      </c>
      <c r="P131" s="16">
        <v>12168</v>
      </c>
      <c r="Q131" s="78">
        <v>23</v>
      </c>
      <c r="R131" s="78">
        <v>3</v>
      </c>
      <c r="S131" s="78">
        <v>30</v>
      </c>
      <c r="T131" s="16">
        <v>38472</v>
      </c>
      <c r="U131" s="16">
        <v>6818</v>
      </c>
      <c r="V131" s="78">
        <v>109</v>
      </c>
      <c r="W131" s="78">
        <v>1</v>
      </c>
      <c r="X131" s="51">
        <v>141</v>
      </c>
    </row>
    <row r="132" spans="1:24" x14ac:dyDescent="0.3">
      <c r="A132" s="19" t="s">
        <v>285</v>
      </c>
      <c r="B132" s="16" t="s">
        <v>316</v>
      </c>
      <c r="C132" s="19">
        <v>33579</v>
      </c>
      <c r="D132" s="16">
        <v>12644</v>
      </c>
      <c r="E132" s="78">
        <v>51</v>
      </c>
      <c r="F132" s="16">
        <v>5166</v>
      </c>
      <c r="G132" s="16">
        <v>7498</v>
      </c>
      <c r="H132" s="16">
        <v>4862</v>
      </c>
      <c r="I132" s="78">
        <v>28</v>
      </c>
      <c r="J132" s="16">
        <v>2500</v>
      </c>
      <c r="K132" s="78">
        <v>830</v>
      </c>
      <c r="L132" s="47">
        <f t="shared" si="66"/>
        <v>0.37654486434974238</v>
      </c>
      <c r="M132" s="50" t="e">
        <f t="shared" ref="M132" si="130">D132*#REF!</f>
        <v>#REF!</v>
      </c>
      <c r="N132" s="47">
        <f t="shared" si="68"/>
        <v>0.59578903481342504</v>
      </c>
      <c r="O132" s="16">
        <v>33579</v>
      </c>
      <c r="P132" s="16">
        <v>7455</v>
      </c>
      <c r="Q132" s="78">
        <v>11</v>
      </c>
      <c r="R132" s="78">
        <v>3</v>
      </c>
      <c r="S132" s="78">
        <v>18</v>
      </c>
      <c r="T132" s="16">
        <v>23529</v>
      </c>
      <c r="U132" s="16">
        <v>2307</v>
      </c>
      <c r="V132" s="78">
        <v>111</v>
      </c>
      <c r="W132" s="78">
        <v>0</v>
      </c>
      <c r="X132" s="51">
        <v>145</v>
      </c>
    </row>
    <row r="133" spans="1:24" x14ac:dyDescent="0.3">
      <c r="A133" s="19" t="s">
        <v>285</v>
      </c>
      <c r="B133" s="16" t="s">
        <v>318</v>
      </c>
      <c r="C133" s="19">
        <v>46017</v>
      </c>
      <c r="D133" s="16">
        <v>8949</v>
      </c>
      <c r="E133" s="78">
        <v>59</v>
      </c>
      <c r="F133" s="16">
        <v>6904</v>
      </c>
      <c r="G133" s="16">
        <v>18772</v>
      </c>
      <c r="H133" s="16">
        <v>5057</v>
      </c>
      <c r="I133" s="78">
        <v>148</v>
      </c>
      <c r="J133" s="16">
        <v>3663</v>
      </c>
      <c r="K133" s="16">
        <v>2465</v>
      </c>
      <c r="L133" s="47">
        <f t="shared" si="66"/>
        <v>0.19447160831866483</v>
      </c>
      <c r="M133" s="50" t="e">
        <f t="shared" ref="M133" si="131">D133*#REF!</f>
        <v>#REF!</v>
      </c>
      <c r="N133" s="47">
        <f t="shared" si="68"/>
        <v>0.38396679488015301</v>
      </c>
      <c r="O133" s="16">
        <v>46017</v>
      </c>
      <c r="P133" s="16">
        <v>5457</v>
      </c>
      <c r="Q133" s="78">
        <v>3</v>
      </c>
      <c r="R133" s="78">
        <v>2</v>
      </c>
      <c r="S133" s="78">
        <v>10</v>
      </c>
      <c r="T133" s="16">
        <v>38101</v>
      </c>
      <c r="U133" s="16">
        <v>2345</v>
      </c>
      <c r="V133" s="78">
        <v>30</v>
      </c>
      <c r="W133" s="78">
        <v>0</v>
      </c>
      <c r="X133" s="51">
        <v>69</v>
      </c>
    </row>
    <row r="134" spans="1:24" x14ac:dyDescent="0.3">
      <c r="A134" s="19" t="s">
        <v>285</v>
      </c>
      <c r="B134" s="16" t="s">
        <v>320</v>
      </c>
      <c r="C134" s="19">
        <v>32627</v>
      </c>
      <c r="D134" s="16">
        <v>7602</v>
      </c>
      <c r="E134" s="78">
        <v>81</v>
      </c>
      <c r="F134" s="16">
        <v>2775</v>
      </c>
      <c r="G134" s="16">
        <v>10888</v>
      </c>
      <c r="H134" s="16">
        <v>4986</v>
      </c>
      <c r="I134" s="78">
        <v>57</v>
      </c>
      <c r="J134" s="16">
        <v>3269</v>
      </c>
      <c r="K134" s="16">
        <v>2969</v>
      </c>
      <c r="L134" s="47">
        <f t="shared" ref="L134:L197" si="132">D134/C134</f>
        <v>0.23299721089894873</v>
      </c>
      <c r="M134" s="50" t="e">
        <f t="shared" ref="M134" si="133">D134*#REF!</f>
        <v>#REF!</v>
      </c>
      <c r="N134" s="47">
        <f t="shared" ref="N134:N197" si="134">(D134+J134+H134)/C134</f>
        <v>0.48600852055046434</v>
      </c>
      <c r="O134" s="16">
        <v>32627</v>
      </c>
      <c r="P134" s="16">
        <v>2988</v>
      </c>
      <c r="Q134" s="78">
        <v>4</v>
      </c>
      <c r="R134" s="78">
        <v>14</v>
      </c>
      <c r="S134" s="78">
        <v>12</v>
      </c>
      <c r="T134" s="16">
        <v>28382</v>
      </c>
      <c r="U134" s="16">
        <v>1146</v>
      </c>
      <c r="V134" s="78">
        <v>31</v>
      </c>
      <c r="W134" s="78">
        <v>0</v>
      </c>
      <c r="X134" s="51">
        <v>50</v>
      </c>
    </row>
    <row r="135" spans="1:24" x14ac:dyDescent="0.3">
      <c r="A135" s="19" t="s">
        <v>285</v>
      </c>
      <c r="B135" s="16" t="s">
        <v>324</v>
      </c>
      <c r="C135" s="19">
        <v>62340</v>
      </c>
      <c r="D135" s="16">
        <v>22640</v>
      </c>
      <c r="E135" s="78">
        <v>406</v>
      </c>
      <c r="F135" s="16">
        <v>7364</v>
      </c>
      <c r="G135" s="16">
        <v>13566</v>
      </c>
      <c r="H135" s="16">
        <v>9923</v>
      </c>
      <c r="I135" s="78">
        <v>212</v>
      </c>
      <c r="J135" s="16">
        <v>5901</v>
      </c>
      <c r="K135" s="16">
        <v>2328</v>
      </c>
      <c r="L135" s="47">
        <f t="shared" si="132"/>
        <v>0.36316971446904073</v>
      </c>
      <c r="M135" s="50" t="e">
        <f t="shared" ref="M135" si="135">D135*#REF!</f>
        <v>#REF!</v>
      </c>
      <c r="N135" s="47">
        <f t="shared" si="134"/>
        <v>0.61700352903432787</v>
      </c>
      <c r="O135" s="16">
        <v>62340</v>
      </c>
      <c r="P135" s="16">
        <v>13079</v>
      </c>
      <c r="Q135" s="78">
        <v>13</v>
      </c>
      <c r="R135" s="78">
        <v>44</v>
      </c>
      <c r="S135" s="78">
        <v>21</v>
      </c>
      <c r="T135" s="16">
        <v>45717</v>
      </c>
      <c r="U135" s="16">
        <v>2719</v>
      </c>
      <c r="V135" s="78">
        <v>159</v>
      </c>
      <c r="W135" s="78">
        <v>182</v>
      </c>
      <c r="X135" s="51">
        <v>406</v>
      </c>
    </row>
    <row r="136" spans="1:24" x14ac:dyDescent="0.3">
      <c r="A136" s="19" t="s">
        <v>285</v>
      </c>
      <c r="B136" s="16" t="s">
        <v>325</v>
      </c>
      <c r="C136" s="19">
        <v>49852</v>
      </c>
      <c r="D136" s="16">
        <v>10326</v>
      </c>
      <c r="E136" s="16">
        <v>1172</v>
      </c>
      <c r="F136" s="16">
        <v>11107</v>
      </c>
      <c r="G136" s="16">
        <v>12865</v>
      </c>
      <c r="H136" s="16">
        <v>5320</v>
      </c>
      <c r="I136" s="78">
        <v>397</v>
      </c>
      <c r="J136" s="16">
        <v>6280</v>
      </c>
      <c r="K136" s="16">
        <v>2385</v>
      </c>
      <c r="L136" s="47">
        <f t="shared" si="132"/>
        <v>0.20713311401749177</v>
      </c>
      <c r="M136" s="50" t="e">
        <f t="shared" ref="M136" si="136">D136*#REF!</f>
        <v>#REF!</v>
      </c>
      <c r="N136" s="47">
        <f t="shared" si="134"/>
        <v>0.43982187274332024</v>
      </c>
      <c r="O136" s="16">
        <v>49852</v>
      </c>
      <c r="P136" s="16">
        <v>4000</v>
      </c>
      <c r="Q136" s="78">
        <v>3</v>
      </c>
      <c r="R136" s="78">
        <v>41</v>
      </c>
      <c r="S136" s="78">
        <v>6</v>
      </c>
      <c r="T136" s="16">
        <v>44941</v>
      </c>
      <c r="U136" s="78">
        <v>791</v>
      </c>
      <c r="V136" s="78">
        <v>34</v>
      </c>
      <c r="W136" s="78">
        <v>0</v>
      </c>
      <c r="X136" s="51">
        <v>36</v>
      </c>
    </row>
    <row r="137" spans="1:24" x14ac:dyDescent="0.3">
      <c r="A137" s="19" t="s">
        <v>285</v>
      </c>
      <c r="B137" s="16" t="s">
        <v>327</v>
      </c>
      <c r="C137" s="19">
        <v>40965</v>
      </c>
      <c r="D137" s="16">
        <v>5920</v>
      </c>
      <c r="E137" s="78">
        <v>229</v>
      </c>
      <c r="F137" s="16">
        <v>6167</v>
      </c>
      <c r="G137" s="16">
        <v>18637</v>
      </c>
      <c r="H137" s="16">
        <v>2618</v>
      </c>
      <c r="I137" s="78">
        <v>30</v>
      </c>
      <c r="J137" s="16">
        <v>4828</v>
      </c>
      <c r="K137" s="16">
        <v>2536</v>
      </c>
      <c r="L137" s="47">
        <f t="shared" si="132"/>
        <v>0.14451360917856707</v>
      </c>
      <c r="M137" s="50" t="e">
        <f t="shared" ref="M137" si="137">D137*#REF!</f>
        <v>#REF!</v>
      </c>
      <c r="N137" s="47">
        <f t="shared" si="134"/>
        <v>0.32627853045282557</v>
      </c>
      <c r="O137" s="16">
        <v>40965</v>
      </c>
      <c r="P137" s="16">
        <v>2257</v>
      </c>
      <c r="Q137" s="78">
        <v>6</v>
      </c>
      <c r="R137" s="78">
        <v>8</v>
      </c>
      <c r="S137" s="78">
        <v>7</v>
      </c>
      <c r="T137" s="16">
        <v>38348</v>
      </c>
      <c r="U137" s="78">
        <v>292</v>
      </c>
      <c r="V137" s="78">
        <v>15</v>
      </c>
      <c r="W137" s="78">
        <v>1</v>
      </c>
      <c r="X137" s="51">
        <v>31</v>
      </c>
    </row>
    <row r="138" spans="1:24" x14ac:dyDescent="0.3">
      <c r="A138" s="19" t="s">
        <v>285</v>
      </c>
      <c r="B138" s="16" t="s">
        <v>329</v>
      </c>
      <c r="C138" s="19">
        <v>61961</v>
      </c>
      <c r="D138" s="16">
        <v>14502</v>
      </c>
      <c r="E138" s="78">
        <v>234</v>
      </c>
      <c r="F138" s="16">
        <v>12701</v>
      </c>
      <c r="G138" s="16">
        <v>20859</v>
      </c>
      <c r="H138" s="16">
        <v>7349</v>
      </c>
      <c r="I138" s="78">
        <v>217</v>
      </c>
      <c r="J138" s="16">
        <v>4916</v>
      </c>
      <c r="K138" s="16">
        <v>1183</v>
      </c>
      <c r="L138" s="47">
        <f t="shared" si="132"/>
        <v>0.23405045109020189</v>
      </c>
      <c r="M138" s="50" t="e">
        <f t="shared" ref="M138" si="138">D138*#REF!</f>
        <v>#REF!</v>
      </c>
      <c r="N138" s="47">
        <f t="shared" si="134"/>
        <v>0.43199754684398251</v>
      </c>
      <c r="O138" s="16">
        <v>61961</v>
      </c>
      <c r="P138" s="16">
        <v>7187</v>
      </c>
      <c r="Q138" s="78">
        <v>11</v>
      </c>
      <c r="R138" s="78">
        <v>17</v>
      </c>
      <c r="S138" s="78">
        <v>17</v>
      </c>
      <c r="T138" s="16">
        <v>53258</v>
      </c>
      <c r="U138" s="16">
        <v>1395</v>
      </c>
      <c r="V138" s="78">
        <v>47</v>
      </c>
      <c r="W138" s="78">
        <v>1</v>
      </c>
      <c r="X138" s="51">
        <v>28</v>
      </c>
    </row>
    <row r="139" spans="1:24" x14ac:dyDescent="0.3">
      <c r="A139" s="19" t="s">
        <v>285</v>
      </c>
      <c r="B139" s="16" t="s">
        <v>331</v>
      </c>
      <c r="C139" s="19">
        <v>27838</v>
      </c>
      <c r="D139" s="16">
        <v>2850</v>
      </c>
      <c r="E139" s="78">
        <v>245</v>
      </c>
      <c r="F139" s="16">
        <v>2318</v>
      </c>
      <c r="G139" s="16">
        <v>9693</v>
      </c>
      <c r="H139" s="16">
        <v>6566</v>
      </c>
      <c r="I139" s="78">
        <v>98</v>
      </c>
      <c r="J139" s="16">
        <v>3501</v>
      </c>
      <c r="K139" s="16">
        <v>2567</v>
      </c>
      <c r="L139" s="47">
        <f t="shared" si="132"/>
        <v>0.10237804439974137</v>
      </c>
      <c r="M139" s="50" t="e">
        <f t="shared" ref="M139" si="139">D139*#REF!</f>
        <v>#REF!</v>
      </c>
      <c r="N139" s="47">
        <f t="shared" si="134"/>
        <v>0.46400603491630144</v>
      </c>
      <c r="O139" s="16">
        <v>27838</v>
      </c>
      <c r="P139" s="78">
        <v>549</v>
      </c>
      <c r="Q139" s="78">
        <v>0</v>
      </c>
      <c r="R139" s="78">
        <v>28</v>
      </c>
      <c r="S139" s="78">
        <v>10</v>
      </c>
      <c r="T139" s="16">
        <v>26778</v>
      </c>
      <c r="U139" s="78">
        <v>408</v>
      </c>
      <c r="V139" s="78">
        <v>26</v>
      </c>
      <c r="W139" s="78">
        <v>1</v>
      </c>
      <c r="X139" s="51">
        <v>38</v>
      </c>
    </row>
    <row r="140" spans="1:24" x14ac:dyDescent="0.3">
      <c r="A140" s="19" t="s">
        <v>285</v>
      </c>
      <c r="B140" s="16" t="s">
        <v>335</v>
      </c>
      <c r="C140" s="19">
        <v>54473</v>
      </c>
      <c r="D140" s="16">
        <v>15424</v>
      </c>
      <c r="E140" s="78">
        <v>419</v>
      </c>
      <c r="F140" s="16">
        <v>8885</v>
      </c>
      <c r="G140" s="16">
        <v>11565</v>
      </c>
      <c r="H140" s="16">
        <v>9486</v>
      </c>
      <c r="I140" s="78">
        <v>76</v>
      </c>
      <c r="J140" s="16">
        <v>6630</v>
      </c>
      <c r="K140" s="16">
        <v>1988</v>
      </c>
      <c r="L140" s="47">
        <f t="shared" si="132"/>
        <v>0.28314945018633086</v>
      </c>
      <c r="M140" s="50" t="e">
        <f t="shared" ref="M140" si="140">D140*#REF!</f>
        <v>#REF!</v>
      </c>
      <c r="N140" s="47">
        <f t="shared" si="134"/>
        <v>0.57900244157656089</v>
      </c>
      <c r="O140" s="16">
        <v>54473</v>
      </c>
      <c r="P140" s="16">
        <v>9431</v>
      </c>
      <c r="Q140" s="78">
        <v>15</v>
      </c>
      <c r="R140" s="78">
        <v>24</v>
      </c>
      <c r="S140" s="78">
        <v>25</v>
      </c>
      <c r="T140" s="16">
        <v>43924</v>
      </c>
      <c r="U140" s="78">
        <v>950</v>
      </c>
      <c r="V140" s="78">
        <v>27</v>
      </c>
      <c r="W140" s="78">
        <v>0</v>
      </c>
      <c r="X140" s="51">
        <v>77</v>
      </c>
    </row>
    <row r="141" spans="1:24" x14ac:dyDescent="0.3">
      <c r="A141" s="19" t="s">
        <v>285</v>
      </c>
      <c r="B141" s="16" t="s">
        <v>338</v>
      </c>
      <c r="C141" s="19">
        <v>57259</v>
      </c>
      <c r="D141" s="16">
        <v>7319</v>
      </c>
      <c r="E141" s="78">
        <v>977</v>
      </c>
      <c r="F141" s="16">
        <v>18071</v>
      </c>
      <c r="G141" s="16">
        <v>11099</v>
      </c>
      <c r="H141" s="16">
        <v>7983</v>
      </c>
      <c r="I141" s="78">
        <v>252</v>
      </c>
      <c r="J141" s="16">
        <v>9759</v>
      </c>
      <c r="K141" s="16">
        <v>1799</v>
      </c>
      <c r="L141" s="47">
        <f t="shared" si="132"/>
        <v>0.12782270036151522</v>
      </c>
      <c r="M141" s="50" t="e">
        <f t="shared" ref="M141" si="141">D141*#REF!</f>
        <v>#REF!</v>
      </c>
      <c r="N141" s="47">
        <f t="shared" si="134"/>
        <v>0.43767791962835539</v>
      </c>
      <c r="O141" s="16">
        <v>57259</v>
      </c>
      <c r="P141" s="16">
        <v>2607</v>
      </c>
      <c r="Q141" s="78">
        <v>6</v>
      </c>
      <c r="R141" s="78">
        <v>43</v>
      </c>
      <c r="S141" s="78">
        <v>33</v>
      </c>
      <c r="T141" s="16">
        <v>49691</v>
      </c>
      <c r="U141" s="16">
        <v>4765</v>
      </c>
      <c r="V141" s="78">
        <v>48</v>
      </c>
      <c r="W141" s="78">
        <v>0</v>
      </c>
      <c r="X141" s="51">
        <v>66</v>
      </c>
    </row>
    <row r="142" spans="1:24" x14ac:dyDescent="0.3">
      <c r="A142" s="19" t="s">
        <v>285</v>
      </c>
      <c r="B142" s="16" t="s">
        <v>339</v>
      </c>
      <c r="C142" s="19">
        <v>58863</v>
      </c>
      <c r="D142" s="16">
        <v>8330</v>
      </c>
      <c r="E142" s="78">
        <v>275</v>
      </c>
      <c r="F142" s="16">
        <v>8304</v>
      </c>
      <c r="G142" s="16">
        <v>21435</v>
      </c>
      <c r="H142" s="16">
        <v>7531</v>
      </c>
      <c r="I142" s="78">
        <v>60</v>
      </c>
      <c r="J142" s="16">
        <v>9918</v>
      </c>
      <c r="K142" s="16">
        <v>3010</v>
      </c>
      <c r="L142" s="47">
        <f t="shared" si="132"/>
        <v>0.14151504340587465</v>
      </c>
      <c r="M142" s="50" t="e">
        <f t="shared" ref="M142" si="142">D142*#REF!</f>
        <v>#REF!</v>
      </c>
      <c r="N142" s="47">
        <f t="shared" si="134"/>
        <v>0.43794913612965702</v>
      </c>
      <c r="O142" s="16">
        <v>58863</v>
      </c>
      <c r="P142" s="16">
        <v>2813</v>
      </c>
      <c r="Q142" s="78">
        <v>12</v>
      </c>
      <c r="R142" s="78">
        <v>70</v>
      </c>
      <c r="S142" s="78">
        <v>20</v>
      </c>
      <c r="T142" s="16">
        <v>50003</v>
      </c>
      <c r="U142" s="16">
        <v>5774</v>
      </c>
      <c r="V142" s="78">
        <v>66</v>
      </c>
      <c r="W142" s="78">
        <v>4</v>
      </c>
      <c r="X142" s="51">
        <v>101</v>
      </c>
    </row>
    <row r="143" spans="1:24" x14ac:dyDescent="0.3">
      <c r="A143" s="19" t="s">
        <v>285</v>
      </c>
      <c r="B143" s="16" t="s">
        <v>343</v>
      </c>
      <c r="C143" s="19">
        <v>68439</v>
      </c>
      <c r="D143" s="16">
        <v>29352</v>
      </c>
      <c r="E143" s="78">
        <v>289</v>
      </c>
      <c r="F143" s="16">
        <v>3910</v>
      </c>
      <c r="G143" s="16">
        <v>19168</v>
      </c>
      <c r="H143" s="16">
        <v>5495</v>
      </c>
      <c r="I143" s="78">
        <v>171</v>
      </c>
      <c r="J143" s="16">
        <v>5487</v>
      </c>
      <c r="K143" s="16">
        <v>4567</v>
      </c>
      <c r="L143" s="47">
        <f t="shared" si="132"/>
        <v>0.42887827116118005</v>
      </c>
      <c r="M143" s="50" t="e">
        <f t="shared" ref="M143" si="143">D143*#REF!</f>
        <v>#REF!</v>
      </c>
      <c r="N143" s="47">
        <f t="shared" si="134"/>
        <v>0.58934233404929937</v>
      </c>
      <c r="O143" s="16">
        <v>68439</v>
      </c>
      <c r="P143" s="16">
        <v>15397</v>
      </c>
      <c r="Q143" s="78">
        <v>40</v>
      </c>
      <c r="R143" s="78">
        <v>8</v>
      </c>
      <c r="S143" s="78">
        <v>53</v>
      </c>
      <c r="T143" s="16">
        <v>44107</v>
      </c>
      <c r="U143" s="16">
        <v>8477</v>
      </c>
      <c r="V143" s="78">
        <v>133</v>
      </c>
      <c r="W143" s="78">
        <v>1</v>
      </c>
      <c r="X143" s="51">
        <v>223</v>
      </c>
    </row>
    <row r="144" spans="1:24" x14ac:dyDescent="0.3">
      <c r="A144" s="19" t="s">
        <v>285</v>
      </c>
      <c r="B144" s="16" t="s">
        <v>344</v>
      </c>
      <c r="C144" s="19">
        <v>33327</v>
      </c>
      <c r="D144" s="16">
        <v>4191</v>
      </c>
      <c r="E144" s="78">
        <v>121</v>
      </c>
      <c r="F144" s="16">
        <v>4428</v>
      </c>
      <c r="G144" s="16">
        <v>14629</v>
      </c>
      <c r="H144" s="16">
        <v>2262</v>
      </c>
      <c r="I144" s="78">
        <v>35</v>
      </c>
      <c r="J144" s="16">
        <v>4444</v>
      </c>
      <c r="K144" s="16">
        <v>3217</v>
      </c>
      <c r="L144" s="47">
        <f t="shared" si="132"/>
        <v>0.12575389323971556</v>
      </c>
      <c r="M144" s="50" t="e">
        <f t="shared" ref="M144" si="144">D144*#REF!</f>
        <v>#REF!</v>
      </c>
      <c r="N144" s="47">
        <f t="shared" si="134"/>
        <v>0.32697212470369369</v>
      </c>
      <c r="O144" s="16">
        <v>33327</v>
      </c>
      <c r="P144" s="16">
        <v>1700</v>
      </c>
      <c r="Q144" s="78">
        <v>5</v>
      </c>
      <c r="R144" s="78">
        <v>6</v>
      </c>
      <c r="S144" s="78">
        <v>6</v>
      </c>
      <c r="T144" s="16">
        <v>30823</v>
      </c>
      <c r="U144" s="78">
        <v>718</v>
      </c>
      <c r="V144" s="78">
        <v>17</v>
      </c>
      <c r="W144" s="78">
        <v>1</v>
      </c>
      <c r="X144" s="51">
        <v>51</v>
      </c>
    </row>
    <row r="145" spans="1:24" x14ac:dyDescent="0.3">
      <c r="A145" s="19" t="s">
        <v>285</v>
      </c>
      <c r="B145" s="16" t="s">
        <v>346</v>
      </c>
      <c r="C145" s="19">
        <v>44892</v>
      </c>
      <c r="D145" s="16">
        <v>10499</v>
      </c>
      <c r="E145" s="78">
        <v>388</v>
      </c>
      <c r="F145" s="16">
        <v>10852</v>
      </c>
      <c r="G145" s="16">
        <v>9218</v>
      </c>
      <c r="H145" s="16">
        <v>7102</v>
      </c>
      <c r="I145" s="78">
        <v>362</v>
      </c>
      <c r="J145" s="16">
        <v>4358</v>
      </c>
      <c r="K145" s="16">
        <v>2113</v>
      </c>
      <c r="L145" s="47">
        <f t="shared" si="132"/>
        <v>0.2338724048828299</v>
      </c>
      <c r="M145" s="50" t="e">
        <f t="shared" ref="M145" si="145">D145*#REF!</f>
        <v>#REF!</v>
      </c>
      <c r="N145" s="47">
        <f t="shared" si="134"/>
        <v>0.4891517419584781</v>
      </c>
      <c r="O145" s="16">
        <v>44892</v>
      </c>
      <c r="P145" s="16">
        <v>4573</v>
      </c>
      <c r="Q145" s="78">
        <v>4</v>
      </c>
      <c r="R145" s="78">
        <v>20</v>
      </c>
      <c r="S145" s="78">
        <v>15</v>
      </c>
      <c r="T145" s="16">
        <v>37576</v>
      </c>
      <c r="U145" s="16">
        <v>2587</v>
      </c>
      <c r="V145" s="78">
        <v>76</v>
      </c>
      <c r="W145" s="78">
        <v>2</v>
      </c>
      <c r="X145" s="51">
        <v>39</v>
      </c>
    </row>
    <row r="146" spans="1:24" x14ac:dyDescent="0.3">
      <c r="A146" s="19" t="s">
        <v>285</v>
      </c>
      <c r="B146" s="16" t="s">
        <v>348</v>
      </c>
      <c r="C146" s="19">
        <v>53569</v>
      </c>
      <c r="D146" s="16">
        <v>12862</v>
      </c>
      <c r="E146" s="78">
        <v>250</v>
      </c>
      <c r="F146" s="16">
        <v>7217</v>
      </c>
      <c r="G146" s="16">
        <v>15976</v>
      </c>
      <c r="H146" s="16">
        <v>8003</v>
      </c>
      <c r="I146" s="78">
        <v>36</v>
      </c>
      <c r="J146" s="16">
        <v>5307</v>
      </c>
      <c r="K146" s="16">
        <v>3918</v>
      </c>
      <c r="L146" s="47">
        <f t="shared" si="132"/>
        <v>0.24010155127032426</v>
      </c>
      <c r="M146" s="50" t="e">
        <f t="shared" ref="M146" si="146">D146*#REF!</f>
        <v>#REF!</v>
      </c>
      <c r="N146" s="47">
        <f t="shared" si="134"/>
        <v>0.48856614833205769</v>
      </c>
      <c r="O146" s="16">
        <v>53569</v>
      </c>
      <c r="P146" s="16">
        <v>4392</v>
      </c>
      <c r="Q146" s="78">
        <v>4</v>
      </c>
      <c r="R146" s="78">
        <v>11</v>
      </c>
      <c r="S146" s="78">
        <v>19</v>
      </c>
      <c r="T146" s="16">
        <v>44266</v>
      </c>
      <c r="U146" s="16">
        <v>4744</v>
      </c>
      <c r="V146" s="78">
        <v>52</v>
      </c>
      <c r="W146" s="78">
        <v>1</v>
      </c>
      <c r="X146" s="51">
        <v>80</v>
      </c>
    </row>
    <row r="147" spans="1:24" x14ac:dyDescent="0.3">
      <c r="A147" s="19" t="s">
        <v>350</v>
      </c>
      <c r="B147" s="16" t="s">
        <v>354</v>
      </c>
      <c r="C147" s="19">
        <v>57457</v>
      </c>
      <c r="D147" s="16">
        <v>43679</v>
      </c>
      <c r="E147" s="78">
        <v>437</v>
      </c>
      <c r="F147" s="16">
        <v>7824</v>
      </c>
      <c r="G147" s="16">
        <v>2735</v>
      </c>
      <c r="H147" s="16">
        <v>2224</v>
      </c>
      <c r="I147" s="78">
        <v>44</v>
      </c>
      <c r="J147" s="78">
        <v>312</v>
      </c>
      <c r="K147" s="78">
        <v>202</v>
      </c>
      <c r="L147" s="47">
        <f t="shared" si="132"/>
        <v>0.76020328245470525</v>
      </c>
      <c r="M147" s="50" t="e">
        <f t="shared" ref="M147" si="147">D147*#REF!</f>
        <v>#REF!</v>
      </c>
      <c r="N147" s="47">
        <f t="shared" si="134"/>
        <v>0.80434063734618932</v>
      </c>
      <c r="O147" s="16">
        <v>57457</v>
      </c>
      <c r="P147" s="16">
        <v>27820</v>
      </c>
      <c r="Q147" s="78">
        <v>983</v>
      </c>
      <c r="R147" s="78">
        <v>17</v>
      </c>
      <c r="S147" s="78">
        <v>915</v>
      </c>
      <c r="T147" s="16">
        <v>19910</v>
      </c>
      <c r="U147" s="16">
        <v>7456</v>
      </c>
      <c r="V147" s="78">
        <v>145</v>
      </c>
      <c r="W147" s="78">
        <v>1</v>
      </c>
      <c r="X147" s="51">
        <v>210</v>
      </c>
    </row>
    <row r="148" spans="1:24" x14ac:dyDescent="0.3">
      <c r="A148" s="19" t="s">
        <v>350</v>
      </c>
      <c r="B148" s="16" t="s">
        <v>355</v>
      </c>
      <c r="C148" s="19">
        <v>38888</v>
      </c>
      <c r="D148" s="16">
        <v>11127</v>
      </c>
      <c r="E148" s="16">
        <v>3543</v>
      </c>
      <c r="F148" s="16">
        <v>15173</v>
      </c>
      <c r="G148" s="78">
        <v>725</v>
      </c>
      <c r="H148" s="16">
        <v>6811</v>
      </c>
      <c r="I148" s="78">
        <v>50</v>
      </c>
      <c r="J148" s="16">
        <v>1264</v>
      </c>
      <c r="K148" s="78">
        <v>195</v>
      </c>
      <c r="L148" s="47">
        <f t="shared" si="132"/>
        <v>0.28612939724336556</v>
      </c>
      <c r="M148" s="50" t="e">
        <f t="shared" ref="M148" si="148">D148*#REF!</f>
        <v>#REF!</v>
      </c>
      <c r="N148" s="47">
        <f t="shared" si="134"/>
        <v>0.49377700061715696</v>
      </c>
      <c r="O148" s="16">
        <v>38888</v>
      </c>
      <c r="P148" s="16">
        <v>6540</v>
      </c>
      <c r="Q148" s="78">
        <v>60</v>
      </c>
      <c r="R148" s="78">
        <v>116</v>
      </c>
      <c r="S148" s="78">
        <v>184</v>
      </c>
      <c r="T148" s="16">
        <v>28475</v>
      </c>
      <c r="U148" s="16">
        <v>3250</v>
      </c>
      <c r="V148" s="78">
        <v>208</v>
      </c>
      <c r="W148" s="78">
        <v>1</v>
      </c>
      <c r="X148" s="51">
        <v>54</v>
      </c>
    </row>
    <row r="149" spans="1:24" x14ac:dyDescent="0.3">
      <c r="A149" s="19" t="s">
        <v>350</v>
      </c>
      <c r="B149" s="16" t="s">
        <v>357</v>
      </c>
      <c r="C149" s="19">
        <v>27944</v>
      </c>
      <c r="D149" s="78">
        <v>756</v>
      </c>
      <c r="E149" s="78">
        <v>771</v>
      </c>
      <c r="F149" s="16">
        <v>7318</v>
      </c>
      <c r="G149" s="78">
        <v>945</v>
      </c>
      <c r="H149" s="16">
        <v>16203</v>
      </c>
      <c r="I149" s="78">
        <v>182</v>
      </c>
      <c r="J149" s="16">
        <v>1666</v>
      </c>
      <c r="K149" s="78">
        <v>103</v>
      </c>
      <c r="L149" s="47">
        <f t="shared" si="132"/>
        <v>2.7054108216432865E-2</v>
      </c>
      <c r="M149" s="50" t="e">
        <f t="shared" ref="M149" si="149">D149*#REF!</f>
        <v>#REF!</v>
      </c>
      <c r="N149" s="47">
        <f t="shared" si="134"/>
        <v>0.66651159461780707</v>
      </c>
      <c r="O149" s="16">
        <v>27944</v>
      </c>
      <c r="P149" s="78">
        <v>12</v>
      </c>
      <c r="Q149" s="78">
        <v>88</v>
      </c>
      <c r="R149" s="78">
        <v>46</v>
      </c>
      <c r="S149" s="78">
        <v>224</v>
      </c>
      <c r="T149" s="16">
        <v>26811</v>
      </c>
      <c r="U149" s="78">
        <v>538</v>
      </c>
      <c r="V149" s="78">
        <v>61</v>
      </c>
      <c r="W149" s="78">
        <v>8</v>
      </c>
      <c r="X149" s="51">
        <v>156</v>
      </c>
    </row>
    <row r="150" spans="1:24" x14ac:dyDescent="0.3">
      <c r="A150" s="19" t="s">
        <v>350</v>
      </c>
      <c r="B150" s="16" t="s">
        <v>359</v>
      </c>
      <c r="C150" s="19">
        <v>36234</v>
      </c>
      <c r="D150" s="16">
        <v>14836</v>
      </c>
      <c r="E150" s="78">
        <v>655</v>
      </c>
      <c r="F150" s="16">
        <v>11711</v>
      </c>
      <c r="G150" s="16">
        <v>1651</v>
      </c>
      <c r="H150" s="16">
        <v>6216</v>
      </c>
      <c r="I150" s="78">
        <v>196</v>
      </c>
      <c r="J150" s="78">
        <v>762</v>
      </c>
      <c r="K150" s="78">
        <v>207</v>
      </c>
      <c r="L150" s="47">
        <f t="shared" si="132"/>
        <v>0.40944968813821275</v>
      </c>
      <c r="M150" s="50" t="e">
        <f t="shared" ref="M150" si="150">D150*#REF!</f>
        <v>#REF!</v>
      </c>
      <c r="N150" s="47">
        <f t="shared" si="134"/>
        <v>0.60203124137550368</v>
      </c>
      <c r="O150" s="16">
        <v>36234</v>
      </c>
      <c r="P150" s="16">
        <v>3722</v>
      </c>
      <c r="Q150" s="78">
        <v>223</v>
      </c>
      <c r="R150" s="78">
        <v>19</v>
      </c>
      <c r="S150" s="78">
        <v>811</v>
      </c>
      <c r="T150" s="16">
        <v>27715</v>
      </c>
      <c r="U150" s="16">
        <v>3357</v>
      </c>
      <c r="V150" s="78">
        <v>300</v>
      </c>
      <c r="W150" s="78" t="s">
        <v>896</v>
      </c>
      <c r="X150" s="51">
        <v>87</v>
      </c>
    </row>
    <row r="151" spans="1:24" x14ac:dyDescent="0.3">
      <c r="A151" s="19" t="s">
        <v>350</v>
      </c>
      <c r="B151" s="16" t="s">
        <v>361</v>
      </c>
      <c r="C151" s="19">
        <v>39312</v>
      </c>
      <c r="D151" s="16">
        <v>18480</v>
      </c>
      <c r="E151" s="78">
        <v>469</v>
      </c>
      <c r="F151" s="16">
        <v>10709</v>
      </c>
      <c r="G151" s="16">
        <v>3562</v>
      </c>
      <c r="H151" s="16">
        <v>5282</v>
      </c>
      <c r="I151" s="78">
        <v>61</v>
      </c>
      <c r="J151" s="78">
        <v>700</v>
      </c>
      <c r="K151" s="78">
        <v>49</v>
      </c>
      <c r="L151" s="47">
        <f t="shared" si="132"/>
        <v>0.47008547008547008</v>
      </c>
      <c r="M151" s="50" t="e">
        <f t="shared" ref="M151" si="151">D151*#REF!</f>
        <v>#REF!</v>
      </c>
      <c r="N151" s="47">
        <f t="shared" si="134"/>
        <v>0.62225274725274726</v>
      </c>
      <c r="O151" s="16">
        <v>39312</v>
      </c>
      <c r="P151" s="16">
        <v>6318</v>
      </c>
      <c r="Q151" s="78">
        <v>160</v>
      </c>
      <c r="R151" s="78">
        <v>85</v>
      </c>
      <c r="S151" s="78">
        <v>497</v>
      </c>
      <c r="T151" s="16">
        <v>29741</v>
      </c>
      <c r="U151" s="16">
        <v>2278</v>
      </c>
      <c r="V151" s="78">
        <v>166</v>
      </c>
      <c r="W151" s="78">
        <v>1</v>
      </c>
      <c r="X151" s="51">
        <v>66</v>
      </c>
    </row>
    <row r="152" spans="1:24" x14ac:dyDescent="0.3">
      <c r="A152" s="19" t="s">
        <v>350</v>
      </c>
      <c r="B152" s="16" t="s">
        <v>363</v>
      </c>
      <c r="C152" s="19">
        <v>53448</v>
      </c>
      <c r="D152" s="78">
        <v>2108</v>
      </c>
      <c r="E152" s="78">
        <v>1448</v>
      </c>
      <c r="F152" s="16">
        <v>14571</v>
      </c>
      <c r="G152" s="16">
        <v>2290</v>
      </c>
      <c r="H152" s="16">
        <v>30793</v>
      </c>
      <c r="I152" s="78">
        <v>492</v>
      </c>
      <c r="J152" s="78">
        <v>1162</v>
      </c>
      <c r="K152" s="78">
        <v>584</v>
      </c>
      <c r="L152" s="47">
        <f t="shared" si="132"/>
        <v>3.9440203562340966E-2</v>
      </c>
      <c r="M152" s="50" t="e">
        <f t="shared" ref="M152" si="152">D152*#REF!</f>
        <v>#REF!</v>
      </c>
      <c r="N152" s="47">
        <f t="shared" si="134"/>
        <v>0.63731103128274214</v>
      </c>
      <c r="O152" s="16">
        <v>53448</v>
      </c>
      <c r="P152" s="78">
        <v>385</v>
      </c>
      <c r="Q152" s="78">
        <v>495</v>
      </c>
      <c r="R152" s="78">
        <v>57</v>
      </c>
      <c r="S152" s="78">
        <v>1056</v>
      </c>
      <c r="T152" s="16">
        <v>41556</v>
      </c>
      <c r="U152" s="16">
        <v>9420</v>
      </c>
      <c r="V152" s="78">
        <v>354</v>
      </c>
      <c r="W152" s="78">
        <v>0</v>
      </c>
      <c r="X152" s="51">
        <v>125</v>
      </c>
    </row>
    <row r="153" spans="1:24" x14ac:dyDescent="0.3">
      <c r="A153" s="19" t="s">
        <v>350</v>
      </c>
      <c r="B153" s="16" t="s">
        <v>367</v>
      </c>
      <c r="C153" s="19">
        <v>48284</v>
      </c>
      <c r="D153" s="16">
        <v>19974</v>
      </c>
      <c r="E153" s="16">
        <v>1178</v>
      </c>
      <c r="F153" s="16">
        <v>20399</v>
      </c>
      <c r="G153" s="78">
        <v>902</v>
      </c>
      <c r="H153" s="16">
        <v>4055</v>
      </c>
      <c r="I153" s="78">
        <v>22</v>
      </c>
      <c r="J153" s="16">
        <v>1572</v>
      </c>
      <c r="K153" s="78">
        <v>182</v>
      </c>
      <c r="L153" s="47">
        <f t="shared" si="132"/>
        <v>0.41367740866539643</v>
      </c>
      <c r="M153" s="50" t="e">
        <f t="shared" ref="M153" si="153">D153*#REF!</f>
        <v>#REF!</v>
      </c>
      <c r="N153" s="47">
        <f t="shared" si="134"/>
        <v>0.53021704912600442</v>
      </c>
      <c r="O153" s="16">
        <v>48284</v>
      </c>
      <c r="P153" s="16">
        <v>11493</v>
      </c>
      <c r="Q153" s="78">
        <v>119</v>
      </c>
      <c r="R153" s="78">
        <v>81</v>
      </c>
      <c r="S153" s="78">
        <v>67</v>
      </c>
      <c r="T153" s="16">
        <v>35526</v>
      </c>
      <c r="U153" s="78">
        <v>881</v>
      </c>
      <c r="V153" s="78">
        <v>20</v>
      </c>
      <c r="W153" s="78">
        <v>1</v>
      </c>
      <c r="X153" s="51">
        <v>96</v>
      </c>
    </row>
    <row r="154" spans="1:24" x14ac:dyDescent="0.3">
      <c r="A154" s="19" t="s">
        <v>350</v>
      </c>
      <c r="B154" s="16" t="s">
        <v>368</v>
      </c>
      <c r="C154" s="19">
        <v>43726</v>
      </c>
      <c r="D154" s="16">
        <v>17004</v>
      </c>
      <c r="E154" s="16">
        <v>3332</v>
      </c>
      <c r="F154" s="16">
        <v>13602</v>
      </c>
      <c r="G154" s="16">
        <v>1774</v>
      </c>
      <c r="H154" s="16">
        <v>5971</v>
      </c>
      <c r="I154" s="78">
        <v>407</v>
      </c>
      <c r="J154" s="16">
        <v>1390</v>
      </c>
      <c r="K154" s="78">
        <v>246</v>
      </c>
      <c r="L154" s="47">
        <f t="shared" si="132"/>
        <v>0.38887618350638065</v>
      </c>
      <c r="M154" s="50" t="e">
        <f t="shared" ref="M154" si="154">D154*#REF!</f>
        <v>#REF!</v>
      </c>
      <c r="N154" s="47">
        <f t="shared" si="134"/>
        <v>0.55721996066413571</v>
      </c>
      <c r="O154" s="16">
        <v>43726</v>
      </c>
      <c r="P154" s="16">
        <v>10824</v>
      </c>
      <c r="Q154" s="78">
        <v>91</v>
      </c>
      <c r="R154" s="78">
        <v>173</v>
      </c>
      <c r="S154" s="78">
        <v>125</v>
      </c>
      <c r="T154" s="16">
        <v>30531</v>
      </c>
      <c r="U154" s="16">
        <v>1351</v>
      </c>
      <c r="V154" s="78">
        <v>74</v>
      </c>
      <c r="W154" s="78">
        <v>2</v>
      </c>
      <c r="X154" s="51">
        <v>555</v>
      </c>
    </row>
    <row r="155" spans="1:24" x14ac:dyDescent="0.3">
      <c r="A155" s="19" t="s">
        <v>350</v>
      </c>
      <c r="B155" s="16" t="s">
        <v>370</v>
      </c>
      <c r="C155" s="19">
        <v>38088</v>
      </c>
      <c r="D155" s="16">
        <v>14247</v>
      </c>
      <c r="E155" s="78">
        <v>657</v>
      </c>
      <c r="F155" s="16">
        <v>15492</v>
      </c>
      <c r="G155" s="16">
        <v>2182</v>
      </c>
      <c r="H155" s="16">
        <v>4115</v>
      </c>
      <c r="I155" s="78">
        <v>183</v>
      </c>
      <c r="J155" s="78">
        <v>961</v>
      </c>
      <c r="K155" s="78">
        <v>251</v>
      </c>
      <c r="L155" s="47">
        <f t="shared" si="132"/>
        <v>0.37405482041587901</v>
      </c>
      <c r="M155" s="50" t="e">
        <f t="shared" ref="M155" si="155">D155*#REF!</f>
        <v>#REF!</v>
      </c>
      <c r="N155" s="47">
        <f t="shared" si="134"/>
        <v>0.50732514177693766</v>
      </c>
      <c r="O155" s="16">
        <v>38088</v>
      </c>
      <c r="P155" s="16">
        <v>8111</v>
      </c>
      <c r="Q155" s="78">
        <v>26</v>
      </c>
      <c r="R155" s="78">
        <v>50</v>
      </c>
      <c r="S155" s="78">
        <v>88</v>
      </c>
      <c r="T155" s="16">
        <v>28138</v>
      </c>
      <c r="U155" s="16">
        <v>1542</v>
      </c>
      <c r="V155" s="78">
        <v>65</v>
      </c>
      <c r="W155" s="78">
        <v>1</v>
      </c>
      <c r="X155" s="51">
        <v>67</v>
      </c>
    </row>
    <row r="156" spans="1:24" x14ac:dyDescent="0.3">
      <c r="A156" s="19" t="s">
        <v>350</v>
      </c>
      <c r="B156" s="16" t="s">
        <v>372</v>
      </c>
      <c r="C156" s="19">
        <v>39231</v>
      </c>
      <c r="D156" s="16">
        <v>8665</v>
      </c>
      <c r="E156" s="16">
        <v>2468</v>
      </c>
      <c r="F156" s="16">
        <v>18054</v>
      </c>
      <c r="G156" s="16">
        <v>1548</v>
      </c>
      <c r="H156" s="16">
        <v>6686</v>
      </c>
      <c r="I156" s="78">
        <v>132</v>
      </c>
      <c r="J156" s="16">
        <v>1594</v>
      </c>
      <c r="K156" s="78">
        <v>84</v>
      </c>
      <c r="L156" s="47">
        <f t="shared" si="132"/>
        <v>0.2208712497769621</v>
      </c>
      <c r="M156" s="50" t="e">
        <f t="shared" ref="M156" si="156">D156*#REF!</f>
        <v>#REF!</v>
      </c>
      <c r="N156" s="47">
        <f t="shared" si="134"/>
        <v>0.43192883179118552</v>
      </c>
      <c r="O156" s="16">
        <v>39231</v>
      </c>
      <c r="P156" s="16">
        <v>4551</v>
      </c>
      <c r="Q156" s="78">
        <v>15</v>
      </c>
      <c r="R156" s="78">
        <v>109</v>
      </c>
      <c r="S156" s="78">
        <v>46</v>
      </c>
      <c r="T156" s="16">
        <v>33830</v>
      </c>
      <c r="U156" s="78">
        <v>540</v>
      </c>
      <c r="V156" s="78">
        <v>30</v>
      </c>
      <c r="W156" s="78">
        <v>6</v>
      </c>
      <c r="X156" s="51">
        <v>104</v>
      </c>
    </row>
    <row r="157" spans="1:24" x14ac:dyDescent="0.3">
      <c r="A157" s="19" t="s">
        <v>374</v>
      </c>
      <c r="B157" s="16" t="s">
        <v>378</v>
      </c>
      <c r="C157" s="19">
        <v>29036</v>
      </c>
      <c r="D157" s="16">
        <v>13789</v>
      </c>
      <c r="E157" s="16">
        <v>1176</v>
      </c>
      <c r="F157" s="16">
        <v>8645</v>
      </c>
      <c r="G157" s="78">
        <v>874</v>
      </c>
      <c r="H157" s="16">
        <v>3704</v>
      </c>
      <c r="I157" s="78">
        <v>108</v>
      </c>
      <c r="J157" s="78">
        <v>652</v>
      </c>
      <c r="K157" s="78">
        <v>88</v>
      </c>
      <c r="L157" s="47">
        <f t="shared" si="132"/>
        <v>0.47489323598291777</v>
      </c>
      <c r="M157" s="50" t="e">
        <f t="shared" ref="M157" si="157">D157*#REF!</f>
        <v>#REF!</v>
      </c>
      <c r="N157" s="47">
        <f t="shared" si="134"/>
        <v>0.62491389998622404</v>
      </c>
      <c r="O157" s="16">
        <v>29036</v>
      </c>
      <c r="P157" s="78">
        <v>881</v>
      </c>
      <c r="Q157" s="78">
        <v>42</v>
      </c>
      <c r="R157" s="78">
        <v>203</v>
      </c>
      <c r="S157" s="78">
        <v>28</v>
      </c>
      <c r="T157" s="16">
        <v>14016</v>
      </c>
      <c r="U157" s="16">
        <v>13125</v>
      </c>
      <c r="V157" s="78">
        <v>579</v>
      </c>
      <c r="W157" s="78">
        <v>4</v>
      </c>
      <c r="X157" s="51">
        <v>158</v>
      </c>
    </row>
    <row r="158" spans="1:24" x14ac:dyDescent="0.3">
      <c r="A158" s="19" t="s">
        <v>374</v>
      </c>
      <c r="B158" s="16" t="s">
        <v>379</v>
      </c>
      <c r="C158" s="19">
        <v>25335</v>
      </c>
      <c r="D158" s="16">
        <v>1271</v>
      </c>
      <c r="E158" s="16">
        <v>3072</v>
      </c>
      <c r="F158" s="16">
        <v>17099</v>
      </c>
      <c r="G158" s="16">
        <v>1397</v>
      </c>
      <c r="H158" s="16">
        <v>1944</v>
      </c>
      <c r="I158" s="78">
        <v>38</v>
      </c>
      <c r="J158" s="78">
        <v>481</v>
      </c>
      <c r="K158" s="78">
        <v>33</v>
      </c>
      <c r="L158" s="47">
        <f t="shared" si="132"/>
        <v>5.0167752121570951E-2</v>
      </c>
      <c r="M158" s="50" t="e">
        <f t="shared" ref="M158" si="158">D158*#REF!</f>
        <v>#REF!</v>
      </c>
      <c r="N158" s="47">
        <f t="shared" si="134"/>
        <v>0.14588513913558318</v>
      </c>
      <c r="O158" s="16">
        <v>25335</v>
      </c>
      <c r="P158" s="78">
        <v>31</v>
      </c>
      <c r="Q158" s="78">
        <v>1</v>
      </c>
      <c r="R158" s="78">
        <v>218</v>
      </c>
      <c r="S158" s="78">
        <v>9</v>
      </c>
      <c r="T158" s="16">
        <v>24069</v>
      </c>
      <c r="U158" s="78">
        <v>761</v>
      </c>
      <c r="V158" s="78">
        <v>17</v>
      </c>
      <c r="W158" s="78">
        <v>18</v>
      </c>
      <c r="X158" s="51">
        <v>211</v>
      </c>
    </row>
    <row r="159" spans="1:24" x14ac:dyDescent="0.3">
      <c r="A159" s="19" t="s">
        <v>374</v>
      </c>
      <c r="B159" s="16" t="s">
        <v>383</v>
      </c>
      <c r="C159" s="19">
        <v>41525</v>
      </c>
      <c r="D159" s="16">
        <v>3255</v>
      </c>
      <c r="E159" s="16">
        <v>5861</v>
      </c>
      <c r="F159" s="16">
        <v>23970</v>
      </c>
      <c r="G159" s="16">
        <v>3907</v>
      </c>
      <c r="H159" s="16">
        <v>1850</v>
      </c>
      <c r="I159" s="78">
        <v>45</v>
      </c>
      <c r="J159" s="16">
        <v>2594</v>
      </c>
      <c r="K159" s="78">
        <v>43</v>
      </c>
      <c r="L159" s="47">
        <f t="shared" si="132"/>
        <v>7.8386514148103548E-2</v>
      </c>
      <c r="M159" s="50" t="e">
        <f t="shared" ref="M159" si="159">D159*#REF!</f>
        <v>#REF!</v>
      </c>
      <c r="N159" s="47">
        <f t="shared" si="134"/>
        <v>0.18540638169777243</v>
      </c>
      <c r="O159" s="16">
        <v>41525</v>
      </c>
      <c r="P159" s="78">
        <v>135</v>
      </c>
      <c r="Q159" s="78">
        <v>2</v>
      </c>
      <c r="R159" s="78">
        <v>312</v>
      </c>
      <c r="S159" s="78">
        <v>14</v>
      </c>
      <c r="T159" s="16">
        <v>39345</v>
      </c>
      <c r="U159" s="78">
        <v>846</v>
      </c>
      <c r="V159" s="78">
        <v>24</v>
      </c>
      <c r="W159" s="78">
        <v>22</v>
      </c>
      <c r="X159" s="51">
        <v>825</v>
      </c>
    </row>
    <row r="160" spans="1:24" x14ac:dyDescent="0.3">
      <c r="A160" s="19" t="s">
        <v>374</v>
      </c>
      <c r="B160" s="16" t="s">
        <v>384</v>
      </c>
      <c r="C160" s="19">
        <v>36495</v>
      </c>
      <c r="D160" s="16">
        <v>3774</v>
      </c>
      <c r="E160" s="16">
        <v>4756</v>
      </c>
      <c r="F160" s="16">
        <v>21941</v>
      </c>
      <c r="G160" s="16">
        <v>1437</v>
      </c>
      <c r="H160" s="16">
        <v>3173</v>
      </c>
      <c r="I160" s="78">
        <v>91</v>
      </c>
      <c r="J160" s="16">
        <v>1265</v>
      </c>
      <c r="K160" s="78">
        <v>58</v>
      </c>
      <c r="L160" s="47">
        <f t="shared" si="132"/>
        <v>0.10341142622277025</v>
      </c>
      <c r="M160" s="50" t="e">
        <f t="shared" ref="M160" si="160">D160*#REF!</f>
        <v>#REF!</v>
      </c>
      <c r="N160" s="47">
        <f t="shared" si="134"/>
        <v>0.22501712563364845</v>
      </c>
      <c r="O160" s="16">
        <v>36495</v>
      </c>
      <c r="P160" s="78">
        <v>159</v>
      </c>
      <c r="Q160" s="78">
        <v>0</v>
      </c>
      <c r="R160" s="78">
        <v>345</v>
      </c>
      <c r="S160" s="78">
        <v>17</v>
      </c>
      <c r="T160" s="16">
        <v>33953</v>
      </c>
      <c r="U160" s="16">
        <v>1044</v>
      </c>
      <c r="V160" s="78">
        <v>154</v>
      </c>
      <c r="W160" s="78">
        <v>193</v>
      </c>
      <c r="X160" s="51">
        <v>630</v>
      </c>
    </row>
    <row r="161" spans="1:24" x14ac:dyDescent="0.3">
      <c r="A161" s="19" t="s">
        <v>374</v>
      </c>
      <c r="B161" s="16" t="s">
        <v>386</v>
      </c>
      <c r="C161" s="19">
        <v>36628</v>
      </c>
      <c r="D161" s="16">
        <v>1638</v>
      </c>
      <c r="E161" s="16">
        <v>4435</v>
      </c>
      <c r="F161" s="16">
        <v>24213</v>
      </c>
      <c r="G161" s="16">
        <v>1325</v>
      </c>
      <c r="H161" s="16">
        <v>3153</v>
      </c>
      <c r="I161" s="78">
        <v>65</v>
      </c>
      <c r="J161" s="16">
        <v>1397</v>
      </c>
      <c r="K161" s="78">
        <v>402</v>
      </c>
      <c r="L161" s="47">
        <f t="shared" si="132"/>
        <v>4.4719886425685265E-2</v>
      </c>
      <c r="M161" s="50" t="e">
        <f t="shared" ref="M161" si="161">D161*#REF!</f>
        <v>#REF!</v>
      </c>
      <c r="N161" s="47">
        <f t="shared" si="134"/>
        <v>0.16894179316369989</v>
      </c>
      <c r="O161" s="16">
        <v>36628</v>
      </c>
      <c r="P161" s="78">
        <v>57</v>
      </c>
      <c r="Q161" s="78">
        <v>5</v>
      </c>
      <c r="R161" s="78">
        <v>513</v>
      </c>
      <c r="S161" s="78">
        <v>10</v>
      </c>
      <c r="T161" s="16">
        <v>34515</v>
      </c>
      <c r="U161" s="16">
        <v>1334</v>
      </c>
      <c r="V161" s="78">
        <v>56</v>
      </c>
      <c r="W161" s="78">
        <v>3</v>
      </c>
      <c r="X161" s="51">
        <v>135</v>
      </c>
    </row>
    <row r="162" spans="1:24" x14ac:dyDescent="0.3">
      <c r="A162" s="19" t="s">
        <v>374</v>
      </c>
      <c r="B162" s="16" t="s">
        <v>388</v>
      </c>
      <c r="C162" s="19">
        <v>31339</v>
      </c>
      <c r="D162" s="16">
        <v>2351</v>
      </c>
      <c r="E162" s="78">
        <v>592</v>
      </c>
      <c r="F162" s="16">
        <v>22343</v>
      </c>
      <c r="G162" s="16">
        <v>1092</v>
      </c>
      <c r="H162" s="16">
        <v>3524</v>
      </c>
      <c r="I162" s="78">
        <v>41</v>
      </c>
      <c r="J162" s="16">
        <v>1332</v>
      </c>
      <c r="K162" s="78">
        <v>64</v>
      </c>
      <c r="L162" s="47">
        <f t="shared" si="132"/>
        <v>7.5018347745620467E-2</v>
      </c>
      <c r="M162" s="50" t="e">
        <f t="shared" ref="M162" si="162">D162*#REF!</f>
        <v>#REF!</v>
      </c>
      <c r="N162" s="47">
        <f t="shared" si="134"/>
        <v>0.22996904815086633</v>
      </c>
      <c r="O162" s="16">
        <v>31339</v>
      </c>
      <c r="P162" s="78">
        <v>47</v>
      </c>
      <c r="Q162" s="78">
        <v>1</v>
      </c>
      <c r="R162" s="78">
        <v>63</v>
      </c>
      <c r="S162" s="78">
        <v>15</v>
      </c>
      <c r="T162" s="16">
        <v>30122</v>
      </c>
      <c r="U162" s="16">
        <v>1044</v>
      </c>
      <c r="V162" s="78">
        <v>20</v>
      </c>
      <c r="W162" s="78">
        <v>0</v>
      </c>
      <c r="X162" s="51">
        <v>27</v>
      </c>
    </row>
    <row r="163" spans="1:24" x14ac:dyDescent="0.3">
      <c r="A163" s="19" t="s">
        <v>374</v>
      </c>
      <c r="B163" s="16" t="s">
        <v>390</v>
      </c>
      <c r="C163" s="19">
        <v>30544</v>
      </c>
      <c r="D163" s="16">
        <v>1851</v>
      </c>
      <c r="E163" s="16">
        <v>11545</v>
      </c>
      <c r="F163" s="16">
        <v>13975</v>
      </c>
      <c r="G163" s="16">
        <v>1090</v>
      </c>
      <c r="H163" s="16">
        <v>1403</v>
      </c>
      <c r="I163" s="78">
        <v>46</v>
      </c>
      <c r="J163" s="78">
        <v>591</v>
      </c>
      <c r="K163" s="78">
        <v>43</v>
      </c>
      <c r="L163" s="47">
        <f t="shared" si="132"/>
        <v>6.060110005238345E-2</v>
      </c>
      <c r="M163" s="50" t="e">
        <f t="shared" ref="M163" si="163">D163*#REF!</f>
        <v>#REF!</v>
      </c>
      <c r="N163" s="47">
        <f t="shared" si="134"/>
        <v>0.12588397066526977</v>
      </c>
      <c r="O163" s="16">
        <v>30544</v>
      </c>
      <c r="P163" s="78">
        <v>66</v>
      </c>
      <c r="Q163" s="78">
        <v>3</v>
      </c>
      <c r="R163" s="78">
        <v>997</v>
      </c>
      <c r="S163" s="78">
        <v>11</v>
      </c>
      <c r="T163" s="16">
        <v>28242</v>
      </c>
      <c r="U163" s="16">
        <v>1046</v>
      </c>
      <c r="V163" s="78">
        <v>38</v>
      </c>
      <c r="W163" s="78">
        <v>17</v>
      </c>
      <c r="X163" s="51">
        <v>124</v>
      </c>
    </row>
    <row r="164" spans="1:24" x14ac:dyDescent="0.3">
      <c r="A164" s="19" t="s">
        <v>374</v>
      </c>
      <c r="B164" s="16" t="s">
        <v>392</v>
      </c>
      <c r="C164" s="19">
        <v>24341</v>
      </c>
      <c r="D164" s="16">
        <v>2211</v>
      </c>
      <c r="E164" s="16">
        <v>4908</v>
      </c>
      <c r="F164" s="16">
        <v>13615</v>
      </c>
      <c r="G164" s="16">
        <v>1874</v>
      </c>
      <c r="H164" s="78">
        <v>657</v>
      </c>
      <c r="I164" s="78">
        <v>11</v>
      </c>
      <c r="J164" s="16">
        <v>1032</v>
      </c>
      <c r="K164" s="78">
        <v>33</v>
      </c>
      <c r="L164" s="47">
        <f t="shared" si="132"/>
        <v>9.0834394642783783E-2</v>
      </c>
      <c r="M164" s="50" t="e">
        <f t="shared" ref="M164" si="164">D164*#REF!</f>
        <v>#REF!</v>
      </c>
      <c r="N164" s="47">
        <f t="shared" si="134"/>
        <v>0.16022349122879093</v>
      </c>
      <c r="O164" s="16">
        <v>24341</v>
      </c>
      <c r="P164" s="78">
        <v>49</v>
      </c>
      <c r="Q164" s="78">
        <v>1</v>
      </c>
      <c r="R164" s="78">
        <v>436</v>
      </c>
      <c r="S164" s="78">
        <v>5</v>
      </c>
      <c r="T164" s="16">
        <v>22307</v>
      </c>
      <c r="U164" s="78">
        <v>892</v>
      </c>
      <c r="V164" s="78">
        <v>86</v>
      </c>
      <c r="W164" s="78">
        <v>72</v>
      </c>
      <c r="X164" s="51">
        <v>493</v>
      </c>
    </row>
    <row r="165" spans="1:24" x14ac:dyDescent="0.3">
      <c r="A165" s="19" t="s">
        <v>374</v>
      </c>
      <c r="B165" s="16" t="s">
        <v>396</v>
      </c>
      <c r="C165" s="19">
        <v>7896</v>
      </c>
      <c r="D165" s="16">
        <v>3069</v>
      </c>
      <c r="E165" s="16">
        <v>2325</v>
      </c>
      <c r="F165" s="16">
        <v>1464</v>
      </c>
      <c r="G165" s="78">
        <v>21</v>
      </c>
      <c r="H165" s="78">
        <v>598</v>
      </c>
      <c r="I165" s="78">
        <v>13</v>
      </c>
      <c r="J165" s="78">
        <v>372</v>
      </c>
      <c r="K165" s="78">
        <v>34</v>
      </c>
      <c r="L165" s="47">
        <f t="shared" si="132"/>
        <v>0.38867781155015196</v>
      </c>
      <c r="M165" s="50" t="e">
        <f t="shared" ref="M165" si="165">D165*#REF!</f>
        <v>#REF!</v>
      </c>
      <c r="N165" s="47">
        <f t="shared" si="134"/>
        <v>0.51152482269503541</v>
      </c>
      <c r="O165" s="16">
        <v>7896</v>
      </c>
      <c r="P165" s="78">
        <v>61</v>
      </c>
      <c r="Q165" s="78">
        <v>2</v>
      </c>
      <c r="R165" s="78">
        <v>177</v>
      </c>
      <c r="S165" s="78">
        <v>1</v>
      </c>
      <c r="T165" s="16">
        <v>6246</v>
      </c>
      <c r="U165" s="16">
        <v>1257</v>
      </c>
      <c r="V165" s="78">
        <v>83</v>
      </c>
      <c r="W165" s="78">
        <v>23</v>
      </c>
      <c r="X165" s="51">
        <v>46</v>
      </c>
    </row>
    <row r="166" spans="1:24" x14ac:dyDescent="0.3">
      <c r="A166" s="19" t="s">
        <v>374</v>
      </c>
      <c r="B166" s="16" t="s">
        <v>397</v>
      </c>
      <c r="C166" s="19">
        <v>11264</v>
      </c>
      <c r="D166" s="16">
        <v>2854</v>
      </c>
      <c r="E166" s="16">
        <v>4626</v>
      </c>
      <c r="F166" s="16">
        <v>2421</v>
      </c>
      <c r="G166" s="78">
        <v>212</v>
      </c>
      <c r="H166" s="78">
        <v>536</v>
      </c>
      <c r="I166" s="78">
        <v>47</v>
      </c>
      <c r="J166" s="78">
        <v>422</v>
      </c>
      <c r="K166" s="78">
        <v>146</v>
      </c>
      <c r="L166" s="47">
        <f t="shared" si="132"/>
        <v>0.25337357954545453</v>
      </c>
      <c r="M166" s="50" t="e">
        <f t="shared" ref="M166" si="166">D166*#REF!</f>
        <v>#REF!</v>
      </c>
      <c r="N166" s="47">
        <f t="shared" si="134"/>
        <v>0.33842329545454547</v>
      </c>
      <c r="O166" s="16">
        <v>11264</v>
      </c>
      <c r="P166" s="78">
        <v>87</v>
      </c>
      <c r="Q166" s="78">
        <v>4</v>
      </c>
      <c r="R166" s="78">
        <v>247</v>
      </c>
      <c r="S166" s="78">
        <v>1</v>
      </c>
      <c r="T166" s="16">
        <v>9910</v>
      </c>
      <c r="U166" s="78">
        <v>892</v>
      </c>
      <c r="V166" s="78">
        <v>100</v>
      </c>
      <c r="W166" s="78">
        <v>1</v>
      </c>
      <c r="X166" s="51">
        <v>22</v>
      </c>
    </row>
    <row r="167" spans="1:24" x14ac:dyDescent="0.3">
      <c r="A167" s="19" t="s">
        <v>374</v>
      </c>
      <c r="B167" s="16" t="s">
        <v>401</v>
      </c>
      <c r="C167" s="19">
        <v>37264</v>
      </c>
      <c r="D167" s="16">
        <v>7657</v>
      </c>
      <c r="E167" s="16">
        <v>3807</v>
      </c>
      <c r="F167" s="16">
        <v>23314</v>
      </c>
      <c r="G167" s="78">
        <v>214</v>
      </c>
      <c r="H167" s="16">
        <v>1648</v>
      </c>
      <c r="I167" s="78">
        <v>47</v>
      </c>
      <c r="J167" s="78">
        <v>554</v>
      </c>
      <c r="K167" s="78">
        <v>23</v>
      </c>
      <c r="L167" s="47">
        <f t="shared" si="132"/>
        <v>0.20547981966509232</v>
      </c>
      <c r="M167" s="50" t="e">
        <f t="shared" ref="M167" si="167">D167*#REF!</f>
        <v>#REF!</v>
      </c>
      <c r="N167" s="47">
        <f t="shared" si="134"/>
        <v>0.26457170459424645</v>
      </c>
      <c r="O167" s="16">
        <v>37264</v>
      </c>
      <c r="P167" s="16">
        <v>4094</v>
      </c>
      <c r="Q167" s="78">
        <v>2</v>
      </c>
      <c r="R167" s="78">
        <v>409</v>
      </c>
      <c r="S167" s="78">
        <v>8</v>
      </c>
      <c r="T167" s="16">
        <v>31807</v>
      </c>
      <c r="U167" s="78">
        <v>880</v>
      </c>
      <c r="V167" s="78">
        <v>29</v>
      </c>
      <c r="W167" s="78">
        <v>1</v>
      </c>
      <c r="X167" s="51">
        <v>34</v>
      </c>
    </row>
    <row r="168" spans="1:24" x14ac:dyDescent="0.3">
      <c r="A168" s="19" t="s">
        <v>374</v>
      </c>
      <c r="B168" s="16" t="s">
        <v>402</v>
      </c>
      <c r="C168" s="19">
        <v>14735</v>
      </c>
      <c r="D168" s="78">
        <v>997</v>
      </c>
      <c r="E168" s="16">
        <v>1505</v>
      </c>
      <c r="F168" s="16">
        <v>10980</v>
      </c>
      <c r="G168" s="78">
        <v>104</v>
      </c>
      <c r="H168" s="78">
        <v>910</v>
      </c>
      <c r="I168" s="78">
        <v>8</v>
      </c>
      <c r="J168" s="78">
        <v>229</v>
      </c>
      <c r="K168" s="78">
        <v>2</v>
      </c>
      <c r="L168" s="47">
        <f t="shared" si="132"/>
        <v>6.766202918221921E-2</v>
      </c>
      <c r="M168" s="50" t="e">
        <f t="shared" ref="M168" si="168">D168*#REF!</f>
        <v>#REF!</v>
      </c>
      <c r="N168" s="47">
        <f t="shared" si="134"/>
        <v>0.14496097726501528</v>
      </c>
      <c r="O168" s="16">
        <v>14735</v>
      </c>
      <c r="P168" s="78">
        <v>22</v>
      </c>
      <c r="Q168" s="78">
        <v>1</v>
      </c>
      <c r="R168" s="78">
        <v>107</v>
      </c>
      <c r="S168" s="78">
        <v>3</v>
      </c>
      <c r="T168" s="16">
        <v>14293</v>
      </c>
      <c r="U168" s="78">
        <v>292</v>
      </c>
      <c r="V168" s="78">
        <v>8</v>
      </c>
      <c r="W168" s="78">
        <v>0</v>
      </c>
      <c r="X168" s="51">
        <v>9</v>
      </c>
    </row>
    <row r="169" spans="1:24" x14ac:dyDescent="0.3">
      <c r="A169" s="19" t="s">
        <v>374</v>
      </c>
      <c r="B169" s="16" t="s">
        <v>404</v>
      </c>
      <c r="C169" s="19">
        <v>22418</v>
      </c>
      <c r="D169" s="78">
        <v>517</v>
      </c>
      <c r="E169" s="16">
        <v>2841</v>
      </c>
      <c r="F169" s="16">
        <v>17810</v>
      </c>
      <c r="G169" s="78">
        <v>86</v>
      </c>
      <c r="H169" s="78">
        <v>951</v>
      </c>
      <c r="I169" s="78">
        <v>10</v>
      </c>
      <c r="J169" s="78">
        <v>195</v>
      </c>
      <c r="K169" s="78">
        <v>8</v>
      </c>
      <c r="L169" s="47">
        <f t="shared" si="132"/>
        <v>2.3061825318940136E-2</v>
      </c>
      <c r="M169" s="50" t="e">
        <f t="shared" ref="M169" si="169">D169*#REF!</f>
        <v>#REF!</v>
      </c>
      <c r="N169" s="47">
        <f t="shared" si="134"/>
        <v>7.4181461325720399E-2</v>
      </c>
      <c r="O169" s="16">
        <v>22418</v>
      </c>
      <c r="P169" s="78">
        <v>25</v>
      </c>
      <c r="Q169" s="78">
        <v>2</v>
      </c>
      <c r="R169" s="78">
        <v>291</v>
      </c>
      <c r="S169" s="78">
        <v>7</v>
      </c>
      <c r="T169" s="16">
        <v>21884</v>
      </c>
      <c r="U169" s="78">
        <v>195</v>
      </c>
      <c r="V169" s="78">
        <v>8</v>
      </c>
      <c r="W169" s="78">
        <v>0</v>
      </c>
      <c r="X169" s="51">
        <v>6</v>
      </c>
    </row>
    <row r="170" spans="1:24" x14ac:dyDescent="0.3">
      <c r="A170" s="19" t="s">
        <v>374</v>
      </c>
      <c r="B170" s="16" t="s">
        <v>406</v>
      </c>
      <c r="C170" s="19">
        <v>27359</v>
      </c>
      <c r="D170" s="16">
        <v>1238</v>
      </c>
      <c r="E170" s="78">
        <v>139</v>
      </c>
      <c r="F170" s="16">
        <v>21889</v>
      </c>
      <c r="G170" s="78">
        <v>872</v>
      </c>
      <c r="H170" s="16">
        <v>2169</v>
      </c>
      <c r="I170" s="78">
        <v>34</v>
      </c>
      <c r="J170" s="78">
        <v>961</v>
      </c>
      <c r="K170" s="78">
        <v>57</v>
      </c>
      <c r="L170" s="47">
        <f t="shared" si="132"/>
        <v>4.5250191892978547E-2</v>
      </c>
      <c r="M170" s="50" t="e">
        <f t="shared" ref="M170" si="170">D170*#REF!</f>
        <v>#REF!</v>
      </c>
      <c r="N170" s="47">
        <f t="shared" si="134"/>
        <v>0.15965495814905514</v>
      </c>
      <c r="O170" s="16">
        <v>27359</v>
      </c>
      <c r="P170" s="78">
        <v>67</v>
      </c>
      <c r="Q170" s="78">
        <v>6</v>
      </c>
      <c r="R170" s="78">
        <v>226</v>
      </c>
      <c r="S170" s="78">
        <v>8</v>
      </c>
      <c r="T170" s="16">
        <v>25593</v>
      </c>
      <c r="U170" s="16">
        <v>1399</v>
      </c>
      <c r="V170" s="78">
        <v>52</v>
      </c>
      <c r="W170" s="78">
        <v>0</v>
      </c>
      <c r="X170" s="51">
        <v>8</v>
      </c>
    </row>
    <row r="171" spans="1:24" x14ac:dyDescent="0.3">
      <c r="A171" s="19" t="s">
        <v>374</v>
      </c>
      <c r="B171" s="16" t="s">
        <v>410</v>
      </c>
      <c r="C171" s="19">
        <v>31075</v>
      </c>
      <c r="D171" s="16">
        <v>6259</v>
      </c>
      <c r="E171" s="78">
        <v>233</v>
      </c>
      <c r="F171" s="16">
        <v>16415</v>
      </c>
      <c r="G171" s="78">
        <v>700</v>
      </c>
      <c r="H171" s="16">
        <v>6496</v>
      </c>
      <c r="I171" s="78">
        <v>61</v>
      </c>
      <c r="J171" s="78">
        <v>850</v>
      </c>
      <c r="K171" s="78">
        <v>61</v>
      </c>
      <c r="L171" s="47">
        <f t="shared" si="132"/>
        <v>0.20141592920353982</v>
      </c>
      <c r="M171" s="50" t="e">
        <f t="shared" ref="M171" si="171">D171*#REF!</f>
        <v>#REF!</v>
      </c>
      <c r="N171" s="47">
        <f t="shared" si="134"/>
        <v>0.43781174577634757</v>
      </c>
      <c r="O171" s="16">
        <v>31075</v>
      </c>
      <c r="P171" s="78">
        <v>244</v>
      </c>
      <c r="Q171" s="78">
        <v>7</v>
      </c>
      <c r="R171" s="78">
        <v>28</v>
      </c>
      <c r="S171" s="78">
        <v>16</v>
      </c>
      <c r="T171" s="16">
        <v>24946</v>
      </c>
      <c r="U171" s="16">
        <v>5647</v>
      </c>
      <c r="V171" s="78">
        <v>108</v>
      </c>
      <c r="W171" s="78">
        <v>3</v>
      </c>
      <c r="X171" s="51">
        <v>76</v>
      </c>
    </row>
    <row r="172" spans="1:24" x14ac:dyDescent="0.3">
      <c r="A172" s="19" t="s">
        <v>374</v>
      </c>
      <c r="B172" s="16" t="s">
        <v>411</v>
      </c>
      <c r="C172" s="19">
        <v>35192</v>
      </c>
      <c r="D172" s="16">
        <v>4211</v>
      </c>
      <c r="E172" s="78">
        <v>111</v>
      </c>
      <c r="F172" s="16">
        <v>23251</v>
      </c>
      <c r="G172" s="78">
        <v>425</v>
      </c>
      <c r="H172" s="16">
        <v>5649</v>
      </c>
      <c r="I172" s="78">
        <v>115</v>
      </c>
      <c r="J172" s="78">
        <v>1229</v>
      </c>
      <c r="K172" s="78">
        <v>201</v>
      </c>
      <c r="L172" s="47">
        <f t="shared" si="132"/>
        <v>0.11965787679017958</v>
      </c>
      <c r="M172" s="50" t="e">
        <f t="shared" ref="M172" si="172">D172*#REF!</f>
        <v>#REF!</v>
      </c>
      <c r="N172" s="47">
        <f t="shared" si="134"/>
        <v>0.3151000227324392</v>
      </c>
      <c r="O172" s="16">
        <v>35192</v>
      </c>
      <c r="P172" s="78">
        <v>111</v>
      </c>
      <c r="Q172" s="78">
        <v>3</v>
      </c>
      <c r="R172" s="78">
        <v>39</v>
      </c>
      <c r="S172" s="78">
        <v>7</v>
      </c>
      <c r="T172" s="16">
        <v>31285</v>
      </c>
      <c r="U172" s="16">
        <v>3613</v>
      </c>
      <c r="V172" s="78">
        <v>87</v>
      </c>
      <c r="W172" s="78">
        <v>0</v>
      </c>
      <c r="X172" s="51">
        <v>47</v>
      </c>
    </row>
    <row r="173" spans="1:24" x14ac:dyDescent="0.3">
      <c r="A173" s="19" t="s">
        <v>374</v>
      </c>
      <c r="B173" s="16" t="s">
        <v>413</v>
      </c>
      <c r="C173" s="19">
        <v>17326</v>
      </c>
      <c r="D173" s="16">
        <v>2097</v>
      </c>
      <c r="E173" s="16">
        <v>2233</v>
      </c>
      <c r="F173" s="16">
        <v>7774</v>
      </c>
      <c r="G173" s="16">
        <v>2014</v>
      </c>
      <c r="H173" s="16">
        <v>2579</v>
      </c>
      <c r="I173" s="78">
        <v>17</v>
      </c>
      <c r="J173" s="78">
        <v>570</v>
      </c>
      <c r="K173" s="78">
        <v>42</v>
      </c>
      <c r="L173" s="47">
        <f t="shared" si="132"/>
        <v>0.12103197506637424</v>
      </c>
      <c r="M173" s="50" t="e">
        <f t="shared" ref="M173" si="173">D173*#REF!</f>
        <v>#REF!</v>
      </c>
      <c r="N173" s="47">
        <f t="shared" si="134"/>
        <v>0.30278194620801108</v>
      </c>
      <c r="O173" s="16">
        <v>17326</v>
      </c>
      <c r="P173" s="78">
        <v>75</v>
      </c>
      <c r="Q173" s="78">
        <v>2</v>
      </c>
      <c r="R173" s="78">
        <v>50</v>
      </c>
      <c r="S173" s="78">
        <v>7</v>
      </c>
      <c r="T173" s="16">
        <v>16025</v>
      </c>
      <c r="U173" s="78">
        <v>1107</v>
      </c>
      <c r="V173" s="78">
        <v>32</v>
      </c>
      <c r="W173" s="78">
        <v>0</v>
      </c>
      <c r="X173" s="51">
        <v>28</v>
      </c>
    </row>
    <row r="174" spans="1:24" x14ac:dyDescent="0.3">
      <c r="A174" s="19" t="s">
        <v>415</v>
      </c>
      <c r="B174" s="16" t="s">
        <v>419</v>
      </c>
      <c r="C174" s="19">
        <v>61676</v>
      </c>
      <c r="D174" s="16">
        <v>55409</v>
      </c>
      <c r="E174" s="78">
        <v>55</v>
      </c>
      <c r="F174" s="16">
        <v>3212</v>
      </c>
      <c r="G174" s="16">
        <v>1569</v>
      </c>
      <c r="H174" s="16">
        <v>1264</v>
      </c>
      <c r="I174" s="78">
        <v>13</v>
      </c>
      <c r="J174" s="78">
        <v>34</v>
      </c>
      <c r="K174" s="78">
        <v>120</v>
      </c>
      <c r="L174" s="47">
        <f t="shared" si="132"/>
        <v>0.89838835203320577</v>
      </c>
      <c r="M174" s="50" t="e">
        <f t="shared" ref="M174" si="174">D174*#REF!</f>
        <v>#REF!</v>
      </c>
      <c r="N174" s="47">
        <f t="shared" si="134"/>
        <v>0.91943381542253066</v>
      </c>
      <c r="O174" s="16">
        <v>61676</v>
      </c>
      <c r="P174" s="16">
        <v>39235</v>
      </c>
      <c r="Q174" s="16">
        <v>1454</v>
      </c>
      <c r="R174" s="78">
        <v>3</v>
      </c>
      <c r="S174" s="78">
        <v>487</v>
      </c>
      <c r="T174" s="16">
        <v>2525</v>
      </c>
      <c r="U174" s="16">
        <v>17327</v>
      </c>
      <c r="V174" s="78">
        <v>368</v>
      </c>
      <c r="W174" s="78">
        <v>2</v>
      </c>
      <c r="X174" s="51">
        <v>275</v>
      </c>
    </row>
    <row r="175" spans="1:24" x14ac:dyDescent="0.3">
      <c r="A175" s="19" t="s">
        <v>415</v>
      </c>
      <c r="B175" s="16" t="s">
        <v>421</v>
      </c>
      <c r="C175" s="19">
        <v>66303</v>
      </c>
      <c r="D175" s="16">
        <v>59279</v>
      </c>
      <c r="E175" s="78">
        <v>92</v>
      </c>
      <c r="F175" s="16">
        <v>3781</v>
      </c>
      <c r="G175" s="16">
        <v>2716</v>
      </c>
      <c r="H175" s="78">
        <v>177</v>
      </c>
      <c r="I175" s="78">
        <v>2</v>
      </c>
      <c r="J175" s="78">
        <v>53</v>
      </c>
      <c r="K175" s="78">
        <v>203</v>
      </c>
      <c r="L175" s="47">
        <f t="shared" si="132"/>
        <v>0.89406210880352321</v>
      </c>
      <c r="M175" s="50" t="e">
        <f t="shared" ref="M175" si="175">D175*#REF!</f>
        <v>#REF!</v>
      </c>
      <c r="N175" s="47">
        <f t="shared" si="134"/>
        <v>0.89753103177835092</v>
      </c>
      <c r="O175" s="16">
        <v>66303</v>
      </c>
      <c r="P175" s="16">
        <v>45438</v>
      </c>
      <c r="Q175" s="78">
        <v>503</v>
      </c>
      <c r="R175" s="78">
        <v>10</v>
      </c>
      <c r="S175" s="78">
        <v>168</v>
      </c>
      <c r="T175" s="16">
        <v>6834</v>
      </c>
      <c r="U175" s="16">
        <v>12880</v>
      </c>
      <c r="V175" s="78">
        <v>161</v>
      </c>
      <c r="W175" s="78">
        <v>2</v>
      </c>
      <c r="X175" s="51">
        <v>307</v>
      </c>
    </row>
    <row r="176" spans="1:24" x14ac:dyDescent="0.3">
      <c r="A176" s="19" t="s">
        <v>415</v>
      </c>
      <c r="B176" s="16" t="s">
        <v>423</v>
      </c>
      <c r="C176" s="19">
        <v>56469</v>
      </c>
      <c r="D176" s="16">
        <v>31924</v>
      </c>
      <c r="E176" s="16">
        <v>2800</v>
      </c>
      <c r="F176" s="16">
        <v>10289</v>
      </c>
      <c r="G176" s="16">
        <v>9293</v>
      </c>
      <c r="H176" s="16">
        <v>1190</v>
      </c>
      <c r="I176" s="78">
        <v>21</v>
      </c>
      <c r="J176" s="78">
        <v>681</v>
      </c>
      <c r="K176" s="78">
        <v>271</v>
      </c>
      <c r="L176" s="47">
        <f t="shared" si="132"/>
        <v>0.56533673342896107</v>
      </c>
      <c r="M176" s="50" t="e">
        <f t="shared" ref="M176" si="176">D176*#REF!</f>
        <v>#REF!</v>
      </c>
      <c r="N176" s="47">
        <f t="shared" si="134"/>
        <v>0.59846995696753968</v>
      </c>
      <c r="O176" s="16">
        <v>56469</v>
      </c>
      <c r="P176" s="16">
        <v>19352</v>
      </c>
      <c r="Q176" s="78">
        <v>222</v>
      </c>
      <c r="R176" s="78">
        <v>57</v>
      </c>
      <c r="S176" s="78">
        <v>239</v>
      </c>
      <c r="T176" s="16">
        <v>30275</v>
      </c>
      <c r="U176" s="16">
        <v>5932</v>
      </c>
      <c r="V176" s="78">
        <v>211</v>
      </c>
      <c r="W176" s="78">
        <v>1</v>
      </c>
      <c r="X176" s="51">
        <v>180</v>
      </c>
    </row>
    <row r="177" spans="1:24" x14ac:dyDescent="0.3">
      <c r="A177" s="19" t="s">
        <v>415</v>
      </c>
      <c r="B177" s="16" t="s">
        <v>425</v>
      </c>
      <c r="C177" s="19">
        <v>58023</v>
      </c>
      <c r="D177" s="16">
        <v>32098</v>
      </c>
      <c r="E177" s="16">
        <v>2139</v>
      </c>
      <c r="F177" s="16">
        <v>13146</v>
      </c>
      <c r="G177" s="16">
        <v>8510</v>
      </c>
      <c r="H177" s="78">
        <v>846</v>
      </c>
      <c r="I177" s="78">
        <v>4</v>
      </c>
      <c r="J177" s="78">
        <v>849</v>
      </c>
      <c r="K177" s="78">
        <v>431</v>
      </c>
      <c r="L177" s="47">
        <f t="shared" si="132"/>
        <v>0.55319442290126331</v>
      </c>
      <c r="M177" s="50" t="e">
        <f t="shared" ref="M177" si="177">D177*#REF!</f>
        <v>#REF!</v>
      </c>
      <c r="N177" s="47">
        <f t="shared" si="134"/>
        <v>0.58240697654378437</v>
      </c>
      <c r="O177" s="16">
        <v>58023</v>
      </c>
      <c r="P177" s="16">
        <v>17201</v>
      </c>
      <c r="Q177" s="78">
        <v>124</v>
      </c>
      <c r="R177" s="78">
        <v>125</v>
      </c>
      <c r="S177" s="78">
        <v>119</v>
      </c>
      <c r="T177" s="16">
        <v>35793</v>
      </c>
      <c r="U177" s="16">
        <v>3369</v>
      </c>
      <c r="V177" s="78">
        <v>111</v>
      </c>
      <c r="W177" s="78">
        <v>18</v>
      </c>
      <c r="X177" s="18">
        <v>1163</v>
      </c>
    </row>
    <row r="178" spans="1:24" x14ac:dyDescent="0.3">
      <c r="A178" s="19" t="s">
        <v>415</v>
      </c>
      <c r="B178" s="16" t="s">
        <v>427</v>
      </c>
      <c r="C178" s="19">
        <v>66999</v>
      </c>
      <c r="D178" s="16">
        <v>22141</v>
      </c>
      <c r="E178" s="16">
        <v>10579</v>
      </c>
      <c r="F178" s="16">
        <v>13271</v>
      </c>
      <c r="G178" s="16">
        <v>18046</v>
      </c>
      <c r="H178" s="78">
        <v>616</v>
      </c>
      <c r="I178" s="78">
        <v>14</v>
      </c>
      <c r="J178" s="16">
        <v>1718</v>
      </c>
      <c r="K178" s="78">
        <v>614</v>
      </c>
      <c r="L178" s="47">
        <f t="shared" si="132"/>
        <v>0.33046761891968535</v>
      </c>
      <c r="M178" s="50" t="e">
        <f t="shared" ref="M178" si="178">D178*#REF!</f>
        <v>#REF!</v>
      </c>
      <c r="N178" s="47">
        <f t="shared" si="134"/>
        <v>0.36530395976059343</v>
      </c>
      <c r="O178" s="16">
        <v>66999</v>
      </c>
      <c r="P178" s="16">
        <v>10421</v>
      </c>
      <c r="Q178" s="78">
        <v>106</v>
      </c>
      <c r="R178" s="78">
        <v>306</v>
      </c>
      <c r="S178" s="78">
        <v>52</v>
      </c>
      <c r="T178" s="16">
        <v>53476</v>
      </c>
      <c r="U178" s="16">
        <v>2323</v>
      </c>
      <c r="V178" s="78">
        <v>45</v>
      </c>
      <c r="W178" s="78">
        <v>10</v>
      </c>
      <c r="X178" s="51">
        <v>260</v>
      </c>
    </row>
    <row r="179" spans="1:24" x14ac:dyDescent="0.3">
      <c r="A179" s="19" t="s">
        <v>415</v>
      </c>
      <c r="B179" s="16" t="s">
        <v>429</v>
      </c>
      <c r="C179" s="19">
        <v>34211</v>
      </c>
      <c r="D179" s="16">
        <v>6864</v>
      </c>
      <c r="E179" s="16">
        <v>10164</v>
      </c>
      <c r="F179" s="16">
        <v>4357</v>
      </c>
      <c r="G179" s="16">
        <v>9428</v>
      </c>
      <c r="H179" s="16">
        <v>1824</v>
      </c>
      <c r="I179" s="78">
        <v>24</v>
      </c>
      <c r="J179" s="16">
        <v>1449</v>
      </c>
      <c r="K179" s="78">
        <v>101</v>
      </c>
      <c r="L179" s="47">
        <f t="shared" si="132"/>
        <v>0.20063722194615766</v>
      </c>
      <c r="M179" s="50" t="e">
        <f t="shared" ref="M179" si="179">D179*#REF!</f>
        <v>#REF!</v>
      </c>
      <c r="N179" s="47">
        <f t="shared" si="134"/>
        <v>0.29630820496331589</v>
      </c>
      <c r="O179" s="16">
        <v>34211</v>
      </c>
      <c r="P179" s="16">
        <v>4347</v>
      </c>
      <c r="Q179" s="78">
        <v>17</v>
      </c>
      <c r="R179" s="78">
        <v>214</v>
      </c>
      <c r="S179" s="78">
        <v>24</v>
      </c>
      <c r="T179" s="16">
        <v>27308</v>
      </c>
      <c r="U179" s="16">
        <v>1878</v>
      </c>
      <c r="V179" s="78">
        <v>22</v>
      </c>
      <c r="W179" s="78">
        <v>57</v>
      </c>
      <c r="X179" s="51">
        <v>344</v>
      </c>
    </row>
    <row r="180" spans="1:24" x14ac:dyDescent="0.3">
      <c r="A180" s="19" t="s">
        <v>415</v>
      </c>
      <c r="B180" s="16" t="s">
        <v>431</v>
      </c>
      <c r="C180" s="19">
        <v>73775</v>
      </c>
      <c r="D180" s="16">
        <v>54164</v>
      </c>
      <c r="E180" s="78">
        <v>218</v>
      </c>
      <c r="F180" s="16">
        <v>4679</v>
      </c>
      <c r="G180" s="16">
        <v>9295</v>
      </c>
      <c r="H180" s="16">
        <v>4904</v>
      </c>
      <c r="I180" s="78">
        <v>80</v>
      </c>
      <c r="J180" s="78">
        <v>153</v>
      </c>
      <c r="K180" s="78">
        <v>282</v>
      </c>
      <c r="L180" s="47">
        <f t="shared" si="132"/>
        <v>0.73417824466282611</v>
      </c>
      <c r="M180" s="50" t="e">
        <f t="shared" ref="M180" si="180">D180*#REF!</f>
        <v>#REF!</v>
      </c>
      <c r="N180" s="47">
        <f t="shared" si="134"/>
        <v>0.80272450016943409</v>
      </c>
      <c r="O180" s="16">
        <v>73775</v>
      </c>
      <c r="P180" s="16">
        <v>37448</v>
      </c>
      <c r="Q180" s="78">
        <v>428</v>
      </c>
      <c r="R180" s="78">
        <v>12</v>
      </c>
      <c r="S180" s="78">
        <v>224</v>
      </c>
      <c r="T180" s="16">
        <v>10939</v>
      </c>
      <c r="U180" s="16">
        <v>23865</v>
      </c>
      <c r="V180" s="78">
        <v>355</v>
      </c>
      <c r="W180" s="78" t="s">
        <v>896</v>
      </c>
      <c r="X180" s="51">
        <v>504</v>
      </c>
    </row>
    <row r="181" spans="1:24" x14ac:dyDescent="0.3">
      <c r="A181" s="19" t="s">
        <v>415</v>
      </c>
      <c r="B181" s="16" t="s">
        <v>433</v>
      </c>
      <c r="C181" s="19">
        <v>148711</v>
      </c>
      <c r="D181" s="16">
        <v>113503</v>
      </c>
      <c r="E181" s="78">
        <v>181</v>
      </c>
      <c r="F181" s="16">
        <v>3597</v>
      </c>
      <c r="G181" s="16">
        <v>12612</v>
      </c>
      <c r="H181" s="16">
        <v>17935</v>
      </c>
      <c r="I181" s="78">
        <v>124</v>
      </c>
      <c r="J181" s="78">
        <v>330</v>
      </c>
      <c r="K181" s="78">
        <v>429</v>
      </c>
      <c r="L181" s="47">
        <f t="shared" si="132"/>
        <v>0.76324548957373695</v>
      </c>
      <c r="M181" s="50" t="e">
        <f t="shared" ref="M181" si="181">D181*#REF!</f>
        <v>#REF!</v>
      </c>
      <c r="N181" s="47">
        <f t="shared" si="134"/>
        <v>0.88606760764166737</v>
      </c>
      <c r="O181" s="16">
        <v>148711</v>
      </c>
      <c r="P181" s="16">
        <v>61386</v>
      </c>
      <c r="Q181" s="78">
        <v>702</v>
      </c>
      <c r="R181" s="78">
        <v>18</v>
      </c>
      <c r="S181" s="78">
        <v>370</v>
      </c>
      <c r="T181" s="16">
        <v>8858</v>
      </c>
      <c r="U181" s="16">
        <v>73724</v>
      </c>
      <c r="V181" s="16">
        <v>1726</v>
      </c>
      <c r="W181" s="78">
        <v>4</v>
      </c>
      <c r="X181" s="18">
        <v>1923</v>
      </c>
    </row>
    <row r="182" spans="1:24" x14ac:dyDescent="0.3">
      <c r="A182" s="19" t="s">
        <v>415</v>
      </c>
      <c r="B182" s="16" t="s">
        <v>437</v>
      </c>
      <c r="C182" s="19">
        <v>43320</v>
      </c>
      <c r="D182" s="16">
        <v>42137</v>
      </c>
      <c r="E182" s="78">
        <v>27</v>
      </c>
      <c r="F182" s="78">
        <v>579</v>
      </c>
      <c r="G182" s="78">
        <v>418</v>
      </c>
      <c r="H182" s="78">
        <v>49</v>
      </c>
      <c r="I182" s="78">
        <v>2</v>
      </c>
      <c r="J182" s="78">
        <v>3</v>
      </c>
      <c r="K182" s="78">
        <v>105</v>
      </c>
      <c r="L182" s="47">
        <f t="shared" si="132"/>
        <v>0.9726915974145891</v>
      </c>
      <c r="M182" s="50" t="e">
        <f t="shared" ref="M182" si="182">D182*#REF!</f>
        <v>#REF!</v>
      </c>
      <c r="N182" s="47">
        <f t="shared" si="134"/>
        <v>0.9738919667590028</v>
      </c>
      <c r="O182" s="16">
        <v>43320</v>
      </c>
      <c r="P182" s="16">
        <v>28419</v>
      </c>
      <c r="Q182" s="16">
        <v>2249</v>
      </c>
      <c r="R182" s="78">
        <v>5</v>
      </c>
      <c r="S182" s="78">
        <v>504</v>
      </c>
      <c r="T182" s="78">
        <v>746</v>
      </c>
      <c r="U182" s="16">
        <v>10404</v>
      </c>
      <c r="V182" s="78">
        <v>427</v>
      </c>
      <c r="W182" s="78" t="s">
        <v>896</v>
      </c>
      <c r="X182" s="51">
        <v>566</v>
      </c>
    </row>
    <row r="183" spans="1:24" x14ac:dyDescent="0.3">
      <c r="A183" s="19" t="s">
        <v>415</v>
      </c>
      <c r="B183" s="16" t="s">
        <v>439</v>
      </c>
      <c r="C183" s="19">
        <v>14637</v>
      </c>
      <c r="D183" s="16">
        <v>14486</v>
      </c>
      <c r="E183" s="78">
        <v>7</v>
      </c>
      <c r="F183" s="78">
        <v>85</v>
      </c>
      <c r="G183" s="78">
        <v>38</v>
      </c>
      <c r="H183" s="78">
        <v>5</v>
      </c>
      <c r="I183" s="78">
        <v>1</v>
      </c>
      <c r="J183" s="78">
        <v>1</v>
      </c>
      <c r="K183" s="78">
        <v>14</v>
      </c>
      <c r="L183" s="47">
        <f t="shared" si="132"/>
        <v>0.98968367834938853</v>
      </c>
      <c r="M183" s="50" t="e">
        <f t="shared" ref="M183" si="183">D183*#REF!</f>
        <v>#REF!</v>
      </c>
      <c r="N183" s="47">
        <f t="shared" si="134"/>
        <v>0.9900935984149758</v>
      </c>
      <c r="O183" s="16">
        <v>14637</v>
      </c>
      <c r="P183" s="16">
        <v>10869</v>
      </c>
      <c r="Q183" s="16">
        <v>1503</v>
      </c>
      <c r="R183" s="78">
        <v>1</v>
      </c>
      <c r="S183" s="78">
        <v>35</v>
      </c>
      <c r="T183" s="78">
        <v>332</v>
      </c>
      <c r="U183" s="16">
        <v>1694</v>
      </c>
      <c r="V183" s="78">
        <v>115</v>
      </c>
      <c r="W183" s="78" t="s">
        <v>896</v>
      </c>
      <c r="X183" s="51">
        <v>88</v>
      </c>
    </row>
    <row r="184" spans="1:24" x14ac:dyDescent="0.3">
      <c r="A184" s="19" t="s">
        <v>415</v>
      </c>
      <c r="B184" s="16" t="s">
        <v>441</v>
      </c>
      <c r="C184" s="19">
        <v>32725</v>
      </c>
      <c r="D184" s="16">
        <v>32130</v>
      </c>
      <c r="E184" s="78">
        <v>7</v>
      </c>
      <c r="F184" s="78">
        <v>161</v>
      </c>
      <c r="G184" s="78">
        <v>338</v>
      </c>
      <c r="H184" s="78">
        <v>51</v>
      </c>
      <c r="I184" s="78" t="s">
        <v>896</v>
      </c>
      <c r="J184" s="78">
        <v>1</v>
      </c>
      <c r="K184" s="78">
        <v>37</v>
      </c>
      <c r="L184" s="47">
        <f t="shared" si="132"/>
        <v>0.98181818181818181</v>
      </c>
      <c r="M184" s="50" t="e">
        <f t="shared" ref="M184" si="184">D184*#REF!</f>
        <v>#REF!</v>
      </c>
      <c r="N184" s="47">
        <f t="shared" si="134"/>
        <v>0.98340718105423985</v>
      </c>
      <c r="O184" s="16">
        <v>32725</v>
      </c>
      <c r="P184" s="16">
        <v>22136</v>
      </c>
      <c r="Q184" s="16">
        <v>1622</v>
      </c>
      <c r="R184" s="78">
        <v>8</v>
      </c>
      <c r="S184" s="78">
        <v>252</v>
      </c>
      <c r="T184" s="78">
        <v>901</v>
      </c>
      <c r="U184" s="16">
        <v>7370</v>
      </c>
      <c r="V184" s="78">
        <v>174</v>
      </c>
      <c r="W184" s="78">
        <v>1</v>
      </c>
      <c r="X184" s="51">
        <v>261</v>
      </c>
    </row>
    <row r="185" spans="1:24" x14ac:dyDescent="0.3">
      <c r="A185" s="19" t="s">
        <v>415</v>
      </c>
      <c r="B185" s="16" t="s">
        <v>443</v>
      </c>
      <c r="C185" s="19">
        <v>64756</v>
      </c>
      <c r="D185" s="16">
        <v>59365</v>
      </c>
      <c r="E185" s="78">
        <v>25</v>
      </c>
      <c r="F185" s="78">
        <v>671</v>
      </c>
      <c r="G185" s="16">
        <v>3925</v>
      </c>
      <c r="H185" s="78">
        <v>607</v>
      </c>
      <c r="I185" s="78">
        <v>22</v>
      </c>
      <c r="J185" s="78">
        <v>41</v>
      </c>
      <c r="K185" s="78">
        <v>100</v>
      </c>
      <c r="L185" s="47">
        <f t="shared" si="132"/>
        <v>0.91674902711717832</v>
      </c>
      <c r="M185" s="50" t="e">
        <f t="shared" ref="M185" si="185">D185*#REF!</f>
        <v>#REF!</v>
      </c>
      <c r="N185" s="47">
        <f t="shared" si="134"/>
        <v>0.92675582185434557</v>
      </c>
      <c r="O185" s="16">
        <v>64756</v>
      </c>
      <c r="P185" s="16">
        <v>38128</v>
      </c>
      <c r="Q185" s="16">
        <v>1165</v>
      </c>
      <c r="R185" s="78">
        <v>10</v>
      </c>
      <c r="S185" s="78">
        <v>511</v>
      </c>
      <c r="T185" s="16">
        <v>2468</v>
      </c>
      <c r="U185" s="16">
        <v>21383</v>
      </c>
      <c r="V185" s="78">
        <v>606</v>
      </c>
      <c r="W185" s="78">
        <v>4</v>
      </c>
      <c r="X185" s="51">
        <v>481</v>
      </c>
    </row>
    <row r="186" spans="1:24" x14ac:dyDescent="0.3">
      <c r="A186" s="19" t="s">
        <v>415</v>
      </c>
      <c r="B186" s="16" t="s">
        <v>445</v>
      </c>
      <c r="C186" s="19">
        <v>45456</v>
      </c>
      <c r="D186" s="16">
        <v>43437</v>
      </c>
      <c r="E186" s="78">
        <v>9</v>
      </c>
      <c r="F186" s="78">
        <v>522</v>
      </c>
      <c r="G186" s="78">
        <v>901</v>
      </c>
      <c r="H186" s="78">
        <v>510</v>
      </c>
      <c r="I186" s="78">
        <v>8</v>
      </c>
      <c r="J186" s="78">
        <v>16</v>
      </c>
      <c r="K186" s="78">
        <v>53</v>
      </c>
      <c r="L186" s="47">
        <f t="shared" si="132"/>
        <v>0.95558342133051744</v>
      </c>
      <c r="M186" s="50" t="e">
        <f t="shared" ref="M186" si="186">D186*#REF!</f>
        <v>#REF!</v>
      </c>
      <c r="N186" s="47">
        <f t="shared" si="134"/>
        <v>0.96715505103836674</v>
      </c>
      <c r="O186" s="16">
        <v>45456</v>
      </c>
      <c r="P186" s="16">
        <v>28804</v>
      </c>
      <c r="Q186" s="78">
        <v>631</v>
      </c>
      <c r="R186" s="78">
        <v>4</v>
      </c>
      <c r="S186" s="78">
        <v>345</v>
      </c>
      <c r="T186" s="16">
        <v>1672</v>
      </c>
      <c r="U186" s="16">
        <v>13389</v>
      </c>
      <c r="V186" s="78">
        <v>314</v>
      </c>
      <c r="W186" s="78">
        <v>2</v>
      </c>
      <c r="X186" s="51">
        <v>295</v>
      </c>
    </row>
    <row r="187" spans="1:24" x14ac:dyDescent="0.3">
      <c r="A187" s="19" t="s">
        <v>415</v>
      </c>
      <c r="B187" s="16" t="s">
        <v>447</v>
      </c>
      <c r="C187" s="19">
        <v>14409</v>
      </c>
      <c r="D187" s="16">
        <v>13948</v>
      </c>
      <c r="E187" s="78">
        <v>11</v>
      </c>
      <c r="F187" s="78">
        <v>178</v>
      </c>
      <c r="G187" s="78">
        <v>67</v>
      </c>
      <c r="H187" s="78">
        <v>181</v>
      </c>
      <c r="I187" s="78">
        <v>3</v>
      </c>
      <c r="J187" s="78">
        <v>8</v>
      </c>
      <c r="K187" s="78">
        <v>13</v>
      </c>
      <c r="L187" s="47">
        <f t="shared" si="132"/>
        <v>0.96800610729405234</v>
      </c>
      <c r="M187" s="50" t="e">
        <f t="shared" ref="M187" si="187">D187*#REF!</f>
        <v>#REF!</v>
      </c>
      <c r="N187" s="47">
        <f t="shared" si="134"/>
        <v>0.9811229092928031</v>
      </c>
      <c r="O187" s="16">
        <v>14409</v>
      </c>
      <c r="P187" s="16">
        <v>10049</v>
      </c>
      <c r="Q187" s="78">
        <v>138</v>
      </c>
      <c r="R187" s="78">
        <v>2</v>
      </c>
      <c r="S187" s="78">
        <v>90</v>
      </c>
      <c r="T187" s="78">
        <v>362</v>
      </c>
      <c r="U187" s="16">
        <v>3546</v>
      </c>
      <c r="V187" s="78">
        <v>148</v>
      </c>
      <c r="W187" s="78" t="s">
        <v>896</v>
      </c>
      <c r="X187" s="51">
        <v>74</v>
      </c>
    </row>
    <row r="188" spans="1:24" x14ac:dyDescent="0.3">
      <c r="A188" s="19" t="s">
        <v>415</v>
      </c>
      <c r="B188" s="16" t="s">
        <v>449</v>
      </c>
      <c r="C188" s="19">
        <v>35360</v>
      </c>
      <c r="D188" s="16">
        <v>35254</v>
      </c>
      <c r="E188" s="78">
        <v>22</v>
      </c>
      <c r="F188" s="78">
        <v>42</v>
      </c>
      <c r="G188" s="78">
        <v>19</v>
      </c>
      <c r="H188" s="78">
        <v>4</v>
      </c>
      <c r="I188" s="78" t="s">
        <v>896</v>
      </c>
      <c r="J188" s="78">
        <v>0</v>
      </c>
      <c r="K188" s="78">
        <v>19</v>
      </c>
      <c r="L188" s="47">
        <f t="shared" si="132"/>
        <v>0.99700226244343892</v>
      </c>
      <c r="M188" s="50" t="e">
        <f t="shared" ref="M188" si="188">D188*#REF!</f>
        <v>#REF!</v>
      </c>
      <c r="N188" s="47">
        <f t="shared" si="134"/>
        <v>0.99711538461538463</v>
      </c>
      <c r="O188" s="16">
        <v>35360</v>
      </c>
      <c r="P188" s="16">
        <v>29183</v>
      </c>
      <c r="Q188" s="16">
        <v>2439</v>
      </c>
      <c r="R188" s="78">
        <v>3</v>
      </c>
      <c r="S188" s="78">
        <v>343</v>
      </c>
      <c r="T188" s="78">
        <v>111</v>
      </c>
      <c r="U188" s="16">
        <v>2996</v>
      </c>
      <c r="V188" s="78">
        <v>94</v>
      </c>
      <c r="W188" s="78" t="s">
        <v>896</v>
      </c>
      <c r="X188" s="51">
        <v>191</v>
      </c>
    </row>
    <row r="189" spans="1:24" x14ac:dyDescent="0.3">
      <c r="A189" s="19" t="s">
        <v>415</v>
      </c>
      <c r="B189" s="16" t="s">
        <v>451</v>
      </c>
      <c r="C189" s="19">
        <v>10306</v>
      </c>
      <c r="D189" s="16">
        <v>10240</v>
      </c>
      <c r="E189" s="78">
        <v>7</v>
      </c>
      <c r="F189" s="78">
        <v>39</v>
      </c>
      <c r="G189" s="78">
        <v>11</v>
      </c>
      <c r="H189" s="78">
        <v>0</v>
      </c>
      <c r="I189" s="78" t="s">
        <v>896</v>
      </c>
      <c r="J189" s="78">
        <v>0</v>
      </c>
      <c r="K189" s="78">
        <v>9</v>
      </c>
      <c r="L189" s="47">
        <f t="shared" si="132"/>
        <v>0.99359596351639823</v>
      </c>
      <c r="M189" s="50" t="e">
        <f t="shared" ref="M189" si="189">D189*#REF!</f>
        <v>#REF!</v>
      </c>
      <c r="N189" s="47">
        <f t="shared" si="134"/>
        <v>0.99359596351639823</v>
      </c>
      <c r="O189" s="16">
        <v>10306</v>
      </c>
      <c r="P189" s="16">
        <v>8374</v>
      </c>
      <c r="Q189" s="78">
        <v>907</v>
      </c>
      <c r="R189" s="78" t="s">
        <v>896</v>
      </c>
      <c r="S189" s="78">
        <v>245</v>
      </c>
      <c r="T189" s="78">
        <v>13</v>
      </c>
      <c r="U189" s="78">
        <v>699</v>
      </c>
      <c r="V189" s="78">
        <v>19</v>
      </c>
      <c r="W189" s="78" t="s">
        <v>896</v>
      </c>
      <c r="X189" s="51">
        <v>49</v>
      </c>
    </row>
    <row r="190" spans="1:24" x14ac:dyDescent="0.3">
      <c r="A190" s="19" t="s">
        <v>415</v>
      </c>
      <c r="B190" s="16" t="s">
        <v>453</v>
      </c>
      <c r="C190" s="19">
        <v>8397</v>
      </c>
      <c r="D190" s="16">
        <v>8334</v>
      </c>
      <c r="E190" s="78">
        <v>3</v>
      </c>
      <c r="F190" s="78">
        <v>35</v>
      </c>
      <c r="G190" s="78">
        <v>16</v>
      </c>
      <c r="H190" s="78">
        <v>2</v>
      </c>
      <c r="I190" s="78" t="s">
        <v>896</v>
      </c>
      <c r="J190" s="78">
        <v>0</v>
      </c>
      <c r="K190" s="78">
        <v>7</v>
      </c>
      <c r="L190" s="47">
        <f t="shared" si="132"/>
        <v>0.992497320471597</v>
      </c>
      <c r="M190" s="50" t="e">
        <f t="shared" ref="M190" si="190">D190*#REF!</f>
        <v>#REF!</v>
      </c>
      <c r="N190" s="47">
        <f t="shared" si="134"/>
        <v>0.99273550077408601</v>
      </c>
      <c r="O190" s="16">
        <v>8397</v>
      </c>
      <c r="P190" s="16">
        <v>6753</v>
      </c>
      <c r="Q190" s="78">
        <v>732</v>
      </c>
      <c r="R190" s="78">
        <v>1</v>
      </c>
      <c r="S190" s="78">
        <v>99</v>
      </c>
      <c r="T190" s="78">
        <v>41</v>
      </c>
      <c r="U190" s="78">
        <v>709</v>
      </c>
      <c r="V190" s="78">
        <v>17</v>
      </c>
      <c r="W190" s="78" t="s">
        <v>896</v>
      </c>
      <c r="X190" s="51">
        <v>45</v>
      </c>
    </row>
    <row r="191" spans="1:24" x14ac:dyDescent="0.3">
      <c r="A191" s="19" t="s">
        <v>415</v>
      </c>
      <c r="B191" s="16" t="s">
        <v>455</v>
      </c>
      <c r="C191" s="19">
        <v>76984</v>
      </c>
      <c r="D191" s="16">
        <v>64808</v>
      </c>
      <c r="E191" s="78">
        <v>408</v>
      </c>
      <c r="F191" s="16">
        <v>2505</v>
      </c>
      <c r="G191" s="16">
        <v>6124</v>
      </c>
      <c r="H191" s="16">
        <v>2684</v>
      </c>
      <c r="I191" s="78">
        <v>67</v>
      </c>
      <c r="J191" s="78">
        <v>154</v>
      </c>
      <c r="K191" s="78">
        <v>234</v>
      </c>
      <c r="L191" s="47">
        <f t="shared" si="132"/>
        <v>0.84183726488621013</v>
      </c>
      <c r="M191" s="50" t="e">
        <f t="shared" ref="M191" si="191">D191*#REF!</f>
        <v>#REF!</v>
      </c>
      <c r="N191" s="47">
        <f t="shared" si="134"/>
        <v>0.87870206796217398</v>
      </c>
      <c r="O191" s="16">
        <v>76984</v>
      </c>
      <c r="P191" s="16">
        <v>39529</v>
      </c>
      <c r="Q191" s="78">
        <v>603</v>
      </c>
      <c r="R191" s="78">
        <v>45</v>
      </c>
      <c r="S191" s="78">
        <v>264</v>
      </c>
      <c r="T191" s="16">
        <v>8040</v>
      </c>
      <c r="U191" s="16">
        <v>27491</v>
      </c>
      <c r="V191" s="78">
        <v>481</v>
      </c>
      <c r="W191" s="78">
        <v>1</v>
      </c>
      <c r="X191" s="51">
        <v>530</v>
      </c>
    </row>
    <row r="192" spans="1:24" x14ac:dyDescent="0.3">
      <c r="A192" s="19" t="s">
        <v>415</v>
      </c>
      <c r="B192" s="16" t="s">
        <v>457</v>
      </c>
      <c r="C192" s="19">
        <v>42704</v>
      </c>
      <c r="D192" s="16">
        <v>39967</v>
      </c>
      <c r="E192" s="78">
        <v>29</v>
      </c>
      <c r="F192" s="78">
        <v>624</v>
      </c>
      <c r="G192" s="16">
        <v>1705</v>
      </c>
      <c r="H192" s="78">
        <v>219</v>
      </c>
      <c r="I192" s="78" t="s">
        <v>896</v>
      </c>
      <c r="J192" s="78">
        <v>20</v>
      </c>
      <c r="K192" s="78">
        <v>140</v>
      </c>
      <c r="L192" s="47">
        <f t="shared" si="132"/>
        <v>0.93590764331210186</v>
      </c>
      <c r="M192" s="50" t="e">
        <f t="shared" ref="M192" si="192">D192*#REF!</f>
        <v>#REF!</v>
      </c>
      <c r="N192" s="47">
        <f t="shared" si="134"/>
        <v>0.94150430872986135</v>
      </c>
      <c r="O192" s="16">
        <v>42704</v>
      </c>
      <c r="P192" s="16">
        <v>30816</v>
      </c>
      <c r="Q192" s="16">
        <v>2297</v>
      </c>
      <c r="R192" s="78">
        <v>3</v>
      </c>
      <c r="S192" s="78">
        <v>381</v>
      </c>
      <c r="T192" s="16">
        <v>2039</v>
      </c>
      <c r="U192" s="16">
        <v>6801</v>
      </c>
      <c r="V192" s="78">
        <v>110</v>
      </c>
      <c r="W192" s="78">
        <v>1</v>
      </c>
      <c r="X192" s="51">
        <v>256</v>
      </c>
    </row>
    <row r="193" spans="1:24" x14ac:dyDescent="0.3">
      <c r="A193" s="19" t="s">
        <v>415</v>
      </c>
      <c r="B193" s="16" t="s">
        <v>459</v>
      </c>
      <c r="C193" s="19">
        <v>33913</v>
      </c>
      <c r="D193" s="16">
        <v>23883</v>
      </c>
      <c r="E193" s="78">
        <v>272</v>
      </c>
      <c r="F193" s="16">
        <v>1592</v>
      </c>
      <c r="G193" s="16">
        <v>6345</v>
      </c>
      <c r="H193" s="16">
        <v>1257</v>
      </c>
      <c r="I193" s="78">
        <v>3</v>
      </c>
      <c r="J193" s="78">
        <v>334</v>
      </c>
      <c r="K193" s="78">
        <v>227</v>
      </c>
      <c r="L193" s="47">
        <f t="shared" si="132"/>
        <v>0.7042432105682187</v>
      </c>
      <c r="M193" s="50" t="e">
        <f t="shared" ref="M193" si="193">D193*#REF!</f>
        <v>#REF!</v>
      </c>
      <c r="N193" s="47">
        <f t="shared" si="134"/>
        <v>0.7511573732786837</v>
      </c>
      <c r="O193" s="16">
        <v>33913</v>
      </c>
      <c r="P193" s="16">
        <v>16174</v>
      </c>
      <c r="Q193" s="78">
        <v>335</v>
      </c>
      <c r="R193" s="78">
        <v>15</v>
      </c>
      <c r="S193" s="78">
        <v>201</v>
      </c>
      <c r="T193" s="16">
        <v>5815</v>
      </c>
      <c r="U193" s="16">
        <v>10987</v>
      </c>
      <c r="V193" s="78">
        <v>124</v>
      </c>
      <c r="W193" s="78">
        <v>15</v>
      </c>
      <c r="X193" s="51">
        <v>247</v>
      </c>
    </row>
    <row r="194" spans="1:24" x14ac:dyDescent="0.3">
      <c r="A194" s="19" t="s">
        <v>415</v>
      </c>
      <c r="B194" s="16" t="s">
        <v>461</v>
      </c>
      <c r="C194" s="19">
        <v>37905</v>
      </c>
      <c r="D194" s="16">
        <v>21581</v>
      </c>
      <c r="E194" s="78">
        <v>219</v>
      </c>
      <c r="F194" s="16">
        <v>2514</v>
      </c>
      <c r="G194" s="16">
        <v>7699</v>
      </c>
      <c r="H194" s="16">
        <v>5449</v>
      </c>
      <c r="I194" s="78">
        <v>45</v>
      </c>
      <c r="J194" s="78">
        <v>274</v>
      </c>
      <c r="K194" s="78">
        <v>124</v>
      </c>
      <c r="L194" s="47">
        <f t="shared" si="132"/>
        <v>0.56934441366574329</v>
      </c>
      <c r="M194" s="50" t="e">
        <f t="shared" ref="M194" si="194">D194*#REF!</f>
        <v>#REF!</v>
      </c>
      <c r="N194" s="47">
        <f t="shared" si="134"/>
        <v>0.72032713362353251</v>
      </c>
      <c r="O194" s="16">
        <v>37905</v>
      </c>
      <c r="P194" s="16">
        <v>16170</v>
      </c>
      <c r="Q194" s="78">
        <v>109</v>
      </c>
      <c r="R194" s="78">
        <v>10</v>
      </c>
      <c r="S194" s="78">
        <v>69</v>
      </c>
      <c r="T194" s="16">
        <v>8471</v>
      </c>
      <c r="U194" s="16">
        <v>12431</v>
      </c>
      <c r="V194" s="78">
        <v>194</v>
      </c>
      <c r="W194" s="78">
        <v>2</v>
      </c>
      <c r="X194" s="51">
        <v>449</v>
      </c>
    </row>
    <row r="195" spans="1:24" x14ac:dyDescent="0.3">
      <c r="A195" s="19" t="s">
        <v>415</v>
      </c>
      <c r="B195" s="16" t="s">
        <v>463</v>
      </c>
      <c r="C195" s="19">
        <v>25918</v>
      </c>
      <c r="D195" s="16">
        <v>25588</v>
      </c>
      <c r="E195" s="78">
        <v>13</v>
      </c>
      <c r="F195" s="78">
        <v>162</v>
      </c>
      <c r="G195" s="78">
        <v>93</v>
      </c>
      <c r="H195" s="78">
        <v>37</v>
      </c>
      <c r="I195" s="78">
        <v>1</v>
      </c>
      <c r="J195" s="78">
        <v>2</v>
      </c>
      <c r="K195" s="78">
        <v>22</v>
      </c>
      <c r="L195" s="47">
        <f t="shared" si="132"/>
        <v>0.98726753607531448</v>
      </c>
      <c r="M195" s="50" t="e">
        <f t="shared" ref="M195" si="195">D195*#REF!</f>
        <v>#REF!</v>
      </c>
      <c r="N195" s="47">
        <f t="shared" si="134"/>
        <v>0.98877228181186816</v>
      </c>
      <c r="O195" s="16">
        <v>25918</v>
      </c>
      <c r="P195" s="16">
        <v>18525</v>
      </c>
      <c r="Q195" s="16">
        <v>1548</v>
      </c>
      <c r="R195" s="78">
        <v>8</v>
      </c>
      <c r="S195" s="78">
        <v>301</v>
      </c>
      <c r="T195" s="78">
        <v>212</v>
      </c>
      <c r="U195" s="16">
        <v>5093</v>
      </c>
      <c r="V195" s="78">
        <v>83</v>
      </c>
      <c r="W195" s="78" t="s">
        <v>896</v>
      </c>
      <c r="X195" s="51">
        <v>148</v>
      </c>
    </row>
    <row r="196" spans="1:24" x14ac:dyDescent="0.3">
      <c r="A196" s="19" t="s">
        <v>415</v>
      </c>
      <c r="B196" s="16" t="s">
        <v>467</v>
      </c>
      <c r="C196" s="19">
        <v>61597</v>
      </c>
      <c r="D196" s="16">
        <v>29199</v>
      </c>
      <c r="E196" s="16">
        <v>2784</v>
      </c>
      <c r="F196" s="16">
        <v>5689</v>
      </c>
      <c r="G196" s="16">
        <v>16023</v>
      </c>
      <c r="H196" s="16">
        <v>5710</v>
      </c>
      <c r="I196" s="78">
        <v>81</v>
      </c>
      <c r="J196" s="16">
        <v>1723</v>
      </c>
      <c r="K196" s="78">
        <v>388</v>
      </c>
      <c r="L196" s="47">
        <f t="shared" si="132"/>
        <v>0.47403282627400684</v>
      </c>
      <c r="M196" s="50" t="e">
        <f t="shared" ref="M196" si="196">D196*#REF!</f>
        <v>#REF!</v>
      </c>
      <c r="N196" s="47">
        <f t="shared" si="134"/>
        <v>0.59470428754647142</v>
      </c>
      <c r="O196" s="16">
        <v>61597</v>
      </c>
      <c r="P196" s="16">
        <v>17877</v>
      </c>
      <c r="Q196" s="78">
        <v>645</v>
      </c>
      <c r="R196" s="78">
        <v>77</v>
      </c>
      <c r="S196" s="78">
        <v>382</v>
      </c>
      <c r="T196" s="16">
        <v>19369</v>
      </c>
      <c r="U196" s="16">
        <v>20645</v>
      </c>
      <c r="V196" s="78">
        <v>443</v>
      </c>
      <c r="W196" s="78">
        <v>4</v>
      </c>
      <c r="X196" s="18">
        <v>2155</v>
      </c>
    </row>
    <row r="197" spans="1:24" x14ac:dyDescent="0.3">
      <c r="A197" s="19" t="s">
        <v>415</v>
      </c>
      <c r="B197" s="16" t="s">
        <v>469</v>
      </c>
      <c r="C197" s="19">
        <v>42469</v>
      </c>
      <c r="D197" s="16">
        <v>12362</v>
      </c>
      <c r="E197" s="16">
        <v>8855</v>
      </c>
      <c r="F197" s="16">
        <v>5125</v>
      </c>
      <c r="G197" s="16">
        <v>9750</v>
      </c>
      <c r="H197" s="16">
        <v>2441</v>
      </c>
      <c r="I197" s="78">
        <v>19</v>
      </c>
      <c r="J197" s="16">
        <v>2752</v>
      </c>
      <c r="K197" s="78">
        <v>1165</v>
      </c>
      <c r="L197" s="47">
        <f t="shared" si="132"/>
        <v>0.29108290753255317</v>
      </c>
      <c r="M197" s="50" t="e">
        <f t="shared" ref="M197" si="197">D197*#REF!</f>
        <v>#REF!</v>
      </c>
      <c r="N197" s="47">
        <f t="shared" si="134"/>
        <v>0.41336033341967082</v>
      </c>
      <c r="O197" s="16">
        <v>42469</v>
      </c>
      <c r="P197" s="16">
        <v>7599</v>
      </c>
      <c r="Q197" s="78">
        <v>129</v>
      </c>
      <c r="R197" s="78">
        <v>104</v>
      </c>
      <c r="S197" s="78">
        <v>113</v>
      </c>
      <c r="T197" s="16">
        <v>25164</v>
      </c>
      <c r="U197" s="16">
        <v>2414</v>
      </c>
      <c r="V197" s="78">
        <v>123</v>
      </c>
      <c r="W197" s="78">
        <v>141</v>
      </c>
      <c r="X197" s="18">
        <v>6682</v>
      </c>
    </row>
    <row r="198" spans="1:24" x14ac:dyDescent="0.3">
      <c r="A198" s="19" t="s">
        <v>415</v>
      </c>
      <c r="B198" s="16" t="s">
        <v>471</v>
      </c>
      <c r="C198" s="19">
        <v>40087</v>
      </c>
      <c r="D198" s="16">
        <v>7055</v>
      </c>
      <c r="E198" s="16">
        <v>12664</v>
      </c>
      <c r="F198" s="16">
        <v>3114</v>
      </c>
      <c r="G198" s="16">
        <v>10526</v>
      </c>
      <c r="H198" s="78">
        <v>542</v>
      </c>
      <c r="I198" s="78">
        <v>14</v>
      </c>
      <c r="J198" s="16">
        <v>5368</v>
      </c>
      <c r="K198" s="78">
        <v>804</v>
      </c>
      <c r="L198" s="47">
        <f t="shared" ref="L198:L261" si="198">D198/C198</f>
        <v>0.17599221692818121</v>
      </c>
      <c r="M198" s="50" t="e">
        <f t="shared" ref="M198" si="199">D198*#REF!</f>
        <v>#REF!</v>
      </c>
      <c r="N198" s="47">
        <f t="shared" ref="N198:N261" si="200">(D198+J198+H198)/C198</f>
        <v>0.32342155811110834</v>
      </c>
      <c r="O198" s="16">
        <v>40087</v>
      </c>
      <c r="P198" s="16">
        <v>3891</v>
      </c>
      <c r="Q198" s="78">
        <v>17</v>
      </c>
      <c r="R198" s="78">
        <v>213</v>
      </c>
      <c r="S198" s="78">
        <v>32</v>
      </c>
      <c r="T198" s="16">
        <v>29909</v>
      </c>
      <c r="U198" s="16">
        <v>1511</v>
      </c>
      <c r="V198" s="78">
        <v>106</v>
      </c>
      <c r="W198" s="78">
        <v>133</v>
      </c>
      <c r="X198" s="18">
        <v>4275</v>
      </c>
    </row>
    <row r="199" spans="1:24" x14ac:dyDescent="0.3">
      <c r="A199" s="19" t="s">
        <v>415</v>
      </c>
      <c r="B199" s="16" t="s">
        <v>473</v>
      </c>
      <c r="C199" s="19">
        <v>39314</v>
      </c>
      <c r="D199" s="16">
        <v>6443</v>
      </c>
      <c r="E199" s="16">
        <v>13732</v>
      </c>
      <c r="F199" s="16">
        <v>2690</v>
      </c>
      <c r="G199" s="16">
        <v>11519</v>
      </c>
      <c r="H199" s="16">
        <v>1788</v>
      </c>
      <c r="I199" s="78">
        <v>34</v>
      </c>
      <c r="J199" s="16">
        <v>2541</v>
      </c>
      <c r="K199" s="78">
        <v>567</v>
      </c>
      <c r="L199" s="47">
        <f t="shared" si="198"/>
        <v>0.16388563870376965</v>
      </c>
      <c r="M199" s="50" t="e">
        <f t="shared" ref="M199" si="201">D199*#REF!</f>
        <v>#REF!</v>
      </c>
      <c r="N199" s="47">
        <f t="shared" si="200"/>
        <v>0.27399908429567077</v>
      </c>
      <c r="O199" s="16">
        <v>39314</v>
      </c>
      <c r="P199" s="16">
        <v>2964</v>
      </c>
      <c r="Q199" s="78">
        <v>28</v>
      </c>
      <c r="R199" s="78">
        <v>217</v>
      </c>
      <c r="S199" s="78">
        <v>28</v>
      </c>
      <c r="T199" s="16">
        <v>29759</v>
      </c>
      <c r="U199" s="16">
        <v>1120</v>
      </c>
      <c r="V199" s="78">
        <v>42</v>
      </c>
      <c r="W199" s="78">
        <v>205</v>
      </c>
      <c r="X199" s="18">
        <v>4951</v>
      </c>
    </row>
    <row r="200" spans="1:24" x14ac:dyDescent="0.3">
      <c r="A200" s="19" t="s">
        <v>415</v>
      </c>
      <c r="B200" s="16" t="s">
        <v>475</v>
      </c>
      <c r="C200" s="19">
        <v>51602</v>
      </c>
      <c r="D200" s="16">
        <v>8446</v>
      </c>
      <c r="E200" s="16">
        <v>13080</v>
      </c>
      <c r="F200" s="16">
        <v>8745</v>
      </c>
      <c r="G200" s="16">
        <v>15203</v>
      </c>
      <c r="H200" s="16">
        <v>3391</v>
      </c>
      <c r="I200" s="78">
        <v>26</v>
      </c>
      <c r="J200" s="16">
        <v>2673</v>
      </c>
      <c r="K200" s="78">
        <v>38</v>
      </c>
      <c r="L200" s="47">
        <f t="shared" si="198"/>
        <v>0.163675826518352</v>
      </c>
      <c r="M200" s="50" t="e">
        <f t="shared" ref="M200" si="202">D200*#REF!</f>
        <v>#REF!</v>
      </c>
      <c r="N200" s="47">
        <f t="shared" si="200"/>
        <v>0.28119065152513467</v>
      </c>
      <c r="O200" s="16">
        <v>51602</v>
      </c>
      <c r="P200" s="16">
        <v>4226</v>
      </c>
      <c r="Q200" s="78">
        <v>62</v>
      </c>
      <c r="R200" s="78">
        <v>240</v>
      </c>
      <c r="S200" s="78">
        <v>84</v>
      </c>
      <c r="T200" s="16">
        <v>43005</v>
      </c>
      <c r="U200" s="16">
        <v>1932</v>
      </c>
      <c r="V200" s="78">
        <v>110</v>
      </c>
      <c r="W200" s="78">
        <v>535</v>
      </c>
      <c r="X200" s="18">
        <v>1408</v>
      </c>
    </row>
    <row r="201" spans="1:24" x14ac:dyDescent="0.3">
      <c r="A201" s="19" t="s">
        <v>415</v>
      </c>
      <c r="B201" s="16" t="s">
        <v>477</v>
      </c>
      <c r="C201" s="19">
        <v>29792</v>
      </c>
      <c r="D201" s="16">
        <v>5862</v>
      </c>
      <c r="E201" s="16">
        <v>5489</v>
      </c>
      <c r="F201" s="16">
        <v>8998</v>
      </c>
      <c r="G201" s="16">
        <v>6532</v>
      </c>
      <c r="H201" s="16">
        <v>1365</v>
      </c>
      <c r="I201" s="78">
        <v>2</v>
      </c>
      <c r="J201" s="16">
        <v>1479</v>
      </c>
      <c r="K201" s="78">
        <v>65</v>
      </c>
      <c r="L201" s="47">
        <f t="shared" si="198"/>
        <v>0.19676423200859292</v>
      </c>
      <c r="M201" s="50" t="e">
        <f t="shared" ref="M201" si="203">D201*#REF!</f>
        <v>#REF!</v>
      </c>
      <c r="N201" s="47">
        <f t="shared" si="200"/>
        <v>0.29222610096670248</v>
      </c>
      <c r="O201" s="16">
        <v>29792</v>
      </c>
      <c r="P201" s="16">
        <v>1855</v>
      </c>
      <c r="Q201" s="78">
        <v>5</v>
      </c>
      <c r="R201" s="78">
        <v>138</v>
      </c>
      <c r="S201" s="78">
        <v>14</v>
      </c>
      <c r="T201" s="16">
        <v>23242</v>
      </c>
      <c r="U201" s="78">
        <v>241</v>
      </c>
      <c r="V201" s="78">
        <v>16</v>
      </c>
      <c r="W201" s="78">
        <v>177</v>
      </c>
      <c r="X201" s="18">
        <v>4104</v>
      </c>
    </row>
    <row r="202" spans="1:24" x14ac:dyDescent="0.3">
      <c r="A202" s="19" t="s">
        <v>415</v>
      </c>
      <c r="B202" s="16" t="s">
        <v>479</v>
      </c>
      <c r="C202" s="19">
        <v>28352</v>
      </c>
      <c r="D202" s="16">
        <v>6797</v>
      </c>
      <c r="E202" s="16">
        <v>4345</v>
      </c>
      <c r="F202" s="16">
        <v>6751</v>
      </c>
      <c r="G202" s="16">
        <v>7129</v>
      </c>
      <c r="H202" s="16">
        <v>1342</v>
      </c>
      <c r="I202" s="78">
        <v>7</v>
      </c>
      <c r="J202" s="16">
        <v>1739</v>
      </c>
      <c r="K202" s="78">
        <v>242</v>
      </c>
      <c r="L202" s="47">
        <f t="shared" si="198"/>
        <v>0.23973617381489842</v>
      </c>
      <c r="M202" s="50" t="e">
        <f t="shared" ref="M202" si="204">D202*#REF!</f>
        <v>#REF!</v>
      </c>
      <c r="N202" s="47">
        <f t="shared" si="200"/>
        <v>0.34840575620767494</v>
      </c>
      <c r="O202" s="16">
        <v>28352</v>
      </c>
      <c r="P202" s="16">
        <v>1601</v>
      </c>
      <c r="Q202" s="78">
        <v>3</v>
      </c>
      <c r="R202" s="78">
        <v>45</v>
      </c>
      <c r="S202" s="78">
        <v>35</v>
      </c>
      <c r="T202" s="16">
        <v>22517</v>
      </c>
      <c r="U202" s="78">
        <v>320</v>
      </c>
      <c r="V202" s="78">
        <v>11</v>
      </c>
      <c r="W202" s="78">
        <v>17</v>
      </c>
      <c r="X202" s="18">
        <v>3803</v>
      </c>
    </row>
    <row r="203" spans="1:24" x14ac:dyDescent="0.3">
      <c r="A203" s="19" t="s">
        <v>415</v>
      </c>
      <c r="B203" s="16" t="s">
        <v>481</v>
      </c>
      <c r="C203" s="19">
        <v>37912</v>
      </c>
      <c r="D203" s="16">
        <v>18270</v>
      </c>
      <c r="E203" s="16">
        <v>1138</v>
      </c>
      <c r="F203" s="16">
        <v>3887</v>
      </c>
      <c r="G203" s="16">
        <v>7571</v>
      </c>
      <c r="H203" s="16">
        <v>6202</v>
      </c>
      <c r="I203" s="78">
        <v>87</v>
      </c>
      <c r="J203" s="78">
        <v>645</v>
      </c>
      <c r="K203" s="78">
        <v>112</v>
      </c>
      <c r="L203" s="47">
        <f t="shared" si="198"/>
        <v>0.48190546528803546</v>
      </c>
      <c r="M203" s="50" t="e">
        <f t="shared" ref="M203" si="205">D203*#REF!</f>
        <v>#REF!</v>
      </c>
      <c r="N203" s="47">
        <f t="shared" si="200"/>
        <v>0.66250791306182744</v>
      </c>
      <c r="O203" s="16">
        <v>37912</v>
      </c>
      <c r="P203" s="16">
        <v>8278</v>
      </c>
      <c r="Q203" s="78">
        <v>61</v>
      </c>
      <c r="R203" s="78">
        <v>22</v>
      </c>
      <c r="S203" s="78">
        <v>68</v>
      </c>
      <c r="T203" s="16">
        <v>9807</v>
      </c>
      <c r="U203" s="16">
        <v>17178</v>
      </c>
      <c r="V203" s="78">
        <v>157</v>
      </c>
      <c r="W203" s="78">
        <v>17</v>
      </c>
      <c r="X203" s="18">
        <v>2324</v>
      </c>
    </row>
    <row r="204" spans="1:24" x14ac:dyDescent="0.3">
      <c r="A204" s="19" t="s">
        <v>415</v>
      </c>
      <c r="B204" s="16" t="s">
        <v>483</v>
      </c>
      <c r="C204" s="19">
        <v>7729</v>
      </c>
      <c r="D204" s="16">
        <v>5905</v>
      </c>
      <c r="E204" s="78">
        <v>14</v>
      </c>
      <c r="F204" s="16">
        <v>1345</v>
      </c>
      <c r="G204" s="78">
        <v>426</v>
      </c>
      <c r="H204" s="78">
        <v>13</v>
      </c>
      <c r="I204" s="78">
        <v>0</v>
      </c>
      <c r="J204" s="78">
        <v>14</v>
      </c>
      <c r="K204" s="78">
        <v>12</v>
      </c>
      <c r="L204" s="47">
        <f t="shared" si="198"/>
        <v>0.76400569284512876</v>
      </c>
      <c r="M204" s="50" t="e">
        <f t="shared" ref="M204" si="206">D204*#REF!</f>
        <v>#REF!</v>
      </c>
      <c r="N204" s="47">
        <f t="shared" si="200"/>
        <v>0.76749902962867123</v>
      </c>
      <c r="O204" s="16">
        <v>7729</v>
      </c>
      <c r="P204" s="16">
        <v>3692</v>
      </c>
      <c r="Q204" s="78">
        <v>2</v>
      </c>
      <c r="R204" s="78" t="s">
        <v>896</v>
      </c>
      <c r="S204" s="78">
        <v>9</v>
      </c>
      <c r="T204" s="16">
        <v>1902</v>
      </c>
      <c r="U204" s="16">
        <v>2086</v>
      </c>
      <c r="V204" s="78">
        <v>13</v>
      </c>
      <c r="W204" s="78" t="s">
        <v>896</v>
      </c>
      <c r="X204" s="51">
        <v>25</v>
      </c>
    </row>
    <row r="205" spans="1:24" x14ac:dyDescent="0.3">
      <c r="A205" s="19" t="s">
        <v>415</v>
      </c>
      <c r="B205" s="16" t="s">
        <v>485</v>
      </c>
      <c r="C205" s="90">
        <v>351</v>
      </c>
      <c r="D205" s="78">
        <v>326</v>
      </c>
      <c r="E205" s="78">
        <v>15</v>
      </c>
      <c r="F205" s="78">
        <v>9</v>
      </c>
      <c r="G205" s="78">
        <v>1</v>
      </c>
      <c r="H205" s="78">
        <v>0</v>
      </c>
      <c r="I205" s="78">
        <v>0</v>
      </c>
      <c r="J205" s="78">
        <v>0</v>
      </c>
      <c r="K205" s="78" t="s">
        <v>896</v>
      </c>
      <c r="L205" s="47">
        <f t="shared" si="198"/>
        <v>0.92877492877492873</v>
      </c>
      <c r="M205" s="50" t="e">
        <f t="shared" ref="M205" si="207">D205*#REF!</f>
        <v>#REF!</v>
      </c>
      <c r="N205" s="47">
        <f t="shared" si="200"/>
        <v>0.92877492877492873</v>
      </c>
      <c r="O205" s="78">
        <v>351</v>
      </c>
      <c r="P205" s="78">
        <v>13</v>
      </c>
      <c r="Q205" s="78">
        <v>1</v>
      </c>
      <c r="R205" s="78" t="s">
        <v>896</v>
      </c>
      <c r="S205" s="78">
        <v>1</v>
      </c>
      <c r="T205" s="78">
        <v>329</v>
      </c>
      <c r="U205" s="78">
        <v>7</v>
      </c>
      <c r="V205" s="78" t="s">
        <v>896</v>
      </c>
      <c r="W205" s="78" t="s">
        <v>896</v>
      </c>
      <c r="X205" s="51" t="s">
        <v>896</v>
      </c>
    </row>
    <row r="206" spans="1:24" x14ac:dyDescent="0.3">
      <c r="A206" s="19" t="s">
        <v>415</v>
      </c>
      <c r="B206" s="16" t="s">
        <v>489</v>
      </c>
      <c r="C206" s="19">
        <v>6120</v>
      </c>
      <c r="D206" s="16">
        <v>6116</v>
      </c>
      <c r="E206" s="78">
        <v>1</v>
      </c>
      <c r="F206" s="78" t="s">
        <v>896</v>
      </c>
      <c r="G206" s="78">
        <v>1</v>
      </c>
      <c r="H206" s="78">
        <v>0</v>
      </c>
      <c r="I206" s="78">
        <v>0</v>
      </c>
      <c r="J206" s="78">
        <v>0</v>
      </c>
      <c r="K206" s="78">
        <v>2</v>
      </c>
      <c r="L206" s="47">
        <f t="shared" si="198"/>
        <v>0.99934640522875817</v>
      </c>
      <c r="M206" s="50" t="e">
        <f t="shared" ref="M206" si="208">D206*#REF!</f>
        <v>#REF!</v>
      </c>
      <c r="N206" s="47">
        <f t="shared" si="200"/>
        <v>0.99934640522875817</v>
      </c>
      <c r="O206" s="16">
        <v>6120</v>
      </c>
      <c r="P206" s="16">
        <v>4968</v>
      </c>
      <c r="Q206" s="78">
        <v>490</v>
      </c>
      <c r="R206" s="78" t="s">
        <v>896</v>
      </c>
      <c r="S206" s="78">
        <v>150</v>
      </c>
      <c r="T206" s="78">
        <v>6</v>
      </c>
      <c r="U206" s="78">
        <v>454</v>
      </c>
      <c r="V206" s="78">
        <v>27</v>
      </c>
      <c r="W206" s="78" t="s">
        <v>896</v>
      </c>
      <c r="X206" s="51">
        <v>25</v>
      </c>
    </row>
    <row r="207" spans="1:24" x14ac:dyDescent="0.3">
      <c r="A207" s="19" t="s">
        <v>415</v>
      </c>
      <c r="B207" s="16" t="s">
        <v>491</v>
      </c>
      <c r="C207" s="19">
        <v>6563</v>
      </c>
      <c r="D207" s="16">
        <v>6561</v>
      </c>
      <c r="E207" s="78" t="s">
        <v>896</v>
      </c>
      <c r="F207" s="78">
        <v>1</v>
      </c>
      <c r="G207" s="78" t="s">
        <v>896</v>
      </c>
      <c r="H207" s="78">
        <v>0</v>
      </c>
      <c r="I207" s="78">
        <v>0</v>
      </c>
      <c r="J207" s="78">
        <v>0</v>
      </c>
      <c r="K207" s="78">
        <v>1</v>
      </c>
      <c r="L207" s="47">
        <f t="shared" si="198"/>
        <v>0.99969526131342379</v>
      </c>
      <c r="M207" s="50" t="e">
        <f t="shared" ref="M207" si="209">D207*#REF!</f>
        <v>#REF!</v>
      </c>
      <c r="N207" s="47">
        <f t="shared" si="200"/>
        <v>0.99969526131342379</v>
      </c>
      <c r="O207" s="16">
        <v>6563</v>
      </c>
      <c r="P207" s="16">
        <v>5104</v>
      </c>
      <c r="Q207" s="78">
        <v>682</v>
      </c>
      <c r="R207" s="78">
        <v>1</v>
      </c>
      <c r="S207" s="78">
        <v>113</v>
      </c>
      <c r="T207" s="78">
        <v>4</v>
      </c>
      <c r="U207" s="78">
        <v>586</v>
      </c>
      <c r="V207" s="78">
        <v>16</v>
      </c>
      <c r="W207" s="78">
        <v>1</v>
      </c>
      <c r="X207" s="51">
        <v>56</v>
      </c>
    </row>
    <row r="208" spans="1:24" x14ac:dyDescent="0.3">
      <c r="A208" s="19" t="s">
        <v>415</v>
      </c>
      <c r="B208" s="16" t="s">
        <v>493</v>
      </c>
      <c r="C208" s="19">
        <v>8599</v>
      </c>
      <c r="D208" s="16">
        <v>8587</v>
      </c>
      <c r="E208" s="78">
        <v>3</v>
      </c>
      <c r="F208" s="78">
        <v>1</v>
      </c>
      <c r="G208" s="78">
        <v>2</v>
      </c>
      <c r="H208" s="78">
        <v>2</v>
      </c>
      <c r="I208" s="78">
        <v>0</v>
      </c>
      <c r="J208" s="78">
        <v>0</v>
      </c>
      <c r="K208" s="78">
        <v>4</v>
      </c>
      <c r="L208" s="47">
        <f t="shared" si="198"/>
        <v>0.9986044888940574</v>
      </c>
      <c r="M208" s="50" t="e">
        <f t="shared" ref="M208" si="210">D208*#REF!</f>
        <v>#REF!</v>
      </c>
      <c r="N208" s="47">
        <f t="shared" si="200"/>
        <v>0.99883707407838118</v>
      </c>
      <c r="O208" s="16">
        <v>8599</v>
      </c>
      <c r="P208" s="16">
        <v>6811</v>
      </c>
      <c r="Q208" s="16">
        <v>1071</v>
      </c>
      <c r="R208" s="78" t="s">
        <v>896</v>
      </c>
      <c r="S208" s="78">
        <v>171</v>
      </c>
      <c r="T208" s="78">
        <v>17</v>
      </c>
      <c r="U208" s="78">
        <v>414</v>
      </c>
      <c r="V208" s="78">
        <v>13</v>
      </c>
      <c r="W208" s="78" t="s">
        <v>896</v>
      </c>
      <c r="X208" s="51">
        <v>102</v>
      </c>
    </row>
    <row r="209" spans="1:24" x14ac:dyDescent="0.3">
      <c r="A209" s="19" t="s">
        <v>415</v>
      </c>
      <c r="B209" s="16" t="s">
        <v>495</v>
      </c>
      <c r="C209" s="19">
        <v>4473</v>
      </c>
      <c r="D209" s="16">
        <v>4471</v>
      </c>
      <c r="E209" s="78">
        <v>1</v>
      </c>
      <c r="F209" s="78">
        <v>1</v>
      </c>
      <c r="G209" s="78" t="s">
        <v>896</v>
      </c>
      <c r="H209" s="78">
        <v>0</v>
      </c>
      <c r="I209" s="78">
        <v>0</v>
      </c>
      <c r="J209" s="78">
        <v>0</v>
      </c>
      <c r="K209" s="78" t="s">
        <v>896</v>
      </c>
      <c r="L209" s="47">
        <f t="shared" si="198"/>
        <v>0.99955287279230942</v>
      </c>
      <c r="M209" s="50" t="e">
        <f t="shared" ref="M209" si="211">D209*#REF!</f>
        <v>#REF!</v>
      </c>
      <c r="N209" s="47">
        <f t="shared" si="200"/>
        <v>0.99955287279230942</v>
      </c>
      <c r="O209" s="16">
        <v>4473</v>
      </c>
      <c r="P209" s="16">
        <v>3492</v>
      </c>
      <c r="Q209" s="78">
        <v>521</v>
      </c>
      <c r="R209" s="78">
        <v>1</v>
      </c>
      <c r="S209" s="78">
        <v>83</v>
      </c>
      <c r="T209" s="78">
        <v>2</v>
      </c>
      <c r="U209" s="78">
        <v>309</v>
      </c>
      <c r="V209" s="78">
        <v>18</v>
      </c>
      <c r="W209" s="78" t="s">
        <v>896</v>
      </c>
      <c r="X209" s="51">
        <v>47</v>
      </c>
    </row>
    <row r="210" spans="1:24" x14ac:dyDescent="0.3">
      <c r="A210" s="19" t="s">
        <v>415</v>
      </c>
      <c r="B210" s="16" t="s">
        <v>497</v>
      </c>
      <c r="C210" s="19">
        <v>10943</v>
      </c>
      <c r="D210" s="16">
        <v>10834</v>
      </c>
      <c r="E210" s="78">
        <v>13</v>
      </c>
      <c r="F210" s="78">
        <v>21</v>
      </c>
      <c r="G210" s="78">
        <v>64</v>
      </c>
      <c r="H210" s="78">
        <v>0</v>
      </c>
      <c r="I210" s="78">
        <v>0</v>
      </c>
      <c r="J210" s="78">
        <v>0</v>
      </c>
      <c r="K210" s="78">
        <v>8</v>
      </c>
      <c r="L210" s="47">
        <f t="shared" si="198"/>
        <v>0.99003929452618111</v>
      </c>
      <c r="M210" s="50" t="e">
        <f t="shared" ref="M210" si="212">D210*#REF!</f>
        <v>#REF!</v>
      </c>
      <c r="N210" s="47">
        <f t="shared" si="200"/>
        <v>0.99003929452618111</v>
      </c>
      <c r="O210" s="16">
        <v>10943</v>
      </c>
      <c r="P210" s="16">
        <v>9012</v>
      </c>
      <c r="Q210" s="78">
        <v>697</v>
      </c>
      <c r="R210" s="78" t="s">
        <v>896</v>
      </c>
      <c r="S210" s="78">
        <v>90</v>
      </c>
      <c r="T210" s="78">
        <v>105</v>
      </c>
      <c r="U210" s="78">
        <v>969</v>
      </c>
      <c r="V210" s="78">
        <v>18</v>
      </c>
      <c r="W210" s="78" t="s">
        <v>896</v>
      </c>
      <c r="X210" s="51">
        <v>52</v>
      </c>
    </row>
    <row r="211" spans="1:24" x14ac:dyDescent="0.3">
      <c r="A211" s="19" t="s">
        <v>415</v>
      </c>
      <c r="B211" s="16" t="s">
        <v>499</v>
      </c>
      <c r="C211" s="19">
        <v>23062</v>
      </c>
      <c r="D211" s="16">
        <v>19669</v>
      </c>
      <c r="E211" s="78">
        <v>24</v>
      </c>
      <c r="F211" s="78">
        <v>750</v>
      </c>
      <c r="G211" s="16">
        <v>2514</v>
      </c>
      <c r="H211" s="78">
        <v>84</v>
      </c>
      <c r="I211" s="78">
        <v>0</v>
      </c>
      <c r="J211" s="78">
        <v>7</v>
      </c>
      <c r="K211" s="78">
        <v>14</v>
      </c>
      <c r="L211" s="47">
        <f t="shared" si="198"/>
        <v>0.85287485907553551</v>
      </c>
      <c r="M211" s="50" t="e">
        <f t="shared" ref="M211" si="213">D211*#REF!</f>
        <v>#REF!</v>
      </c>
      <c r="N211" s="47">
        <f t="shared" si="200"/>
        <v>0.85682074408117248</v>
      </c>
      <c r="O211" s="16">
        <v>23062</v>
      </c>
      <c r="P211" s="16">
        <v>15512</v>
      </c>
      <c r="Q211" s="78">
        <v>657</v>
      </c>
      <c r="R211" s="78">
        <v>1</v>
      </c>
      <c r="S211" s="78">
        <v>235</v>
      </c>
      <c r="T211" s="78">
        <v>832</v>
      </c>
      <c r="U211" s="16">
        <v>5604</v>
      </c>
      <c r="V211" s="78">
        <v>104</v>
      </c>
      <c r="W211" s="78" t="s">
        <v>896</v>
      </c>
      <c r="X211" s="51">
        <v>117</v>
      </c>
    </row>
    <row r="212" spans="1:24" x14ac:dyDescent="0.3">
      <c r="A212" s="19" t="s">
        <v>415</v>
      </c>
      <c r="B212" s="16" t="s">
        <v>501</v>
      </c>
      <c r="C212" s="19">
        <v>20635</v>
      </c>
      <c r="D212" s="16">
        <v>20589</v>
      </c>
      <c r="E212" s="78">
        <v>21</v>
      </c>
      <c r="F212" s="78">
        <v>8</v>
      </c>
      <c r="G212" s="78">
        <v>9</v>
      </c>
      <c r="H212" s="78">
        <v>1</v>
      </c>
      <c r="I212" s="78" t="s">
        <v>896</v>
      </c>
      <c r="J212" s="78">
        <v>0</v>
      </c>
      <c r="K212" s="78">
        <v>7</v>
      </c>
      <c r="L212" s="47">
        <f t="shared" si="198"/>
        <v>0.9977707778047008</v>
      </c>
      <c r="M212" s="50" t="e">
        <f t="shared" ref="M212" si="214">D212*#REF!</f>
        <v>#REF!</v>
      </c>
      <c r="N212" s="47">
        <f t="shared" si="200"/>
        <v>0.99781923915677251</v>
      </c>
      <c r="O212" s="16">
        <v>20635</v>
      </c>
      <c r="P212" s="16">
        <v>17890</v>
      </c>
      <c r="Q212" s="16">
        <v>1383</v>
      </c>
      <c r="R212" s="78">
        <v>2</v>
      </c>
      <c r="S212" s="78">
        <v>212</v>
      </c>
      <c r="T212" s="78">
        <v>23</v>
      </c>
      <c r="U212" s="16">
        <v>1006</v>
      </c>
      <c r="V212" s="78">
        <v>22</v>
      </c>
      <c r="W212" s="78">
        <v>1</v>
      </c>
      <c r="X212" s="51">
        <v>96</v>
      </c>
    </row>
    <row r="213" spans="1:24" x14ac:dyDescent="0.3">
      <c r="A213" s="19" t="s">
        <v>415</v>
      </c>
      <c r="B213" s="16" t="s">
        <v>503</v>
      </c>
      <c r="C213" s="19">
        <v>32837</v>
      </c>
      <c r="D213" s="16">
        <v>32476</v>
      </c>
      <c r="E213" s="78">
        <v>27</v>
      </c>
      <c r="F213" s="78">
        <v>144</v>
      </c>
      <c r="G213" s="78">
        <v>157</v>
      </c>
      <c r="H213" s="78">
        <v>0</v>
      </c>
      <c r="I213" s="78" t="s">
        <v>896</v>
      </c>
      <c r="J213" s="78">
        <v>8</v>
      </c>
      <c r="K213" s="78">
        <v>25</v>
      </c>
      <c r="L213" s="47">
        <f t="shared" si="198"/>
        <v>0.98900630386454302</v>
      </c>
      <c r="M213" s="50" t="e">
        <f t="shared" ref="M213" si="215">D213*#REF!</f>
        <v>#REF!</v>
      </c>
      <c r="N213" s="47">
        <f t="shared" si="200"/>
        <v>0.98924993147973328</v>
      </c>
      <c r="O213" s="16">
        <v>32837</v>
      </c>
      <c r="P213" s="16">
        <v>28180</v>
      </c>
      <c r="Q213" s="16">
        <v>1322</v>
      </c>
      <c r="R213" s="78">
        <v>3</v>
      </c>
      <c r="S213" s="78">
        <v>251</v>
      </c>
      <c r="T213" s="78">
        <v>224</v>
      </c>
      <c r="U213" s="16">
        <v>2632</v>
      </c>
      <c r="V213" s="78">
        <v>84</v>
      </c>
      <c r="W213" s="78" t="s">
        <v>896</v>
      </c>
      <c r="X213" s="51">
        <v>141</v>
      </c>
    </row>
    <row r="214" spans="1:24" x14ac:dyDescent="0.3">
      <c r="A214" s="19" t="s">
        <v>415</v>
      </c>
      <c r="B214" s="16" t="s">
        <v>505</v>
      </c>
      <c r="C214" s="19">
        <v>16299</v>
      </c>
      <c r="D214" s="16">
        <v>16258</v>
      </c>
      <c r="E214" s="78">
        <v>12</v>
      </c>
      <c r="F214" s="78">
        <v>7</v>
      </c>
      <c r="G214" s="78">
        <v>7</v>
      </c>
      <c r="H214" s="78">
        <v>10</v>
      </c>
      <c r="I214" s="78" t="s">
        <v>896</v>
      </c>
      <c r="J214" s="78">
        <v>0</v>
      </c>
      <c r="K214" s="78">
        <v>5</v>
      </c>
      <c r="L214" s="47">
        <f t="shared" si="198"/>
        <v>0.99748450825204005</v>
      </c>
      <c r="M214" s="50" t="e">
        <f t="shared" ref="M214" si="216">D214*#REF!</f>
        <v>#REF!</v>
      </c>
      <c r="N214" s="47">
        <f t="shared" si="200"/>
        <v>0.99809804282471315</v>
      </c>
      <c r="O214" s="16">
        <v>16299</v>
      </c>
      <c r="P214" s="16">
        <v>13915</v>
      </c>
      <c r="Q214" s="16">
        <v>1147</v>
      </c>
      <c r="R214" s="78">
        <v>2</v>
      </c>
      <c r="S214" s="78">
        <v>209</v>
      </c>
      <c r="T214" s="78">
        <v>162</v>
      </c>
      <c r="U214" s="78">
        <v>758</v>
      </c>
      <c r="V214" s="78">
        <v>18</v>
      </c>
      <c r="W214" s="78" t="s">
        <v>896</v>
      </c>
      <c r="X214" s="51">
        <v>88</v>
      </c>
    </row>
    <row r="215" spans="1:24" x14ac:dyDescent="0.3">
      <c r="A215" s="19" t="s">
        <v>415</v>
      </c>
      <c r="B215" s="16" t="s">
        <v>507</v>
      </c>
      <c r="C215" s="19">
        <v>38807</v>
      </c>
      <c r="D215" s="16">
        <v>38047</v>
      </c>
      <c r="E215" s="78">
        <v>22</v>
      </c>
      <c r="F215" s="78">
        <v>420</v>
      </c>
      <c r="G215" s="78">
        <v>264</v>
      </c>
      <c r="H215" s="78">
        <v>14</v>
      </c>
      <c r="I215" s="78" t="s">
        <v>896</v>
      </c>
      <c r="J215" s="78">
        <v>3</v>
      </c>
      <c r="K215" s="78">
        <v>37</v>
      </c>
      <c r="L215" s="47">
        <f t="shared" si="198"/>
        <v>0.98041590434715387</v>
      </c>
      <c r="M215" s="50" t="e">
        <f t="shared" ref="M215" si="217">D215*#REF!</f>
        <v>#REF!</v>
      </c>
      <c r="N215" s="47">
        <f t="shared" si="200"/>
        <v>0.98085396964465177</v>
      </c>
      <c r="O215" s="16">
        <v>38807</v>
      </c>
      <c r="P215" s="16">
        <v>31026</v>
      </c>
      <c r="Q215" s="16">
        <v>1649</v>
      </c>
      <c r="R215" s="78">
        <v>9</v>
      </c>
      <c r="S215" s="78">
        <v>482</v>
      </c>
      <c r="T215" s="78">
        <v>792</v>
      </c>
      <c r="U215" s="16">
        <v>4480</v>
      </c>
      <c r="V215" s="78">
        <v>144</v>
      </c>
      <c r="W215" s="78" t="s">
        <v>896</v>
      </c>
      <c r="X215" s="51">
        <v>225</v>
      </c>
    </row>
    <row r="216" spans="1:24" x14ac:dyDescent="0.3">
      <c r="A216" s="19" t="s">
        <v>415</v>
      </c>
      <c r="B216" s="16" t="s">
        <v>509</v>
      </c>
      <c r="C216" s="19">
        <v>4608</v>
      </c>
      <c r="D216" s="16">
        <v>4588</v>
      </c>
      <c r="E216" s="78">
        <v>2</v>
      </c>
      <c r="F216" s="78">
        <v>6</v>
      </c>
      <c r="G216" s="78">
        <v>9</v>
      </c>
      <c r="H216" s="78">
        <v>1</v>
      </c>
      <c r="I216" s="78" t="s">
        <v>896</v>
      </c>
      <c r="J216" s="78">
        <v>0</v>
      </c>
      <c r="K216" s="78">
        <v>2</v>
      </c>
      <c r="L216" s="47">
        <f t="shared" si="198"/>
        <v>0.99565972222222221</v>
      </c>
      <c r="M216" s="50" t="e">
        <f t="shared" ref="M216" si="218">D216*#REF!</f>
        <v>#REF!</v>
      </c>
      <c r="N216" s="47">
        <f t="shared" si="200"/>
        <v>0.99587673611111116</v>
      </c>
      <c r="O216" s="16">
        <v>4608</v>
      </c>
      <c r="P216" s="16">
        <v>3913</v>
      </c>
      <c r="Q216" s="78">
        <v>318</v>
      </c>
      <c r="R216" s="78" t="s">
        <v>896</v>
      </c>
      <c r="S216" s="78">
        <v>179</v>
      </c>
      <c r="T216" s="78">
        <v>36</v>
      </c>
      <c r="U216" s="78">
        <v>151</v>
      </c>
      <c r="V216" s="78">
        <v>2</v>
      </c>
      <c r="W216" s="78" t="s">
        <v>896</v>
      </c>
      <c r="X216" s="51">
        <v>9</v>
      </c>
    </row>
    <row r="217" spans="1:24" x14ac:dyDescent="0.3">
      <c r="A217" s="19" t="s">
        <v>415</v>
      </c>
      <c r="B217" s="16" t="s">
        <v>511</v>
      </c>
      <c r="C217" s="19">
        <v>17426</v>
      </c>
      <c r="D217" s="16">
        <v>17342</v>
      </c>
      <c r="E217" s="78">
        <v>11</v>
      </c>
      <c r="F217" s="78">
        <v>48</v>
      </c>
      <c r="G217" s="78">
        <v>13</v>
      </c>
      <c r="H217" s="78">
        <v>2</v>
      </c>
      <c r="I217" s="78">
        <v>1</v>
      </c>
      <c r="J217" s="78">
        <v>0</v>
      </c>
      <c r="K217" s="78">
        <v>9</v>
      </c>
      <c r="L217" s="47">
        <f t="shared" si="198"/>
        <v>0.99517961666475385</v>
      </c>
      <c r="M217" s="50" t="e">
        <f t="shared" ref="M217" si="219">D217*#REF!</f>
        <v>#REF!</v>
      </c>
      <c r="N217" s="47">
        <f t="shared" si="200"/>
        <v>0.99529438769654544</v>
      </c>
      <c r="O217" s="16">
        <v>17426</v>
      </c>
      <c r="P217" s="16">
        <v>14226</v>
      </c>
      <c r="Q217" s="16">
        <v>1432</v>
      </c>
      <c r="R217" s="78">
        <v>2</v>
      </c>
      <c r="S217" s="78">
        <v>282</v>
      </c>
      <c r="T217" s="78">
        <v>116</v>
      </c>
      <c r="U217" s="16">
        <v>1237</v>
      </c>
      <c r="V217" s="78">
        <v>14</v>
      </c>
      <c r="W217" s="78">
        <v>2</v>
      </c>
      <c r="X217" s="51">
        <v>115</v>
      </c>
    </row>
    <row r="218" spans="1:24" x14ac:dyDescent="0.3">
      <c r="A218" s="19" t="s">
        <v>415</v>
      </c>
      <c r="B218" s="16" t="s">
        <v>513</v>
      </c>
      <c r="C218" s="90">
        <v>410</v>
      </c>
      <c r="D218" s="78">
        <v>403</v>
      </c>
      <c r="E218" s="78" t="s">
        <v>896</v>
      </c>
      <c r="F218" s="78">
        <v>4</v>
      </c>
      <c r="G218" s="78">
        <v>1</v>
      </c>
      <c r="H218" s="78">
        <v>0</v>
      </c>
      <c r="I218" s="78" t="s">
        <v>896</v>
      </c>
      <c r="J218" s="78">
        <v>0</v>
      </c>
      <c r="K218" s="78">
        <v>2</v>
      </c>
      <c r="L218" s="47">
        <f t="shared" si="198"/>
        <v>0.98292682926829267</v>
      </c>
      <c r="M218" s="50" t="e">
        <f t="shared" ref="M218" si="220">D218*#REF!</f>
        <v>#REF!</v>
      </c>
      <c r="N218" s="47">
        <f t="shared" si="200"/>
        <v>0.98292682926829267</v>
      </c>
      <c r="O218" s="78">
        <v>410</v>
      </c>
      <c r="P218" s="78">
        <v>308</v>
      </c>
      <c r="Q218" s="78">
        <v>2</v>
      </c>
      <c r="R218" s="78" t="s">
        <v>896</v>
      </c>
      <c r="S218" s="78">
        <v>1</v>
      </c>
      <c r="T218" s="78">
        <v>4</v>
      </c>
      <c r="U218" s="78">
        <v>91</v>
      </c>
      <c r="V218" s="78">
        <v>1</v>
      </c>
      <c r="W218" s="78" t="s">
        <v>896</v>
      </c>
      <c r="X218" s="51">
        <v>3</v>
      </c>
    </row>
    <row r="219" spans="1:24" x14ac:dyDescent="0.3">
      <c r="A219" s="19" t="s">
        <v>515</v>
      </c>
      <c r="B219" s="16" t="s">
        <v>519</v>
      </c>
      <c r="C219" s="19">
        <v>85687</v>
      </c>
      <c r="D219" s="16">
        <v>32064</v>
      </c>
      <c r="E219" s="16">
        <v>14919</v>
      </c>
      <c r="F219" s="16">
        <v>11177</v>
      </c>
      <c r="G219" s="16">
        <v>15616</v>
      </c>
      <c r="H219" s="16">
        <v>8911</v>
      </c>
      <c r="I219" s="78">
        <v>209</v>
      </c>
      <c r="J219" s="16">
        <v>2553</v>
      </c>
      <c r="K219" s="78">
        <v>238</v>
      </c>
      <c r="L219" s="47">
        <f t="shared" si="198"/>
        <v>0.37419912005321693</v>
      </c>
      <c r="M219" s="50" t="e">
        <f t="shared" ref="M219" si="221">D219*#REF!</f>
        <v>#REF!</v>
      </c>
      <c r="N219" s="47">
        <f t="shared" si="200"/>
        <v>0.50798837629978877</v>
      </c>
      <c r="O219" s="16">
        <v>85687</v>
      </c>
      <c r="P219" s="16">
        <v>12024</v>
      </c>
      <c r="Q219" s="78">
        <v>143</v>
      </c>
      <c r="R219" s="78">
        <v>325</v>
      </c>
      <c r="S219" s="78">
        <v>177</v>
      </c>
      <c r="T219" s="16">
        <v>49915</v>
      </c>
      <c r="U219" s="16">
        <v>21860</v>
      </c>
      <c r="V219" s="78">
        <v>305</v>
      </c>
      <c r="W219" s="78">
        <v>17</v>
      </c>
      <c r="X219" s="51">
        <v>921</v>
      </c>
    </row>
    <row r="220" spans="1:24" x14ac:dyDescent="0.3">
      <c r="A220" s="19" t="s">
        <v>515</v>
      </c>
      <c r="B220" s="16" t="s">
        <v>520</v>
      </c>
      <c r="C220" s="19">
        <v>42966</v>
      </c>
      <c r="D220" s="16">
        <v>2798</v>
      </c>
      <c r="E220" s="16">
        <v>20408</v>
      </c>
      <c r="F220" s="16">
        <v>6520</v>
      </c>
      <c r="G220" s="16">
        <v>10549</v>
      </c>
      <c r="H220" s="16">
        <v>1017</v>
      </c>
      <c r="I220" s="78">
        <v>15</v>
      </c>
      <c r="J220" s="16">
        <v>1566</v>
      </c>
      <c r="K220" s="78">
        <v>93</v>
      </c>
      <c r="L220" s="47">
        <f t="shared" si="198"/>
        <v>6.5121258669645771E-2</v>
      </c>
      <c r="M220" s="50" t="e">
        <f t="shared" ref="M220" si="222">D220*#REF!</f>
        <v>#REF!</v>
      </c>
      <c r="N220" s="47">
        <f t="shared" si="200"/>
        <v>0.1252385607224317</v>
      </c>
      <c r="O220" s="16">
        <v>42966</v>
      </c>
      <c r="P220" s="78">
        <v>820</v>
      </c>
      <c r="Q220" s="78">
        <v>9</v>
      </c>
      <c r="R220" s="78">
        <v>420</v>
      </c>
      <c r="S220" s="78">
        <v>27</v>
      </c>
      <c r="T220" s="16">
        <v>38575</v>
      </c>
      <c r="U220" s="16">
        <v>1426</v>
      </c>
      <c r="V220" s="78">
        <v>56</v>
      </c>
      <c r="W220" s="78">
        <v>10</v>
      </c>
      <c r="X220" s="18">
        <v>1623</v>
      </c>
    </row>
    <row r="221" spans="1:24" x14ac:dyDescent="0.3">
      <c r="A221" s="19" t="s">
        <v>515</v>
      </c>
      <c r="B221" s="16" t="s">
        <v>522</v>
      </c>
      <c r="C221" s="19">
        <v>37237</v>
      </c>
      <c r="D221" s="16">
        <v>2197</v>
      </c>
      <c r="E221" s="16">
        <v>18006</v>
      </c>
      <c r="F221" s="16">
        <v>3169</v>
      </c>
      <c r="G221" s="16">
        <v>10281</v>
      </c>
      <c r="H221" s="16">
        <v>1473</v>
      </c>
      <c r="I221" s="78">
        <v>24</v>
      </c>
      <c r="J221" s="16">
        <v>1998</v>
      </c>
      <c r="K221" s="78">
        <v>89</v>
      </c>
      <c r="L221" s="47">
        <f t="shared" si="198"/>
        <v>5.9000456535166633E-2</v>
      </c>
      <c r="M221" s="50" t="e">
        <f t="shared" ref="M221" si="223">D221*#REF!</f>
        <v>#REF!</v>
      </c>
      <c r="N221" s="47">
        <f t="shared" si="200"/>
        <v>0.15221419555818139</v>
      </c>
      <c r="O221" s="16">
        <v>37237</v>
      </c>
      <c r="P221" s="16">
        <v>1034</v>
      </c>
      <c r="Q221" s="78">
        <v>3</v>
      </c>
      <c r="R221" s="78">
        <v>223</v>
      </c>
      <c r="S221" s="78">
        <v>11</v>
      </c>
      <c r="T221" s="16">
        <v>33765</v>
      </c>
      <c r="U221" s="16">
        <v>1762</v>
      </c>
      <c r="V221" s="78">
        <v>28</v>
      </c>
      <c r="W221" s="78">
        <v>5</v>
      </c>
      <c r="X221" s="51">
        <v>406</v>
      </c>
    </row>
    <row r="222" spans="1:24" x14ac:dyDescent="0.3">
      <c r="A222" s="19" t="s">
        <v>515</v>
      </c>
      <c r="B222" s="16" t="s">
        <v>524</v>
      </c>
      <c r="C222" s="19">
        <v>76652</v>
      </c>
      <c r="D222" s="16">
        <v>4910</v>
      </c>
      <c r="E222" s="16">
        <v>16634</v>
      </c>
      <c r="F222" s="16">
        <v>12816</v>
      </c>
      <c r="G222" s="16">
        <v>27395</v>
      </c>
      <c r="H222" s="16">
        <v>10114</v>
      </c>
      <c r="I222" s="78">
        <v>59</v>
      </c>
      <c r="J222" s="16">
        <v>4036</v>
      </c>
      <c r="K222" s="78">
        <v>688</v>
      </c>
      <c r="L222" s="47">
        <f t="shared" si="198"/>
        <v>6.4055732400981058E-2</v>
      </c>
      <c r="M222" s="50" t="e">
        <f t="shared" ref="M222" si="224">D222*#REF!</f>
        <v>#REF!</v>
      </c>
      <c r="N222" s="47">
        <f t="shared" si="200"/>
        <v>0.24865626467672075</v>
      </c>
      <c r="O222" s="16">
        <v>76652</v>
      </c>
      <c r="P222" s="78">
        <v>486</v>
      </c>
      <c r="Q222" s="78">
        <v>12</v>
      </c>
      <c r="R222" s="78">
        <v>180</v>
      </c>
      <c r="S222" s="78">
        <v>41</v>
      </c>
      <c r="T222" s="16">
        <v>69700</v>
      </c>
      <c r="U222" s="16">
        <v>5438</v>
      </c>
      <c r="V222" s="78">
        <v>148</v>
      </c>
      <c r="W222" s="78">
        <v>13</v>
      </c>
      <c r="X222" s="51">
        <v>634</v>
      </c>
    </row>
    <row r="223" spans="1:24" x14ac:dyDescent="0.3">
      <c r="A223" s="19" t="s">
        <v>515</v>
      </c>
      <c r="B223" s="16" t="s">
        <v>526</v>
      </c>
      <c r="C223" s="19">
        <v>59488</v>
      </c>
      <c r="D223" s="16">
        <v>5710</v>
      </c>
      <c r="E223" s="16">
        <v>22624</v>
      </c>
      <c r="F223" s="16">
        <v>8723</v>
      </c>
      <c r="G223" s="16">
        <v>17836</v>
      </c>
      <c r="H223" s="16">
        <v>2112</v>
      </c>
      <c r="I223" s="78">
        <v>21</v>
      </c>
      <c r="J223" s="16">
        <v>2310</v>
      </c>
      <c r="K223" s="78">
        <v>152</v>
      </c>
      <c r="L223" s="47">
        <f t="shared" si="198"/>
        <v>9.5985745024206565E-2</v>
      </c>
      <c r="M223" s="50" t="e">
        <f t="shared" ref="M223" si="225">D223*#REF!</f>
        <v>#REF!</v>
      </c>
      <c r="N223" s="47">
        <f t="shared" si="200"/>
        <v>0.17032006455083379</v>
      </c>
      <c r="O223" s="16">
        <v>59488</v>
      </c>
      <c r="P223" s="16">
        <v>1254</v>
      </c>
      <c r="Q223" s="78">
        <v>10</v>
      </c>
      <c r="R223" s="78">
        <v>267</v>
      </c>
      <c r="S223" s="78">
        <v>40</v>
      </c>
      <c r="T223" s="16">
        <v>55636</v>
      </c>
      <c r="U223" s="78">
        <v>932</v>
      </c>
      <c r="V223" s="78">
        <v>37</v>
      </c>
      <c r="W223" s="78">
        <v>11</v>
      </c>
      <c r="X223" s="18">
        <v>1301</v>
      </c>
    </row>
    <row r="224" spans="1:24" x14ac:dyDescent="0.3">
      <c r="A224" s="19" t="s">
        <v>515</v>
      </c>
      <c r="B224" s="16" t="s">
        <v>528</v>
      </c>
      <c r="C224" s="19">
        <v>50715</v>
      </c>
      <c r="D224" s="16">
        <v>6970</v>
      </c>
      <c r="E224" s="16">
        <v>15738</v>
      </c>
      <c r="F224" s="16">
        <v>5785</v>
      </c>
      <c r="G224" s="16">
        <v>17624</v>
      </c>
      <c r="H224" s="78">
        <v>839</v>
      </c>
      <c r="I224" s="78">
        <v>6</v>
      </c>
      <c r="J224" s="16">
        <v>3352</v>
      </c>
      <c r="K224" s="78">
        <v>401</v>
      </c>
      <c r="L224" s="47">
        <f t="shared" si="198"/>
        <v>0.13743468401853495</v>
      </c>
      <c r="M224" s="50" t="e">
        <f t="shared" ref="M224" si="226">D224*#REF!</f>
        <v>#REF!</v>
      </c>
      <c r="N224" s="47">
        <f t="shared" si="200"/>
        <v>0.22007295671891944</v>
      </c>
      <c r="O224" s="16">
        <v>50715</v>
      </c>
      <c r="P224" s="16">
        <v>2227</v>
      </c>
      <c r="Q224" s="78">
        <v>10</v>
      </c>
      <c r="R224" s="78">
        <v>254</v>
      </c>
      <c r="S224" s="78">
        <v>23</v>
      </c>
      <c r="T224" s="16">
        <v>45410</v>
      </c>
      <c r="U224" s="78">
        <v>1926</v>
      </c>
      <c r="V224" s="78">
        <v>51</v>
      </c>
      <c r="W224" s="78">
        <v>4</v>
      </c>
      <c r="X224" s="51">
        <v>810</v>
      </c>
    </row>
    <row r="225" spans="1:24" x14ac:dyDescent="0.3">
      <c r="A225" s="19" t="s">
        <v>515</v>
      </c>
      <c r="B225" s="16" t="s">
        <v>530</v>
      </c>
      <c r="C225" s="19">
        <v>41402</v>
      </c>
      <c r="D225" s="16">
        <v>3025</v>
      </c>
      <c r="E225" s="16">
        <v>20327</v>
      </c>
      <c r="F225" s="16">
        <v>5365</v>
      </c>
      <c r="G225" s="16">
        <v>9078</v>
      </c>
      <c r="H225" s="16">
        <v>1278</v>
      </c>
      <c r="I225" s="78">
        <v>16</v>
      </c>
      <c r="J225" s="16">
        <v>2218</v>
      </c>
      <c r="K225" s="78">
        <v>95</v>
      </c>
      <c r="L225" s="47">
        <f t="shared" si="198"/>
        <v>7.3064103183421089E-2</v>
      </c>
      <c r="M225" s="50" t="e">
        <f t="shared" ref="M225" si="227">D225*#REF!</f>
        <v>#REF!</v>
      </c>
      <c r="N225" s="47">
        <f t="shared" si="200"/>
        <v>0.15750446838316989</v>
      </c>
      <c r="O225" s="16">
        <v>41402</v>
      </c>
      <c r="P225" s="78">
        <v>840</v>
      </c>
      <c r="Q225" s="78">
        <v>13</v>
      </c>
      <c r="R225" s="78">
        <v>352</v>
      </c>
      <c r="S225" s="78">
        <v>32</v>
      </c>
      <c r="T225" s="16">
        <v>38866</v>
      </c>
      <c r="U225" s="78">
        <v>574</v>
      </c>
      <c r="V225" s="78">
        <v>14</v>
      </c>
      <c r="W225" s="78">
        <v>10</v>
      </c>
      <c r="X225" s="51">
        <v>701</v>
      </c>
    </row>
    <row r="226" spans="1:24" x14ac:dyDescent="0.3">
      <c r="A226" s="19" t="s">
        <v>515</v>
      </c>
      <c r="B226" s="16" t="s">
        <v>534</v>
      </c>
      <c r="C226" s="19">
        <v>86129</v>
      </c>
      <c r="D226" s="16">
        <v>19401</v>
      </c>
      <c r="E226" s="16">
        <v>11038</v>
      </c>
      <c r="F226" s="16">
        <v>17372</v>
      </c>
      <c r="G226" s="16">
        <v>31298</v>
      </c>
      <c r="H226" s="16">
        <v>3264</v>
      </c>
      <c r="I226" s="78">
        <v>17</v>
      </c>
      <c r="J226" s="16">
        <v>3031</v>
      </c>
      <c r="K226" s="78">
        <v>708</v>
      </c>
      <c r="L226" s="47">
        <f t="shared" si="198"/>
        <v>0.22525514054499646</v>
      </c>
      <c r="M226" s="50" t="e">
        <f t="shared" ref="M226" si="228">D226*#REF!</f>
        <v>#REF!</v>
      </c>
      <c r="N226" s="47">
        <f t="shared" si="200"/>
        <v>0.2983431829000685</v>
      </c>
      <c r="O226" s="16">
        <v>86129</v>
      </c>
      <c r="P226" s="16">
        <v>6917</v>
      </c>
      <c r="Q226" s="78">
        <v>36</v>
      </c>
      <c r="R226" s="78">
        <v>134</v>
      </c>
      <c r="S226" s="78">
        <v>60</v>
      </c>
      <c r="T226" s="16">
        <v>74411</v>
      </c>
      <c r="U226" s="16">
        <v>3750</v>
      </c>
      <c r="V226" s="78">
        <v>160</v>
      </c>
      <c r="W226" s="78">
        <v>4</v>
      </c>
      <c r="X226" s="51">
        <v>657</v>
      </c>
    </row>
    <row r="227" spans="1:24" x14ac:dyDescent="0.3">
      <c r="A227" s="19" t="s">
        <v>515</v>
      </c>
      <c r="B227" s="16" t="s">
        <v>535</v>
      </c>
      <c r="C227" s="19">
        <v>42073</v>
      </c>
      <c r="D227" s="16">
        <v>5479</v>
      </c>
      <c r="E227" s="16">
        <v>12033</v>
      </c>
      <c r="F227" s="16">
        <v>7963</v>
      </c>
      <c r="G227" s="16">
        <v>13209</v>
      </c>
      <c r="H227" s="16">
        <v>1798</v>
      </c>
      <c r="I227" s="78">
        <v>22</v>
      </c>
      <c r="J227" s="16">
        <v>1263</v>
      </c>
      <c r="K227" s="78">
        <v>306</v>
      </c>
      <c r="L227" s="47">
        <f t="shared" si="198"/>
        <v>0.13022603569985503</v>
      </c>
      <c r="M227" s="50" t="e">
        <f t="shared" ref="M227" si="229">D227*#REF!</f>
        <v>#REF!</v>
      </c>
      <c r="N227" s="47">
        <f t="shared" si="200"/>
        <v>0.20298053383405035</v>
      </c>
      <c r="O227" s="16">
        <v>42073</v>
      </c>
      <c r="P227" s="16">
        <v>1048</v>
      </c>
      <c r="Q227" s="78">
        <v>10</v>
      </c>
      <c r="R227" s="78">
        <v>137</v>
      </c>
      <c r="S227" s="78">
        <v>18</v>
      </c>
      <c r="T227" s="16">
        <v>39703</v>
      </c>
      <c r="U227" s="78">
        <v>236</v>
      </c>
      <c r="V227" s="78">
        <v>29</v>
      </c>
      <c r="W227" s="78">
        <v>7</v>
      </c>
      <c r="X227" s="51">
        <v>885</v>
      </c>
    </row>
    <row r="228" spans="1:24" x14ac:dyDescent="0.3">
      <c r="A228" s="19" t="s">
        <v>515</v>
      </c>
      <c r="B228" s="16" t="s">
        <v>537</v>
      </c>
      <c r="C228" s="19">
        <v>26244</v>
      </c>
      <c r="D228" s="16">
        <v>1320</v>
      </c>
      <c r="E228" s="16">
        <v>7275</v>
      </c>
      <c r="F228" s="16">
        <v>5085</v>
      </c>
      <c r="G228" s="16">
        <v>9578</v>
      </c>
      <c r="H228" s="78">
        <v>325</v>
      </c>
      <c r="I228" s="78">
        <v>0</v>
      </c>
      <c r="J228" s="16">
        <v>2536</v>
      </c>
      <c r="K228" s="78">
        <v>125</v>
      </c>
      <c r="L228" s="47">
        <f t="shared" si="198"/>
        <v>5.0297210791037952E-2</v>
      </c>
      <c r="M228" s="50" t="e">
        <f t="shared" ref="M228" si="230">D228*#REF!</f>
        <v>#REF!</v>
      </c>
      <c r="N228" s="47">
        <f t="shared" si="200"/>
        <v>0.15931260478585582</v>
      </c>
      <c r="O228" s="16">
        <v>26244</v>
      </c>
      <c r="P228" s="78">
        <v>241</v>
      </c>
      <c r="Q228" s="78">
        <v>0</v>
      </c>
      <c r="R228" s="78">
        <v>85</v>
      </c>
      <c r="S228" s="78">
        <v>11</v>
      </c>
      <c r="T228" s="16">
        <v>25437</v>
      </c>
      <c r="U228" s="78">
        <v>420</v>
      </c>
      <c r="V228" s="78">
        <v>12</v>
      </c>
      <c r="W228" s="78">
        <v>3</v>
      </c>
      <c r="X228" s="51">
        <v>35</v>
      </c>
    </row>
    <row r="229" spans="1:24" x14ac:dyDescent="0.3">
      <c r="A229" s="19" t="s">
        <v>515</v>
      </c>
      <c r="B229" s="16" t="s">
        <v>539</v>
      </c>
      <c r="C229" s="19">
        <v>59920</v>
      </c>
      <c r="D229" s="16">
        <v>8891</v>
      </c>
      <c r="E229" s="16">
        <v>2360</v>
      </c>
      <c r="F229" s="16">
        <v>24539</v>
      </c>
      <c r="G229" s="16">
        <v>14974</v>
      </c>
      <c r="H229" s="16">
        <v>6261</v>
      </c>
      <c r="I229" s="78">
        <v>168</v>
      </c>
      <c r="J229" s="16">
        <v>2274</v>
      </c>
      <c r="K229" s="78">
        <v>453</v>
      </c>
      <c r="L229" s="47">
        <f t="shared" si="198"/>
        <v>0.14838117489986649</v>
      </c>
      <c r="M229" s="50" t="e">
        <f t="shared" ref="M229" si="231">D229*#REF!</f>
        <v>#REF!</v>
      </c>
      <c r="N229" s="47">
        <f t="shared" si="200"/>
        <v>0.2908210947930574</v>
      </c>
      <c r="O229" s="16">
        <v>59920</v>
      </c>
      <c r="P229" s="16">
        <v>2086</v>
      </c>
      <c r="Q229" s="78">
        <v>564</v>
      </c>
      <c r="R229" s="78">
        <v>36</v>
      </c>
      <c r="S229" s="78">
        <v>33</v>
      </c>
      <c r="T229" s="16">
        <v>55356</v>
      </c>
      <c r="U229" s="16">
        <v>1549</v>
      </c>
      <c r="V229" s="78">
        <v>91</v>
      </c>
      <c r="W229" s="78">
        <v>3</v>
      </c>
      <c r="X229" s="51">
        <v>202</v>
      </c>
    </row>
    <row r="230" spans="1:24" x14ac:dyDescent="0.3">
      <c r="A230" s="19" t="s">
        <v>515</v>
      </c>
      <c r="B230" s="16" t="s">
        <v>541</v>
      </c>
      <c r="C230" s="19">
        <v>26857</v>
      </c>
      <c r="D230" s="16">
        <v>5339</v>
      </c>
      <c r="E230" s="78">
        <v>195</v>
      </c>
      <c r="F230" s="16">
        <v>8107</v>
      </c>
      <c r="G230" s="16">
        <v>8865</v>
      </c>
      <c r="H230" s="16">
        <v>1834</v>
      </c>
      <c r="I230" s="78">
        <v>17</v>
      </c>
      <c r="J230" s="16">
        <v>2220</v>
      </c>
      <c r="K230" s="78">
        <v>280</v>
      </c>
      <c r="L230" s="47">
        <f t="shared" si="198"/>
        <v>0.19879361060431172</v>
      </c>
      <c r="M230" s="50" t="e">
        <f t="shared" ref="M230" si="232">D230*#REF!</f>
        <v>#REF!</v>
      </c>
      <c r="N230" s="47">
        <f t="shared" si="200"/>
        <v>0.34974122202777674</v>
      </c>
      <c r="O230" s="16">
        <v>26857</v>
      </c>
      <c r="P230" s="16">
        <v>1559</v>
      </c>
      <c r="Q230" s="78">
        <v>7</v>
      </c>
      <c r="R230" s="78">
        <v>11</v>
      </c>
      <c r="S230" s="78">
        <v>13</v>
      </c>
      <c r="T230" s="16">
        <v>23209</v>
      </c>
      <c r="U230" s="16">
        <v>1962</v>
      </c>
      <c r="V230" s="78">
        <v>48</v>
      </c>
      <c r="W230" s="78">
        <v>0</v>
      </c>
      <c r="X230" s="51">
        <v>48</v>
      </c>
    </row>
    <row r="231" spans="1:24" x14ac:dyDescent="0.3">
      <c r="A231" s="19" t="s">
        <v>515</v>
      </c>
      <c r="B231" s="16" t="s">
        <v>543</v>
      </c>
      <c r="C231" s="19">
        <v>57229</v>
      </c>
      <c r="D231" s="16">
        <v>6143</v>
      </c>
      <c r="E231" s="16">
        <v>7483</v>
      </c>
      <c r="F231" s="16">
        <v>16870</v>
      </c>
      <c r="G231" s="16">
        <v>21611</v>
      </c>
      <c r="H231" s="16">
        <v>1668</v>
      </c>
      <c r="I231" s="78">
        <v>32</v>
      </c>
      <c r="J231" s="16">
        <v>2641</v>
      </c>
      <c r="K231" s="78">
        <v>781</v>
      </c>
      <c r="L231" s="47">
        <f t="shared" si="198"/>
        <v>0.10734068391899212</v>
      </c>
      <c r="M231" s="50" t="e">
        <f t="shared" ref="M231" si="233">D231*#REF!</f>
        <v>#REF!</v>
      </c>
      <c r="N231" s="47">
        <f t="shared" si="200"/>
        <v>0.18263467822257945</v>
      </c>
      <c r="O231" s="16">
        <v>57229</v>
      </c>
      <c r="P231" s="16">
        <v>1679</v>
      </c>
      <c r="Q231" s="78">
        <v>7</v>
      </c>
      <c r="R231" s="78">
        <v>84</v>
      </c>
      <c r="S231" s="78">
        <v>24</v>
      </c>
      <c r="T231" s="16">
        <v>53981</v>
      </c>
      <c r="U231" s="16">
        <v>1214</v>
      </c>
      <c r="V231" s="78">
        <v>43</v>
      </c>
      <c r="W231" s="78">
        <v>25</v>
      </c>
      <c r="X231" s="51">
        <v>172</v>
      </c>
    </row>
    <row r="232" spans="1:24" x14ac:dyDescent="0.3">
      <c r="A232" s="19" t="s">
        <v>515</v>
      </c>
      <c r="B232" s="16" t="s">
        <v>547</v>
      </c>
      <c r="C232" s="19">
        <v>66172</v>
      </c>
      <c r="D232" s="16">
        <v>10318</v>
      </c>
      <c r="E232" s="16">
        <v>23970</v>
      </c>
      <c r="F232" s="16">
        <v>6539</v>
      </c>
      <c r="G232" s="16">
        <v>21016</v>
      </c>
      <c r="H232" s="16">
        <v>2481</v>
      </c>
      <c r="I232" s="78">
        <v>35</v>
      </c>
      <c r="J232" s="16">
        <v>1536</v>
      </c>
      <c r="K232" s="78">
        <v>277</v>
      </c>
      <c r="L232" s="47">
        <f t="shared" si="198"/>
        <v>0.15592697817808138</v>
      </c>
      <c r="M232" s="50" t="e">
        <f t="shared" ref="M232" si="234">D232*#REF!</f>
        <v>#REF!</v>
      </c>
      <c r="N232" s="47">
        <f t="shared" si="200"/>
        <v>0.2166324125007556</v>
      </c>
      <c r="O232" s="16">
        <v>66172</v>
      </c>
      <c r="P232" s="16">
        <v>3329</v>
      </c>
      <c r="Q232" s="78">
        <v>40</v>
      </c>
      <c r="R232" s="78">
        <v>411</v>
      </c>
      <c r="S232" s="78">
        <v>68</v>
      </c>
      <c r="T232" s="16">
        <v>55730</v>
      </c>
      <c r="U232" s="16">
        <v>3128</v>
      </c>
      <c r="V232" s="78">
        <v>42</v>
      </c>
      <c r="W232" s="78">
        <v>29</v>
      </c>
      <c r="X232" s="18">
        <v>3395</v>
      </c>
    </row>
    <row r="233" spans="1:24" x14ac:dyDescent="0.3">
      <c r="A233" s="19" t="s">
        <v>515</v>
      </c>
      <c r="B233" s="16" t="s">
        <v>548</v>
      </c>
      <c r="C233" s="19">
        <v>46455</v>
      </c>
      <c r="D233" s="16">
        <v>3269</v>
      </c>
      <c r="E233" s="16">
        <v>19761</v>
      </c>
      <c r="F233" s="16">
        <v>6105</v>
      </c>
      <c r="G233" s="16">
        <v>14008</v>
      </c>
      <c r="H233" s="16">
        <v>1877</v>
      </c>
      <c r="I233" s="78">
        <v>86</v>
      </c>
      <c r="J233" s="16">
        <v>1166</v>
      </c>
      <c r="K233" s="78">
        <v>183</v>
      </c>
      <c r="L233" s="47">
        <f t="shared" si="198"/>
        <v>7.0369174469917126E-2</v>
      </c>
      <c r="M233" s="50" t="e">
        <f t="shared" ref="M233" si="235">D233*#REF!</f>
        <v>#REF!</v>
      </c>
      <c r="N233" s="47">
        <f t="shared" si="200"/>
        <v>0.13587342589602841</v>
      </c>
      <c r="O233" s="16">
        <v>46455</v>
      </c>
      <c r="P233" s="16">
        <v>1324</v>
      </c>
      <c r="Q233" s="78">
        <v>6</v>
      </c>
      <c r="R233" s="78">
        <v>235</v>
      </c>
      <c r="S233" s="78">
        <v>27</v>
      </c>
      <c r="T233" s="16">
        <v>40752</v>
      </c>
      <c r="U233" s="78">
        <v>848</v>
      </c>
      <c r="V233" s="78">
        <v>48</v>
      </c>
      <c r="W233" s="78">
        <v>42</v>
      </c>
      <c r="X233" s="18">
        <v>3173</v>
      </c>
    </row>
    <row r="234" spans="1:24" x14ac:dyDescent="0.3">
      <c r="A234" s="19" t="s">
        <v>515</v>
      </c>
      <c r="B234" s="16" t="s">
        <v>552</v>
      </c>
      <c r="C234" s="19">
        <v>75583</v>
      </c>
      <c r="D234" s="16">
        <v>6450</v>
      </c>
      <c r="E234" s="16">
        <v>26778</v>
      </c>
      <c r="F234" s="16">
        <v>9686</v>
      </c>
      <c r="G234" s="16">
        <v>22624</v>
      </c>
      <c r="H234" s="16">
        <v>6412</v>
      </c>
      <c r="I234" s="78">
        <v>51</v>
      </c>
      <c r="J234" s="16">
        <v>3056</v>
      </c>
      <c r="K234" s="78">
        <v>526</v>
      </c>
      <c r="L234" s="47">
        <f t="shared" si="198"/>
        <v>8.533664977574322E-2</v>
      </c>
      <c r="M234" s="50" t="e">
        <f t="shared" ref="M234" si="236">D234*#REF!</f>
        <v>#REF!</v>
      </c>
      <c r="N234" s="47">
        <f t="shared" si="200"/>
        <v>0.21060291335353187</v>
      </c>
      <c r="O234" s="16">
        <v>75583</v>
      </c>
      <c r="P234" s="16">
        <v>2613</v>
      </c>
      <c r="Q234" s="78">
        <v>8</v>
      </c>
      <c r="R234" s="78">
        <v>277</v>
      </c>
      <c r="S234" s="78">
        <v>28</v>
      </c>
      <c r="T234" s="16">
        <v>67722</v>
      </c>
      <c r="U234" s="16">
        <v>2336</v>
      </c>
      <c r="V234" s="78">
        <v>33</v>
      </c>
      <c r="W234" s="78">
        <v>22</v>
      </c>
      <c r="X234" s="18">
        <v>2544</v>
      </c>
    </row>
    <row r="235" spans="1:24" x14ac:dyDescent="0.3">
      <c r="A235" s="19" t="s">
        <v>515</v>
      </c>
      <c r="B235" s="16" t="s">
        <v>553</v>
      </c>
      <c r="C235" s="19">
        <v>67448</v>
      </c>
      <c r="D235" s="16">
        <v>6075</v>
      </c>
      <c r="E235" s="16">
        <v>33824</v>
      </c>
      <c r="F235" s="16">
        <v>8446</v>
      </c>
      <c r="G235" s="16">
        <v>12339</v>
      </c>
      <c r="H235" s="16">
        <v>4688</v>
      </c>
      <c r="I235" s="78">
        <v>32</v>
      </c>
      <c r="J235" s="16">
        <v>1837</v>
      </c>
      <c r="K235" s="78">
        <v>207</v>
      </c>
      <c r="L235" s="47">
        <f t="shared" si="198"/>
        <v>9.0069386786858024E-2</v>
      </c>
      <c r="M235" s="50" t="e">
        <f t="shared" ref="M235" si="237">D235*#REF!</f>
        <v>#REF!</v>
      </c>
      <c r="N235" s="47">
        <f t="shared" si="200"/>
        <v>0.18681058000237219</v>
      </c>
      <c r="O235" s="16">
        <v>67448</v>
      </c>
      <c r="P235" s="16">
        <v>1303</v>
      </c>
      <c r="Q235" s="78">
        <v>27</v>
      </c>
      <c r="R235" s="78">
        <v>672</v>
      </c>
      <c r="S235" s="78">
        <v>40</v>
      </c>
      <c r="T235" s="16">
        <v>60598</v>
      </c>
      <c r="U235" s="16">
        <v>1791</v>
      </c>
      <c r="V235" s="78">
        <v>83</v>
      </c>
      <c r="W235" s="78">
        <v>29</v>
      </c>
      <c r="X235" s="18">
        <v>2905</v>
      </c>
    </row>
    <row r="236" spans="1:24" x14ac:dyDescent="0.3">
      <c r="A236" s="19" t="s">
        <v>515</v>
      </c>
      <c r="B236" s="16" t="s">
        <v>555</v>
      </c>
      <c r="C236" s="19">
        <v>74886</v>
      </c>
      <c r="D236" s="16">
        <v>3761</v>
      </c>
      <c r="E236" s="16">
        <v>20760</v>
      </c>
      <c r="F236" s="16">
        <v>11981</v>
      </c>
      <c r="G236" s="16">
        <v>29677</v>
      </c>
      <c r="H236" s="16">
        <v>5078</v>
      </c>
      <c r="I236" s="78">
        <v>87</v>
      </c>
      <c r="J236" s="16">
        <v>3026</v>
      </c>
      <c r="K236" s="78">
        <v>516</v>
      </c>
      <c r="L236" s="47">
        <f t="shared" si="198"/>
        <v>5.0223005635232222E-2</v>
      </c>
      <c r="M236" s="50" t="e">
        <f t="shared" ref="M236" si="238">D236*#REF!</f>
        <v>#REF!</v>
      </c>
      <c r="N236" s="47">
        <f t="shared" si="200"/>
        <v>0.15844083006169377</v>
      </c>
      <c r="O236" s="16">
        <v>74886</v>
      </c>
      <c r="P236" s="78">
        <v>236</v>
      </c>
      <c r="Q236" s="78">
        <v>72</v>
      </c>
      <c r="R236" s="78">
        <v>162</v>
      </c>
      <c r="S236" s="78">
        <v>99</v>
      </c>
      <c r="T236" s="16">
        <v>67202</v>
      </c>
      <c r="U236" s="16">
        <v>2357</v>
      </c>
      <c r="V236" s="78">
        <v>56</v>
      </c>
      <c r="W236" s="78">
        <v>69</v>
      </c>
      <c r="X236" s="18">
        <v>4633</v>
      </c>
    </row>
    <row r="237" spans="1:24" x14ac:dyDescent="0.3">
      <c r="A237" s="19" t="s">
        <v>515</v>
      </c>
      <c r="B237" s="16" t="s">
        <v>559</v>
      </c>
      <c r="C237" s="19">
        <v>71804</v>
      </c>
      <c r="D237" s="16">
        <v>8957</v>
      </c>
      <c r="E237" s="16">
        <v>34617</v>
      </c>
      <c r="F237" s="16">
        <v>5822</v>
      </c>
      <c r="G237" s="16">
        <v>17065</v>
      </c>
      <c r="H237" s="16">
        <v>2515</v>
      </c>
      <c r="I237" s="78">
        <v>30</v>
      </c>
      <c r="J237" s="16">
        <v>2728</v>
      </c>
      <c r="K237" s="78">
        <v>70</v>
      </c>
      <c r="L237" s="47">
        <f t="shared" si="198"/>
        <v>0.1247423541863963</v>
      </c>
      <c r="M237" s="50" t="e">
        <f t="shared" ref="M237" si="239">D237*#REF!</f>
        <v>#REF!</v>
      </c>
      <c r="N237" s="47">
        <f t="shared" si="200"/>
        <v>0.19776057044175813</v>
      </c>
      <c r="O237" s="16">
        <v>71804</v>
      </c>
      <c r="P237" s="16">
        <v>3142</v>
      </c>
      <c r="Q237" s="78">
        <v>45</v>
      </c>
      <c r="R237" s="78">
        <v>513</v>
      </c>
      <c r="S237" s="78">
        <v>64</v>
      </c>
      <c r="T237" s="16">
        <v>63836</v>
      </c>
      <c r="U237" s="16">
        <v>1642</v>
      </c>
      <c r="V237" s="78">
        <v>125</v>
      </c>
      <c r="W237" s="78">
        <v>70</v>
      </c>
      <c r="X237" s="18">
        <v>2367</v>
      </c>
    </row>
    <row r="238" spans="1:24" x14ac:dyDescent="0.3">
      <c r="A238" s="19" t="s">
        <v>515</v>
      </c>
      <c r="B238" s="16" t="s">
        <v>560</v>
      </c>
      <c r="C238" s="19">
        <v>60277</v>
      </c>
      <c r="D238" s="16">
        <v>3443</v>
      </c>
      <c r="E238" s="16">
        <v>33740</v>
      </c>
      <c r="F238" s="16">
        <v>5772</v>
      </c>
      <c r="G238" s="16">
        <v>10480</v>
      </c>
      <c r="H238" s="16">
        <v>4513</v>
      </c>
      <c r="I238" s="78">
        <v>116</v>
      </c>
      <c r="J238" s="16">
        <v>2140</v>
      </c>
      <c r="K238" s="78">
        <v>73</v>
      </c>
      <c r="L238" s="47">
        <f t="shared" si="198"/>
        <v>5.7119631036713837E-2</v>
      </c>
      <c r="M238" s="50" t="e">
        <f t="shared" ref="M238" si="240">D238*#REF!</f>
        <v>#REF!</v>
      </c>
      <c r="N238" s="47">
        <f t="shared" si="200"/>
        <v>0.16749340544486288</v>
      </c>
      <c r="O238" s="16">
        <v>60277</v>
      </c>
      <c r="P238" s="16">
        <v>1737</v>
      </c>
      <c r="Q238" s="78">
        <v>17</v>
      </c>
      <c r="R238" s="78">
        <v>514</v>
      </c>
      <c r="S238" s="78">
        <v>37</v>
      </c>
      <c r="T238" s="16">
        <v>57040</v>
      </c>
      <c r="U238" s="78">
        <v>451</v>
      </c>
      <c r="V238" s="78">
        <v>38</v>
      </c>
      <c r="W238" s="78">
        <v>11</v>
      </c>
      <c r="X238" s="51">
        <v>432</v>
      </c>
    </row>
    <row r="239" spans="1:24" x14ac:dyDescent="0.3">
      <c r="A239" s="19" t="s">
        <v>515</v>
      </c>
      <c r="B239" s="16" t="s">
        <v>562</v>
      </c>
      <c r="C239" s="19">
        <v>51201</v>
      </c>
      <c r="D239" s="16">
        <v>4296</v>
      </c>
      <c r="E239" s="16">
        <v>20797</v>
      </c>
      <c r="F239" s="16">
        <v>5697</v>
      </c>
      <c r="G239" s="16">
        <v>15069</v>
      </c>
      <c r="H239" s="16">
        <v>3313</v>
      </c>
      <c r="I239" s="78">
        <v>47</v>
      </c>
      <c r="J239" s="16">
        <v>1815</v>
      </c>
      <c r="K239" s="78">
        <v>167</v>
      </c>
      <c r="L239" s="47">
        <f t="shared" si="198"/>
        <v>8.3904611238061755E-2</v>
      </c>
      <c r="M239" s="50" t="e">
        <f t="shared" ref="M239" si="241">D239*#REF!</f>
        <v>#REF!</v>
      </c>
      <c r="N239" s="47">
        <f t="shared" si="200"/>
        <v>0.18405890509950978</v>
      </c>
      <c r="O239" s="16">
        <v>51201</v>
      </c>
      <c r="P239" s="16">
        <v>1849</v>
      </c>
      <c r="Q239" s="78">
        <v>63</v>
      </c>
      <c r="R239" s="78">
        <v>243</v>
      </c>
      <c r="S239" s="78">
        <v>151</v>
      </c>
      <c r="T239" s="16">
        <v>47329</v>
      </c>
      <c r="U239" s="78">
        <v>930</v>
      </c>
      <c r="V239" s="78">
        <v>45</v>
      </c>
      <c r="W239" s="78">
        <v>14</v>
      </c>
      <c r="X239" s="51">
        <v>577</v>
      </c>
    </row>
    <row r="240" spans="1:24" x14ac:dyDescent="0.3">
      <c r="A240" s="19" t="s">
        <v>515</v>
      </c>
      <c r="B240" s="16" t="s">
        <v>564</v>
      </c>
      <c r="C240" s="19">
        <v>44797</v>
      </c>
      <c r="D240" s="16">
        <v>4167</v>
      </c>
      <c r="E240" s="16">
        <v>18066</v>
      </c>
      <c r="F240" s="16">
        <v>4731</v>
      </c>
      <c r="G240" s="16">
        <v>14136</v>
      </c>
      <c r="H240" s="16">
        <v>1696</v>
      </c>
      <c r="I240" s="78">
        <v>12</v>
      </c>
      <c r="J240" s="16">
        <v>1869</v>
      </c>
      <c r="K240" s="78">
        <v>120</v>
      </c>
      <c r="L240" s="47">
        <f t="shared" si="198"/>
        <v>9.3019621849677436E-2</v>
      </c>
      <c r="M240" s="50" t="e">
        <f t="shared" ref="M240" si="242">D240*#REF!</f>
        <v>#REF!</v>
      </c>
      <c r="N240" s="47">
        <f t="shared" si="200"/>
        <v>0.17260084380650489</v>
      </c>
      <c r="O240" s="16">
        <v>44797</v>
      </c>
      <c r="P240" s="16">
        <v>1551</v>
      </c>
      <c r="Q240" s="78">
        <v>24</v>
      </c>
      <c r="R240" s="78">
        <v>228</v>
      </c>
      <c r="S240" s="78">
        <v>39</v>
      </c>
      <c r="T240" s="16">
        <v>42047</v>
      </c>
      <c r="U240" s="78">
        <v>419</v>
      </c>
      <c r="V240" s="78">
        <v>77</v>
      </c>
      <c r="W240" s="78">
        <v>2</v>
      </c>
      <c r="X240" s="51">
        <v>410</v>
      </c>
    </row>
    <row r="241" spans="1:24" x14ac:dyDescent="0.3">
      <c r="A241" s="19" t="s">
        <v>515</v>
      </c>
      <c r="B241" s="16" t="s">
        <v>568</v>
      </c>
      <c r="C241" s="19">
        <v>69416</v>
      </c>
      <c r="D241" s="16">
        <v>10507</v>
      </c>
      <c r="E241" s="16">
        <v>12623</v>
      </c>
      <c r="F241" s="16">
        <v>10452</v>
      </c>
      <c r="G241" s="16">
        <v>27282</v>
      </c>
      <c r="H241" s="16">
        <v>4041</v>
      </c>
      <c r="I241" s="78">
        <v>39</v>
      </c>
      <c r="J241" s="16">
        <v>3774</v>
      </c>
      <c r="K241" s="78">
        <v>698</v>
      </c>
      <c r="L241" s="47">
        <f t="shared" si="198"/>
        <v>0.1513627982021436</v>
      </c>
      <c r="M241" s="50" t="e">
        <f t="shared" ref="M241" si="243">D241*#REF!</f>
        <v>#REF!</v>
      </c>
      <c r="N241" s="47">
        <f t="shared" si="200"/>
        <v>0.26394491183588797</v>
      </c>
      <c r="O241" s="16">
        <v>69416</v>
      </c>
      <c r="P241" s="16">
        <v>1291</v>
      </c>
      <c r="Q241" s="78">
        <v>84</v>
      </c>
      <c r="R241" s="78">
        <v>238</v>
      </c>
      <c r="S241" s="78">
        <v>84</v>
      </c>
      <c r="T241" s="16">
        <v>57271</v>
      </c>
      <c r="U241" s="16">
        <v>4445</v>
      </c>
      <c r="V241" s="78">
        <v>197</v>
      </c>
      <c r="W241" s="78">
        <v>68</v>
      </c>
      <c r="X241" s="18">
        <v>5738</v>
      </c>
    </row>
    <row r="242" spans="1:24" x14ac:dyDescent="0.3">
      <c r="A242" s="19" t="s">
        <v>515</v>
      </c>
      <c r="B242" s="16" t="s">
        <v>569</v>
      </c>
      <c r="C242" s="19">
        <v>75987</v>
      </c>
      <c r="D242" s="16">
        <v>6358</v>
      </c>
      <c r="E242" s="16">
        <v>14959</v>
      </c>
      <c r="F242" s="16">
        <v>13468</v>
      </c>
      <c r="G242" s="16">
        <v>30585</v>
      </c>
      <c r="H242" s="16">
        <v>4968</v>
      </c>
      <c r="I242" s="78">
        <v>42</v>
      </c>
      <c r="J242" s="16">
        <v>4918</v>
      </c>
      <c r="K242" s="78">
        <v>689</v>
      </c>
      <c r="L242" s="47">
        <f t="shared" si="198"/>
        <v>8.3672207088054534E-2</v>
      </c>
      <c r="M242" s="50" t="e">
        <f t="shared" ref="M242" si="244">D242*#REF!</f>
        <v>#REF!</v>
      </c>
      <c r="N242" s="47">
        <f t="shared" si="200"/>
        <v>0.21377340860936739</v>
      </c>
      <c r="O242" s="16">
        <v>75987</v>
      </c>
      <c r="P242" s="78">
        <v>981</v>
      </c>
      <c r="Q242" s="78">
        <v>85</v>
      </c>
      <c r="R242" s="78">
        <v>197</v>
      </c>
      <c r="S242" s="78">
        <v>76</v>
      </c>
      <c r="T242" s="16">
        <v>67270</v>
      </c>
      <c r="U242" s="16">
        <v>1610</v>
      </c>
      <c r="V242" s="78">
        <v>51</v>
      </c>
      <c r="W242" s="78">
        <v>94</v>
      </c>
      <c r="X242" s="18">
        <v>5623</v>
      </c>
    </row>
    <row r="243" spans="1:24" x14ac:dyDescent="0.3">
      <c r="A243" s="19" t="s">
        <v>515</v>
      </c>
      <c r="B243" s="16" t="s">
        <v>571</v>
      </c>
      <c r="C243" s="19">
        <v>43748</v>
      </c>
      <c r="D243" s="16">
        <v>3857</v>
      </c>
      <c r="E243" s="16">
        <v>18605</v>
      </c>
      <c r="F243" s="16">
        <v>2852</v>
      </c>
      <c r="G243" s="16">
        <v>14622</v>
      </c>
      <c r="H243" s="16">
        <v>1615</v>
      </c>
      <c r="I243" s="78">
        <v>19</v>
      </c>
      <c r="J243" s="16">
        <v>2049</v>
      </c>
      <c r="K243" s="78">
        <v>129</v>
      </c>
      <c r="L243" s="47">
        <f t="shared" si="198"/>
        <v>8.8164030355673398E-2</v>
      </c>
      <c r="M243" s="50" t="e">
        <f t="shared" ref="M243" si="245">D243*#REF!</f>
        <v>#REF!</v>
      </c>
      <c r="N243" s="47">
        <f t="shared" si="200"/>
        <v>0.17191643046539271</v>
      </c>
      <c r="O243" s="16">
        <v>43748</v>
      </c>
      <c r="P243" s="78">
        <v>702</v>
      </c>
      <c r="Q243" s="78">
        <v>28</v>
      </c>
      <c r="R243" s="78">
        <v>242</v>
      </c>
      <c r="S243" s="78">
        <v>77</v>
      </c>
      <c r="T243" s="16">
        <v>40840</v>
      </c>
      <c r="U243" s="78">
        <v>660</v>
      </c>
      <c r="V243" s="78">
        <v>20</v>
      </c>
      <c r="W243" s="78">
        <v>32</v>
      </c>
      <c r="X243" s="18">
        <v>1147</v>
      </c>
    </row>
    <row r="244" spans="1:24" x14ac:dyDescent="0.3">
      <c r="A244" s="19" t="s">
        <v>515</v>
      </c>
      <c r="B244" s="16" t="s">
        <v>573</v>
      </c>
      <c r="C244" s="19">
        <v>48610</v>
      </c>
      <c r="D244" s="16">
        <v>3105</v>
      </c>
      <c r="E244" s="16">
        <v>11448</v>
      </c>
      <c r="F244" s="16">
        <v>5699</v>
      </c>
      <c r="G244" s="16">
        <v>20789</v>
      </c>
      <c r="H244" s="16">
        <v>2852</v>
      </c>
      <c r="I244" s="78">
        <v>85</v>
      </c>
      <c r="J244" s="16">
        <v>4322</v>
      </c>
      <c r="K244" s="78">
        <v>310</v>
      </c>
      <c r="L244" s="47">
        <f t="shared" si="198"/>
        <v>6.3875745731331007E-2</v>
      </c>
      <c r="M244" s="50" t="e">
        <f t="shared" ref="M244" si="246">D244*#REF!</f>
        <v>#REF!</v>
      </c>
      <c r="N244" s="47">
        <f t="shared" si="200"/>
        <v>0.2114585476239457</v>
      </c>
      <c r="O244" s="16">
        <v>48610</v>
      </c>
      <c r="P244" s="78">
        <v>863</v>
      </c>
      <c r="Q244" s="78">
        <v>17</v>
      </c>
      <c r="R244" s="78">
        <v>150</v>
      </c>
      <c r="S244" s="78">
        <v>41</v>
      </c>
      <c r="T244" s="16">
        <v>44190</v>
      </c>
      <c r="U244" s="78">
        <v>523</v>
      </c>
      <c r="V244" s="78">
        <v>14</v>
      </c>
      <c r="W244" s="78">
        <v>11</v>
      </c>
      <c r="X244" s="18">
        <v>2801</v>
      </c>
    </row>
    <row r="245" spans="1:24" x14ac:dyDescent="0.3">
      <c r="A245" s="19" t="s">
        <v>575</v>
      </c>
      <c r="B245" s="16" t="s">
        <v>579</v>
      </c>
      <c r="C245" s="19">
        <v>26075</v>
      </c>
      <c r="D245" s="16">
        <v>15900</v>
      </c>
      <c r="E245" s="78">
        <v>78</v>
      </c>
      <c r="F245" s="16">
        <v>5597</v>
      </c>
      <c r="G245" s="78">
        <v>706</v>
      </c>
      <c r="H245" s="16">
        <v>3260</v>
      </c>
      <c r="I245" s="78">
        <v>16</v>
      </c>
      <c r="J245" s="78">
        <v>373</v>
      </c>
      <c r="K245" s="78">
        <v>145</v>
      </c>
      <c r="L245" s="47">
        <f t="shared" si="198"/>
        <v>0.60977948226270373</v>
      </c>
      <c r="M245" s="50" t="e">
        <f t="shared" ref="M245" si="247">D245*#REF!</f>
        <v>#REF!</v>
      </c>
      <c r="N245" s="47">
        <f t="shared" si="200"/>
        <v>0.74910834132310644</v>
      </c>
      <c r="O245" s="16">
        <v>26075</v>
      </c>
      <c r="P245" s="16">
        <v>13945</v>
      </c>
      <c r="Q245" s="78">
        <v>4</v>
      </c>
      <c r="R245" s="78">
        <v>7</v>
      </c>
      <c r="S245" s="78">
        <v>13</v>
      </c>
      <c r="T245" s="16">
        <v>10235</v>
      </c>
      <c r="U245" s="16">
        <v>1794</v>
      </c>
      <c r="V245" s="78">
        <v>32</v>
      </c>
      <c r="W245" s="78">
        <v>1</v>
      </c>
      <c r="X245" s="51">
        <v>44</v>
      </c>
    </row>
    <row r="246" spans="1:24" x14ac:dyDescent="0.3">
      <c r="A246" s="19" t="s">
        <v>575</v>
      </c>
      <c r="B246" s="16" t="s">
        <v>583</v>
      </c>
      <c r="C246" s="19">
        <v>26320</v>
      </c>
      <c r="D246" s="16">
        <v>23932</v>
      </c>
      <c r="E246" s="78">
        <v>12</v>
      </c>
      <c r="F246" s="16">
        <v>1975</v>
      </c>
      <c r="G246" s="78">
        <v>287</v>
      </c>
      <c r="H246" s="78">
        <v>37</v>
      </c>
      <c r="I246" s="78">
        <v>1</v>
      </c>
      <c r="J246" s="78">
        <v>34</v>
      </c>
      <c r="K246" s="78">
        <v>42</v>
      </c>
      <c r="L246" s="47">
        <f t="shared" si="198"/>
        <v>0.90927051671732528</v>
      </c>
      <c r="M246" s="50" t="e">
        <f t="shared" ref="M246" si="248">D246*#REF!</f>
        <v>#REF!</v>
      </c>
      <c r="N246" s="47">
        <f t="shared" si="200"/>
        <v>0.91196808510638294</v>
      </c>
      <c r="O246" s="16">
        <v>26320</v>
      </c>
      <c r="P246" s="16">
        <v>22375</v>
      </c>
      <c r="Q246" s="78">
        <v>237</v>
      </c>
      <c r="R246" s="78">
        <v>1</v>
      </c>
      <c r="S246" s="78">
        <v>6</v>
      </c>
      <c r="T246" s="16">
        <v>2366</v>
      </c>
      <c r="U246" s="16">
        <v>1200</v>
      </c>
      <c r="V246" s="78">
        <v>32</v>
      </c>
      <c r="W246" s="78" t="s">
        <v>896</v>
      </c>
      <c r="X246" s="51">
        <v>103</v>
      </c>
    </row>
    <row r="247" spans="1:24" x14ac:dyDescent="0.3">
      <c r="A247" s="19" t="s">
        <v>575</v>
      </c>
      <c r="B247" s="16" t="s">
        <v>585</v>
      </c>
      <c r="C247" s="19">
        <v>51747</v>
      </c>
      <c r="D247" s="16">
        <v>9394</v>
      </c>
      <c r="E247" s="78">
        <v>639</v>
      </c>
      <c r="F247" s="16">
        <v>18418</v>
      </c>
      <c r="G247" s="16">
        <v>7941</v>
      </c>
      <c r="H247" s="16">
        <v>6904</v>
      </c>
      <c r="I247" s="78">
        <v>93</v>
      </c>
      <c r="J247" s="16">
        <v>7288</v>
      </c>
      <c r="K247" s="16">
        <v>1070</v>
      </c>
      <c r="L247" s="47">
        <f t="shared" si="198"/>
        <v>0.18153709393781281</v>
      </c>
      <c r="M247" s="50" t="e">
        <f t="shared" ref="M247" si="249">D247*#REF!</f>
        <v>#REF!</v>
      </c>
      <c r="N247" s="47">
        <f t="shared" si="200"/>
        <v>0.4557945388138443</v>
      </c>
      <c r="O247" s="16">
        <v>51747</v>
      </c>
      <c r="P247" s="16">
        <v>7109</v>
      </c>
      <c r="Q247" s="78">
        <v>9</v>
      </c>
      <c r="R247" s="78">
        <v>30</v>
      </c>
      <c r="S247" s="78">
        <v>18</v>
      </c>
      <c r="T247" s="16">
        <v>39579</v>
      </c>
      <c r="U247" s="16">
        <v>4566</v>
      </c>
      <c r="V247" s="78">
        <v>111</v>
      </c>
      <c r="W247" s="78" t="s">
        <v>896</v>
      </c>
      <c r="X247" s="51">
        <v>325</v>
      </c>
    </row>
    <row r="248" spans="1:24" x14ac:dyDescent="0.3">
      <c r="A248" s="19" t="s">
        <v>575</v>
      </c>
      <c r="B248" s="16" t="s">
        <v>587</v>
      </c>
      <c r="C248" s="19">
        <v>6997</v>
      </c>
      <c r="D248" s="16">
        <v>1761</v>
      </c>
      <c r="E248" s="78">
        <v>48</v>
      </c>
      <c r="F248" s="16">
        <v>3549</v>
      </c>
      <c r="G248" s="78">
        <v>318</v>
      </c>
      <c r="H248" s="16">
        <v>1022</v>
      </c>
      <c r="I248" s="78">
        <v>3</v>
      </c>
      <c r="J248" s="78">
        <v>173</v>
      </c>
      <c r="K248" s="78">
        <v>123</v>
      </c>
      <c r="L248" s="47">
        <f t="shared" si="198"/>
        <v>0.25167929112476778</v>
      </c>
      <c r="M248" s="50" t="e">
        <f t="shared" ref="M248" si="250">D248*#REF!</f>
        <v>#REF!</v>
      </c>
      <c r="N248" s="47">
        <f t="shared" si="200"/>
        <v>0.42246677147348866</v>
      </c>
      <c r="O248" s="16">
        <v>6997</v>
      </c>
      <c r="P248" s="16">
        <v>1469</v>
      </c>
      <c r="Q248" s="78">
        <v>6</v>
      </c>
      <c r="R248" s="78">
        <v>6</v>
      </c>
      <c r="S248" s="78">
        <v>3</v>
      </c>
      <c r="T248" s="16">
        <v>5026</v>
      </c>
      <c r="U248" s="78">
        <v>442</v>
      </c>
      <c r="V248" s="78">
        <v>4</v>
      </c>
      <c r="W248" s="78" t="s">
        <v>896</v>
      </c>
      <c r="X248" s="51">
        <v>41</v>
      </c>
    </row>
    <row r="249" spans="1:24" x14ac:dyDescent="0.3">
      <c r="A249" s="19" t="s">
        <v>575</v>
      </c>
      <c r="B249" s="16" t="s">
        <v>589</v>
      </c>
      <c r="C249" s="19">
        <v>27616</v>
      </c>
      <c r="D249" s="16">
        <v>13249</v>
      </c>
      <c r="E249" s="78">
        <v>102</v>
      </c>
      <c r="F249" s="16">
        <v>8483</v>
      </c>
      <c r="G249" s="16">
        <v>1125</v>
      </c>
      <c r="H249" s="16">
        <v>3809</v>
      </c>
      <c r="I249" s="78">
        <v>34</v>
      </c>
      <c r="J249" s="78">
        <v>609</v>
      </c>
      <c r="K249" s="78">
        <v>205</v>
      </c>
      <c r="L249" s="47">
        <f t="shared" si="198"/>
        <v>0.47975811123986095</v>
      </c>
      <c r="M249" s="50" t="e">
        <f t="shared" ref="M249" si="251">D249*#REF!</f>
        <v>#REF!</v>
      </c>
      <c r="N249" s="47">
        <f t="shared" si="200"/>
        <v>0.6397378331402086</v>
      </c>
      <c r="O249" s="16">
        <v>27616</v>
      </c>
      <c r="P249" s="16">
        <v>11336</v>
      </c>
      <c r="Q249" s="78">
        <v>19</v>
      </c>
      <c r="R249" s="78">
        <v>99</v>
      </c>
      <c r="S249" s="78">
        <v>26</v>
      </c>
      <c r="T249" s="16">
        <v>13673</v>
      </c>
      <c r="U249" s="16">
        <v>2305</v>
      </c>
      <c r="V249" s="78">
        <v>37</v>
      </c>
      <c r="W249" s="78">
        <v>2</v>
      </c>
      <c r="X249" s="51">
        <v>119</v>
      </c>
    </row>
    <row r="250" spans="1:24" x14ac:dyDescent="0.3">
      <c r="A250" s="19" t="s">
        <v>575</v>
      </c>
      <c r="B250" s="16" t="s">
        <v>591</v>
      </c>
      <c r="C250" s="19">
        <v>39663</v>
      </c>
      <c r="D250" s="16">
        <v>25992</v>
      </c>
      <c r="E250" s="78">
        <v>84</v>
      </c>
      <c r="F250" s="16">
        <v>8446</v>
      </c>
      <c r="G250" s="16">
        <v>2025</v>
      </c>
      <c r="H250" s="16">
        <v>1431</v>
      </c>
      <c r="I250" s="78">
        <v>287</v>
      </c>
      <c r="J250" s="78">
        <v>892</v>
      </c>
      <c r="K250" s="78">
        <v>506</v>
      </c>
      <c r="L250" s="47">
        <f t="shared" si="198"/>
        <v>0.65532108009984114</v>
      </c>
      <c r="M250" s="50" t="e">
        <f t="shared" ref="M250" si="252">D250*#REF!</f>
        <v>#REF!</v>
      </c>
      <c r="N250" s="47">
        <f t="shared" si="200"/>
        <v>0.7138895191992537</v>
      </c>
      <c r="O250" s="16">
        <v>39663</v>
      </c>
      <c r="P250" s="16">
        <v>17104</v>
      </c>
      <c r="Q250" s="78">
        <v>39</v>
      </c>
      <c r="R250" s="78">
        <v>4</v>
      </c>
      <c r="S250" s="78">
        <v>26</v>
      </c>
      <c r="T250" s="16">
        <v>13822</v>
      </c>
      <c r="U250" s="16">
        <v>8254</v>
      </c>
      <c r="V250" s="78">
        <v>143</v>
      </c>
      <c r="W250" s="78">
        <v>1</v>
      </c>
      <c r="X250" s="51">
        <v>270</v>
      </c>
    </row>
    <row r="251" spans="1:24" x14ac:dyDescent="0.3">
      <c r="A251" s="19" t="s">
        <v>575</v>
      </c>
      <c r="B251" s="16" t="s">
        <v>593</v>
      </c>
      <c r="C251" s="19">
        <v>65174</v>
      </c>
      <c r="D251" s="16">
        <v>15882</v>
      </c>
      <c r="E251" s="78">
        <v>665</v>
      </c>
      <c r="F251" s="16">
        <v>27777</v>
      </c>
      <c r="G251" s="16">
        <v>6444</v>
      </c>
      <c r="H251" s="16">
        <v>7839</v>
      </c>
      <c r="I251" s="78">
        <v>104</v>
      </c>
      <c r="J251" s="16">
        <v>4753</v>
      </c>
      <c r="K251" s="16">
        <v>1710</v>
      </c>
      <c r="L251" s="47">
        <f t="shared" si="198"/>
        <v>0.24368613250682788</v>
      </c>
      <c r="M251" s="50" t="e">
        <f t="shared" ref="M251" si="253">D251*#REF!</f>
        <v>#REF!</v>
      </c>
      <c r="N251" s="47">
        <f t="shared" si="200"/>
        <v>0.43689201215208517</v>
      </c>
      <c r="O251" s="16">
        <v>65174</v>
      </c>
      <c r="P251" s="16">
        <v>11596</v>
      </c>
      <c r="Q251" s="78">
        <v>11</v>
      </c>
      <c r="R251" s="78">
        <v>82</v>
      </c>
      <c r="S251" s="78">
        <v>24</v>
      </c>
      <c r="T251" s="16">
        <v>45695</v>
      </c>
      <c r="U251" s="16">
        <v>7026</v>
      </c>
      <c r="V251" s="78">
        <v>202</v>
      </c>
      <c r="W251" s="78">
        <v>6</v>
      </c>
      <c r="X251" s="51">
        <v>532</v>
      </c>
    </row>
    <row r="252" spans="1:24" x14ac:dyDescent="0.3">
      <c r="A252" s="19" t="s">
        <v>575</v>
      </c>
      <c r="B252" s="16" t="s">
        <v>595</v>
      </c>
      <c r="C252" s="19">
        <v>18661</v>
      </c>
      <c r="D252" s="16">
        <v>5568</v>
      </c>
      <c r="E252" s="78">
        <v>117</v>
      </c>
      <c r="F252" s="16">
        <v>7456</v>
      </c>
      <c r="G252" s="78">
        <v>545</v>
      </c>
      <c r="H252" s="16">
        <v>3586</v>
      </c>
      <c r="I252" s="78">
        <v>16</v>
      </c>
      <c r="J252" s="16">
        <v>1217</v>
      </c>
      <c r="K252" s="78">
        <v>156</v>
      </c>
      <c r="L252" s="47">
        <f t="shared" si="198"/>
        <v>0.2983762928031724</v>
      </c>
      <c r="M252" s="50" t="e">
        <f t="shared" ref="M252" si="254">D252*#REF!</f>
        <v>#REF!</v>
      </c>
      <c r="N252" s="47">
        <f t="shared" si="200"/>
        <v>0.55575799796366754</v>
      </c>
      <c r="O252" s="16">
        <v>18661</v>
      </c>
      <c r="P252" s="16">
        <v>4353</v>
      </c>
      <c r="Q252" s="78">
        <v>8</v>
      </c>
      <c r="R252" s="78">
        <v>3</v>
      </c>
      <c r="S252" s="78">
        <v>17</v>
      </c>
      <c r="T252" s="16">
        <v>10742</v>
      </c>
      <c r="U252" s="16">
        <v>3473</v>
      </c>
      <c r="V252" s="78">
        <v>32</v>
      </c>
      <c r="W252" s="78" t="s">
        <v>896</v>
      </c>
      <c r="X252" s="51">
        <v>33</v>
      </c>
    </row>
    <row r="253" spans="1:24" x14ac:dyDescent="0.3">
      <c r="A253" s="19" t="s">
        <v>597</v>
      </c>
      <c r="B253" s="16" t="s">
        <v>600</v>
      </c>
      <c r="C253" s="19">
        <v>107132</v>
      </c>
      <c r="D253" s="16">
        <v>56712</v>
      </c>
      <c r="E253" s="16">
        <v>2700</v>
      </c>
      <c r="F253" s="16">
        <v>15746</v>
      </c>
      <c r="G253" s="16">
        <v>26494</v>
      </c>
      <c r="H253" s="16">
        <v>3180</v>
      </c>
      <c r="I253" s="78">
        <v>29</v>
      </c>
      <c r="J253" s="16">
        <v>1729</v>
      </c>
      <c r="K253" s="78">
        <v>542</v>
      </c>
      <c r="L253" s="47">
        <f t="shared" si="198"/>
        <v>0.52936564238509498</v>
      </c>
      <c r="M253" s="50" t="e">
        <f t="shared" ref="M253" si="255">D253*#REF!</f>
        <v>#REF!</v>
      </c>
      <c r="N253" s="47">
        <f t="shared" si="200"/>
        <v>0.57518761901205984</v>
      </c>
      <c r="O253" s="16">
        <v>107132</v>
      </c>
      <c r="P253" s="16">
        <v>31077</v>
      </c>
      <c r="Q253" s="78">
        <v>445</v>
      </c>
      <c r="R253" s="78">
        <v>66</v>
      </c>
      <c r="S253" s="78">
        <v>438</v>
      </c>
      <c r="T253" s="16">
        <v>57465</v>
      </c>
      <c r="U253" s="16">
        <v>16201</v>
      </c>
      <c r="V253" s="78">
        <v>489</v>
      </c>
      <c r="W253" s="78">
        <v>14</v>
      </c>
      <c r="X253" s="51">
        <v>937</v>
      </c>
    </row>
    <row r="254" spans="1:24" x14ac:dyDescent="0.3">
      <c r="A254" s="19" t="s">
        <v>597</v>
      </c>
      <c r="B254" s="16" t="s">
        <v>601</v>
      </c>
      <c r="C254" s="19">
        <v>32527</v>
      </c>
      <c r="D254" s="16">
        <v>4438</v>
      </c>
      <c r="E254" s="16">
        <v>8678</v>
      </c>
      <c r="F254" s="16">
        <v>4262</v>
      </c>
      <c r="G254" s="16">
        <v>8807</v>
      </c>
      <c r="H254" s="16">
        <v>4458</v>
      </c>
      <c r="I254" s="78">
        <v>54</v>
      </c>
      <c r="J254" s="16">
        <v>1693</v>
      </c>
      <c r="K254" s="78">
        <v>137</v>
      </c>
      <c r="L254" s="47">
        <f t="shared" si="198"/>
        <v>0.1364404955882805</v>
      </c>
      <c r="M254" s="50" t="e">
        <f t="shared" ref="M254" si="256">D254*#REF!</f>
        <v>#REF!</v>
      </c>
      <c r="N254" s="47">
        <f t="shared" si="200"/>
        <v>0.32554493190272699</v>
      </c>
      <c r="O254" s="16">
        <v>32527</v>
      </c>
      <c r="P254" s="16">
        <v>1976</v>
      </c>
      <c r="Q254" s="78">
        <v>13</v>
      </c>
      <c r="R254" s="78">
        <v>226</v>
      </c>
      <c r="S254" s="78">
        <v>36</v>
      </c>
      <c r="T254" s="16">
        <v>26813</v>
      </c>
      <c r="U254" s="78">
        <v>972</v>
      </c>
      <c r="V254" s="78">
        <v>32</v>
      </c>
      <c r="W254" s="78">
        <v>128</v>
      </c>
      <c r="X254" s="18">
        <v>2331</v>
      </c>
    </row>
    <row r="255" spans="1:24" x14ac:dyDescent="0.3">
      <c r="A255" s="19" t="s">
        <v>597</v>
      </c>
      <c r="B255" s="16" t="s">
        <v>603</v>
      </c>
      <c r="C255" s="19">
        <v>46075</v>
      </c>
      <c r="D255" s="16">
        <v>4405</v>
      </c>
      <c r="E255" s="16">
        <v>14044</v>
      </c>
      <c r="F255" s="16">
        <v>4187</v>
      </c>
      <c r="G255" s="16">
        <v>16846</v>
      </c>
      <c r="H255" s="16">
        <v>2719</v>
      </c>
      <c r="I255" s="78">
        <v>36</v>
      </c>
      <c r="J255" s="16">
        <v>3508</v>
      </c>
      <c r="K255" s="78">
        <v>330</v>
      </c>
      <c r="L255" s="47">
        <f t="shared" si="198"/>
        <v>9.5604991861096042E-2</v>
      </c>
      <c r="M255" s="50" t="e">
        <f t="shared" ref="M255" si="257">D255*#REF!</f>
        <v>#REF!</v>
      </c>
      <c r="N255" s="47">
        <f t="shared" si="200"/>
        <v>0.23075420510037981</v>
      </c>
      <c r="O255" s="16">
        <v>46075</v>
      </c>
      <c r="P255" s="78">
        <v>868</v>
      </c>
      <c r="Q255" s="78">
        <v>13</v>
      </c>
      <c r="R255" s="78">
        <v>249</v>
      </c>
      <c r="S255" s="78">
        <v>38</v>
      </c>
      <c r="T255" s="16">
        <v>39539</v>
      </c>
      <c r="U255" s="78">
        <v>761</v>
      </c>
      <c r="V255" s="78">
        <v>33</v>
      </c>
      <c r="W255" s="78">
        <v>294</v>
      </c>
      <c r="X255" s="18">
        <v>4280</v>
      </c>
    </row>
    <row r="256" spans="1:24" x14ac:dyDescent="0.3">
      <c r="A256" s="19" t="s">
        <v>597</v>
      </c>
      <c r="B256" s="16" t="s">
        <v>605</v>
      </c>
      <c r="C256" s="19">
        <v>37083</v>
      </c>
      <c r="D256" s="16">
        <v>5290</v>
      </c>
      <c r="E256" s="16">
        <v>6970</v>
      </c>
      <c r="F256" s="16">
        <v>7395</v>
      </c>
      <c r="G256" s="16">
        <v>5447</v>
      </c>
      <c r="H256" s="16">
        <v>9820</v>
      </c>
      <c r="I256" s="78">
        <v>132</v>
      </c>
      <c r="J256" s="16">
        <v>1792</v>
      </c>
      <c r="K256" s="78">
        <v>237</v>
      </c>
      <c r="L256" s="47">
        <f t="shared" si="198"/>
        <v>0.1426529676671251</v>
      </c>
      <c r="M256" s="50" t="e">
        <f t="shared" ref="M256" si="258">D256*#REF!</f>
        <v>#REF!</v>
      </c>
      <c r="N256" s="47">
        <f t="shared" si="200"/>
        <v>0.45578836663700351</v>
      </c>
      <c r="O256" s="16">
        <v>37083</v>
      </c>
      <c r="P256" s="16">
        <v>1700</v>
      </c>
      <c r="Q256" s="78">
        <v>28</v>
      </c>
      <c r="R256" s="78">
        <v>115</v>
      </c>
      <c r="S256" s="78">
        <v>29</v>
      </c>
      <c r="T256" s="16">
        <v>31831</v>
      </c>
      <c r="U256" s="16">
        <v>1314</v>
      </c>
      <c r="V256" s="78">
        <v>66</v>
      </c>
      <c r="W256" s="78">
        <v>29</v>
      </c>
      <c r="X256" s="18">
        <v>1971</v>
      </c>
    </row>
    <row r="257" spans="1:24" x14ac:dyDescent="0.3">
      <c r="A257" s="19" t="s">
        <v>597</v>
      </c>
      <c r="B257" s="16" t="s">
        <v>607</v>
      </c>
      <c r="C257" s="19">
        <v>44762</v>
      </c>
      <c r="D257" s="16">
        <v>12184</v>
      </c>
      <c r="E257" s="16">
        <v>7350</v>
      </c>
      <c r="F257" s="16">
        <v>6914</v>
      </c>
      <c r="G257" s="16">
        <v>14202</v>
      </c>
      <c r="H257" s="16">
        <v>1026</v>
      </c>
      <c r="I257" s="78">
        <v>59</v>
      </c>
      <c r="J257" s="16">
        <v>2911</v>
      </c>
      <c r="K257" s="78">
        <v>116</v>
      </c>
      <c r="L257" s="47">
        <f t="shared" si="198"/>
        <v>0.27219516554220097</v>
      </c>
      <c r="M257" s="50" t="e">
        <f t="shared" ref="M257" si="259">D257*#REF!</f>
        <v>#REF!</v>
      </c>
      <c r="N257" s="47">
        <f t="shared" si="200"/>
        <v>0.3601492337250346</v>
      </c>
      <c r="O257" s="16">
        <v>44762</v>
      </c>
      <c r="P257" s="16">
        <v>3761</v>
      </c>
      <c r="Q257" s="78">
        <v>10</v>
      </c>
      <c r="R257" s="78">
        <v>191</v>
      </c>
      <c r="S257" s="78">
        <v>51</v>
      </c>
      <c r="T257" s="16">
        <v>33027</v>
      </c>
      <c r="U257" s="16">
        <v>4695</v>
      </c>
      <c r="V257" s="78">
        <v>215</v>
      </c>
      <c r="W257" s="78">
        <v>14</v>
      </c>
      <c r="X257" s="18">
        <v>2798</v>
      </c>
    </row>
    <row r="258" spans="1:24" x14ac:dyDescent="0.3">
      <c r="A258" s="19" t="s">
        <v>597</v>
      </c>
      <c r="B258" s="16" t="s">
        <v>609</v>
      </c>
      <c r="C258" s="19">
        <v>51648</v>
      </c>
      <c r="D258" s="16">
        <v>13372</v>
      </c>
      <c r="E258" s="16">
        <v>7467</v>
      </c>
      <c r="F258" s="16">
        <v>12602</v>
      </c>
      <c r="G258" s="16">
        <v>9407</v>
      </c>
      <c r="H258" s="16">
        <v>1157</v>
      </c>
      <c r="I258" s="78">
        <v>12</v>
      </c>
      <c r="J258" s="16">
        <v>6347</v>
      </c>
      <c r="K258" s="16">
        <v>1284</v>
      </c>
      <c r="L258" s="47">
        <f t="shared" si="198"/>
        <v>0.25890644361833953</v>
      </c>
      <c r="M258" s="50" t="e">
        <f t="shared" ref="M258" si="260">D258*#REF!</f>
        <v>#REF!</v>
      </c>
      <c r="N258" s="47">
        <f t="shared" si="200"/>
        <v>0.40419764560099131</v>
      </c>
      <c r="O258" s="16">
        <v>51648</v>
      </c>
      <c r="P258" s="16">
        <v>2758</v>
      </c>
      <c r="Q258" s="78">
        <v>6</v>
      </c>
      <c r="R258" s="78">
        <v>113</v>
      </c>
      <c r="S258" s="78">
        <v>22</v>
      </c>
      <c r="T258" s="16">
        <v>38100</v>
      </c>
      <c r="U258" s="16">
        <v>4509</v>
      </c>
      <c r="V258" s="78">
        <v>188</v>
      </c>
      <c r="W258" s="16">
        <v>1187</v>
      </c>
      <c r="X258" s="18">
        <v>4765</v>
      </c>
    </row>
    <row r="259" spans="1:24" x14ac:dyDescent="0.3">
      <c r="A259" s="19" t="s">
        <v>597</v>
      </c>
      <c r="B259" s="16" t="s">
        <v>611</v>
      </c>
      <c r="C259" s="19">
        <v>45753</v>
      </c>
      <c r="D259" s="16">
        <v>11762</v>
      </c>
      <c r="E259" s="16">
        <v>4368</v>
      </c>
      <c r="F259" s="16">
        <v>9772</v>
      </c>
      <c r="G259" s="16">
        <v>13446</v>
      </c>
      <c r="H259" s="16">
        <v>2239</v>
      </c>
      <c r="I259" s="78">
        <v>195</v>
      </c>
      <c r="J259" s="16">
        <v>3693</v>
      </c>
      <c r="K259" s="78">
        <v>278</v>
      </c>
      <c r="L259" s="47">
        <f t="shared" si="198"/>
        <v>0.25707603872970081</v>
      </c>
      <c r="M259" s="50" t="e">
        <f t="shared" ref="M259" si="261">D259*#REF!</f>
        <v>#REF!</v>
      </c>
      <c r="N259" s="47">
        <f t="shared" si="200"/>
        <v>0.38672873909907546</v>
      </c>
      <c r="O259" s="16">
        <v>45753</v>
      </c>
      <c r="P259" s="16">
        <v>3074</v>
      </c>
      <c r="Q259" s="78">
        <v>26</v>
      </c>
      <c r="R259" s="78">
        <v>70</v>
      </c>
      <c r="S259" s="78">
        <v>26</v>
      </c>
      <c r="T259" s="16">
        <v>38919</v>
      </c>
      <c r="U259" s="16">
        <v>2800</v>
      </c>
      <c r="V259" s="78">
        <v>71</v>
      </c>
      <c r="W259" s="78">
        <v>52</v>
      </c>
      <c r="X259" s="51">
        <v>715</v>
      </c>
    </row>
    <row r="260" spans="1:24" x14ac:dyDescent="0.3">
      <c r="A260" s="19" t="s">
        <v>597</v>
      </c>
      <c r="B260" s="16" t="s">
        <v>613</v>
      </c>
      <c r="C260" s="19">
        <v>21782</v>
      </c>
      <c r="D260" s="16">
        <v>4978</v>
      </c>
      <c r="E260" s="16">
        <v>2776</v>
      </c>
      <c r="F260" s="16">
        <v>7105</v>
      </c>
      <c r="G260" s="16">
        <v>2791</v>
      </c>
      <c r="H260" s="16">
        <v>2249</v>
      </c>
      <c r="I260" s="78">
        <v>29</v>
      </c>
      <c r="J260" s="16">
        <v>1606</v>
      </c>
      <c r="K260" s="78">
        <v>248</v>
      </c>
      <c r="L260" s="47">
        <f t="shared" si="198"/>
        <v>0.22853732439629051</v>
      </c>
      <c r="M260" s="50" t="e">
        <f t="shared" ref="M260" si="262">D260*#REF!</f>
        <v>#REF!</v>
      </c>
      <c r="N260" s="47">
        <f t="shared" si="200"/>
        <v>0.40551831787714626</v>
      </c>
      <c r="O260" s="16">
        <v>21782</v>
      </c>
      <c r="P260" s="16">
        <v>2795</v>
      </c>
      <c r="Q260" s="78">
        <v>4</v>
      </c>
      <c r="R260" s="78">
        <v>57</v>
      </c>
      <c r="S260" s="78">
        <v>18</v>
      </c>
      <c r="T260" s="16">
        <v>17732</v>
      </c>
      <c r="U260" s="78">
        <v>995</v>
      </c>
      <c r="V260" s="78">
        <v>76</v>
      </c>
      <c r="W260" s="78" t="s">
        <v>896</v>
      </c>
      <c r="X260" s="51">
        <v>105</v>
      </c>
    </row>
    <row r="261" spans="1:24" x14ac:dyDescent="0.3">
      <c r="A261" s="19" t="s">
        <v>597</v>
      </c>
      <c r="B261" s="16" t="s">
        <v>617</v>
      </c>
      <c r="C261" s="19">
        <v>57460</v>
      </c>
      <c r="D261" s="16">
        <v>29613</v>
      </c>
      <c r="E261" s="16">
        <v>4004</v>
      </c>
      <c r="F261" s="16">
        <v>13489</v>
      </c>
      <c r="G261" s="16">
        <v>5984</v>
      </c>
      <c r="H261" s="78">
        <v>568</v>
      </c>
      <c r="I261" s="78">
        <v>16</v>
      </c>
      <c r="J261" s="16">
        <v>2940</v>
      </c>
      <c r="K261" s="78">
        <v>846</v>
      </c>
      <c r="L261" s="47">
        <f t="shared" si="198"/>
        <v>0.51536721197354685</v>
      </c>
      <c r="M261" s="50" t="e">
        <f t="shared" ref="M261" si="263">D261*#REF!</f>
        <v>#REF!</v>
      </c>
      <c r="N261" s="47">
        <f t="shared" si="200"/>
        <v>0.57641837800208839</v>
      </c>
      <c r="O261" s="16">
        <v>57460</v>
      </c>
      <c r="P261" s="16">
        <v>8464</v>
      </c>
      <c r="Q261" s="78">
        <v>96</v>
      </c>
      <c r="R261" s="78">
        <v>100</v>
      </c>
      <c r="S261" s="78">
        <v>113</v>
      </c>
      <c r="T261" s="16">
        <v>30737</v>
      </c>
      <c r="U261" s="16">
        <v>16934</v>
      </c>
      <c r="V261" s="78">
        <v>515</v>
      </c>
      <c r="W261" s="78">
        <v>2</v>
      </c>
      <c r="X261" s="51">
        <v>499</v>
      </c>
    </row>
    <row r="262" spans="1:24" x14ac:dyDescent="0.3">
      <c r="A262" s="19" t="s">
        <v>597</v>
      </c>
      <c r="B262" s="16" t="s">
        <v>618</v>
      </c>
      <c r="C262" s="19">
        <v>50527</v>
      </c>
      <c r="D262" s="16">
        <v>15516</v>
      </c>
      <c r="E262" s="16">
        <v>4133</v>
      </c>
      <c r="F262" s="16">
        <v>17552</v>
      </c>
      <c r="G262" s="16">
        <v>4860</v>
      </c>
      <c r="H262" s="16">
        <v>3279</v>
      </c>
      <c r="I262" s="78">
        <v>79</v>
      </c>
      <c r="J262" s="16">
        <v>4129</v>
      </c>
      <c r="K262" s="78">
        <v>979</v>
      </c>
      <c r="L262" s="47">
        <f t="shared" ref="L262:L325" si="264">D262/C262</f>
        <v>0.30708334157974942</v>
      </c>
      <c r="M262" s="50" t="e">
        <f t="shared" ref="M262" si="265">D262*#REF!</f>
        <v>#REF!</v>
      </c>
      <c r="N262" s="47">
        <f t="shared" ref="N262:N325" si="266">(D262+J262+H262)/C262</f>
        <v>0.45369802283927407</v>
      </c>
      <c r="O262" s="16">
        <v>50527</v>
      </c>
      <c r="P262" s="16">
        <v>5327</v>
      </c>
      <c r="Q262" s="78">
        <v>15</v>
      </c>
      <c r="R262" s="78">
        <v>83</v>
      </c>
      <c r="S262" s="78">
        <v>30</v>
      </c>
      <c r="T262" s="16">
        <v>39979</v>
      </c>
      <c r="U262" s="16">
        <v>4655</v>
      </c>
      <c r="V262" s="78">
        <v>83</v>
      </c>
      <c r="W262" s="78">
        <v>3</v>
      </c>
      <c r="X262" s="51">
        <v>352</v>
      </c>
    </row>
    <row r="263" spans="1:24" x14ac:dyDescent="0.3">
      <c r="A263" s="19" t="s">
        <v>597</v>
      </c>
      <c r="B263" s="16" t="s">
        <v>620</v>
      </c>
      <c r="C263" s="19">
        <v>22883</v>
      </c>
      <c r="D263" s="16">
        <v>3005</v>
      </c>
      <c r="E263" s="16">
        <v>5447</v>
      </c>
      <c r="F263" s="16">
        <v>4651</v>
      </c>
      <c r="G263" s="16">
        <v>5951</v>
      </c>
      <c r="H263" s="78">
        <v>291</v>
      </c>
      <c r="I263" s="78">
        <v>14</v>
      </c>
      <c r="J263" s="16">
        <v>3204</v>
      </c>
      <c r="K263" s="78">
        <v>320</v>
      </c>
      <c r="L263" s="47">
        <f t="shared" si="264"/>
        <v>0.13132019403050299</v>
      </c>
      <c r="M263" s="50" t="e">
        <f t="shared" ref="M263" si="267">D263*#REF!</f>
        <v>#REF!</v>
      </c>
      <c r="N263" s="47">
        <f t="shared" si="266"/>
        <v>0.28405366429226936</v>
      </c>
      <c r="O263" s="16">
        <v>22883</v>
      </c>
      <c r="P263" s="78">
        <v>449</v>
      </c>
      <c r="Q263" s="78">
        <v>3</v>
      </c>
      <c r="R263" s="78">
        <v>136</v>
      </c>
      <c r="S263" s="78">
        <v>12</v>
      </c>
      <c r="T263" s="16">
        <v>20027</v>
      </c>
      <c r="U263" s="16">
        <v>2028</v>
      </c>
      <c r="V263" s="78">
        <v>51</v>
      </c>
      <c r="W263" s="78">
        <v>4</v>
      </c>
      <c r="X263" s="51">
        <v>173</v>
      </c>
    </row>
    <row r="264" spans="1:24" x14ac:dyDescent="0.3">
      <c r="A264" s="19" t="s">
        <v>597</v>
      </c>
      <c r="B264" s="16" t="s">
        <v>622</v>
      </c>
      <c r="C264" s="19">
        <v>54931</v>
      </c>
      <c r="D264" s="16">
        <v>15420</v>
      </c>
      <c r="E264" s="16">
        <v>6249</v>
      </c>
      <c r="F264" s="16">
        <v>9169</v>
      </c>
      <c r="G264" s="16">
        <v>16055</v>
      </c>
      <c r="H264" s="16">
        <v>3602</v>
      </c>
      <c r="I264" s="78">
        <v>89</v>
      </c>
      <c r="J264" s="16">
        <v>3449</v>
      </c>
      <c r="K264" s="78">
        <v>898</v>
      </c>
      <c r="L264" s="47">
        <f t="shared" si="264"/>
        <v>0.28071580710345706</v>
      </c>
      <c r="M264" s="50" t="e">
        <f t="shared" ref="M264" si="268">D264*#REF!</f>
        <v>#REF!</v>
      </c>
      <c r="N264" s="47">
        <f t="shared" si="266"/>
        <v>0.40907684185614679</v>
      </c>
      <c r="O264" s="16">
        <v>54931</v>
      </c>
      <c r="P264" s="16">
        <v>5017</v>
      </c>
      <c r="Q264" s="78">
        <v>13</v>
      </c>
      <c r="R264" s="78">
        <v>133</v>
      </c>
      <c r="S264" s="78">
        <v>26</v>
      </c>
      <c r="T264" s="16">
        <v>38441</v>
      </c>
      <c r="U264" s="16">
        <v>7280</v>
      </c>
      <c r="V264" s="78">
        <v>213</v>
      </c>
      <c r="W264" s="78">
        <v>41</v>
      </c>
      <c r="X264" s="18">
        <v>3767</v>
      </c>
    </row>
    <row r="265" spans="1:24" x14ac:dyDescent="0.3">
      <c r="A265" s="19" t="s">
        <v>597</v>
      </c>
      <c r="B265" s="16" t="s">
        <v>624</v>
      </c>
      <c r="C265" s="19">
        <v>36870</v>
      </c>
      <c r="D265" s="16">
        <v>7205</v>
      </c>
      <c r="E265" s="16">
        <v>3151</v>
      </c>
      <c r="F265" s="16">
        <v>14211</v>
      </c>
      <c r="G265" s="16">
        <v>6741</v>
      </c>
      <c r="H265" s="16">
        <v>1302</v>
      </c>
      <c r="I265" s="78">
        <v>25</v>
      </c>
      <c r="J265" s="16">
        <v>3235</v>
      </c>
      <c r="K265" s="16">
        <v>1000</v>
      </c>
      <c r="L265" s="47">
        <f t="shared" si="264"/>
        <v>0.19541632763764577</v>
      </c>
      <c r="M265" s="50" t="e">
        <f t="shared" ref="M265" si="269">D265*#REF!</f>
        <v>#REF!</v>
      </c>
      <c r="N265" s="47">
        <f t="shared" si="266"/>
        <v>0.31847030105777052</v>
      </c>
      <c r="O265" s="16">
        <v>36870</v>
      </c>
      <c r="P265" s="16">
        <v>1632</v>
      </c>
      <c r="Q265" s="78">
        <v>2</v>
      </c>
      <c r="R265" s="78">
        <v>58</v>
      </c>
      <c r="S265" s="78">
        <v>32</v>
      </c>
      <c r="T265" s="16">
        <v>28662</v>
      </c>
      <c r="U265" s="16">
        <v>5809</v>
      </c>
      <c r="V265" s="78">
        <v>142</v>
      </c>
      <c r="W265" s="78">
        <v>2</v>
      </c>
      <c r="X265" s="51">
        <v>531</v>
      </c>
    </row>
    <row r="266" spans="1:24" x14ac:dyDescent="0.3">
      <c r="A266" s="19" t="s">
        <v>597</v>
      </c>
      <c r="B266" s="16" t="s">
        <v>626</v>
      </c>
      <c r="C266" s="19">
        <v>26781</v>
      </c>
      <c r="D266" s="16">
        <v>5663</v>
      </c>
      <c r="E266" s="16">
        <v>4585</v>
      </c>
      <c r="F266" s="16">
        <v>10179</v>
      </c>
      <c r="G266" s="16">
        <v>2659</v>
      </c>
      <c r="H266" s="78">
        <v>207</v>
      </c>
      <c r="I266" s="78">
        <v>8</v>
      </c>
      <c r="J266" s="16">
        <v>3198</v>
      </c>
      <c r="K266" s="78">
        <v>282</v>
      </c>
      <c r="L266" s="47">
        <f t="shared" si="264"/>
        <v>0.21145588290205744</v>
      </c>
      <c r="M266" s="50" t="e">
        <f t="shared" ref="M266" si="270">D266*#REF!</f>
        <v>#REF!</v>
      </c>
      <c r="N266" s="47">
        <f t="shared" si="266"/>
        <v>0.3385982599604197</v>
      </c>
      <c r="O266" s="16">
        <v>26781</v>
      </c>
      <c r="P266" s="16">
        <v>1336</v>
      </c>
      <c r="Q266" s="78">
        <v>6</v>
      </c>
      <c r="R266" s="78">
        <v>99</v>
      </c>
      <c r="S266" s="78">
        <v>21</v>
      </c>
      <c r="T266" s="16">
        <v>22953</v>
      </c>
      <c r="U266" s="16">
        <v>1974</v>
      </c>
      <c r="V266" s="78">
        <v>71</v>
      </c>
      <c r="W266" s="78">
        <v>1</v>
      </c>
      <c r="X266" s="51">
        <v>320</v>
      </c>
    </row>
    <row r="267" spans="1:24" x14ac:dyDescent="0.3">
      <c r="A267" s="19" t="s">
        <v>597</v>
      </c>
      <c r="B267" s="16" t="s">
        <v>630</v>
      </c>
      <c r="C267" s="19">
        <v>58557</v>
      </c>
      <c r="D267" s="16">
        <v>35091</v>
      </c>
      <c r="E267" s="78">
        <v>217</v>
      </c>
      <c r="F267" s="16">
        <v>11595</v>
      </c>
      <c r="G267" s="16">
        <v>8487</v>
      </c>
      <c r="H267" s="78">
        <v>545</v>
      </c>
      <c r="I267" s="78">
        <v>7</v>
      </c>
      <c r="J267" s="16">
        <v>2280</v>
      </c>
      <c r="K267" s="78">
        <v>335</v>
      </c>
      <c r="L267" s="47">
        <f t="shared" si="264"/>
        <v>0.59926225728777094</v>
      </c>
      <c r="M267" s="50" t="e">
        <f t="shared" ref="M267" si="271">D267*#REF!</f>
        <v>#REF!</v>
      </c>
      <c r="N267" s="47">
        <f t="shared" si="266"/>
        <v>0.64750584900182728</v>
      </c>
      <c r="O267" s="16">
        <v>58557</v>
      </c>
      <c r="P267" s="16">
        <v>12002</v>
      </c>
      <c r="Q267" s="78">
        <v>196</v>
      </c>
      <c r="R267" s="78">
        <v>8</v>
      </c>
      <c r="S267" s="78">
        <v>188</v>
      </c>
      <c r="T267" s="16">
        <v>33954</v>
      </c>
      <c r="U267" s="16">
        <v>11501</v>
      </c>
      <c r="V267" s="78">
        <v>303</v>
      </c>
      <c r="W267" s="78">
        <v>3</v>
      </c>
      <c r="X267" s="51">
        <v>402</v>
      </c>
    </row>
    <row r="268" spans="1:24" x14ac:dyDescent="0.3">
      <c r="A268" s="19" t="s">
        <v>597</v>
      </c>
      <c r="B268" s="16" t="s">
        <v>631</v>
      </c>
      <c r="C268" s="19">
        <v>32347</v>
      </c>
      <c r="D268" s="16">
        <v>4187</v>
      </c>
      <c r="E268" s="78">
        <v>696</v>
      </c>
      <c r="F268" s="16">
        <v>10455</v>
      </c>
      <c r="G268" s="16">
        <v>10450</v>
      </c>
      <c r="H268" s="78">
        <v>501</v>
      </c>
      <c r="I268" s="78">
        <v>4</v>
      </c>
      <c r="J268" s="16">
        <v>5160</v>
      </c>
      <c r="K268" s="78">
        <v>894</v>
      </c>
      <c r="L268" s="47">
        <f t="shared" si="264"/>
        <v>0.1294401335517977</v>
      </c>
      <c r="M268" s="50" t="e">
        <f t="shared" ref="M268" si="272">D268*#REF!</f>
        <v>#REF!</v>
      </c>
      <c r="N268" s="47">
        <f t="shared" si="266"/>
        <v>0.30444863511299347</v>
      </c>
      <c r="O268" s="16">
        <v>32347</v>
      </c>
      <c r="P268" s="78">
        <v>847</v>
      </c>
      <c r="Q268" s="78">
        <v>2</v>
      </c>
      <c r="R268" s="78">
        <v>20</v>
      </c>
      <c r="S268" s="78">
        <v>10</v>
      </c>
      <c r="T268" s="16">
        <v>30162</v>
      </c>
      <c r="U268" s="16">
        <v>1008</v>
      </c>
      <c r="V268" s="78">
        <v>15</v>
      </c>
      <c r="W268" s="78">
        <v>1</v>
      </c>
      <c r="X268" s="51">
        <v>282</v>
      </c>
    </row>
    <row r="269" spans="1:24" x14ac:dyDescent="0.3">
      <c r="A269" s="19" t="s">
        <v>597</v>
      </c>
      <c r="B269" s="16" t="s">
        <v>633</v>
      </c>
      <c r="C269" s="19">
        <v>38892</v>
      </c>
      <c r="D269" s="16">
        <v>15291</v>
      </c>
      <c r="E269" s="78">
        <v>151</v>
      </c>
      <c r="F269" s="16">
        <v>11814</v>
      </c>
      <c r="G269" s="16">
        <v>6215</v>
      </c>
      <c r="H269" s="16">
        <v>3168</v>
      </c>
      <c r="I269" s="78">
        <v>27</v>
      </c>
      <c r="J269" s="16">
        <v>1647</v>
      </c>
      <c r="K269" s="78">
        <v>579</v>
      </c>
      <c r="L269" s="47">
        <f t="shared" si="264"/>
        <v>0.39316568960197468</v>
      </c>
      <c r="M269" s="50" t="e">
        <f t="shared" ref="M269" si="273">D269*#REF!</f>
        <v>#REF!</v>
      </c>
      <c r="N269" s="47">
        <f t="shared" si="266"/>
        <v>0.51697007096575132</v>
      </c>
      <c r="O269" s="16">
        <v>38892</v>
      </c>
      <c r="P269" s="16">
        <v>7573</v>
      </c>
      <c r="Q269" s="78">
        <v>5</v>
      </c>
      <c r="R269" s="78">
        <v>15</v>
      </c>
      <c r="S269" s="78">
        <v>17</v>
      </c>
      <c r="T269" s="16">
        <v>29144</v>
      </c>
      <c r="U269" s="16">
        <v>2069</v>
      </c>
      <c r="V269" s="78">
        <v>47</v>
      </c>
      <c r="W269" s="78" t="s">
        <v>896</v>
      </c>
      <c r="X269" s="51">
        <v>22</v>
      </c>
    </row>
    <row r="270" spans="1:24" x14ac:dyDescent="0.3">
      <c r="A270" s="19" t="s">
        <v>597</v>
      </c>
      <c r="B270" s="16" t="s">
        <v>635</v>
      </c>
      <c r="C270" s="19">
        <v>36700</v>
      </c>
      <c r="D270" s="16">
        <v>9354</v>
      </c>
      <c r="E270" s="78">
        <v>383</v>
      </c>
      <c r="F270" s="16">
        <v>18547</v>
      </c>
      <c r="G270" s="16">
        <v>5324</v>
      </c>
      <c r="H270" s="78">
        <v>864</v>
      </c>
      <c r="I270" s="78">
        <v>10</v>
      </c>
      <c r="J270" s="16">
        <v>1679</v>
      </c>
      <c r="K270" s="78">
        <v>539</v>
      </c>
      <c r="L270" s="47">
        <f t="shared" si="264"/>
        <v>0.25487738419618527</v>
      </c>
      <c r="M270" s="50" t="e">
        <f t="shared" ref="M270" si="274">D270*#REF!</f>
        <v>#REF!</v>
      </c>
      <c r="N270" s="47">
        <f t="shared" si="266"/>
        <v>0.32416893732970026</v>
      </c>
      <c r="O270" s="16">
        <v>36700</v>
      </c>
      <c r="P270" s="16">
        <v>1296</v>
      </c>
      <c r="Q270" s="78">
        <v>7</v>
      </c>
      <c r="R270" s="78">
        <v>15</v>
      </c>
      <c r="S270" s="78">
        <v>23</v>
      </c>
      <c r="T270" s="16">
        <v>31987</v>
      </c>
      <c r="U270" s="16">
        <v>2472</v>
      </c>
      <c r="V270" s="78">
        <v>47</v>
      </c>
      <c r="W270" s="78">
        <v>2</v>
      </c>
      <c r="X270" s="51">
        <v>851</v>
      </c>
    </row>
    <row r="271" spans="1:24" x14ac:dyDescent="0.3">
      <c r="A271" s="19" t="s">
        <v>597</v>
      </c>
      <c r="B271" s="16" t="s">
        <v>637</v>
      </c>
      <c r="C271" s="19">
        <v>35950</v>
      </c>
      <c r="D271" s="16">
        <v>10261</v>
      </c>
      <c r="E271" s="78">
        <v>500</v>
      </c>
      <c r="F271" s="16">
        <v>16372</v>
      </c>
      <c r="G271" s="16">
        <v>6088</v>
      </c>
      <c r="H271" s="78">
        <v>543</v>
      </c>
      <c r="I271" s="78">
        <v>18</v>
      </c>
      <c r="J271" s="16">
        <v>1823</v>
      </c>
      <c r="K271" s="78">
        <v>345</v>
      </c>
      <c r="L271" s="47">
        <f t="shared" si="264"/>
        <v>0.28542420027816412</v>
      </c>
      <c r="M271" s="50" t="e">
        <f t="shared" ref="M271" si="275">D271*#REF!</f>
        <v>#REF!</v>
      </c>
      <c r="N271" s="47">
        <f t="shared" si="266"/>
        <v>0.35123783031988876</v>
      </c>
      <c r="O271" s="16">
        <v>35950</v>
      </c>
      <c r="P271" s="16">
        <v>1719</v>
      </c>
      <c r="Q271" s="78">
        <v>12</v>
      </c>
      <c r="R271" s="78">
        <v>25</v>
      </c>
      <c r="S271" s="78">
        <v>14</v>
      </c>
      <c r="T271" s="16">
        <v>32447</v>
      </c>
      <c r="U271" s="16">
        <v>1275</v>
      </c>
      <c r="V271" s="78">
        <v>65</v>
      </c>
      <c r="W271" s="78">
        <v>3</v>
      </c>
      <c r="X271" s="51">
        <v>390</v>
      </c>
    </row>
    <row r="272" spans="1:24" x14ac:dyDescent="0.3">
      <c r="A272" s="19" t="s">
        <v>597</v>
      </c>
      <c r="B272" s="16" t="s">
        <v>639</v>
      </c>
      <c r="C272" s="19">
        <v>33564</v>
      </c>
      <c r="D272" s="16">
        <v>9512</v>
      </c>
      <c r="E272" s="78">
        <v>77</v>
      </c>
      <c r="F272" s="16">
        <v>13288</v>
      </c>
      <c r="G272" s="16">
        <v>7585</v>
      </c>
      <c r="H272" s="16">
        <v>1245</v>
      </c>
      <c r="I272" s="78">
        <v>7</v>
      </c>
      <c r="J272" s="16">
        <v>1549</v>
      </c>
      <c r="K272" s="78">
        <v>301</v>
      </c>
      <c r="L272" s="47">
        <f t="shared" si="264"/>
        <v>0.28339887975211536</v>
      </c>
      <c r="M272" s="50" t="e">
        <f t="shared" ref="M272" si="276">D272*#REF!</f>
        <v>#REF!</v>
      </c>
      <c r="N272" s="47">
        <f t="shared" si="266"/>
        <v>0.36664283160529137</v>
      </c>
      <c r="O272" s="16">
        <v>33564</v>
      </c>
      <c r="P272" s="16">
        <v>2881</v>
      </c>
      <c r="Q272" s="78">
        <v>283</v>
      </c>
      <c r="R272" s="78">
        <v>9</v>
      </c>
      <c r="S272" s="78">
        <v>19</v>
      </c>
      <c r="T272" s="16">
        <v>29274</v>
      </c>
      <c r="U272" s="16">
        <v>1019</v>
      </c>
      <c r="V272" s="78">
        <v>53</v>
      </c>
      <c r="W272" s="78" t="s">
        <v>896</v>
      </c>
      <c r="X272" s="51">
        <v>26</v>
      </c>
    </row>
    <row r="273" spans="1:24" x14ac:dyDescent="0.3">
      <c r="A273" s="19" t="s">
        <v>597</v>
      </c>
      <c r="B273" s="16" t="s">
        <v>643</v>
      </c>
      <c r="C273" s="19">
        <v>36626</v>
      </c>
      <c r="D273" s="16">
        <v>8458</v>
      </c>
      <c r="E273" s="16">
        <v>6024</v>
      </c>
      <c r="F273" s="16">
        <v>8400</v>
      </c>
      <c r="G273" s="16">
        <v>11240</v>
      </c>
      <c r="H273" s="78">
        <v>403</v>
      </c>
      <c r="I273" s="78">
        <v>4</v>
      </c>
      <c r="J273" s="16">
        <v>1976</v>
      </c>
      <c r="K273" s="78">
        <v>121</v>
      </c>
      <c r="L273" s="47">
        <f t="shared" si="264"/>
        <v>0.23092884835908917</v>
      </c>
      <c r="M273" s="50" t="e">
        <f t="shared" ref="M273" si="277">D273*#REF!</f>
        <v>#REF!</v>
      </c>
      <c r="N273" s="47">
        <f t="shared" si="266"/>
        <v>0.29588270627423141</v>
      </c>
      <c r="O273" s="16">
        <v>36626</v>
      </c>
      <c r="P273" s="16">
        <v>2821</v>
      </c>
      <c r="Q273" s="78">
        <v>8</v>
      </c>
      <c r="R273" s="78">
        <v>198</v>
      </c>
      <c r="S273" s="78">
        <v>33</v>
      </c>
      <c r="T273" s="16">
        <v>30918</v>
      </c>
      <c r="U273" s="16">
        <v>2182</v>
      </c>
      <c r="V273" s="78">
        <v>61</v>
      </c>
      <c r="W273" s="78">
        <v>4</v>
      </c>
      <c r="X273" s="51">
        <v>401</v>
      </c>
    </row>
    <row r="274" spans="1:24" x14ac:dyDescent="0.3">
      <c r="A274" s="19" t="s">
        <v>597</v>
      </c>
      <c r="B274" s="16" t="s">
        <v>644</v>
      </c>
      <c r="C274" s="19">
        <v>43484</v>
      </c>
      <c r="D274" s="16">
        <v>4950</v>
      </c>
      <c r="E274" s="16">
        <v>5538</v>
      </c>
      <c r="F274" s="16">
        <v>15423</v>
      </c>
      <c r="G274" s="16">
        <v>13676</v>
      </c>
      <c r="H274" s="16">
        <v>1833</v>
      </c>
      <c r="I274" s="78">
        <v>24</v>
      </c>
      <c r="J274" s="16">
        <v>1910</v>
      </c>
      <c r="K274" s="78">
        <v>130</v>
      </c>
      <c r="L274" s="47">
        <f t="shared" si="264"/>
        <v>0.11383497378346058</v>
      </c>
      <c r="M274" s="50" t="e">
        <f t="shared" ref="M274" si="278">D274*#REF!</f>
        <v>#REF!</v>
      </c>
      <c r="N274" s="47">
        <f t="shared" si="266"/>
        <v>0.19991261153527734</v>
      </c>
      <c r="O274" s="16">
        <v>43484</v>
      </c>
      <c r="P274" s="16">
        <v>1602</v>
      </c>
      <c r="Q274" s="78">
        <v>18</v>
      </c>
      <c r="R274" s="78">
        <v>125</v>
      </c>
      <c r="S274" s="78">
        <v>25</v>
      </c>
      <c r="T274" s="16">
        <v>39623</v>
      </c>
      <c r="U274" s="16">
        <v>1215</v>
      </c>
      <c r="V274" s="78">
        <v>33</v>
      </c>
      <c r="W274" s="78">
        <v>2</v>
      </c>
      <c r="X274" s="51">
        <v>841</v>
      </c>
    </row>
    <row r="275" spans="1:24" x14ac:dyDescent="0.3">
      <c r="A275" s="19" t="s">
        <v>597</v>
      </c>
      <c r="B275" s="16" t="s">
        <v>646</v>
      </c>
      <c r="C275" s="19">
        <v>30894</v>
      </c>
      <c r="D275" s="16">
        <v>5071</v>
      </c>
      <c r="E275" s="16">
        <v>2811</v>
      </c>
      <c r="F275" s="16">
        <v>13548</v>
      </c>
      <c r="G275" s="16">
        <v>6417</v>
      </c>
      <c r="H275" s="78">
        <v>963</v>
      </c>
      <c r="I275" s="78">
        <v>12</v>
      </c>
      <c r="J275" s="16">
        <v>1599</v>
      </c>
      <c r="K275" s="78">
        <v>473</v>
      </c>
      <c r="L275" s="47">
        <f t="shared" si="264"/>
        <v>0.1641419045769405</v>
      </c>
      <c r="M275" s="50" t="e">
        <f t="shared" ref="M275" si="279">D275*#REF!</f>
        <v>#REF!</v>
      </c>
      <c r="N275" s="47">
        <f t="shared" si="266"/>
        <v>0.24707062860102286</v>
      </c>
      <c r="O275" s="16">
        <v>30894</v>
      </c>
      <c r="P275" s="78">
        <v>987</v>
      </c>
      <c r="Q275" s="78">
        <v>8</v>
      </c>
      <c r="R275" s="78">
        <v>41</v>
      </c>
      <c r="S275" s="78">
        <v>8</v>
      </c>
      <c r="T275" s="16">
        <v>27770</v>
      </c>
      <c r="U275" s="16">
        <v>1041</v>
      </c>
      <c r="V275" s="78">
        <v>29</v>
      </c>
      <c r="W275" s="78">
        <v>1</v>
      </c>
      <c r="X275" s="18">
        <v>1009</v>
      </c>
    </row>
    <row r="276" spans="1:24" x14ac:dyDescent="0.3">
      <c r="A276" s="19" t="s">
        <v>597</v>
      </c>
      <c r="B276" s="16" t="s">
        <v>648</v>
      </c>
      <c r="C276" s="19">
        <v>31894</v>
      </c>
      <c r="D276" s="16">
        <v>5714</v>
      </c>
      <c r="E276" s="78">
        <v>480</v>
      </c>
      <c r="F276" s="16">
        <v>12881</v>
      </c>
      <c r="G276" s="16">
        <v>9744</v>
      </c>
      <c r="H276" s="78">
        <v>637</v>
      </c>
      <c r="I276" s="78">
        <v>10</v>
      </c>
      <c r="J276" s="16">
        <v>1957</v>
      </c>
      <c r="K276" s="78">
        <v>471</v>
      </c>
      <c r="L276" s="47">
        <f t="shared" si="264"/>
        <v>0.17915595409794946</v>
      </c>
      <c r="M276" s="50" t="e">
        <f t="shared" ref="M276" si="280">D276*#REF!</f>
        <v>#REF!</v>
      </c>
      <c r="N276" s="47">
        <f t="shared" si="266"/>
        <v>0.26048786605631152</v>
      </c>
      <c r="O276" s="16">
        <v>31894</v>
      </c>
      <c r="P276" s="16">
        <v>1795</v>
      </c>
      <c r="Q276" s="78">
        <v>4</v>
      </c>
      <c r="R276" s="78">
        <v>20</v>
      </c>
      <c r="S276" s="78">
        <v>10</v>
      </c>
      <c r="T276" s="16">
        <v>27406</v>
      </c>
      <c r="U276" s="16">
        <v>1626</v>
      </c>
      <c r="V276" s="78">
        <v>39</v>
      </c>
      <c r="W276" s="78">
        <v>5</v>
      </c>
      <c r="X276" s="51">
        <v>989</v>
      </c>
    </row>
    <row r="277" spans="1:24" x14ac:dyDescent="0.3">
      <c r="A277" s="19" t="s">
        <v>597</v>
      </c>
      <c r="B277" s="16" t="s">
        <v>650</v>
      </c>
      <c r="C277" s="19">
        <v>18210</v>
      </c>
      <c r="D277" s="16">
        <v>4810</v>
      </c>
      <c r="E277" s="78">
        <v>63</v>
      </c>
      <c r="F277" s="16">
        <v>8455</v>
      </c>
      <c r="G277" s="16">
        <v>3329</v>
      </c>
      <c r="H277" s="78">
        <v>96</v>
      </c>
      <c r="I277" s="78">
        <v>3</v>
      </c>
      <c r="J277" s="16">
        <v>1275</v>
      </c>
      <c r="K277" s="78">
        <v>179</v>
      </c>
      <c r="L277" s="47">
        <f t="shared" si="264"/>
        <v>0.26414058209774849</v>
      </c>
      <c r="M277" s="50" t="e">
        <f t="shared" ref="M277" si="281">D277*#REF!</f>
        <v>#REF!</v>
      </c>
      <c r="N277" s="47">
        <f t="shared" si="266"/>
        <v>0.33942888522789677</v>
      </c>
      <c r="O277" s="16">
        <v>18210</v>
      </c>
      <c r="P277" s="16">
        <v>1340</v>
      </c>
      <c r="Q277" s="78">
        <v>4</v>
      </c>
      <c r="R277" s="78">
        <v>3</v>
      </c>
      <c r="S277" s="78">
        <v>6</v>
      </c>
      <c r="T277" s="16">
        <v>15207</v>
      </c>
      <c r="U277" s="16">
        <v>1137</v>
      </c>
      <c r="V277" s="78">
        <v>22</v>
      </c>
      <c r="W277" s="78">
        <v>2</v>
      </c>
      <c r="X277" s="51">
        <v>489</v>
      </c>
    </row>
    <row r="278" spans="1:24" x14ac:dyDescent="0.3">
      <c r="A278" s="19" t="s">
        <v>597</v>
      </c>
      <c r="B278" s="16" t="s">
        <v>652</v>
      </c>
      <c r="C278" s="19">
        <v>45769</v>
      </c>
      <c r="D278" s="16">
        <v>6167</v>
      </c>
      <c r="E278" s="78">
        <v>273</v>
      </c>
      <c r="F278" s="16">
        <v>23494</v>
      </c>
      <c r="G278" s="16">
        <v>11042</v>
      </c>
      <c r="H278" s="78">
        <v>993</v>
      </c>
      <c r="I278" s="78">
        <v>434</v>
      </c>
      <c r="J278" s="16">
        <v>3022</v>
      </c>
      <c r="K278" s="78">
        <v>344</v>
      </c>
      <c r="L278" s="47">
        <f t="shared" si="264"/>
        <v>0.13474185584128995</v>
      </c>
      <c r="M278" s="50" t="e">
        <f t="shared" ref="M278" si="282">D278*#REF!</f>
        <v>#REF!</v>
      </c>
      <c r="N278" s="47">
        <f t="shared" si="266"/>
        <v>0.22246498721842295</v>
      </c>
      <c r="O278" s="16">
        <v>45769</v>
      </c>
      <c r="P278" s="78">
        <v>887</v>
      </c>
      <c r="Q278" s="78">
        <v>24</v>
      </c>
      <c r="R278" s="78">
        <v>30</v>
      </c>
      <c r="S278" s="78">
        <v>20</v>
      </c>
      <c r="T278" s="16">
        <v>41022</v>
      </c>
      <c r="U278" s="16">
        <v>2774</v>
      </c>
      <c r="V278" s="78">
        <v>71</v>
      </c>
      <c r="W278" s="78">
        <v>39</v>
      </c>
      <c r="X278" s="51">
        <v>902</v>
      </c>
    </row>
    <row r="279" spans="1:24" x14ac:dyDescent="0.3">
      <c r="A279" s="19" t="s">
        <v>597</v>
      </c>
      <c r="B279" s="16" t="s">
        <v>654</v>
      </c>
      <c r="C279" s="19">
        <v>33287</v>
      </c>
      <c r="D279" s="16">
        <v>1940</v>
      </c>
      <c r="E279" s="16">
        <v>1005</v>
      </c>
      <c r="F279" s="16">
        <v>14806</v>
      </c>
      <c r="G279" s="16">
        <v>10613</v>
      </c>
      <c r="H279" s="16">
        <v>2937</v>
      </c>
      <c r="I279" s="78">
        <v>57</v>
      </c>
      <c r="J279" s="16">
        <v>1423</v>
      </c>
      <c r="K279" s="78">
        <v>506</v>
      </c>
      <c r="L279" s="47">
        <f t="shared" si="264"/>
        <v>5.8281010604740592E-2</v>
      </c>
      <c r="M279" s="50" t="e">
        <f t="shared" ref="M279" si="283">D279*#REF!</f>
        <v>#REF!</v>
      </c>
      <c r="N279" s="47">
        <f t="shared" si="266"/>
        <v>0.18926307567518852</v>
      </c>
      <c r="O279" s="16">
        <v>33287</v>
      </c>
      <c r="P279" s="78">
        <v>420</v>
      </c>
      <c r="Q279" s="78">
        <v>4</v>
      </c>
      <c r="R279" s="78">
        <v>29</v>
      </c>
      <c r="S279" s="78">
        <v>13</v>
      </c>
      <c r="T279" s="16">
        <v>32516</v>
      </c>
      <c r="U279" s="78">
        <v>209</v>
      </c>
      <c r="V279" s="78">
        <v>7</v>
      </c>
      <c r="W279" s="78" t="s">
        <v>896</v>
      </c>
      <c r="X279" s="51">
        <v>89</v>
      </c>
    </row>
    <row r="280" spans="1:24" x14ac:dyDescent="0.3">
      <c r="A280" s="19" t="s">
        <v>597</v>
      </c>
      <c r="B280" s="16" t="s">
        <v>656</v>
      </c>
      <c r="C280" s="19">
        <v>30586</v>
      </c>
      <c r="D280" s="16">
        <v>5722</v>
      </c>
      <c r="E280" s="78">
        <v>107</v>
      </c>
      <c r="F280" s="16">
        <v>13521</v>
      </c>
      <c r="G280" s="16">
        <v>7403</v>
      </c>
      <c r="H280" s="16">
        <v>1118</v>
      </c>
      <c r="I280" s="78">
        <v>41</v>
      </c>
      <c r="J280" s="16">
        <v>2228</v>
      </c>
      <c r="K280" s="78">
        <v>446</v>
      </c>
      <c r="L280" s="47">
        <f t="shared" si="264"/>
        <v>0.18707905577715295</v>
      </c>
      <c r="M280" s="50" t="e">
        <f t="shared" ref="M280" si="284">D280*#REF!</f>
        <v>#REF!</v>
      </c>
      <c r="N280" s="47">
        <f t="shared" si="266"/>
        <v>0.29647551167200681</v>
      </c>
      <c r="O280" s="16">
        <v>30586</v>
      </c>
      <c r="P280" s="16">
        <v>1244</v>
      </c>
      <c r="Q280" s="78">
        <v>11</v>
      </c>
      <c r="R280" s="78">
        <v>20</v>
      </c>
      <c r="S280" s="78">
        <v>17</v>
      </c>
      <c r="T280" s="16">
        <v>24441</v>
      </c>
      <c r="U280" s="16">
        <v>2598</v>
      </c>
      <c r="V280" s="78">
        <v>93</v>
      </c>
      <c r="W280" s="78">
        <v>8</v>
      </c>
      <c r="X280" s="18">
        <v>2154</v>
      </c>
    </row>
    <row r="281" spans="1:24" x14ac:dyDescent="0.3">
      <c r="A281" s="19" t="s">
        <v>658</v>
      </c>
      <c r="B281" s="16" t="s">
        <v>662</v>
      </c>
      <c r="C281" s="19">
        <v>94869</v>
      </c>
      <c r="D281" s="16">
        <v>56687</v>
      </c>
      <c r="E281" s="78">
        <v>644</v>
      </c>
      <c r="F281" s="16">
        <v>8405</v>
      </c>
      <c r="G281" s="16">
        <v>3458</v>
      </c>
      <c r="H281" s="16">
        <v>1295</v>
      </c>
      <c r="I281" s="78">
        <v>3234</v>
      </c>
      <c r="J281" s="16">
        <v>20728</v>
      </c>
      <c r="K281" s="78">
        <v>418</v>
      </c>
      <c r="L281" s="47">
        <f t="shared" si="264"/>
        <v>0.5975292245095869</v>
      </c>
      <c r="M281" s="50" t="e">
        <f t="shared" ref="M281" si="285">D281*#REF!</f>
        <v>#REF!</v>
      </c>
      <c r="N281" s="47">
        <f t="shared" si="266"/>
        <v>0.82967038758709377</v>
      </c>
      <c r="O281" s="16">
        <v>94869</v>
      </c>
      <c r="P281" s="16">
        <v>33686</v>
      </c>
      <c r="Q281" s="78">
        <v>460</v>
      </c>
      <c r="R281" s="78">
        <v>7</v>
      </c>
      <c r="S281" s="78">
        <v>415</v>
      </c>
      <c r="T281" s="16">
        <v>42425</v>
      </c>
      <c r="U281" s="16">
        <v>17383</v>
      </c>
      <c r="V281" s="78">
        <v>311</v>
      </c>
      <c r="W281" s="78">
        <v>6</v>
      </c>
      <c r="X281" s="51">
        <v>176</v>
      </c>
    </row>
    <row r="282" spans="1:24" x14ac:dyDescent="0.3">
      <c r="A282" s="19" t="s">
        <v>658</v>
      </c>
      <c r="B282" s="16" t="s">
        <v>663</v>
      </c>
      <c r="C282" s="19">
        <v>42634</v>
      </c>
      <c r="D282" s="16">
        <v>15990</v>
      </c>
      <c r="E282" s="16">
        <v>2411</v>
      </c>
      <c r="F282" s="16">
        <v>2332</v>
      </c>
      <c r="G282" s="16">
        <v>6429</v>
      </c>
      <c r="H282" s="78">
        <v>903</v>
      </c>
      <c r="I282" s="16">
        <v>1383</v>
      </c>
      <c r="J282" s="16">
        <v>12787</v>
      </c>
      <c r="K282" s="78">
        <v>399</v>
      </c>
      <c r="L282" s="47">
        <f t="shared" si="264"/>
        <v>0.37505277478069149</v>
      </c>
      <c r="M282" s="50" t="e">
        <f t="shared" ref="M282" si="286">D282*#REF!</f>
        <v>#REF!</v>
      </c>
      <c r="N282" s="47">
        <f t="shared" si="266"/>
        <v>0.69615799596566119</v>
      </c>
      <c r="O282" s="16">
        <v>42634</v>
      </c>
      <c r="P282" s="16">
        <v>9186</v>
      </c>
      <c r="Q282" s="78">
        <v>19</v>
      </c>
      <c r="R282" s="78">
        <v>28</v>
      </c>
      <c r="S282" s="78">
        <v>56</v>
      </c>
      <c r="T282" s="16">
        <v>28928</v>
      </c>
      <c r="U282" s="16">
        <v>4319</v>
      </c>
      <c r="V282" s="78">
        <v>69</v>
      </c>
      <c r="W282" s="78">
        <v>0</v>
      </c>
      <c r="X282" s="51">
        <v>29</v>
      </c>
    </row>
    <row r="283" spans="1:24" x14ac:dyDescent="0.3">
      <c r="A283" s="19" t="s">
        <v>658</v>
      </c>
      <c r="B283" s="16" t="s">
        <v>665</v>
      </c>
      <c r="C283" s="19">
        <v>24728</v>
      </c>
      <c r="D283" s="16">
        <v>3786</v>
      </c>
      <c r="E283" s="78">
        <v>699</v>
      </c>
      <c r="F283" s="16">
        <v>4498</v>
      </c>
      <c r="G283" s="16">
        <v>1322</v>
      </c>
      <c r="H283" s="78">
        <v>157</v>
      </c>
      <c r="I283" s="16">
        <v>3177</v>
      </c>
      <c r="J283" s="16">
        <v>10826</v>
      </c>
      <c r="K283" s="78">
        <v>263</v>
      </c>
      <c r="L283" s="47">
        <f t="shared" si="264"/>
        <v>0.15310579100614688</v>
      </c>
      <c r="M283" s="50" t="e">
        <f t="shared" ref="M283" si="287">D283*#REF!</f>
        <v>#REF!</v>
      </c>
      <c r="N283" s="47">
        <f t="shared" si="266"/>
        <v>0.59725816887738592</v>
      </c>
      <c r="O283" s="16">
        <v>24728</v>
      </c>
      <c r="P283" s="78">
        <v>882</v>
      </c>
      <c r="Q283" s="78">
        <v>27</v>
      </c>
      <c r="R283" s="78">
        <v>7</v>
      </c>
      <c r="S283" s="78">
        <v>27</v>
      </c>
      <c r="T283" s="16">
        <v>23173</v>
      </c>
      <c r="U283" s="78">
        <v>585</v>
      </c>
      <c r="V283" s="78">
        <v>21</v>
      </c>
      <c r="W283" s="78">
        <v>0</v>
      </c>
      <c r="X283" s="51">
        <v>6</v>
      </c>
    </row>
    <row r="284" spans="1:24" x14ac:dyDescent="0.3">
      <c r="A284" s="19" t="s">
        <v>658</v>
      </c>
      <c r="B284" s="16" t="s">
        <v>667</v>
      </c>
      <c r="C284" s="19">
        <v>32771</v>
      </c>
      <c r="D284" s="16">
        <v>1285</v>
      </c>
      <c r="E284" s="78">
        <v>444</v>
      </c>
      <c r="F284" s="16">
        <v>4630</v>
      </c>
      <c r="G284" s="16">
        <v>2821</v>
      </c>
      <c r="H284" s="16">
        <v>1257</v>
      </c>
      <c r="I284" s="16">
        <v>3533</v>
      </c>
      <c r="J284" s="16">
        <v>18548</v>
      </c>
      <c r="K284" s="78">
        <v>253</v>
      </c>
      <c r="L284" s="47">
        <f t="shared" si="264"/>
        <v>3.921149797076684E-2</v>
      </c>
      <c r="M284" s="50" t="e">
        <f t="shared" ref="M284" si="288">D284*#REF!</f>
        <v>#REF!</v>
      </c>
      <c r="N284" s="47">
        <f t="shared" si="266"/>
        <v>0.64355680327118492</v>
      </c>
      <c r="O284" s="16">
        <v>32771</v>
      </c>
      <c r="P284" s="78">
        <v>14</v>
      </c>
      <c r="Q284" s="78">
        <v>5</v>
      </c>
      <c r="R284" s="78">
        <v>4</v>
      </c>
      <c r="S284" s="78">
        <v>21</v>
      </c>
      <c r="T284" s="16">
        <v>30910</v>
      </c>
      <c r="U284" s="16">
        <v>1774</v>
      </c>
      <c r="V284" s="78">
        <v>24</v>
      </c>
      <c r="W284" s="78">
        <v>0</v>
      </c>
      <c r="X284" s="51">
        <v>19</v>
      </c>
    </row>
    <row r="285" spans="1:24" x14ac:dyDescent="0.3">
      <c r="A285" s="19" t="s">
        <v>658</v>
      </c>
      <c r="B285" s="16" t="s">
        <v>669</v>
      </c>
      <c r="C285" s="19">
        <v>41341</v>
      </c>
      <c r="D285" s="16">
        <v>18515</v>
      </c>
      <c r="E285" s="78">
        <v>523</v>
      </c>
      <c r="F285" s="16">
        <v>8729</v>
      </c>
      <c r="G285" s="16">
        <v>1647</v>
      </c>
      <c r="H285" s="16">
        <v>1378</v>
      </c>
      <c r="I285" s="16">
        <v>1020</v>
      </c>
      <c r="J285" s="16">
        <v>9306</v>
      </c>
      <c r="K285" s="78">
        <v>223</v>
      </c>
      <c r="L285" s="47">
        <f t="shared" si="264"/>
        <v>0.44786047749207808</v>
      </c>
      <c r="M285" s="50" t="e">
        <f t="shared" ref="M285" si="289">D285*#REF!</f>
        <v>#REF!</v>
      </c>
      <c r="N285" s="47">
        <f t="shared" si="266"/>
        <v>0.70629641276214894</v>
      </c>
      <c r="O285" s="16">
        <v>41341</v>
      </c>
      <c r="P285" s="16">
        <v>10600</v>
      </c>
      <c r="Q285" s="78">
        <v>38</v>
      </c>
      <c r="R285" s="78">
        <v>10</v>
      </c>
      <c r="S285" s="78">
        <v>48</v>
      </c>
      <c r="T285" s="16">
        <v>24686</v>
      </c>
      <c r="U285" s="16">
        <v>5775</v>
      </c>
      <c r="V285" s="78">
        <v>141</v>
      </c>
      <c r="W285" s="78">
        <v>0</v>
      </c>
      <c r="X285" s="51">
        <v>43</v>
      </c>
    </row>
    <row r="286" spans="1:24" x14ac:dyDescent="0.3">
      <c r="A286" s="19" t="s">
        <v>658</v>
      </c>
      <c r="B286" s="16" t="s">
        <v>671</v>
      </c>
      <c r="C286" s="19">
        <v>17544</v>
      </c>
      <c r="D286" s="16">
        <v>5268</v>
      </c>
      <c r="E286" s="78">
        <v>247</v>
      </c>
      <c r="F286" s="16">
        <v>3208</v>
      </c>
      <c r="G286" s="16">
        <v>1003</v>
      </c>
      <c r="H286" s="78">
        <v>58</v>
      </c>
      <c r="I286" s="16">
        <v>1282</v>
      </c>
      <c r="J286" s="16">
        <v>6241</v>
      </c>
      <c r="K286" s="78">
        <v>237</v>
      </c>
      <c r="L286" s="47">
        <f t="shared" si="264"/>
        <v>0.30027359781121749</v>
      </c>
      <c r="M286" s="50" t="e">
        <f t="shared" ref="M286" si="290">D286*#REF!</f>
        <v>#REF!</v>
      </c>
      <c r="N286" s="47">
        <f t="shared" si="266"/>
        <v>0.65931372549019607</v>
      </c>
      <c r="O286" s="16">
        <v>17544</v>
      </c>
      <c r="P286" s="16">
        <v>1725</v>
      </c>
      <c r="Q286" s="78">
        <v>0</v>
      </c>
      <c r="R286" s="78">
        <v>2</v>
      </c>
      <c r="S286" s="78">
        <v>8</v>
      </c>
      <c r="T286" s="16">
        <v>15207</v>
      </c>
      <c r="U286" s="78">
        <v>575</v>
      </c>
      <c r="V286" s="78">
        <v>22</v>
      </c>
      <c r="W286" s="78">
        <v>0</v>
      </c>
      <c r="X286" s="51">
        <v>5</v>
      </c>
    </row>
    <row r="287" spans="1:24" x14ac:dyDescent="0.3">
      <c r="A287" s="19" t="s">
        <v>658</v>
      </c>
      <c r="B287" s="16" t="s">
        <v>673</v>
      </c>
      <c r="C287" s="19">
        <v>18348</v>
      </c>
      <c r="D287" s="16">
        <v>1296</v>
      </c>
      <c r="E287" s="16">
        <v>1643</v>
      </c>
      <c r="F287" s="16">
        <v>5758</v>
      </c>
      <c r="G287" s="16">
        <v>2002</v>
      </c>
      <c r="H287" s="78">
        <v>373</v>
      </c>
      <c r="I287" s="16">
        <v>1724</v>
      </c>
      <c r="J287" s="16">
        <v>4633</v>
      </c>
      <c r="K287" s="78">
        <v>919</v>
      </c>
      <c r="L287" s="47">
        <f t="shared" si="264"/>
        <v>7.0634401569653366E-2</v>
      </c>
      <c r="M287" s="50" t="e">
        <f t="shared" ref="M287" si="291">D287*#REF!</f>
        <v>#REF!</v>
      </c>
      <c r="N287" s="47">
        <f t="shared" si="266"/>
        <v>0.34347067800305209</v>
      </c>
      <c r="O287" s="16">
        <v>18348</v>
      </c>
      <c r="P287" s="78">
        <v>530</v>
      </c>
      <c r="Q287" s="78">
        <v>1</v>
      </c>
      <c r="R287" s="78">
        <v>23</v>
      </c>
      <c r="S287" s="78">
        <v>5</v>
      </c>
      <c r="T287" s="16">
        <v>17160</v>
      </c>
      <c r="U287" s="78">
        <v>603</v>
      </c>
      <c r="V287" s="78">
        <v>16</v>
      </c>
      <c r="W287" s="78">
        <v>0</v>
      </c>
      <c r="X287" s="51">
        <v>10</v>
      </c>
    </row>
    <row r="288" spans="1:24" x14ac:dyDescent="0.3">
      <c r="A288" s="19" t="s">
        <v>658</v>
      </c>
      <c r="B288" s="16" t="s">
        <v>675</v>
      </c>
      <c r="C288" s="19">
        <v>34107</v>
      </c>
      <c r="D288" s="16">
        <v>8738</v>
      </c>
      <c r="E288" s="78">
        <v>632</v>
      </c>
      <c r="F288" s="16">
        <v>8599</v>
      </c>
      <c r="G288" s="16">
        <v>2550</v>
      </c>
      <c r="H288" s="78">
        <v>348</v>
      </c>
      <c r="I288" s="16">
        <v>1230</v>
      </c>
      <c r="J288" s="16">
        <v>11697</v>
      </c>
      <c r="K288" s="78">
        <v>313</v>
      </c>
      <c r="L288" s="47">
        <f t="shared" si="264"/>
        <v>0.25619374321986688</v>
      </c>
      <c r="M288" s="50" t="e">
        <f t="shared" ref="M288" si="292">D288*#REF!</f>
        <v>#REF!</v>
      </c>
      <c r="N288" s="47">
        <f t="shared" si="266"/>
        <v>0.60934705485677432</v>
      </c>
      <c r="O288" s="16">
        <v>34107</v>
      </c>
      <c r="P288" s="16">
        <v>4239</v>
      </c>
      <c r="Q288" s="78">
        <v>5</v>
      </c>
      <c r="R288" s="78">
        <v>11</v>
      </c>
      <c r="S288" s="78">
        <v>17</v>
      </c>
      <c r="T288" s="16">
        <v>26944</v>
      </c>
      <c r="U288" s="16">
        <v>2785</v>
      </c>
      <c r="V288" s="78">
        <v>68</v>
      </c>
      <c r="W288" s="78">
        <v>2</v>
      </c>
      <c r="X288" s="51">
        <v>36</v>
      </c>
    </row>
    <row r="289" spans="1:24" x14ac:dyDescent="0.3">
      <c r="A289" s="19" t="s">
        <v>658</v>
      </c>
      <c r="B289" s="16" t="s">
        <v>677</v>
      </c>
      <c r="C289" s="19">
        <v>42083</v>
      </c>
      <c r="D289" s="16">
        <v>13165</v>
      </c>
      <c r="E289" s="78">
        <v>2069</v>
      </c>
      <c r="F289" s="16">
        <v>9082</v>
      </c>
      <c r="G289" s="78">
        <v>851</v>
      </c>
      <c r="H289" s="78">
        <v>358</v>
      </c>
      <c r="I289" s="16">
        <v>2205</v>
      </c>
      <c r="J289" s="16">
        <v>13855</v>
      </c>
      <c r="K289" s="78">
        <v>498</v>
      </c>
      <c r="L289" s="47">
        <f t="shared" si="264"/>
        <v>0.31283416106266188</v>
      </c>
      <c r="M289" s="50" t="e">
        <f t="shared" ref="M289" si="293">D289*#REF!</f>
        <v>#REF!</v>
      </c>
      <c r="N289" s="47">
        <f t="shared" si="266"/>
        <v>0.65057148967516576</v>
      </c>
      <c r="O289" s="16">
        <v>42083</v>
      </c>
      <c r="P289" s="16">
        <v>5792</v>
      </c>
      <c r="Q289" s="78">
        <v>12</v>
      </c>
      <c r="R289" s="78">
        <v>30</v>
      </c>
      <c r="S289" s="78">
        <v>32</v>
      </c>
      <c r="T289" s="16">
        <v>35870</v>
      </c>
      <c r="U289" s="78">
        <v>314</v>
      </c>
      <c r="V289" s="78">
        <v>3</v>
      </c>
      <c r="W289" s="78">
        <v>1</v>
      </c>
      <c r="X289" s="51">
        <v>29</v>
      </c>
    </row>
    <row r="290" spans="1:24" x14ac:dyDescent="0.3">
      <c r="A290" s="19" t="s">
        <v>658</v>
      </c>
      <c r="B290" s="16" t="s">
        <v>679</v>
      </c>
      <c r="C290" s="19">
        <v>20084</v>
      </c>
      <c r="D290" s="16">
        <v>6724</v>
      </c>
      <c r="E290" s="78">
        <v>161</v>
      </c>
      <c r="F290" s="16">
        <v>4457</v>
      </c>
      <c r="G290" s="78">
        <v>461</v>
      </c>
      <c r="H290" s="78">
        <v>199</v>
      </c>
      <c r="I290" s="78">
        <v>438</v>
      </c>
      <c r="J290" s="16">
        <v>7379</v>
      </c>
      <c r="K290" s="78">
        <v>265</v>
      </c>
      <c r="L290" s="47">
        <f t="shared" si="264"/>
        <v>0.33479386576379205</v>
      </c>
      <c r="M290" s="50" t="e">
        <f t="shared" ref="M290" si="294">D290*#REF!</f>
        <v>#REF!</v>
      </c>
      <c r="N290" s="47">
        <f t="shared" si="266"/>
        <v>0.71210914160525796</v>
      </c>
      <c r="O290" s="16">
        <v>20084</v>
      </c>
      <c r="P290" s="16">
        <v>2868</v>
      </c>
      <c r="Q290" s="78">
        <v>3</v>
      </c>
      <c r="R290" s="78">
        <v>2</v>
      </c>
      <c r="S290" s="78">
        <v>13</v>
      </c>
      <c r="T290" s="16">
        <v>17012</v>
      </c>
      <c r="U290" s="78">
        <v>149</v>
      </c>
      <c r="V290" s="78">
        <v>9</v>
      </c>
      <c r="W290" s="78">
        <v>0</v>
      </c>
      <c r="X290" s="51">
        <v>28</v>
      </c>
    </row>
    <row r="291" spans="1:24" x14ac:dyDescent="0.3">
      <c r="A291" s="19" t="s">
        <v>658</v>
      </c>
      <c r="B291" s="16" t="s">
        <v>683</v>
      </c>
      <c r="C291" s="19">
        <v>25417</v>
      </c>
      <c r="D291" s="16">
        <v>9161</v>
      </c>
      <c r="E291" s="78">
        <v>359</v>
      </c>
      <c r="F291" s="16">
        <v>5623</v>
      </c>
      <c r="G291" s="78">
        <v>159</v>
      </c>
      <c r="H291" s="78">
        <v>74</v>
      </c>
      <c r="I291" s="78">
        <v>2918</v>
      </c>
      <c r="J291" s="16">
        <v>6977</v>
      </c>
      <c r="K291" s="78">
        <v>146</v>
      </c>
      <c r="L291" s="47">
        <f t="shared" si="264"/>
        <v>0.36042805995986937</v>
      </c>
      <c r="M291" s="50" t="e">
        <f t="shared" ref="M291" si="295">D291*#REF!</f>
        <v>#REF!</v>
      </c>
      <c r="N291" s="47">
        <f t="shared" si="266"/>
        <v>0.63784081520242353</v>
      </c>
      <c r="O291" s="16">
        <v>25417</v>
      </c>
      <c r="P291" s="16">
        <v>4963</v>
      </c>
      <c r="Q291" s="78">
        <v>3</v>
      </c>
      <c r="R291" s="78">
        <v>4</v>
      </c>
      <c r="S291" s="78">
        <v>11</v>
      </c>
      <c r="T291" s="16">
        <v>19266</v>
      </c>
      <c r="U291" s="78">
        <v>1099</v>
      </c>
      <c r="V291" s="78">
        <v>54</v>
      </c>
      <c r="W291" s="78">
        <v>0</v>
      </c>
      <c r="X291" s="51">
        <v>17</v>
      </c>
    </row>
    <row r="292" spans="1:24" x14ac:dyDescent="0.3">
      <c r="A292" s="19" t="s">
        <v>658</v>
      </c>
      <c r="B292" s="16" t="s">
        <v>684</v>
      </c>
      <c r="C292" s="19">
        <v>8790</v>
      </c>
      <c r="D292" s="16">
        <v>2629</v>
      </c>
      <c r="E292" s="78">
        <v>87</v>
      </c>
      <c r="F292" s="16">
        <v>2440</v>
      </c>
      <c r="G292" s="78">
        <v>56</v>
      </c>
      <c r="H292" s="78">
        <v>80</v>
      </c>
      <c r="I292" s="16">
        <v>1087</v>
      </c>
      <c r="J292" s="16">
        <v>2293</v>
      </c>
      <c r="K292" s="78">
        <v>118</v>
      </c>
      <c r="L292" s="47">
        <f t="shared" si="264"/>
        <v>0.29908987485779293</v>
      </c>
      <c r="M292" s="50" t="e">
        <f t="shared" ref="M292" si="296">D292*#REF!</f>
        <v>#REF!</v>
      </c>
      <c r="N292" s="47">
        <f t="shared" si="266"/>
        <v>0.56905574516496016</v>
      </c>
      <c r="O292" s="16">
        <v>8790</v>
      </c>
      <c r="P292" s="78">
        <v>812</v>
      </c>
      <c r="Q292" s="78">
        <v>0</v>
      </c>
      <c r="R292" s="78">
        <v>4</v>
      </c>
      <c r="S292" s="78">
        <v>1</v>
      </c>
      <c r="T292" s="16">
        <v>7810</v>
      </c>
      <c r="U292" s="78">
        <v>147</v>
      </c>
      <c r="V292" s="78">
        <v>12</v>
      </c>
      <c r="W292" s="78">
        <v>0</v>
      </c>
      <c r="X292" s="51">
        <v>4</v>
      </c>
    </row>
    <row r="293" spans="1:24" x14ac:dyDescent="0.3">
      <c r="A293" s="19" t="s">
        <v>658</v>
      </c>
      <c r="B293" s="16" t="s">
        <v>686</v>
      </c>
      <c r="C293" s="19">
        <v>23227</v>
      </c>
      <c r="D293" s="16">
        <v>8087</v>
      </c>
      <c r="E293" s="78">
        <v>614</v>
      </c>
      <c r="F293" s="16">
        <v>5864</v>
      </c>
      <c r="G293" s="78">
        <v>372</v>
      </c>
      <c r="H293" s="78">
        <v>370</v>
      </c>
      <c r="I293" s="78">
        <v>648</v>
      </c>
      <c r="J293" s="16">
        <v>7161</v>
      </c>
      <c r="K293" s="78">
        <v>111</v>
      </c>
      <c r="L293" s="47">
        <f t="shared" si="264"/>
        <v>0.34817238558574071</v>
      </c>
      <c r="M293" s="50" t="e">
        <f t="shared" ref="M293" si="297">D293*#REF!</f>
        <v>#REF!</v>
      </c>
      <c r="N293" s="47">
        <f t="shared" si="266"/>
        <v>0.6724071124122788</v>
      </c>
      <c r="O293" s="16">
        <v>23227</v>
      </c>
      <c r="P293" s="16">
        <v>5375</v>
      </c>
      <c r="Q293" s="78">
        <v>3</v>
      </c>
      <c r="R293" s="78">
        <v>69</v>
      </c>
      <c r="S293" s="78">
        <v>7</v>
      </c>
      <c r="T293" s="16">
        <v>16439</v>
      </c>
      <c r="U293" s="16">
        <v>1244</v>
      </c>
      <c r="V293" s="78">
        <v>50</v>
      </c>
      <c r="W293" s="78">
        <v>2</v>
      </c>
      <c r="X293" s="51">
        <v>38</v>
      </c>
    </row>
    <row r="294" spans="1:24" x14ac:dyDescent="0.3">
      <c r="A294" s="19" t="s">
        <v>658</v>
      </c>
      <c r="B294" s="16" t="s">
        <v>688</v>
      </c>
      <c r="C294" s="19">
        <v>11137</v>
      </c>
      <c r="D294" s="78">
        <v>916</v>
      </c>
      <c r="E294" s="78">
        <v>219</v>
      </c>
      <c r="F294" s="16">
        <v>2859</v>
      </c>
      <c r="G294" s="78">
        <v>60</v>
      </c>
      <c r="H294" s="78">
        <v>482</v>
      </c>
      <c r="I294" s="16">
        <v>4013</v>
      </c>
      <c r="J294" s="78">
        <v>2424</v>
      </c>
      <c r="K294" s="78">
        <v>164</v>
      </c>
      <c r="L294" s="47">
        <f t="shared" si="264"/>
        <v>8.2248361318128765E-2</v>
      </c>
      <c r="M294" s="50" t="e">
        <f t="shared" ref="M294" si="298">D294*#REF!</f>
        <v>#REF!</v>
      </c>
      <c r="N294" s="47">
        <f t="shared" si="266"/>
        <v>0.34318038969201758</v>
      </c>
      <c r="O294" s="16">
        <v>11137</v>
      </c>
      <c r="P294" s="78">
        <v>192</v>
      </c>
      <c r="Q294" s="78">
        <v>4</v>
      </c>
      <c r="R294" s="78">
        <v>15</v>
      </c>
      <c r="S294" s="78">
        <v>22</v>
      </c>
      <c r="T294" s="16">
        <v>10433</v>
      </c>
      <c r="U294" s="78">
        <v>454</v>
      </c>
      <c r="V294" s="78">
        <v>13</v>
      </c>
      <c r="W294" s="78">
        <v>0</v>
      </c>
      <c r="X294" s="51">
        <v>4</v>
      </c>
    </row>
    <row r="295" spans="1:24" x14ac:dyDescent="0.3">
      <c r="A295" s="19" t="s">
        <v>658</v>
      </c>
      <c r="B295" s="16" t="s">
        <v>690</v>
      </c>
      <c r="C295" s="19">
        <v>14712</v>
      </c>
      <c r="D295" s="78">
        <v>1193</v>
      </c>
      <c r="E295" s="78">
        <v>1012</v>
      </c>
      <c r="F295" s="16">
        <v>4499</v>
      </c>
      <c r="G295" s="78">
        <v>299</v>
      </c>
      <c r="H295" s="78">
        <v>254</v>
      </c>
      <c r="I295" s="16">
        <v>2363</v>
      </c>
      <c r="J295" s="16">
        <v>4939</v>
      </c>
      <c r="K295" s="78">
        <v>153</v>
      </c>
      <c r="L295" s="47">
        <f t="shared" si="264"/>
        <v>8.109026644915715E-2</v>
      </c>
      <c r="M295" s="50" t="e">
        <f t="shared" ref="M295" si="299">D295*#REF!</f>
        <v>#REF!</v>
      </c>
      <c r="N295" s="47">
        <f t="shared" si="266"/>
        <v>0.43406742794997283</v>
      </c>
      <c r="O295" s="16">
        <v>14712</v>
      </c>
      <c r="P295" s="78">
        <v>369</v>
      </c>
      <c r="Q295" s="78">
        <v>0</v>
      </c>
      <c r="R295" s="78">
        <v>68</v>
      </c>
      <c r="S295" s="78">
        <v>2</v>
      </c>
      <c r="T295" s="16">
        <v>14014</v>
      </c>
      <c r="U295" s="78">
        <v>244</v>
      </c>
      <c r="V295" s="78">
        <v>12</v>
      </c>
      <c r="W295" s="78">
        <v>1</v>
      </c>
      <c r="X295" s="51">
        <v>2</v>
      </c>
    </row>
    <row r="296" spans="1:24" x14ac:dyDescent="0.3">
      <c r="A296" s="19" t="s">
        <v>658</v>
      </c>
      <c r="B296" s="16" t="s">
        <v>692</v>
      </c>
      <c r="C296" s="19">
        <v>16332</v>
      </c>
      <c r="D296" s="16">
        <v>2037</v>
      </c>
      <c r="E296" s="78">
        <v>549</v>
      </c>
      <c r="F296" s="16">
        <v>5495</v>
      </c>
      <c r="G296" s="78">
        <v>434</v>
      </c>
      <c r="H296" s="78">
        <v>171</v>
      </c>
      <c r="I296" s="16">
        <v>1317</v>
      </c>
      <c r="J296" s="16">
        <v>4873</v>
      </c>
      <c r="K296" s="16">
        <v>1456</v>
      </c>
      <c r="L296" s="47">
        <f t="shared" si="264"/>
        <v>0.12472446730345334</v>
      </c>
      <c r="M296" s="50" t="e">
        <f t="shared" ref="M296" si="300">D296*#REF!</f>
        <v>#REF!</v>
      </c>
      <c r="N296" s="47">
        <f t="shared" si="266"/>
        <v>0.43356600538819495</v>
      </c>
      <c r="O296" s="16">
        <v>16332</v>
      </c>
      <c r="P296" s="16">
        <v>1263</v>
      </c>
      <c r="Q296" s="78">
        <v>0</v>
      </c>
      <c r="R296" s="78">
        <v>12</v>
      </c>
      <c r="S296" s="78">
        <v>1</v>
      </c>
      <c r="T296" s="16">
        <v>14935</v>
      </c>
      <c r="U296" s="78">
        <v>72</v>
      </c>
      <c r="V296" s="78">
        <v>0</v>
      </c>
      <c r="W296" s="78">
        <v>0</v>
      </c>
      <c r="X296" s="51">
        <v>49</v>
      </c>
    </row>
    <row r="297" spans="1:24" x14ac:dyDescent="0.3">
      <c r="A297" s="19" t="s">
        <v>658</v>
      </c>
      <c r="B297" s="16" t="s">
        <v>694</v>
      </c>
      <c r="C297" s="19">
        <v>15867</v>
      </c>
      <c r="D297" s="78">
        <v>470</v>
      </c>
      <c r="E297" s="78">
        <v>475</v>
      </c>
      <c r="F297" s="16">
        <v>4213</v>
      </c>
      <c r="G297" s="78">
        <v>699</v>
      </c>
      <c r="H297" s="78">
        <v>521</v>
      </c>
      <c r="I297" s="16">
        <v>1816</v>
      </c>
      <c r="J297" s="16">
        <v>7521</v>
      </c>
      <c r="K297" s="78">
        <v>152</v>
      </c>
      <c r="L297" s="47">
        <f t="shared" si="264"/>
        <v>2.9621226444822589E-2</v>
      </c>
      <c r="M297" s="50" t="e">
        <f t="shared" ref="M297" si="301">D297*#REF!</f>
        <v>#REF!</v>
      </c>
      <c r="N297" s="47">
        <f t="shared" si="266"/>
        <v>0.53645931808155289</v>
      </c>
      <c r="O297" s="16">
        <v>15867</v>
      </c>
      <c r="P297" s="78">
        <v>25</v>
      </c>
      <c r="Q297" s="78">
        <v>2</v>
      </c>
      <c r="R297" s="78">
        <v>23</v>
      </c>
      <c r="S297" s="78">
        <v>13</v>
      </c>
      <c r="T297" s="16">
        <v>11777</v>
      </c>
      <c r="U297" s="78">
        <v>3827</v>
      </c>
      <c r="V297" s="78">
        <v>178</v>
      </c>
      <c r="W297" s="78">
        <v>1</v>
      </c>
      <c r="X297" s="51">
        <v>21</v>
      </c>
    </row>
    <row r="298" spans="1:24" x14ac:dyDescent="0.3">
      <c r="A298" s="19" t="s">
        <v>658</v>
      </c>
      <c r="B298" s="16" t="s">
        <v>698</v>
      </c>
      <c r="C298" s="19">
        <v>9548</v>
      </c>
      <c r="D298" s="16">
        <v>4558</v>
      </c>
      <c r="E298" s="78">
        <v>57</v>
      </c>
      <c r="F298" s="16">
        <v>3017</v>
      </c>
      <c r="G298" s="78">
        <v>182</v>
      </c>
      <c r="H298" s="78">
        <v>94</v>
      </c>
      <c r="I298" s="78">
        <v>147</v>
      </c>
      <c r="J298" s="16">
        <v>1464</v>
      </c>
      <c r="K298" s="78">
        <v>29</v>
      </c>
      <c r="L298" s="47">
        <f t="shared" si="264"/>
        <v>0.477377461248429</v>
      </c>
      <c r="M298" s="50" t="e">
        <f t="shared" ref="M298" si="302">D298*#REF!</f>
        <v>#REF!</v>
      </c>
      <c r="N298" s="47">
        <f t="shared" si="266"/>
        <v>0.64055299539170507</v>
      </c>
      <c r="O298" s="16">
        <v>9548</v>
      </c>
      <c r="P298" s="16">
        <v>2544</v>
      </c>
      <c r="Q298" s="78">
        <v>6</v>
      </c>
      <c r="R298" s="78">
        <v>6</v>
      </c>
      <c r="S298" s="78">
        <v>9</v>
      </c>
      <c r="T298" s="16">
        <v>6811</v>
      </c>
      <c r="U298" s="78">
        <v>154</v>
      </c>
      <c r="V298" s="78">
        <v>6</v>
      </c>
      <c r="W298" s="78">
        <v>0</v>
      </c>
      <c r="X298" s="51">
        <v>12</v>
      </c>
    </row>
    <row r="299" spans="1:24" x14ac:dyDescent="0.3">
      <c r="A299" s="19" t="s">
        <v>658</v>
      </c>
      <c r="B299" s="16" t="s">
        <v>699</v>
      </c>
      <c r="C299" s="19">
        <v>8485</v>
      </c>
      <c r="D299" s="16">
        <v>4517</v>
      </c>
      <c r="E299" s="78">
        <v>250</v>
      </c>
      <c r="F299" s="16">
        <v>2348</v>
      </c>
      <c r="G299" s="78">
        <v>65</v>
      </c>
      <c r="H299" s="78">
        <v>98</v>
      </c>
      <c r="I299" s="78">
        <v>114</v>
      </c>
      <c r="J299" s="16">
        <v>1071</v>
      </c>
      <c r="K299" s="78">
        <v>22</v>
      </c>
      <c r="L299" s="47">
        <f t="shared" si="264"/>
        <v>0.5323512080141426</v>
      </c>
      <c r="M299" s="50" t="e">
        <f t="shared" ref="M299" si="303">D299*#REF!</f>
        <v>#REF!</v>
      </c>
      <c r="N299" s="47">
        <f t="shared" si="266"/>
        <v>0.67012374779021799</v>
      </c>
      <c r="O299" s="16">
        <v>8485</v>
      </c>
      <c r="P299" s="16">
        <v>2085</v>
      </c>
      <c r="Q299" s="78">
        <v>0</v>
      </c>
      <c r="R299" s="78">
        <v>4</v>
      </c>
      <c r="S299" s="78">
        <v>3</v>
      </c>
      <c r="T299" s="16">
        <v>6191</v>
      </c>
      <c r="U299" s="78">
        <v>185</v>
      </c>
      <c r="V299" s="78">
        <v>11</v>
      </c>
      <c r="W299" s="78">
        <v>0</v>
      </c>
      <c r="X299" s="51">
        <v>6</v>
      </c>
    </row>
    <row r="300" spans="1:24" x14ac:dyDescent="0.3">
      <c r="A300" s="19" t="s">
        <v>658</v>
      </c>
      <c r="B300" s="16" t="s">
        <v>701</v>
      </c>
      <c r="C300" s="19">
        <v>7194</v>
      </c>
      <c r="D300" s="16">
        <v>1226</v>
      </c>
      <c r="E300" s="78">
        <v>82</v>
      </c>
      <c r="F300" s="16">
        <v>1745</v>
      </c>
      <c r="G300" s="78">
        <v>137</v>
      </c>
      <c r="H300" s="78">
        <v>99</v>
      </c>
      <c r="I300" s="16">
        <v>1013</v>
      </c>
      <c r="J300" s="16">
        <v>2832</v>
      </c>
      <c r="K300" s="78">
        <v>60</v>
      </c>
      <c r="L300" s="47">
        <f t="shared" si="264"/>
        <v>0.17041979427300527</v>
      </c>
      <c r="M300" s="50" t="e">
        <f t="shared" ref="M300" si="304">D300*#REF!</f>
        <v>#REF!</v>
      </c>
      <c r="N300" s="47">
        <f t="shared" si="266"/>
        <v>0.57784264664998608</v>
      </c>
      <c r="O300" s="16">
        <v>7194</v>
      </c>
      <c r="P300" s="78">
        <v>779</v>
      </c>
      <c r="Q300" s="78">
        <v>0</v>
      </c>
      <c r="R300" s="78">
        <v>6</v>
      </c>
      <c r="S300" s="78">
        <v>1</v>
      </c>
      <c r="T300" s="16">
        <v>6340</v>
      </c>
      <c r="U300" s="78">
        <v>65</v>
      </c>
      <c r="V300" s="78">
        <v>1</v>
      </c>
      <c r="W300" s="78">
        <v>0</v>
      </c>
      <c r="X300" s="51">
        <v>2</v>
      </c>
    </row>
    <row r="301" spans="1:24" x14ac:dyDescent="0.3">
      <c r="A301" s="19" t="s">
        <v>658</v>
      </c>
      <c r="B301" s="16" t="s">
        <v>703</v>
      </c>
      <c r="C301" s="19">
        <v>5421</v>
      </c>
      <c r="D301" s="16">
        <v>2464</v>
      </c>
      <c r="E301" s="78">
        <v>53</v>
      </c>
      <c r="F301" s="16">
        <v>1965</v>
      </c>
      <c r="G301" s="78">
        <v>78</v>
      </c>
      <c r="H301" s="78">
        <v>125</v>
      </c>
      <c r="I301" s="78">
        <v>45</v>
      </c>
      <c r="J301" s="78">
        <v>673</v>
      </c>
      <c r="K301" s="78">
        <v>18</v>
      </c>
      <c r="L301" s="47">
        <f t="shared" si="264"/>
        <v>0.45452868474451208</v>
      </c>
      <c r="M301" s="50" t="e">
        <f t="shared" ref="M301" si="305">D301*#REF!</f>
        <v>#REF!</v>
      </c>
      <c r="N301" s="47">
        <f t="shared" si="266"/>
        <v>0.60173399741745071</v>
      </c>
      <c r="O301" s="16">
        <v>5421</v>
      </c>
      <c r="P301" s="16">
        <v>1289</v>
      </c>
      <c r="Q301" s="78">
        <v>4</v>
      </c>
      <c r="R301" s="78">
        <v>8</v>
      </c>
      <c r="S301" s="78">
        <v>53</v>
      </c>
      <c r="T301" s="16">
        <v>3987</v>
      </c>
      <c r="U301" s="78">
        <v>60</v>
      </c>
      <c r="V301" s="78">
        <v>10</v>
      </c>
      <c r="W301" s="78">
        <v>1</v>
      </c>
      <c r="X301" s="51">
        <v>9</v>
      </c>
    </row>
    <row r="302" spans="1:24" x14ac:dyDescent="0.3">
      <c r="A302" s="19" t="s">
        <v>658</v>
      </c>
      <c r="B302" s="16" t="s">
        <v>707</v>
      </c>
      <c r="C302" s="19">
        <v>64932</v>
      </c>
      <c r="D302" s="16">
        <v>34468</v>
      </c>
      <c r="E302" s="16">
        <v>1501</v>
      </c>
      <c r="F302" s="16">
        <v>8572</v>
      </c>
      <c r="G302" s="16">
        <v>1822</v>
      </c>
      <c r="H302" s="78">
        <v>447</v>
      </c>
      <c r="I302" s="16">
        <v>1991</v>
      </c>
      <c r="J302" s="16">
        <v>15548</v>
      </c>
      <c r="K302" s="78">
        <v>583</v>
      </c>
      <c r="L302" s="47">
        <f t="shared" si="264"/>
        <v>0.53083225528244937</v>
      </c>
      <c r="M302" s="50" t="e">
        <f t="shared" ref="M302" si="306">D302*#REF!</f>
        <v>#REF!</v>
      </c>
      <c r="N302" s="47">
        <f t="shared" si="266"/>
        <v>0.7771668822768435</v>
      </c>
      <c r="O302" s="16">
        <v>64932</v>
      </c>
      <c r="P302" s="16">
        <v>26279</v>
      </c>
      <c r="Q302" s="78">
        <v>51</v>
      </c>
      <c r="R302" s="78">
        <v>45</v>
      </c>
      <c r="S302" s="78">
        <v>66</v>
      </c>
      <c r="T302" s="16">
        <v>32071</v>
      </c>
      <c r="U302" s="16">
        <v>6025</v>
      </c>
      <c r="V302" s="78">
        <v>222</v>
      </c>
      <c r="W302" s="78">
        <v>3</v>
      </c>
      <c r="X302" s="51">
        <v>170</v>
      </c>
    </row>
    <row r="303" spans="1:24" x14ac:dyDescent="0.3">
      <c r="A303" s="19" t="s">
        <v>658</v>
      </c>
      <c r="B303" s="16" t="s">
        <v>708</v>
      </c>
      <c r="C303" s="19">
        <v>11779</v>
      </c>
      <c r="D303" s="16">
        <v>2666</v>
      </c>
      <c r="E303" s="78">
        <v>272</v>
      </c>
      <c r="F303" s="16">
        <v>1547</v>
      </c>
      <c r="G303" s="78">
        <v>257</v>
      </c>
      <c r="H303" s="78">
        <v>276</v>
      </c>
      <c r="I303" s="78">
        <v>776</v>
      </c>
      <c r="J303" s="16">
        <v>5809</v>
      </c>
      <c r="K303" s="78">
        <v>176</v>
      </c>
      <c r="L303" s="47">
        <f t="shared" si="264"/>
        <v>0.22633500297138975</v>
      </c>
      <c r="M303" s="50" t="e">
        <f t="shared" ref="M303" si="307">D303*#REF!</f>
        <v>#REF!</v>
      </c>
      <c r="N303" s="47">
        <f t="shared" si="266"/>
        <v>0.74293233721028951</v>
      </c>
      <c r="O303" s="16">
        <v>11779</v>
      </c>
      <c r="P303" s="16">
        <v>1956</v>
      </c>
      <c r="Q303" s="78">
        <v>1</v>
      </c>
      <c r="R303" s="78">
        <v>3</v>
      </c>
      <c r="S303" s="78">
        <v>8</v>
      </c>
      <c r="T303" s="16">
        <v>9524</v>
      </c>
      <c r="U303" s="78">
        <v>274</v>
      </c>
      <c r="V303" s="78">
        <v>9</v>
      </c>
      <c r="W303" s="78">
        <v>0</v>
      </c>
      <c r="X303" s="51">
        <v>4</v>
      </c>
    </row>
    <row r="304" spans="1:24" x14ac:dyDescent="0.3">
      <c r="A304" s="19" t="s">
        <v>658</v>
      </c>
      <c r="B304" s="16" t="s">
        <v>710</v>
      </c>
      <c r="C304" s="19">
        <v>13328</v>
      </c>
      <c r="D304" s="78">
        <v>896</v>
      </c>
      <c r="E304" s="16">
        <v>1211</v>
      </c>
      <c r="F304" s="16">
        <v>3345</v>
      </c>
      <c r="G304" s="78">
        <v>857</v>
      </c>
      <c r="H304" s="78">
        <v>134</v>
      </c>
      <c r="I304" s="78">
        <v>757</v>
      </c>
      <c r="J304" s="16">
        <v>5642</v>
      </c>
      <c r="K304" s="78">
        <v>486</v>
      </c>
      <c r="L304" s="47">
        <f t="shared" si="264"/>
        <v>6.7226890756302518E-2</v>
      </c>
      <c r="M304" s="50" t="e">
        <f t="shared" ref="M304" si="308">D304*#REF!</f>
        <v>#REF!</v>
      </c>
      <c r="N304" s="47">
        <f t="shared" si="266"/>
        <v>0.50060024009603843</v>
      </c>
      <c r="O304" s="16">
        <v>13328</v>
      </c>
      <c r="P304" s="78">
        <v>509</v>
      </c>
      <c r="Q304" s="78">
        <v>6</v>
      </c>
      <c r="R304" s="78">
        <v>31</v>
      </c>
      <c r="S304" s="78">
        <v>5</v>
      </c>
      <c r="T304" s="16">
        <v>12622</v>
      </c>
      <c r="U304" s="78">
        <v>105</v>
      </c>
      <c r="V304" s="78">
        <v>8</v>
      </c>
      <c r="W304" s="78">
        <v>0</v>
      </c>
      <c r="X304" s="51">
        <v>42</v>
      </c>
    </row>
    <row r="305" spans="1:24" x14ac:dyDescent="0.3">
      <c r="A305" s="19" t="s">
        <v>658</v>
      </c>
      <c r="B305" s="16" t="s">
        <v>712</v>
      </c>
      <c r="C305" s="19">
        <v>35142</v>
      </c>
      <c r="D305" s="78">
        <v>795</v>
      </c>
      <c r="E305" s="16">
        <v>1501</v>
      </c>
      <c r="F305" s="16">
        <v>8303</v>
      </c>
      <c r="G305" s="16">
        <v>1360</v>
      </c>
      <c r="H305" s="78">
        <v>793</v>
      </c>
      <c r="I305" s="16">
        <v>2734</v>
      </c>
      <c r="J305" s="16">
        <v>18414</v>
      </c>
      <c r="K305" s="16">
        <v>1242</v>
      </c>
      <c r="L305" s="47">
        <f t="shared" si="264"/>
        <v>2.2622502987877754E-2</v>
      </c>
      <c r="M305" s="50" t="e">
        <f t="shared" ref="M305" si="309">D305*#REF!</f>
        <v>#REF!</v>
      </c>
      <c r="N305" s="47">
        <f t="shared" si="266"/>
        <v>0.569176483979284</v>
      </c>
      <c r="O305" s="16">
        <v>35142</v>
      </c>
      <c r="P305" s="78">
        <v>107</v>
      </c>
      <c r="Q305" s="78">
        <v>4</v>
      </c>
      <c r="R305" s="78">
        <v>71</v>
      </c>
      <c r="S305" s="78">
        <v>38</v>
      </c>
      <c r="T305" s="16">
        <v>33096</v>
      </c>
      <c r="U305" s="16">
        <v>1717</v>
      </c>
      <c r="V305" s="78">
        <v>81</v>
      </c>
      <c r="W305" s="78">
        <v>0</v>
      </c>
      <c r="X305" s="51">
        <v>28</v>
      </c>
    </row>
    <row r="306" spans="1:24" x14ac:dyDescent="0.3">
      <c r="A306" s="19" t="s">
        <v>658</v>
      </c>
      <c r="B306" s="16" t="s">
        <v>716</v>
      </c>
      <c r="C306" s="19">
        <v>16457</v>
      </c>
      <c r="D306" s="16">
        <v>7928</v>
      </c>
      <c r="E306" s="78">
        <v>276</v>
      </c>
      <c r="F306" s="16">
        <v>1912</v>
      </c>
      <c r="G306" s="78">
        <v>508</v>
      </c>
      <c r="H306" s="78">
        <v>55</v>
      </c>
      <c r="I306" s="78">
        <v>837</v>
      </c>
      <c r="J306" s="16">
        <v>3003</v>
      </c>
      <c r="K306" s="16">
        <v>1938</v>
      </c>
      <c r="L306" s="47">
        <f t="shared" si="264"/>
        <v>0.48174029288448683</v>
      </c>
      <c r="M306" s="50" t="e">
        <f t="shared" ref="M306" si="310">D306*#REF!</f>
        <v>#REF!</v>
      </c>
      <c r="N306" s="47">
        <f t="shared" si="266"/>
        <v>0.66755787810658074</v>
      </c>
      <c r="O306" s="16">
        <v>16457</v>
      </c>
      <c r="P306" s="16">
        <v>2404</v>
      </c>
      <c r="Q306" s="78">
        <v>409</v>
      </c>
      <c r="R306" s="78">
        <v>40</v>
      </c>
      <c r="S306" s="78">
        <v>88</v>
      </c>
      <c r="T306" s="16">
        <v>13256</v>
      </c>
      <c r="U306" s="78">
        <v>206</v>
      </c>
      <c r="V306" s="78">
        <v>6</v>
      </c>
      <c r="W306" s="78">
        <v>1</v>
      </c>
      <c r="X306" s="51">
        <v>47</v>
      </c>
    </row>
    <row r="307" spans="1:24" x14ac:dyDescent="0.3">
      <c r="A307" s="19" t="s">
        <v>658</v>
      </c>
      <c r="B307" s="16" t="s">
        <v>718</v>
      </c>
      <c r="C307" s="19">
        <v>16474</v>
      </c>
      <c r="D307" s="16">
        <v>3506</v>
      </c>
      <c r="E307" s="16">
        <v>1037</v>
      </c>
      <c r="F307" s="16">
        <v>2452</v>
      </c>
      <c r="G307" s="78">
        <v>341</v>
      </c>
      <c r="H307" s="78">
        <v>27</v>
      </c>
      <c r="I307" s="78">
        <v>253</v>
      </c>
      <c r="J307" s="16">
        <v>7525</v>
      </c>
      <c r="K307" s="16">
        <v>1333</v>
      </c>
      <c r="L307" s="47">
        <f t="shared" si="264"/>
        <v>0.21282020152968315</v>
      </c>
      <c r="M307" s="50" t="e">
        <f t="shared" ref="M307" si="311">D307*#REF!</f>
        <v>#REF!</v>
      </c>
      <c r="N307" s="47">
        <f t="shared" si="266"/>
        <v>0.6712395289547165</v>
      </c>
      <c r="O307" s="16">
        <v>16474</v>
      </c>
      <c r="P307" s="78">
        <v>378</v>
      </c>
      <c r="Q307" s="78">
        <v>8</v>
      </c>
      <c r="R307" s="78">
        <v>64</v>
      </c>
      <c r="S307" s="78">
        <v>6</v>
      </c>
      <c r="T307" s="16">
        <v>15915</v>
      </c>
      <c r="U307" s="78">
        <v>60</v>
      </c>
      <c r="V307" s="78">
        <v>10</v>
      </c>
      <c r="W307" s="78">
        <v>1</v>
      </c>
      <c r="X307" s="51">
        <v>32</v>
      </c>
    </row>
    <row r="308" spans="1:24" x14ac:dyDescent="0.3">
      <c r="A308" s="19" t="s">
        <v>658</v>
      </c>
      <c r="B308" s="16" t="s">
        <v>722</v>
      </c>
      <c r="C308" s="19">
        <v>13969</v>
      </c>
      <c r="D308" s="16">
        <v>4182</v>
      </c>
      <c r="E308" s="16">
        <v>1621</v>
      </c>
      <c r="F308" s="16">
        <v>1328</v>
      </c>
      <c r="G308" s="78">
        <v>161</v>
      </c>
      <c r="H308" s="78">
        <v>56</v>
      </c>
      <c r="I308" s="78">
        <v>536</v>
      </c>
      <c r="J308" s="16">
        <v>5137</v>
      </c>
      <c r="K308" s="78">
        <v>948</v>
      </c>
      <c r="L308" s="47">
        <f t="shared" si="264"/>
        <v>0.29937719235449922</v>
      </c>
      <c r="M308" s="50" t="e">
        <f t="shared" ref="M308" si="312">D308*#REF!</f>
        <v>#REF!</v>
      </c>
      <c r="N308" s="47">
        <f t="shared" si="266"/>
        <v>0.6711289283413272</v>
      </c>
      <c r="O308" s="16">
        <v>13969</v>
      </c>
      <c r="P308" s="78">
        <v>186</v>
      </c>
      <c r="Q308" s="78">
        <v>6</v>
      </c>
      <c r="R308" s="78">
        <v>76</v>
      </c>
      <c r="S308" s="78">
        <v>13</v>
      </c>
      <c r="T308" s="16">
        <v>13596</v>
      </c>
      <c r="U308" s="78">
        <v>50</v>
      </c>
      <c r="V308" s="78">
        <v>14</v>
      </c>
      <c r="W308" s="78">
        <v>5</v>
      </c>
      <c r="X308" s="51">
        <v>23</v>
      </c>
    </row>
    <row r="309" spans="1:24" x14ac:dyDescent="0.3">
      <c r="A309" s="19" t="s">
        <v>658</v>
      </c>
      <c r="B309" s="16" t="s">
        <v>724</v>
      </c>
      <c r="C309" s="19">
        <v>10445</v>
      </c>
      <c r="D309" s="16">
        <v>5675</v>
      </c>
      <c r="E309" s="78">
        <v>282</v>
      </c>
      <c r="F309" s="78">
        <v>512</v>
      </c>
      <c r="G309" s="78">
        <v>163</v>
      </c>
      <c r="H309" s="78">
        <v>17</v>
      </c>
      <c r="I309" s="78">
        <v>49</v>
      </c>
      <c r="J309" s="16">
        <v>3644</v>
      </c>
      <c r="K309" s="78">
        <v>103</v>
      </c>
      <c r="L309" s="47">
        <f t="shared" si="264"/>
        <v>0.54332216371469599</v>
      </c>
      <c r="M309" s="50" t="e">
        <f t="shared" ref="M309" si="313">D309*#REF!</f>
        <v>#REF!</v>
      </c>
      <c r="N309" s="47">
        <f t="shared" si="266"/>
        <v>0.89382479655337477</v>
      </c>
      <c r="O309" s="16">
        <v>10445</v>
      </c>
      <c r="P309" s="78">
        <v>873</v>
      </c>
      <c r="Q309" s="78">
        <v>16</v>
      </c>
      <c r="R309" s="78">
        <v>10</v>
      </c>
      <c r="S309" s="78">
        <v>39</v>
      </c>
      <c r="T309" s="16">
        <v>9467</v>
      </c>
      <c r="U309" s="78">
        <v>31</v>
      </c>
      <c r="V309" s="78">
        <v>3</v>
      </c>
      <c r="W309" s="78">
        <v>0</v>
      </c>
      <c r="X309" s="51">
        <v>6</v>
      </c>
    </row>
    <row r="310" spans="1:24" x14ac:dyDescent="0.3">
      <c r="A310" s="19" t="s">
        <v>658</v>
      </c>
      <c r="B310" s="16" t="s">
        <v>728</v>
      </c>
      <c r="C310" s="19">
        <v>32758</v>
      </c>
      <c r="D310" s="16">
        <v>24589</v>
      </c>
      <c r="E310" s="78">
        <v>1786</v>
      </c>
      <c r="F310" s="78">
        <v>409</v>
      </c>
      <c r="G310" s="78">
        <v>49</v>
      </c>
      <c r="H310" s="78">
        <v>147</v>
      </c>
      <c r="I310" s="16">
        <v>5437</v>
      </c>
      <c r="J310" s="78">
        <v>314</v>
      </c>
      <c r="K310" s="78">
        <v>27</v>
      </c>
      <c r="L310" s="47">
        <f t="shared" si="264"/>
        <v>0.75062580133097256</v>
      </c>
      <c r="M310" s="50" t="e">
        <f t="shared" ref="M310" si="314">D310*#REF!</f>
        <v>#REF!</v>
      </c>
      <c r="N310" s="47">
        <f t="shared" si="266"/>
        <v>0.76469869955430736</v>
      </c>
      <c r="O310" s="16">
        <v>32758</v>
      </c>
      <c r="P310" s="16">
        <v>10487</v>
      </c>
      <c r="Q310" s="78">
        <v>296</v>
      </c>
      <c r="R310" s="78">
        <v>81</v>
      </c>
      <c r="S310" s="78">
        <v>561</v>
      </c>
      <c r="T310" s="16">
        <v>16836</v>
      </c>
      <c r="U310" s="16">
        <v>4151</v>
      </c>
      <c r="V310" s="78">
        <v>239</v>
      </c>
      <c r="W310" s="78">
        <v>1</v>
      </c>
      <c r="X310" s="51">
        <v>106</v>
      </c>
    </row>
    <row r="311" spans="1:24" x14ac:dyDescent="0.3">
      <c r="A311" s="19" t="s">
        <v>658</v>
      </c>
      <c r="B311" s="16" t="s">
        <v>729</v>
      </c>
      <c r="C311" s="19">
        <v>21417</v>
      </c>
      <c r="D311" s="16">
        <v>10540</v>
      </c>
      <c r="E311" s="16">
        <v>2114</v>
      </c>
      <c r="F311" s="16">
        <v>1338</v>
      </c>
      <c r="G311" s="78">
        <v>85</v>
      </c>
      <c r="H311" s="78">
        <v>347</v>
      </c>
      <c r="I311" s="16">
        <v>5680</v>
      </c>
      <c r="J311" s="78">
        <v>797</v>
      </c>
      <c r="K311" s="78">
        <v>516</v>
      </c>
      <c r="L311" s="47">
        <f t="shared" si="264"/>
        <v>0.49213241817247982</v>
      </c>
      <c r="M311" s="50" t="e">
        <f t="shared" ref="M311" si="315">D311*#REF!</f>
        <v>#REF!</v>
      </c>
      <c r="N311" s="47">
        <f t="shared" si="266"/>
        <v>0.54554792921510953</v>
      </c>
      <c r="O311" s="16">
        <v>21417</v>
      </c>
      <c r="P311" s="16">
        <v>4638</v>
      </c>
      <c r="Q311" s="78">
        <v>51</v>
      </c>
      <c r="R311" s="78">
        <v>161</v>
      </c>
      <c r="S311" s="78">
        <v>123</v>
      </c>
      <c r="T311" s="16">
        <v>15714</v>
      </c>
      <c r="U311" s="78">
        <v>682</v>
      </c>
      <c r="V311" s="78">
        <v>34</v>
      </c>
      <c r="W311" s="78">
        <v>2</v>
      </c>
      <c r="X311" s="51">
        <v>12</v>
      </c>
    </row>
    <row r="312" spans="1:24" x14ac:dyDescent="0.3">
      <c r="A312" s="19" t="s">
        <v>658</v>
      </c>
      <c r="B312" s="16" t="s">
        <v>731</v>
      </c>
      <c r="C312" s="19">
        <v>32080</v>
      </c>
      <c r="D312" s="16">
        <v>8490</v>
      </c>
      <c r="E312" s="16">
        <v>6131</v>
      </c>
      <c r="F312" s="16">
        <v>3125</v>
      </c>
      <c r="G312" s="78">
        <v>691</v>
      </c>
      <c r="H312" s="78">
        <v>97</v>
      </c>
      <c r="I312" s="16">
        <v>3737</v>
      </c>
      <c r="J312" s="16">
        <v>9484</v>
      </c>
      <c r="K312" s="78">
        <v>325</v>
      </c>
      <c r="L312" s="47">
        <f t="shared" si="264"/>
        <v>0.26465087281795513</v>
      </c>
      <c r="M312" s="50" t="e">
        <f t="shared" ref="M312" si="316">D312*#REF!</f>
        <v>#REF!</v>
      </c>
      <c r="N312" s="47">
        <f t="shared" si="266"/>
        <v>0.5633104738154614</v>
      </c>
      <c r="O312" s="16">
        <v>32080</v>
      </c>
      <c r="P312" s="16">
        <v>2792</v>
      </c>
      <c r="Q312" s="78">
        <v>7</v>
      </c>
      <c r="R312" s="78">
        <v>277</v>
      </c>
      <c r="S312" s="78">
        <v>16</v>
      </c>
      <c r="T312" s="16">
        <v>28535</v>
      </c>
      <c r="U312" s="78">
        <v>432</v>
      </c>
      <c r="V312" s="78">
        <v>13</v>
      </c>
      <c r="W312" s="78">
        <v>1</v>
      </c>
      <c r="X312" s="51">
        <v>7</v>
      </c>
    </row>
    <row r="313" spans="1:24" x14ac:dyDescent="0.3">
      <c r="A313" s="19" t="s">
        <v>658</v>
      </c>
      <c r="B313" s="16" t="s">
        <v>735</v>
      </c>
      <c r="C313" s="19">
        <v>38256</v>
      </c>
      <c r="D313" s="16">
        <v>12481</v>
      </c>
      <c r="E313" s="78">
        <v>945</v>
      </c>
      <c r="F313" s="16">
        <v>5824</v>
      </c>
      <c r="G313" s="16">
        <v>2146</v>
      </c>
      <c r="H313" s="78">
        <v>718</v>
      </c>
      <c r="I313" s="16">
        <v>4303</v>
      </c>
      <c r="J313" s="16">
        <v>10424</v>
      </c>
      <c r="K313" s="78">
        <v>1415</v>
      </c>
      <c r="L313" s="47">
        <f t="shared" si="264"/>
        <v>0.32624947720618985</v>
      </c>
      <c r="M313" s="50" t="e">
        <f t="shared" ref="M313" si="317">D313*#REF!</f>
        <v>#REF!</v>
      </c>
      <c r="N313" s="47">
        <f t="shared" si="266"/>
        <v>0.61749790882475952</v>
      </c>
      <c r="O313" s="16">
        <v>38256</v>
      </c>
      <c r="P313" s="16">
        <v>7898</v>
      </c>
      <c r="Q313" s="78">
        <v>9</v>
      </c>
      <c r="R313" s="78">
        <v>23</v>
      </c>
      <c r="S313" s="78">
        <v>19</v>
      </c>
      <c r="T313" s="16">
        <v>26591</v>
      </c>
      <c r="U313" s="16">
        <v>3624</v>
      </c>
      <c r="V313" s="78">
        <v>54</v>
      </c>
      <c r="W313" s="78">
        <v>2</v>
      </c>
      <c r="X313" s="51">
        <v>36</v>
      </c>
    </row>
    <row r="314" spans="1:24" x14ac:dyDescent="0.3">
      <c r="A314" s="19" t="s">
        <v>658</v>
      </c>
      <c r="B314" s="16" t="s">
        <v>736</v>
      </c>
      <c r="C314" s="19">
        <v>32224</v>
      </c>
      <c r="D314" s="16">
        <v>7565</v>
      </c>
      <c r="E314" s="78">
        <v>382</v>
      </c>
      <c r="F314" s="16">
        <v>7629</v>
      </c>
      <c r="G314" s="16">
        <v>1885</v>
      </c>
      <c r="H314" s="78">
        <v>548</v>
      </c>
      <c r="I314" s="16">
        <v>1075</v>
      </c>
      <c r="J314" s="16">
        <v>12854</v>
      </c>
      <c r="K314" s="78">
        <v>286</v>
      </c>
      <c r="L314" s="47">
        <f t="shared" si="264"/>
        <v>0.23476290963257199</v>
      </c>
      <c r="M314" s="50" t="e">
        <f t="shared" ref="M314" si="318">D314*#REF!</f>
        <v>#REF!</v>
      </c>
      <c r="N314" s="47">
        <f t="shared" si="266"/>
        <v>0.6506641012909633</v>
      </c>
      <c r="O314" s="16">
        <v>32224</v>
      </c>
      <c r="P314" s="16">
        <v>2603</v>
      </c>
      <c r="Q314" s="78">
        <v>30</v>
      </c>
      <c r="R314" s="78">
        <v>1</v>
      </c>
      <c r="S314" s="78">
        <v>31</v>
      </c>
      <c r="T314" s="16">
        <v>24643</v>
      </c>
      <c r="U314" s="16">
        <v>4754</v>
      </c>
      <c r="V314" s="78">
        <v>126</v>
      </c>
      <c r="W314" s="78">
        <v>0</v>
      </c>
      <c r="X314" s="51">
        <v>36</v>
      </c>
    </row>
    <row r="315" spans="1:24" x14ac:dyDescent="0.3">
      <c r="A315" s="19" t="s">
        <v>658</v>
      </c>
      <c r="B315" s="16" t="s">
        <v>738</v>
      </c>
      <c r="C315" s="19">
        <v>37906</v>
      </c>
      <c r="D315" s="16">
        <v>9097</v>
      </c>
      <c r="E315" s="78">
        <v>650</v>
      </c>
      <c r="F315" s="16">
        <v>5503</v>
      </c>
      <c r="G315" s="16">
        <v>1499</v>
      </c>
      <c r="H315" s="78">
        <v>468</v>
      </c>
      <c r="I315" s="16">
        <v>3001</v>
      </c>
      <c r="J315" s="16">
        <v>16429</v>
      </c>
      <c r="K315" s="16">
        <v>1259</v>
      </c>
      <c r="L315" s="47">
        <f t="shared" si="264"/>
        <v>0.2399883923389437</v>
      </c>
      <c r="M315" s="50" t="e">
        <f t="shared" ref="M315" si="319">D315*#REF!</f>
        <v>#REF!</v>
      </c>
      <c r="N315" s="47">
        <f t="shared" si="266"/>
        <v>0.68574895794860968</v>
      </c>
      <c r="O315" s="16">
        <v>37906</v>
      </c>
      <c r="P315" s="16">
        <v>6299</v>
      </c>
      <c r="Q315" s="78">
        <v>0</v>
      </c>
      <c r="R315" s="78">
        <v>16</v>
      </c>
      <c r="S315" s="78">
        <v>11</v>
      </c>
      <c r="T315" s="16">
        <v>29622</v>
      </c>
      <c r="U315" s="16">
        <v>1906</v>
      </c>
      <c r="V315" s="78">
        <v>37</v>
      </c>
      <c r="W315" s="78">
        <v>0</v>
      </c>
      <c r="X315" s="51">
        <v>15</v>
      </c>
    </row>
    <row r="316" spans="1:24" x14ac:dyDescent="0.3">
      <c r="A316" s="19" t="s">
        <v>658</v>
      </c>
      <c r="B316" s="16" t="s">
        <v>740</v>
      </c>
      <c r="C316" s="19">
        <v>11641</v>
      </c>
      <c r="D316" s="16">
        <v>5092</v>
      </c>
      <c r="E316" s="78">
        <v>93</v>
      </c>
      <c r="F316" s="16">
        <v>1019</v>
      </c>
      <c r="G316" s="78">
        <v>443</v>
      </c>
      <c r="H316" s="78">
        <v>12</v>
      </c>
      <c r="I316" s="16">
        <v>1139</v>
      </c>
      <c r="J316" s="16">
        <v>3346</v>
      </c>
      <c r="K316" s="78">
        <v>497</v>
      </c>
      <c r="L316" s="47">
        <f t="shared" si="264"/>
        <v>0.43741946568164247</v>
      </c>
      <c r="M316" s="50" t="e">
        <f t="shared" ref="M316" si="320">D316*#REF!</f>
        <v>#REF!</v>
      </c>
      <c r="N316" s="47">
        <f t="shared" si="266"/>
        <v>0.72588265612919856</v>
      </c>
      <c r="O316" s="16">
        <v>11641</v>
      </c>
      <c r="P316" s="16">
        <v>3051</v>
      </c>
      <c r="Q316" s="78">
        <v>1</v>
      </c>
      <c r="R316" s="78">
        <v>4</v>
      </c>
      <c r="S316" s="78">
        <v>5</v>
      </c>
      <c r="T316" s="16">
        <v>8125</v>
      </c>
      <c r="U316" s="78">
        <v>432</v>
      </c>
      <c r="V316" s="78">
        <v>12</v>
      </c>
      <c r="W316" s="78">
        <v>0</v>
      </c>
      <c r="X316" s="51">
        <v>11</v>
      </c>
    </row>
    <row r="317" spans="1:24" x14ac:dyDescent="0.3">
      <c r="A317" s="19" t="s">
        <v>658</v>
      </c>
      <c r="B317" s="16" t="s">
        <v>742</v>
      </c>
      <c r="C317" s="19">
        <v>13685</v>
      </c>
      <c r="D317" s="16">
        <v>2593</v>
      </c>
      <c r="E317" s="78">
        <v>206</v>
      </c>
      <c r="F317" s="16">
        <v>1869</v>
      </c>
      <c r="G317" s="78">
        <v>308</v>
      </c>
      <c r="H317" s="78">
        <v>91</v>
      </c>
      <c r="I317" s="16">
        <v>5736</v>
      </c>
      <c r="J317" s="16">
        <v>2270</v>
      </c>
      <c r="K317" s="78">
        <v>612</v>
      </c>
      <c r="L317" s="47">
        <f t="shared" si="264"/>
        <v>0.18947753014249177</v>
      </c>
      <c r="M317" s="50" t="e">
        <f t="shared" ref="M317" si="321">D317*#REF!</f>
        <v>#REF!</v>
      </c>
      <c r="N317" s="47">
        <f t="shared" si="266"/>
        <v>0.36200219218122032</v>
      </c>
      <c r="O317" s="16">
        <v>13685</v>
      </c>
      <c r="P317" s="16">
        <v>1157</v>
      </c>
      <c r="Q317" s="78">
        <v>0</v>
      </c>
      <c r="R317" s="78">
        <v>2</v>
      </c>
      <c r="S317" s="78">
        <v>2</v>
      </c>
      <c r="T317" s="16">
        <v>12465</v>
      </c>
      <c r="U317" s="78">
        <v>53</v>
      </c>
      <c r="V317" s="78">
        <v>2</v>
      </c>
      <c r="W317" s="78">
        <v>0</v>
      </c>
      <c r="X317" s="51">
        <v>4</v>
      </c>
    </row>
    <row r="318" spans="1:24" x14ac:dyDescent="0.3">
      <c r="A318" s="19" t="s">
        <v>658</v>
      </c>
      <c r="B318" s="16" t="s">
        <v>744</v>
      </c>
      <c r="C318" s="19">
        <v>13652</v>
      </c>
      <c r="D318" s="78">
        <v>744</v>
      </c>
      <c r="E318" s="78">
        <v>55</v>
      </c>
      <c r="F318" s="16">
        <v>3084</v>
      </c>
      <c r="G318" s="78">
        <v>924</v>
      </c>
      <c r="H318" s="16">
        <v>2137</v>
      </c>
      <c r="I318" s="78">
        <v>955</v>
      </c>
      <c r="J318" s="16">
        <v>5475</v>
      </c>
      <c r="K318" s="78">
        <v>278</v>
      </c>
      <c r="L318" s="47">
        <f t="shared" si="264"/>
        <v>5.4497509522414299E-2</v>
      </c>
      <c r="M318" s="50" t="e">
        <f t="shared" ref="M318" si="322">D318*#REF!</f>
        <v>#REF!</v>
      </c>
      <c r="N318" s="47">
        <f t="shared" si="266"/>
        <v>0.61207149135657779</v>
      </c>
      <c r="O318" s="16">
        <v>13652</v>
      </c>
      <c r="P318" s="78">
        <v>20</v>
      </c>
      <c r="Q318" s="78">
        <v>3</v>
      </c>
      <c r="R318" s="78">
        <v>8</v>
      </c>
      <c r="S318" s="78">
        <v>0</v>
      </c>
      <c r="T318" s="16">
        <v>10536</v>
      </c>
      <c r="U318" s="16">
        <v>3028</v>
      </c>
      <c r="V318" s="78">
        <v>33</v>
      </c>
      <c r="W318" s="78">
        <v>0</v>
      </c>
      <c r="X318" s="51">
        <v>24</v>
      </c>
    </row>
    <row r="319" spans="1:24" x14ac:dyDescent="0.3">
      <c r="A319" s="19" t="s">
        <v>658</v>
      </c>
      <c r="B319" s="16" t="s">
        <v>746</v>
      </c>
      <c r="C319" s="19">
        <v>8632</v>
      </c>
      <c r="D319" s="78">
        <v>302</v>
      </c>
      <c r="E319" s="78">
        <v>28</v>
      </c>
      <c r="F319" s="16">
        <v>1753</v>
      </c>
      <c r="G319" s="16">
        <v>1433</v>
      </c>
      <c r="H319" s="16">
        <v>1229</v>
      </c>
      <c r="I319" s="78">
        <v>6</v>
      </c>
      <c r="J319" s="16">
        <v>3866</v>
      </c>
      <c r="K319" s="78">
        <v>15</v>
      </c>
      <c r="L319" s="47">
        <f t="shared" si="264"/>
        <v>3.4986098239110287E-2</v>
      </c>
      <c r="M319" s="50" t="e">
        <f t="shared" ref="M319" si="323">D319*#REF!</f>
        <v>#REF!</v>
      </c>
      <c r="N319" s="47">
        <f t="shared" si="266"/>
        <v>0.62523169601482853</v>
      </c>
      <c r="O319" s="16">
        <v>8632</v>
      </c>
      <c r="P319" s="78">
        <v>8</v>
      </c>
      <c r="Q319" s="78">
        <v>2</v>
      </c>
      <c r="R319" s="78">
        <v>2</v>
      </c>
      <c r="S319" s="78">
        <v>5</v>
      </c>
      <c r="T319" s="16">
        <v>7469</v>
      </c>
      <c r="U319" s="16">
        <v>1120</v>
      </c>
      <c r="V319" s="78">
        <v>23</v>
      </c>
      <c r="W319" s="78">
        <v>3</v>
      </c>
      <c r="X319" s="51">
        <v>0</v>
      </c>
    </row>
    <row r="320" spans="1:24" x14ac:dyDescent="0.3">
      <c r="A320" s="19" t="s">
        <v>658</v>
      </c>
      <c r="B320" s="16" t="s">
        <v>748</v>
      </c>
      <c r="C320" s="19">
        <v>7683</v>
      </c>
      <c r="D320" s="78">
        <v>836</v>
      </c>
      <c r="E320" s="16">
        <v>1124</v>
      </c>
      <c r="F320" s="16">
        <v>1704</v>
      </c>
      <c r="G320" s="78">
        <v>401</v>
      </c>
      <c r="H320" s="78">
        <v>23</v>
      </c>
      <c r="I320" s="78">
        <v>992</v>
      </c>
      <c r="J320" s="16">
        <v>1600</v>
      </c>
      <c r="K320" s="16">
        <v>1003</v>
      </c>
      <c r="L320" s="47">
        <f t="shared" si="264"/>
        <v>0.10881166211115449</v>
      </c>
      <c r="M320" s="50" t="e">
        <f t="shared" ref="M320" si="324">D320*#REF!</f>
        <v>#REF!</v>
      </c>
      <c r="N320" s="47">
        <f t="shared" si="266"/>
        <v>0.32005726929584799</v>
      </c>
      <c r="O320" s="16">
        <v>7683</v>
      </c>
      <c r="P320" s="78">
        <v>256</v>
      </c>
      <c r="Q320" s="78">
        <v>15</v>
      </c>
      <c r="R320" s="78">
        <v>38</v>
      </c>
      <c r="S320" s="78">
        <v>3</v>
      </c>
      <c r="T320" s="16">
        <v>7336</v>
      </c>
      <c r="U320" s="78">
        <v>23</v>
      </c>
      <c r="V320" s="78">
        <v>0</v>
      </c>
      <c r="W320" s="78">
        <v>0</v>
      </c>
      <c r="X320" s="51">
        <v>12</v>
      </c>
    </row>
    <row r="321" spans="1:24" x14ac:dyDescent="0.3">
      <c r="A321" s="19" t="s">
        <v>658</v>
      </c>
      <c r="B321" s="16" t="s">
        <v>752</v>
      </c>
      <c r="C321" s="19">
        <v>10392</v>
      </c>
      <c r="D321" s="78">
        <v>449</v>
      </c>
      <c r="E321" s="78">
        <v>299</v>
      </c>
      <c r="F321" s="78">
        <v>986</v>
      </c>
      <c r="G321" s="78">
        <v>357</v>
      </c>
      <c r="H321" s="78">
        <v>137</v>
      </c>
      <c r="I321" s="16">
        <v>3684</v>
      </c>
      <c r="J321" s="16">
        <v>4185</v>
      </c>
      <c r="K321" s="78">
        <v>295</v>
      </c>
      <c r="L321" s="47">
        <f t="shared" si="264"/>
        <v>4.3206312548113933E-2</v>
      </c>
      <c r="M321" s="50" t="e">
        <f t="shared" ref="M321" si="325">D321*#REF!</f>
        <v>#REF!</v>
      </c>
      <c r="N321" s="47">
        <f t="shared" si="266"/>
        <v>0.45910315627405696</v>
      </c>
      <c r="O321" s="16">
        <v>10392</v>
      </c>
      <c r="P321" s="78">
        <v>388</v>
      </c>
      <c r="Q321" s="78">
        <v>2</v>
      </c>
      <c r="R321" s="78">
        <v>3</v>
      </c>
      <c r="S321" s="78">
        <v>25</v>
      </c>
      <c r="T321" s="16">
        <v>9664</v>
      </c>
      <c r="U321" s="78">
        <v>287</v>
      </c>
      <c r="V321" s="78">
        <v>13</v>
      </c>
      <c r="W321" s="78">
        <v>0</v>
      </c>
      <c r="X321" s="51">
        <v>10</v>
      </c>
    </row>
    <row r="322" spans="1:24" x14ac:dyDescent="0.3">
      <c r="A322" s="19" t="s">
        <v>658</v>
      </c>
      <c r="B322" s="16" t="s">
        <v>753</v>
      </c>
      <c r="C322" s="19">
        <v>11216</v>
      </c>
      <c r="D322" s="16">
        <v>6037</v>
      </c>
      <c r="E322" s="78">
        <v>367</v>
      </c>
      <c r="F322" s="78">
        <v>1123</v>
      </c>
      <c r="G322" s="78">
        <v>273</v>
      </c>
      <c r="H322" s="78">
        <v>16</v>
      </c>
      <c r="I322" s="78">
        <v>432</v>
      </c>
      <c r="J322" s="16">
        <v>2922</v>
      </c>
      <c r="K322" s="78">
        <v>46</v>
      </c>
      <c r="L322" s="47">
        <f t="shared" si="264"/>
        <v>0.5382489300998573</v>
      </c>
      <c r="M322" s="50" t="e">
        <f t="shared" ref="M322" si="326">D322*#REF!</f>
        <v>#REF!</v>
      </c>
      <c r="N322" s="47">
        <f t="shared" si="266"/>
        <v>0.80019614835948649</v>
      </c>
      <c r="O322" s="16">
        <v>11216</v>
      </c>
      <c r="P322" s="16">
        <v>1197</v>
      </c>
      <c r="Q322" s="78">
        <v>10</v>
      </c>
      <c r="R322" s="78">
        <v>16</v>
      </c>
      <c r="S322" s="78">
        <v>18</v>
      </c>
      <c r="T322" s="16">
        <v>9771</v>
      </c>
      <c r="U322" s="78">
        <v>183</v>
      </c>
      <c r="V322" s="78">
        <v>15</v>
      </c>
      <c r="W322" s="78">
        <v>0</v>
      </c>
      <c r="X322" s="51">
        <v>6</v>
      </c>
    </row>
    <row r="323" spans="1:24" x14ac:dyDescent="0.3">
      <c r="A323" s="19" t="s">
        <v>658</v>
      </c>
      <c r="B323" s="16" t="s">
        <v>756</v>
      </c>
      <c r="C323" s="19">
        <v>15181</v>
      </c>
      <c r="D323" s="16">
        <v>13591</v>
      </c>
      <c r="E323" s="78">
        <v>157</v>
      </c>
      <c r="F323" s="78">
        <v>623</v>
      </c>
      <c r="G323" s="78">
        <v>39</v>
      </c>
      <c r="H323" s="78">
        <v>46</v>
      </c>
      <c r="I323" s="78">
        <v>82</v>
      </c>
      <c r="J323" s="78">
        <v>616</v>
      </c>
      <c r="K323" s="78">
        <v>27</v>
      </c>
      <c r="L323" s="47">
        <f t="shared" si="264"/>
        <v>0.89526381661287135</v>
      </c>
      <c r="M323" s="50" t="e">
        <f t="shared" ref="M323" si="327">D323*#REF!</f>
        <v>#REF!</v>
      </c>
      <c r="N323" s="47">
        <f t="shared" si="266"/>
        <v>0.93887095711744939</v>
      </c>
      <c r="O323" s="16">
        <v>15181</v>
      </c>
      <c r="P323" s="16">
        <v>3134</v>
      </c>
      <c r="Q323" s="78">
        <v>52</v>
      </c>
      <c r="R323" s="78">
        <v>2</v>
      </c>
      <c r="S323" s="78">
        <v>200</v>
      </c>
      <c r="T323" s="16">
        <v>11660</v>
      </c>
      <c r="U323" s="78">
        <v>112</v>
      </c>
      <c r="V323" s="78">
        <v>4</v>
      </c>
      <c r="W323" s="78">
        <v>0</v>
      </c>
      <c r="X323" s="51">
        <v>17</v>
      </c>
    </row>
    <row r="324" spans="1:24" x14ac:dyDescent="0.3">
      <c r="A324" s="19" t="s">
        <v>658</v>
      </c>
      <c r="B324" s="16" t="s">
        <v>757</v>
      </c>
      <c r="C324" s="19">
        <v>9665</v>
      </c>
      <c r="D324" s="78">
        <v>1517</v>
      </c>
      <c r="E324" s="16">
        <v>1267</v>
      </c>
      <c r="F324" s="16">
        <v>2356</v>
      </c>
      <c r="G324" s="78">
        <v>159</v>
      </c>
      <c r="H324" s="78">
        <v>100</v>
      </c>
      <c r="I324" s="16">
        <v>2597</v>
      </c>
      <c r="J324" s="78">
        <v>1298</v>
      </c>
      <c r="K324" s="78">
        <v>371</v>
      </c>
      <c r="L324" s="47">
        <f t="shared" si="264"/>
        <v>0.1569580962234868</v>
      </c>
      <c r="M324" s="50" t="e">
        <f t="shared" ref="M324" si="328">D324*#REF!</f>
        <v>#REF!</v>
      </c>
      <c r="N324" s="47">
        <f t="shared" si="266"/>
        <v>0.30160372478013453</v>
      </c>
      <c r="O324" s="16">
        <v>9665</v>
      </c>
      <c r="P324" s="78">
        <v>115</v>
      </c>
      <c r="Q324" s="78">
        <v>0</v>
      </c>
      <c r="R324" s="78">
        <v>41</v>
      </c>
      <c r="S324" s="78">
        <v>2</v>
      </c>
      <c r="T324" s="16">
        <v>9456</v>
      </c>
      <c r="U324" s="78">
        <v>27</v>
      </c>
      <c r="V324" s="78">
        <v>0</v>
      </c>
      <c r="W324" s="78">
        <v>0</v>
      </c>
      <c r="X324" s="51">
        <v>24</v>
      </c>
    </row>
    <row r="325" spans="1:24" x14ac:dyDescent="0.3">
      <c r="A325" s="19" t="s">
        <v>658</v>
      </c>
      <c r="B325" s="16" t="s">
        <v>759</v>
      </c>
      <c r="C325" s="19">
        <v>3318</v>
      </c>
      <c r="D325" s="78">
        <v>383</v>
      </c>
      <c r="E325" s="78">
        <v>13</v>
      </c>
      <c r="F325" s="78">
        <v>674</v>
      </c>
      <c r="G325" s="78">
        <v>227</v>
      </c>
      <c r="H325" s="78">
        <v>28</v>
      </c>
      <c r="I325" s="78">
        <v>270</v>
      </c>
      <c r="J325" s="78">
        <v>673</v>
      </c>
      <c r="K325" s="16">
        <v>1050</v>
      </c>
      <c r="L325" s="47">
        <f t="shared" si="264"/>
        <v>0.11543098251959011</v>
      </c>
      <c r="M325" s="50" t="e">
        <f t="shared" ref="M325" si="329">D325*#REF!</f>
        <v>#REF!</v>
      </c>
      <c r="N325" s="47">
        <f t="shared" si="266"/>
        <v>0.32670283303194697</v>
      </c>
      <c r="O325" s="16">
        <v>3318</v>
      </c>
      <c r="P325" s="78">
        <v>8</v>
      </c>
      <c r="Q325" s="78">
        <v>0</v>
      </c>
      <c r="R325" s="78">
        <v>0</v>
      </c>
      <c r="S325" s="78">
        <v>1</v>
      </c>
      <c r="T325" s="16">
        <v>3289</v>
      </c>
      <c r="U325" s="78">
        <v>3</v>
      </c>
      <c r="V325" s="78">
        <v>0</v>
      </c>
      <c r="W325" s="78">
        <v>0</v>
      </c>
      <c r="X325" s="51">
        <v>17</v>
      </c>
    </row>
    <row r="326" spans="1:24" x14ac:dyDescent="0.3">
      <c r="A326" s="19" t="s">
        <v>658</v>
      </c>
      <c r="B326" s="16" t="s">
        <v>762</v>
      </c>
      <c r="C326" s="19">
        <v>34096</v>
      </c>
      <c r="D326" s="16">
        <v>10532</v>
      </c>
      <c r="E326" s="16">
        <v>2051</v>
      </c>
      <c r="F326" s="16">
        <v>9054</v>
      </c>
      <c r="G326" s="78">
        <v>338</v>
      </c>
      <c r="H326" s="16">
        <v>1859</v>
      </c>
      <c r="I326" s="16">
        <v>6497</v>
      </c>
      <c r="J326" s="16">
        <v>2048</v>
      </c>
      <c r="K326" s="16">
        <v>1717</v>
      </c>
      <c r="L326" s="47">
        <f t="shared" ref="L326:L335" si="330">D326/C326</f>
        <v>0.30889253871421868</v>
      </c>
      <c r="M326" s="50" t="e">
        <f t="shared" ref="M326" si="331">D326*#REF!</f>
        <v>#REF!</v>
      </c>
      <c r="N326" s="47">
        <f t="shared" ref="N326:N335" si="332">(D326+J326+H326)/C326</f>
        <v>0.42348076020647585</v>
      </c>
      <c r="O326" s="16">
        <v>34096</v>
      </c>
      <c r="P326" s="16">
        <v>1894</v>
      </c>
      <c r="Q326" s="78">
        <v>174</v>
      </c>
      <c r="R326" s="78">
        <v>57</v>
      </c>
      <c r="S326" s="78">
        <v>573</v>
      </c>
      <c r="T326" s="16">
        <v>28898</v>
      </c>
      <c r="U326" s="16">
        <v>2217</v>
      </c>
      <c r="V326" s="78">
        <v>169</v>
      </c>
      <c r="W326" s="78">
        <v>3</v>
      </c>
      <c r="X326" s="51">
        <v>111</v>
      </c>
    </row>
    <row r="327" spans="1:24" x14ac:dyDescent="0.3">
      <c r="A327" s="19" t="s">
        <v>658</v>
      </c>
      <c r="B327" s="16" t="s">
        <v>763</v>
      </c>
      <c r="C327" s="19">
        <v>8025</v>
      </c>
      <c r="D327" s="78">
        <v>810</v>
      </c>
      <c r="E327" s="78">
        <v>95</v>
      </c>
      <c r="F327" s="16">
        <v>2658</v>
      </c>
      <c r="G327" s="78">
        <v>11</v>
      </c>
      <c r="H327" s="78">
        <v>273</v>
      </c>
      <c r="I327" s="16">
        <v>1545</v>
      </c>
      <c r="J327" s="78">
        <v>882</v>
      </c>
      <c r="K327" s="16">
        <v>1751</v>
      </c>
      <c r="L327" s="47">
        <f t="shared" si="330"/>
        <v>0.10093457943925234</v>
      </c>
      <c r="M327" s="50" t="e">
        <f t="shared" ref="M327" si="333">D327*#REF!</f>
        <v>#REF!</v>
      </c>
      <c r="N327" s="47">
        <f t="shared" si="332"/>
        <v>0.24485981308411214</v>
      </c>
      <c r="O327" s="16">
        <v>8025</v>
      </c>
      <c r="P327" s="78">
        <v>27</v>
      </c>
      <c r="Q327" s="78">
        <v>1</v>
      </c>
      <c r="R327" s="78">
        <v>5</v>
      </c>
      <c r="S327" s="78">
        <v>8</v>
      </c>
      <c r="T327" s="16">
        <v>7891</v>
      </c>
      <c r="U327" s="78">
        <v>35</v>
      </c>
      <c r="V327" s="78">
        <v>1</v>
      </c>
      <c r="W327" s="78">
        <v>0</v>
      </c>
      <c r="X327" s="51">
        <v>57</v>
      </c>
    </row>
    <row r="328" spans="1:24" x14ac:dyDescent="0.3">
      <c r="A328" s="19" t="s">
        <v>658</v>
      </c>
      <c r="B328" s="16" t="s">
        <v>765</v>
      </c>
      <c r="C328" s="19">
        <v>19404</v>
      </c>
      <c r="D328" s="78">
        <v>5772</v>
      </c>
      <c r="E328" s="78">
        <v>831</v>
      </c>
      <c r="F328" s="16">
        <v>2862</v>
      </c>
      <c r="G328" s="78">
        <v>58</v>
      </c>
      <c r="H328" s="78">
        <v>433</v>
      </c>
      <c r="I328" s="16">
        <v>5937</v>
      </c>
      <c r="J328" s="78">
        <v>1288</v>
      </c>
      <c r="K328" s="78">
        <v>2223</v>
      </c>
      <c r="L328" s="47">
        <f t="shared" si="330"/>
        <v>0.2974644403215832</v>
      </c>
      <c r="M328" s="50" t="e">
        <f t="shared" ref="M328" si="334">D328*#REF!</f>
        <v>#REF!</v>
      </c>
      <c r="N328" s="47">
        <f t="shared" si="332"/>
        <v>0.38615749330035043</v>
      </c>
      <c r="O328" s="16">
        <v>19404</v>
      </c>
      <c r="P328" s="78">
        <v>387</v>
      </c>
      <c r="Q328" s="78">
        <v>16</v>
      </c>
      <c r="R328" s="78">
        <v>45</v>
      </c>
      <c r="S328" s="78">
        <v>126</v>
      </c>
      <c r="T328" s="16">
        <v>18592</v>
      </c>
      <c r="U328" s="78">
        <v>112</v>
      </c>
      <c r="V328" s="78">
        <v>8</v>
      </c>
      <c r="W328" s="78">
        <v>0</v>
      </c>
      <c r="X328" s="51">
        <v>118</v>
      </c>
    </row>
    <row r="329" spans="1:24" x14ac:dyDescent="0.3">
      <c r="A329" s="19" t="s">
        <v>658</v>
      </c>
      <c r="B329" s="16" t="s">
        <v>767</v>
      </c>
      <c r="C329" s="19">
        <v>5208</v>
      </c>
      <c r="D329" s="16">
        <v>3124</v>
      </c>
      <c r="E329" s="78">
        <v>275</v>
      </c>
      <c r="F329" s="78">
        <v>885</v>
      </c>
      <c r="G329" s="78">
        <v>22</v>
      </c>
      <c r="H329" s="78">
        <v>47</v>
      </c>
      <c r="I329" s="78">
        <v>636</v>
      </c>
      <c r="J329" s="78">
        <v>143</v>
      </c>
      <c r="K329" s="78">
        <v>76</v>
      </c>
      <c r="L329" s="47">
        <f t="shared" si="330"/>
        <v>0.59984639016897079</v>
      </c>
      <c r="M329" s="50" t="e">
        <f t="shared" ref="M329" si="335">D329*#REF!</f>
        <v>#REF!</v>
      </c>
      <c r="N329" s="47">
        <f t="shared" si="332"/>
        <v>0.63632872503840243</v>
      </c>
      <c r="O329" s="16">
        <v>5208</v>
      </c>
      <c r="P329" s="78">
        <v>207</v>
      </c>
      <c r="Q329" s="78">
        <v>246</v>
      </c>
      <c r="R329" s="78">
        <v>18</v>
      </c>
      <c r="S329" s="78">
        <v>90</v>
      </c>
      <c r="T329" s="16">
        <v>4584</v>
      </c>
      <c r="U329" s="78">
        <v>60</v>
      </c>
      <c r="V329" s="78">
        <v>1</v>
      </c>
      <c r="W329" s="78">
        <v>0</v>
      </c>
      <c r="X329" s="51">
        <v>2</v>
      </c>
    </row>
    <row r="330" spans="1:24" x14ac:dyDescent="0.3">
      <c r="A330" s="19" t="s">
        <v>658</v>
      </c>
      <c r="B330" s="16" t="s">
        <v>771</v>
      </c>
      <c r="C330" s="19">
        <v>19111</v>
      </c>
      <c r="D330" s="16">
        <v>7005</v>
      </c>
      <c r="E330" s="16">
        <v>1855</v>
      </c>
      <c r="F330" s="16">
        <v>3945</v>
      </c>
      <c r="G330" s="78">
        <v>132</v>
      </c>
      <c r="H330" s="78">
        <v>408</v>
      </c>
      <c r="I330" s="16">
        <v>4053</v>
      </c>
      <c r="J330" s="78">
        <v>372</v>
      </c>
      <c r="K330" s="78">
        <v>1341</v>
      </c>
      <c r="L330" s="47">
        <f t="shared" si="330"/>
        <v>0.36654282873737637</v>
      </c>
      <c r="M330" s="50" t="e">
        <f t="shared" ref="M330" si="336">D330*#REF!</f>
        <v>#REF!</v>
      </c>
      <c r="N330" s="47">
        <f t="shared" si="332"/>
        <v>0.40735701951755532</v>
      </c>
      <c r="O330" s="16">
        <v>19111</v>
      </c>
      <c r="P330" s="16">
        <v>2065</v>
      </c>
      <c r="Q330" s="78">
        <v>34</v>
      </c>
      <c r="R330" s="78">
        <v>39</v>
      </c>
      <c r="S330" s="78">
        <v>72</v>
      </c>
      <c r="T330" s="16">
        <v>16594</v>
      </c>
      <c r="U330" s="78">
        <v>256</v>
      </c>
      <c r="V330" s="78">
        <v>8</v>
      </c>
      <c r="W330" s="78">
        <v>1</v>
      </c>
      <c r="X330" s="51">
        <v>42</v>
      </c>
    </row>
    <row r="331" spans="1:24" x14ac:dyDescent="0.3">
      <c r="A331" s="19" t="s">
        <v>658</v>
      </c>
      <c r="B331" s="16" t="s">
        <v>772</v>
      </c>
      <c r="C331" s="19">
        <v>13299</v>
      </c>
      <c r="D331" s="78">
        <v>1165</v>
      </c>
      <c r="E331" s="78">
        <v>56</v>
      </c>
      <c r="F331" s="16">
        <v>3946</v>
      </c>
      <c r="G331" s="78">
        <v>260</v>
      </c>
      <c r="H331" s="78">
        <v>82</v>
      </c>
      <c r="I331" s="16">
        <v>4405</v>
      </c>
      <c r="J331" s="78">
        <v>976</v>
      </c>
      <c r="K331" s="16">
        <v>2409</v>
      </c>
      <c r="L331" s="47">
        <f t="shared" si="330"/>
        <v>8.7600571471539213E-2</v>
      </c>
      <c r="M331" s="50" t="e">
        <f t="shared" ref="M331" si="337">D331*#REF!</f>
        <v>#REF!</v>
      </c>
      <c r="N331" s="47">
        <f t="shared" si="332"/>
        <v>0.16715542521994134</v>
      </c>
      <c r="O331" s="16">
        <v>13299</v>
      </c>
      <c r="P331" s="78">
        <v>37</v>
      </c>
      <c r="Q331" s="78">
        <v>2</v>
      </c>
      <c r="R331" s="78">
        <v>6</v>
      </c>
      <c r="S331" s="78">
        <v>8</v>
      </c>
      <c r="T331" s="16">
        <v>12934</v>
      </c>
      <c r="U331" s="78">
        <v>270</v>
      </c>
      <c r="V331" s="78">
        <v>9</v>
      </c>
      <c r="W331" s="78">
        <v>0</v>
      </c>
      <c r="X331" s="51">
        <v>33</v>
      </c>
    </row>
    <row r="332" spans="1:24" x14ac:dyDescent="0.3">
      <c r="A332" s="19" t="s">
        <v>658</v>
      </c>
      <c r="B332" s="16" t="s">
        <v>774</v>
      </c>
      <c r="C332" s="19">
        <v>12521</v>
      </c>
      <c r="D332" s="78">
        <v>1163</v>
      </c>
      <c r="E332" s="78">
        <v>2699</v>
      </c>
      <c r="F332" s="16">
        <v>4869</v>
      </c>
      <c r="G332" s="78">
        <v>61</v>
      </c>
      <c r="H332" s="78">
        <v>1346</v>
      </c>
      <c r="I332" s="78">
        <v>1224</v>
      </c>
      <c r="J332" s="78">
        <v>428</v>
      </c>
      <c r="K332" s="78">
        <v>731</v>
      </c>
      <c r="L332" s="47">
        <f t="shared" si="330"/>
        <v>9.2883954955674461E-2</v>
      </c>
      <c r="M332" s="50" t="e">
        <f t="shared" ref="M332" si="338">D332*#REF!</f>
        <v>#REF!</v>
      </c>
      <c r="N332" s="47">
        <f t="shared" si="332"/>
        <v>0.23456592923887867</v>
      </c>
      <c r="O332" s="16">
        <v>12521</v>
      </c>
      <c r="P332" s="78">
        <v>64</v>
      </c>
      <c r="Q332" s="78">
        <v>6</v>
      </c>
      <c r="R332" s="78">
        <v>78</v>
      </c>
      <c r="S332" s="78">
        <v>36</v>
      </c>
      <c r="T332" s="16">
        <v>11916</v>
      </c>
      <c r="U332" s="78">
        <v>369</v>
      </c>
      <c r="V332" s="78">
        <v>13</v>
      </c>
      <c r="W332" s="78">
        <v>0</v>
      </c>
      <c r="X332" s="51">
        <v>39</v>
      </c>
    </row>
    <row r="333" spans="1:24" x14ac:dyDescent="0.3">
      <c r="A333" s="19" t="s">
        <v>658</v>
      </c>
      <c r="B333" s="16" t="s">
        <v>778</v>
      </c>
      <c r="C333" s="19">
        <v>37673</v>
      </c>
      <c r="D333" s="16">
        <v>22567</v>
      </c>
      <c r="E333" s="78">
        <v>1060</v>
      </c>
      <c r="F333" s="16">
        <v>5021</v>
      </c>
      <c r="G333" s="78">
        <v>1324</v>
      </c>
      <c r="H333" s="78">
        <v>1379</v>
      </c>
      <c r="I333" s="16">
        <v>4603</v>
      </c>
      <c r="J333" s="78">
        <v>1327</v>
      </c>
      <c r="K333" s="78">
        <v>392</v>
      </c>
      <c r="L333" s="47">
        <f t="shared" si="330"/>
        <v>0.59902317309478936</v>
      </c>
      <c r="M333" s="50" t="e">
        <f t="shared" ref="M333" si="339">D333*#REF!</f>
        <v>#REF!</v>
      </c>
      <c r="N333" s="47">
        <f t="shared" si="332"/>
        <v>0.67085180367902741</v>
      </c>
      <c r="O333" s="16">
        <v>37673</v>
      </c>
      <c r="P333" s="16">
        <v>5256</v>
      </c>
      <c r="Q333" s="78">
        <v>272</v>
      </c>
      <c r="R333" s="78">
        <v>42</v>
      </c>
      <c r="S333" s="16">
        <v>5500</v>
      </c>
      <c r="T333" s="16">
        <v>21381</v>
      </c>
      <c r="U333" s="16">
        <v>4894</v>
      </c>
      <c r="V333" s="78">
        <v>61</v>
      </c>
      <c r="W333" s="78">
        <v>0</v>
      </c>
      <c r="X333" s="51">
        <v>267</v>
      </c>
    </row>
    <row r="334" spans="1:24" x14ac:dyDescent="0.3">
      <c r="A334" s="19" t="s">
        <v>658</v>
      </c>
      <c r="B334" s="16" t="s">
        <v>781</v>
      </c>
      <c r="C334" s="19">
        <v>6165</v>
      </c>
      <c r="D334" s="78">
        <v>849</v>
      </c>
      <c r="E334" s="78">
        <v>406</v>
      </c>
      <c r="F334" s="16">
        <v>1151</v>
      </c>
      <c r="G334" s="78">
        <v>128</v>
      </c>
      <c r="H334" s="78">
        <v>667</v>
      </c>
      <c r="I334" s="16">
        <v>1861</v>
      </c>
      <c r="J334" s="16">
        <v>1024</v>
      </c>
      <c r="K334" s="78">
        <v>79</v>
      </c>
      <c r="L334" s="47">
        <f t="shared" si="330"/>
        <v>0.13771289537712894</v>
      </c>
      <c r="M334" s="50" t="e">
        <f t="shared" ref="M334" si="340">D334*#REF!</f>
        <v>#REF!</v>
      </c>
      <c r="N334" s="47">
        <f t="shared" si="332"/>
        <v>0.41200324412003242</v>
      </c>
      <c r="O334" s="16">
        <v>6165</v>
      </c>
      <c r="P334" s="78">
        <v>21</v>
      </c>
      <c r="Q334" s="78">
        <v>3</v>
      </c>
      <c r="R334" s="78">
        <v>15</v>
      </c>
      <c r="S334" s="78">
        <v>50</v>
      </c>
      <c r="T334" s="16">
        <v>5759</v>
      </c>
      <c r="U334" s="78">
        <v>305</v>
      </c>
      <c r="V334" s="78">
        <v>7</v>
      </c>
      <c r="W334" s="78">
        <v>0</v>
      </c>
      <c r="X334" s="51">
        <v>5</v>
      </c>
    </row>
    <row r="335" spans="1:24" ht="15" thickBot="1" x14ac:dyDescent="0.35">
      <c r="A335" s="20" t="s">
        <v>658</v>
      </c>
      <c r="B335" s="22" t="s">
        <v>782</v>
      </c>
      <c r="C335" s="20">
        <v>17196</v>
      </c>
      <c r="D335" s="84">
        <v>4460</v>
      </c>
      <c r="E335" s="84">
        <v>555</v>
      </c>
      <c r="F335" s="84">
        <v>1595</v>
      </c>
      <c r="G335" s="84">
        <v>274</v>
      </c>
      <c r="H335" s="84">
        <v>212</v>
      </c>
      <c r="I335" s="22">
        <v>6529</v>
      </c>
      <c r="J335" s="22">
        <v>3365</v>
      </c>
      <c r="K335" s="84">
        <v>206</v>
      </c>
      <c r="L335" s="54">
        <f t="shared" si="330"/>
        <v>0.25936264247499419</v>
      </c>
      <c r="M335" s="56" t="e">
        <f t="shared" ref="M335" si="341">D335*#REF!</f>
        <v>#REF!</v>
      </c>
      <c r="N335" s="54">
        <f t="shared" si="332"/>
        <v>0.46737613398464761</v>
      </c>
      <c r="O335" s="22">
        <v>17196</v>
      </c>
      <c r="P335" s="84">
        <v>364</v>
      </c>
      <c r="Q335" s="84">
        <v>67</v>
      </c>
      <c r="R335" s="84">
        <v>8</v>
      </c>
      <c r="S335" s="84">
        <v>121</v>
      </c>
      <c r="T335" s="22">
        <v>16486</v>
      </c>
      <c r="U335" s="84">
        <v>140</v>
      </c>
      <c r="V335" s="84">
        <v>8</v>
      </c>
      <c r="W335" s="84">
        <v>0</v>
      </c>
      <c r="X335" s="57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335"/>
  <sheetViews>
    <sheetView workbookViewId="0">
      <selection sqref="A1:B1048576"/>
    </sheetView>
  </sheetViews>
  <sheetFormatPr defaultRowHeight="14.4" x14ac:dyDescent="0.3"/>
  <cols>
    <col min="1" max="1" width="6.6640625" style="2" customWidth="1"/>
    <col min="2" max="2" width="10.6640625" style="2" customWidth="1"/>
    <col min="3" max="10" width="13.6640625" style="111" customWidth="1"/>
    <col min="11" max="20" width="9" style="111" bestFit="1" customWidth="1"/>
  </cols>
  <sheetData>
    <row r="1" spans="1:20" ht="15" thickBot="1" x14ac:dyDescent="0.35"/>
    <row r="2" spans="1:20" ht="51.6" thickBot="1" x14ac:dyDescent="0.35">
      <c r="A2" s="4" t="s">
        <v>2</v>
      </c>
      <c r="B2" s="5" t="s">
        <v>6</v>
      </c>
      <c r="C2" s="112" t="s">
        <v>1210</v>
      </c>
      <c r="D2" s="113" t="s">
        <v>1191</v>
      </c>
      <c r="E2" s="113" t="s">
        <v>1192</v>
      </c>
      <c r="F2" s="113" t="s">
        <v>1193</v>
      </c>
      <c r="G2" s="113" t="s">
        <v>1194</v>
      </c>
      <c r="H2" s="113" t="s">
        <v>1195</v>
      </c>
      <c r="I2" s="113" t="s">
        <v>1196</v>
      </c>
      <c r="J2" s="113" t="s">
        <v>1197</v>
      </c>
      <c r="K2" s="113" t="s">
        <v>1198</v>
      </c>
      <c r="L2" s="113" t="s">
        <v>1199</v>
      </c>
      <c r="M2" s="113" t="s">
        <v>1200</v>
      </c>
      <c r="N2" s="113" t="s">
        <v>1201</v>
      </c>
      <c r="O2" s="113" t="s">
        <v>1202</v>
      </c>
      <c r="P2" s="113" t="s">
        <v>1203</v>
      </c>
      <c r="Q2" s="113" t="s">
        <v>1204</v>
      </c>
      <c r="R2" s="113" t="s">
        <v>1205</v>
      </c>
      <c r="S2" s="113" t="s">
        <v>1206</v>
      </c>
      <c r="T2" s="114" t="s">
        <v>1207</v>
      </c>
    </row>
    <row r="3" spans="1:20" x14ac:dyDescent="0.3">
      <c r="A3" s="8"/>
      <c r="B3" s="8"/>
      <c r="C3" s="115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7"/>
    </row>
    <row r="4" spans="1:20" ht="19.2" x14ac:dyDescent="0.3">
      <c r="A4" s="11" t="s">
        <v>12</v>
      </c>
      <c r="B4" s="11" t="s">
        <v>12</v>
      </c>
      <c r="C4" s="118" t="s">
        <v>1208</v>
      </c>
      <c r="D4" s="119" t="s">
        <v>1208</v>
      </c>
      <c r="E4" s="119" t="s">
        <v>1208</v>
      </c>
      <c r="F4" s="119" t="s">
        <v>1208</v>
      </c>
      <c r="G4" s="119" t="s">
        <v>1208</v>
      </c>
      <c r="H4" s="119" t="s">
        <v>1208</v>
      </c>
      <c r="I4" s="119" t="s">
        <v>1208</v>
      </c>
      <c r="J4" s="119" t="s">
        <v>1208</v>
      </c>
      <c r="K4" s="119" t="s">
        <v>1208</v>
      </c>
      <c r="L4" s="119" t="s">
        <v>1208</v>
      </c>
      <c r="M4" s="119" t="s">
        <v>1208</v>
      </c>
      <c r="N4" s="119" t="s">
        <v>1208</v>
      </c>
      <c r="O4" s="119" t="s">
        <v>1208</v>
      </c>
      <c r="P4" s="119" t="s">
        <v>1208</v>
      </c>
      <c r="Q4" s="119" t="s">
        <v>1208</v>
      </c>
      <c r="R4" s="119" t="s">
        <v>1208</v>
      </c>
      <c r="S4" s="119" t="s">
        <v>1208</v>
      </c>
      <c r="T4" s="120" t="s">
        <v>1208</v>
      </c>
    </row>
    <row r="5" spans="1:20" ht="39" thickBot="1" x14ac:dyDescent="0.35">
      <c r="A5" s="14" t="s">
        <v>14</v>
      </c>
      <c r="B5" s="14" t="s">
        <v>14</v>
      </c>
      <c r="C5" s="121" t="s">
        <v>1209</v>
      </c>
      <c r="D5" s="122" t="s">
        <v>815</v>
      </c>
      <c r="E5" s="122" t="s">
        <v>815</v>
      </c>
      <c r="F5" s="122" t="s">
        <v>815</v>
      </c>
      <c r="G5" s="122" t="s">
        <v>815</v>
      </c>
      <c r="H5" s="122" t="s">
        <v>815</v>
      </c>
      <c r="I5" s="122" t="s">
        <v>815</v>
      </c>
      <c r="J5" s="122" t="s">
        <v>815</v>
      </c>
      <c r="K5" s="122" t="s">
        <v>1209</v>
      </c>
      <c r="L5" s="122" t="s">
        <v>1209</v>
      </c>
      <c r="M5" s="122" t="s">
        <v>1209</v>
      </c>
      <c r="N5" s="122" t="s">
        <v>1209</v>
      </c>
      <c r="O5" s="122" t="s">
        <v>1209</v>
      </c>
      <c r="P5" s="122" t="s">
        <v>1209</v>
      </c>
      <c r="Q5" s="122" t="s">
        <v>815</v>
      </c>
      <c r="R5" s="122" t="s">
        <v>815</v>
      </c>
      <c r="S5" s="122" t="s">
        <v>815</v>
      </c>
      <c r="T5" s="123" t="s">
        <v>815</v>
      </c>
    </row>
    <row r="6" spans="1:20" x14ac:dyDescent="0.3">
      <c r="A6" s="16" t="s">
        <v>17</v>
      </c>
      <c r="B6" s="16" t="s">
        <v>21</v>
      </c>
      <c r="C6" s="124">
        <v>52591</v>
      </c>
      <c r="D6" s="125">
        <v>2.0452358768610597</v>
      </c>
      <c r="E6" s="125">
        <v>0.55187954093668468</v>
      </c>
      <c r="F6" s="125">
        <v>0.4889411589702588</v>
      </c>
      <c r="G6" s="126">
        <v>9.9284990443960705E-2</v>
      </c>
      <c r="H6" s="127">
        <v>16790</v>
      </c>
      <c r="I6" s="126">
        <v>0.31925614648894296</v>
      </c>
      <c r="J6" s="128">
        <v>0.30258249382760549</v>
      </c>
      <c r="K6" s="129">
        <v>28403</v>
      </c>
      <c r="L6" s="129">
        <v>35801</v>
      </c>
      <c r="M6" s="129">
        <v>4499</v>
      </c>
      <c r="N6" s="129">
        <v>28739</v>
      </c>
      <c r="O6" s="129">
        <v>4041</v>
      </c>
      <c r="P6" s="129">
        <v>6078</v>
      </c>
      <c r="Q6" s="126">
        <v>0.54646232245060944</v>
      </c>
      <c r="R6" s="126">
        <v>0.54007339658876996</v>
      </c>
      <c r="S6" s="126">
        <v>0.68074385351105704</v>
      </c>
      <c r="T6" s="130">
        <v>0.11557110532220342</v>
      </c>
    </row>
    <row r="7" spans="1:20" x14ac:dyDescent="0.3">
      <c r="A7" s="16" t="s">
        <v>17</v>
      </c>
      <c r="B7" s="16" t="s">
        <v>22</v>
      </c>
      <c r="C7" s="124">
        <v>22860</v>
      </c>
      <c r="D7" s="125">
        <v>1.2636482939632545</v>
      </c>
      <c r="E7" s="125">
        <v>0.34097858749093385</v>
      </c>
      <c r="F7" s="125">
        <v>0.79135943503998341</v>
      </c>
      <c r="G7" s="126">
        <v>0.16069441589077213</v>
      </c>
      <c r="H7" s="127">
        <v>12319</v>
      </c>
      <c r="I7" s="126">
        <v>0.53888888888888886</v>
      </c>
      <c r="J7" s="128">
        <v>0.22200796554272018</v>
      </c>
      <c r="K7" s="129">
        <v>10051</v>
      </c>
      <c r="L7" s="129">
        <v>10541</v>
      </c>
      <c r="M7" s="129">
        <v>1416</v>
      </c>
      <c r="N7" s="129">
        <v>5880</v>
      </c>
      <c r="O7" s="131">
        <v>474</v>
      </c>
      <c r="P7" s="131">
        <v>525</v>
      </c>
      <c r="Q7" s="126">
        <v>0.2572178477690289</v>
      </c>
      <c r="R7" s="126">
        <v>0.43967629046369205</v>
      </c>
      <c r="S7" s="126">
        <v>0.46111111111111114</v>
      </c>
      <c r="T7" s="130">
        <v>2.2965879265091863E-2</v>
      </c>
    </row>
    <row r="8" spans="1:20" x14ac:dyDescent="0.3">
      <c r="A8" s="19" t="s">
        <v>17</v>
      </c>
      <c r="B8" s="16" t="s">
        <v>24</v>
      </c>
      <c r="C8" s="132">
        <v>285</v>
      </c>
      <c r="D8" s="125">
        <v>0.71578947368421053</v>
      </c>
      <c r="E8" s="125">
        <v>0.19314621389804076</v>
      </c>
      <c r="F8" s="125">
        <v>1.3970588235294117</v>
      </c>
      <c r="G8" s="126">
        <v>0.28368847539015601</v>
      </c>
      <c r="H8" s="127">
        <v>170</v>
      </c>
      <c r="I8" s="126">
        <v>0.59649122807017541</v>
      </c>
      <c r="J8" s="128">
        <v>3.0636702769918363E-3</v>
      </c>
      <c r="K8" s="131">
        <v>115</v>
      </c>
      <c r="L8" s="131">
        <v>58</v>
      </c>
      <c r="M8" s="131">
        <v>5</v>
      </c>
      <c r="N8" s="131">
        <v>22</v>
      </c>
      <c r="O8" s="131">
        <v>3</v>
      </c>
      <c r="P8" s="131">
        <v>1</v>
      </c>
      <c r="Q8" s="126">
        <v>7.7192982456140355E-2</v>
      </c>
      <c r="R8" s="126">
        <v>0.40350877192982454</v>
      </c>
      <c r="S8" s="126">
        <v>0.20350877192982456</v>
      </c>
      <c r="T8" s="130">
        <v>1.0526315789473684E-2</v>
      </c>
    </row>
    <row r="9" spans="1:20" x14ac:dyDescent="0.3">
      <c r="A9" s="19" t="s">
        <v>17</v>
      </c>
      <c r="B9" s="16" t="s">
        <v>26</v>
      </c>
      <c r="C9" s="124">
        <v>8528</v>
      </c>
      <c r="D9" s="125">
        <v>1.3493198874296435</v>
      </c>
      <c r="E9" s="125">
        <v>0.36409592090389398</v>
      </c>
      <c r="F9" s="125">
        <v>0.74111410445815595</v>
      </c>
      <c r="G9" s="126">
        <v>0.15049153753793165</v>
      </c>
      <c r="H9" s="127">
        <v>4122</v>
      </c>
      <c r="I9" s="126">
        <v>0.48334896810506567</v>
      </c>
      <c r="J9" s="128">
        <v>7.4284993422119694E-2</v>
      </c>
      <c r="K9" s="129">
        <v>3516</v>
      </c>
      <c r="L9" s="129">
        <v>4406</v>
      </c>
      <c r="M9" s="131">
        <v>444</v>
      </c>
      <c r="N9" s="129">
        <v>2556</v>
      </c>
      <c r="O9" s="131">
        <v>176</v>
      </c>
      <c r="P9" s="131">
        <v>409</v>
      </c>
      <c r="Q9" s="126">
        <v>0.29971857410881803</v>
      </c>
      <c r="R9" s="126">
        <v>0.41228893058161353</v>
      </c>
      <c r="S9" s="126">
        <v>0.51665103189493433</v>
      </c>
      <c r="T9" s="130">
        <v>4.7959662288930581E-2</v>
      </c>
    </row>
    <row r="10" spans="1:20" x14ac:dyDescent="0.3">
      <c r="A10" s="19" t="s">
        <v>17</v>
      </c>
      <c r="B10" s="16" t="s">
        <v>28</v>
      </c>
      <c r="C10" s="124">
        <v>3306</v>
      </c>
      <c r="D10" s="125">
        <v>0.93254688445251055</v>
      </c>
      <c r="E10" s="125">
        <v>0.25163530149072838</v>
      </c>
      <c r="F10" s="125">
        <v>1.0723321440155693</v>
      </c>
      <c r="G10" s="126">
        <v>0.21774907822356968</v>
      </c>
      <c r="H10" s="127">
        <v>1875</v>
      </c>
      <c r="I10" s="126">
        <v>0.56715063520871145</v>
      </c>
      <c r="J10" s="128">
        <v>3.3790480996233489E-2</v>
      </c>
      <c r="K10" s="131">
        <v>709</v>
      </c>
      <c r="L10" s="131">
        <v>1431</v>
      </c>
      <c r="M10" s="131">
        <v>64</v>
      </c>
      <c r="N10" s="131">
        <v>811</v>
      </c>
      <c r="O10" s="131">
        <v>58</v>
      </c>
      <c r="P10" s="131">
        <v>10</v>
      </c>
      <c r="Q10" s="126">
        <v>0.24531155474894131</v>
      </c>
      <c r="R10" s="126">
        <v>0.21445856019358742</v>
      </c>
      <c r="S10" s="126">
        <v>0.43284936479128855</v>
      </c>
      <c r="T10" s="130">
        <v>1.7543859649122806E-2</v>
      </c>
    </row>
    <row r="11" spans="1:20" x14ac:dyDescent="0.3">
      <c r="A11" s="19" t="s">
        <v>17</v>
      </c>
      <c r="B11" s="16" t="s">
        <v>30</v>
      </c>
      <c r="C11" s="124">
        <v>1073</v>
      </c>
      <c r="D11" s="125">
        <v>0.64119291705498604</v>
      </c>
      <c r="E11" s="125">
        <v>0.17301733101770661</v>
      </c>
      <c r="F11" s="125">
        <v>1.5595930232558139</v>
      </c>
      <c r="G11" s="126">
        <v>0.31669286900806831</v>
      </c>
      <c r="H11" s="127">
        <v>683</v>
      </c>
      <c r="I11" s="126">
        <v>0.63653308480894688</v>
      </c>
      <c r="J11" s="128">
        <v>1.2308745877561318E-2</v>
      </c>
      <c r="K11" s="131">
        <v>390</v>
      </c>
      <c r="L11" s="131">
        <v>253</v>
      </c>
      <c r="M11" s="131">
        <v>2</v>
      </c>
      <c r="N11" s="131">
        <v>34</v>
      </c>
      <c r="O11" s="131">
        <v>8</v>
      </c>
      <c r="P11" s="131">
        <v>1</v>
      </c>
      <c r="Q11" s="126">
        <v>3.1686859273066172E-2</v>
      </c>
      <c r="R11" s="126">
        <v>0.36346691519105312</v>
      </c>
      <c r="S11" s="126">
        <v>0.23578751164958062</v>
      </c>
      <c r="T11" s="130">
        <v>7.4557315936626279E-3</v>
      </c>
    </row>
    <row r="12" spans="1:20" x14ac:dyDescent="0.3">
      <c r="A12" s="19" t="s">
        <v>17</v>
      </c>
      <c r="B12" s="16" t="s">
        <v>34</v>
      </c>
      <c r="C12" s="124">
        <v>39622</v>
      </c>
      <c r="D12" s="125">
        <v>1.6983998788551815</v>
      </c>
      <c r="E12" s="125">
        <v>0.45829048672276612</v>
      </c>
      <c r="F12" s="125">
        <v>0.5887894908907183</v>
      </c>
      <c r="G12" s="126">
        <v>0.11956031498699279</v>
      </c>
      <c r="H12" s="127">
        <v>13265</v>
      </c>
      <c r="I12" s="126">
        <v>0.3347887537226793</v>
      </c>
      <c r="J12" s="128">
        <v>0.23905638955468653</v>
      </c>
      <c r="K12" s="129">
        <v>20119</v>
      </c>
      <c r="L12" s="129">
        <v>26357</v>
      </c>
      <c r="M12" s="129">
        <v>2485</v>
      </c>
      <c r="N12" s="129">
        <v>15827</v>
      </c>
      <c r="O12" s="131">
        <v>1030</v>
      </c>
      <c r="P12" s="129">
        <v>1476</v>
      </c>
      <c r="Q12" s="126">
        <v>0.39944980061581947</v>
      </c>
      <c r="R12" s="126">
        <v>0.50777345918933925</v>
      </c>
      <c r="S12" s="126">
        <v>0.66521124627732064</v>
      </c>
      <c r="T12" s="130">
        <v>3.7252031699560852E-2</v>
      </c>
    </row>
    <row r="13" spans="1:20" x14ac:dyDescent="0.3">
      <c r="A13" s="19" t="s">
        <v>17</v>
      </c>
      <c r="B13" s="16" t="s">
        <v>35</v>
      </c>
      <c r="C13" s="124">
        <v>24898</v>
      </c>
      <c r="D13" s="125">
        <v>1.5460277933970601</v>
      </c>
      <c r="E13" s="125">
        <v>0.41717491784116961</v>
      </c>
      <c r="F13" s="125">
        <v>0.64681890213805104</v>
      </c>
      <c r="G13" s="126">
        <v>0.13134383829129812</v>
      </c>
      <c r="H13" s="127">
        <v>9005</v>
      </c>
      <c r="I13" s="126">
        <v>0.36167563659731705</v>
      </c>
      <c r="J13" s="128">
        <v>0.16228441673124402</v>
      </c>
      <c r="K13" s="129">
        <v>10177</v>
      </c>
      <c r="L13" s="129">
        <v>15893</v>
      </c>
      <c r="M13" s="129">
        <v>1814</v>
      </c>
      <c r="N13" s="129">
        <v>9016</v>
      </c>
      <c r="O13" s="131">
        <v>594</v>
      </c>
      <c r="P13" s="131">
        <v>999</v>
      </c>
      <c r="Q13" s="126">
        <v>0.36211743915173911</v>
      </c>
      <c r="R13" s="126">
        <v>0.40874769057755644</v>
      </c>
      <c r="S13" s="126">
        <v>0.63832436340268295</v>
      </c>
      <c r="T13" s="130">
        <v>4.012370471523817E-2</v>
      </c>
    </row>
    <row r="14" spans="1:20" x14ac:dyDescent="0.3">
      <c r="A14" s="19" t="s">
        <v>17</v>
      </c>
      <c r="B14" s="16" t="s">
        <v>37</v>
      </c>
      <c r="C14" s="124">
        <v>36632</v>
      </c>
      <c r="D14" s="125">
        <v>1.561667394627648</v>
      </c>
      <c r="E14" s="125">
        <v>0.42139505501225055</v>
      </c>
      <c r="F14" s="125">
        <v>0.64034121698393554</v>
      </c>
      <c r="G14" s="126">
        <v>0.13002847161204403</v>
      </c>
      <c r="H14" s="127">
        <v>12205</v>
      </c>
      <c r="I14" s="126">
        <v>0.33317864162480892</v>
      </c>
      <c r="J14" s="128">
        <v>0.21995350429814919</v>
      </c>
      <c r="K14" s="129">
        <v>11684</v>
      </c>
      <c r="L14" s="129">
        <v>24427</v>
      </c>
      <c r="M14" s="129">
        <v>2567</v>
      </c>
      <c r="N14" s="129">
        <v>16787</v>
      </c>
      <c r="O14" s="131">
        <v>1009</v>
      </c>
      <c r="P14" s="131">
        <v>733</v>
      </c>
      <c r="Q14" s="126">
        <v>0.45826053723520421</v>
      </c>
      <c r="R14" s="126">
        <v>0.31895610395282814</v>
      </c>
      <c r="S14" s="126">
        <v>0.66682135837519108</v>
      </c>
      <c r="T14" s="130">
        <v>2.7544223629613451E-2</v>
      </c>
    </row>
    <row r="15" spans="1:20" x14ac:dyDescent="0.3">
      <c r="A15" s="19" t="s">
        <v>17</v>
      </c>
      <c r="B15" s="16" t="s">
        <v>41</v>
      </c>
      <c r="C15" s="124">
        <v>24161</v>
      </c>
      <c r="D15" s="125">
        <v>1.7636687223210961</v>
      </c>
      <c r="E15" s="125">
        <v>0.4759024109887926</v>
      </c>
      <c r="F15" s="125">
        <v>0.56699990612972873</v>
      </c>
      <c r="G15" s="126">
        <v>0.11513569522430205</v>
      </c>
      <c r="H15" s="127">
        <v>7368</v>
      </c>
      <c r="I15" s="126">
        <v>0.30495426513803237</v>
      </c>
      <c r="J15" s="128">
        <v>0.13278307412279911</v>
      </c>
      <c r="K15" s="129">
        <v>12417</v>
      </c>
      <c r="L15" s="129">
        <v>16793</v>
      </c>
      <c r="M15" s="129">
        <v>1372</v>
      </c>
      <c r="N15" s="129">
        <v>9820</v>
      </c>
      <c r="O15" s="129">
        <v>1012</v>
      </c>
      <c r="P15" s="129">
        <v>1198</v>
      </c>
      <c r="Q15" s="126">
        <v>0.40644013078928853</v>
      </c>
      <c r="R15" s="126">
        <v>0.5139274036670668</v>
      </c>
      <c r="S15" s="126">
        <v>0.69504573486196763</v>
      </c>
      <c r="T15" s="130">
        <v>4.9584040395678985E-2</v>
      </c>
    </row>
    <row r="16" spans="1:20" x14ac:dyDescent="0.3">
      <c r="A16" s="19" t="s">
        <v>17</v>
      </c>
      <c r="B16" s="16" t="s">
        <v>42</v>
      </c>
      <c r="C16" s="124">
        <v>16621</v>
      </c>
      <c r="D16" s="125">
        <v>1.2754346910534866</v>
      </c>
      <c r="E16" s="125">
        <v>0.34415898907152698</v>
      </c>
      <c r="F16" s="125">
        <v>0.78404641728383406</v>
      </c>
      <c r="G16" s="126">
        <v>0.15920942555049283</v>
      </c>
      <c r="H16" s="127">
        <v>6798</v>
      </c>
      <c r="I16" s="126">
        <v>0.40900066181336864</v>
      </c>
      <c r="J16" s="128">
        <v>0.12251076789994414</v>
      </c>
      <c r="K16" s="129">
        <v>5902</v>
      </c>
      <c r="L16" s="129">
        <v>9823</v>
      </c>
      <c r="M16" s="131">
        <v>787</v>
      </c>
      <c r="N16" s="129">
        <v>3995</v>
      </c>
      <c r="O16" s="131">
        <v>250</v>
      </c>
      <c r="P16" s="131">
        <v>442</v>
      </c>
      <c r="Q16" s="126">
        <v>0.2403585825160941</v>
      </c>
      <c r="R16" s="126">
        <v>0.35509295469586666</v>
      </c>
      <c r="S16" s="126">
        <v>0.59099933818663142</v>
      </c>
      <c r="T16" s="130">
        <v>2.6592864448589135E-2</v>
      </c>
    </row>
    <row r="17" spans="1:20" x14ac:dyDescent="0.3">
      <c r="A17" s="19" t="s">
        <v>17</v>
      </c>
      <c r="B17" s="16" t="s">
        <v>44</v>
      </c>
      <c r="C17" s="124">
        <v>12370</v>
      </c>
      <c r="D17" s="125">
        <v>1.2414713015359742</v>
      </c>
      <c r="E17" s="125">
        <v>0.33499442276030739</v>
      </c>
      <c r="F17" s="125">
        <v>0.80549586507781468</v>
      </c>
      <c r="G17" s="126">
        <v>0.16356497668416847</v>
      </c>
      <c r="H17" s="127">
        <v>4982</v>
      </c>
      <c r="I17" s="126">
        <v>0.40274858528698465</v>
      </c>
      <c r="J17" s="128">
        <v>8.9783560705725463E-2</v>
      </c>
      <c r="K17" s="129">
        <v>3710</v>
      </c>
      <c r="L17" s="129">
        <v>7388</v>
      </c>
      <c r="M17" s="131">
        <v>810</v>
      </c>
      <c r="N17" s="129">
        <v>3103</v>
      </c>
      <c r="O17" s="131">
        <v>253</v>
      </c>
      <c r="P17" s="131">
        <v>93</v>
      </c>
      <c r="Q17" s="126">
        <v>0.25084882780921586</v>
      </c>
      <c r="R17" s="126">
        <v>0.29991915925626517</v>
      </c>
      <c r="S17" s="126">
        <v>0.59725141471301535</v>
      </c>
      <c r="T17" s="130">
        <v>2.0452708164915116E-2</v>
      </c>
    </row>
    <row r="18" spans="1:20" x14ac:dyDescent="0.3">
      <c r="A18" s="19" t="s">
        <v>17</v>
      </c>
      <c r="B18" s="16" t="s">
        <v>46</v>
      </c>
      <c r="C18" s="124">
        <v>10554</v>
      </c>
      <c r="D18" s="125">
        <v>1.3928368391131325</v>
      </c>
      <c r="E18" s="125">
        <v>0.37583838816146364</v>
      </c>
      <c r="F18" s="125">
        <v>0.71795918367346934</v>
      </c>
      <c r="G18" s="126">
        <v>0.14578967097042897</v>
      </c>
      <c r="H18" s="127">
        <v>3745</v>
      </c>
      <c r="I18" s="126">
        <v>0.35484176615501234</v>
      </c>
      <c r="J18" s="128">
        <v>6.7490854043143686E-2</v>
      </c>
      <c r="K18" s="129">
        <v>4004</v>
      </c>
      <c r="L18" s="129">
        <v>6809</v>
      </c>
      <c r="M18" s="131">
        <v>714</v>
      </c>
      <c r="N18" s="129">
        <v>2997</v>
      </c>
      <c r="O18" s="131">
        <v>133</v>
      </c>
      <c r="P18" s="131">
        <v>43</v>
      </c>
      <c r="Q18" s="126">
        <v>0.28396816372939171</v>
      </c>
      <c r="R18" s="126">
        <v>0.37938222474891037</v>
      </c>
      <c r="S18" s="126">
        <v>0.64515823384498772</v>
      </c>
      <c r="T18" s="130">
        <v>1.2601857115785485E-2</v>
      </c>
    </row>
    <row r="19" spans="1:20" x14ac:dyDescent="0.3">
      <c r="A19" s="19" t="s">
        <v>17</v>
      </c>
      <c r="B19" s="16" t="s">
        <v>50</v>
      </c>
      <c r="C19" s="124">
        <v>10743</v>
      </c>
      <c r="D19" s="125">
        <v>0.64265102857674761</v>
      </c>
      <c r="E19" s="125">
        <v>0.1734107829057594</v>
      </c>
      <c r="F19" s="125">
        <v>1.55605446118192</v>
      </c>
      <c r="G19" s="126">
        <v>0.315974324260411</v>
      </c>
      <c r="H19" s="127">
        <v>7976</v>
      </c>
      <c r="I19" s="126">
        <v>0.74243693567904678</v>
      </c>
      <c r="J19" s="128">
        <v>0.14374020076051108</v>
      </c>
      <c r="K19" s="129">
        <v>2623</v>
      </c>
      <c r="L19" s="129">
        <v>2767</v>
      </c>
      <c r="M19" s="131">
        <v>123</v>
      </c>
      <c r="N19" s="129">
        <v>1151</v>
      </c>
      <c r="O19" s="131">
        <v>196</v>
      </c>
      <c r="P19" s="131">
        <v>44</v>
      </c>
      <c r="Q19" s="126">
        <v>0.1071395327189798</v>
      </c>
      <c r="R19" s="126">
        <v>0.24415898724751001</v>
      </c>
      <c r="S19" s="126">
        <v>0.25756306432095316</v>
      </c>
      <c r="T19" s="130">
        <v>1.8244438238853206E-2</v>
      </c>
    </row>
    <row r="20" spans="1:20" x14ac:dyDescent="0.3">
      <c r="A20" s="19" t="s">
        <v>17</v>
      </c>
      <c r="B20" s="16" t="s">
        <v>51</v>
      </c>
      <c r="C20" s="132">
        <v>479</v>
      </c>
      <c r="D20" s="125">
        <v>1.1837160751565763</v>
      </c>
      <c r="E20" s="125">
        <v>0.3194099475505946</v>
      </c>
      <c r="F20" s="125">
        <v>0.84479717813051136</v>
      </c>
      <c r="G20" s="126">
        <v>0.17154554943670586</v>
      </c>
      <c r="H20" s="127">
        <v>146</v>
      </c>
      <c r="I20" s="126">
        <v>0.30480167014613779</v>
      </c>
      <c r="J20" s="128">
        <v>2.6311521202400474E-3</v>
      </c>
      <c r="K20" s="131">
        <v>333</v>
      </c>
      <c r="L20" s="131">
        <v>166</v>
      </c>
      <c r="M20" s="131">
        <v>14</v>
      </c>
      <c r="N20" s="131">
        <v>45</v>
      </c>
      <c r="O20" s="131">
        <v>9</v>
      </c>
      <c r="P20" s="131">
        <v>0</v>
      </c>
      <c r="Q20" s="126">
        <v>9.3945720250521919E-2</v>
      </c>
      <c r="R20" s="126">
        <v>0.69519832985386221</v>
      </c>
      <c r="S20" s="126">
        <v>0.3465553235908142</v>
      </c>
      <c r="T20" s="130">
        <v>1.8789144050104383E-2</v>
      </c>
    </row>
    <row r="21" spans="1:20" x14ac:dyDescent="0.3">
      <c r="A21" s="19" t="s">
        <v>17</v>
      </c>
      <c r="B21" s="16" t="s">
        <v>53</v>
      </c>
      <c r="C21" s="124">
        <v>1719</v>
      </c>
      <c r="D21" s="125">
        <v>0.6207097149505526</v>
      </c>
      <c r="E21" s="125">
        <v>0.1674902129467791</v>
      </c>
      <c r="F21" s="125">
        <v>1.6110590440487349</v>
      </c>
      <c r="G21" s="126">
        <v>0.32714362220989612</v>
      </c>
      <c r="H21" s="127">
        <v>1202</v>
      </c>
      <c r="I21" s="126">
        <v>0.6992437463641652</v>
      </c>
      <c r="J21" s="128">
        <v>2.1661951017318749E-2</v>
      </c>
      <c r="K21" s="131">
        <v>517</v>
      </c>
      <c r="L21" s="131">
        <v>403</v>
      </c>
      <c r="M21" s="131">
        <v>16</v>
      </c>
      <c r="N21" s="131">
        <v>106</v>
      </c>
      <c r="O21" s="131">
        <v>22</v>
      </c>
      <c r="P21" s="131">
        <v>3</v>
      </c>
      <c r="Q21" s="126">
        <v>6.1663757998836534E-2</v>
      </c>
      <c r="R21" s="126">
        <v>0.3007562536358348</v>
      </c>
      <c r="S21" s="126">
        <v>0.23443862710878419</v>
      </c>
      <c r="T21" s="130">
        <v>1.2798138452588714E-2</v>
      </c>
    </row>
    <row r="22" spans="1:20" x14ac:dyDescent="0.3">
      <c r="A22" s="19" t="s">
        <v>17</v>
      </c>
      <c r="B22" s="16" t="s">
        <v>55</v>
      </c>
      <c r="C22" s="132">
        <v>1212</v>
      </c>
      <c r="D22" s="125">
        <v>0.48514851485148514</v>
      </c>
      <c r="E22" s="125">
        <v>0.1309108365893098</v>
      </c>
      <c r="F22" s="125">
        <v>2.0612244897959182</v>
      </c>
      <c r="G22" s="126">
        <v>0.41855476884631398</v>
      </c>
      <c r="H22" s="127">
        <v>834</v>
      </c>
      <c r="I22" s="126">
        <v>0.68811881188118806</v>
      </c>
      <c r="J22" s="128">
        <v>1.5030005947124656E-2</v>
      </c>
      <c r="K22" s="131">
        <v>378</v>
      </c>
      <c r="L22" s="131">
        <v>137</v>
      </c>
      <c r="M22" s="131">
        <v>5</v>
      </c>
      <c r="N22" s="131">
        <v>52</v>
      </c>
      <c r="O22" s="131">
        <v>14</v>
      </c>
      <c r="P22" s="131">
        <v>2</v>
      </c>
      <c r="Q22" s="126">
        <v>4.2904290429042903E-2</v>
      </c>
      <c r="R22" s="126">
        <v>0.31188118811881188</v>
      </c>
      <c r="S22" s="126">
        <v>0.11303630363036303</v>
      </c>
      <c r="T22" s="130">
        <v>1.155115511551155E-2</v>
      </c>
    </row>
    <row r="23" spans="1:20" x14ac:dyDescent="0.3">
      <c r="A23" s="19" t="s">
        <v>17</v>
      </c>
      <c r="B23" s="16" t="s">
        <v>57</v>
      </c>
      <c r="C23" s="124">
        <v>1711</v>
      </c>
      <c r="D23" s="125">
        <v>0.72764465225014607</v>
      </c>
      <c r="E23" s="125">
        <v>0.19634517523971853</v>
      </c>
      <c r="F23" s="125">
        <v>1.3742971887550202</v>
      </c>
      <c r="G23" s="126">
        <v>0.27906646996147855</v>
      </c>
      <c r="H23" s="127">
        <v>708</v>
      </c>
      <c r="I23" s="126">
        <v>0.41379310344827586</v>
      </c>
      <c r="J23" s="128">
        <v>1.2759285624177765E-2</v>
      </c>
      <c r="K23" s="129">
        <v>1003</v>
      </c>
      <c r="L23" s="131">
        <v>202</v>
      </c>
      <c r="M23" s="131">
        <v>10</v>
      </c>
      <c r="N23" s="131">
        <v>12</v>
      </c>
      <c r="O23" s="131">
        <v>9</v>
      </c>
      <c r="P23" s="131">
        <v>9</v>
      </c>
      <c r="Q23" s="126">
        <v>7.0134424313267095E-3</v>
      </c>
      <c r="R23" s="126">
        <v>0.58620689655172409</v>
      </c>
      <c r="S23" s="126">
        <v>0.11805961426066627</v>
      </c>
      <c r="T23" s="130">
        <v>5.2600818234950324E-3</v>
      </c>
    </row>
    <row r="24" spans="1:20" x14ac:dyDescent="0.3">
      <c r="A24" s="19" t="s">
        <v>59</v>
      </c>
      <c r="B24" s="16" t="s">
        <v>63</v>
      </c>
      <c r="C24" s="133">
        <v>26495</v>
      </c>
      <c r="D24" s="125">
        <v>1.6695602943951688</v>
      </c>
      <c r="E24" s="125">
        <v>0.4505085106618808</v>
      </c>
      <c r="F24" s="125">
        <v>0.59896009946874651</v>
      </c>
      <c r="G24" s="126">
        <v>0.12162557121865361</v>
      </c>
      <c r="H24" s="127">
        <v>8312</v>
      </c>
      <c r="I24" s="126">
        <v>0.31371956973013776</v>
      </c>
      <c r="J24" s="128">
        <v>0.14979545495503613</v>
      </c>
      <c r="K24" s="127">
        <v>8272</v>
      </c>
      <c r="L24" s="127">
        <v>18183</v>
      </c>
      <c r="M24" s="127">
        <v>1478</v>
      </c>
      <c r="N24" s="127">
        <v>12646</v>
      </c>
      <c r="O24" s="127">
        <v>1498</v>
      </c>
      <c r="P24" s="127">
        <v>2158</v>
      </c>
      <c r="Q24" s="126">
        <v>0.47729760332138138</v>
      </c>
      <c r="R24" s="126">
        <v>0.31220985091526704</v>
      </c>
      <c r="S24" s="126">
        <v>0.68628043026986218</v>
      </c>
      <c r="T24" s="130">
        <v>8.1449330062275907E-2</v>
      </c>
    </row>
    <row r="25" spans="1:20" x14ac:dyDescent="0.3">
      <c r="A25" s="19" t="s">
        <v>59</v>
      </c>
      <c r="B25" s="16" t="s">
        <v>64</v>
      </c>
      <c r="C25" s="133">
        <v>15347</v>
      </c>
      <c r="D25" s="125">
        <v>1.0013031862904802</v>
      </c>
      <c r="E25" s="125">
        <v>0.27018826974448279</v>
      </c>
      <c r="F25" s="125">
        <v>0.99869850979371377</v>
      </c>
      <c r="G25" s="126">
        <v>0.20279694229484593</v>
      </c>
      <c r="H25" s="127">
        <v>8012</v>
      </c>
      <c r="I25" s="126">
        <v>0.52205642796637775</v>
      </c>
      <c r="J25" s="128">
        <v>0.14438897799563877</v>
      </c>
      <c r="K25" s="127">
        <v>4284</v>
      </c>
      <c r="L25" s="127">
        <v>7335</v>
      </c>
      <c r="M25" s="127">
        <v>448</v>
      </c>
      <c r="N25" s="127">
        <v>2873</v>
      </c>
      <c r="O25" s="127">
        <v>220</v>
      </c>
      <c r="P25" s="127">
        <v>207</v>
      </c>
      <c r="Q25" s="126">
        <v>0.1872027106274842</v>
      </c>
      <c r="R25" s="126">
        <v>0.279142503420864</v>
      </c>
      <c r="S25" s="126">
        <v>0.4779435720336222</v>
      </c>
      <c r="T25" s="130">
        <v>1.4335049195282466E-2</v>
      </c>
    </row>
    <row r="26" spans="1:20" x14ac:dyDescent="0.3">
      <c r="A26" s="19" t="s">
        <v>59</v>
      </c>
      <c r="B26" s="16" t="s">
        <v>66</v>
      </c>
      <c r="C26" s="133">
        <v>5910</v>
      </c>
      <c r="D26" s="125">
        <v>0.56971235194585446</v>
      </c>
      <c r="E26" s="125">
        <v>0.15372925676444912</v>
      </c>
      <c r="F26" s="125">
        <v>1.7552717552717554</v>
      </c>
      <c r="G26" s="126">
        <v>0.356427631937836</v>
      </c>
      <c r="H26" s="127">
        <v>4365</v>
      </c>
      <c r="I26" s="126">
        <v>0.73857868020304573</v>
      </c>
      <c r="J26" s="128">
        <v>7.8664239759231563E-2</v>
      </c>
      <c r="K26" s="127">
        <v>1545</v>
      </c>
      <c r="L26" s="127">
        <v>1361</v>
      </c>
      <c r="M26" s="127">
        <v>59</v>
      </c>
      <c r="N26" s="127">
        <v>350</v>
      </c>
      <c r="O26" s="127">
        <v>48</v>
      </c>
      <c r="P26" s="127">
        <v>4</v>
      </c>
      <c r="Q26" s="126">
        <v>5.9221658206429779E-2</v>
      </c>
      <c r="R26" s="126">
        <v>0.26142131979695432</v>
      </c>
      <c r="S26" s="126">
        <v>0.23028764805414551</v>
      </c>
      <c r="T26" s="130">
        <v>8.1218274111675131E-3</v>
      </c>
    </row>
    <row r="27" spans="1:20" x14ac:dyDescent="0.3">
      <c r="A27" s="19" t="s">
        <v>59</v>
      </c>
      <c r="B27" s="16" t="s">
        <v>68</v>
      </c>
      <c r="C27" s="133">
        <v>1406</v>
      </c>
      <c r="D27" s="125">
        <v>0.3357041251778094</v>
      </c>
      <c r="E27" s="125">
        <v>9.0585267249478588E-2</v>
      </c>
      <c r="F27" s="125">
        <v>2.9788135593220337</v>
      </c>
      <c r="G27" s="126">
        <v>0.60488152888273949</v>
      </c>
      <c r="H27" s="127">
        <v>1189</v>
      </c>
      <c r="I27" s="126">
        <v>0.84566145092460887</v>
      </c>
      <c r="J27" s="128">
        <v>2.1427670349078196E-2</v>
      </c>
      <c r="K27" s="127">
        <v>217</v>
      </c>
      <c r="L27" s="127">
        <v>217</v>
      </c>
      <c r="M27" s="127">
        <v>19</v>
      </c>
      <c r="N27" s="127">
        <v>10</v>
      </c>
      <c r="O27" s="127">
        <v>8</v>
      </c>
      <c r="P27" s="127">
        <v>1</v>
      </c>
      <c r="Q27" s="126">
        <v>7.1123755334281651E-3</v>
      </c>
      <c r="R27" s="126">
        <v>0.15433854907539118</v>
      </c>
      <c r="S27" s="126">
        <v>0.15433854907539118</v>
      </c>
      <c r="T27" s="130">
        <v>5.6899004267425323E-3</v>
      </c>
    </row>
    <row r="28" spans="1:20" x14ac:dyDescent="0.3">
      <c r="A28" s="19" t="s">
        <v>59</v>
      </c>
      <c r="B28" s="16" t="s">
        <v>72</v>
      </c>
      <c r="C28" s="133">
        <v>2081</v>
      </c>
      <c r="D28" s="125">
        <v>0.91110043248438255</v>
      </c>
      <c r="E28" s="125">
        <v>0.24584826333009516</v>
      </c>
      <c r="F28" s="125">
        <v>1.0975738396624473</v>
      </c>
      <c r="G28" s="126">
        <v>0.22287468784982345</v>
      </c>
      <c r="H28" s="127">
        <v>1022</v>
      </c>
      <c r="I28" s="126">
        <v>0.49111004324843827</v>
      </c>
      <c r="J28" s="128">
        <v>1.8418064841680334E-2</v>
      </c>
      <c r="K28" s="127">
        <v>707</v>
      </c>
      <c r="L28" s="127">
        <v>1059</v>
      </c>
      <c r="M28" s="127">
        <v>53</v>
      </c>
      <c r="N28" s="127">
        <v>28</v>
      </c>
      <c r="O28" s="127">
        <v>46</v>
      </c>
      <c r="P28" s="127">
        <v>3</v>
      </c>
      <c r="Q28" s="126">
        <v>1.3455069678039404E-2</v>
      </c>
      <c r="R28" s="126">
        <v>0.33974050937049494</v>
      </c>
      <c r="S28" s="126">
        <v>0.50888995675156179</v>
      </c>
      <c r="T28" s="130">
        <v>2.2104757328207592E-2</v>
      </c>
    </row>
    <row r="29" spans="1:20" x14ac:dyDescent="0.3">
      <c r="A29" s="19" t="s">
        <v>59</v>
      </c>
      <c r="B29" s="16" t="s">
        <v>74</v>
      </c>
      <c r="C29" s="133">
        <v>4733</v>
      </c>
      <c r="D29" s="125">
        <v>0.8263257975913797</v>
      </c>
      <c r="E29" s="125">
        <v>0.22297296218897217</v>
      </c>
      <c r="F29" s="125">
        <v>1.2101764254666325</v>
      </c>
      <c r="G29" s="126">
        <v>0.24573990680393862</v>
      </c>
      <c r="H29" s="127">
        <v>2311</v>
      </c>
      <c r="I29" s="126">
        <v>0.48827382210014791</v>
      </c>
      <c r="J29" s="128">
        <v>4.1647894177224316E-2</v>
      </c>
      <c r="K29" s="127">
        <v>1161</v>
      </c>
      <c r="L29" s="127">
        <v>2422</v>
      </c>
      <c r="M29" s="127">
        <v>137</v>
      </c>
      <c r="N29" s="127">
        <v>127</v>
      </c>
      <c r="O29" s="127">
        <v>45</v>
      </c>
      <c r="P29" s="127">
        <v>19</v>
      </c>
      <c r="Q29" s="126">
        <v>2.6832875554616522E-2</v>
      </c>
      <c r="R29" s="126">
        <v>0.24529896471582505</v>
      </c>
      <c r="S29" s="126">
        <v>0.51172617789985209</v>
      </c>
      <c r="T29" s="130">
        <v>9.5077118106908932E-3</v>
      </c>
    </row>
    <row r="30" spans="1:20" x14ac:dyDescent="0.3">
      <c r="A30" s="19" t="s">
        <v>59</v>
      </c>
      <c r="B30" s="16" t="s">
        <v>76</v>
      </c>
      <c r="C30" s="133">
        <v>1302</v>
      </c>
      <c r="D30" s="125">
        <v>0.9070660522273426</v>
      </c>
      <c r="E30" s="125">
        <v>0.24475963978822948</v>
      </c>
      <c r="F30" s="125">
        <v>1.1024555461473327</v>
      </c>
      <c r="G30" s="126">
        <v>0.22386597314624407</v>
      </c>
      <c r="H30" s="127">
        <v>633</v>
      </c>
      <c r="I30" s="126">
        <v>0.48617511520737328</v>
      </c>
      <c r="J30" s="128">
        <v>1.1407666384328425E-2</v>
      </c>
      <c r="K30" s="127">
        <v>493</v>
      </c>
      <c r="L30" s="127">
        <v>669</v>
      </c>
      <c r="M30" s="127">
        <v>3</v>
      </c>
      <c r="N30" s="127">
        <v>11</v>
      </c>
      <c r="O30" s="127">
        <v>4</v>
      </c>
      <c r="P30" s="127">
        <v>1</v>
      </c>
      <c r="Q30" s="126">
        <v>8.4485407066052232E-3</v>
      </c>
      <c r="R30" s="126">
        <v>0.37864823348694315</v>
      </c>
      <c r="S30" s="126">
        <v>0.51382488479262678</v>
      </c>
      <c r="T30" s="130">
        <v>3.0721966205837174E-3</v>
      </c>
    </row>
    <row r="31" spans="1:20" x14ac:dyDescent="0.3">
      <c r="A31" s="19" t="s">
        <v>78</v>
      </c>
      <c r="B31" s="16" t="s">
        <v>82</v>
      </c>
      <c r="C31" s="124">
        <v>89197</v>
      </c>
      <c r="D31" s="125">
        <v>1.2636635761292421</v>
      </c>
      <c r="E31" s="125">
        <v>0.34098271117898621</v>
      </c>
      <c r="F31" s="125">
        <v>0.79134986470301194</v>
      </c>
      <c r="G31" s="126">
        <v>0.16069247252642793</v>
      </c>
      <c r="H31" s="127">
        <v>38099</v>
      </c>
      <c r="I31" s="126">
        <v>0.42713319954706996</v>
      </c>
      <c r="J31" s="128">
        <v>0.68660455225359984</v>
      </c>
      <c r="K31" s="129">
        <v>23343</v>
      </c>
      <c r="L31" s="129">
        <v>51098</v>
      </c>
      <c r="M31" s="129">
        <v>4020</v>
      </c>
      <c r="N31" s="129">
        <v>27009</v>
      </c>
      <c r="O31" s="129">
        <v>3105</v>
      </c>
      <c r="P31" s="129">
        <v>4140</v>
      </c>
      <c r="Q31" s="126">
        <v>0.3028016637330852</v>
      </c>
      <c r="R31" s="126">
        <v>0.26170162673632519</v>
      </c>
      <c r="S31" s="126">
        <v>0.57286680045293004</v>
      </c>
      <c r="T31" s="130">
        <v>4.641411706671749E-2</v>
      </c>
    </row>
    <row r="32" spans="1:20" x14ac:dyDescent="0.3">
      <c r="A32" s="19" t="s">
        <v>78</v>
      </c>
      <c r="B32" s="16" t="s">
        <v>83</v>
      </c>
      <c r="C32" s="124">
        <v>53120</v>
      </c>
      <c r="D32" s="125">
        <v>0.61611445783132535</v>
      </c>
      <c r="E32" s="125">
        <v>0.1662502442868623</v>
      </c>
      <c r="F32" s="125">
        <v>1.623075042776827</v>
      </c>
      <c r="G32" s="126">
        <v>0.32958360562509037</v>
      </c>
      <c r="H32" s="127">
        <v>36152</v>
      </c>
      <c r="I32" s="126">
        <v>0.68057228915662649</v>
      </c>
      <c r="J32" s="128">
        <v>0.65151651678711098</v>
      </c>
      <c r="K32" s="129">
        <v>8551</v>
      </c>
      <c r="L32" s="129">
        <v>16968</v>
      </c>
      <c r="M32" s="129">
        <v>1660</v>
      </c>
      <c r="N32" s="129">
        <v>4942</v>
      </c>
      <c r="O32" s="131">
        <v>456</v>
      </c>
      <c r="P32" s="131">
        <v>151</v>
      </c>
      <c r="Q32" s="126">
        <v>9.303463855421687E-2</v>
      </c>
      <c r="R32" s="126">
        <v>0.16097515060240963</v>
      </c>
      <c r="S32" s="126">
        <v>0.31942771084337351</v>
      </c>
      <c r="T32" s="130">
        <v>8.5843373493975899E-3</v>
      </c>
    </row>
    <row r="33" spans="1:20" x14ac:dyDescent="0.3">
      <c r="A33" s="19" t="s">
        <v>78</v>
      </c>
      <c r="B33" s="16" t="s">
        <v>87</v>
      </c>
      <c r="C33" s="124">
        <v>6502</v>
      </c>
      <c r="D33" s="125">
        <v>0.8660412180867425</v>
      </c>
      <c r="E33" s="125">
        <v>0.23368963711095098</v>
      </c>
      <c r="F33" s="125">
        <v>1.1546794530278814</v>
      </c>
      <c r="G33" s="126">
        <v>0.23447062362504936</v>
      </c>
      <c r="H33" s="127">
        <v>4236</v>
      </c>
      <c r="I33" s="126">
        <v>0.6514918486619502</v>
      </c>
      <c r="J33" s="128">
        <v>7.633945466669069E-2</v>
      </c>
      <c r="K33" s="131">
        <v>1626</v>
      </c>
      <c r="L33" s="131">
        <v>2266</v>
      </c>
      <c r="M33" s="131">
        <v>101</v>
      </c>
      <c r="N33" s="131">
        <v>1482</v>
      </c>
      <c r="O33" s="131">
        <v>90</v>
      </c>
      <c r="P33" s="131">
        <v>66</v>
      </c>
      <c r="Q33" s="126">
        <v>0.22792986773300522</v>
      </c>
      <c r="R33" s="126">
        <v>0.25007689941556444</v>
      </c>
      <c r="S33" s="126">
        <v>0.34850815133804985</v>
      </c>
      <c r="T33" s="130">
        <v>1.3841894801599508E-2</v>
      </c>
    </row>
    <row r="34" spans="1:20" x14ac:dyDescent="0.3">
      <c r="A34" s="19" t="s">
        <v>78</v>
      </c>
      <c r="B34" s="16" t="s">
        <v>88</v>
      </c>
      <c r="C34" s="124">
        <v>19140</v>
      </c>
      <c r="D34" s="125">
        <v>0.9237199582027168</v>
      </c>
      <c r="E34" s="125">
        <v>0.2492534735256848</v>
      </c>
      <c r="F34" s="125">
        <v>1.0825791855203619</v>
      </c>
      <c r="G34" s="126">
        <v>0.21982985501893063</v>
      </c>
      <c r="H34" s="127">
        <v>11896</v>
      </c>
      <c r="I34" s="126">
        <v>0.62152560083594566</v>
      </c>
      <c r="J34" s="128">
        <v>0.21438483302996991</v>
      </c>
      <c r="K34" s="129">
        <v>5866</v>
      </c>
      <c r="L34" s="129">
        <v>7244</v>
      </c>
      <c r="M34" s="131">
        <v>635</v>
      </c>
      <c r="N34" s="129">
        <v>3583</v>
      </c>
      <c r="O34" s="131">
        <v>198</v>
      </c>
      <c r="P34" s="131">
        <v>154</v>
      </c>
      <c r="Q34" s="126">
        <v>0.18719958202716824</v>
      </c>
      <c r="R34" s="126">
        <v>0.30647857889237201</v>
      </c>
      <c r="S34" s="126">
        <v>0.37847439916405434</v>
      </c>
      <c r="T34" s="130">
        <v>1.0344827586206896E-2</v>
      </c>
    </row>
    <row r="35" spans="1:20" x14ac:dyDescent="0.3">
      <c r="A35" s="19" t="s">
        <v>78</v>
      </c>
      <c r="B35" s="16" t="s">
        <v>92</v>
      </c>
      <c r="C35" s="124">
        <v>44016</v>
      </c>
      <c r="D35" s="125">
        <v>1.3574836423118866</v>
      </c>
      <c r="E35" s="125">
        <v>0.36629880094707346</v>
      </c>
      <c r="F35" s="125">
        <v>0.73665712707737108</v>
      </c>
      <c r="G35" s="126">
        <v>0.14958649825346615</v>
      </c>
      <c r="H35" s="127">
        <v>18897</v>
      </c>
      <c r="I35" s="126">
        <v>0.42932115594329334</v>
      </c>
      <c r="J35" s="128">
        <v>0.34055398367243961</v>
      </c>
      <c r="K35" s="129">
        <v>7383</v>
      </c>
      <c r="L35" s="129">
        <v>25119</v>
      </c>
      <c r="M35" s="129">
        <v>1996</v>
      </c>
      <c r="N35" s="129">
        <v>22393</v>
      </c>
      <c r="O35" s="129">
        <v>1869</v>
      </c>
      <c r="P35" s="131">
        <v>991</v>
      </c>
      <c r="Q35" s="126">
        <v>0.50874681933842236</v>
      </c>
      <c r="R35" s="126">
        <v>0.16773446019629226</v>
      </c>
      <c r="S35" s="126">
        <v>0.57067884405670666</v>
      </c>
      <c r="T35" s="130">
        <v>4.2461832061068704E-2</v>
      </c>
    </row>
    <row r="36" spans="1:20" x14ac:dyDescent="0.3">
      <c r="A36" s="19" t="s">
        <v>78</v>
      </c>
      <c r="B36" s="16" t="s">
        <v>95</v>
      </c>
      <c r="C36" s="124">
        <v>45498</v>
      </c>
      <c r="D36" s="125">
        <v>1.0592773308716867</v>
      </c>
      <c r="E36" s="125">
        <v>0.28583181710234423</v>
      </c>
      <c r="F36" s="125">
        <v>0.94403983815748516</v>
      </c>
      <c r="G36" s="126">
        <v>0.19169788550340769</v>
      </c>
      <c r="H36" s="127">
        <v>23341</v>
      </c>
      <c r="I36" s="126">
        <v>0.51301156094773392</v>
      </c>
      <c r="J36" s="128">
        <v>0.42064192903097913</v>
      </c>
      <c r="K36" s="129">
        <v>12914</v>
      </c>
      <c r="L36" s="129">
        <v>22157</v>
      </c>
      <c r="M36" s="129">
        <v>1989</v>
      </c>
      <c r="N36" s="129">
        <v>9032</v>
      </c>
      <c r="O36" s="129">
        <v>1067</v>
      </c>
      <c r="P36" s="129">
        <v>1036</v>
      </c>
      <c r="Q36" s="126">
        <v>0.19851422040529254</v>
      </c>
      <c r="R36" s="126">
        <v>0.28383665216053455</v>
      </c>
      <c r="S36" s="126">
        <v>0.48698843905226602</v>
      </c>
      <c r="T36" s="130">
        <v>2.3451580289243483E-2</v>
      </c>
    </row>
    <row r="37" spans="1:20" x14ac:dyDescent="0.3">
      <c r="A37" s="19" t="s">
        <v>78</v>
      </c>
      <c r="B37" s="16" t="s">
        <v>96</v>
      </c>
      <c r="C37" s="124">
        <v>50568</v>
      </c>
      <c r="D37" s="125">
        <v>0.84015582977377001</v>
      </c>
      <c r="E37" s="125">
        <v>0.22670481136016468</v>
      </c>
      <c r="F37" s="125">
        <v>1.1902553842532657</v>
      </c>
      <c r="G37" s="126">
        <v>0.24169471578204066</v>
      </c>
      <c r="H37" s="127">
        <v>30348</v>
      </c>
      <c r="I37" s="126">
        <v>0.6001423825344091</v>
      </c>
      <c r="J37" s="128">
        <v>0.5469192092126367</v>
      </c>
      <c r="K37" s="129">
        <v>10004</v>
      </c>
      <c r="L37" s="129">
        <v>20220</v>
      </c>
      <c r="M37" s="131">
        <v>1075</v>
      </c>
      <c r="N37" s="129">
        <v>9646</v>
      </c>
      <c r="O37" s="131">
        <v>805</v>
      </c>
      <c r="P37" s="131">
        <v>735</v>
      </c>
      <c r="Q37" s="126">
        <v>0.1907530454042082</v>
      </c>
      <c r="R37" s="126">
        <v>0.1978326214206613</v>
      </c>
      <c r="S37" s="126">
        <v>0.3998576174655909</v>
      </c>
      <c r="T37" s="130">
        <v>1.5919158361018825E-2</v>
      </c>
    </row>
    <row r="38" spans="1:20" x14ac:dyDescent="0.3">
      <c r="A38" s="19" t="s">
        <v>98</v>
      </c>
      <c r="B38" s="16" t="s">
        <v>102</v>
      </c>
      <c r="C38" s="124">
        <v>9626</v>
      </c>
      <c r="D38" s="125">
        <v>1.0837315603573654</v>
      </c>
      <c r="E38" s="125">
        <v>0.29243046378911636</v>
      </c>
      <c r="F38" s="125">
        <v>0.92273773006134974</v>
      </c>
      <c r="G38" s="126">
        <v>0.18737225334919244</v>
      </c>
      <c r="H38" s="127">
        <v>5490</v>
      </c>
      <c r="I38" s="126">
        <v>0.57033035528776233</v>
      </c>
      <c r="J38" s="128">
        <v>9.8938528356971658E-2</v>
      </c>
      <c r="K38" s="129">
        <v>1661</v>
      </c>
      <c r="L38" s="129">
        <v>4136</v>
      </c>
      <c r="M38" s="131">
        <v>602</v>
      </c>
      <c r="N38" s="129">
        <v>3547</v>
      </c>
      <c r="O38" s="131">
        <v>241</v>
      </c>
      <c r="P38" s="131">
        <v>245</v>
      </c>
      <c r="Q38" s="126">
        <v>0.36848119675877833</v>
      </c>
      <c r="R38" s="126">
        <v>0.1725535009349678</v>
      </c>
      <c r="S38" s="126">
        <v>0.42966964471223767</v>
      </c>
      <c r="T38" s="130">
        <v>2.5451901101184293E-2</v>
      </c>
    </row>
    <row r="39" spans="1:20" x14ac:dyDescent="0.3">
      <c r="A39" s="19" t="s">
        <v>98</v>
      </c>
      <c r="B39" s="16" t="s">
        <v>105</v>
      </c>
      <c r="C39" s="124">
        <v>9917</v>
      </c>
      <c r="D39" s="125">
        <v>1.4125239487748311</v>
      </c>
      <c r="E39" s="125">
        <v>0.38115069133655927</v>
      </c>
      <c r="F39" s="125">
        <v>0.70795259851513415</v>
      </c>
      <c r="G39" s="126">
        <v>0.14375772153521602</v>
      </c>
      <c r="H39" s="127">
        <v>4859</v>
      </c>
      <c r="I39" s="126">
        <v>0.48996672380760309</v>
      </c>
      <c r="J39" s="128">
        <v>8.7566905152372546E-2</v>
      </c>
      <c r="K39" s="129">
        <v>1827</v>
      </c>
      <c r="L39" s="129">
        <v>5058</v>
      </c>
      <c r="M39" s="129">
        <v>1378</v>
      </c>
      <c r="N39" s="129">
        <v>4889</v>
      </c>
      <c r="O39" s="131">
        <v>482</v>
      </c>
      <c r="P39" s="131">
        <v>374</v>
      </c>
      <c r="Q39" s="126">
        <v>0.49299183220732073</v>
      </c>
      <c r="R39" s="126">
        <v>0.18422910154280528</v>
      </c>
      <c r="S39" s="126">
        <v>0.51003327619239691</v>
      </c>
      <c r="T39" s="130">
        <v>4.8603408288797015E-2</v>
      </c>
    </row>
    <row r="40" spans="1:20" x14ac:dyDescent="0.3">
      <c r="A40" s="19" t="s">
        <v>98</v>
      </c>
      <c r="B40" s="16" t="s">
        <v>106</v>
      </c>
      <c r="C40" s="124">
        <v>9782</v>
      </c>
      <c r="D40" s="125">
        <v>0.66223676139848697</v>
      </c>
      <c r="E40" s="125">
        <v>0.1786957308967751</v>
      </c>
      <c r="F40" s="125">
        <v>1.5100339610991047</v>
      </c>
      <c r="G40" s="126">
        <v>0.30662934516196105</v>
      </c>
      <c r="H40" s="127">
        <v>6871</v>
      </c>
      <c r="I40" s="126">
        <v>0.70241259456143934</v>
      </c>
      <c r="J40" s="128">
        <v>0.12382634396006416</v>
      </c>
      <c r="K40" s="129">
        <v>1778</v>
      </c>
      <c r="L40" s="129">
        <v>2911</v>
      </c>
      <c r="M40" s="131">
        <v>541</v>
      </c>
      <c r="N40" s="131">
        <v>956</v>
      </c>
      <c r="O40" s="131">
        <v>212</v>
      </c>
      <c r="P40" s="131">
        <v>80</v>
      </c>
      <c r="Q40" s="126">
        <v>9.77305254549172E-2</v>
      </c>
      <c r="R40" s="126">
        <v>0.1817624207728481</v>
      </c>
      <c r="S40" s="126">
        <v>0.2975874054385606</v>
      </c>
      <c r="T40" s="130">
        <v>2.1672459619709671E-2</v>
      </c>
    </row>
    <row r="41" spans="1:20" x14ac:dyDescent="0.3">
      <c r="A41" s="19" t="s">
        <v>98</v>
      </c>
      <c r="B41" s="16" t="s">
        <v>108</v>
      </c>
      <c r="C41" s="124">
        <v>14683</v>
      </c>
      <c r="D41" s="125">
        <v>0.80651093100864946</v>
      </c>
      <c r="E41" s="125">
        <v>0.21762618551782262</v>
      </c>
      <c r="F41" s="125">
        <v>1.2399087991893261</v>
      </c>
      <c r="G41" s="126">
        <v>0.25177739901905699</v>
      </c>
      <c r="H41" s="127">
        <v>10202</v>
      </c>
      <c r="I41" s="126">
        <v>0.69481713546278012</v>
      </c>
      <c r="J41" s="128">
        <v>0.1838562597992395</v>
      </c>
      <c r="K41" s="129">
        <v>2567</v>
      </c>
      <c r="L41" s="129">
        <v>4481</v>
      </c>
      <c r="M41" s="129">
        <v>1097</v>
      </c>
      <c r="N41" s="129">
        <v>2926</v>
      </c>
      <c r="O41" s="131">
        <v>497</v>
      </c>
      <c r="P41" s="131">
        <v>274</v>
      </c>
      <c r="Q41" s="126">
        <v>0.19927807668732547</v>
      </c>
      <c r="R41" s="126">
        <v>0.17482803241844311</v>
      </c>
      <c r="S41" s="126">
        <v>0.30518286453721993</v>
      </c>
      <c r="T41" s="130">
        <v>3.3848668528229924E-2</v>
      </c>
    </row>
    <row r="42" spans="1:20" x14ac:dyDescent="0.3">
      <c r="A42" s="19" t="s">
        <v>98</v>
      </c>
      <c r="B42" s="16" t="s">
        <v>110</v>
      </c>
      <c r="C42" s="124">
        <v>4941</v>
      </c>
      <c r="D42" s="125">
        <v>0.43918235175065778</v>
      </c>
      <c r="E42" s="125">
        <v>0.11850748239544599</v>
      </c>
      <c r="F42" s="125">
        <v>2.2769585253456222</v>
      </c>
      <c r="G42" s="126">
        <v>0.46236198626916203</v>
      </c>
      <c r="H42" s="127">
        <v>3925</v>
      </c>
      <c r="I42" s="126">
        <v>0.79437360858125883</v>
      </c>
      <c r="J42" s="128">
        <v>7.0734740218782108E-2</v>
      </c>
      <c r="K42" s="131">
        <v>596</v>
      </c>
      <c r="L42" s="131">
        <v>1016</v>
      </c>
      <c r="M42" s="131">
        <v>83</v>
      </c>
      <c r="N42" s="131">
        <v>371</v>
      </c>
      <c r="O42" s="131">
        <v>78</v>
      </c>
      <c r="P42" s="131">
        <v>26</v>
      </c>
      <c r="Q42" s="126">
        <v>7.508601497672536E-2</v>
      </c>
      <c r="R42" s="126">
        <v>0.1206233555960332</v>
      </c>
      <c r="S42" s="126">
        <v>0.20562639141874114</v>
      </c>
      <c r="T42" s="130">
        <v>1.5786278081360048E-2</v>
      </c>
    </row>
    <row r="43" spans="1:20" x14ac:dyDescent="0.3">
      <c r="A43" s="19" t="s">
        <v>98</v>
      </c>
      <c r="B43" s="16" t="s">
        <v>114</v>
      </c>
      <c r="C43" s="124">
        <v>8522</v>
      </c>
      <c r="D43" s="125">
        <v>0.89603379488383006</v>
      </c>
      <c r="E43" s="125">
        <v>0.24178273272967671</v>
      </c>
      <c r="F43" s="125">
        <v>1.1160293347302253</v>
      </c>
      <c r="G43" s="126">
        <v>0.22662228327685185</v>
      </c>
      <c r="H43" s="127">
        <v>5583</v>
      </c>
      <c r="I43" s="126">
        <v>0.65512790424782918</v>
      </c>
      <c r="J43" s="128">
        <v>0.10061453621438483</v>
      </c>
      <c r="K43" s="129">
        <v>2939</v>
      </c>
      <c r="L43" s="129">
        <v>1988</v>
      </c>
      <c r="M43" s="131">
        <v>377</v>
      </c>
      <c r="N43" s="129">
        <v>2084</v>
      </c>
      <c r="O43" s="131">
        <v>142</v>
      </c>
      <c r="P43" s="131">
        <v>106</v>
      </c>
      <c r="Q43" s="126">
        <v>0.24454353438160056</v>
      </c>
      <c r="R43" s="126">
        <v>0.34487209575217087</v>
      </c>
      <c r="S43" s="126">
        <v>0.23327857310490496</v>
      </c>
      <c r="T43" s="130">
        <v>1.6662755221778926E-2</v>
      </c>
    </row>
    <row r="44" spans="1:20" x14ac:dyDescent="0.3">
      <c r="A44" s="19" t="s">
        <v>98</v>
      </c>
      <c r="B44" s="16" t="s">
        <v>115</v>
      </c>
      <c r="C44" s="124">
        <v>10157</v>
      </c>
      <c r="D44" s="125">
        <v>0.47592793147582946</v>
      </c>
      <c r="E44" s="125">
        <v>0.12842278551505665</v>
      </c>
      <c r="F44" s="125">
        <v>2.1011584609019445</v>
      </c>
      <c r="G44" s="126">
        <v>0.42666380991784381</v>
      </c>
      <c r="H44" s="127">
        <v>7564</v>
      </c>
      <c r="I44" s="126">
        <v>0.74470808309540215</v>
      </c>
      <c r="J44" s="128">
        <v>0.13631530573627204</v>
      </c>
      <c r="K44" s="129">
        <v>1526</v>
      </c>
      <c r="L44" s="129">
        <v>2593</v>
      </c>
      <c r="M44" s="131">
        <v>328</v>
      </c>
      <c r="N44" s="131">
        <v>202</v>
      </c>
      <c r="O44" s="131">
        <v>136</v>
      </c>
      <c r="P44" s="131">
        <v>49</v>
      </c>
      <c r="Q44" s="126">
        <v>1.9887762134488531E-2</v>
      </c>
      <c r="R44" s="126">
        <v>0.15024121295658166</v>
      </c>
      <c r="S44" s="126">
        <v>0.25529191690459779</v>
      </c>
      <c r="T44" s="130">
        <v>1.3389780446982377E-2</v>
      </c>
    </row>
    <row r="45" spans="1:20" x14ac:dyDescent="0.3">
      <c r="A45" s="19" t="s">
        <v>98</v>
      </c>
      <c r="B45" s="16" t="s">
        <v>117</v>
      </c>
      <c r="C45" s="124">
        <v>3977</v>
      </c>
      <c r="D45" s="125">
        <v>0.59592657782247926</v>
      </c>
      <c r="E45" s="125">
        <v>0.16080281493271562</v>
      </c>
      <c r="F45" s="125">
        <v>1.6780590717299577</v>
      </c>
      <c r="G45" s="126">
        <v>0.34074872987169547</v>
      </c>
      <c r="H45" s="127">
        <v>2527</v>
      </c>
      <c r="I45" s="126">
        <v>0.63540357053055063</v>
      </c>
      <c r="J45" s="128">
        <v>4.5540557587990416E-2</v>
      </c>
      <c r="K45" s="129">
        <v>1450</v>
      </c>
      <c r="L45" s="131">
        <v>497</v>
      </c>
      <c r="M45" s="131">
        <v>54</v>
      </c>
      <c r="N45" s="131">
        <v>306</v>
      </c>
      <c r="O45" s="131">
        <v>57</v>
      </c>
      <c r="P45" s="131">
        <v>6</v>
      </c>
      <c r="Q45" s="126">
        <v>7.6942418908725163E-2</v>
      </c>
      <c r="R45" s="126">
        <v>0.36459642946944931</v>
      </c>
      <c r="S45" s="126">
        <v>0.1249685692733216</v>
      </c>
      <c r="T45" s="130">
        <v>1.4332411365350767E-2</v>
      </c>
    </row>
    <row r="46" spans="1:20" x14ac:dyDescent="0.3">
      <c r="A46" s="19" t="s">
        <v>98</v>
      </c>
      <c r="B46" s="16" t="s">
        <v>119</v>
      </c>
      <c r="C46" s="124">
        <v>19516</v>
      </c>
      <c r="D46" s="125">
        <v>0.35791145726583318</v>
      </c>
      <c r="E46" s="125">
        <v>9.6577618731683509E-2</v>
      </c>
      <c r="F46" s="125">
        <v>2.7939871152469578</v>
      </c>
      <c r="G46" s="126">
        <v>0.56735044483075969</v>
      </c>
      <c r="H46" s="127">
        <v>15325</v>
      </c>
      <c r="I46" s="126">
        <v>0.78525312564050009</v>
      </c>
      <c r="J46" s="128">
        <v>0.27618086467588171</v>
      </c>
      <c r="K46" s="129">
        <v>4191</v>
      </c>
      <c r="L46" s="129">
        <v>2204</v>
      </c>
      <c r="M46" s="131">
        <v>123</v>
      </c>
      <c r="N46" s="131">
        <v>286</v>
      </c>
      <c r="O46" s="131">
        <v>154</v>
      </c>
      <c r="P46" s="131">
        <v>27</v>
      </c>
      <c r="Q46" s="126">
        <v>1.4654642344742775E-2</v>
      </c>
      <c r="R46" s="126">
        <v>0.21474687435949991</v>
      </c>
      <c r="S46" s="126">
        <v>0.11293297806927649</v>
      </c>
      <c r="T46" s="130">
        <v>7.8909612625538018E-3</v>
      </c>
    </row>
    <row r="47" spans="1:20" x14ac:dyDescent="0.3">
      <c r="A47" s="19" t="s">
        <v>121</v>
      </c>
      <c r="B47" s="16" t="s">
        <v>124</v>
      </c>
      <c r="C47" s="124">
        <v>65143</v>
      </c>
      <c r="D47" s="125">
        <v>1.4334771195677203</v>
      </c>
      <c r="E47" s="125">
        <v>0.38680462417099348</v>
      </c>
      <c r="F47" s="125">
        <v>0.69760443773358605</v>
      </c>
      <c r="G47" s="126">
        <v>0.14165641133569756</v>
      </c>
      <c r="H47" s="127">
        <v>27781</v>
      </c>
      <c r="I47" s="126">
        <v>0.42646178407503493</v>
      </c>
      <c r="J47" s="128">
        <v>0.50065778803006</v>
      </c>
      <c r="K47" s="129">
        <v>24857</v>
      </c>
      <c r="L47" s="129">
        <v>37362</v>
      </c>
      <c r="M47" s="129">
        <v>2362</v>
      </c>
      <c r="N47" s="129">
        <v>26224</v>
      </c>
      <c r="O47" s="129">
        <v>1542</v>
      </c>
      <c r="P47" s="129">
        <v>1034</v>
      </c>
      <c r="Q47" s="126">
        <v>0.40256052070061249</v>
      </c>
      <c r="R47" s="126">
        <v>0.38157591759667192</v>
      </c>
      <c r="S47" s="126">
        <v>0.57353821592496512</v>
      </c>
      <c r="T47" s="130">
        <v>2.3671000721489647E-2</v>
      </c>
    </row>
    <row r="48" spans="1:20" x14ac:dyDescent="0.3">
      <c r="A48" s="19" t="s">
        <v>121</v>
      </c>
      <c r="B48" s="16" t="s">
        <v>125</v>
      </c>
      <c r="C48" s="124">
        <v>25304</v>
      </c>
      <c r="D48" s="125">
        <v>1.1980319317104016</v>
      </c>
      <c r="E48" s="125">
        <v>0.32327288992923409</v>
      </c>
      <c r="F48" s="125">
        <v>0.83470229259442519</v>
      </c>
      <c r="G48" s="126">
        <v>0.16949566961866389</v>
      </c>
      <c r="H48" s="127">
        <v>12335</v>
      </c>
      <c r="I48" s="126">
        <v>0.48747233638950366</v>
      </c>
      <c r="J48" s="128">
        <v>0.22229631098055472</v>
      </c>
      <c r="K48" s="129">
        <v>12969</v>
      </c>
      <c r="L48" s="129">
        <v>10031</v>
      </c>
      <c r="M48" s="131">
        <v>967</v>
      </c>
      <c r="N48" s="129">
        <v>5655</v>
      </c>
      <c r="O48" s="131">
        <v>278</v>
      </c>
      <c r="P48" s="131">
        <v>415</v>
      </c>
      <c r="Q48" s="126">
        <v>0.2234824533670566</v>
      </c>
      <c r="R48" s="126">
        <v>0.5125276636104964</v>
      </c>
      <c r="S48" s="126">
        <v>0.39641953841289912</v>
      </c>
      <c r="T48" s="130">
        <v>1.6400569079987354E-2</v>
      </c>
    </row>
    <row r="49" spans="1:20" x14ac:dyDescent="0.3">
      <c r="A49" s="19" t="s">
        <v>121</v>
      </c>
      <c r="B49" s="16" t="s">
        <v>127</v>
      </c>
      <c r="C49" s="124">
        <v>24262</v>
      </c>
      <c r="D49" s="125">
        <v>1.122331217541835</v>
      </c>
      <c r="E49" s="125">
        <v>0.30284606490793325</v>
      </c>
      <c r="F49" s="125">
        <v>0.89100257069408739</v>
      </c>
      <c r="G49" s="126">
        <v>0.18092807302869732</v>
      </c>
      <c r="H49" s="127">
        <v>9527</v>
      </c>
      <c r="I49" s="126">
        <v>0.39267166762839006</v>
      </c>
      <c r="J49" s="128">
        <v>0.17169168664059542</v>
      </c>
      <c r="K49" s="129">
        <v>14735</v>
      </c>
      <c r="L49" s="129">
        <v>7616</v>
      </c>
      <c r="M49" s="129">
        <v>1137</v>
      </c>
      <c r="N49" s="129">
        <v>3278</v>
      </c>
      <c r="O49" s="131">
        <v>188</v>
      </c>
      <c r="P49" s="131">
        <v>276</v>
      </c>
      <c r="Q49" s="126">
        <v>0.13510839996702662</v>
      </c>
      <c r="R49" s="126">
        <v>0.60732833237160988</v>
      </c>
      <c r="S49" s="126">
        <v>0.31390652048470857</v>
      </c>
      <c r="T49" s="130">
        <v>1.1375814030170637E-2</v>
      </c>
    </row>
    <row r="50" spans="1:20" x14ac:dyDescent="0.3">
      <c r="A50" s="19" t="s">
        <v>121</v>
      </c>
      <c r="B50" s="16" t="s">
        <v>131</v>
      </c>
      <c r="C50" s="124">
        <v>57297</v>
      </c>
      <c r="D50" s="125">
        <v>1.2270624989091925</v>
      </c>
      <c r="E50" s="125">
        <v>0.33110640012727993</v>
      </c>
      <c r="F50" s="125">
        <v>0.81495441421195614</v>
      </c>
      <c r="G50" s="126">
        <v>0.16548564125324414</v>
      </c>
      <c r="H50" s="127">
        <v>30535</v>
      </c>
      <c r="I50" s="126">
        <v>0.53292493498787019</v>
      </c>
      <c r="J50" s="128">
        <v>0.5502892465173278</v>
      </c>
      <c r="K50" s="129">
        <v>20187</v>
      </c>
      <c r="L50" s="129">
        <v>26762</v>
      </c>
      <c r="M50" s="129">
        <v>2619</v>
      </c>
      <c r="N50" s="129">
        <v>16846</v>
      </c>
      <c r="O50" s="129">
        <v>1236</v>
      </c>
      <c r="P50" s="129">
        <v>2657</v>
      </c>
      <c r="Q50" s="126">
        <v>0.29401190289194895</v>
      </c>
      <c r="R50" s="126">
        <v>0.35232211110529349</v>
      </c>
      <c r="S50" s="126">
        <v>0.46707506501212975</v>
      </c>
      <c r="T50" s="130">
        <v>4.6372410422884272E-2</v>
      </c>
    </row>
    <row r="51" spans="1:20" x14ac:dyDescent="0.3">
      <c r="A51" s="19" t="s">
        <v>121</v>
      </c>
      <c r="B51" s="16" t="s">
        <v>132</v>
      </c>
      <c r="C51" s="124">
        <v>32624</v>
      </c>
      <c r="D51" s="125">
        <v>0.94957699852869049</v>
      </c>
      <c r="E51" s="125">
        <v>0.25623064995140865</v>
      </c>
      <c r="F51" s="125">
        <v>1.0531004874269667</v>
      </c>
      <c r="G51" s="126">
        <v>0.21384387448772077</v>
      </c>
      <c r="H51" s="127">
        <v>18382</v>
      </c>
      <c r="I51" s="126">
        <v>0.56345022069641981</v>
      </c>
      <c r="J51" s="128">
        <v>0.33127286489214081</v>
      </c>
      <c r="K51" s="129">
        <v>14242</v>
      </c>
      <c r="L51" s="129">
        <v>10055</v>
      </c>
      <c r="M51" s="129">
        <v>1160</v>
      </c>
      <c r="N51" s="129">
        <v>4689</v>
      </c>
      <c r="O51" s="131">
        <v>185</v>
      </c>
      <c r="P51" s="131">
        <v>648</v>
      </c>
      <c r="Q51" s="126">
        <v>0.14372854340362923</v>
      </c>
      <c r="R51" s="126">
        <v>0.43654977930358019</v>
      </c>
      <c r="S51" s="126">
        <v>0.30820868072584601</v>
      </c>
      <c r="T51" s="130">
        <v>1.9862677783227072E-2</v>
      </c>
    </row>
    <row r="52" spans="1:20" x14ac:dyDescent="0.3">
      <c r="A52" s="19" t="s">
        <v>121</v>
      </c>
      <c r="B52" s="16" t="s">
        <v>134</v>
      </c>
      <c r="C52" s="124">
        <v>46712</v>
      </c>
      <c r="D52" s="125">
        <v>1.0901909573557116</v>
      </c>
      <c r="E52" s="125">
        <v>0.29417344565761666</v>
      </c>
      <c r="F52" s="125">
        <v>0.91727049582719689</v>
      </c>
      <c r="G52" s="126">
        <v>0.18626207007103282</v>
      </c>
      <c r="H52" s="127">
        <v>22202</v>
      </c>
      <c r="I52" s="126">
        <v>0.47529542729919505</v>
      </c>
      <c r="J52" s="128">
        <v>0.40011533817513378</v>
      </c>
      <c r="K52" s="129">
        <v>24510</v>
      </c>
      <c r="L52" s="129">
        <v>15997</v>
      </c>
      <c r="M52" s="129">
        <v>1563</v>
      </c>
      <c r="N52" s="129">
        <v>7460</v>
      </c>
      <c r="O52" s="131">
        <v>344</v>
      </c>
      <c r="P52" s="129">
        <v>1051</v>
      </c>
      <c r="Q52" s="126">
        <v>0.15970200376776844</v>
      </c>
      <c r="R52" s="126">
        <v>0.52470457270080495</v>
      </c>
      <c r="S52" s="126">
        <v>0.34246018153793456</v>
      </c>
      <c r="T52" s="130">
        <v>2.2499571844493919E-2</v>
      </c>
    </row>
    <row r="53" spans="1:20" x14ac:dyDescent="0.3">
      <c r="A53" s="19" t="s">
        <v>121</v>
      </c>
      <c r="B53" s="16" t="s">
        <v>136</v>
      </c>
      <c r="C53" s="124">
        <v>61326</v>
      </c>
      <c r="D53" s="125">
        <v>0.96800704432051654</v>
      </c>
      <c r="E53" s="125">
        <v>0.26120375125777012</v>
      </c>
      <c r="F53" s="125">
        <v>1.0330503335354762</v>
      </c>
      <c r="G53" s="126">
        <v>0.20977246568730584</v>
      </c>
      <c r="H53" s="127">
        <v>34670</v>
      </c>
      <c r="I53" s="126">
        <v>0.56533933405081038</v>
      </c>
      <c r="J53" s="128">
        <v>0.62480852060768799</v>
      </c>
      <c r="K53" s="129">
        <v>26656</v>
      </c>
      <c r="L53" s="129">
        <v>19965</v>
      </c>
      <c r="M53" s="129">
        <v>2416</v>
      </c>
      <c r="N53" s="129">
        <v>8773</v>
      </c>
      <c r="O53" s="131">
        <v>554</v>
      </c>
      <c r="P53" s="129">
        <v>1000</v>
      </c>
      <c r="Q53" s="126">
        <v>0.14305514789811824</v>
      </c>
      <c r="R53" s="126">
        <v>0.43466066594918956</v>
      </c>
      <c r="S53" s="126">
        <v>0.32555522942960574</v>
      </c>
      <c r="T53" s="130">
        <v>1.6306297492091445E-2</v>
      </c>
    </row>
    <row r="54" spans="1:20" x14ac:dyDescent="0.3">
      <c r="A54" s="19" t="s">
        <v>121</v>
      </c>
      <c r="B54" s="16" t="s">
        <v>138</v>
      </c>
      <c r="C54" s="124">
        <v>20863</v>
      </c>
      <c r="D54" s="125">
        <v>1.0771701097636965</v>
      </c>
      <c r="E54" s="125">
        <v>0.29065994412315477</v>
      </c>
      <c r="F54" s="125">
        <v>0.92835847461398113</v>
      </c>
      <c r="G54" s="126">
        <v>0.1885136086205941</v>
      </c>
      <c r="H54" s="127">
        <v>12232</v>
      </c>
      <c r="I54" s="126">
        <v>0.58630110722331397</v>
      </c>
      <c r="J54" s="128">
        <v>0.22044008722449496</v>
      </c>
      <c r="K54" s="129">
        <v>8631</v>
      </c>
      <c r="L54" s="129">
        <v>8580</v>
      </c>
      <c r="M54" s="129">
        <v>1197</v>
      </c>
      <c r="N54" s="129">
        <v>3376</v>
      </c>
      <c r="O54" s="131">
        <v>186</v>
      </c>
      <c r="P54" s="131">
        <v>503</v>
      </c>
      <c r="Q54" s="126">
        <v>0.16181757177778844</v>
      </c>
      <c r="R54" s="126">
        <v>0.41369889277668598</v>
      </c>
      <c r="S54" s="126">
        <v>0.411254373771749</v>
      </c>
      <c r="T54" s="130">
        <v>2.4109667833005801E-2</v>
      </c>
    </row>
    <row r="55" spans="1:20" x14ac:dyDescent="0.3">
      <c r="A55" s="19" t="s">
        <v>121</v>
      </c>
      <c r="B55" s="16" t="s">
        <v>140</v>
      </c>
      <c r="C55" s="124">
        <v>26373</v>
      </c>
      <c r="D55" s="125">
        <v>1.1482956053539606</v>
      </c>
      <c r="E55" s="125">
        <v>0.30985220761673893</v>
      </c>
      <c r="F55" s="125">
        <v>0.87085589750363224</v>
      </c>
      <c r="G55" s="126">
        <v>0.17683706490124776</v>
      </c>
      <c r="H55" s="127">
        <v>14463</v>
      </c>
      <c r="I55" s="126">
        <v>0.54840177454214534</v>
      </c>
      <c r="J55" s="128">
        <v>0.26064625421254661</v>
      </c>
      <c r="K55" s="129">
        <v>11910</v>
      </c>
      <c r="L55" s="129">
        <v>9919</v>
      </c>
      <c r="M55" s="129">
        <v>1369</v>
      </c>
      <c r="N55" s="129">
        <v>6047</v>
      </c>
      <c r="O55" s="131">
        <v>311</v>
      </c>
      <c r="P55" s="131">
        <v>728</v>
      </c>
      <c r="Q55" s="126">
        <v>0.22928752891214499</v>
      </c>
      <c r="R55" s="126">
        <v>0.45159822545785461</v>
      </c>
      <c r="S55" s="126">
        <v>0.37610434914495888</v>
      </c>
      <c r="T55" s="130">
        <v>2.7603988928070373E-2</v>
      </c>
    </row>
    <row r="56" spans="1:20" x14ac:dyDescent="0.3">
      <c r="A56" s="19" t="s">
        <v>121</v>
      </c>
      <c r="B56" s="16" t="s">
        <v>142</v>
      </c>
      <c r="C56" s="124">
        <v>30345</v>
      </c>
      <c r="D56" s="125">
        <v>0.9237436150930961</v>
      </c>
      <c r="E56" s="125">
        <v>0.24925985702108022</v>
      </c>
      <c r="F56" s="125">
        <v>1.0825514608825941</v>
      </c>
      <c r="G56" s="126">
        <v>0.21982422522003695</v>
      </c>
      <c r="H56" s="127">
        <v>16493</v>
      </c>
      <c r="I56" s="126">
        <v>0.54351623002142035</v>
      </c>
      <c r="J56" s="128">
        <v>0.29723008163780207</v>
      </c>
      <c r="K56" s="129">
        <v>13852</v>
      </c>
      <c r="L56" s="129">
        <v>7924</v>
      </c>
      <c r="M56" s="131">
        <v>973</v>
      </c>
      <c r="N56" s="129">
        <v>4322</v>
      </c>
      <c r="O56" s="131">
        <v>228</v>
      </c>
      <c r="P56" s="131">
        <v>732</v>
      </c>
      <c r="Q56" s="126">
        <v>0.1424287362003625</v>
      </c>
      <c r="R56" s="126">
        <v>0.45648376997857965</v>
      </c>
      <c r="S56" s="126">
        <v>0.26113033448673589</v>
      </c>
      <c r="T56" s="130">
        <v>2.4122590212555611E-2</v>
      </c>
    </row>
    <row r="57" spans="1:20" x14ac:dyDescent="0.3">
      <c r="A57" s="19" t="s">
        <v>121</v>
      </c>
      <c r="B57" s="16" t="s">
        <v>144</v>
      </c>
      <c r="C57" s="124">
        <v>35937</v>
      </c>
      <c r="D57" s="125">
        <v>0.99958260288838796</v>
      </c>
      <c r="E57" s="125">
        <v>0.26972399333077779</v>
      </c>
      <c r="F57" s="125">
        <v>1.0004175714047103</v>
      </c>
      <c r="G57" s="126">
        <v>0.2031460170505483</v>
      </c>
      <c r="H57" s="127">
        <v>19080</v>
      </c>
      <c r="I57" s="126">
        <v>0.53092912597044828</v>
      </c>
      <c r="J57" s="128">
        <v>0.34385193461767199</v>
      </c>
      <c r="K57" s="129">
        <v>16857</v>
      </c>
      <c r="L57" s="129">
        <v>10845</v>
      </c>
      <c r="M57" s="129">
        <v>1821</v>
      </c>
      <c r="N57" s="129">
        <v>5559</v>
      </c>
      <c r="O57" s="131">
        <v>307</v>
      </c>
      <c r="P57" s="131">
        <v>533</v>
      </c>
      <c r="Q57" s="126">
        <v>0.15468736956340262</v>
      </c>
      <c r="R57" s="126">
        <v>0.46907087402955172</v>
      </c>
      <c r="S57" s="126">
        <v>0.30177811169546709</v>
      </c>
      <c r="T57" s="130">
        <v>1.4831510699279295E-2</v>
      </c>
    </row>
    <row r="58" spans="1:20" x14ac:dyDescent="0.3">
      <c r="A58" s="19" t="s">
        <v>121</v>
      </c>
      <c r="B58" s="16" t="s">
        <v>148</v>
      </c>
      <c r="C58" s="124">
        <v>75962</v>
      </c>
      <c r="D58" s="125">
        <v>1.7270345699165373</v>
      </c>
      <c r="E58" s="125">
        <v>0.46601717504101448</v>
      </c>
      <c r="F58" s="125">
        <v>0.57902720502481153</v>
      </c>
      <c r="G58" s="126">
        <v>0.11757797326524233</v>
      </c>
      <c r="H58" s="127">
        <v>29656</v>
      </c>
      <c r="I58" s="126">
        <v>0.39040572918037969</v>
      </c>
      <c r="J58" s="128">
        <v>0.5344482690262935</v>
      </c>
      <c r="K58" s="129">
        <v>31197</v>
      </c>
      <c r="L58" s="129">
        <v>46306</v>
      </c>
      <c r="M58" s="129">
        <v>5218</v>
      </c>
      <c r="N58" s="129">
        <v>38578</v>
      </c>
      <c r="O58" s="129">
        <v>4169</v>
      </c>
      <c r="P58" s="129">
        <v>5721</v>
      </c>
      <c r="Q58" s="126">
        <v>0.50785919275427183</v>
      </c>
      <c r="R58" s="126">
        <v>0.41069218819936282</v>
      </c>
      <c r="S58" s="126">
        <v>0.60959427081962037</v>
      </c>
      <c r="T58" s="130">
        <v>7.5313972775861618E-2</v>
      </c>
    </row>
    <row r="59" spans="1:20" x14ac:dyDescent="0.3">
      <c r="A59" s="19" t="s">
        <v>121</v>
      </c>
      <c r="B59" s="16" t="s">
        <v>149</v>
      </c>
      <c r="C59" s="124">
        <v>28616</v>
      </c>
      <c r="D59" s="125">
        <v>1.0031800391389432</v>
      </c>
      <c r="E59" s="125">
        <v>0.27069471337777423</v>
      </c>
      <c r="F59" s="125">
        <v>0.99683004145330412</v>
      </c>
      <c r="G59" s="126">
        <v>0.20241752882572195</v>
      </c>
      <c r="H59" s="127">
        <v>13482</v>
      </c>
      <c r="I59" s="126">
        <v>0.47113502935420742</v>
      </c>
      <c r="J59" s="128">
        <v>0.24296707455531727</v>
      </c>
      <c r="K59" s="129">
        <v>15134</v>
      </c>
      <c r="L59" s="129">
        <v>7778</v>
      </c>
      <c r="M59" s="131">
        <v>928</v>
      </c>
      <c r="N59" s="129">
        <v>4073</v>
      </c>
      <c r="O59" s="131">
        <v>224</v>
      </c>
      <c r="P59" s="131">
        <v>570</v>
      </c>
      <c r="Q59" s="126">
        <v>0.14233296058149286</v>
      </c>
      <c r="R59" s="126">
        <v>0.52886497064579252</v>
      </c>
      <c r="S59" s="126">
        <v>0.27180598266703943</v>
      </c>
      <c r="T59" s="130">
        <v>1.9918926474699467E-2</v>
      </c>
    </row>
    <row r="60" spans="1:20" x14ac:dyDescent="0.3">
      <c r="A60" s="19" t="s">
        <v>121</v>
      </c>
      <c r="B60" s="16" t="s">
        <v>151</v>
      </c>
      <c r="C60" s="124">
        <v>35591</v>
      </c>
      <c r="D60" s="125">
        <v>0.95451097187491218</v>
      </c>
      <c r="E60" s="125">
        <v>0.25756201665395534</v>
      </c>
      <c r="F60" s="125">
        <v>1.0476568939126341</v>
      </c>
      <c r="G60" s="126">
        <v>0.21273849172307568</v>
      </c>
      <c r="H60" s="127">
        <v>17784</v>
      </c>
      <c r="I60" s="126">
        <v>0.49967688460565873</v>
      </c>
      <c r="J60" s="128">
        <v>0.32049595415307536</v>
      </c>
      <c r="K60" s="129">
        <v>17807</v>
      </c>
      <c r="L60" s="129">
        <v>10042</v>
      </c>
      <c r="M60" s="131">
        <v>721</v>
      </c>
      <c r="N60" s="129">
        <v>4799</v>
      </c>
      <c r="O60" s="131">
        <v>199</v>
      </c>
      <c r="P60" s="131">
        <v>404</v>
      </c>
      <c r="Q60" s="126">
        <v>0.13483745890815094</v>
      </c>
      <c r="R60" s="126">
        <v>0.50032311539434127</v>
      </c>
      <c r="S60" s="126">
        <v>0.28214998173695599</v>
      </c>
      <c r="T60" s="130">
        <v>1.1351184288162737E-2</v>
      </c>
    </row>
    <row r="61" spans="1:20" x14ac:dyDescent="0.3">
      <c r="A61" s="19" t="s">
        <v>121</v>
      </c>
      <c r="B61" s="16" t="s">
        <v>153</v>
      </c>
      <c r="C61" s="124">
        <v>23376</v>
      </c>
      <c r="D61" s="125">
        <v>1.2670687885010268</v>
      </c>
      <c r="E61" s="125">
        <v>0.3419015621837988</v>
      </c>
      <c r="F61" s="125">
        <v>0.78922313379925046</v>
      </c>
      <c r="G61" s="126">
        <v>0.16026061594494984</v>
      </c>
      <c r="H61" s="127">
        <v>11095</v>
      </c>
      <c r="I61" s="126">
        <v>0.47463210130047911</v>
      </c>
      <c r="J61" s="128">
        <v>0.19994953954837896</v>
      </c>
      <c r="K61" s="129">
        <v>12281</v>
      </c>
      <c r="L61" s="129">
        <v>8561</v>
      </c>
      <c r="M61" s="129">
        <v>1075</v>
      </c>
      <c r="N61" s="129">
        <v>6805</v>
      </c>
      <c r="O61" s="131">
        <v>280</v>
      </c>
      <c r="P61" s="131">
        <v>617</v>
      </c>
      <c r="Q61" s="126">
        <v>0.29111054072553044</v>
      </c>
      <c r="R61" s="126">
        <v>0.52536789869952083</v>
      </c>
      <c r="S61" s="126">
        <v>0.3662303216974675</v>
      </c>
      <c r="T61" s="130">
        <v>2.6394592744695414E-2</v>
      </c>
    </row>
    <row r="62" spans="1:20" x14ac:dyDescent="0.3">
      <c r="A62" s="19" t="s">
        <v>121</v>
      </c>
      <c r="B62" s="16" t="s">
        <v>157</v>
      </c>
      <c r="C62" s="124">
        <v>29532</v>
      </c>
      <c r="D62" s="125">
        <v>1.14052553162671</v>
      </c>
      <c r="E62" s="125">
        <v>0.30775555716670844</v>
      </c>
      <c r="F62" s="125">
        <v>0.87678878926429549</v>
      </c>
      <c r="G62" s="126">
        <v>0.17804180516693346</v>
      </c>
      <c r="H62" s="127">
        <v>10904</v>
      </c>
      <c r="I62" s="126">
        <v>0.36922660165244481</v>
      </c>
      <c r="J62" s="128">
        <v>0.19650741588422932</v>
      </c>
      <c r="K62" s="129">
        <v>18628</v>
      </c>
      <c r="L62" s="129">
        <v>8793</v>
      </c>
      <c r="M62" s="129">
        <v>1060</v>
      </c>
      <c r="N62" s="129">
        <v>4346</v>
      </c>
      <c r="O62" s="131">
        <v>283</v>
      </c>
      <c r="P62" s="131">
        <v>572</v>
      </c>
      <c r="Q62" s="126">
        <v>0.14716240010835704</v>
      </c>
      <c r="R62" s="126">
        <v>0.63077339834755519</v>
      </c>
      <c r="S62" s="126">
        <v>0.29774481917919543</v>
      </c>
      <c r="T62" s="130">
        <v>1.9368820262765814E-2</v>
      </c>
    </row>
    <row r="63" spans="1:20" x14ac:dyDescent="0.3">
      <c r="A63" s="19" t="s">
        <v>121</v>
      </c>
      <c r="B63" s="16" t="s">
        <v>158</v>
      </c>
      <c r="C63" s="124">
        <v>29223</v>
      </c>
      <c r="D63" s="125">
        <v>1.048420764466345</v>
      </c>
      <c r="E63" s="125">
        <v>0.28290231789312631</v>
      </c>
      <c r="F63" s="125">
        <v>0.95381552320647556</v>
      </c>
      <c r="G63" s="126">
        <v>0.19368294807968225</v>
      </c>
      <c r="H63" s="127">
        <v>10167</v>
      </c>
      <c r="I63" s="126">
        <v>0.34791089210553333</v>
      </c>
      <c r="J63" s="128">
        <v>0.18322550415397645</v>
      </c>
      <c r="K63" s="129">
        <v>19056</v>
      </c>
      <c r="L63" s="129">
        <v>7202</v>
      </c>
      <c r="M63" s="129">
        <v>1337</v>
      </c>
      <c r="N63" s="129">
        <v>2637</v>
      </c>
      <c r="O63" s="131">
        <v>175</v>
      </c>
      <c r="P63" s="131">
        <v>231</v>
      </c>
      <c r="Q63" s="126">
        <v>9.0237141977209737E-2</v>
      </c>
      <c r="R63" s="126">
        <v>0.65208910789446672</v>
      </c>
      <c r="S63" s="126">
        <v>0.24644971426616022</v>
      </c>
      <c r="T63" s="130">
        <v>7.9047325736577353E-3</v>
      </c>
    </row>
    <row r="64" spans="1:20" x14ac:dyDescent="0.3">
      <c r="A64" s="19" t="s">
        <v>121</v>
      </c>
      <c r="B64" s="16" t="s">
        <v>160</v>
      </c>
      <c r="C64" s="124">
        <v>26467</v>
      </c>
      <c r="D64" s="125">
        <v>1.28133146937696</v>
      </c>
      <c r="E64" s="125">
        <v>0.34575015581712432</v>
      </c>
      <c r="F64" s="125">
        <v>0.78043818004894883</v>
      </c>
      <c r="G64" s="126">
        <v>0.15847673247932734</v>
      </c>
      <c r="H64" s="127">
        <v>12093</v>
      </c>
      <c r="I64" s="126">
        <v>0.45690860316620696</v>
      </c>
      <c r="J64" s="128">
        <v>0.21793508623330751</v>
      </c>
      <c r="K64" s="129">
        <v>14374</v>
      </c>
      <c r="L64" s="129">
        <v>11739</v>
      </c>
      <c r="M64" s="131">
        <v>552</v>
      </c>
      <c r="N64" s="129">
        <v>5762</v>
      </c>
      <c r="O64" s="131">
        <v>482</v>
      </c>
      <c r="P64" s="129">
        <v>1004</v>
      </c>
      <c r="Q64" s="126">
        <v>0.21770506668681755</v>
      </c>
      <c r="R64" s="126">
        <v>0.54309139683379304</v>
      </c>
      <c r="S64" s="126">
        <v>0.44353345675747158</v>
      </c>
      <c r="T64" s="130">
        <v>3.7934031057543359E-2</v>
      </c>
    </row>
    <row r="65" spans="1:20" x14ac:dyDescent="0.3">
      <c r="A65" s="19" t="s">
        <v>121</v>
      </c>
      <c r="B65" s="16" t="s">
        <v>162</v>
      </c>
      <c r="C65" s="124">
        <v>32362</v>
      </c>
      <c r="D65" s="125">
        <v>1.0332488721339843</v>
      </c>
      <c r="E65" s="125">
        <v>0.27880838571138961</v>
      </c>
      <c r="F65" s="125">
        <v>0.96782104192834495</v>
      </c>
      <c r="G65" s="126">
        <v>0.19652692586095982</v>
      </c>
      <c r="H65" s="127">
        <v>14144</v>
      </c>
      <c r="I65" s="126">
        <v>0.43705580619244794</v>
      </c>
      <c r="J65" s="128">
        <v>0.25489736704572075</v>
      </c>
      <c r="K65" s="129">
        <v>18218</v>
      </c>
      <c r="L65" s="129">
        <v>9412</v>
      </c>
      <c r="M65" s="129">
        <v>1166</v>
      </c>
      <c r="N65" s="129">
        <v>3731</v>
      </c>
      <c r="O65" s="131">
        <v>229</v>
      </c>
      <c r="P65" s="131">
        <v>682</v>
      </c>
      <c r="Q65" s="126">
        <v>0.11528953711142698</v>
      </c>
      <c r="R65" s="126">
        <v>0.56294419380755212</v>
      </c>
      <c r="S65" s="126">
        <v>0.29083492985600395</v>
      </c>
      <c r="T65" s="130">
        <v>2.1074099252209381E-2</v>
      </c>
    </row>
    <row r="66" spans="1:20" x14ac:dyDescent="0.3">
      <c r="A66" s="19" t="s">
        <v>121</v>
      </c>
      <c r="B66" s="16" t="s">
        <v>166</v>
      </c>
      <c r="C66" s="124">
        <v>31961</v>
      </c>
      <c r="D66" s="125">
        <v>1.3982979255968211</v>
      </c>
      <c r="E66" s="125">
        <v>0.37731198929262472</v>
      </c>
      <c r="F66" s="125">
        <v>0.71515517665749262</v>
      </c>
      <c r="G66" s="126">
        <v>0.14522028587228675</v>
      </c>
      <c r="H66" s="127">
        <v>14657</v>
      </c>
      <c r="I66" s="126">
        <v>0.45859015675354337</v>
      </c>
      <c r="J66" s="128">
        <v>0.26414244264629028</v>
      </c>
      <c r="K66" s="129">
        <v>16415</v>
      </c>
      <c r="L66" s="129">
        <v>17304</v>
      </c>
      <c r="M66" s="129">
        <v>1246</v>
      </c>
      <c r="N66" s="129">
        <v>7934</v>
      </c>
      <c r="O66" s="131">
        <v>491</v>
      </c>
      <c r="P66" s="129">
        <v>1301</v>
      </c>
      <c r="Q66" s="126">
        <v>0.24824004255186008</v>
      </c>
      <c r="R66" s="126">
        <v>0.51359469353274301</v>
      </c>
      <c r="S66" s="126">
        <v>0.54140984324645658</v>
      </c>
      <c r="T66" s="130">
        <v>4.0705860267200654E-2</v>
      </c>
    </row>
    <row r="67" spans="1:20" x14ac:dyDescent="0.3">
      <c r="A67" s="19" t="s">
        <v>121</v>
      </c>
      <c r="B67" s="16" t="s">
        <v>167</v>
      </c>
      <c r="C67" s="124">
        <v>23230</v>
      </c>
      <c r="D67" s="125">
        <v>1.2278088678433061</v>
      </c>
      <c r="E67" s="125">
        <v>0.33130779779949376</v>
      </c>
      <c r="F67" s="125">
        <v>0.81445901409438326</v>
      </c>
      <c r="G67" s="126">
        <v>0.16538504469875739</v>
      </c>
      <c r="H67" s="127">
        <v>9920</v>
      </c>
      <c r="I67" s="126">
        <v>0.42703400774860095</v>
      </c>
      <c r="J67" s="128">
        <v>0.17877417145740598</v>
      </c>
      <c r="K67" s="129">
        <v>7599</v>
      </c>
      <c r="L67" s="129">
        <v>13310</v>
      </c>
      <c r="M67" s="129">
        <v>1250</v>
      </c>
      <c r="N67" s="129">
        <v>5194</v>
      </c>
      <c r="O67" s="131">
        <v>300</v>
      </c>
      <c r="P67" s="131">
        <v>869</v>
      </c>
      <c r="Q67" s="126">
        <v>0.22359018510546708</v>
      </c>
      <c r="R67" s="126">
        <v>0.32712010331467928</v>
      </c>
      <c r="S67" s="126">
        <v>0.5729659922513991</v>
      </c>
      <c r="T67" s="130">
        <v>3.7408523461041759E-2</v>
      </c>
    </row>
    <row r="68" spans="1:20" x14ac:dyDescent="0.3">
      <c r="A68" s="19" t="s">
        <v>121</v>
      </c>
      <c r="B68" s="16" t="s">
        <v>169</v>
      </c>
      <c r="C68" s="124">
        <v>26389</v>
      </c>
      <c r="D68" s="125">
        <v>1.1621130016294667</v>
      </c>
      <c r="E68" s="125">
        <v>0.31358064715749739</v>
      </c>
      <c r="F68" s="125">
        <v>0.86050151628786653</v>
      </c>
      <c r="G68" s="126">
        <v>0.17473449157274024</v>
      </c>
      <c r="H68" s="127">
        <v>11150</v>
      </c>
      <c r="I68" s="126">
        <v>0.4225245367387927</v>
      </c>
      <c r="J68" s="128">
        <v>0.20094072699093515</v>
      </c>
      <c r="K68" s="129">
        <v>7999</v>
      </c>
      <c r="L68" s="129">
        <v>15239</v>
      </c>
      <c r="M68" s="129">
        <v>1044</v>
      </c>
      <c r="N68" s="129">
        <v>5216</v>
      </c>
      <c r="O68" s="131">
        <v>253</v>
      </c>
      <c r="P68" s="131">
        <v>916</v>
      </c>
      <c r="Q68" s="126">
        <v>0.1976581151237258</v>
      </c>
      <c r="R68" s="126">
        <v>0.30311872371063703</v>
      </c>
      <c r="S68" s="126">
        <v>0.57747546326120736</v>
      </c>
      <c r="T68" s="130">
        <v>3.4711432793967184E-2</v>
      </c>
    </row>
    <row r="69" spans="1:20" x14ac:dyDescent="0.3">
      <c r="A69" s="19" t="s">
        <v>121</v>
      </c>
      <c r="B69" s="16" t="s">
        <v>171</v>
      </c>
      <c r="C69" s="124">
        <v>18868</v>
      </c>
      <c r="D69" s="125">
        <v>0.96475514097943604</v>
      </c>
      <c r="E69" s="125">
        <v>0.26032626864397973</v>
      </c>
      <c r="F69" s="125">
        <v>1.0365324397077404</v>
      </c>
      <c r="G69" s="126">
        <v>0.2104795464304493</v>
      </c>
      <c r="H69" s="127">
        <v>7648</v>
      </c>
      <c r="I69" s="126">
        <v>0.4053423786304855</v>
      </c>
      <c r="J69" s="128">
        <v>0.13782911928490332</v>
      </c>
      <c r="K69" s="129">
        <v>5357</v>
      </c>
      <c r="L69" s="129">
        <v>11220</v>
      </c>
      <c r="M69" s="131">
        <v>685</v>
      </c>
      <c r="N69" s="131">
        <v>745</v>
      </c>
      <c r="O69" s="131">
        <v>169</v>
      </c>
      <c r="P69" s="131">
        <v>27</v>
      </c>
      <c r="Q69" s="126">
        <v>3.9484842060631756E-2</v>
      </c>
      <c r="R69" s="126">
        <v>0.28391986432054273</v>
      </c>
      <c r="S69" s="126">
        <v>0.5946576213695145</v>
      </c>
      <c r="T69" s="130">
        <v>8.9569641721433113E-3</v>
      </c>
    </row>
    <row r="70" spans="1:20" x14ac:dyDescent="0.3">
      <c r="A70" s="19" t="s">
        <v>121</v>
      </c>
      <c r="B70" s="16" t="s">
        <v>173</v>
      </c>
      <c r="C70" s="124">
        <v>31403</v>
      </c>
      <c r="D70" s="125">
        <v>1.1703340445180397</v>
      </c>
      <c r="E70" s="125">
        <v>0.31579898560280656</v>
      </c>
      <c r="F70" s="125">
        <v>0.8544569003047453</v>
      </c>
      <c r="G70" s="126">
        <v>0.17350706444963704</v>
      </c>
      <c r="H70" s="127">
        <v>13376</v>
      </c>
      <c r="I70" s="126">
        <v>0.42594656561475019</v>
      </c>
      <c r="J70" s="128">
        <v>0.24105678602966354</v>
      </c>
      <c r="K70" s="129">
        <v>8979</v>
      </c>
      <c r="L70" s="129">
        <v>18027</v>
      </c>
      <c r="M70" s="129">
        <v>2120</v>
      </c>
      <c r="N70" s="129">
        <v>6229</v>
      </c>
      <c r="O70" s="131">
        <v>562</v>
      </c>
      <c r="P70" s="131">
        <v>835</v>
      </c>
      <c r="Q70" s="126">
        <v>0.19835684488743113</v>
      </c>
      <c r="R70" s="126">
        <v>0.28592809604177943</v>
      </c>
      <c r="S70" s="126">
        <v>0.57405343438524981</v>
      </c>
      <c r="T70" s="130">
        <v>2.6589816259593033E-2</v>
      </c>
    </row>
    <row r="71" spans="1:20" x14ac:dyDescent="0.3">
      <c r="A71" s="19" t="s">
        <v>121</v>
      </c>
      <c r="B71" s="16" t="s">
        <v>175</v>
      </c>
      <c r="C71" s="124">
        <v>14205</v>
      </c>
      <c r="D71" s="125">
        <v>1.2113340373108061</v>
      </c>
      <c r="E71" s="125">
        <v>0.32686228517469079</v>
      </c>
      <c r="F71" s="125">
        <v>0.82553611902132851</v>
      </c>
      <c r="G71" s="126">
        <v>0.16763437518902485</v>
      </c>
      <c r="H71" s="127">
        <v>5350</v>
      </c>
      <c r="I71" s="126">
        <v>0.376627947905667</v>
      </c>
      <c r="J71" s="128">
        <v>9.6415505775919549E-2</v>
      </c>
      <c r="K71" s="129">
        <v>3538</v>
      </c>
      <c r="L71" s="129">
        <v>8855</v>
      </c>
      <c r="M71" s="131">
        <v>630</v>
      </c>
      <c r="N71" s="129">
        <v>3344</v>
      </c>
      <c r="O71" s="131">
        <v>167</v>
      </c>
      <c r="P71" s="131">
        <v>673</v>
      </c>
      <c r="Q71" s="126">
        <v>0.2354100668778599</v>
      </c>
      <c r="R71" s="126">
        <v>0.24906722984864485</v>
      </c>
      <c r="S71" s="126">
        <v>0.623372052094333</v>
      </c>
      <c r="T71" s="130">
        <v>4.7377683914114746E-2</v>
      </c>
    </row>
    <row r="72" spans="1:20" x14ac:dyDescent="0.3">
      <c r="A72" s="19" t="s">
        <v>121</v>
      </c>
      <c r="B72" s="16" t="s">
        <v>177</v>
      </c>
      <c r="C72" s="124">
        <v>21900</v>
      </c>
      <c r="D72" s="125">
        <v>0.85648401826484022</v>
      </c>
      <c r="E72" s="125">
        <v>0.2311107545918126</v>
      </c>
      <c r="F72" s="125">
        <v>1.1675641093991576</v>
      </c>
      <c r="G72" s="126">
        <v>0.23708699772493094</v>
      </c>
      <c r="H72" s="127">
        <v>11540</v>
      </c>
      <c r="I72" s="126">
        <v>0.52694063926940637</v>
      </c>
      <c r="J72" s="128">
        <v>0.2079691470381517</v>
      </c>
      <c r="K72" s="129">
        <v>6323</v>
      </c>
      <c r="L72" s="129">
        <v>10360</v>
      </c>
      <c r="M72" s="131">
        <v>395</v>
      </c>
      <c r="N72" s="129">
        <v>1480</v>
      </c>
      <c r="O72" s="131">
        <v>156</v>
      </c>
      <c r="P72" s="131">
        <v>43</v>
      </c>
      <c r="Q72" s="126">
        <v>6.7579908675799091E-2</v>
      </c>
      <c r="R72" s="126">
        <v>0.28872146118721459</v>
      </c>
      <c r="S72" s="126">
        <v>0.47305936073059363</v>
      </c>
      <c r="T72" s="130">
        <v>7.1232876712328764E-3</v>
      </c>
    </row>
    <row r="73" spans="1:20" x14ac:dyDescent="0.3">
      <c r="A73" s="19" t="s">
        <v>121</v>
      </c>
      <c r="B73" s="16" t="s">
        <v>181</v>
      </c>
      <c r="C73" s="124">
        <v>72769</v>
      </c>
      <c r="D73" s="125">
        <v>1.2840357844686612</v>
      </c>
      <c r="E73" s="125">
        <v>0.34647987906725952</v>
      </c>
      <c r="F73" s="125">
        <v>0.77879449474517859</v>
      </c>
      <c r="G73" s="126">
        <v>0.15814296372886788</v>
      </c>
      <c r="H73" s="127">
        <v>36291</v>
      </c>
      <c r="I73" s="126">
        <v>0.49871511220437276</v>
      </c>
      <c r="J73" s="128">
        <v>0.65402151777829842</v>
      </c>
      <c r="K73" s="129">
        <v>21717</v>
      </c>
      <c r="L73" s="129">
        <v>36478</v>
      </c>
      <c r="M73" s="129">
        <v>2985</v>
      </c>
      <c r="N73" s="129">
        <v>26902</v>
      </c>
      <c r="O73" s="129">
        <v>2124</v>
      </c>
      <c r="P73" s="129">
        <v>3232</v>
      </c>
      <c r="Q73" s="126">
        <v>0.36969039013865795</v>
      </c>
      <c r="R73" s="126">
        <v>0.29843752147205543</v>
      </c>
      <c r="S73" s="126">
        <v>0.5012848877956273</v>
      </c>
      <c r="T73" s="130">
        <v>4.4414517170773271E-2</v>
      </c>
    </row>
    <row r="74" spans="1:20" x14ac:dyDescent="0.3">
      <c r="A74" s="19" t="s">
        <v>121</v>
      </c>
      <c r="B74" s="16" t="s">
        <v>182</v>
      </c>
      <c r="C74" s="124">
        <v>11735</v>
      </c>
      <c r="D74" s="125">
        <v>1.0741371964209629</v>
      </c>
      <c r="E74" s="125">
        <v>0.28984155303084835</v>
      </c>
      <c r="F74" s="125">
        <v>0.93097976993256648</v>
      </c>
      <c r="G74" s="126">
        <v>0.18904589205773542</v>
      </c>
      <c r="H74" s="127">
        <v>6330</v>
      </c>
      <c r="I74" s="126">
        <v>0.53941201533873029</v>
      </c>
      <c r="J74" s="128">
        <v>0.11407666384328426</v>
      </c>
      <c r="K74" s="129">
        <v>5405</v>
      </c>
      <c r="L74" s="129">
        <v>4581</v>
      </c>
      <c r="M74" s="131">
        <v>495</v>
      </c>
      <c r="N74" s="129">
        <v>1865</v>
      </c>
      <c r="O74" s="131">
        <v>114</v>
      </c>
      <c r="P74" s="131">
        <v>145</v>
      </c>
      <c r="Q74" s="126">
        <v>0.15892628887942054</v>
      </c>
      <c r="R74" s="126">
        <v>0.46058798466126971</v>
      </c>
      <c r="S74" s="126">
        <v>0.39037068598210484</v>
      </c>
      <c r="T74" s="130">
        <v>1.2356199403493822E-2</v>
      </c>
    </row>
    <row r="75" spans="1:20" x14ac:dyDescent="0.3">
      <c r="A75" s="19" t="s">
        <v>121</v>
      </c>
      <c r="B75" s="16" t="s">
        <v>184</v>
      </c>
      <c r="C75" s="124">
        <v>22058</v>
      </c>
      <c r="D75" s="125">
        <v>0.87673406473841686</v>
      </c>
      <c r="E75" s="125">
        <v>0.23657495873482609</v>
      </c>
      <c r="F75" s="125">
        <v>1.1405967216505508</v>
      </c>
      <c r="G75" s="126">
        <v>0.23161096694740774</v>
      </c>
      <c r="H75" s="127">
        <v>9893</v>
      </c>
      <c r="I75" s="126">
        <v>0.44849941064466409</v>
      </c>
      <c r="J75" s="128">
        <v>0.17828758853106022</v>
      </c>
      <c r="K75" s="129">
        <v>12165</v>
      </c>
      <c r="L75" s="129">
        <v>6123</v>
      </c>
      <c r="M75" s="131">
        <v>558</v>
      </c>
      <c r="N75" s="131">
        <v>354</v>
      </c>
      <c r="O75" s="131">
        <v>123</v>
      </c>
      <c r="P75" s="131">
        <v>16</v>
      </c>
      <c r="Q75" s="126">
        <v>1.6048599147701514E-2</v>
      </c>
      <c r="R75" s="126">
        <v>0.55150058935533597</v>
      </c>
      <c r="S75" s="126">
        <v>0.27758636322422703</v>
      </c>
      <c r="T75" s="130">
        <v>5.5762081784386614E-3</v>
      </c>
    </row>
    <row r="76" spans="1:20" x14ac:dyDescent="0.3">
      <c r="A76" s="19" t="s">
        <v>121</v>
      </c>
      <c r="B76" s="16" t="s">
        <v>188</v>
      </c>
      <c r="C76" s="124">
        <v>22591</v>
      </c>
      <c r="D76" s="125">
        <v>1.2019388251958745</v>
      </c>
      <c r="E76" s="125">
        <v>0.32432711287126487</v>
      </c>
      <c r="F76" s="125">
        <v>0.83198909881044447</v>
      </c>
      <c r="G76" s="126">
        <v>0.16894472516661066</v>
      </c>
      <c r="H76" s="127">
        <v>11653</v>
      </c>
      <c r="I76" s="126">
        <v>0.5158248860165553</v>
      </c>
      <c r="J76" s="128">
        <v>0.21000558669285804</v>
      </c>
      <c r="K76" s="129">
        <v>6514</v>
      </c>
      <c r="L76" s="129">
        <v>10938</v>
      </c>
      <c r="M76" s="131">
        <v>1091</v>
      </c>
      <c r="N76" s="129">
        <v>7259</v>
      </c>
      <c r="O76" s="131">
        <v>553</v>
      </c>
      <c r="P76" s="131">
        <v>798</v>
      </c>
      <c r="Q76" s="126">
        <v>0.32132265061307602</v>
      </c>
      <c r="R76" s="126">
        <v>0.28834491611703778</v>
      </c>
      <c r="S76" s="126">
        <v>0.48417511398344476</v>
      </c>
      <c r="T76" s="130">
        <v>3.5323801513877207E-2</v>
      </c>
    </row>
    <row r="77" spans="1:20" x14ac:dyDescent="0.3">
      <c r="A77" s="19" t="s">
        <v>121</v>
      </c>
      <c r="B77" s="16" t="s">
        <v>191</v>
      </c>
      <c r="C77" s="124">
        <v>10345</v>
      </c>
      <c r="D77" s="125">
        <v>1.2053165780570323</v>
      </c>
      <c r="E77" s="125">
        <v>0.32523855429447823</v>
      </c>
      <c r="F77" s="125">
        <v>0.82965755072580005</v>
      </c>
      <c r="G77" s="126">
        <v>0.16847127815758592</v>
      </c>
      <c r="H77" s="127">
        <v>5134</v>
      </c>
      <c r="I77" s="126">
        <v>0.49627839536007734</v>
      </c>
      <c r="J77" s="128">
        <v>9.2522842365153457E-2</v>
      </c>
      <c r="K77" s="129">
        <v>5211</v>
      </c>
      <c r="L77" s="129">
        <v>4779</v>
      </c>
      <c r="M77" s="131">
        <v>199</v>
      </c>
      <c r="N77" s="129">
        <v>1840</v>
      </c>
      <c r="O77" s="131">
        <v>134</v>
      </c>
      <c r="P77" s="131">
        <v>306</v>
      </c>
      <c r="Q77" s="126">
        <v>0.17786370227162882</v>
      </c>
      <c r="R77" s="126">
        <v>0.50372160463992266</v>
      </c>
      <c r="S77" s="126">
        <v>0.46196230062832289</v>
      </c>
      <c r="T77" s="130">
        <v>2.957950700821653E-2</v>
      </c>
    </row>
    <row r="78" spans="1:20" x14ac:dyDescent="0.3">
      <c r="A78" s="19" t="s">
        <v>121</v>
      </c>
      <c r="B78" s="16" t="s">
        <v>192</v>
      </c>
      <c r="C78" s="124">
        <v>20246</v>
      </c>
      <c r="D78" s="125">
        <v>0.80766571174553003</v>
      </c>
      <c r="E78" s="125">
        <v>0.21793778765142605</v>
      </c>
      <c r="F78" s="125">
        <v>1.2381360078277885</v>
      </c>
      <c r="G78" s="126">
        <v>0.25141741383441824</v>
      </c>
      <c r="H78" s="127">
        <v>10979</v>
      </c>
      <c r="I78" s="126">
        <v>0.54227995653462413</v>
      </c>
      <c r="J78" s="128">
        <v>0.19785903512407865</v>
      </c>
      <c r="K78" s="129">
        <v>9267</v>
      </c>
      <c r="L78" s="129">
        <v>6099</v>
      </c>
      <c r="M78" s="131">
        <v>398</v>
      </c>
      <c r="N78" s="131">
        <v>371</v>
      </c>
      <c r="O78" s="131">
        <v>164</v>
      </c>
      <c r="P78" s="131">
        <v>53</v>
      </c>
      <c r="Q78" s="126">
        <v>1.832460732984293E-2</v>
      </c>
      <c r="R78" s="126">
        <v>0.45772004346537587</v>
      </c>
      <c r="S78" s="126">
        <v>0.30124469030919687</v>
      </c>
      <c r="T78" s="130">
        <v>8.1003655042971457E-3</v>
      </c>
    </row>
    <row r="79" spans="1:20" x14ac:dyDescent="0.3">
      <c r="A79" s="19" t="s">
        <v>121</v>
      </c>
      <c r="B79" s="16" t="s">
        <v>196</v>
      </c>
      <c r="C79" s="124">
        <v>7361</v>
      </c>
      <c r="D79" s="125">
        <v>1.0105963863605489</v>
      </c>
      <c r="E79" s="125">
        <v>0.27269591546228317</v>
      </c>
      <c r="F79" s="125">
        <v>0.9895147197203924</v>
      </c>
      <c r="G79" s="126">
        <v>0.20093207063710006</v>
      </c>
      <c r="H79" s="127">
        <v>4031</v>
      </c>
      <c r="I79" s="126">
        <v>0.54761581306887652</v>
      </c>
      <c r="J79" s="128">
        <v>7.2645028744435833E-2</v>
      </c>
      <c r="K79" s="129">
        <v>2282</v>
      </c>
      <c r="L79" s="129">
        <v>3330</v>
      </c>
      <c r="M79" s="131">
        <v>166</v>
      </c>
      <c r="N79" s="129">
        <v>1418</v>
      </c>
      <c r="O79" s="131">
        <v>172</v>
      </c>
      <c r="P79" s="131">
        <v>71</v>
      </c>
      <c r="Q79" s="126">
        <v>0.19263686999049043</v>
      </c>
      <c r="R79" s="126">
        <v>0.31001222659964678</v>
      </c>
      <c r="S79" s="126">
        <v>0.45238418693112348</v>
      </c>
      <c r="T79" s="130">
        <v>2.3366390436082053E-2</v>
      </c>
    </row>
    <row r="80" spans="1:20" x14ac:dyDescent="0.3">
      <c r="A80" s="19" t="s">
        <v>121</v>
      </c>
      <c r="B80" s="16" t="s">
        <v>197</v>
      </c>
      <c r="C80" s="124">
        <v>35743</v>
      </c>
      <c r="D80" s="125">
        <v>1.059060515345662</v>
      </c>
      <c r="E80" s="125">
        <v>0.28577331233312708</v>
      </c>
      <c r="F80" s="125">
        <v>0.94423310614466116</v>
      </c>
      <c r="G80" s="126">
        <v>0.19173713073753831</v>
      </c>
      <c r="H80" s="127">
        <v>16311</v>
      </c>
      <c r="I80" s="126">
        <v>0.45634110175418963</v>
      </c>
      <c r="J80" s="128">
        <v>0.29395015228243437</v>
      </c>
      <c r="K80" s="129">
        <v>12251</v>
      </c>
      <c r="L80" s="129">
        <v>19432</v>
      </c>
      <c r="M80" s="129">
        <v>1289</v>
      </c>
      <c r="N80" s="129">
        <v>4005</v>
      </c>
      <c r="O80" s="131">
        <v>546</v>
      </c>
      <c r="P80" s="131">
        <v>331</v>
      </c>
      <c r="Q80" s="126">
        <v>0.11204991187085583</v>
      </c>
      <c r="R80" s="126">
        <v>0.34275242704865289</v>
      </c>
      <c r="S80" s="126">
        <v>0.54365889824581037</v>
      </c>
      <c r="T80" s="130">
        <v>1.5275718322468735E-2</v>
      </c>
    </row>
    <row r="81" spans="1:20" x14ac:dyDescent="0.3">
      <c r="A81" s="19" t="s">
        <v>121</v>
      </c>
      <c r="B81" s="16" t="s">
        <v>199</v>
      </c>
      <c r="C81" s="124">
        <v>1966</v>
      </c>
      <c r="D81" s="125">
        <v>0.49898270600203459</v>
      </c>
      <c r="E81" s="125">
        <v>0.13464380800242287</v>
      </c>
      <c r="F81" s="125">
        <v>2.0040774719673804</v>
      </c>
      <c r="G81" s="126">
        <v>0.4069504254301109</v>
      </c>
      <c r="H81" s="127">
        <v>1359</v>
      </c>
      <c r="I81" s="126">
        <v>0.69125127161749744</v>
      </c>
      <c r="J81" s="128">
        <v>2.4491340626070033E-2</v>
      </c>
      <c r="K81" s="131">
        <v>607</v>
      </c>
      <c r="L81" s="131">
        <v>257</v>
      </c>
      <c r="M81" s="131">
        <v>11</v>
      </c>
      <c r="N81" s="131">
        <v>90</v>
      </c>
      <c r="O81" s="131">
        <v>14</v>
      </c>
      <c r="P81" s="131">
        <v>2</v>
      </c>
      <c r="Q81" s="126">
        <v>4.5778229908443539E-2</v>
      </c>
      <c r="R81" s="126">
        <v>0.30874872838250256</v>
      </c>
      <c r="S81" s="126">
        <v>0.13072227873855544</v>
      </c>
      <c r="T81" s="130">
        <v>7.1210579857578843E-3</v>
      </c>
    </row>
    <row r="82" spans="1:20" x14ac:dyDescent="0.3">
      <c r="A82" s="19" t="s">
        <v>121</v>
      </c>
      <c r="B82" s="16" t="s">
        <v>201</v>
      </c>
      <c r="C82" s="124">
        <v>8932</v>
      </c>
      <c r="D82" s="125">
        <v>0.28817733990147781</v>
      </c>
      <c r="E82" s="125">
        <v>7.7760800039000405E-2</v>
      </c>
      <c r="F82" s="125">
        <v>3.4700854700854702</v>
      </c>
      <c r="G82" s="126">
        <v>0.70463980463980458</v>
      </c>
      <c r="H82" s="127">
        <v>7717</v>
      </c>
      <c r="I82" s="126">
        <v>0.86397223466188988</v>
      </c>
      <c r="J82" s="128">
        <v>0.1390726089855647</v>
      </c>
      <c r="K82" s="131">
        <v>1215</v>
      </c>
      <c r="L82" s="131">
        <v>501</v>
      </c>
      <c r="M82" s="131">
        <v>38</v>
      </c>
      <c r="N82" s="131">
        <v>787</v>
      </c>
      <c r="O82" s="131">
        <v>29</v>
      </c>
      <c r="P82" s="131">
        <v>4</v>
      </c>
      <c r="Q82" s="126">
        <v>8.8110165696372589E-2</v>
      </c>
      <c r="R82" s="126">
        <v>0.13602776533811017</v>
      </c>
      <c r="S82" s="126">
        <v>5.6090461262875056E-2</v>
      </c>
      <c r="T82" s="130">
        <v>3.246753246753247E-3</v>
      </c>
    </row>
    <row r="83" spans="1:20" x14ac:dyDescent="0.3">
      <c r="A83" s="19" t="s">
        <v>121</v>
      </c>
      <c r="B83" s="16" t="s">
        <v>203</v>
      </c>
      <c r="C83" s="124">
        <v>7840</v>
      </c>
      <c r="D83" s="125">
        <v>0.20306122448979591</v>
      </c>
      <c r="E83" s="125">
        <v>5.4793354948116157E-2</v>
      </c>
      <c r="F83" s="125">
        <v>4.9246231155778899</v>
      </c>
      <c r="G83" s="126">
        <v>1</v>
      </c>
      <c r="H83" s="127">
        <v>6839</v>
      </c>
      <c r="I83" s="126">
        <v>0.87232142857142858</v>
      </c>
      <c r="J83" s="128">
        <v>0.1232496530843951</v>
      </c>
      <c r="K83" s="131">
        <v>1001</v>
      </c>
      <c r="L83" s="131">
        <v>342</v>
      </c>
      <c r="M83" s="131">
        <v>44</v>
      </c>
      <c r="N83" s="131">
        <v>170</v>
      </c>
      <c r="O83" s="131">
        <v>29</v>
      </c>
      <c r="P83" s="131">
        <v>6</v>
      </c>
      <c r="Q83" s="126">
        <v>2.1683673469387755E-2</v>
      </c>
      <c r="R83" s="126">
        <v>0.12767857142857142</v>
      </c>
      <c r="S83" s="126">
        <v>4.3622448979591839E-2</v>
      </c>
      <c r="T83" s="130">
        <v>3.6989795918367348E-3</v>
      </c>
    </row>
    <row r="84" spans="1:20" x14ac:dyDescent="0.3">
      <c r="A84" s="19" t="s">
        <v>205</v>
      </c>
      <c r="B84" s="16" t="s">
        <v>209</v>
      </c>
      <c r="C84" s="124">
        <v>29133</v>
      </c>
      <c r="D84" s="125">
        <v>1.7964507603061819</v>
      </c>
      <c r="E84" s="125">
        <v>0.48474820539268526</v>
      </c>
      <c r="F84" s="125">
        <v>0.55665316416997868</v>
      </c>
      <c r="G84" s="126">
        <v>0.11303467313247526</v>
      </c>
      <c r="H84" s="127">
        <v>9972</v>
      </c>
      <c r="I84" s="126">
        <v>0.34229224590670376</v>
      </c>
      <c r="J84" s="128">
        <v>0.17971129413036818</v>
      </c>
      <c r="K84" s="129">
        <v>11440</v>
      </c>
      <c r="L84" s="129">
        <v>19161</v>
      </c>
      <c r="M84" s="129">
        <v>2147</v>
      </c>
      <c r="N84" s="129">
        <v>14190</v>
      </c>
      <c r="O84" s="129">
        <v>1849</v>
      </c>
      <c r="P84" s="129">
        <v>3549</v>
      </c>
      <c r="Q84" s="126">
        <v>0.48707651117289674</v>
      </c>
      <c r="R84" s="126">
        <v>0.39268183846497101</v>
      </c>
      <c r="S84" s="126">
        <v>0.65770775409329629</v>
      </c>
      <c r="T84" s="130">
        <v>0.12182061579651941</v>
      </c>
    </row>
    <row r="85" spans="1:20" x14ac:dyDescent="0.3">
      <c r="A85" s="19" t="s">
        <v>205</v>
      </c>
      <c r="B85" s="16" t="s">
        <v>210</v>
      </c>
      <c r="C85" s="124">
        <v>25735</v>
      </c>
      <c r="D85" s="125">
        <v>1.3616864192733631</v>
      </c>
      <c r="E85" s="125">
        <v>0.36743286408688047</v>
      </c>
      <c r="F85" s="125">
        <v>0.73438347173472596</v>
      </c>
      <c r="G85" s="126">
        <v>0.14912480701552086</v>
      </c>
      <c r="H85" s="127">
        <v>11917</v>
      </c>
      <c r="I85" s="126">
        <v>0.46306586360986984</v>
      </c>
      <c r="J85" s="128">
        <v>0.21476328641712772</v>
      </c>
      <c r="K85" s="129">
        <v>10600</v>
      </c>
      <c r="L85" s="129">
        <v>13818</v>
      </c>
      <c r="M85" s="131">
        <v>852</v>
      </c>
      <c r="N85" s="129">
        <v>7700</v>
      </c>
      <c r="O85" s="131">
        <v>476</v>
      </c>
      <c r="P85" s="129">
        <v>1597</v>
      </c>
      <c r="Q85" s="126">
        <v>0.29920341946765106</v>
      </c>
      <c r="R85" s="126">
        <v>0.41189042160481831</v>
      </c>
      <c r="S85" s="126">
        <v>0.53693413639013021</v>
      </c>
      <c r="T85" s="130">
        <v>6.2055566349329704E-2</v>
      </c>
    </row>
    <row r="86" spans="1:20" x14ac:dyDescent="0.3">
      <c r="A86" s="19" t="s">
        <v>205</v>
      </c>
      <c r="B86" s="16" t="s">
        <v>212</v>
      </c>
      <c r="C86" s="124">
        <v>22874</v>
      </c>
      <c r="D86" s="125">
        <v>1.1047477485354551</v>
      </c>
      <c r="E86" s="125">
        <v>0.2981014010219229</v>
      </c>
      <c r="F86" s="125">
        <v>0.905184012663237</v>
      </c>
      <c r="G86" s="126">
        <v>0.18380777399998383</v>
      </c>
      <c r="H86" s="127">
        <v>12410</v>
      </c>
      <c r="I86" s="126">
        <v>0.54253737868322116</v>
      </c>
      <c r="J86" s="128">
        <v>0.22364793022040405</v>
      </c>
      <c r="K86" s="129">
        <v>8496</v>
      </c>
      <c r="L86" s="129">
        <v>10464</v>
      </c>
      <c r="M86" s="131">
        <v>827</v>
      </c>
      <c r="N86" s="129">
        <v>4525</v>
      </c>
      <c r="O86" s="131">
        <v>295</v>
      </c>
      <c r="P86" s="131">
        <v>663</v>
      </c>
      <c r="Q86" s="126">
        <v>0.19782285564396257</v>
      </c>
      <c r="R86" s="126">
        <v>0.37142607327096266</v>
      </c>
      <c r="S86" s="126">
        <v>0.45746262131677889</v>
      </c>
      <c r="T86" s="130">
        <v>2.8984873655678936E-2</v>
      </c>
    </row>
    <row r="87" spans="1:20" x14ac:dyDescent="0.3">
      <c r="A87" s="19" t="s">
        <v>205</v>
      </c>
      <c r="B87" s="16" t="s">
        <v>214</v>
      </c>
      <c r="C87" s="124">
        <v>26350</v>
      </c>
      <c r="D87" s="125">
        <v>1.0588235294117647</v>
      </c>
      <c r="E87" s="125">
        <v>0.28570936484917797</v>
      </c>
      <c r="F87" s="125">
        <v>0.94444444444444442</v>
      </c>
      <c r="G87" s="126">
        <v>0.19178004535147389</v>
      </c>
      <c r="H87" s="127">
        <v>14924</v>
      </c>
      <c r="I87" s="126">
        <v>0.56637571157495259</v>
      </c>
      <c r="J87" s="128">
        <v>0.26895420714015389</v>
      </c>
      <c r="K87" s="129">
        <v>10170</v>
      </c>
      <c r="L87" s="129">
        <v>11426</v>
      </c>
      <c r="M87" s="131">
        <v>849</v>
      </c>
      <c r="N87" s="129">
        <v>4526</v>
      </c>
      <c r="O87" s="131">
        <v>512</v>
      </c>
      <c r="P87" s="131">
        <v>417</v>
      </c>
      <c r="Q87" s="126">
        <v>0.17176470588235293</v>
      </c>
      <c r="R87" s="126">
        <v>0.38595825426944974</v>
      </c>
      <c r="S87" s="126">
        <v>0.43362428842504747</v>
      </c>
      <c r="T87" s="130">
        <v>1.9430740037950665E-2</v>
      </c>
    </row>
    <row r="88" spans="1:20" x14ac:dyDescent="0.3">
      <c r="A88" s="19" t="s">
        <v>205</v>
      </c>
      <c r="B88" s="16" t="s">
        <v>218</v>
      </c>
      <c r="C88" s="124">
        <v>54349</v>
      </c>
      <c r="D88" s="125">
        <v>1.5348580470661835</v>
      </c>
      <c r="E88" s="125">
        <v>0.41416091121865511</v>
      </c>
      <c r="F88" s="125">
        <v>0.65152604953367377</v>
      </c>
      <c r="G88" s="126">
        <v>0.13229967740530721</v>
      </c>
      <c r="H88" s="127">
        <v>23273</v>
      </c>
      <c r="I88" s="126">
        <v>0.42821395057866751</v>
      </c>
      <c r="J88" s="128">
        <v>0.41941646092018237</v>
      </c>
      <c r="K88" s="129">
        <v>19723</v>
      </c>
      <c r="L88" s="129">
        <v>31076</v>
      </c>
      <c r="M88" s="129">
        <v>2349</v>
      </c>
      <c r="N88" s="129">
        <v>21639</v>
      </c>
      <c r="O88" s="129">
        <v>2288</v>
      </c>
      <c r="P88" s="129">
        <v>6343</v>
      </c>
      <c r="Q88" s="126">
        <v>0.39814899998160042</v>
      </c>
      <c r="R88" s="126">
        <v>0.36289536146019247</v>
      </c>
      <c r="S88" s="126">
        <v>0.57178604942133249</v>
      </c>
      <c r="T88" s="130">
        <v>0.1167086790925316</v>
      </c>
    </row>
    <row r="89" spans="1:20" x14ac:dyDescent="0.3">
      <c r="A89" s="19" t="s">
        <v>205</v>
      </c>
      <c r="B89" s="16" t="s">
        <v>219</v>
      </c>
      <c r="C89" s="124">
        <v>32988</v>
      </c>
      <c r="D89" s="125">
        <v>0.8892021341093731</v>
      </c>
      <c r="E89" s="125">
        <v>0.23993930046120462</v>
      </c>
      <c r="F89" s="125">
        <v>1.1246036886782804</v>
      </c>
      <c r="G89" s="126">
        <v>0.22836340208875283</v>
      </c>
      <c r="H89" s="127">
        <v>21041</v>
      </c>
      <c r="I89" s="126">
        <v>0.63783800169758698</v>
      </c>
      <c r="J89" s="128">
        <v>0.37919227234226605</v>
      </c>
      <c r="K89" s="129">
        <v>11947</v>
      </c>
      <c r="L89" s="129">
        <v>11552</v>
      </c>
      <c r="M89" s="129">
        <v>1215</v>
      </c>
      <c r="N89" s="129">
        <v>3872</v>
      </c>
      <c r="O89" s="131">
        <v>275</v>
      </c>
      <c r="P89" s="131">
        <v>472</v>
      </c>
      <c r="Q89" s="126">
        <v>0.11737601552079543</v>
      </c>
      <c r="R89" s="126">
        <v>0.36216199830241302</v>
      </c>
      <c r="S89" s="126">
        <v>0.35018794713229051</v>
      </c>
      <c r="T89" s="130">
        <v>1.4308233296956468E-2</v>
      </c>
    </row>
    <row r="90" spans="1:20" x14ac:dyDescent="0.3">
      <c r="A90" s="19" t="s">
        <v>205</v>
      </c>
      <c r="B90" s="16" t="s">
        <v>221</v>
      </c>
      <c r="C90" s="124">
        <v>25653</v>
      </c>
      <c r="D90" s="125">
        <v>1.02155693291233</v>
      </c>
      <c r="E90" s="125">
        <v>0.27565347232300852</v>
      </c>
      <c r="F90" s="125">
        <v>0.97889796229871018</v>
      </c>
      <c r="G90" s="126">
        <v>0.19877621887494215</v>
      </c>
      <c r="H90" s="127">
        <v>14435</v>
      </c>
      <c r="I90" s="126">
        <v>0.56270221806416398</v>
      </c>
      <c r="J90" s="128">
        <v>0.26014164969633619</v>
      </c>
      <c r="K90" s="129">
        <v>6886</v>
      </c>
      <c r="L90" s="129">
        <v>11218</v>
      </c>
      <c r="M90" s="131">
        <v>1202</v>
      </c>
      <c r="N90" s="129">
        <v>5807</v>
      </c>
      <c r="O90" s="131">
        <v>371</v>
      </c>
      <c r="P90" s="131">
        <v>722</v>
      </c>
      <c r="Q90" s="126">
        <v>0.22636728647721513</v>
      </c>
      <c r="R90" s="126">
        <v>0.26842864382333448</v>
      </c>
      <c r="S90" s="126">
        <v>0.43729778193583596</v>
      </c>
      <c r="T90" s="130">
        <v>2.8144856352083577E-2</v>
      </c>
    </row>
    <row r="91" spans="1:20" x14ac:dyDescent="0.3">
      <c r="A91" s="19" t="s">
        <v>205</v>
      </c>
      <c r="B91" s="16" t="s">
        <v>223</v>
      </c>
      <c r="C91" s="124">
        <v>19929</v>
      </c>
      <c r="D91" s="125">
        <v>0.82944452807466507</v>
      </c>
      <c r="E91" s="125">
        <v>0.22381450988862545</v>
      </c>
      <c r="F91" s="125">
        <v>1.2056261343012704</v>
      </c>
      <c r="G91" s="126">
        <v>0.24481591910811509</v>
      </c>
      <c r="H91" s="127">
        <v>13456</v>
      </c>
      <c r="I91" s="126">
        <v>0.67519694916955186</v>
      </c>
      <c r="J91" s="128">
        <v>0.24249851321883617</v>
      </c>
      <c r="K91" s="129">
        <v>5820</v>
      </c>
      <c r="L91" s="129">
        <v>6473</v>
      </c>
      <c r="M91" s="131">
        <v>616</v>
      </c>
      <c r="N91" s="129">
        <v>2942</v>
      </c>
      <c r="O91" s="131">
        <v>236</v>
      </c>
      <c r="P91" s="131">
        <v>443</v>
      </c>
      <c r="Q91" s="126">
        <v>0.14762406543228462</v>
      </c>
      <c r="R91" s="126">
        <v>0.29203673039289479</v>
      </c>
      <c r="S91" s="126">
        <v>0.32480305083044808</v>
      </c>
      <c r="T91" s="130">
        <v>2.2228912639871545E-2</v>
      </c>
    </row>
    <row r="92" spans="1:20" x14ac:dyDescent="0.3">
      <c r="A92" s="19" t="s">
        <v>205</v>
      </c>
      <c r="B92" s="16" t="s">
        <v>226</v>
      </c>
      <c r="C92" s="124">
        <v>30346</v>
      </c>
      <c r="D92" s="125">
        <v>1.485203980755289</v>
      </c>
      <c r="E92" s="125">
        <v>0.40076242567900522</v>
      </c>
      <c r="F92" s="125">
        <v>0.67330818726425556</v>
      </c>
      <c r="G92" s="126">
        <v>0.13672278496488455</v>
      </c>
      <c r="H92" s="127">
        <v>12131</v>
      </c>
      <c r="I92" s="126">
        <v>0.39975614578527646</v>
      </c>
      <c r="J92" s="128">
        <v>0.2186199066481645</v>
      </c>
      <c r="K92" s="129">
        <v>6463</v>
      </c>
      <c r="L92" s="129">
        <v>18215</v>
      </c>
      <c r="M92" s="129">
        <v>1438</v>
      </c>
      <c r="N92" s="129">
        <v>16523</v>
      </c>
      <c r="O92" s="129">
        <v>1365</v>
      </c>
      <c r="P92" s="129">
        <v>1066</v>
      </c>
      <c r="Q92" s="126">
        <v>0.54448691755091283</v>
      </c>
      <c r="R92" s="126">
        <v>0.21297699861596256</v>
      </c>
      <c r="S92" s="126">
        <v>0.60024385421472348</v>
      </c>
      <c r="T92" s="130">
        <v>4.4981216634811839E-2</v>
      </c>
    </row>
    <row r="93" spans="1:20" x14ac:dyDescent="0.3">
      <c r="A93" s="19" t="s">
        <v>205</v>
      </c>
      <c r="B93" s="16" t="s">
        <v>227</v>
      </c>
      <c r="C93" s="124">
        <v>15742</v>
      </c>
      <c r="D93" s="125">
        <v>0.86081819336805998</v>
      </c>
      <c r="E93" s="125">
        <v>0.23228027376237165</v>
      </c>
      <c r="F93" s="125">
        <v>1.1616854844660911</v>
      </c>
      <c r="G93" s="126">
        <v>0.23589327694770623</v>
      </c>
      <c r="H93" s="127">
        <v>10050</v>
      </c>
      <c r="I93" s="126">
        <v>0.63841951467412017</v>
      </c>
      <c r="J93" s="128">
        <v>0.18111697813981151</v>
      </c>
      <c r="K93" s="129">
        <v>3908</v>
      </c>
      <c r="L93" s="129">
        <v>5692</v>
      </c>
      <c r="M93" s="131">
        <v>627</v>
      </c>
      <c r="N93" s="129">
        <v>2728</v>
      </c>
      <c r="O93" s="131">
        <v>206</v>
      </c>
      <c r="P93" s="131">
        <v>390</v>
      </c>
      <c r="Q93" s="126">
        <v>0.17329437174437809</v>
      </c>
      <c r="R93" s="126">
        <v>0.24825308092999618</v>
      </c>
      <c r="S93" s="126">
        <v>0.36158048532587983</v>
      </c>
      <c r="T93" s="130">
        <v>2.4774488629144963E-2</v>
      </c>
    </row>
    <row r="94" spans="1:20" x14ac:dyDescent="0.3">
      <c r="A94" s="19" t="s">
        <v>229</v>
      </c>
      <c r="B94" s="16" t="s">
        <v>232</v>
      </c>
      <c r="C94" s="124">
        <v>68677</v>
      </c>
      <c r="D94" s="125">
        <v>1.3100601365813882</v>
      </c>
      <c r="E94" s="125">
        <v>0.35350220234040153</v>
      </c>
      <c r="F94" s="125">
        <v>0.76332373764879802</v>
      </c>
      <c r="G94" s="126">
        <v>0.15500145284909264</v>
      </c>
      <c r="H94" s="127">
        <v>36065</v>
      </c>
      <c r="I94" s="126">
        <v>0.52513942076677778</v>
      </c>
      <c r="J94" s="128">
        <v>0.64994863846888573</v>
      </c>
      <c r="K94" s="129">
        <v>25429</v>
      </c>
      <c r="L94" s="129">
        <v>32612</v>
      </c>
      <c r="M94" s="129">
        <v>3835</v>
      </c>
      <c r="N94" s="129">
        <v>23646</v>
      </c>
      <c r="O94" s="129">
        <v>2293</v>
      </c>
      <c r="P94" s="129">
        <v>2156</v>
      </c>
      <c r="Q94" s="126">
        <v>0.34430741004994392</v>
      </c>
      <c r="R94" s="126">
        <v>0.37026952254757778</v>
      </c>
      <c r="S94" s="126">
        <v>0.47486057923322217</v>
      </c>
      <c r="T94" s="130">
        <v>3.3388179448723736E-2</v>
      </c>
    </row>
    <row r="95" spans="1:20" x14ac:dyDescent="0.3">
      <c r="A95" s="19" t="s">
        <v>229</v>
      </c>
      <c r="B95" s="16" t="s">
        <v>233</v>
      </c>
      <c r="C95" s="124">
        <v>32500</v>
      </c>
      <c r="D95" s="125">
        <v>1.1850153846153846</v>
      </c>
      <c r="E95" s="125">
        <v>0.31976054882635663</v>
      </c>
      <c r="F95" s="125">
        <v>0.84387090073481685</v>
      </c>
      <c r="G95" s="126">
        <v>0.17135745841451891</v>
      </c>
      <c r="H95" s="127">
        <v>19370</v>
      </c>
      <c r="I95" s="126">
        <v>0.59599999999999997</v>
      </c>
      <c r="J95" s="128">
        <v>0.34907819567842274</v>
      </c>
      <c r="K95" s="129">
        <v>13130</v>
      </c>
      <c r="L95" s="129">
        <v>12818</v>
      </c>
      <c r="M95" s="129">
        <v>1290</v>
      </c>
      <c r="N95" s="129">
        <v>9514</v>
      </c>
      <c r="O95" s="131">
        <v>455</v>
      </c>
      <c r="P95" s="129">
        <v>1306</v>
      </c>
      <c r="Q95" s="126">
        <v>0.29273846153846156</v>
      </c>
      <c r="R95" s="126">
        <v>0.40400000000000003</v>
      </c>
      <c r="S95" s="126">
        <v>0.39439999999999997</v>
      </c>
      <c r="T95" s="130">
        <v>4.0184615384615388E-2</v>
      </c>
    </row>
    <row r="96" spans="1:20" x14ac:dyDescent="0.3">
      <c r="A96" s="19" t="s">
        <v>229</v>
      </c>
      <c r="B96" s="16" t="s">
        <v>235</v>
      </c>
      <c r="C96" s="124">
        <v>44618</v>
      </c>
      <c r="D96" s="125">
        <v>1.1799273835671702</v>
      </c>
      <c r="E96" s="125">
        <v>0.31838761980895475</v>
      </c>
      <c r="F96" s="125">
        <v>0.84750978231964447</v>
      </c>
      <c r="G96" s="126">
        <v>0.17209637416490739</v>
      </c>
      <c r="H96" s="127">
        <v>25346</v>
      </c>
      <c r="I96" s="126">
        <v>0.56806669953830291</v>
      </c>
      <c r="J96" s="128">
        <v>0.45677521670961813</v>
      </c>
      <c r="K96" s="129">
        <v>19272</v>
      </c>
      <c r="L96" s="129">
        <v>17911</v>
      </c>
      <c r="M96" s="129">
        <v>2226</v>
      </c>
      <c r="N96" s="129">
        <v>11365</v>
      </c>
      <c r="O96" s="131">
        <v>484</v>
      </c>
      <c r="P96" s="129">
        <v>1388</v>
      </c>
      <c r="Q96" s="126">
        <v>0.25471782688601013</v>
      </c>
      <c r="R96" s="126">
        <v>0.43193330046169709</v>
      </c>
      <c r="S96" s="126">
        <v>0.40142991617732754</v>
      </c>
      <c r="T96" s="130">
        <v>3.1108521224617866E-2</v>
      </c>
    </row>
    <row r="97" spans="1:20" x14ac:dyDescent="0.3">
      <c r="A97" s="19" t="s">
        <v>229</v>
      </c>
      <c r="B97" s="16" t="s">
        <v>237</v>
      </c>
      <c r="C97" s="124">
        <v>60263</v>
      </c>
      <c r="D97" s="125">
        <v>1.2357831505235386</v>
      </c>
      <c r="E97" s="125">
        <v>0.33345955130365207</v>
      </c>
      <c r="F97" s="125">
        <v>0.80920345901815438</v>
      </c>
      <c r="G97" s="126">
        <v>0.1643178452496048</v>
      </c>
      <c r="H97" s="127">
        <v>28934</v>
      </c>
      <c r="I97" s="126">
        <v>0.48012876889633771</v>
      </c>
      <c r="J97" s="128">
        <v>0.52143668114401054</v>
      </c>
      <c r="K97" s="129">
        <v>31329</v>
      </c>
      <c r="L97" s="129">
        <v>25156</v>
      </c>
      <c r="M97" s="129">
        <v>2289</v>
      </c>
      <c r="N97" s="129">
        <v>13243</v>
      </c>
      <c r="O97" s="131">
        <v>624</v>
      </c>
      <c r="P97" s="129">
        <v>1831</v>
      </c>
      <c r="Q97" s="126">
        <v>0.21975341420108524</v>
      </c>
      <c r="R97" s="126">
        <v>0.51987123110366229</v>
      </c>
      <c r="S97" s="126">
        <v>0.41743690158140151</v>
      </c>
      <c r="T97" s="130">
        <v>3.0383485720923285E-2</v>
      </c>
    </row>
    <row r="98" spans="1:20" x14ac:dyDescent="0.3">
      <c r="A98" s="19" t="s">
        <v>229</v>
      </c>
      <c r="B98" s="16" t="s">
        <v>239</v>
      </c>
      <c r="C98" s="124">
        <v>36948</v>
      </c>
      <c r="D98" s="125">
        <v>1.0015968388004763</v>
      </c>
      <c r="E98" s="125">
        <v>0.27026750794592697</v>
      </c>
      <c r="F98" s="125">
        <v>0.99840570702840004</v>
      </c>
      <c r="G98" s="126">
        <v>0.20273748540678735</v>
      </c>
      <c r="H98" s="127">
        <v>16178</v>
      </c>
      <c r="I98" s="126">
        <v>0.4378586121034968</v>
      </c>
      <c r="J98" s="128">
        <v>0.29155328083043486</v>
      </c>
      <c r="K98" s="129">
        <v>20770</v>
      </c>
      <c r="L98" s="129">
        <v>9408</v>
      </c>
      <c r="M98" s="131">
        <v>975</v>
      </c>
      <c r="N98" s="129">
        <v>4782</v>
      </c>
      <c r="O98" s="131">
        <v>144</v>
      </c>
      <c r="P98" s="131">
        <v>928</v>
      </c>
      <c r="Q98" s="126">
        <v>0.12942513803182851</v>
      </c>
      <c r="R98" s="126">
        <v>0.56214138789650314</v>
      </c>
      <c r="S98" s="126">
        <v>0.25462812601493989</v>
      </c>
      <c r="T98" s="130">
        <v>2.5116379776983871E-2</v>
      </c>
    </row>
    <row r="99" spans="1:20" x14ac:dyDescent="0.3">
      <c r="A99" s="19" t="s">
        <v>229</v>
      </c>
      <c r="B99" s="16" t="s">
        <v>241</v>
      </c>
      <c r="C99" s="124">
        <v>48426</v>
      </c>
      <c r="D99" s="125">
        <v>1.0526989633667865</v>
      </c>
      <c r="E99" s="125">
        <v>0.28405673263419523</v>
      </c>
      <c r="F99" s="125">
        <v>0.94993918945427436</v>
      </c>
      <c r="G99" s="126">
        <v>0.19289581500142916</v>
      </c>
      <c r="H99" s="127">
        <v>19720</v>
      </c>
      <c r="I99" s="126">
        <v>0.4072192623797134</v>
      </c>
      <c r="J99" s="128">
        <v>0.355385752131053</v>
      </c>
      <c r="K99" s="129">
        <v>28706</v>
      </c>
      <c r="L99" s="129">
        <v>13157</v>
      </c>
      <c r="M99" s="129">
        <v>1301</v>
      </c>
      <c r="N99" s="129">
        <v>6572</v>
      </c>
      <c r="O99" s="131">
        <v>257</v>
      </c>
      <c r="P99" s="131">
        <v>985</v>
      </c>
      <c r="Q99" s="126">
        <v>0.13571222070788419</v>
      </c>
      <c r="R99" s="126">
        <v>0.5927807376202866</v>
      </c>
      <c r="S99" s="126">
        <v>0.27169289224796594</v>
      </c>
      <c r="T99" s="130">
        <v>2.0340313054970471E-2</v>
      </c>
    </row>
    <row r="100" spans="1:20" x14ac:dyDescent="0.3">
      <c r="A100" s="19" t="s">
        <v>229</v>
      </c>
      <c r="B100" s="16" t="s">
        <v>245</v>
      </c>
      <c r="C100" s="124">
        <v>43817</v>
      </c>
      <c r="D100" s="125">
        <v>1.2035739553141476</v>
      </c>
      <c r="E100" s="125">
        <v>0.3247683308594948</v>
      </c>
      <c r="F100" s="125">
        <v>0.83085878984394257</v>
      </c>
      <c r="G100" s="126">
        <v>0.16871520324382097</v>
      </c>
      <c r="H100" s="127">
        <v>23784</v>
      </c>
      <c r="I100" s="126">
        <v>0.54280302165826044</v>
      </c>
      <c r="J100" s="128">
        <v>0.42862549334102257</v>
      </c>
      <c r="K100" s="129">
        <v>16650</v>
      </c>
      <c r="L100" s="129">
        <v>20033</v>
      </c>
      <c r="M100" s="129">
        <v>1347</v>
      </c>
      <c r="N100" s="129">
        <v>12635</v>
      </c>
      <c r="O100" s="131">
        <v>756</v>
      </c>
      <c r="P100" s="129">
        <v>1316</v>
      </c>
      <c r="Q100" s="126">
        <v>0.28835839970787591</v>
      </c>
      <c r="R100" s="126">
        <v>0.37998950179154212</v>
      </c>
      <c r="S100" s="126">
        <v>0.4571969783417395</v>
      </c>
      <c r="T100" s="130">
        <v>3.0034005066526689E-2</v>
      </c>
    </row>
    <row r="101" spans="1:20" x14ac:dyDescent="0.3">
      <c r="A101" s="19" t="s">
        <v>229</v>
      </c>
      <c r="B101" s="16" t="s">
        <v>246</v>
      </c>
      <c r="C101" s="124">
        <v>39764</v>
      </c>
      <c r="D101" s="125">
        <v>1.1681923347751735</v>
      </c>
      <c r="E101" s="125">
        <v>0.31522107387972126</v>
      </c>
      <c r="F101" s="125">
        <v>0.85602342202703874</v>
      </c>
      <c r="G101" s="126">
        <v>0.1738251642687558</v>
      </c>
      <c r="H101" s="127">
        <v>22418</v>
      </c>
      <c r="I101" s="126">
        <v>0.56377628005230862</v>
      </c>
      <c r="J101" s="128">
        <v>0.40400800158589989</v>
      </c>
      <c r="K101" s="129">
        <v>17346</v>
      </c>
      <c r="L101" s="129">
        <v>16798</v>
      </c>
      <c r="M101" s="129">
        <v>1155</v>
      </c>
      <c r="N101" s="129">
        <v>9265</v>
      </c>
      <c r="O101" s="131">
        <v>337</v>
      </c>
      <c r="P101" s="129">
        <v>1551</v>
      </c>
      <c r="Q101" s="126">
        <v>0.23299969821949501</v>
      </c>
      <c r="R101" s="126">
        <v>0.43622371994769138</v>
      </c>
      <c r="S101" s="126">
        <v>0.42244241022029977</v>
      </c>
      <c r="T101" s="130">
        <v>3.9005130268584647E-2</v>
      </c>
    </row>
    <row r="102" spans="1:20" x14ac:dyDescent="0.3">
      <c r="A102" s="19" t="s">
        <v>229</v>
      </c>
      <c r="B102" s="16" t="s">
        <v>248</v>
      </c>
      <c r="C102" s="124">
        <v>12457</v>
      </c>
      <c r="D102" s="125">
        <v>1.2307136549731075</v>
      </c>
      <c r="E102" s="125">
        <v>0.33209161574726703</v>
      </c>
      <c r="F102" s="125">
        <v>0.81253669036592524</v>
      </c>
      <c r="G102" s="126">
        <v>0.16499469528859093</v>
      </c>
      <c r="H102" s="127">
        <v>6639</v>
      </c>
      <c r="I102" s="126">
        <v>0.53295335955687562</v>
      </c>
      <c r="J102" s="128">
        <v>0.11964533511146354</v>
      </c>
      <c r="K102" s="129">
        <v>5818</v>
      </c>
      <c r="L102" s="129">
        <v>5051</v>
      </c>
      <c r="M102" s="131">
        <v>397</v>
      </c>
      <c r="N102" s="129">
        <v>3546</v>
      </c>
      <c r="O102" s="131">
        <v>141</v>
      </c>
      <c r="P102" s="131">
        <v>378</v>
      </c>
      <c r="Q102" s="126">
        <v>0.28465922774343744</v>
      </c>
      <c r="R102" s="126">
        <v>0.46704664044312433</v>
      </c>
      <c r="S102" s="126">
        <v>0.40547483342698887</v>
      </c>
      <c r="T102" s="130">
        <v>3.0344384683310587E-2</v>
      </c>
    </row>
    <row r="103" spans="1:20" x14ac:dyDescent="0.3">
      <c r="A103" s="19" t="s">
        <v>229</v>
      </c>
      <c r="B103" s="16" t="s">
        <v>250</v>
      </c>
      <c r="C103" s="124">
        <v>55605</v>
      </c>
      <c r="D103" s="125">
        <v>1.0692923298264545</v>
      </c>
      <c r="E103" s="125">
        <v>0.28853423059321326</v>
      </c>
      <c r="F103" s="125">
        <v>0.9351979548588919</v>
      </c>
      <c r="G103" s="126">
        <v>0.18990244185399946</v>
      </c>
      <c r="H103" s="127">
        <v>25433</v>
      </c>
      <c r="I103" s="126">
        <v>0.45738692563618377</v>
      </c>
      <c r="J103" s="128">
        <v>0.45834309502784337</v>
      </c>
      <c r="K103" s="129">
        <v>30172</v>
      </c>
      <c r="L103" s="129">
        <v>17487</v>
      </c>
      <c r="M103" s="129">
        <v>1726</v>
      </c>
      <c r="N103" s="129">
        <v>8358</v>
      </c>
      <c r="O103" s="131">
        <v>347</v>
      </c>
      <c r="P103" s="129">
        <v>1368</v>
      </c>
      <c r="Q103" s="126">
        <v>0.15031022390072835</v>
      </c>
      <c r="R103" s="126">
        <v>0.54261307436381623</v>
      </c>
      <c r="S103" s="126">
        <v>0.31448610736444566</v>
      </c>
      <c r="T103" s="130">
        <v>2.460210412732668E-2</v>
      </c>
    </row>
    <row r="104" spans="1:20" x14ac:dyDescent="0.3">
      <c r="A104" s="19" t="s">
        <v>229</v>
      </c>
      <c r="B104" s="16" t="s">
        <v>252</v>
      </c>
      <c r="C104" s="124">
        <v>10780</v>
      </c>
      <c r="D104" s="125">
        <v>0.84434137291280154</v>
      </c>
      <c r="E104" s="125">
        <v>0.2278342241835328</v>
      </c>
      <c r="F104" s="125">
        <v>1.1843550867941111</v>
      </c>
      <c r="G104" s="126">
        <v>0.24049659415513069</v>
      </c>
      <c r="H104" s="127">
        <v>5586</v>
      </c>
      <c r="I104" s="126">
        <v>0.51818181818181819</v>
      </c>
      <c r="J104" s="128">
        <v>0.10066860098397881</v>
      </c>
      <c r="K104" s="129">
        <v>5194</v>
      </c>
      <c r="L104" s="129">
        <v>2607</v>
      </c>
      <c r="M104" s="131">
        <v>84</v>
      </c>
      <c r="N104" s="129">
        <v>1135</v>
      </c>
      <c r="O104" s="131">
        <v>62</v>
      </c>
      <c r="P104" s="131">
        <v>20</v>
      </c>
      <c r="Q104" s="126">
        <v>0.10528756957328386</v>
      </c>
      <c r="R104" s="126">
        <v>0.48181818181818181</v>
      </c>
      <c r="S104" s="126">
        <v>0.24183673469387756</v>
      </c>
      <c r="T104" s="130">
        <v>5.7513914656771798E-3</v>
      </c>
    </row>
    <row r="105" spans="1:20" x14ac:dyDescent="0.3">
      <c r="A105" s="19" t="s">
        <v>229</v>
      </c>
      <c r="B105" s="16" t="s">
        <v>256</v>
      </c>
      <c r="C105" s="124">
        <v>25972</v>
      </c>
      <c r="D105" s="125">
        <v>1.2418373633143385</v>
      </c>
      <c r="E105" s="125">
        <v>0.3350931996341554</v>
      </c>
      <c r="F105" s="125">
        <v>0.80525842557281502</v>
      </c>
      <c r="G105" s="126">
        <v>0.163516761927541</v>
      </c>
      <c r="H105" s="127">
        <v>14106</v>
      </c>
      <c r="I105" s="126">
        <v>0.54312336362236258</v>
      </c>
      <c r="J105" s="128">
        <v>0.25421254663086379</v>
      </c>
      <c r="K105" s="129">
        <v>11609</v>
      </c>
      <c r="L105" s="129">
        <v>11866</v>
      </c>
      <c r="M105" s="131">
        <v>402</v>
      </c>
      <c r="N105" s="129">
        <v>7174</v>
      </c>
      <c r="O105" s="131">
        <v>270</v>
      </c>
      <c r="P105" s="131">
        <v>932</v>
      </c>
      <c r="Q105" s="126">
        <v>0.27622054520252581</v>
      </c>
      <c r="R105" s="126">
        <v>0.44698136454643461</v>
      </c>
      <c r="S105" s="126">
        <v>0.45687663637763748</v>
      </c>
      <c r="T105" s="130">
        <v>3.5884799014323114E-2</v>
      </c>
    </row>
    <row r="106" spans="1:20" x14ac:dyDescent="0.3">
      <c r="A106" s="19" t="s">
        <v>229</v>
      </c>
      <c r="B106" s="16" t="s">
        <v>257</v>
      </c>
      <c r="C106" s="124">
        <v>31622</v>
      </c>
      <c r="D106" s="125">
        <v>1.2611156789576876</v>
      </c>
      <c r="E106" s="125">
        <v>0.34029519521209961</v>
      </c>
      <c r="F106" s="125">
        <v>0.79294866972592093</v>
      </c>
      <c r="G106" s="126">
        <v>0.16101712783210026</v>
      </c>
      <c r="H106" s="127">
        <v>17614</v>
      </c>
      <c r="I106" s="126">
        <v>0.55701726646005945</v>
      </c>
      <c r="J106" s="128">
        <v>0.31743228387608352</v>
      </c>
      <c r="K106" s="129">
        <v>14008</v>
      </c>
      <c r="L106" s="129">
        <v>12932</v>
      </c>
      <c r="M106" s="131">
        <v>749</v>
      </c>
      <c r="N106" s="129">
        <v>10286</v>
      </c>
      <c r="O106" s="131">
        <v>406</v>
      </c>
      <c r="P106" s="129">
        <v>1498</v>
      </c>
      <c r="Q106" s="126">
        <v>0.32527986844601858</v>
      </c>
      <c r="R106" s="126">
        <v>0.44298273353994055</v>
      </c>
      <c r="S106" s="126">
        <v>0.40895579027259504</v>
      </c>
      <c r="T106" s="130">
        <v>4.7372082727215228E-2</v>
      </c>
    </row>
    <row r="107" spans="1:20" x14ac:dyDescent="0.3">
      <c r="A107" s="19" t="s">
        <v>229</v>
      </c>
      <c r="B107" s="16" t="s">
        <v>259</v>
      </c>
      <c r="C107" s="124">
        <v>16809</v>
      </c>
      <c r="D107" s="125">
        <v>1.1008983282765186</v>
      </c>
      <c r="E107" s="125">
        <v>0.2970626864612167</v>
      </c>
      <c r="F107" s="125">
        <v>0.90834909483923265</v>
      </c>
      <c r="G107" s="126">
        <v>0.18445047946225232</v>
      </c>
      <c r="H107" s="127">
        <v>8360</v>
      </c>
      <c r="I107" s="126">
        <v>0.49735260872151821</v>
      </c>
      <c r="J107" s="128">
        <v>0.1506604912685397</v>
      </c>
      <c r="K107" s="129">
        <v>8449</v>
      </c>
      <c r="L107" s="129">
        <v>5553</v>
      </c>
      <c r="M107" s="131">
        <v>891</v>
      </c>
      <c r="N107" s="129">
        <v>2869</v>
      </c>
      <c r="O107" s="131">
        <v>87</v>
      </c>
      <c r="P107" s="131">
        <v>656</v>
      </c>
      <c r="Q107" s="126">
        <v>0.17068237253852103</v>
      </c>
      <c r="R107" s="126">
        <v>0.50264739127848179</v>
      </c>
      <c r="S107" s="126">
        <v>0.33035873639121899</v>
      </c>
      <c r="T107" s="130">
        <v>3.9026711880540188E-2</v>
      </c>
    </row>
    <row r="108" spans="1:20" x14ac:dyDescent="0.3">
      <c r="A108" s="19" t="s">
        <v>229</v>
      </c>
      <c r="B108" s="16" t="s">
        <v>261</v>
      </c>
      <c r="C108" s="124">
        <v>19143</v>
      </c>
      <c r="D108" s="125">
        <v>1.1847150394400041</v>
      </c>
      <c r="E108" s="125">
        <v>0.31967950469869061</v>
      </c>
      <c r="F108" s="125">
        <v>0.84408483619207197</v>
      </c>
      <c r="G108" s="126">
        <v>0.17140090041043093</v>
      </c>
      <c r="H108" s="127">
        <v>7862</v>
      </c>
      <c r="I108" s="126">
        <v>0.41069842762367442</v>
      </c>
      <c r="J108" s="128">
        <v>0.1416857395159401</v>
      </c>
      <c r="K108" s="129">
        <v>11281</v>
      </c>
      <c r="L108" s="129">
        <v>7784</v>
      </c>
      <c r="M108" s="131">
        <v>699</v>
      </c>
      <c r="N108" s="129">
        <v>2421</v>
      </c>
      <c r="O108" s="131">
        <v>105</v>
      </c>
      <c r="P108" s="131">
        <v>389</v>
      </c>
      <c r="Q108" s="126">
        <v>0.12646920545369064</v>
      </c>
      <c r="R108" s="126">
        <v>0.58930157237632552</v>
      </c>
      <c r="S108" s="126">
        <v>0.40662383116543904</v>
      </c>
      <c r="T108" s="130">
        <v>2.0320743875045708E-2</v>
      </c>
    </row>
    <row r="109" spans="1:20" x14ac:dyDescent="0.3">
      <c r="A109" s="19" t="s">
        <v>229</v>
      </c>
      <c r="B109" s="16" t="s">
        <v>263</v>
      </c>
      <c r="C109" s="124">
        <v>57609</v>
      </c>
      <c r="D109" s="125">
        <v>1.1722473919005711</v>
      </c>
      <c r="E109" s="125">
        <v>0.3163152767979055</v>
      </c>
      <c r="F109" s="125">
        <v>0.85306225196943664</v>
      </c>
      <c r="G109" s="126">
        <v>0.1732238654509366</v>
      </c>
      <c r="H109" s="127">
        <v>30461</v>
      </c>
      <c r="I109" s="126">
        <v>0.52875418771372529</v>
      </c>
      <c r="J109" s="128">
        <v>0.54895564886734305</v>
      </c>
      <c r="K109" s="129">
        <v>20572</v>
      </c>
      <c r="L109" s="129">
        <v>27148</v>
      </c>
      <c r="M109" s="129">
        <v>1392</v>
      </c>
      <c r="N109" s="129">
        <v>14800</v>
      </c>
      <c r="O109" s="131">
        <v>652</v>
      </c>
      <c r="P109" s="129">
        <v>2968</v>
      </c>
      <c r="Q109" s="126">
        <v>0.25690430314707774</v>
      </c>
      <c r="R109" s="126">
        <v>0.35709698137443802</v>
      </c>
      <c r="S109" s="126">
        <v>0.47124581228627471</v>
      </c>
      <c r="T109" s="130">
        <v>5.1519727820305852E-2</v>
      </c>
    </row>
    <row r="110" spans="1:20" x14ac:dyDescent="0.3">
      <c r="A110" s="19" t="s">
        <v>229</v>
      </c>
      <c r="B110" s="16" t="s">
        <v>265</v>
      </c>
      <c r="C110" s="124">
        <v>28684</v>
      </c>
      <c r="D110" s="125">
        <v>1.0369543996653185</v>
      </c>
      <c r="E110" s="125">
        <v>0.27980827274449777</v>
      </c>
      <c r="F110" s="125">
        <v>0.96436256051640679</v>
      </c>
      <c r="G110" s="126">
        <v>0.19582464239057645</v>
      </c>
      <c r="H110" s="127">
        <v>14443</v>
      </c>
      <c r="I110" s="126">
        <v>0.50352112676056338</v>
      </c>
      <c r="J110" s="128">
        <v>0.2602858224152535</v>
      </c>
      <c r="K110" s="129">
        <v>14241</v>
      </c>
      <c r="L110" s="129">
        <v>9633</v>
      </c>
      <c r="M110" s="131">
        <v>701</v>
      </c>
      <c r="N110" s="129">
        <v>4506</v>
      </c>
      <c r="O110" s="131">
        <v>98</v>
      </c>
      <c r="P110" s="131">
        <v>565</v>
      </c>
      <c r="Q110" s="126">
        <v>0.15709106121879793</v>
      </c>
      <c r="R110" s="126">
        <v>0.49647887323943662</v>
      </c>
      <c r="S110" s="126">
        <v>0.33583182261888161</v>
      </c>
      <c r="T110" s="130">
        <v>1.9697392274438712E-2</v>
      </c>
    </row>
    <row r="111" spans="1:20" x14ac:dyDescent="0.3">
      <c r="A111" s="19" t="s">
        <v>229</v>
      </c>
      <c r="B111" s="16" t="s">
        <v>269</v>
      </c>
      <c r="C111" s="124">
        <v>66340</v>
      </c>
      <c r="D111" s="125">
        <v>1.402803738317757</v>
      </c>
      <c r="E111" s="125">
        <v>0.37852782257821777</v>
      </c>
      <c r="F111" s="125">
        <v>0.71285809460359761</v>
      </c>
      <c r="G111" s="126">
        <v>0.1447538375776693</v>
      </c>
      <c r="H111" s="127">
        <v>33923</v>
      </c>
      <c r="I111" s="126">
        <v>0.51135061802833881</v>
      </c>
      <c r="J111" s="128">
        <v>0.61134639297878857</v>
      </c>
      <c r="K111" s="129">
        <v>27199</v>
      </c>
      <c r="L111" s="129">
        <v>32417</v>
      </c>
      <c r="M111" s="129">
        <v>3157</v>
      </c>
      <c r="N111" s="129">
        <v>24697</v>
      </c>
      <c r="O111" s="129">
        <v>1818</v>
      </c>
      <c r="P111" s="129">
        <v>3774</v>
      </c>
      <c r="Q111" s="126">
        <v>0.37227916792282184</v>
      </c>
      <c r="R111" s="126">
        <v>0.40999397045523062</v>
      </c>
      <c r="S111" s="126">
        <v>0.48864938197166113</v>
      </c>
      <c r="T111" s="130">
        <v>5.6888754899005127E-2</v>
      </c>
    </row>
    <row r="112" spans="1:20" x14ac:dyDescent="0.3">
      <c r="A112" s="19" t="s">
        <v>229</v>
      </c>
      <c r="B112" s="16" t="s">
        <v>270</v>
      </c>
      <c r="C112" s="124">
        <v>47332</v>
      </c>
      <c r="D112" s="125">
        <v>1.2986985548888701</v>
      </c>
      <c r="E112" s="125">
        <v>0.350436431511853</v>
      </c>
      <c r="F112" s="125">
        <v>0.77000162680982598</v>
      </c>
      <c r="G112" s="126">
        <v>0.15635747319913812</v>
      </c>
      <c r="H112" s="127">
        <v>20055</v>
      </c>
      <c r="I112" s="126">
        <v>0.42370911856672017</v>
      </c>
      <c r="J112" s="128">
        <v>0.36142298473571338</v>
      </c>
      <c r="K112" s="129">
        <v>27277</v>
      </c>
      <c r="L112" s="129">
        <v>16364</v>
      </c>
      <c r="M112" s="129">
        <v>1675</v>
      </c>
      <c r="N112" s="129">
        <v>13420</v>
      </c>
      <c r="O112" s="131">
        <v>443</v>
      </c>
      <c r="P112" s="129">
        <v>2291</v>
      </c>
      <c r="Q112" s="126">
        <v>0.28352911349615484</v>
      </c>
      <c r="R112" s="126">
        <v>0.57629088143327978</v>
      </c>
      <c r="S112" s="126">
        <v>0.34572804867742751</v>
      </c>
      <c r="T112" s="130">
        <v>4.840277190906786E-2</v>
      </c>
    </row>
    <row r="113" spans="1:20" x14ac:dyDescent="0.3">
      <c r="A113" s="19" t="s">
        <v>229</v>
      </c>
      <c r="B113" s="16" t="s">
        <v>272</v>
      </c>
      <c r="C113" s="124">
        <v>53641</v>
      </c>
      <c r="D113" s="125">
        <v>1.1209522566693388</v>
      </c>
      <c r="E113" s="125">
        <v>0.30247397076373567</v>
      </c>
      <c r="F113" s="125">
        <v>0.89209865455936399</v>
      </c>
      <c r="G113" s="126">
        <v>0.1811506451605239</v>
      </c>
      <c r="H113" s="127">
        <v>22844</v>
      </c>
      <c r="I113" s="126">
        <v>0.42586827240357189</v>
      </c>
      <c r="J113" s="128">
        <v>0.41168519886824417</v>
      </c>
      <c r="K113" s="129">
        <v>30797</v>
      </c>
      <c r="L113" s="129">
        <v>15412</v>
      </c>
      <c r="M113" s="129">
        <v>1701</v>
      </c>
      <c r="N113" s="129">
        <v>10134</v>
      </c>
      <c r="O113" s="131">
        <v>431</v>
      </c>
      <c r="P113" s="129">
        <v>1654</v>
      </c>
      <c r="Q113" s="126">
        <v>0.18892265244868664</v>
      </c>
      <c r="R113" s="126">
        <v>0.57413172759642805</v>
      </c>
      <c r="S113" s="126">
        <v>0.28731753695866968</v>
      </c>
      <c r="T113" s="130">
        <v>3.0834622769896163E-2</v>
      </c>
    </row>
    <row r="114" spans="1:20" x14ac:dyDescent="0.3">
      <c r="A114" s="19" t="s">
        <v>229</v>
      </c>
      <c r="B114" s="16" t="s">
        <v>274</v>
      </c>
      <c r="C114" s="124">
        <v>38965</v>
      </c>
      <c r="D114" s="125">
        <v>0.94246118311305016</v>
      </c>
      <c r="E114" s="125">
        <v>0.25431054235433248</v>
      </c>
      <c r="F114" s="125">
        <v>1.0610516569997004</v>
      </c>
      <c r="G114" s="126">
        <v>0.21545844871728609</v>
      </c>
      <c r="H114" s="127">
        <v>17839</v>
      </c>
      <c r="I114" s="126">
        <v>0.4578211215193122</v>
      </c>
      <c r="J114" s="128">
        <v>0.32148714159563158</v>
      </c>
      <c r="K114" s="129">
        <v>21126</v>
      </c>
      <c r="L114" s="129">
        <v>8856</v>
      </c>
      <c r="M114" s="129">
        <v>1255</v>
      </c>
      <c r="N114" s="129">
        <v>4761</v>
      </c>
      <c r="O114" s="131">
        <v>234</v>
      </c>
      <c r="P114" s="131">
        <v>491</v>
      </c>
      <c r="Q114" s="126">
        <v>0.12218657769793405</v>
      </c>
      <c r="R114" s="126">
        <v>0.5421788784806878</v>
      </c>
      <c r="S114" s="126">
        <v>0.22728089310920058</v>
      </c>
      <c r="T114" s="130">
        <v>1.2601052226356987E-2</v>
      </c>
    </row>
    <row r="115" spans="1:20" x14ac:dyDescent="0.3">
      <c r="A115" s="19" t="s">
        <v>229</v>
      </c>
      <c r="B115" s="16" t="s">
        <v>276</v>
      </c>
      <c r="C115" s="124">
        <v>23427</v>
      </c>
      <c r="D115" s="125">
        <v>0.96367439279463862</v>
      </c>
      <c r="E115" s="125">
        <v>0.26003464320417491</v>
      </c>
      <c r="F115" s="125">
        <v>1.0376948972360029</v>
      </c>
      <c r="G115" s="126">
        <v>0.21071559647955568</v>
      </c>
      <c r="H115" s="127">
        <v>11913</v>
      </c>
      <c r="I115" s="126">
        <v>0.5085158150851582</v>
      </c>
      <c r="J115" s="128">
        <v>0.21469120005766909</v>
      </c>
      <c r="K115" s="129">
        <v>11514</v>
      </c>
      <c r="L115" s="129">
        <v>5098</v>
      </c>
      <c r="M115" s="131">
        <v>862</v>
      </c>
      <c r="N115" s="129">
        <v>4558</v>
      </c>
      <c r="O115" s="131">
        <v>223</v>
      </c>
      <c r="P115" s="131">
        <v>321</v>
      </c>
      <c r="Q115" s="126">
        <v>0.19456183036667093</v>
      </c>
      <c r="R115" s="126">
        <v>0.49148418491484186</v>
      </c>
      <c r="S115" s="126">
        <v>0.21761215691296368</v>
      </c>
      <c r="T115" s="130">
        <v>1.3702138558074017E-2</v>
      </c>
    </row>
    <row r="116" spans="1:20" x14ac:dyDescent="0.3">
      <c r="A116" s="19" t="s">
        <v>229</v>
      </c>
      <c r="B116" s="16" t="s">
        <v>280</v>
      </c>
      <c r="C116" s="124">
        <v>29912</v>
      </c>
      <c r="D116" s="125">
        <v>1.2736359989301953</v>
      </c>
      <c r="E116" s="125">
        <v>0.34367363606431695</v>
      </c>
      <c r="F116" s="125">
        <v>0.78515368664199281</v>
      </c>
      <c r="G116" s="126">
        <v>0.15943426902220056</v>
      </c>
      <c r="H116" s="127">
        <v>16911</v>
      </c>
      <c r="I116" s="126">
        <v>0.56535838459481147</v>
      </c>
      <c r="J116" s="128">
        <v>0.30476310620122909</v>
      </c>
      <c r="K116" s="129">
        <v>12828</v>
      </c>
      <c r="L116" s="129">
        <v>13001</v>
      </c>
      <c r="M116" s="129">
        <v>1110</v>
      </c>
      <c r="N116" s="129">
        <v>8888</v>
      </c>
      <c r="O116" s="131">
        <v>471</v>
      </c>
      <c r="P116" s="129">
        <v>1799</v>
      </c>
      <c r="Q116" s="126">
        <v>0.29713827226531159</v>
      </c>
      <c r="R116" s="126">
        <v>0.42885798341802622</v>
      </c>
      <c r="S116" s="126">
        <v>0.43464161540518853</v>
      </c>
      <c r="T116" s="130">
        <v>6.0143086386734421E-2</v>
      </c>
    </row>
    <row r="117" spans="1:20" x14ac:dyDescent="0.3">
      <c r="A117" s="19" t="s">
        <v>229</v>
      </c>
      <c r="B117" s="16" t="s">
        <v>281</v>
      </c>
      <c r="C117" s="124">
        <v>10532</v>
      </c>
      <c r="D117" s="125">
        <v>1.1750854538549182</v>
      </c>
      <c r="E117" s="125">
        <v>0.31708108984970801</v>
      </c>
      <c r="F117" s="125">
        <v>0.85100193923723344</v>
      </c>
      <c r="G117" s="126">
        <v>0.1728054958247035</v>
      </c>
      <c r="H117" s="127">
        <v>4380</v>
      </c>
      <c r="I117" s="126">
        <v>0.41587542726927457</v>
      </c>
      <c r="J117" s="128">
        <v>7.8934563607201427E-2</v>
      </c>
      <c r="K117" s="129">
        <v>6152</v>
      </c>
      <c r="L117" s="129">
        <v>3294</v>
      </c>
      <c r="M117" s="131">
        <v>400</v>
      </c>
      <c r="N117" s="129">
        <v>2371</v>
      </c>
      <c r="O117" s="131">
        <v>75</v>
      </c>
      <c r="P117" s="131">
        <v>84</v>
      </c>
      <c r="Q117" s="126">
        <v>0.22512343334599316</v>
      </c>
      <c r="R117" s="126">
        <v>0.58412457273072538</v>
      </c>
      <c r="S117" s="126">
        <v>0.3127611090011394</v>
      </c>
      <c r="T117" s="130">
        <v>7.975693125712115E-3</v>
      </c>
    </row>
    <row r="118" spans="1:20" x14ac:dyDescent="0.3">
      <c r="A118" s="19" t="s">
        <v>229</v>
      </c>
      <c r="B118" s="16" t="s">
        <v>283</v>
      </c>
      <c r="C118" s="124">
        <v>15934</v>
      </c>
      <c r="D118" s="125">
        <v>1.3352579389983683</v>
      </c>
      <c r="E118" s="125">
        <v>0.36030149223543256</v>
      </c>
      <c r="F118" s="125">
        <v>0.74891896973115246</v>
      </c>
      <c r="G118" s="126">
        <v>0.15207640303724421</v>
      </c>
      <c r="H118" s="127">
        <v>6099</v>
      </c>
      <c r="I118" s="126">
        <v>0.38276641144721979</v>
      </c>
      <c r="J118" s="128">
        <v>0.10991367658454829</v>
      </c>
      <c r="K118" s="129">
        <v>9835</v>
      </c>
      <c r="L118" s="129">
        <v>5860</v>
      </c>
      <c r="M118" s="131">
        <v>526</v>
      </c>
      <c r="N118" s="129">
        <v>4504</v>
      </c>
      <c r="O118" s="131">
        <v>128</v>
      </c>
      <c r="P118" s="131">
        <v>423</v>
      </c>
      <c r="Q118" s="126">
        <v>0.28266599723860925</v>
      </c>
      <c r="R118" s="126">
        <v>0.61723358855278021</v>
      </c>
      <c r="S118" s="126">
        <v>0.36776703903602359</v>
      </c>
      <c r="T118" s="130">
        <v>2.6547006401405799E-2</v>
      </c>
    </row>
    <row r="119" spans="1:20" x14ac:dyDescent="0.3">
      <c r="A119" s="19" t="s">
        <v>285</v>
      </c>
      <c r="B119" s="16" t="s">
        <v>288</v>
      </c>
      <c r="C119" s="124">
        <v>49731</v>
      </c>
      <c r="D119" s="125">
        <v>2.227584404094026</v>
      </c>
      <c r="E119" s="125">
        <v>0.60108385161710332</v>
      </c>
      <c r="F119" s="125">
        <v>0.44891677198050184</v>
      </c>
      <c r="G119" s="126">
        <v>9.1157589412367207E-2</v>
      </c>
      <c r="H119" s="127">
        <v>7865</v>
      </c>
      <c r="I119" s="126">
        <v>0.15815085158150852</v>
      </c>
      <c r="J119" s="128">
        <v>0.14173980428553407</v>
      </c>
      <c r="K119" s="129">
        <v>11630</v>
      </c>
      <c r="L119" s="129">
        <v>41866</v>
      </c>
      <c r="M119" s="129">
        <v>4255</v>
      </c>
      <c r="N119" s="129">
        <v>37880</v>
      </c>
      <c r="O119" s="129">
        <v>6064</v>
      </c>
      <c r="P119" s="129">
        <v>9085</v>
      </c>
      <c r="Q119" s="126">
        <v>0.76169793488970661</v>
      </c>
      <c r="R119" s="126">
        <v>0.23385815688403611</v>
      </c>
      <c r="S119" s="126">
        <v>0.84184914841849146</v>
      </c>
      <c r="T119" s="130">
        <v>0.18268283364501015</v>
      </c>
    </row>
    <row r="120" spans="1:20" x14ac:dyDescent="0.3">
      <c r="A120" s="19" t="s">
        <v>285</v>
      </c>
      <c r="B120" s="16" t="s">
        <v>290</v>
      </c>
      <c r="C120" s="124">
        <v>33281</v>
      </c>
      <c r="D120" s="125">
        <v>2.673327123584027</v>
      </c>
      <c r="E120" s="125">
        <v>0.72136156148475716</v>
      </c>
      <c r="F120" s="125">
        <v>0.37406570680334039</v>
      </c>
      <c r="G120" s="126">
        <v>7.5958240463127283E-2</v>
      </c>
      <c r="H120" s="127">
        <v>4326</v>
      </c>
      <c r="I120" s="126">
        <v>0.12998407499774647</v>
      </c>
      <c r="J120" s="128">
        <v>7.7961397754509901E-2</v>
      </c>
      <c r="K120" s="129">
        <v>8165</v>
      </c>
      <c r="L120" s="129">
        <v>28955</v>
      </c>
      <c r="M120" s="129">
        <v>5950</v>
      </c>
      <c r="N120" s="129">
        <v>28208</v>
      </c>
      <c r="O120" s="129">
        <v>6731</v>
      </c>
      <c r="P120" s="129">
        <v>10962</v>
      </c>
      <c r="Q120" s="126">
        <v>0.84757068597698382</v>
      </c>
      <c r="R120" s="126">
        <v>0.24533517622667589</v>
      </c>
      <c r="S120" s="126">
        <v>0.87001592500225355</v>
      </c>
      <c r="T120" s="130">
        <v>0.32937712208166819</v>
      </c>
    </row>
    <row r="121" spans="1:20" x14ac:dyDescent="0.3">
      <c r="A121" s="19" t="s">
        <v>285</v>
      </c>
      <c r="B121" s="16" t="s">
        <v>292</v>
      </c>
      <c r="C121" s="124">
        <v>41927</v>
      </c>
      <c r="D121" s="125">
        <v>2.3576931333031221</v>
      </c>
      <c r="E121" s="125">
        <v>0.63619195164611975</v>
      </c>
      <c r="F121" s="125">
        <v>0.42414340775510617</v>
      </c>
      <c r="G121" s="126">
        <v>8.6127079738026649E-2</v>
      </c>
      <c r="H121" s="127">
        <v>6654</v>
      </c>
      <c r="I121" s="126">
        <v>0.15870441481622821</v>
      </c>
      <c r="J121" s="128">
        <v>0.1199156589594334</v>
      </c>
      <c r="K121" s="129">
        <v>9164</v>
      </c>
      <c r="L121" s="129">
        <v>35273</v>
      </c>
      <c r="M121" s="129">
        <v>3958</v>
      </c>
      <c r="N121" s="129">
        <v>33694</v>
      </c>
      <c r="O121" s="129">
        <v>5683</v>
      </c>
      <c r="P121" s="129">
        <v>11079</v>
      </c>
      <c r="Q121" s="126">
        <v>0.80363488921220216</v>
      </c>
      <c r="R121" s="126">
        <v>0.21857037231378348</v>
      </c>
      <c r="S121" s="126">
        <v>0.84129558518377179</v>
      </c>
      <c r="T121" s="130">
        <v>0.2642449972571374</v>
      </c>
    </row>
    <row r="122" spans="1:20" x14ac:dyDescent="0.3">
      <c r="A122" s="19" t="s">
        <v>285</v>
      </c>
      <c r="B122" s="16" t="s">
        <v>294</v>
      </c>
      <c r="C122" s="124">
        <v>53047</v>
      </c>
      <c r="D122" s="125">
        <v>2.1905480045996946</v>
      </c>
      <c r="E122" s="125">
        <v>0.59109007467326768</v>
      </c>
      <c r="F122" s="125">
        <v>0.45650677268893824</v>
      </c>
      <c r="G122" s="126">
        <v>9.2698824250100717E-2</v>
      </c>
      <c r="H122" s="127">
        <v>9695</v>
      </c>
      <c r="I122" s="126">
        <v>0.18276245593530266</v>
      </c>
      <c r="J122" s="128">
        <v>0.17471931373785796</v>
      </c>
      <c r="K122" s="129">
        <v>12187</v>
      </c>
      <c r="L122" s="129">
        <v>43352</v>
      </c>
      <c r="M122" s="129">
        <v>2904</v>
      </c>
      <c r="N122" s="129">
        <v>39645</v>
      </c>
      <c r="O122" s="129">
        <v>5527</v>
      </c>
      <c r="P122" s="129">
        <v>12587</v>
      </c>
      <c r="Q122" s="126">
        <v>0.74735611815936809</v>
      </c>
      <c r="R122" s="126">
        <v>0.22973966482553207</v>
      </c>
      <c r="S122" s="126">
        <v>0.8172375440646974</v>
      </c>
      <c r="T122" s="130">
        <v>0.23728014779346618</v>
      </c>
    </row>
    <row r="123" spans="1:20" x14ac:dyDescent="0.3">
      <c r="A123" s="19" t="s">
        <v>285</v>
      </c>
      <c r="B123" s="16" t="s">
        <v>296</v>
      </c>
      <c r="C123" s="124">
        <v>43875</v>
      </c>
      <c r="D123" s="125">
        <v>1.9504273504273504</v>
      </c>
      <c r="E123" s="125">
        <v>0.52629672839311537</v>
      </c>
      <c r="F123" s="125">
        <v>0.51270815074496057</v>
      </c>
      <c r="G123" s="126">
        <v>0.10411114489617056</v>
      </c>
      <c r="H123" s="127">
        <v>11888</v>
      </c>
      <c r="I123" s="126">
        <v>0.27095156695156697</v>
      </c>
      <c r="J123" s="128">
        <v>0.21424066031105263</v>
      </c>
      <c r="K123" s="129">
        <v>9954</v>
      </c>
      <c r="L123" s="129">
        <v>31987</v>
      </c>
      <c r="M123" s="129">
        <v>1965</v>
      </c>
      <c r="N123" s="129">
        <v>30646</v>
      </c>
      <c r="O123" s="129">
        <v>2677</v>
      </c>
      <c r="P123" s="129">
        <v>8346</v>
      </c>
      <c r="Q123" s="126">
        <v>0.69848433048433045</v>
      </c>
      <c r="R123" s="126">
        <v>0.22687179487179487</v>
      </c>
      <c r="S123" s="126">
        <v>0.72904843304843303</v>
      </c>
      <c r="T123" s="130">
        <v>0.19022222222222221</v>
      </c>
    </row>
    <row r="124" spans="1:20" x14ac:dyDescent="0.3">
      <c r="A124" s="19" t="s">
        <v>285</v>
      </c>
      <c r="B124" s="16" t="s">
        <v>298</v>
      </c>
      <c r="C124" s="124">
        <v>49626</v>
      </c>
      <c r="D124" s="125">
        <v>1.7407810421956234</v>
      </c>
      <c r="E124" s="125">
        <v>0.46972647669013484</v>
      </c>
      <c r="F124" s="125">
        <v>0.57445478538685923</v>
      </c>
      <c r="G124" s="126">
        <v>0.11664949213467855</v>
      </c>
      <c r="H124" s="127">
        <v>18000</v>
      </c>
      <c r="I124" s="126">
        <v>0.36271309394269136</v>
      </c>
      <c r="J124" s="128">
        <v>0.32438861756384146</v>
      </c>
      <c r="K124" s="129">
        <v>15396</v>
      </c>
      <c r="L124" s="129">
        <v>31626</v>
      </c>
      <c r="M124" s="129">
        <v>1386</v>
      </c>
      <c r="N124" s="129">
        <v>29905</v>
      </c>
      <c r="O124" s="129">
        <v>2016</v>
      </c>
      <c r="P124" s="129">
        <v>6059</v>
      </c>
      <c r="Q124" s="126">
        <v>0.60260750413089914</v>
      </c>
      <c r="R124" s="126">
        <v>0.31024059968564865</v>
      </c>
      <c r="S124" s="126">
        <v>0.63728690605730864</v>
      </c>
      <c r="T124" s="130">
        <v>0.12209325756659815</v>
      </c>
    </row>
    <row r="125" spans="1:20" x14ac:dyDescent="0.3">
      <c r="A125" s="19" t="s">
        <v>285</v>
      </c>
      <c r="B125" s="16" t="s">
        <v>300</v>
      </c>
      <c r="C125" s="124">
        <v>52990</v>
      </c>
      <c r="D125" s="125">
        <v>1.707661822985469</v>
      </c>
      <c r="E125" s="125">
        <v>0.46078969844334727</v>
      </c>
      <c r="F125" s="125">
        <v>0.58559603929759418</v>
      </c>
      <c r="G125" s="126">
        <v>0.11891184879614411</v>
      </c>
      <c r="H125" s="127">
        <v>20271</v>
      </c>
      <c r="I125" s="126">
        <v>0.38254387620305719</v>
      </c>
      <c r="J125" s="128">
        <v>0.36531564814647949</v>
      </c>
      <c r="K125" s="129">
        <v>18331</v>
      </c>
      <c r="L125" s="129">
        <v>32719</v>
      </c>
      <c r="M125" s="129">
        <v>1482</v>
      </c>
      <c r="N125" s="129">
        <v>30026</v>
      </c>
      <c r="O125" s="129">
        <v>1723</v>
      </c>
      <c r="P125" s="129">
        <v>6208</v>
      </c>
      <c r="Q125" s="126">
        <v>0.56663521419135687</v>
      </c>
      <c r="R125" s="126">
        <v>0.34593319494244196</v>
      </c>
      <c r="S125" s="126">
        <v>0.61745612379694281</v>
      </c>
      <c r="T125" s="130">
        <v>0.11715418003396867</v>
      </c>
    </row>
    <row r="126" spans="1:20" x14ac:dyDescent="0.3">
      <c r="A126" s="19" t="s">
        <v>285</v>
      </c>
      <c r="B126" s="16" t="s">
        <v>304</v>
      </c>
      <c r="C126" s="124">
        <v>53382</v>
      </c>
      <c r="D126" s="125">
        <v>1.9674422089843018</v>
      </c>
      <c r="E126" s="125">
        <v>0.53088796035601471</v>
      </c>
      <c r="F126" s="125">
        <v>0.50827414164111751</v>
      </c>
      <c r="G126" s="126">
        <v>0.10321076957814528</v>
      </c>
      <c r="H126" s="127">
        <v>14873</v>
      </c>
      <c r="I126" s="126">
        <v>0.27861451425574163</v>
      </c>
      <c r="J126" s="128">
        <v>0.26803510605705633</v>
      </c>
      <c r="K126" s="129">
        <v>18200</v>
      </c>
      <c r="L126" s="129">
        <v>38509</v>
      </c>
      <c r="M126" s="129">
        <v>2757</v>
      </c>
      <c r="N126" s="129">
        <v>35827</v>
      </c>
      <c r="O126" s="129">
        <v>4006</v>
      </c>
      <c r="P126" s="129">
        <v>5727</v>
      </c>
      <c r="Q126" s="126">
        <v>0.67114383125398069</v>
      </c>
      <c r="R126" s="126">
        <v>0.34093889325990034</v>
      </c>
      <c r="S126" s="126">
        <v>0.72138548574425831</v>
      </c>
      <c r="T126" s="130">
        <v>0.10728335393953017</v>
      </c>
    </row>
    <row r="127" spans="1:20" x14ac:dyDescent="0.3">
      <c r="A127" s="19" t="s">
        <v>285</v>
      </c>
      <c r="B127" s="16" t="s">
        <v>305</v>
      </c>
      <c r="C127" s="124">
        <v>58645</v>
      </c>
      <c r="D127" s="125">
        <v>1.2504390826157388</v>
      </c>
      <c r="E127" s="125">
        <v>0.33741425851691309</v>
      </c>
      <c r="F127" s="125">
        <v>0.79971908580156004</v>
      </c>
      <c r="G127" s="126">
        <v>0.16239193681072492</v>
      </c>
      <c r="H127" s="127">
        <v>29482</v>
      </c>
      <c r="I127" s="126">
        <v>0.50271975445477024</v>
      </c>
      <c r="J127" s="128">
        <v>0.53131251238984301</v>
      </c>
      <c r="K127" s="129">
        <v>23938</v>
      </c>
      <c r="L127" s="129">
        <v>29163</v>
      </c>
      <c r="M127" s="129">
        <v>2167</v>
      </c>
      <c r="N127" s="129">
        <v>15334</v>
      </c>
      <c r="O127" s="131">
        <v>629</v>
      </c>
      <c r="P127" s="129">
        <v>2101</v>
      </c>
      <c r="Q127" s="126">
        <v>0.26147156620342737</v>
      </c>
      <c r="R127" s="126">
        <v>0.40818484099241198</v>
      </c>
      <c r="S127" s="126">
        <v>0.49728024554522976</v>
      </c>
      <c r="T127" s="130">
        <v>3.5825731093869898E-2</v>
      </c>
    </row>
    <row r="128" spans="1:20" x14ac:dyDescent="0.3">
      <c r="A128" s="19" t="s">
        <v>285</v>
      </c>
      <c r="B128" s="16" t="s">
        <v>307</v>
      </c>
      <c r="C128" s="124">
        <v>34533</v>
      </c>
      <c r="D128" s="125">
        <v>1.1180030695276981</v>
      </c>
      <c r="E128" s="125">
        <v>0.30167817206673497</v>
      </c>
      <c r="F128" s="125">
        <v>0.89445192706174892</v>
      </c>
      <c r="G128" s="126">
        <v>0.18162850355641635</v>
      </c>
      <c r="H128" s="127">
        <v>20067</v>
      </c>
      <c r="I128" s="126">
        <v>0.58109634262878984</v>
      </c>
      <c r="J128" s="128">
        <v>0.3616392438140893</v>
      </c>
      <c r="K128" s="129">
        <v>12573</v>
      </c>
      <c r="L128" s="129">
        <v>14466</v>
      </c>
      <c r="M128" s="129">
        <v>1707</v>
      </c>
      <c r="N128" s="129">
        <v>8437</v>
      </c>
      <c r="O128" s="131">
        <v>378</v>
      </c>
      <c r="P128" s="129">
        <v>1047</v>
      </c>
      <c r="Q128" s="126">
        <v>0.24431703008716299</v>
      </c>
      <c r="R128" s="126">
        <v>0.36408652593171748</v>
      </c>
      <c r="S128" s="126">
        <v>0.41890365737121016</v>
      </c>
      <c r="T128" s="130">
        <v>3.0318825471288332E-2</v>
      </c>
    </row>
    <row r="129" spans="1:20" x14ac:dyDescent="0.3">
      <c r="A129" s="19" t="s">
        <v>285</v>
      </c>
      <c r="B129" s="16" t="s">
        <v>309</v>
      </c>
      <c r="C129" s="124">
        <v>35247</v>
      </c>
      <c r="D129" s="125">
        <v>1.5096887678383977</v>
      </c>
      <c r="E129" s="125">
        <v>0.40736931792465519</v>
      </c>
      <c r="F129" s="125">
        <v>0.6623881831165902</v>
      </c>
      <c r="G129" s="126">
        <v>0.13450535555122595</v>
      </c>
      <c r="H129" s="127">
        <v>12554</v>
      </c>
      <c r="I129" s="126">
        <v>0.35617215649558825</v>
      </c>
      <c r="J129" s="128">
        <v>0.22624303916091479</v>
      </c>
      <c r="K129" s="129">
        <v>9219</v>
      </c>
      <c r="L129" s="129">
        <v>22693</v>
      </c>
      <c r="M129" s="129">
        <v>1585</v>
      </c>
      <c r="N129" s="129">
        <v>14888</v>
      </c>
      <c r="O129" s="129">
        <v>1394</v>
      </c>
      <c r="P129" s="129">
        <v>3433</v>
      </c>
      <c r="Q129" s="126">
        <v>0.42239055806167902</v>
      </c>
      <c r="R129" s="126">
        <v>0.26155417482338922</v>
      </c>
      <c r="S129" s="126">
        <v>0.64382784350441169</v>
      </c>
      <c r="T129" s="130">
        <v>9.7398360144125742E-2</v>
      </c>
    </row>
    <row r="130" spans="1:20" x14ac:dyDescent="0.3">
      <c r="A130" s="19" t="s">
        <v>285</v>
      </c>
      <c r="B130" s="16" t="s">
        <v>311</v>
      </c>
      <c r="C130" s="124">
        <v>33141</v>
      </c>
      <c r="D130" s="125">
        <v>0.87906218882954645</v>
      </c>
      <c r="E130" s="125">
        <v>0.23720317187600576</v>
      </c>
      <c r="F130" s="125">
        <v>1.1375759448048606</v>
      </c>
      <c r="G130" s="126">
        <v>0.23099756430221147</v>
      </c>
      <c r="H130" s="127">
        <v>19601</v>
      </c>
      <c r="I130" s="126">
        <v>0.59144262394013458</v>
      </c>
      <c r="J130" s="128">
        <v>0.35324118293715873</v>
      </c>
      <c r="K130" s="129">
        <v>10004</v>
      </c>
      <c r="L130" s="129">
        <v>13540</v>
      </c>
      <c r="M130" s="129">
        <v>1465</v>
      </c>
      <c r="N130" s="129">
        <v>3559</v>
      </c>
      <c r="O130" s="131">
        <v>405</v>
      </c>
      <c r="P130" s="131">
        <v>160</v>
      </c>
      <c r="Q130" s="126">
        <v>0.10738963821248604</v>
      </c>
      <c r="R130" s="126">
        <v>0.30186174225279866</v>
      </c>
      <c r="S130" s="126">
        <v>0.40855737605986542</v>
      </c>
      <c r="T130" s="130">
        <v>1.2220512356295827E-2</v>
      </c>
    </row>
    <row r="131" spans="1:20" x14ac:dyDescent="0.3">
      <c r="A131" s="19" t="s">
        <v>285</v>
      </c>
      <c r="B131" s="16" t="s">
        <v>315</v>
      </c>
      <c r="C131" s="124">
        <v>57765</v>
      </c>
      <c r="D131" s="125">
        <v>1.4416168960443174</v>
      </c>
      <c r="E131" s="125">
        <v>0.38900103396218394</v>
      </c>
      <c r="F131" s="125">
        <v>0.69366556589612738</v>
      </c>
      <c r="G131" s="126">
        <v>0.14085657919727484</v>
      </c>
      <c r="H131" s="127">
        <v>25417</v>
      </c>
      <c r="I131" s="126">
        <v>0.44000692460832685</v>
      </c>
      <c r="J131" s="128">
        <v>0.4580547495900088</v>
      </c>
      <c r="K131" s="129">
        <v>20786</v>
      </c>
      <c r="L131" s="129">
        <v>32348</v>
      </c>
      <c r="M131" s="129">
        <v>1069</v>
      </c>
      <c r="N131" s="129">
        <v>23029</v>
      </c>
      <c r="O131" s="129">
        <v>1520</v>
      </c>
      <c r="P131" s="129">
        <v>4523</v>
      </c>
      <c r="Q131" s="126">
        <v>0.39866701289708301</v>
      </c>
      <c r="R131" s="126">
        <v>0.35983727170431923</v>
      </c>
      <c r="S131" s="126">
        <v>0.5599930753916732</v>
      </c>
      <c r="T131" s="130">
        <v>7.8300008655760409E-2</v>
      </c>
    </row>
    <row r="132" spans="1:20" x14ac:dyDescent="0.3">
      <c r="A132" s="19" t="s">
        <v>285</v>
      </c>
      <c r="B132" s="16" t="s">
        <v>316</v>
      </c>
      <c r="C132" s="124">
        <v>33579</v>
      </c>
      <c r="D132" s="125">
        <v>1.4965603502188869</v>
      </c>
      <c r="E132" s="125">
        <v>0.40382679005730698</v>
      </c>
      <c r="F132" s="125">
        <v>0.66819891349770155</v>
      </c>
      <c r="G132" s="126">
        <v>0.13568528957759449</v>
      </c>
      <c r="H132" s="127">
        <v>13903</v>
      </c>
      <c r="I132" s="126">
        <v>0.41403853598975549</v>
      </c>
      <c r="J132" s="128">
        <v>0.25055416388833823</v>
      </c>
      <c r="K132" s="129">
        <v>12650</v>
      </c>
      <c r="L132" s="129">
        <v>19676</v>
      </c>
      <c r="M132" s="131">
        <v>790</v>
      </c>
      <c r="N132" s="129">
        <v>14191</v>
      </c>
      <c r="O132" s="131">
        <v>795</v>
      </c>
      <c r="P132" s="129">
        <v>2151</v>
      </c>
      <c r="Q132" s="126">
        <v>0.42261532505434946</v>
      </c>
      <c r="R132" s="126">
        <v>0.37672354745525477</v>
      </c>
      <c r="S132" s="126">
        <v>0.58596146401024451</v>
      </c>
      <c r="T132" s="130">
        <v>6.4057893326186013E-2</v>
      </c>
    </row>
    <row r="133" spans="1:20" x14ac:dyDescent="0.3">
      <c r="A133" s="19" t="s">
        <v>285</v>
      </c>
      <c r="B133" s="16" t="s">
        <v>318</v>
      </c>
      <c r="C133" s="124">
        <v>46017</v>
      </c>
      <c r="D133" s="125">
        <v>1.2433883130147554</v>
      </c>
      <c r="E133" s="125">
        <v>0.33551170266276237</v>
      </c>
      <c r="F133" s="125">
        <v>0.80425398046035268</v>
      </c>
      <c r="G133" s="126">
        <v>0.16331279807307161</v>
      </c>
      <c r="H133" s="127">
        <v>22413</v>
      </c>
      <c r="I133" s="126">
        <v>0.48705913032140297</v>
      </c>
      <c r="J133" s="128">
        <v>0.4039178936365766</v>
      </c>
      <c r="K133" s="129">
        <v>17847</v>
      </c>
      <c r="L133" s="129">
        <v>23604</v>
      </c>
      <c r="M133" s="131">
        <v>963</v>
      </c>
      <c r="N133" s="129">
        <v>13079</v>
      </c>
      <c r="O133" s="131">
        <v>474</v>
      </c>
      <c r="P133" s="129">
        <v>1250</v>
      </c>
      <c r="Q133" s="126">
        <v>0.28422104874285592</v>
      </c>
      <c r="R133" s="126">
        <v>0.38783493056913748</v>
      </c>
      <c r="S133" s="126">
        <v>0.51294086967859709</v>
      </c>
      <c r="T133" s="130">
        <v>2.7163874220396809E-2</v>
      </c>
    </row>
    <row r="134" spans="1:20" x14ac:dyDescent="0.3">
      <c r="A134" s="19" t="s">
        <v>285</v>
      </c>
      <c r="B134" s="16" t="s">
        <v>320</v>
      </c>
      <c r="C134" s="124">
        <v>32627</v>
      </c>
      <c r="D134" s="125">
        <v>1.3540012872774083</v>
      </c>
      <c r="E134" s="125">
        <v>0.36535913402672004</v>
      </c>
      <c r="F134" s="125">
        <v>0.73855173506575822</v>
      </c>
      <c r="G134" s="126">
        <v>0.14997121967151619</v>
      </c>
      <c r="H134" s="127">
        <v>16898</v>
      </c>
      <c r="I134" s="126">
        <v>0.51791461059858401</v>
      </c>
      <c r="J134" s="128">
        <v>0.30452882553298855</v>
      </c>
      <c r="K134" s="129">
        <v>15446</v>
      </c>
      <c r="L134" s="129">
        <v>15729</v>
      </c>
      <c r="M134" s="131">
        <v>798</v>
      </c>
      <c r="N134" s="129">
        <v>10158</v>
      </c>
      <c r="O134" s="131">
        <v>353</v>
      </c>
      <c r="P134" s="129">
        <v>1693</v>
      </c>
      <c r="Q134" s="126">
        <v>0.31133723603150765</v>
      </c>
      <c r="R134" s="126">
        <v>0.47341159162656693</v>
      </c>
      <c r="S134" s="126">
        <v>0.48208538940141599</v>
      </c>
      <c r="T134" s="130">
        <v>5.188953933858461E-2</v>
      </c>
    </row>
    <row r="135" spans="1:20" x14ac:dyDescent="0.3">
      <c r="A135" s="19" t="s">
        <v>285</v>
      </c>
      <c r="B135" s="16" t="s">
        <v>324</v>
      </c>
      <c r="C135" s="124">
        <v>62340</v>
      </c>
      <c r="D135" s="125">
        <v>1.2818094321462945</v>
      </c>
      <c r="E135" s="125">
        <v>0.34587912767641421</v>
      </c>
      <c r="F135" s="125">
        <v>0.78014716924463134</v>
      </c>
      <c r="G135" s="126">
        <v>0.15841763946906287</v>
      </c>
      <c r="H135" s="127">
        <v>34968</v>
      </c>
      <c r="I135" s="126">
        <v>0.56092396535129929</v>
      </c>
      <c r="J135" s="128">
        <v>0.63017895438735605</v>
      </c>
      <c r="K135" s="129">
        <v>26801</v>
      </c>
      <c r="L135" s="129">
        <v>27372</v>
      </c>
      <c r="M135" s="129">
        <v>2714</v>
      </c>
      <c r="N135" s="129">
        <v>20665</v>
      </c>
      <c r="O135" s="129">
        <v>1081</v>
      </c>
      <c r="P135" s="129">
        <v>1275</v>
      </c>
      <c r="Q135" s="126">
        <v>0.33148861084376002</v>
      </c>
      <c r="R135" s="126">
        <v>0.42991658646134101</v>
      </c>
      <c r="S135" s="126">
        <v>0.43907603464870065</v>
      </c>
      <c r="T135" s="130">
        <v>2.045235803657363E-2</v>
      </c>
    </row>
    <row r="136" spans="1:20" x14ac:dyDescent="0.3">
      <c r="A136" s="19" t="s">
        <v>285</v>
      </c>
      <c r="B136" s="16" t="s">
        <v>325</v>
      </c>
      <c r="C136" s="124">
        <v>49852</v>
      </c>
      <c r="D136" s="125">
        <v>1.1192529888469871</v>
      </c>
      <c r="E136" s="125">
        <v>0.30201544607407138</v>
      </c>
      <c r="F136" s="125">
        <v>0.893453053031525</v>
      </c>
      <c r="G136" s="126">
        <v>0.18142567097272802</v>
      </c>
      <c r="H136" s="127">
        <v>23195</v>
      </c>
      <c r="I136" s="126">
        <v>0.46527722057289578</v>
      </c>
      <c r="J136" s="128">
        <v>0.41801077691073907</v>
      </c>
      <c r="K136" s="129">
        <v>26657</v>
      </c>
      <c r="L136" s="129">
        <v>14528</v>
      </c>
      <c r="M136" s="129">
        <v>1923</v>
      </c>
      <c r="N136" s="129">
        <v>11643</v>
      </c>
      <c r="O136" s="131">
        <v>349</v>
      </c>
      <c r="P136" s="131">
        <v>697</v>
      </c>
      <c r="Q136" s="126">
        <v>0.23355131188317418</v>
      </c>
      <c r="R136" s="126">
        <v>0.53472277942710422</v>
      </c>
      <c r="S136" s="126">
        <v>0.29142261092834792</v>
      </c>
      <c r="T136" s="130">
        <v>1.3981384899301934E-2</v>
      </c>
    </row>
    <row r="137" spans="1:20" x14ac:dyDescent="0.3">
      <c r="A137" s="19" t="s">
        <v>285</v>
      </c>
      <c r="B137" s="16" t="s">
        <v>327</v>
      </c>
      <c r="C137" s="124">
        <v>40965</v>
      </c>
      <c r="D137" s="125">
        <v>1.2105211766141828</v>
      </c>
      <c r="E137" s="125">
        <v>0.32664294558986678</v>
      </c>
      <c r="F137" s="125">
        <v>0.82609046361088145</v>
      </c>
      <c r="G137" s="126">
        <v>0.16774694108016877</v>
      </c>
      <c r="H137" s="127">
        <v>20740</v>
      </c>
      <c r="I137" s="126">
        <v>0.50628585377761504</v>
      </c>
      <c r="J137" s="128">
        <v>0.37376777379300402</v>
      </c>
      <c r="K137" s="129">
        <v>20225</v>
      </c>
      <c r="L137" s="129">
        <v>16025</v>
      </c>
      <c r="M137" s="129">
        <v>2027</v>
      </c>
      <c r="N137" s="129">
        <v>10587</v>
      </c>
      <c r="O137" s="131">
        <v>263</v>
      </c>
      <c r="P137" s="131">
        <v>462</v>
      </c>
      <c r="Q137" s="126">
        <v>0.25844013181984621</v>
      </c>
      <c r="R137" s="126">
        <v>0.49371414622238496</v>
      </c>
      <c r="S137" s="126">
        <v>0.39118759917002321</v>
      </c>
      <c r="T137" s="130">
        <v>1.1277920175759794E-2</v>
      </c>
    </row>
    <row r="138" spans="1:20" x14ac:dyDescent="0.3">
      <c r="A138" s="19" t="s">
        <v>285</v>
      </c>
      <c r="B138" s="16" t="s">
        <v>329</v>
      </c>
      <c r="C138" s="124">
        <v>61961</v>
      </c>
      <c r="D138" s="125">
        <v>1.2960087797162732</v>
      </c>
      <c r="E138" s="125">
        <v>0.34971063166437821</v>
      </c>
      <c r="F138" s="125">
        <v>0.77159971109063286</v>
      </c>
      <c r="G138" s="126">
        <v>0.15668198215003665</v>
      </c>
      <c r="H138" s="127">
        <v>29852</v>
      </c>
      <c r="I138" s="126">
        <v>0.4817869304885331</v>
      </c>
      <c r="J138" s="128">
        <v>0.53798050063976643</v>
      </c>
      <c r="K138" s="129">
        <v>32109</v>
      </c>
      <c r="L138" s="129">
        <v>23923</v>
      </c>
      <c r="M138" s="129">
        <v>2859</v>
      </c>
      <c r="N138" s="129">
        <v>19350</v>
      </c>
      <c r="O138" s="131">
        <v>731</v>
      </c>
      <c r="P138" s="129">
        <v>1330</v>
      </c>
      <c r="Q138" s="126">
        <v>0.31229321670082794</v>
      </c>
      <c r="R138" s="126">
        <v>0.51821306951146684</v>
      </c>
      <c r="S138" s="126">
        <v>0.38609770662190734</v>
      </c>
      <c r="T138" s="130">
        <v>2.1465115153080163E-2</v>
      </c>
    </row>
    <row r="139" spans="1:20" x14ac:dyDescent="0.3">
      <c r="A139" s="19" t="s">
        <v>285</v>
      </c>
      <c r="B139" s="16" t="s">
        <v>331</v>
      </c>
      <c r="C139" s="124">
        <v>27838</v>
      </c>
      <c r="D139" s="125">
        <v>1.0796752640275882</v>
      </c>
      <c r="E139" s="125">
        <v>0.29133592648820794</v>
      </c>
      <c r="F139" s="125">
        <v>0.92620441841895129</v>
      </c>
      <c r="G139" s="126">
        <v>0.18807620333201153</v>
      </c>
      <c r="H139" s="127">
        <v>13956</v>
      </c>
      <c r="I139" s="126">
        <v>0.50132911847115458</v>
      </c>
      <c r="J139" s="128">
        <v>0.25150930815116512</v>
      </c>
      <c r="K139" s="129">
        <v>13882</v>
      </c>
      <c r="L139" s="129">
        <v>9437</v>
      </c>
      <c r="M139" s="129">
        <v>1172</v>
      </c>
      <c r="N139" s="129">
        <v>5093</v>
      </c>
      <c r="O139" s="131">
        <v>155</v>
      </c>
      <c r="P139" s="131">
        <v>317</v>
      </c>
      <c r="Q139" s="126">
        <v>0.18295136144837992</v>
      </c>
      <c r="R139" s="126">
        <v>0.49867088152884548</v>
      </c>
      <c r="S139" s="126">
        <v>0.33899705438609096</v>
      </c>
      <c r="T139" s="130">
        <v>1.13873123069186E-2</v>
      </c>
    </row>
    <row r="140" spans="1:20" x14ac:dyDescent="0.3">
      <c r="A140" s="19" t="s">
        <v>285</v>
      </c>
      <c r="B140" s="16" t="s">
        <v>335</v>
      </c>
      <c r="C140" s="124">
        <v>54473</v>
      </c>
      <c r="D140" s="125">
        <v>1.2705560552934481</v>
      </c>
      <c r="E140" s="125">
        <v>0.34284255447632539</v>
      </c>
      <c r="F140" s="125">
        <v>0.78705697071274805</v>
      </c>
      <c r="G140" s="126">
        <v>0.15982075221616004</v>
      </c>
      <c r="H140" s="127">
        <v>27729</v>
      </c>
      <c r="I140" s="126">
        <v>0.50904117636260171</v>
      </c>
      <c r="J140" s="128">
        <v>0.4997206653570978</v>
      </c>
      <c r="K140" s="129">
        <v>26744</v>
      </c>
      <c r="L140" s="129">
        <v>19511</v>
      </c>
      <c r="M140" s="129">
        <v>1976</v>
      </c>
      <c r="N140" s="129">
        <v>18059</v>
      </c>
      <c r="O140" s="131">
        <v>1002</v>
      </c>
      <c r="P140" s="129">
        <v>1919</v>
      </c>
      <c r="Q140" s="126">
        <v>0.33152203844106254</v>
      </c>
      <c r="R140" s="126">
        <v>0.49095882363739834</v>
      </c>
      <c r="S140" s="126">
        <v>0.35817744570704751</v>
      </c>
      <c r="T140" s="130">
        <v>3.5228461806766656E-2</v>
      </c>
    </row>
    <row r="141" spans="1:20" x14ac:dyDescent="0.3">
      <c r="A141" s="19" t="s">
        <v>285</v>
      </c>
      <c r="B141" s="16" t="s">
        <v>338</v>
      </c>
      <c r="C141" s="124">
        <v>57259</v>
      </c>
      <c r="D141" s="125">
        <v>1.1247664122670671</v>
      </c>
      <c r="E141" s="125">
        <v>0.30350316962737278</v>
      </c>
      <c r="F141" s="125">
        <v>0.88907349036535577</v>
      </c>
      <c r="G141" s="126">
        <v>0.18053635161500589</v>
      </c>
      <c r="H141" s="127">
        <v>27491</v>
      </c>
      <c r="I141" s="126">
        <v>0.48011666288269095</v>
      </c>
      <c r="J141" s="128">
        <v>0.49543152696930925</v>
      </c>
      <c r="K141" s="129">
        <v>29768</v>
      </c>
      <c r="L141" s="129">
        <v>19224</v>
      </c>
      <c r="M141" s="129">
        <v>1236</v>
      </c>
      <c r="N141" s="129">
        <v>12993</v>
      </c>
      <c r="O141" s="131">
        <v>506</v>
      </c>
      <c r="P141" s="131">
        <v>676</v>
      </c>
      <c r="Q141" s="126">
        <v>0.22691629263521892</v>
      </c>
      <c r="R141" s="126">
        <v>0.51988333711730905</v>
      </c>
      <c r="S141" s="126">
        <v>0.3357376133009658</v>
      </c>
      <c r="T141" s="130">
        <v>1.1806004296267835E-2</v>
      </c>
    </row>
    <row r="142" spans="1:20" x14ac:dyDescent="0.3">
      <c r="A142" s="19" t="s">
        <v>285</v>
      </c>
      <c r="B142" s="16" t="s">
        <v>339</v>
      </c>
      <c r="C142" s="124">
        <v>58863</v>
      </c>
      <c r="D142" s="125">
        <v>1.1717037867590847</v>
      </c>
      <c r="E142" s="125">
        <v>0.31616859222263061</v>
      </c>
      <c r="F142" s="125">
        <v>0.85345802522836012</v>
      </c>
      <c r="G142" s="126">
        <v>0.17330423165351391</v>
      </c>
      <c r="H142" s="127">
        <v>30227</v>
      </c>
      <c r="I142" s="126">
        <v>0.51351443181625134</v>
      </c>
      <c r="J142" s="128">
        <v>0.54473859683901316</v>
      </c>
      <c r="K142" s="129">
        <v>28636</v>
      </c>
      <c r="L142" s="129">
        <v>20989</v>
      </c>
      <c r="M142" s="129">
        <v>1795</v>
      </c>
      <c r="N142" s="129">
        <v>15515</v>
      </c>
      <c r="O142" s="131">
        <v>542</v>
      </c>
      <c r="P142" s="129">
        <v>1493</v>
      </c>
      <c r="Q142" s="126">
        <v>0.26357813906868494</v>
      </c>
      <c r="R142" s="126">
        <v>0.48648556818374872</v>
      </c>
      <c r="S142" s="126">
        <v>0.35657373902111683</v>
      </c>
      <c r="T142" s="130">
        <v>2.5363980768904067E-2</v>
      </c>
    </row>
    <row r="143" spans="1:20" x14ac:dyDescent="0.3">
      <c r="A143" s="19" t="s">
        <v>285</v>
      </c>
      <c r="B143" s="16" t="s">
        <v>343</v>
      </c>
      <c r="C143" s="124">
        <v>68439</v>
      </c>
      <c r="D143" s="125">
        <v>1.5351334765265419</v>
      </c>
      <c r="E143" s="125">
        <v>0.41423523217393599</v>
      </c>
      <c r="F143" s="125">
        <v>0.65140915450729564</v>
      </c>
      <c r="G143" s="126">
        <v>0.13227594055811409</v>
      </c>
      <c r="H143" s="127">
        <v>31266</v>
      </c>
      <c r="I143" s="126">
        <v>0.45684478148424146</v>
      </c>
      <c r="J143" s="128">
        <v>0.5634630287083926</v>
      </c>
      <c r="K143" s="129">
        <v>30247</v>
      </c>
      <c r="L143" s="129">
        <v>37173</v>
      </c>
      <c r="M143" s="129">
        <v>3216</v>
      </c>
      <c r="N143" s="129">
        <v>27623</v>
      </c>
      <c r="O143" s="129">
        <v>2256</v>
      </c>
      <c r="P143" s="129">
        <v>4548</v>
      </c>
      <c r="Q143" s="126">
        <v>0.40361489793831001</v>
      </c>
      <c r="R143" s="126">
        <v>0.44195561010534928</v>
      </c>
      <c r="S143" s="126">
        <v>0.54315521851575854</v>
      </c>
      <c r="T143" s="130">
        <v>6.6453338009029944E-2</v>
      </c>
    </row>
    <row r="144" spans="1:20" x14ac:dyDescent="0.3">
      <c r="A144" s="19" t="s">
        <v>285</v>
      </c>
      <c r="B144" s="16" t="s">
        <v>344</v>
      </c>
      <c r="C144" s="124">
        <v>33327</v>
      </c>
      <c r="D144" s="125">
        <v>1.2019683739910583</v>
      </c>
      <c r="E144" s="125">
        <v>0.324335086218352</v>
      </c>
      <c r="F144" s="125">
        <v>0.83196864546407712</v>
      </c>
      <c r="G144" s="126">
        <v>0.16894057188505238</v>
      </c>
      <c r="H144" s="127">
        <v>15387</v>
      </c>
      <c r="I144" s="126">
        <v>0.4616977225672878</v>
      </c>
      <c r="J144" s="128">
        <v>0.27729820324749049</v>
      </c>
      <c r="K144" s="129">
        <v>17940</v>
      </c>
      <c r="L144" s="129">
        <v>13999</v>
      </c>
      <c r="M144" s="129">
        <v>1973</v>
      </c>
      <c r="N144" s="129">
        <v>5134</v>
      </c>
      <c r="O144" s="131">
        <v>376</v>
      </c>
      <c r="P144" s="131">
        <v>636</v>
      </c>
      <c r="Q144" s="126">
        <v>0.15404926936117863</v>
      </c>
      <c r="R144" s="126">
        <v>0.5383022774327122</v>
      </c>
      <c r="S144" s="126">
        <v>0.42004980946379811</v>
      </c>
      <c r="T144" s="130">
        <v>1.9083625888918893E-2</v>
      </c>
    </row>
    <row r="145" spans="1:20" x14ac:dyDescent="0.3">
      <c r="A145" s="19" t="s">
        <v>285</v>
      </c>
      <c r="B145" s="16" t="s">
        <v>346</v>
      </c>
      <c r="C145" s="124">
        <v>44892</v>
      </c>
      <c r="D145" s="125">
        <v>1.22743473224628</v>
      </c>
      <c r="E145" s="125">
        <v>0.33120684231368852</v>
      </c>
      <c r="F145" s="125">
        <v>0.81470727015353339</v>
      </c>
      <c r="G145" s="126">
        <v>0.16543545587811545</v>
      </c>
      <c r="H145" s="127">
        <v>24473</v>
      </c>
      <c r="I145" s="126">
        <v>0.54515281119130354</v>
      </c>
      <c r="J145" s="128">
        <v>0.44104236875777181</v>
      </c>
      <c r="K145" s="129">
        <v>20419</v>
      </c>
      <c r="L145" s="129">
        <v>18880</v>
      </c>
      <c r="M145" s="129">
        <v>1377</v>
      </c>
      <c r="N145" s="129">
        <v>12542</v>
      </c>
      <c r="O145" s="131">
        <v>520</v>
      </c>
      <c r="P145" s="129">
        <v>1364</v>
      </c>
      <c r="Q145" s="126">
        <v>0.27938162701594937</v>
      </c>
      <c r="R145" s="126">
        <v>0.4548471888086964</v>
      </c>
      <c r="S145" s="126">
        <v>0.42056491134277824</v>
      </c>
      <c r="T145" s="130">
        <v>3.0384032789806645E-2</v>
      </c>
    </row>
    <row r="146" spans="1:20" x14ac:dyDescent="0.3">
      <c r="A146" s="19" t="s">
        <v>285</v>
      </c>
      <c r="B146" s="16" t="s">
        <v>348</v>
      </c>
      <c r="C146" s="124">
        <v>53569</v>
      </c>
      <c r="D146" s="125">
        <v>1.1919393679180124</v>
      </c>
      <c r="E146" s="125">
        <v>0.32162889309399784</v>
      </c>
      <c r="F146" s="125">
        <v>0.83896884935239846</v>
      </c>
      <c r="G146" s="126">
        <v>0.17036204185829315</v>
      </c>
      <c r="H146" s="127">
        <v>28629</v>
      </c>
      <c r="I146" s="126">
        <v>0.53443222759431763</v>
      </c>
      <c r="J146" s="128">
        <v>0.51594009623528991</v>
      </c>
      <c r="K146" s="129">
        <v>24940</v>
      </c>
      <c r="L146" s="129">
        <v>21342</v>
      </c>
      <c r="M146" s="129">
        <v>2179</v>
      </c>
      <c r="N146" s="129">
        <v>13075</v>
      </c>
      <c r="O146" s="131">
        <v>457</v>
      </c>
      <c r="P146" s="129">
        <v>1858</v>
      </c>
      <c r="Q146" s="126">
        <v>0.24407773152382908</v>
      </c>
      <c r="R146" s="126">
        <v>0.46556777240568237</v>
      </c>
      <c r="S146" s="126">
        <v>0.39840206089342717</v>
      </c>
      <c r="T146" s="130">
        <v>3.4684239018835522E-2</v>
      </c>
    </row>
    <row r="147" spans="1:20" x14ac:dyDescent="0.3">
      <c r="A147" s="19" t="s">
        <v>350</v>
      </c>
      <c r="B147" s="16" t="s">
        <v>354</v>
      </c>
      <c r="C147" s="124">
        <v>57457</v>
      </c>
      <c r="D147" s="125">
        <v>1.9173468854969804</v>
      </c>
      <c r="E147" s="125">
        <v>0.51737040747028673</v>
      </c>
      <c r="F147" s="125">
        <v>0.52155403258748245</v>
      </c>
      <c r="G147" s="126">
        <v>0.1059074004948051</v>
      </c>
      <c r="H147" s="127">
        <v>12315</v>
      </c>
      <c r="I147" s="126">
        <v>0.21433419774788101</v>
      </c>
      <c r="J147" s="128">
        <v>0.22193587918326155</v>
      </c>
      <c r="K147" s="129">
        <v>15312</v>
      </c>
      <c r="L147" s="129">
        <v>45142</v>
      </c>
      <c r="M147" s="129">
        <v>3732</v>
      </c>
      <c r="N147" s="129">
        <v>34727</v>
      </c>
      <c r="O147" s="129">
        <v>4033</v>
      </c>
      <c r="P147" s="129">
        <v>7219</v>
      </c>
      <c r="Q147" s="126">
        <v>0.6043998120333467</v>
      </c>
      <c r="R147" s="126">
        <v>0.26649494404511198</v>
      </c>
      <c r="S147" s="126">
        <v>0.78566580225211902</v>
      </c>
      <c r="T147" s="130">
        <v>0.12564178429086098</v>
      </c>
    </row>
    <row r="148" spans="1:20" x14ac:dyDescent="0.3">
      <c r="A148" s="19" t="s">
        <v>350</v>
      </c>
      <c r="B148" s="16" t="s">
        <v>355</v>
      </c>
      <c r="C148" s="124">
        <v>38888</v>
      </c>
      <c r="D148" s="125">
        <v>1.1290372351368032</v>
      </c>
      <c r="E148" s="125">
        <v>0.30465559404522979</v>
      </c>
      <c r="F148" s="125">
        <v>0.88571038126907475</v>
      </c>
      <c r="G148" s="126">
        <v>0.1798534345638223</v>
      </c>
      <c r="H148" s="127">
        <v>17056</v>
      </c>
      <c r="I148" s="126">
        <v>0.43859288212301994</v>
      </c>
      <c r="J148" s="128">
        <v>0.30737623673160447</v>
      </c>
      <c r="K148" s="129">
        <v>10530</v>
      </c>
      <c r="L148" s="129">
        <v>21832</v>
      </c>
      <c r="M148" s="129">
        <v>1702</v>
      </c>
      <c r="N148" s="129">
        <v>8573</v>
      </c>
      <c r="O148" s="131">
        <v>472</v>
      </c>
      <c r="P148" s="131">
        <v>797</v>
      </c>
      <c r="Q148" s="126">
        <v>0.22045361036823699</v>
      </c>
      <c r="R148" s="126">
        <v>0.27077761777412057</v>
      </c>
      <c r="S148" s="126">
        <v>0.56140711787698006</v>
      </c>
      <c r="T148" s="130">
        <v>2.0494754165809505E-2</v>
      </c>
    </row>
    <row r="149" spans="1:20" x14ac:dyDescent="0.3">
      <c r="A149" s="19" t="s">
        <v>350</v>
      </c>
      <c r="B149" s="16" t="s">
        <v>357</v>
      </c>
      <c r="C149" s="124">
        <v>27944</v>
      </c>
      <c r="D149" s="125">
        <v>1.5159604924133983</v>
      </c>
      <c r="E149" s="125">
        <v>0.40906165890033025</v>
      </c>
      <c r="F149" s="125">
        <v>0.65964779755441194</v>
      </c>
      <c r="G149" s="126">
        <v>0.13394888950339587</v>
      </c>
      <c r="H149" s="127">
        <v>10773</v>
      </c>
      <c r="I149" s="126">
        <v>0.38552104208416832</v>
      </c>
      <c r="J149" s="128">
        <v>0.19414658761195913</v>
      </c>
      <c r="K149" s="129">
        <v>13726</v>
      </c>
      <c r="L149" s="129">
        <v>17171</v>
      </c>
      <c r="M149" s="129">
        <v>1335</v>
      </c>
      <c r="N149" s="129">
        <v>8744</v>
      </c>
      <c r="O149" s="131">
        <v>476</v>
      </c>
      <c r="P149" s="131">
        <v>910</v>
      </c>
      <c r="Q149" s="126">
        <v>0.31291153736043514</v>
      </c>
      <c r="R149" s="126">
        <v>0.49119667907243059</v>
      </c>
      <c r="S149" s="126">
        <v>0.61447895791583163</v>
      </c>
      <c r="T149" s="130">
        <v>3.256513026052104E-2</v>
      </c>
    </row>
    <row r="150" spans="1:20" x14ac:dyDescent="0.3">
      <c r="A150" s="19" t="s">
        <v>350</v>
      </c>
      <c r="B150" s="16" t="s">
        <v>359</v>
      </c>
      <c r="C150" s="124">
        <v>36234</v>
      </c>
      <c r="D150" s="125">
        <v>1.4357233537561407</v>
      </c>
      <c r="E150" s="125">
        <v>0.38741074041742091</v>
      </c>
      <c r="F150" s="125">
        <v>0.69651301372496255</v>
      </c>
      <c r="G150" s="126">
        <v>0.14143478544006891</v>
      </c>
      <c r="H150" s="127">
        <v>12272</v>
      </c>
      <c r="I150" s="126">
        <v>0.33868742065463375</v>
      </c>
      <c r="J150" s="128">
        <v>0.22116095081908127</v>
      </c>
      <c r="K150" s="129">
        <v>11377</v>
      </c>
      <c r="L150" s="129">
        <v>23962</v>
      </c>
      <c r="M150" s="129">
        <v>1991</v>
      </c>
      <c r="N150" s="129">
        <v>12169</v>
      </c>
      <c r="O150" s="129">
        <v>1018</v>
      </c>
      <c r="P150" s="129">
        <v>1505</v>
      </c>
      <c r="Q150" s="126">
        <v>0.33584478666445877</v>
      </c>
      <c r="R150" s="126">
        <v>0.31398686316719104</v>
      </c>
      <c r="S150" s="126">
        <v>0.66131257934536625</v>
      </c>
      <c r="T150" s="130">
        <v>4.1535574322459572E-2</v>
      </c>
    </row>
    <row r="151" spans="1:20" x14ac:dyDescent="0.3">
      <c r="A151" s="19" t="s">
        <v>350</v>
      </c>
      <c r="B151" s="16" t="s">
        <v>361</v>
      </c>
      <c r="C151" s="124">
        <v>39312</v>
      </c>
      <c r="D151" s="125">
        <v>1.6094576719576719</v>
      </c>
      <c r="E151" s="125">
        <v>0.43429062202851509</v>
      </c>
      <c r="F151" s="125">
        <v>0.62132730634888023</v>
      </c>
      <c r="G151" s="126">
        <v>0.12616748363615016</v>
      </c>
      <c r="H151" s="127">
        <v>10405</v>
      </c>
      <c r="I151" s="126">
        <v>0.2646774521774522</v>
      </c>
      <c r="J151" s="128">
        <v>0.18751464254176503</v>
      </c>
      <c r="K151" s="129">
        <v>14838</v>
      </c>
      <c r="L151" s="129">
        <v>28907</v>
      </c>
      <c r="M151" s="129">
        <v>1705</v>
      </c>
      <c r="N151" s="129">
        <v>16245</v>
      </c>
      <c r="O151" s="131">
        <v>971</v>
      </c>
      <c r="P151" s="131">
        <v>605</v>
      </c>
      <c r="Q151" s="126">
        <v>0.41323260073260071</v>
      </c>
      <c r="R151" s="126">
        <v>0.37744200244200243</v>
      </c>
      <c r="S151" s="126">
        <v>0.7353225478225478</v>
      </c>
      <c r="T151" s="130">
        <v>2.4699837199837201E-2</v>
      </c>
    </row>
    <row r="152" spans="1:20" x14ac:dyDescent="0.3">
      <c r="A152" s="19" t="s">
        <v>350</v>
      </c>
      <c r="B152" s="16" t="s">
        <v>363</v>
      </c>
      <c r="C152" s="124">
        <v>53448</v>
      </c>
      <c r="D152" s="125">
        <v>1.2536296961532705</v>
      </c>
      <c r="E152" s="125">
        <v>0.33827520289712892</v>
      </c>
      <c r="F152" s="125">
        <v>0.79768372037490298</v>
      </c>
      <c r="G152" s="126">
        <v>0.16197863301490376</v>
      </c>
      <c r="H152" s="127">
        <v>20539</v>
      </c>
      <c r="I152" s="126">
        <v>0.38428004789702142</v>
      </c>
      <c r="J152" s="128">
        <v>0.37014543423020779</v>
      </c>
      <c r="K152" s="129">
        <v>14593</v>
      </c>
      <c r="L152" s="129">
        <v>32909</v>
      </c>
      <c r="M152" s="129">
        <v>2152</v>
      </c>
      <c r="N152" s="129">
        <v>15150</v>
      </c>
      <c r="O152" s="131">
        <v>1087</v>
      </c>
      <c r="P152" s="131">
        <v>1113</v>
      </c>
      <c r="Q152" s="126">
        <v>0.28345307588684326</v>
      </c>
      <c r="R152" s="126">
        <v>0.27303173177668016</v>
      </c>
      <c r="S152" s="126">
        <v>0.61571995210297858</v>
      </c>
      <c r="T152" s="130">
        <v>2.0823978446340367E-2</v>
      </c>
    </row>
    <row r="153" spans="1:20" x14ac:dyDescent="0.3">
      <c r="A153" s="19" t="s">
        <v>350</v>
      </c>
      <c r="B153" s="16" t="s">
        <v>367</v>
      </c>
      <c r="C153" s="124">
        <v>48284</v>
      </c>
      <c r="D153" s="125">
        <v>1.2645182669207191</v>
      </c>
      <c r="E153" s="125">
        <v>0.3412133380553185</v>
      </c>
      <c r="F153" s="125">
        <v>0.7908149895178197</v>
      </c>
      <c r="G153" s="126">
        <v>0.16058386011637357</v>
      </c>
      <c r="H153" s="127">
        <v>22782</v>
      </c>
      <c r="I153" s="126">
        <v>0.471833319526137</v>
      </c>
      <c r="J153" s="128">
        <v>0.41056786029663539</v>
      </c>
      <c r="K153" s="129">
        <v>16137</v>
      </c>
      <c r="L153" s="129">
        <v>25502</v>
      </c>
      <c r="M153" s="129">
        <v>2002</v>
      </c>
      <c r="N153" s="129">
        <v>14961</v>
      </c>
      <c r="O153" s="129">
        <v>1070</v>
      </c>
      <c r="P153" s="129">
        <v>1384</v>
      </c>
      <c r="Q153" s="126">
        <v>0.30985419600695885</v>
      </c>
      <c r="R153" s="126">
        <v>0.33421009029906384</v>
      </c>
      <c r="S153" s="126">
        <v>0.52816668047386295</v>
      </c>
      <c r="T153" s="130">
        <v>2.8663739541048793E-2</v>
      </c>
    </row>
    <row r="154" spans="1:20" x14ac:dyDescent="0.3">
      <c r="A154" s="19" t="s">
        <v>350</v>
      </c>
      <c r="B154" s="16" t="s">
        <v>368</v>
      </c>
      <c r="C154" s="124">
        <v>43726</v>
      </c>
      <c r="D154" s="125">
        <v>1.3732104468737136</v>
      </c>
      <c r="E154" s="125">
        <v>0.37054246877051428</v>
      </c>
      <c r="F154" s="125">
        <v>0.7282205012906986</v>
      </c>
      <c r="G154" s="126">
        <v>0.14787334669066227</v>
      </c>
      <c r="H154" s="127">
        <v>16768</v>
      </c>
      <c r="I154" s="126">
        <v>0.38347893701687785</v>
      </c>
      <c r="J154" s="128">
        <v>0.30218601885058299</v>
      </c>
      <c r="K154" s="129">
        <v>15860</v>
      </c>
      <c r="L154" s="129">
        <v>26958</v>
      </c>
      <c r="M154" s="129">
        <v>1914</v>
      </c>
      <c r="N154" s="129">
        <v>13038</v>
      </c>
      <c r="O154" s="131">
        <v>676</v>
      </c>
      <c r="P154" s="129">
        <v>1599</v>
      </c>
      <c r="Q154" s="126">
        <v>0.29817499885651555</v>
      </c>
      <c r="R154" s="126">
        <v>0.36271325984540093</v>
      </c>
      <c r="S154" s="126">
        <v>0.61652106298312215</v>
      </c>
      <c r="T154" s="130">
        <v>3.6568631935233041E-2</v>
      </c>
    </row>
    <row r="155" spans="1:20" x14ac:dyDescent="0.3">
      <c r="A155" s="19" t="s">
        <v>350</v>
      </c>
      <c r="B155" s="16" t="s">
        <v>370</v>
      </c>
      <c r="C155" s="124">
        <v>38088</v>
      </c>
      <c r="D155" s="125">
        <v>1.2211457676958621</v>
      </c>
      <c r="E155" s="125">
        <v>0.32950984936127731</v>
      </c>
      <c r="F155" s="125">
        <v>0.81890305519124518</v>
      </c>
      <c r="G155" s="126">
        <v>0.16628745712556917</v>
      </c>
      <c r="H155" s="127">
        <v>18956</v>
      </c>
      <c r="I155" s="126">
        <v>0.49768956101659317</v>
      </c>
      <c r="J155" s="128">
        <v>0.34161725747445437</v>
      </c>
      <c r="K155" s="129">
        <v>12212</v>
      </c>
      <c r="L155" s="129">
        <v>19132</v>
      </c>
      <c r="M155" s="129">
        <v>1636</v>
      </c>
      <c r="N155" s="129">
        <v>12015</v>
      </c>
      <c r="O155" s="131">
        <v>794</v>
      </c>
      <c r="P155" s="131">
        <v>722</v>
      </c>
      <c r="Q155" s="126">
        <v>0.31545368620037806</v>
      </c>
      <c r="R155" s="126">
        <v>0.32062591892459569</v>
      </c>
      <c r="S155" s="126">
        <v>0.50231043898340688</v>
      </c>
      <c r="T155" s="130">
        <v>2.0846460827557235E-2</v>
      </c>
    </row>
    <row r="156" spans="1:20" x14ac:dyDescent="0.3">
      <c r="A156" s="19" t="s">
        <v>350</v>
      </c>
      <c r="B156" s="16" t="s">
        <v>372</v>
      </c>
      <c r="C156" s="124">
        <v>39231</v>
      </c>
      <c r="D156" s="125">
        <v>1.0508016619510081</v>
      </c>
      <c r="E156" s="125">
        <v>0.28354477122856742</v>
      </c>
      <c r="F156" s="125">
        <v>0.9516543760915972</v>
      </c>
      <c r="G156" s="126">
        <v>0.19324410290023247</v>
      </c>
      <c r="H156" s="127">
        <v>22278</v>
      </c>
      <c r="I156" s="126">
        <v>0.56786724783971854</v>
      </c>
      <c r="J156" s="128">
        <v>0.40148497900484781</v>
      </c>
      <c r="K156" s="129">
        <v>13128</v>
      </c>
      <c r="L156" s="129">
        <v>16953</v>
      </c>
      <c r="M156" s="129">
        <v>1230</v>
      </c>
      <c r="N156" s="129">
        <v>8892</v>
      </c>
      <c r="O156" s="131">
        <v>429</v>
      </c>
      <c r="P156" s="131">
        <v>592</v>
      </c>
      <c r="Q156" s="126">
        <v>0.22665749025005735</v>
      </c>
      <c r="R156" s="126">
        <v>0.33463332568631948</v>
      </c>
      <c r="S156" s="126">
        <v>0.43213275216028141</v>
      </c>
      <c r="T156" s="130">
        <v>1.5090107313094236E-2</v>
      </c>
    </row>
    <row r="157" spans="1:20" x14ac:dyDescent="0.3">
      <c r="A157" s="19" t="s">
        <v>374</v>
      </c>
      <c r="B157" s="16" t="s">
        <v>378</v>
      </c>
      <c r="C157" s="124">
        <v>29036</v>
      </c>
      <c r="D157" s="125">
        <v>1.4398333103733296</v>
      </c>
      <c r="E157" s="125">
        <v>0.38851975722903925</v>
      </c>
      <c r="F157" s="125">
        <v>0.69452484033774253</v>
      </c>
      <c r="G157" s="126">
        <v>0.141031064517562</v>
      </c>
      <c r="H157" s="127">
        <v>15514</v>
      </c>
      <c r="I157" s="126">
        <v>0.53430224548835925</v>
      </c>
      <c r="J157" s="128">
        <v>0.27958694516030203</v>
      </c>
      <c r="K157" s="129">
        <v>9556</v>
      </c>
      <c r="L157" s="129">
        <v>13522</v>
      </c>
      <c r="M157" s="129">
        <v>1500</v>
      </c>
      <c r="N157" s="129">
        <v>12905</v>
      </c>
      <c r="O157" s="129">
        <v>1608</v>
      </c>
      <c r="P157" s="129">
        <v>2716</v>
      </c>
      <c r="Q157" s="126">
        <v>0.44444827111172336</v>
      </c>
      <c r="R157" s="126">
        <v>0.32910869265739084</v>
      </c>
      <c r="S157" s="126">
        <v>0.46569775451164075</v>
      </c>
      <c r="T157" s="130">
        <v>9.35390549662488E-2</v>
      </c>
    </row>
    <row r="158" spans="1:20" x14ac:dyDescent="0.3">
      <c r="A158" s="19" t="s">
        <v>374</v>
      </c>
      <c r="B158" s="16" t="s">
        <v>379</v>
      </c>
      <c r="C158" s="124">
        <v>25335</v>
      </c>
      <c r="D158" s="125">
        <v>0.52042628774422739</v>
      </c>
      <c r="E158" s="125">
        <v>0.14043007167098437</v>
      </c>
      <c r="F158" s="125">
        <v>1.9215017064846416</v>
      </c>
      <c r="G158" s="126">
        <v>0.39018248937800371</v>
      </c>
      <c r="H158" s="127">
        <v>18754</v>
      </c>
      <c r="I158" s="126">
        <v>0.74024077363331364</v>
      </c>
      <c r="J158" s="128">
        <v>0.33797689632179351</v>
      </c>
      <c r="K158" s="129">
        <v>6581</v>
      </c>
      <c r="L158" s="129">
        <v>3673</v>
      </c>
      <c r="M158" s="131">
        <v>521</v>
      </c>
      <c r="N158" s="129">
        <v>2149</v>
      </c>
      <c r="O158" s="131">
        <v>108</v>
      </c>
      <c r="P158" s="131">
        <v>153</v>
      </c>
      <c r="Q158" s="126">
        <v>8.4823366883757648E-2</v>
      </c>
      <c r="R158" s="126">
        <v>0.25975922636668641</v>
      </c>
      <c r="S158" s="126">
        <v>0.14497730412472865</v>
      </c>
      <c r="T158" s="130">
        <v>6.0390763765541741E-3</v>
      </c>
    </row>
    <row r="159" spans="1:20" x14ac:dyDescent="0.3">
      <c r="A159" s="19" t="s">
        <v>374</v>
      </c>
      <c r="B159" s="16" t="s">
        <v>383</v>
      </c>
      <c r="C159" s="124">
        <v>41525</v>
      </c>
      <c r="D159" s="125">
        <v>0.5890186634557496</v>
      </c>
      <c r="E159" s="125">
        <v>0.15893880665246204</v>
      </c>
      <c r="F159" s="125">
        <v>1.6977390735516578</v>
      </c>
      <c r="G159" s="126">
        <v>0.34474497513957131</v>
      </c>
      <c r="H159" s="127">
        <v>30222</v>
      </c>
      <c r="I159" s="126">
        <v>0.7278025285972306</v>
      </c>
      <c r="J159" s="128">
        <v>0.54464848888968986</v>
      </c>
      <c r="K159" s="129">
        <v>11303</v>
      </c>
      <c r="L159" s="129">
        <v>7258</v>
      </c>
      <c r="M159" s="129">
        <v>1004</v>
      </c>
      <c r="N159" s="129">
        <v>4070</v>
      </c>
      <c r="O159" s="131">
        <v>343</v>
      </c>
      <c r="P159" s="131">
        <v>481</v>
      </c>
      <c r="Q159" s="126">
        <v>9.8013245033112581E-2</v>
      </c>
      <c r="R159" s="126">
        <v>0.2721974714027694</v>
      </c>
      <c r="S159" s="126">
        <v>0.17478627332931967</v>
      </c>
      <c r="T159" s="130">
        <v>1.1583383503913306E-2</v>
      </c>
    </row>
    <row r="160" spans="1:20" x14ac:dyDescent="0.3">
      <c r="A160" s="19" t="s">
        <v>374</v>
      </c>
      <c r="B160" s="16" t="s">
        <v>384</v>
      </c>
      <c r="C160" s="124">
        <v>36495</v>
      </c>
      <c r="D160" s="125">
        <v>0.68390190437046172</v>
      </c>
      <c r="E160" s="125">
        <v>0.18454177989922632</v>
      </c>
      <c r="F160" s="125">
        <v>1.4621980047277534</v>
      </c>
      <c r="G160" s="126">
        <v>0.29691571728655397</v>
      </c>
      <c r="H160" s="127">
        <v>25240</v>
      </c>
      <c r="I160" s="126">
        <v>0.69160158925880255</v>
      </c>
      <c r="J160" s="128">
        <v>0.4548649281839644</v>
      </c>
      <c r="K160" s="129">
        <v>11255</v>
      </c>
      <c r="L160" s="129">
        <v>6813</v>
      </c>
      <c r="M160" s="131">
        <v>975</v>
      </c>
      <c r="N160" s="129">
        <v>4977</v>
      </c>
      <c r="O160" s="131">
        <v>355</v>
      </c>
      <c r="P160" s="131">
        <v>584</v>
      </c>
      <c r="Q160" s="126">
        <v>0.13637484586929716</v>
      </c>
      <c r="R160" s="126">
        <v>0.30839841074119745</v>
      </c>
      <c r="S160" s="126">
        <v>0.18668310727496917</v>
      </c>
      <c r="T160" s="130">
        <v>1.6002192081107001E-2</v>
      </c>
    </row>
    <row r="161" spans="1:20" x14ac:dyDescent="0.3">
      <c r="A161" s="19" t="s">
        <v>374</v>
      </c>
      <c r="B161" s="16" t="s">
        <v>386</v>
      </c>
      <c r="C161" s="124">
        <v>36628</v>
      </c>
      <c r="D161" s="125">
        <v>0.52721961341050561</v>
      </c>
      <c r="E161" s="125">
        <v>0.14226315972334777</v>
      </c>
      <c r="F161" s="125">
        <v>1.8967427890839419</v>
      </c>
      <c r="G161" s="126">
        <v>0.38515491329357593</v>
      </c>
      <c r="H161" s="127">
        <v>27701</v>
      </c>
      <c r="I161" s="126">
        <v>0.75627934913181172</v>
      </c>
      <c r="J161" s="128">
        <v>0.49921606084088738</v>
      </c>
      <c r="K161" s="129">
        <v>8927</v>
      </c>
      <c r="L161" s="129">
        <v>5709</v>
      </c>
      <c r="M161" s="131">
        <v>743</v>
      </c>
      <c r="N161" s="129">
        <v>3271</v>
      </c>
      <c r="O161" s="131">
        <v>253</v>
      </c>
      <c r="P161" s="131">
        <v>408</v>
      </c>
      <c r="Q161" s="126">
        <v>8.9303265261548539E-2</v>
      </c>
      <c r="R161" s="126">
        <v>0.24372065086818828</v>
      </c>
      <c r="S161" s="126">
        <v>0.15586436605875287</v>
      </c>
      <c r="T161" s="130">
        <v>1.1139019329474718E-2</v>
      </c>
    </row>
    <row r="162" spans="1:20" x14ac:dyDescent="0.3">
      <c r="A162" s="19" t="s">
        <v>374</v>
      </c>
      <c r="B162" s="16" t="s">
        <v>388</v>
      </c>
      <c r="C162" s="124">
        <v>31339</v>
      </c>
      <c r="D162" s="125">
        <v>0.59191422827786466</v>
      </c>
      <c r="E162" s="125">
        <v>0.15972013608387894</v>
      </c>
      <c r="F162" s="125">
        <v>1.689433962264151</v>
      </c>
      <c r="G162" s="126">
        <v>0.34305852907200612</v>
      </c>
      <c r="H162" s="127">
        <v>21727</v>
      </c>
      <c r="I162" s="126">
        <v>0.69328951147132967</v>
      </c>
      <c r="J162" s="128">
        <v>0.39155508298942132</v>
      </c>
      <c r="K162" s="129">
        <v>9612</v>
      </c>
      <c r="L162" s="129">
        <v>5296</v>
      </c>
      <c r="M162" s="131">
        <v>569</v>
      </c>
      <c r="N162" s="129">
        <v>2496</v>
      </c>
      <c r="O162" s="131">
        <v>219</v>
      </c>
      <c r="P162" s="131">
        <v>358</v>
      </c>
      <c r="Q162" s="126">
        <v>7.9645170554261457E-2</v>
      </c>
      <c r="R162" s="126">
        <v>0.30671048852867033</v>
      </c>
      <c r="S162" s="126">
        <v>0.1689907144452599</v>
      </c>
      <c r="T162" s="130">
        <v>1.1423465968920514E-2</v>
      </c>
    </row>
    <row r="163" spans="1:20" x14ac:dyDescent="0.3">
      <c r="A163" s="19" t="s">
        <v>374</v>
      </c>
      <c r="B163" s="16" t="s">
        <v>390</v>
      </c>
      <c r="C163" s="124">
        <v>30544</v>
      </c>
      <c r="D163" s="125">
        <v>0.47737689889994761</v>
      </c>
      <c r="E163" s="125">
        <v>0.12881376999068681</v>
      </c>
      <c r="F163" s="125">
        <v>2.0947808792263904</v>
      </c>
      <c r="G163" s="126">
        <v>0.42536877037352211</v>
      </c>
      <c r="H163" s="127">
        <v>23203</v>
      </c>
      <c r="I163" s="126">
        <v>0.75965819800942902</v>
      </c>
      <c r="J163" s="128">
        <v>0.41815494962965633</v>
      </c>
      <c r="K163" s="129">
        <v>7341</v>
      </c>
      <c r="L163" s="129">
        <v>4080</v>
      </c>
      <c r="M163" s="131">
        <v>595</v>
      </c>
      <c r="N163" s="129">
        <v>2285</v>
      </c>
      <c r="O163" s="131">
        <v>100</v>
      </c>
      <c r="P163" s="131">
        <v>180</v>
      </c>
      <c r="Q163" s="126">
        <v>7.4810110005238351E-2</v>
      </c>
      <c r="R163" s="126">
        <v>0.24034180199057098</v>
      </c>
      <c r="S163" s="126">
        <v>0.13357778941854373</v>
      </c>
      <c r="T163" s="130">
        <v>5.8931377684651653E-3</v>
      </c>
    </row>
    <row r="164" spans="1:20" x14ac:dyDescent="0.3">
      <c r="A164" s="19" t="s">
        <v>374</v>
      </c>
      <c r="B164" s="16" t="s">
        <v>392</v>
      </c>
      <c r="C164" s="124">
        <v>24341</v>
      </c>
      <c r="D164" s="125">
        <v>0.68090875477589252</v>
      </c>
      <c r="E164" s="125">
        <v>0.18373411852241686</v>
      </c>
      <c r="F164" s="125">
        <v>1.468625558103053</v>
      </c>
      <c r="G164" s="126">
        <v>0.29822090414541585</v>
      </c>
      <c r="H164" s="127">
        <v>16942</v>
      </c>
      <c r="I164" s="126">
        <v>0.69602727907645534</v>
      </c>
      <c r="J164" s="128">
        <v>0.30532177548703349</v>
      </c>
      <c r="K164" s="129">
        <v>7399</v>
      </c>
      <c r="L164" s="129">
        <v>4000</v>
      </c>
      <c r="M164" s="131">
        <v>994</v>
      </c>
      <c r="N164" s="129">
        <v>3679</v>
      </c>
      <c r="O164" s="131">
        <v>225</v>
      </c>
      <c r="P164" s="131">
        <v>277</v>
      </c>
      <c r="Q164" s="126">
        <v>0.15114416005915945</v>
      </c>
      <c r="R164" s="126">
        <v>0.30397272092354466</v>
      </c>
      <c r="S164" s="126">
        <v>0.16433178587568301</v>
      </c>
      <c r="T164" s="130">
        <v>1.1379976171891048E-2</v>
      </c>
    </row>
    <row r="165" spans="1:20" x14ac:dyDescent="0.3">
      <c r="A165" s="19" t="s">
        <v>374</v>
      </c>
      <c r="B165" s="16" t="s">
        <v>396</v>
      </c>
      <c r="C165" s="124">
        <v>7896</v>
      </c>
      <c r="D165" s="125">
        <v>0.98961499493414384</v>
      </c>
      <c r="E165" s="125">
        <v>0.26703436766742022</v>
      </c>
      <c r="F165" s="125">
        <v>1.0104939851548502</v>
      </c>
      <c r="G165" s="126">
        <v>0.20519214596511753</v>
      </c>
      <c r="H165" s="127">
        <v>5359</v>
      </c>
      <c r="I165" s="126">
        <v>0.67869807497467072</v>
      </c>
      <c r="J165" s="128">
        <v>9.657770008470147E-2</v>
      </c>
      <c r="K165" s="129">
        <v>2096</v>
      </c>
      <c r="L165" s="129">
        <v>2246</v>
      </c>
      <c r="M165" s="131">
        <v>276</v>
      </c>
      <c r="N165" s="129">
        <v>2537</v>
      </c>
      <c r="O165" s="131">
        <v>298</v>
      </c>
      <c r="P165" s="131">
        <v>361</v>
      </c>
      <c r="Q165" s="126">
        <v>0.32130192502532928</v>
      </c>
      <c r="R165" s="126">
        <v>0.26545086119554206</v>
      </c>
      <c r="S165" s="126">
        <v>0.28444782168186422</v>
      </c>
      <c r="T165" s="130">
        <v>4.5719351570415401E-2</v>
      </c>
    </row>
    <row r="166" spans="1:20" x14ac:dyDescent="0.3">
      <c r="A166" s="19" t="s">
        <v>374</v>
      </c>
      <c r="B166" s="16" t="s">
        <v>397</v>
      </c>
      <c r="C166" s="124">
        <v>11264</v>
      </c>
      <c r="D166" s="125">
        <v>0.81551846590909094</v>
      </c>
      <c r="E166" s="125">
        <v>0.22005674831112557</v>
      </c>
      <c r="F166" s="125">
        <v>1.2262138036141954</v>
      </c>
      <c r="G166" s="126">
        <v>0.24899647644818865</v>
      </c>
      <c r="H166" s="127">
        <v>8167</v>
      </c>
      <c r="I166" s="126">
        <v>0.72505326704545459</v>
      </c>
      <c r="J166" s="128">
        <v>0.14718232442466075</v>
      </c>
      <c r="K166" s="129">
        <v>3097</v>
      </c>
      <c r="L166" s="129">
        <v>2655</v>
      </c>
      <c r="M166" s="131">
        <v>259</v>
      </c>
      <c r="N166" s="129">
        <v>2578</v>
      </c>
      <c r="O166" s="131">
        <v>199</v>
      </c>
      <c r="P166" s="131">
        <v>398</v>
      </c>
      <c r="Q166" s="126">
        <v>0.22887073863636365</v>
      </c>
      <c r="R166" s="126">
        <v>0.27494673295454547</v>
      </c>
      <c r="S166" s="126">
        <v>0.23570667613636365</v>
      </c>
      <c r="T166" s="130">
        <v>3.5333806818181816E-2</v>
      </c>
    </row>
    <row r="167" spans="1:20" x14ac:dyDescent="0.3">
      <c r="A167" s="19" t="s">
        <v>374</v>
      </c>
      <c r="B167" s="16" t="s">
        <v>401</v>
      </c>
      <c r="C167" s="124">
        <v>37264</v>
      </c>
      <c r="D167" s="125">
        <v>0.71149098325461568</v>
      </c>
      <c r="E167" s="125">
        <v>0.19198632375928262</v>
      </c>
      <c r="F167" s="125">
        <v>1.4054991890770565</v>
      </c>
      <c r="G167" s="126">
        <v>0.28540238635340226</v>
      </c>
      <c r="H167" s="127">
        <v>27777</v>
      </c>
      <c r="I167" s="126">
        <v>0.74541112065264059</v>
      </c>
      <c r="J167" s="128">
        <v>0.50058570167060135</v>
      </c>
      <c r="K167" s="129">
        <v>9487</v>
      </c>
      <c r="L167" s="129">
        <v>9301</v>
      </c>
      <c r="M167" s="131">
        <v>930</v>
      </c>
      <c r="N167" s="129">
        <v>5937</v>
      </c>
      <c r="O167" s="131">
        <v>466</v>
      </c>
      <c r="P167" s="131">
        <v>392</v>
      </c>
      <c r="Q167" s="126">
        <v>0.15932267067410905</v>
      </c>
      <c r="R167" s="126">
        <v>0.25458887934735941</v>
      </c>
      <c r="S167" s="126">
        <v>0.24959746672391583</v>
      </c>
      <c r="T167" s="130">
        <v>1.2505367110347788E-2</v>
      </c>
    </row>
    <row r="168" spans="1:20" x14ac:dyDescent="0.3">
      <c r="A168" s="19" t="s">
        <v>374</v>
      </c>
      <c r="B168" s="16" t="s">
        <v>402</v>
      </c>
      <c r="C168" s="124">
        <v>14735</v>
      </c>
      <c r="D168" s="125">
        <v>0.76647438072616225</v>
      </c>
      <c r="E168" s="125">
        <v>0.20682285801874778</v>
      </c>
      <c r="F168" s="125">
        <v>1.3046750486984238</v>
      </c>
      <c r="G168" s="126">
        <v>0.26492891294998605</v>
      </c>
      <c r="H168" s="127">
        <v>9289</v>
      </c>
      <c r="I168" s="126">
        <v>0.63040380047505939</v>
      </c>
      <c r="J168" s="128">
        <v>0.16740254825280687</v>
      </c>
      <c r="K168" s="129">
        <v>5446</v>
      </c>
      <c r="L168" s="129">
        <v>2868</v>
      </c>
      <c r="M168" s="131">
        <v>331</v>
      </c>
      <c r="N168" s="129">
        <v>2405</v>
      </c>
      <c r="O168" s="131">
        <v>117</v>
      </c>
      <c r="P168" s="131">
        <v>127</v>
      </c>
      <c r="Q168" s="126">
        <v>0.16321683067526299</v>
      </c>
      <c r="R168" s="126">
        <v>0.36959619952494061</v>
      </c>
      <c r="S168" s="126">
        <v>0.19463861554122835</v>
      </c>
      <c r="T168" s="130">
        <v>8.6189345096708524E-3</v>
      </c>
    </row>
    <row r="169" spans="1:20" x14ac:dyDescent="0.3">
      <c r="A169" s="19" t="s">
        <v>374</v>
      </c>
      <c r="B169" s="16" t="s">
        <v>404</v>
      </c>
      <c r="C169" s="124">
        <v>22418</v>
      </c>
      <c r="D169" s="125">
        <v>0.48813453474886254</v>
      </c>
      <c r="E169" s="125">
        <v>0.13171657411271059</v>
      </c>
      <c r="F169" s="125">
        <v>2.048615553321758</v>
      </c>
      <c r="G169" s="126">
        <v>0.41599438276635697</v>
      </c>
      <c r="H169" s="127">
        <v>15673</v>
      </c>
      <c r="I169" s="126">
        <v>0.69912570256044249</v>
      </c>
      <c r="J169" s="128">
        <v>0.28245237794878264</v>
      </c>
      <c r="K169" s="129">
        <v>6745</v>
      </c>
      <c r="L169" s="129">
        <v>1705</v>
      </c>
      <c r="M169" s="131">
        <v>233</v>
      </c>
      <c r="N169" s="129">
        <v>1979</v>
      </c>
      <c r="O169" s="131">
        <v>108</v>
      </c>
      <c r="P169" s="131">
        <v>173</v>
      </c>
      <c r="Q169" s="126">
        <v>8.8277277187973943E-2</v>
      </c>
      <c r="R169" s="126">
        <v>0.30087429743955751</v>
      </c>
      <c r="S169" s="126">
        <v>7.60549558390579E-2</v>
      </c>
      <c r="T169" s="130">
        <v>7.717013114461593E-3</v>
      </c>
    </row>
    <row r="170" spans="1:20" x14ac:dyDescent="0.3">
      <c r="A170" s="19" t="s">
        <v>374</v>
      </c>
      <c r="B170" s="16" t="s">
        <v>406</v>
      </c>
      <c r="C170" s="124">
        <v>27359</v>
      </c>
      <c r="D170" s="125">
        <v>0.65777257940714207</v>
      </c>
      <c r="E170" s="125">
        <v>0.17749113110664114</v>
      </c>
      <c r="F170" s="125">
        <v>1.5202822849522115</v>
      </c>
      <c r="G170" s="126">
        <v>0.30871038235254089</v>
      </c>
      <c r="H170" s="127">
        <v>20351</v>
      </c>
      <c r="I170" s="126">
        <v>0.74385028692569177</v>
      </c>
      <c r="J170" s="128">
        <v>0.36675737533565211</v>
      </c>
      <c r="K170" s="129">
        <v>7008</v>
      </c>
      <c r="L170" s="129">
        <v>5744</v>
      </c>
      <c r="M170" s="131">
        <v>876</v>
      </c>
      <c r="N170" s="129">
        <v>3937</v>
      </c>
      <c r="O170" s="131">
        <v>232</v>
      </c>
      <c r="P170" s="131">
        <v>199</v>
      </c>
      <c r="Q170" s="126">
        <v>0.14390145838663693</v>
      </c>
      <c r="R170" s="126">
        <v>0.25614971307430828</v>
      </c>
      <c r="S170" s="126">
        <v>0.20994919404949011</v>
      </c>
      <c r="T170" s="130">
        <v>8.4798420994919403E-3</v>
      </c>
    </row>
    <row r="171" spans="1:20" x14ac:dyDescent="0.3">
      <c r="A171" s="19" t="s">
        <v>374</v>
      </c>
      <c r="B171" s="16" t="s">
        <v>410</v>
      </c>
      <c r="C171" s="124">
        <v>31075</v>
      </c>
      <c r="D171" s="125">
        <v>1.2556074014481093</v>
      </c>
      <c r="E171" s="125">
        <v>0.33880886021390688</v>
      </c>
      <c r="F171" s="125">
        <v>0.79642728996873247</v>
      </c>
      <c r="G171" s="126">
        <v>0.16172350071814057</v>
      </c>
      <c r="H171" s="127">
        <v>16185</v>
      </c>
      <c r="I171" s="126">
        <v>0.5208366854384554</v>
      </c>
      <c r="J171" s="128">
        <v>0.29167943195948748</v>
      </c>
      <c r="K171" s="129">
        <v>14890</v>
      </c>
      <c r="L171" s="129">
        <v>11746</v>
      </c>
      <c r="M171" s="129">
        <v>1223</v>
      </c>
      <c r="N171" s="129">
        <v>8705</v>
      </c>
      <c r="O171" s="131">
        <v>544</v>
      </c>
      <c r="P171" s="129">
        <v>1910</v>
      </c>
      <c r="Q171" s="126">
        <v>0.28012872083668544</v>
      </c>
      <c r="R171" s="126">
        <v>0.47916331456154465</v>
      </c>
      <c r="S171" s="126">
        <v>0.37798873692679003</v>
      </c>
      <c r="T171" s="130">
        <v>6.1464199517296862E-2</v>
      </c>
    </row>
    <row r="172" spans="1:20" x14ac:dyDescent="0.3">
      <c r="A172" s="19" t="s">
        <v>374</v>
      </c>
      <c r="B172" s="16" t="s">
        <v>411</v>
      </c>
      <c r="C172" s="124">
        <v>35192</v>
      </c>
      <c r="D172" s="125">
        <v>0.90978063196180947</v>
      </c>
      <c r="E172" s="125">
        <v>0.24549213281489829</v>
      </c>
      <c r="F172" s="125">
        <v>1.0991660680263611</v>
      </c>
      <c r="G172" s="126">
        <v>0.22319800769106718</v>
      </c>
      <c r="H172" s="127">
        <v>21475</v>
      </c>
      <c r="I172" s="126">
        <v>0.61022391452602864</v>
      </c>
      <c r="J172" s="128">
        <v>0.38701364234352753</v>
      </c>
      <c r="K172" s="129">
        <v>13717</v>
      </c>
      <c r="L172" s="129">
        <v>9744</v>
      </c>
      <c r="M172" s="131">
        <v>1237</v>
      </c>
      <c r="N172" s="129">
        <v>6101</v>
      </c>
      <c r="O172" s="131">
        <v>367</v>
      </c>
      <c r="P172" s="131">
        <v>851</v>
      </c>
      <c r="Q172" s="126">
        <v>0.1733632643782678</v>
      </c>
      <c r="R172" s="126">
        <v>0.38977608547397136</v>
      </c>
      <c r="S172" s="126">
        <v>0.27688110934303251</v>
      </c>
      <c r="T172" s="130">
        <v>2.4181632189133894E-2</v>
      </c>
    </row>
    <row r="173" spans="1:20" x14ac:dyDescent="0.3">
      <c r="A173" s="19" t="s">
        <v>374</v>
      </c>
      <c r="B173" s="16" t="s">
        <v>413</v>
      </c>
      <c r="C173" s="124">
        <v>17326</v>
      </c>
      <c r="D173" s="125">
        <v>0.99619069606371924</v>
      </c>
      <c r="E173" s="125">
        <v>0.26880873264985761</v>
      </c>
      <c r="F173" s="125">
        <v>1.0038238702201623</v>
      </c>
      <c r="G173" s="126">
        <v>0.20383770425899211</v>
      </c>
      <c r="H173" s="127">
        <v>9569</v>
      </c>
      <c r="I173" s="126">
        <v>0.55229135403439922</v>
      </c>
      <c r="J173" s="128">
        <v>0.17244859341491106</v>
      </c>
      <c r="K173" s="129">
        <v>7757</v>
      </c>
      <c r="L173" s="129">
        <v>5286</v>
      </c>
      <c r="M173" s="131">
        <v>620</v>
      </c>
      <c r="N173" s="129">
        <v>2826</v>
      </c>
      <c r="O173" s="131">
        <v>204</v>
      </c>
      <c r="P173" s="131">
        <v>567</v>
      </c>
      <c r="Q173" s="126">
        <v>0.16310746854438415</v>
      </c>
      <c r="R173" s="126">
        <v>0.44770864596560084</v>
      </c>
      <c r="S173" s="126">
        <v>0.30509061526030246</v>
      </c>
      <c r="T173" s="130">
        <v>3.2725383816229942E-2</v>
      </c>
    </row>
    <row r="174" spans="1:20" x14ac:dyDescent="0.3">
      <c r="A174" s="19" t="s">
        <v>415</v>
      </c>
      <c r="B174" s="16" t="s">
        <v>419</v>
      </c>
      <c r="C174" s="124">
        <v>61676</v>
      </c>
      <c r="D174" s="125">
        <v>2.663061806861664</v>
      </c>
      <c r="E174" s="125">
        <v>0.7185916030929641</v>
      </c>
      <c r="F174" s="125">
        <v>0.3755076196216674</v>
      </c>
      <c r="G174" s="126">
        <v>7.625103704562429E-2</v>
      </c>
      <c r="H174" s="127">
        <v>9969</v>
      </c>
      <c r="I174" s="126">
        <v>0.16163499578442181</v>
      </c>
      <c r="J174" s="128">
        <v>0.17965722936077422</v>
      </c>
      <c r="K174" s="129">
        <v>23395</v>
      </c>
      <c r="L174" s="129">
        <v>51707</v>
      </c>
      <c r="M174" s="129">
        <v>4760</v>
      </c>
      <c r="N174" s="129">
        <v>45976</v>
      </c>
      <c r="O174" s="129">
        <v>8286</v>
      </c>
      <c r="P174" s="129">
        <v>30123</v>
      </c>
      <c r="Q174" s="126">
        <v>0.7454439328101693</v>
      </c>
      <c r="R174" s="126">
        <v>0.37932096763733059</v>
      </c>
      <c r="S174" s="126">
        <v>0.83836500421557814</v>
      </c>
      <c r="T174" s="130">
        <v>0.4884071599974058</v>
      </c>
    </row>
    <row r="175" spans="1:20" x14ac:dyDescent="0.3">
      <c r="A175" s="19" t="s">
        <v>415</v>
      </c>
      <c r="B175" s="16" t="s">
        <v>421</v>
      </c>
      <c r="C175" s="124">
        <v>66303</v>
      </c>
      <c r="D175" s="125">
        <v>1.9059167760131517</v>
      </c>
      <c r="E175" s="125">
        <v>0.51428614533399331</v>
      </c>
      <c r="F175" s="125">
        <v>0.52468188148898454</v>
      </c>
      <c r="G175" s="126">
        <v>0.10654254532276318</v>
      </c>
      <c r="H175" s="127">
        <v>12187</v>
      </c>
      <c r="I175" s="126">
        <v>0.18380767084445651</v>
      </c>
      <c r="J175" s="128">
        <v>0.21962911568058535</v>
      </c>
      <c r="K175" s="129">
        <v>9415</v>
      </c>
      <c r="L175" s="129">
        <v>54116</v>
      </c>
      <c r="M175" s="129">
        <v>3162</v>
      </c>
      <c r="N175" s="129">
        <v>44526</v>
      </c>
      <c r="O175" s="129">
        <v>5690</v>
      </c>
      <c r="P175" s="129">
        <v>9459</v>
      </c>
      <c r="Q175" s="126">
        <v>0.67155332337903262</v>
      </c>
      <c r="R175" s="126">
        <v>0.14199960786088112</v>
      </c>
      <c r="S175" s="126">
        <v>0.81619232915554352</v>
      </c>
      <c r="T175" s="130">
        <v>0.14266322790823946</v>
      </c>
    </row>
    <row r="176" spans="1:20" x14ac:dyDescent="0.3">
      <c r="A176" s="19" t="s">
        <v>415</v>
      </c>
      <c r="B176" s="16" t="s">
        <v>423</v>
      </c>
      <c r="C176" s="124">
        <v>56469</v>
      </c>
      <c r="D176" s="125">
        <v>1.5168853707343852</v>
      </c>
      <c r="E176" s="125">
        <v>0.40931122494255712</v>
      </c>
      <c r="F176" s="125">
        <v>0.65924559580653075</v>
      </c>
      <c r="G176" s="126">
        <v>0.13386721792397918</v>
      </c>
      <c r="H176" s="127">
        <v>20390</v>
      </c>
      <c r="I176" s="126">
        <v>0.36108307212807028</v>
      </c>
      <c r="J176" s="128">
        <v>0.36746021734037376</v>
      </c>
      <c r="K176" s="129">
        <v>12829</v>
      </c>
      <c r="L176" s="129">
        <v>36079</v>
      </c>
      <c r="M176" s="129">
        <v>1577</v>
      </c>
      <c r="N176" s="129">
        <v>27860</v>
      </c>
      <c r="O176" s="129">
        <v>2113</v>
      </c>
      <c r="P176" s="129">
        <v>5199</v>
      </c>
      <c r="Q176" s="126">
        <v>0.49336804264286599</v>
      </c>
      <c r="R176" s="126">
        <v>0.22718659795640087</v>
      </c>
      <c r="S176" s="126">
        <v>0.63891692787192977</v>
      </c>
      <c r="T176" s="130">
        <v>9.2068214418530525E-2</v>
      </c>
    </row>
    <row r="177" spans="1:20" x14ac:dyDescent="0.3">
      <c r="A177" s="19" t="s">
        <v>415</v>
      </c>
      <c r="B177" s="16" t="s">
        <v>425</v>
      </c>
      <c r="C177" s="124">
        <v>58023</v>
      </c>
      <c r="D177" s="125">
        <v>1.4615066439170674</v>
      </c>
      <c r="E177" s="125">
        <v>0.39436801634771018</v>
      </c>
      <c r="F177" s="125">
        <v>0.68422542187002511</v>
      </c>
      <c r="G177" s="126">
        <v>0.13893965199197447</v>
      </c>
      <c r="H177" s="127">
        <v>23144</v>
      </c>
      <c r="I177" s="126">
        <v>0.39887630767109594</v>
      </c>
      <c r="J177" s="128">
        <v>0.41709167582764151</v>
      </c>
      <c r="K177" s="129">
        <v>14314</v>
      </c>
      <c r="L177" s="129">
        <v>34879</v>
      </c>
      <c r="M177" s="129">
        <v>2311</v>
      </c>
      <c r="N177" s="129">
        <v>27770</v>
      </c>
      <c r="O177" s="129">
        <v>2131</v>
      </c>
      <c r="P177" s="129">
        <v>3396</v>
      </c>
      <c r="Q177" s="126">
        <v>0.47860331247953397</v>
      </c>
      <c r="R177" s="126">
        <v>0.24669527601123692</v>
      </c>
      <c r="S177" s="126">
        <v>0.60112369232890406</v>
      </c>
      <c r="T177" s="130">
        <v>5.852851455457319E-2</v>
      </c>
    </row>
    <row r="178" spans="1:20" x14ac:dyDescent="0.3">
      <c r="A178" s="19" t="s">
        <v>415</v>
      </c>
      <c r="B178" s="16" t="s">
        <v>427</v>
      </c>
      <c r="C178" s="124">
        <v>66999</v>
      </c>
      <c r="D178" s="125">
        <v>1.1219570441349871</v>
      </c>
      <c r="E178" s="125">
        <v>0.30274509921965337</v>
      </c>
      <c r="F178" s="125">
        <v>0.89129972063323137</v>
      </c>
      <c r="G178" s="126">
        <v>0.18098841265919696</v>
      </c>
      <c r="H178" s="127">
        <v>37517</v>
      </c>
      <c r="I178" s="126">
        <v>0.55996358154599324</v>
      </c>
      <c r="J178" s="128">
        <v>0.67611598695236896</v>
      </c>
      <c r="K178" s="129">
        <v>19566</v>
      </c>
      <c r="L178" s="129">
        <v>29482</v>
      </c>
      <c r="M178" s="129">
        <v>2654</v>
      </c>
      <c r="N178" s="129">
        <v>19843</v>
      </c>
      <c r="O178" s="131">
        <v>904</v>
      </c>
      <c r="P178" s="129">
        <v>2721</v>
      </c>
      <c r="Q178" s="126">
        <v>0.29616859953133629</v>
      </c>
      <c r="R178" s="126">
        <v>0.29203420946581293</v>
      </c>
      <c r="S178" s="126">
        <v>0.44003641845400676</v>
      </c>
      <c r="T178" s="130">
        <v>4.0612546455917255E-2</v>
      </c>
    </row>
    <row r="179" spans="1:20" x14ac:dyDescent="0.3">
      <c r="A179" s="19" t="s">
        <v>415</v>
      </c>
      <c r="B179" s="16" t="s">
        <v>429</v>
      </c>
      <c r="C179" s="124">
        <v>34211</v>
      </c>
      <c r="D179" s="125">
        <v>1.218087749554237</v>
      </c>
      <c r="E179" s="125">
        <v>0.32868468407483309</v>
      </c>
      <c r="F179" s="125">
        <v>0.82095891725859083</v>
      </c>
      <c r="G179" s="126">
        <v>0.1667049229943465</v>
      </c>
      <c r="H179" s="127">
        <v>16729</v>
      </c>
      <c r="I179" s="126">
        <v>0.48899476776475403</v>
      </c>
      <c r="J179" s="128">
        <v>0.30148317684586134</v>
      </c>
      <c r="K179" s="129">
        <v>9038</v>
      </c>
      <c r="L179" s="129">
        <v>17482</v>
      </c>
      <c r="M179" s="129">
        <v>1107</v>
      </c>
      <c r="N179" s="129">
        <v>12085</v>
      </c>
      <c r="O179" s="131">
        <v>308</v>
      </c>
      <c r="P179" s="129">
        <v>1652</v>
      </c>
      <c r="Q179" s="126">
        <v>0.35324895501446901</v>
      </c>
      <c r="R179" s="126">
        <v>0.26418403437490867</v>
      </c>
      <c r="S179" s="126">
        <v>0.51100523223524597</v>
      </c>
      <c r="T179" s="130">
        <v>4.8288562158370116E-2</v>
      </c>
    </row>
    <row r="180" spans="1:20" x14ac:dyDescent="0.3">
      <c r="A180" s="19" t="s">
        <v>415</v>
      </c>
      <c r="B180" s="16" t="s">
        <v>431</v>
      </c>
      <c r="C180" s="124">
        <v>73775</v>
      </c>
      <c r="D180" s="125">
        <v>1.7806980684513725</v>
      </c>
      <c r="E180" s="125">
        <v>0.4804975522295441</v>
      </c>
      <c r="F180" s="125">
        <v>0.56157751710803749</v>
      </c>
      <c r="G180" s="126">
        <v>0.1140346182698974</v>
      </c>
      <c r="H180" s="127">
        <v>22997</v>
      </c>
      <c r="I180" s="126">
        <v>0.31171806167400878</v>
      </c>
      <c r="J180" s="128">
        <v>0.4144425021175368</v>
      </c>
      <c r="K180" s="129">
        <v>15800</v>
      </c>
      <c r="L180" s="129">
        <v>50778</v>
      </c>
      <c r="M180" s="129">
        <v>2157</v>
      </c>
      <c r="N180" s="129">
        <v>41959</v>
      </c>
      <c r="O180" s="129">
        <v>3387</v>
      </c>
      <c r="P180" s="129">
        <v>17290</v>
      </c>
      <c r="Q180" s="126">
        <v>0.56874279905116909</v>
      </c>
      <c r="R180" s="126">
        <v>0.21416468993561505</v>
      </c>
      <c r="S180" s="126">
        <v>0.68828193832599116</v>
      </c>
      <c r="T180" s="130">
        <v>0.23436123348017621</v>
      </c>
    </row>
    <row r="181" spans="1:20" x14ac:dyDescent="0.3">
      <c r="A181" s="19" t="s">
        <v>415</v>
      </c>
      <c r="B181" s="16" t="s">
        <v>433</v>
      </c>
      <c r="C181" s="124">
        <v>148711</v>
      </c>
      <c r="D181" s="125">
        <v>1.356806154218585</v>
      </c>
      <c r="E181" s="125">
        <v>0.36611598984828952</v>
      </c>
      <c r="F181" s="125">
        <v>0.73702495886446096</v>
      </c>
      <c r="G181" s="126">
        <v>0.14966119062655889</v>
      </c>
      <c r="H181" s="127">
        <v>55489</v>
      </c>
      <c r="I181" s="126">
        <v>0.37313312397872384</v>
      </c>
      <c r="J181" s="128">
        <v>1</v>
      </c>
      <c r="K181" s="129">
        <v>15429</v>
      </c>
      <c r="L181" s="129">
        <v>93222</v>
      </c>
      <c r="M181" s="129">
        <v>4184</v>
      </c>
      <c r="N181" s="129">
        <v>71432</v>
      </c>
      <c r="O181" s="129">
        <v>4843</v>
      </c>
      <c r="P181" s="129">
        <v>12662</v>
      </c>
      <c r="Q181" s="126">
        <v>0.48034106421179334</v>
      </c>
      <c r="R181" s="126">
        <v>0.10375157184068429</v>
      </c>
      <c r="S181" s="126">
        <v>0.62686687602127622</v>
      </c>
      <c r="T181" s="130">
        <v>8.51450128100813E-2</v>
      </c>
    </row>
    <row r="182" spans="1:20" x14ac:dyDescent="0.3">
      <c r="A182" s="19" t="s">
        <v>415</v>
      </c>
      <c r="B182" s="16" t="s">
        <v>437</v>
      </c>
      <c r="C182" s="124">
        <v>43320</v>
      </c>
      <c r="D182" s="125">
        <v>2.5470221606648198</v>
      </c>
      <c r="E182" s="125">
        <v>0.68727985690364179</v>
      </c>
      <c r="F182" s="125">
        <v>0.39261535115147234</v>
      </c>
      <c r="G182" s="126">
        <v>7.9724953958309169E-2</v>
      </c>
      <c r="H182" s="127">
        <v>4968</v>
      </c>
      <c r="I182" s="126">
        <v>0.11468144044321329</v>
      </c>
      <c r="J182" s="128">
        <v>8.9531258447620249E-2</v>
      </c>
      <c r="K182" s="129">
        <v>8478</v>
      </c>
      <c r="L182" s="129">
        <v>38352</v>
      </c>
      <c r="M182" s="129">
        <v>5497</v>
      </c>
      <c r="N182" s="129">
        <v>35436</v>
      </c>
      <c r="O182" s="129">
        <v>8570</v>
      </c>
      <c r="P182" s="129">
        <v>14004</v>
      </c>
      <c r="Q182" s="126">
        <v>0.81800554016620497</v>
      </c>
      <c r="R182" s="126">
        <v>0.19570637119113574</v>
      </c>
      <c r="S182" s="126">
        <v>0.88531855955678673</v>
      </c>
      <c r="T182" s="130">
        <v>0.32326869806094183</v>
      </c>
    </row>
    <row r="183" spans="1:20" x14ac:dyDescent="0.3">
      <c r="A183" s="19" t="s">
        <v>415</v>
      </c>
      <c r="B183" s="16" t="s">
        <v>439</v>
      </c>
      <c r="C183" s="124">
        <v>14637</v>
      </c>
      <c r="D183" s="125">
        <v>3.2087176333948215</v>
      </c>
      <c r="E183" s="125">
        <v>0.86582952829439241</v>
      </c>
      <c r="F183" s="125">
        <v>0.3116509815611293</v>
      </c>
      <c r="G183" s="126">
        <v>6.3284229929249716E-2</v>
      </c>
      <c r="H183" s="127">
        <v>1006</v>
      </c>
      <c r="I183" s="126">
        <v>6.8729930996788965E-2</v>
      </c>
      <c r="J183" s="128">
        <v>1.8129719403845806E-2</v>
      </c>
      <c r="K183" s="129">
        <v>5542</v>
      </c>
      <c r="L183" s="129">
        <v>13631</v>
      </c>
      <c r="M183" s="129">
        <v>4093</v>
      </c>
      <c r="N183" s="129">
        <v>13270</v>
      </c>
      <c r="O183" s="129">
        <v>4767</v>
      </c>
      <c r="P183" s="129">
        <v>5663</v>
      </c>
      <c r="Q183" s="126">
        <v>0.90660654505704719</v>
      </c>
      <c r="R183" s="126">
        <v>0.37862950058072009</v>
      </c>
      <c r="S183" s="126">
        <v>0.93127006900321108</v>
      </c>
      <c r="T183" s="130">
        <v>0.38689622190339551</v>
      </c>
    </row>
    <row r="184" spans="1:20" x14ac:dyDescent="0.3">
      <c r="A184" s="19" t="s">
        <v>415</v>
      </c>
      <c r="B184" s="16" t="s">
        <v>441</v>
      </c>
      <c r="C184" s="124">
        <v>32725</v>
      </c>
      <c r="D184" s="125">
        <v>2.5034377387318565</v>
      </c>
      <c r="E184" s="125">
        <v>0.67551918370184427</v>
      </c>
      <c r="F184" s="125">
        <v>0.39945071711931646</v>
      </c>
      <c r="G184" s="126">
        <v>8.111295174157547E-2</v>
      </c>
      <c r="H184" s="127">
        <v>3058</v>
      </c>
      <c r="I184" s="126">
        <v>9.34453781512605E-2</v>
      </c>
      <c r="J184" s="128">
        <v>5.5110021806123739E-2</v>
      </c>
      <c r="K184" s="129">
        <v>6334</v>
      </c>
      <c r="L184" s="129">
        <v>29667</v>
      </c>
      <c r="M184" s="129">
        <v>4461</v>
      </c>
      <c r="N184" s="129">
        <v>27068</v>
      </c>
      <c r="O184" s="129">
        <v>6447</v>
      </c>
      <c r="P184" s="129">
        <v>7948</v>
      </c>
      <c r="Q184" s="126">
        <v>0.827135217723453</v>
      </c>
      <c r="R184" s="126">
        <v>0.19355233002291825</v>
      </c>
      <c r="S184" s="126">
        <v>0.90655462184873947</v>
      </c>
      <c r="T184" s="130">
        <v>0.24287242169595111</v>
      </c>
    </row>
    <row r="185" spans="1:20" x14ac:dyDescent="0.3">
      <c r="A185" s="19" t="s">
        <v>415</v>
      </c>
      <c r="B185" s="16" t="s">
        <v>443</v>
      </c>
      <c r="C185" s="124">
        <v>64756</v>
      </c>
      <c r="D185" s="125">
        <v>2.1242973624065722</v>
      </c>
      <c r="E185" s="125">
        <v>0.57321322515485651</v>
      </c>
      <c r="F185" s="125">
        <v>0.47074388816597734</v>
      </c>
      <c r="G185" s="126">
        <v>9.5589830352070901E-2</v>
      </c>
      <c r="H185" s="127">
        <v>9797</v>
      </c>
      <c r="I185" s="126">
        <v>0.15129100006177035</v>
      </c>
      <c r="J185" s="128">
        <v>0.17655751590405305</v>
      </c>
      <c r="K185" s="129">
        <v>10320</v>
      </c>
      <c r="L185" s="129">
        <v>54959</v>
      </c>
      <c r="M185" s="129">
        <v>3195</v>
      </c>
      <c r="N185" s="129">
        <v>46986</v>
      </c>
      <c r="O185" s="129">
        <v>6906</v>
      </c>
      <c r="P185" s="129">
        <v>15195</v>
      </c>
      <c r="Q185" s="126">
        <v>0.72558527395144856</v>
      </c>
      <c r="R185" s="126">
        <v>0.1593674717400704</v>
      </c>
      <c r="S185" s="126">
        <v>0.84870899993822968</v>
      </c>
      <c r="T185" s="130">
        <v>0.23465007103588856</v>
      </c>
    </row>
    <row r="186" spans="1:20" x14ac:dyDescent="0.3">
      <c r="A186" s="19" t="s">
        <v>415</v>
      </c>
      <c r="B186" s="16" t="s">
        <v>445</v>
      </c>
      <c r="C186" s="124">
        <v>45456</v>
      </c>
      <c r="D186" s="125">
        <v>2.1633447729672652</v>
      </c>
      <c r="E186" s="125">
        <v>0.58374964653236272</v>
      </c>
      <c r="F186" s="125">
        <v>0.46224717044449187</v>
      </c>
      <c r="G186" s="126">
        <v>9.3864476447401909E-2</v>
      </c>
      <c r="H186" s="127">
        <v>6331</v>
      </c>
      <c r="I186" s="126">
        <v>0.1392775431186202</v>
      </c>
      <c r="J186" s="128">
        <v>0.11409468543314891</v>
      </c>
      <c r="K186" s="129">
        <v>5523</v>
      </c>
      <c r="L186" s="129">
        <v>39125</v>
      </c>
      <c r="M186" s="129">
        <v>2254</v>
      </c>
      <c r="N186" s="129">
        <v>35359</v>
      </c>
      <c r="O186" s="129">
        <v>5264</v>
      </c>
      <c r="P186" s="129">
        <v>10812</v>
      </c>
      <c r="Q186" s="126">
        <v>0.77787310806054211</v>
      </c>
      <c r="R186" s="126">
        <v>0.12150211193241817</v>
      </c>
      <c r="S186" s="126">
        <v>0.86072245688137983</v>
      </c>
      <c r="T186" s="130">
        <v>0.23785638859556493</v>
      </c>
    </row>
    <row r="187" spans="1:20" x14ac:dyDescent="0.3">
      <c r="A187" s="19" t="s">
        <v>415</v>
      </c>
      <c r="B187" s="16" t="s">
        <v>447</v>
      </c>
      <c r="C187" s="124">
        <v>14409</v>
      </c>
      <c r="D187" s="125">
        <v>2.1412311749600943</v>
      </c>
      <c r="E187" s="125">
        <v>0.57778258793793491</v>
      </c>
      <c r="F187" s="125">
        <v>0.46702103523158206</v>
      </c>
      <c r="G187" s="126">
        <v>9.4833863276617164E-2</v>
      </c>
      <c r="H187" s="127">
        <v>1897</v>
      </c>
      <c r="I187" s="126">
        <v>0.13165382746894302</v>
      </c>
      <c r="J187" s="128">
        <v>3.418695597325596E-2</v>
      </c>
      <c r="K187" s="129">
        <v>2060</v>
      </c>
      <c r="L187" s="129">
        <v>12512</v>
      </c>
      <c r="M187" s="131">
        <v>554</v>
      </c>
      <c r="N187" s="129">
        <v>11236</v>
      </c>
      <c r="O187" s="129">
        <v>1313</v>
      </c>
      <c r="P187" s="129">
        <v>3178</v>
      </c>
      <c r="Q187" s="126">
        <v>0.77979040877229511</v>
      </c>
      <c r="R187" s="126">
        <v>0.14296620167950586</v>
      </c>
      <c r="S187" s="126">
        <v>0.86834617253105695</v>
      </c>
      <c r="T187" s="130">
        <v>0.22055659657158722</v>
      </c>
    </row>
    <row r="188" spans="1:20" x14ac:dyDescent="0.3">
      <c r="A188" s="19" t="s">
        <v>415</v>
      </c>
      <c r="B188" s="16" t="s">
        <v>449</v>
      </c>
      <c r="C188" s="124">
        <v>35360</v>
      </c>
      <c r="D188" s="125">
        <v>3.0749434389140271</v>
      </c>
      <c r="E188" s="125">
        <v>0.8297323514970919</v>
      </c>
      <c r="F188" s="125">
        <v>0.32520923388209327</v>
      </c>
      <c r="G188" s="126">
        <v>6.6037385247486285E-2</v>
      </c>
      <c r="H188" s="127">
        <v>1896</v>
      </c>
      <c r="I188" s="126">
        <v>5.361990950226244E-2</v>
      </c>
      <c r="J188" s="128">
        <v>3.4168934383391303E-2</v>
      </c>
      <c r="K188" s="129">
        <v>9266</v>
      </c>
      <c r="L188" s="129">
        <v>33464</v>
      </c>
      <c r="M188" s="129">
        <v>7268</v>
      </c>
      <c r="N188" s="129">
        <v>33432</v>
      </c>
      <c r="O188" s="129">
        <v>12194</v>
      </c>
      <c r="P188" s="129">
        <v>13106</v>
      </c>
      <c r="Q188" s="126">
        <v>0.94547511312217192</v>
      </c>
      <c r="R188" s="126">
        <v>0.26204751131221721</v>
      </c>
      <c r="S188" s="126">
        <v>0.94638009049773753</v>
      </c>
      <c r="T188" s="130">
        <v>0.37064479638009051</v>
      </c>
    </row>
    <row r="189" spans="1:20" x14ac:dyDescent="0.3">
      <c r="A189" s="19" t="s">
        <v>415</v>
      </c>
      <c r="B189" s="16" t="s">
        <v>451</v>
      </c>
      <c r="C189" s="124">
        <v>10306</v>
      </c>
      <c r="D189" s="125">
        <v>3.335241606830972</v>
      </c>
      <c r="E189" s="125">
        <v>0.89997032993366044</v>
      </c>
      <c r="F189" s="125">
        <v>0.29982835364966692</v>
      </c>
      <c r="G189" s="126">
        <v>6.0883512628860929E-2</v>
      </c>
      <c r="H189" s="127">
        <v>592</v>
      </c>
      <c r="I189" s="126">
        <v>5.7442266640791773E-2</v>
      </c>
      <c r="J189" s="128">
        <v>1.0668781199877454E-2</v>
      </c>
      <c r="K189" s="129">
        <v>2719</v>
      </c>
      <c r="L189" s="129">
        <v>9714</v>
      </c>
      <c r="M189" s="129">
        <v>3530</v>
      </c>
      <c r="N189" s="129">
        <v>9704</v>
      </c>
      <c r="O189" s="129">
        <v>4241</v>
      </c>
      <c r="P189" s="129">
        <v>4465</v>
      </c>
      <c r="Q189" s="126">
        <v>0.9415874248010867</v>
      </c>
      <c r="R189" s="126">
        <v>0.26382689695323114</v>
      </c>
      <c r="S189" s="126">
        <v>0.94255773335920823</v>
      </c>
      <c r="T189" s="130">
        <v>0.43324277120124199</v>
      </c>
    </row>
    <row r="190" spans="1:20" x14ac:dyDescent="0.3">
      <c r="A190" s="19" t="s">
        <v>415</v>
      </c>
      <c r="B190" s="16" t="s">
        <v>453</v>
      </c>
      <c r="C190" s="124">
        <v>8397</v>
      </c>
      <c r="D190" s="125">
        <v>3.4526616648803143</v>
      </c>
      <c r="E190" s="125">
        <v>0.93165456179472328</v>
      </c>
      <c r="F190" s="125">
        <v>0.28963162251655628</v>
      </c>
      <c r="G190" s="126">
        <v>5.8812951919178257E-2</v>
      </c>
      <c r="H190" s="127">
        <v>477</v>
      </c>
      <c r="I190" s="126">
        <v>5.6806002143622719E-2</v>
      </c>
      <c r="J190" s="128">
        <v>8.5962983654417988E-3</v>
      </c>
      <c r="K190" s="129">
        <v>3444</v>
      </c>
      <c r="L190" s="129">
        <v>7920</v>
      </c>
      <c r="M190" s="129">
        <v>2728</v>
      </c>
      <c r="N190" s="129">
        <v>7823</v>
      </c>
      <c r="O190" s="129">
        <v>3354</v>
      </c>
      <c r="P190" s="129">
        <v>3723</v>
      </c>
      <c r="Q190" s="126">
        <v>0.93164225318566152</v>
      </c>
      <c r="R190" s="126">
        <v>0.41014648088603073</v>
      </c>
      <c r="S190" s="126">
        <v>0.94319399785637725</v>
      </c>
      <c r="T190" s="130">
        <v>0.44337263308324404</v>
      </c>
    </row>
    <row r="191" spans="1:20" x14ac:dyDescent="0.3">
      <c r="A191" s="19" t="s">
        <v>415</v>
      </c>
      <c r="B191" s="16" t="s">
        <v>455</v>
      </c>
      <c r="C191" s="124">
        <v>76984</v>
      </c>
      <c r="D191" s="125">
        <v>1.7817338667775122</v>
      </c>
      <c r="E191" s="125">
        <v>0.48077704855131326</v>
      </c>
      <c r="F191" s="125">
        <v>0.56125104800787373</v>
      </c>
      <c r="G191" s="126">
        <v>0.11396832505466006</v>
      </c>
      <c r="H191" s="127">
        <v>16713</v>
      </c>
      <c r="I191" s="126">
        <v>0.21709705912916968</v>
      </c>
      <c r="J191" s="128">
        <v>0.30119483140802683</v>
      </c>
      <c r="K191" s="129">
        <v>13243</v>
      </c>
      <c r="L191" s="129">
        <v>60271</v>
      </c>
      <c r="M191" s="129">
        <v>2592</v>
      </c>
      <c r="N191" s="129">
        <v>47585</v>
      </c>
      <c r="O191" s="129">
        <v>4223</v>
      </c>
      <c r="P191" s="129">
        <v>9251</v>
      </c>
      <c r="Q191" s="126">
        <v>0.61811545256157119</v>
      </c>
      <c r="R191" s="126">
        <v>0.17202275797568325</v>
      </c>
      <c r="S191" s="126">
        <v>0.78290294087083034</v>
      </c>
      <c r="T191" s="130">
        <v>0.12016782708095189</v>
      </c>
    </row>
    <row r="192" spans="1:20" x14ac:dyDescent="0.3">
      <c r="A192" s="19" t="s">
        <v>415</v>
      </c>
      <c r="B192" s="16" t="s">
        <v>457</v>
      </c>
      <c r="C192" s="124">
        <v>42704</v>
      </c>
      <c r="D192" s="125">
        <v>2.6567534657174972</v>
      </c>
      <c r="E192" s="125">
        <v>0.71688938162594296</v>
      </c>
      <c r="F192" s="125">
        <v>0.37639924550919318</v>
      </c>
      <c r="G192" s="126">
        <v>7.6432091690132084E-2</v>
      </c>
      <c r="H192" s="127">
        <v>4743</v>
      </c>
      <c r="I192" s="126">
        <v>0.11106687898089172</v>
      </c>
      <c r="J192" s="128">
        <v>8.5476400728072235E-2</v>
      </c>
      <c r="K192" s="129">
        <v>13417</v>
      </c>
      <c r="L192" s="129">
        <v>37961</v>
      </c>
      <c r="M192" s="129">
        <v>3789</v>
      </c>
      <c r="N192" s="129">
        <v>35386</v>
      </c>
      <c r="O192" s="129">
        <v>8598</v>
      </c>
      <c r="P192" s="129">
        <v>14303</v>
      </c>
      <c r="Q192" s="126">
        <v>0.82863431997002623</v>
      </c>
      <c r="R192" s="126">
        <v>0.31418602472836266</v>
      </c>
      <c r="S192" s="126">
        <v>0.88893312101910826</v>
      </c>
      <c r="T192" s="130">
        <v>0.33493349569127012</v>
      </c>
    </row>
    <row r="193" spans="1:20" x14ac:dyDescent="0.3">
      <c r="A193" s="19" t="s">
        <v>415</v>
      </c>
      <c r="B193" s="16" t="s">
        <v>459</v>
      </c>
      <c r="C193" s="124">
        <v>33913</v>
      </c>
      <c r="D193" s="125">
        <v>2.035974405095391</v>
      </c>
      <c r="E193" s="125">
        <v>0.54938045667737667</v>
      </c>
      <c r="F193" s="125">
        <v>0.49116531008313302</v>
      </c>
      <c r="G193" s="126">
        <v>9.9736629292391285E-2</v>
      </c>
      <c r="H193" s="127">
        <v>8621</v>
      </c>
      <c r="I193" s="126">
        <v>0.25420930026833366</v>
      </c>
      <c r="J193" s="128">
        <v>0.15536412622321541</v>
      </c>
      <c r="K193" s="129">
        <v>11691</v>
      </c>
      <c r="L193" s="129">
        <v>25292</v>
      </c>
      <c r="M193" s="131">
        <v>746</v>
      </c>
      <c r="N193" s="129">
        <v>22938</v>
      </c>
      <c r="O193" s="129">
        <v>2242</v>
      </c>
      <c r="P193" s="129">
        <v>6137</v>
      </c>
      <c r="Q193" s="126">
        <v>0.6763777902279362</v>
      </c>
      <c r="R193" s="126">
        <v>0.34473505735263765</v>
      </c>
      <c r="S193" s="126">
        <v>0.74579069973166634</v>
      </c>
      <c r="T193" s="130">
        <v>0.180963052516734</v>
      </c>
    </row>
    <row r="194" spans="1:20" x14ac:dyDescent="0.3">
      <c r="A194" s="19" t="s">
        <v>415</v>
      </c>
      <c r="B194" s="16" t="s">
        <v>461</v>
      </c>
      <c r="C194" s="124">
        <v>37905</v>
      </c>
      <c r="D194" s="125">
        <v>1.5773380820472234</v>
      </c>
      <c r="E194" s="125">
        <v>0.4256235803755698</v>
      </c>
      <c r="F194" s="125">
        <v>0.63397949455585478</v>
      </c>
      <c r="G194" s="126">
        <v>0.12873665246593377</v>
      </c>
      <c r="H194" s="127">
        <v>14319</v>
      </c>
      <c r="I194" s="126">
        <v>0.37776018994855559</v>
      </c>
      <c r="J194" s="128">
        <v>0.25805114527203588</v>
      </c>
      <c r="K194" s="129">
        <v>8611</v>
      </c>
      <c r="L194" s="129">
        <v>23586</v>
      </c>
      <c r="M194" s="131">
        <v>782</v>
      </c>
      <c r="N194" s="129">
        <v>20606</v>
      </c>
      <c r="O194" s="129">
        <v>2039</v>
      </c>
      <c r="P194" s="129">
        <v>4165</v>
      </c>
      <c r="Q194" s="126">
        <v>0.54362221342830763</v>
      </c>
      <c r="R194" s="126">
        <v>0.22717319614826539</v>
      </c>
      <c r="S194" s="126">
        <v>0.62223981005144435</v>
      </c>
      <c r="T194" s="130">
        <v>0.10987996306555864</v>
      </c>
    </row>
    <row r="195" spans="1:20" x14ac:dyDescent="0.3">
      <c r="A195" s="19" t="s">
        <v>415</v>
      </c>
      <c r="B195" s="16" t="s">
        <v>463</v>
      </c>
      <c r="C195" s="124">
        <v>25918</v>
      </c>
      <c r="D195" s="125">
        <v>2.7249401960027781</v>
      </c>
      <c r="E195" s="125">
        <v>0.7352886586157289</v>
      </c>
      <c r="F195" s="125">
        <v>0.36698053097345129</v>
      </c>
      <c r="G195" s="126">
        <v>7.4519515983384493E-2</v>
      </c>
      <c r="H195" s="127">
        <v>2071</v>
      </c>
      <c r="I195" s="126">
        <v>7.990585693340535E-2</v>
      </c>
      <c r="J195" s="128">
        <v>3.7322712609706425E-2</v>
      </c>
      <c r="K195" s="129">
        <v>4362</v>
      </c>
      <c r="L195" s="129">
        <v>23847</v>
      </c>
      <c r="M195" s="129">
        <v>5029</v>
      </c>
      <c r="N195" s="129">
        <v>23591</v>
      </c>
      <c r="O195" s="129">
        <v>6655</v>
      </c>
      <c r="P195" s="129">
        <v>7141</v>
      </c>
      <c r="Q195" s="126">
        <v>0.91021683771895978</v>
      </c>
      <c r="R195" s="126">
        <v>0.16830002314993442</v>
      </c>
      <c r="S195" s="126">
        <v>0.92009414306659465</v>
      </c>
      <c r="T195" s="130">
        <v>0.27552280268539237</v>
      </c>
    </row>
    <row r="196" spans="1:20" x14ac:dyDescent="0.3">
      <c r="A196" s="19" t="s">
        <v>415</v>
      </c>
      <c r="B196" s="16" t="s">
        <v>467</v>
      </c>
      <c r="C196" s="124">
        <v>61597</v>
      </c>
      <c r="D196" s="125">
        <v>1.6071399581148433</v>
      </c>
      <c r="E196" s="125">
        <v>0.43366521795357488</v>
      </c>
      <c r="F196" s="125">
        <v>0.62222334461336426</v>
      </c>
      <c r="G196" s="126">
        <v>0.12634943426332598</v>
      </c>
      <c r="H196" s="127">
        <v>21119</v>
      </c>
      <c r="I196" s="126">
        <v>0.34285760670162507</v>
      </c>
      <c r="J196" s="128">
        <v>0.38059795635170934</v>
      </c>
      <c r="K196" s="129">
        <v>12407</v>
      </c>
      <c r="L196" s="129">
        <v>40478</v>
      </c>
      <c r="M196" s="129">
        <v>2406</v>
      </c>
      <c r="N196" s="129">
        <v>34221</v>
      </c>
      <c r="O196" s="129">
        <v>3308</v>
      </c>
      <c r="P196" s="129">
        <v>6175</v>
      </c>
      <c r="Q196" s="126">
        <v>0.55556277091416795</v>
      </c>
      <c r="R196" s="126">
        <v>0.20142214718249266</v>
      </c>
      <c r="S196" s="126">
        <v>0.65714239329837487</v>
      </c>
      <c r="T196" s="130">
        <v>0.10024838872022988</v>
      </c>
    </row>
    <row r="197" spans="1:20" x14ac:dyDescent="0.3">
      <c r="A197" s="19" t="s">
        <v>415</v>
      </c>
      <c r="B197" s="16" t="s">
        <v>469</v>
      </c>
      <c r="C197" s="124">
        <v>42469</v>
      </c>
      <c r="D197" s="125">
        <v>1.3879535661305893</v>
      </c>
      <c r="E197" s="125">
        <v>0.3745207022738043</v>
      </c>
      <c r="F197" s="125">
        <v>0.72048519806599376</v>
      </c>
      <c r="G197" s="126">
        <v>0.14630260654605381</v>
      </c>
      <c r="H197" s="127">
        <v>20725</v>
      </c>
      <c r="I197" s="126">
        <v>0.48800301396312606</v>
      </c>
      <c r="J197" s="128">
        <v>0.37349744994503414</v>
      </c>
      <c r="K197" s="129">
        <v>14520</v>
      </c>
      <c r="L197" s="129">
        <v>21744</v>
      </c>
      <c r="M197" s="129">
        <v>1942</v>
      </c>
      <c r="N197" s="129">
        <v>17390</v>
      </c>
      <c r="O197" s="131">
        <v>735</v>
      </c>
      <c r="P197" s="129">
        <v>2614</v>
      </c>
      <c r="Q197" s="126">
        <v>0.40947514657750361</v>
      </c>
      <c r="R197" s="126">
        <v>0.34189644211071607</v>
      </c>
      <c r="S197" s="126">
        <v>0.51199698603687394</v>
      </c>
      <c r="T197" s="130">
        <v>6.1550778214697781E-2</v>
      </c>
    </row>
    <row r="198" spans="1:20" x14ac:dyDescent="0.3">
      <c r="A198" s="19" t="s">
        <v>415</v>
      </c>
      <c r="B198" s="16" t="s">
        <v>471</v>
      </c>
      <c r="C198" s="124">
        <v>40087</v>
      </c>
      <c r="D198" s="125">
        <v>1.2824855938334123</v>
      </c>
      <c r="E198" s="125">
        <v>0.34606158086223365</v>
      </c>
      <c r="F198" s="125">
        <v>0.77973585419462765</v>
      </c>
      <c r="G198" s="126">
        <v>0.15833411733135805</v>
      </c>
      <c r="H198" s="127">
        <v>19847</v>
      </c>
      <c r="I198" s="126">
        <v>0.49509816149874025</v>
      </c>
      <c r="J198" s="128">
        <v>0.35767449404386453</v>
      </c>
      <c r="K198" s="129">
        <v>13950</v>
      </c>
      <c r="L198" s="129">
        <v>20240</v>
      </c>
      <c r="M198" s="129">
        <v>2254</v>
      </c>
      <c r="N198" s="129">
        <v>12578</v>
      </c>
      <c r="O198" s="131">
        <v>604</v>
      </c>
      <c r="P198" s="129">
        <v>1785</v>
      </c>
      <c r="Q198" s="126">
        <v>0.31376755556664254</v>
      </c>
      <c r="R198" s="126">
        <v>0.34799311497492952</v>
      </c>
      <c r="S198" s="126">
        <v>0.5049018385012598</v>
      </c>
      <c r="T198" s="130">
        <v>4.4528151270985604E-2</v>
      </c>
    </row>
    <row r="199" spans="1:20" x14ac:dyDescent="0.3">
      <c r="A199" s="19" t="s">
        <v>415</v>
      </c>
      <c r="B199" s="16" t="s">
        <v>473</v>
      </c>
      <c r="C199" s="124">
        <v>39314</v>
      </c>
      <c r="D199" s="125">
        <v>1.2418731240779366</v>
      </c>
      <c r="E199" s="125">
        <v>0.33510284919781763</v>
      </c>
      <c r="F199" s="125">
        <v>0.80523523749052706</v>
      </c>
      <c r="G199" s="126">
        <v>0.16351205332715804</v>
      </c>
      <c r="H199" s="127">
        <v>20868</v>
      </c>
      <c r="I199" s="126">
        <v>0.53080327618660017</v>
      </c>
      <c r="J199" s="128">
        <v>0.37607453729568024</v>
      </c>
      <c r="K199" s="129">
        <v>15356</v>
      </c>
      <c r="L199" s="129">
        <v>18446</v>
      </c>
      <c r="M199" s="129">
        <v>2006</v>
      </c>
      <c r="N199" s="129">
        <v>11113</v>
      </c>
      <c r="O199" s="131">
        <v>526</v>
      </c>
      <c r="P199" s="129">
        <v>1376</v>
      </c>
      <c r="Q199" s="126">
        <v>0.28267283919214531</v>
      </c>
      <c r="R199" s="126">
        <v>0.39059876888640177</v>
      </c>
      <c r="S199" s="126">
        <v>0.46919672381339983</v>
      </c>
      <c r="T199" s="130">
        <v>3.5000254362313681E-2</v>
      </c>
    </row>
    <row r="200" spans="1:20" x14ac:dyDescent="0.3">
      <c r="A200" s="19" t="s">
        <v>415</v>
      </c>
      <c r="B200" s="16" t="s">
        <v>475</v>
      </c>
      <c r="C200" s="124">
        <v>51602</v>
      </c>
      <c r="D200" s="125">
        <v>1.3485717607844656</v>
      </c>
      <c r="E200" s="125">
        <v>0.3638940489368635</v>
      </c>
      <c r="F200" s="125">
        <v>0.74152524105821327</v>
      </c>
      <c r="G200" s="126">
        <v>0.15057502343937187</v>
      </c>
      <c r="H200" s="127">
        <v>24488</v>
      </c>
      <c r="I200" s="126">
        <v>0.47455524979651953</v>
      </c>
      <c r="J200" s="128">
        <v>0.44131269260574169</v>
      </c>
      <c r="K200" s="129">
        <v>20369</v>
      </c>
      <c r="L200" s="129">
        <v>27114</v>
      </c>
      <c r="M200" s="129">
        <v>2740</v>
      </c>
      <c r="N200" s="129">
        <v>16828</v>
      </c>
      <c r="O200" s="131">
        <v>591</v>
      </c>
      <c r="P200" s="129">
        <v>1947</v>
      </c>
      <c r="Q200" s="126">
        <v>0.32611139103135539</v>
      </c>
      <c r="R200" s="126">
        <v>0.39473276229603504</v>
      </c>
      <c r="S200" s="126">
        <v>0.52544475020348047</v>
      </c>
      <c r="T200" s="130">
        <v>3.773109569396535E-2</v>
      </c>
    </row>
    <row r="201" spans="1:20" x14ac:dyDescent="0.3">
      <c r="A201" s="19" t="s">
        <v>415</v>
      </c>
      <c r="B201" s="16" t="s">
        <v>477</v>
      </c>
      <c r="C201" s="124">
        <v>29792</v>
      </c>
      <c r="D201" s="125">
        <v>1.2077738990332976</v>
      </c>
      <c r="E201" s="125">
        <v>0.32590162948676205</v>
      </c>
      <c r="F201" s="125">
        <v>0.82796954032571835</v>
      </c>
      <c r="G201" s="126">
        <v>0.16812850869879381</v>
      </c>
      <c r="H201" s="127">
        <v>16859</v>
      </c>
      <c r="I201" s="126">
        <v>0.56589017185821699</v>
      </c>
      <c r="J201" s="128">
        <v>0.30382598352826684</v>
      </c>
      <c r="K201" s="129">
        <v>11755</v>
      </c>
      <c r="L201" s="129">
        <v>12933</v>
      </c>
      <c r="M201" s="129">
        <v>1299</v>
      </c>
      <c r="N201" s="129">
        <v>8972</v>
      </c>
      <c r="O201" s="131">
        <v>263</v>
      </c>
      <c r="P201" s="131">
        <v>760</v>
      </c>
      <c r="Q201" s="126">
        <v>0.30115467239527388</v>
      </c>
      <c r="R201" s="126">
        <v>0.39456901181525239</v>
      </c>
      <c r="S201" s="126">
        <v>0.43410982814178301</v>
      </c>
      <c r="T201" s="130">
        <v>2.5510204081632654E-2</v>
      </c>
    </row>
    <row r="202" spans="1:20" x14ac:dyDescent="0.3">
      <c r="A202" s="19" t="s">
        <v>415</v>
      </c>
      <c r="B202" s="16" t="s">
        <v>479</v>
      </c>
      <c r="C202" s="124">
        <v>28352</v>
      </c>
      <c r="D202" s="125">
        <v>1.1677483069977426</v>
      </c>
      <c r="E202" s="125">
        <v>0.31510125892402635</v>
      </c>
      <c r="F202" s="125">
        <v>0.85634891869034679</v>
      </c>
      <c r="G202" s="126">
        <v>0.17389126001977448</v>
      </c>
      <c r="H202" s="127">
        <v>17431</v>
      </c>
      <c r="I202" s="126">
        <v>0.61480671557562072</v>
      </c>
      <c r="J202" s="128">
        <v>0.31413433293085113</v>
      </c>
      <c r="K202" s="129">
        <v>10231</v>
      </c>
      <c r="L202" s="129">
        <v>10921</v>
      </c>
      <c r="M202" s="129">
        <v>1401</v>
      </c>
      <c r="N202" s="129">
        <v>9501</v>
      </c>
      <c r="O202" s="131">
        <v>216</v>
      </c>
      <c r="P202" s="131">
        <v>838</v>
      </c>
      <c r="Q202" s="126">
        <v>0.33510863431151239</v>
      </c>
      <c r="R202" s="126">
        <v>0.36085637697516931</v>
      </c>
      <c r="S202" s="126">
        <v>0.38519328442437922</v>
      </c>
      <c r="T202" s="130">
        <v>2.9556997742663658E-2</v>
      </c>
    </row>
    <row r="203" spans="1:20" x14ac:dyDescent="0.3">
      <c r="A203" s="19" t="s">
        <v>415</v>
      </c>
      <c r="B203" s="16" t="s">
        <v>481</v>
      </c>
      <c r="C203" s="124">
        <v>37912</v>
      </c>
      <c r="D203" s="125">
        <v>1.4121386368432158</v>
      </c>
      <c r="E203" s="125">
        <v>0.38104672006637813</v>
      </c>
      <c r="F203" s="125">
        <v>0.70814576834712439</v>
      </c>
      <c r="G203" s="126">
        <v>0.14379694683783442</v>
      </c>
      <c r="H203" s="127">
        <v>14462</v>
      </c>
      <c r="I203" s="126">
        <v>0.3814623338257016</v>
      </c>
      <c r="J203" s="128">
        <v>0.26062823262268198</v>
      </c>
      <c r="K203" s="129">
        <v>6784</v>
      </c>
      <c r="L203" s="129">
        <v>23450</v>
      </c>
      <c r="M203" s="131">
        <v>986</v>
      </c>
      <c r="N203" s="129">
        <v>18208</v>
      </c>
      <c r="O203" s="129">
        <v>1160</v>
      </c>
      <c r="P203" s="129">
        <v>2949</v>
      </c>
      <c r="Q203" s="126">
        <v>0.48027009917704155</v>
      </c>
      <c r="R203" s="126">
        <v>0.17894070479004009</v>
      </c>
      <c r="S203" s="126">
        <v>0.6185376661742984</v>
      </c>
      <c r="T203" s="130">
        <v>7.7785397763241185E-2</v>
      </c>
    </row>
    <row r="204" spans="1:20" x14ac:dyDescent="0.3">
      <c r="A204" s="19" t="s">
        <v>415</v>
      </c>
      <c r="B204" s="16" t="s">
        <v>483</v>
      </c>
      <c r="C204" s="124">
        <v>7729</v>
      </c>
      <c r="D204" s="125">
        <v>1.5602277138051495</v>
      </c>
      <c r="E204" s="125">
        <v>0.42100657640183459</v>
      </c>
      <c r="F204" s="125">
        <v>0.64093208392072309</v>
      </c>
      <c r="G204" s="126">
        <v>0.13014845377573867</v>
      </c>
      <c r="H204" s="127">
        <v>2449</v>
      </c>
      <c r="I204" s="126">
        <v>0.31685858455168847</v>
      </c>
      <c r="J204" s="128">
        <v>4.4134873578547097E-2</v>
      </c>
      <c r="K204" s="129">
        <v>1488</v>
      </c>
      <c r="L204" s="129">
        <v>5280</v>
      </c>
      <c r="M204" s="131">
        <v>388</v>
      </c>
      <c r="N204" s="129">
        <v>3835</v>
      </c>
      <c r="O204" s="131">
        <v>198</v>
      </c>
      <c r="P204" s="131">
        <v>870</v>
      </c>
      <c r="Q204" s="126">
        <v>0.49618320610687022</v>
      </c>
      <c r="R204" s="126">
        <v>0.19252167162634234</v>
      </c>
      <c r="S204" s="126">
        <v>0.68314141544831153</v>
      </c>
      <c r="T204" s="130">
        <v>0.11256307413636951</v>
      </c>
    </row>
    <row r="205" spans="1:20" x14ac:dyDescent="0.3">
      <c r="A205" s="19" t="s">
        <v>415</v>
      </c>
      <c r="B205" s="16" t="s">
        <v>485</v>
      </c>
      <c r="C205" s="132">
        <v>351</v>
      </c>
      <c r="D205" s="125">
        <v>1.3219373219373218</v>
      </c>
      <c r="E205" s="125">
        <v>0.3567071019199613</v>
      </c>
      <c r="F205" s="125">
        <v>0.75646551724137934</v>
      </c>
      <c r="G205" s="126">
        <v>0.15360881421534131</v>
      </c>
      <c r="H205" s="127">
        <v>148</v>
      </c>
      <c r="I205" s="126">
        <v>0.42165242165242167</v>
      </c>
      <c r="J205" s="128">
        <v>2.6671952999693634E-3</v>
      </c>
      <c r="K205" s="131">
        <v>143</v>
      </c>
      <c r="L205" s="131">
        <v>203</v>
      </c>
      <c r="M205" s="131">
        <v>2</v>
      </c>
      <c r="N205" s="131">
        <v>93</v>
      </c>
      <c r="O205" s="131">
        <v>15</v>
      </c>
      <c r="P205" s="131">
        <v>8</v>
      </c>
      <c r="Q205" s="126">
        <v>0.26495726495726496</v>
      </c>
      <c r="R205" s="126">
        <v>0.40740740740740738</v>
      </c>
      <c r="S205" s="126">
        <v>0.57834757834757833</v>
      </c>
      <c r="T205" s="130">
        <v>4.2735042735042736E-2</v>
      </c>
    </row>
    <row r="206" spans="1:20" x14ac:dyDescent="0.3">
      <c r="A206" s="19" t="s">
        <v>415</v>
      </c>
      <c r="B206" s="16" t="s">
        <v>489</v>
      </c>
      <c r="C206" s="124">
        <v>6120</v>
      </c>
      <c r="D206" s="125">
        <v>3.4588235294117649</v>
      </c>
      <c r="E206" s="125">
        <v>0.93331725850731473</v>
      </c>
      <c r="F206" s="125">
        <v>0.28911564625850339</v>
      </c>
      <c r="G206" s="126">
        <v>5.8708177148410375E-2</v>
      </c>
      <c r="H206" s="127">
        <v>313</v>
      </c>
      <c r="I206" s="126">
        <v>5.1143790849673201E-2</v>
      </c>
      <c r="J206" s="128">
        <v>5.6407576276379101E-3</v>
      </c>
      <c r="K206" s="129">
        <v>1396</v>
      </c>
      <c r="L206" s="129">
        <v>5734</v>
      </c>
      <c r="M206" s="129">
        <v>3027</v>
      </c>
      <c r="N206" s="129">
        <v>5807</v>
      </c>
      <c r="O206" s="129">
        <v>2794</v>
      </c>
      <c r="P206" s="129">
        <v>2410</v>
      </c>
      <c r="Q206" s="126">
        <v>0.94885620915032676</v>
      </c>
      <c r="R206" s="126">
        <v>0.22810457516339869</v>
      </c>
      <c r="S206" s="126">
        <v>0.9369281045751634</v>
      </c>
      <c r="T206" s="130">
        <v>0.45653594771241829</v>
      </c>
    </row>
    <row r="207" spans="1:20" x14ac:dyDescent="0.3">
      <c r="A207" s="19" t="s">
        <v>415</v>
      </c>
      <c r="B207" s="16" t="s">
        <v>491</v>
      </c>
      <c r="C207" s="124">
        <v>6563</v>
      </c>
      <c r="D207" s="125">
        <v>3.3027578851135151</v>
      </c>
      <c r="E207" s="125">
        <v>0.89120503218381908</v>
      </c>
      <c r="F207" s="125">
        <v>0.30277726517807713</v>
      </c>
      <c r="G207" s="126">
        <v>6.1482322214731981E-2</v>
      </c>
      <c r="H207" s="127">
        <v>362</v>
      </c>
      <c r="I207" s="126">
        <v>5.5157702270303213E-2</v>
      </c>
      <c r="J207" s="128">
        <v>6.523815531006145E-3</v>
      </c>
      <c r="K207" s="129">
        <v>1282</v>
      </c>
      <c r="L207" s="129">
        <v>5995</v>
      </c>
      <c r="M207" s="129">
        <v>3195</v>
      </c>
      <c r="N207" s="129">
        <v>6201</v>
      </c>
      <c r="O207" s="129">
        <v>2192</v>
      </c>
      <c r="P207" s="129">
        <v>2811</v>
      </c>
      <c r="Q207" s="126">
        <v>0.94484229772969675</v>
      </c>
      <c r="R207" s="126">
        <v>0.1953374980953832</v>
      </c>
      <c r="S207" s="126">
        <v>0.91345421301234186</v>
      </c>
      <c r="T207" s="130">
        <v>0.42831022398293461</v>
      </c>
    </row>
    <row r="208" spans="1:20" x14ac:dyDescent="0.3">
      <c r="A208" s="19" t="s">
        <v>415</v>
      </c>
      <c r="B208" s="16" t="s">
        <v>493</v>
      </c>
      <c r="C208" s="124">
        <v>8599</v>
      </c>
      <c r="D208" s="125">
        <v>3.5840213978369579</v>
      </c>
      <c r="E208" s="125">
        <v>0.96710022844953469</v>
      </c>
      <c r="F208" s="125">
        <v>0.27901619131055516</v>
      </c>
      <c r="G208" s="126">
        <v>5.6657369460000481E-2</v>
      </c>
      <c r="H208" s="127">
        <v>433</v>
      </c>
      <c r="I208" s="126">
        <v>5.0354692406093735E-2</v>
      </c>
      <c r="J208" s="128">
        <v>7.8033484113968531E-3</v>
      </c>
      <c r="K208" s="129">
        <v>2159</v>
      </c>
      <c r="L208" s="129">
        <v>8108</v>
      </c>
      <c r="M208" s="129">
        <v>4213</v>
      </c>
      <c r="N208" s="129">
        <v>8166</v>
      </c>
      <c r="O208" s="129">
        <v>4058</v>
      </c>
      <c r="P208" s="129">
        <v>4115</v>
      </c>
      <c r="Q208" s="126">
        <v>0.94964530759390631</v>
      </c>
      <c r="R208" s="126">
        <v>0.25107570647749738</v>
      </c>
      <c r="S208" s="126">
        <v>0.9429003372485173</v>
      </c>
      <c r="T208" s="130">
        <v>0.47854401674613328</v>
      </c>
    </row>
    <row r="209" spans="1:20" x14ac:dyDescent="0.3">
      <c r="A209" s="19" t="s">
        <v>415</v>
      </c>
      <c r="B209" s="16" t="s">
        <v>495</v>
      </c>
      <c r="C209" s="124">
        <v>4473</v>
      </c>
      <c r="D209" s="125">
        <v>3.3348982785602503</v>
      </c>
      <c r="E209" s="125">
        <v>0.89987768739272911</v>
      </c>
      <c r="F209" s="125">
        <v>0.29985922102299389</v>
      </c>
      <c r="G209" s="126">
        <v>6.0889780595485492E-2</v>
      </c>
      <c r="H209" s="127">
        <v>310</v>
      </c>
      <c r="I209" s="126">
        <v>6.9304717192041135E-2</v>
      </c>
      <c r="J209" s="128">
        <v>5.586692858043937E-3</v>
      </c>
      <c r="K209" s="129">
        <v>1211</v>
      </c>
      <c r="L209" s="129">
        <v>4163</v>
      </c>
      <c r="M209" s="129">
        <v>2239</v>
      </c>
      <c r="N209" s="129">
        <v>4143</v>
      </c>
      <c r="O209" s="129">
        <v>1720</v>
      </c>
      <c r="P209" s="129">
        <v>1441</v>
      </c>
      <c r="Q209" s="126">
        <v>0.92622401073105298</v>
      </c>
      <c r="R209" s="126">
        <v>0.27073552425665104</v>
      </c>
      <c r="S209" s="126">
        <v>0.93069528280795888</v>
      </c>
      <c r="T209" s="130">
        <v>0.38452939861390567</v>
      </c>
    </row>
    <row r="210" spans="1:20" x14ac:dyDescent="0.3">
      <c r="A210" s="19" t="s">
        <v>415</v>
      </c>
      <c r="B210" s="16" t="s">
        <v>497</v>
      </c>
      <c r="C210" s="124">
        <v>10943</v>
      </c>
      <c r="D210" s="125">
        <v>3.5280087727314267</v>
      </c>
      <c r="E210" s="125">
        <v>0.95198597088167802</v>
      </c>
      <c r="F210" s="125">
        <v>0.28344600720076668</v>
      </c>
      <c r="G210" s="126">
        <v>5.755689329893119E-2</v>
      </c>
      <c r="H210" s="127">
        <v>714</v>
      </c>
      <c r="I210" s="126">
        <v>6.5247189984464951E-2</v>
      </c>
      <c r="J210" s="128">
        <v>1.2867415163365712E-2</v>
      </c>
      <c r="K210" s="129">
        <v>7173</v>
      </c>
      <c r="L210" s="129">
        <v>10229</v>
      </c>
      <c r="M210" s="129">
        <v>2659</v>
      </c>
      <c r="N210" s="129">
        <v>10069</v>
      </c>
      <c r="O210" s="129">
        <v>4041</v>
      </c>
      <c r="P210" s="129">
        <v>4436</v>
      </c>
      <c r="Q210" s="126">
        <v>0.9201315909713973</v>
      </c>
      <c r="R210" s="126">
        <v>0.65548752627250295</v>
      </c>
      <c r="S210" s="126">
        <v>0.93475281001553501</v>
      </c>
      <c r="T210" s="130">
        <v>0.40537329799872063</v>
      </c>
    </row>
    <row r="211" spans="1:20" x14ac:dyDescent="0.3">
      <c r="A211" s="19" t="s">
        <v>415</v>
      </c>
      <c r="B211" s="16" t="s">
        <v>499</v>
      </c>
      <c r="C211" s="124">
        <v>23062</v>
      </c>
      <c r="D211" s="125">
        <v>2.8111612175873733</v>
      </c>
      <c r="E211" s="125">
        <v>0.75855424785633407</v>
      </c>
      <c r="F211" s="125">
        <v>0.35572488470022057</v>
      </c>
      <c r="G211" s="126">
        <v>7.2233930668718249E-2</v>
      </c>
      <c r="H211" s="127">
        <v>4354</v>
      </c>
      <c r="I211" s="126">
        <v>0.18879542103893851</v>
      </c>
      <c r="J211" s="128">
        <v>7.8466002270720328E-2</v>
      </c>
      <c r="K211" s="129">
        <v>13837</v>
      </c>
      <c r="L211" s="129">
        <v>18708</v>
      </c>
      <c r="M211" s="129">
        <v>2958</v>
      </c>
      <c r="N211" s="129">
        <v>17242</v>
      </c>
      <c r="O211" s="129">
        <v>4820</v>
      </c>
      <c r="P211" s="129">
        <v>7266</v>
      </c>
      <c r="Q211" s="126">
        <v>0.74763680513398667</v>
      </c>
      <c r="R211" s="126">
        <v>0.59999132772526231</v>
      </c>
      <c r="S211" s="126">
        <v>0.81120457896106146</v>
      </c>
      <c r="T211" s="130">
        <v>0.31506374121932185</v>
      </c>
    </row>
    <row r="212" spans="1:20" x14ac:dyDescent="0.3">
      <c r="A212" s="19" t="s">
        <v>415</v>
      </c>
      <c r="B212" s="16" t="s">
        <v>501</v>
      </c>
      <c r="C212" s="124">
        <v>20635</v>
      </c>
      <c r="D212" s="125">
        <v>3.5109280348921734</v>
      </c>
      <c r="E212" s="125">
        <v>0.94737696227575896</v>
      </c>
      <c r="F212" s="125">
        <v>0.28482497791519434</v>
      </c>
      <c r="G212" s="126">
        <v>5.7836908780738439E-2</v>
      </c>
      <c r="H212" s="127">
        <v>1005</v>
      </c>
      <c r="I212" s="126">
        <v>4.8703658832081415E-2</v>
      </c>
      <c r="J212" s="128">
        <v>1.8111697813981149E-2</v>
      </c>
      <c r="K212" s="129">
        <v>9940</v>
      </c>
      <c r="L212" s="129">
        <v>19630</v>
      </c>
      <c r="M212" s="129">
        <v>5570</v>
      </c>
      <c r="N212" s="129">
        <v>19611</v>
      </c>
      <c r="O212" s="129">
        <v>9029</v>
      </c>
      <c r="P212" s="129">
        <v>8668</v>
      </c>
      <c r="Q212" s="126">
        <v>0.95037557547855589</v>
      </c>
      <c r="R212" s="126">
        <v>0.48170583959292462</v>
      </c>
      <c r="S212" s="126">
        <v>0.95129634116791861</v>
      </c>
      <c r="T212" s="130">
        <v>0.43755754785558515</v>
      </c>
    </row>
    <row r="213" spans="1:20" x14ac:dyDescent="0.3">
      <c r="A213" s="19" t="s">
        <v>415</v>
      </c>
      <c r="B213" s="16" t="s">
        <v>503</v>
      </c>
      <c r="C213" s="124">
        <v>32837</v>
      </c>
      <c r="D213" s="125">
        <v>3.373968389316929</v>
      </c>
      <c r="E213" s="125">
        <v>0.91042023411444695</v>
      </c>
      <c r="F213" s="125">
        <v>0.29638689063191054</v>
      </c>
      <c r="G213" s="126">
        <v>6.0184684934438973E-2</v>
      </c>
      <c r="H213" s="127">
        <v>2545</v>
      </c>
      <c r="I213" s="126">
        <v>7.7504035082376591E-2</v>
      </c>
      <c r="J213" s="128">
        <v>4.5864946205554251E-2</v>
      </c>
      <c r="K213" s="129">
        <v>17926</v>
      </c>
      <c r="L213" s="129">
        <v>30292</v>
      </c>
      <c r="M213" s="129">
        <v>5892</v>
      </c>
      <c r="N213" s="129">
        <v>29369</v>
      </c>
      <c r="O213" s="129">
        <v>9641</v>
      </c>
      <c r="P213" s="129">
        <v>17671</v>
      </c>
      <c r="Q213" s="126">
        <v>0.89438742881505617</v>
      </c>
      <c r="R213" s="126">
        <v>0.54590857873739984</v>
      </c>
      <c r="S213" s="126">
        <v>0.92249596491762342</v>
      </c>
      <c r="T213" s="130">
        <v>0.53814294850321287</v>
      </c>
    </row>
    <row r="214" spans="1:20" x14ac:dyDescent="0.3">
      <c r="A214" s="19" t="s">
        <v>415</v>
      </c>
      <c r="B214" s="16" t="s">
        <v>505</v>
      </c>
      <c r="C214" s="124">
        <v>16299</v>
      </c>
      <c r="D214" s="125">
        <v>3.5353089146573411</v>
      </c>
      <c r="E214" s="125">
        <v>0.95395581652169747</v>
      </c>
      <c r="F214" s="125">
        <v>0.28286071292214776</v>
      </c>
      <c r="G214" s="126">
        <v>5.7438042726027962E-2</v>
      </c>
      <c r="H214" s="127">
        <v>763</v>
      </c>
      <c r="I214" s="126">
        <v>4.681268789496288E-2</v>
      </c>
      <c r="J214" s="128">
        <v>1.3750473066733947E-2</v>
      </c>
      <c r="K214" s="129">
        <v>6304</v>
      </c>
      <c r="L214" s="129">
        <v>14942</v>
      </c>
      <c r="M214" s="129">
        <v>4029</v>
      </c>
      <c r="N214" s="129">
        <v>15536</v>
      </c>
      <c r="O214" s="129">
        <v>7220</v>
      </c>
      <c r="P214" s="129">
        <v>9591</v>
      </c>
      <c r="Q214" s="126">
        <v>0.95318731210503715</v>
      </c>
      <c r="R214" s="126">
        <v>0.38677219461316648</v>
      </c>
      <c r="S214" s="126">
        <v>0.91674335848825084</v>
      </c>
      <c r="T214" s="130">
        <v>0.58844100865083748</v>
      </c>
    </row>
    <row r="215" spans="1:20" x14ac:dyDescent="0.3">
      <c r="A215" s="19" t="s">
        <v>415</v>
      </c>
      <c r="B215" s="16" t="s">
        <v>507</v>
      </c>
      <c r="C215" s="124">
        <v>38807</v>
      </c>
      <c r="D215" s="125">
        <v>2.7368773674852473</v>
      </c>
      <c r="E215" s="125">
        <v>0.73850974464906138</v>
      </c>
      <c r="F215" s="125">
        <v>0.36537990772996898</v>
      </c>
      <c r="G215" s="126">
        <v>7.4194491467616142E-2</v>
      </c>
      <c r="H215" s="127">
        <v>3800</v>
      </c>
      <c r="I215" s="126">
        <v>9.7920478264230684E-2</v>
      </c>
      <c r="J215" s="128">
        <v>6.8482041485699863E-2</v>
      </c>
      <c r="K215" s="129">
        <v>10936</v>
      </c>
      <c r="L215" s="129">
        <v>35007</v>
      </c>
      <c r="M215" s="129">
        <v>6026</v>
      </c>
      <c r="N215" s="129">
        <v>32722</v>
      </c>
      <c r="O215" s="129">
        <v>8991</v>
      </c>
      <c r="P215" s="129">
        <v>12528</v>
      </c>
      <c r="Q215" s="126">
        <v>0.84319839204267266</v>
      </c>
      <c r="R215" s="126">
        <v>0.28180482902569126</v>
      </c>
      <c r="S215" s="126">
        <v>0.90207952173576933</v>
      </c>
      <c r="T215" s="130">
        <v>0.32282835570902157</v>
      </c>
    </row>
    <row r="216" spans="1:20" x14ac:dyDescent="0.3">
      <c r="A216" s="19" t="s">
        <v>415</v>
      </c>
      <c r="B216" s="16" t="s">
        <v>509</v>
      </c>
      <c r="C216" s="124">
        <v>4608</v>
      </c>
      <c r="D216" s="125">
        <v>3.7059461805555554</v>
      </c>
      <c r="E216" s="125">
        <v>1</v>
      </c>
      <c r="F216" s="125">
        <v>0.26983662235755695</v>
      </c>
      <c r="G216" s="126">
        <v>5.4793354948116151E-2</v>
      </c>
      <c r="H216" s="127">
        <v>170</v>
      </c>
      <c r="I216" s="126">
        <v>3.6892361111111112E-2</v>
      </c>
      <c r="J216" s="128">
        <v>3.0636702769918363E-3</v>
      </c>
      <c r="K216" s="129">
        <v>1506</v>
      </c>
      <c r="L216" s="129">
        <v>4438</v>
      </c>
      <c r="M216" s="129">
        <v>1779</v>
      </c>
      <c r="N216" s="129">
        <v>4397</v>
      </c>
      <c r="O216" s="129">
        <v>2200</v>
      </c>
      <c r="P216" s="129">
        <v>2757</v>
      </c>
      <c r="Q216" s="126">
        <v>0.95421006944444442</v>
      </c>
      <c r="R216" s="126">
        <v>0.32682291666666669</v>
      </c>
      <c r="S216" s="126">
        <v>0.96310763888888884</v>
      </c>
      <c r="T216" s="130">
        <v>0.59830729166666663</v>
      </c>
    </row>
    <row r="217" spans="1:20" x14ac:dyDescent="0.3">
      <c r="A217" s="19" t="s">
        <v>415</v>
      </c>
      <c r="B217" s="16" t="s">
        <v>511</v>
      </c>
      <c r="C217" s="124">
        <v>17426</v>
      </c>
      <c r="D217" s="125">
        <v>3.2678182026856422</v>
      </c>
      <c r="E217" s="125">
        <v>0.88177702629123611</v>
      </c>
      <c r="F217" s="125">
        <v>0.30601457546755639</v>
      </c>
      <c r="G217" s="126">
        <v>6.2139694406167061E-2</v>
      </c>
      <c r="H217" s="127">
        <v>1014</v>
      </c>
      <c r="I217" s="126">
        <v>5.8188913118328932E-2</v>
      </c>
      <c r="J217" s="128">
        <v>1.827389212276307E-2</v>
      </c>
      <c r="K217" s="129">
        <v>5201</v>
      </c>
      <c r="L217" s="129">
        <v>16412</v>
      </c>
      <c r="M217" s="129">
        <v>4628</v>
      </c>
      <c r="N217" s="129">
        <v>16326</v>
      </c>
      <c r="O217" s="129">
        <v>6307</v>
      </c>
      <c r="P217" s="129">
        <v>8071</v>
      </c>
      <c r="Q217" s="126">
        <v>0.9368759325146333</v>
      </c>
      <c r="R217" s="126">
        <v>0.2984620681739929</v>
      </c>
      <c r="S217" s="126">
        <v>0.94181108688167103</v>
      </c>
      <c r="T217" s="130">
        <v>0.46315849879490417</v>
      </c>
    </row>
    <row r="218" spans="1:20" x14ac:dyDescent="0.3">
      <c r="A218" s="19" t="s">
        <v>415</v>
      </c>
      <c r="B218" s="16" t="s">
        <v>513</v>
      </c>
      <c r="C218" s="132">
        <v>410</v>
      </c>
      <c r="D218" s="125">
        <v>2.4024390243902438</v>
      </c>
      <c r="E218" s="125">
        <v>0.64826603176144781</v>
      </c>
      <c r="F218" s="125">
        <v>0.41624365482233505</v>
      </c>
      <c r="G218" s="126">
        <v>8.4522946234331292E-2</v>
      </c>
      <c r="H218" s="127">
        <v>30</v>
      </c>
      <c r="I218" s="126">
        <v>7.3170731707317069E-2</v>
      </c>
      <c r="J218" s="128">
        <v>5.4064769593973586E-4</v>
      </c>
      <c r="K218" s="131">
        <v>59</v>
      </c>
      <c r="L218" s="131">
        <v>350</v>
      </c>
      <c r="M218" s="131">
        <v>14</v>
      </c>
      <c r="N218" s="131">
        <v>380</v>
      </c>
      <c r="O218" s="131">
        <v>53</v>
      </c>
      <c r="P218" s="131">
        <v>129</v>
      </c>
      <c r="Q218" s="126">
        <v>0.92682926829268297</v>
      </c>
      <c r="R218" s="126">
        <v>0.14390243902439023</v>
      </c>
      <c r="S218" s="126">
        <v>0.85365853658536583</v>
      </c>
      <c r="T218" s="130">
        <v>0.31463414634146342</v>
      </c>
    </row>
    <row r="219" spans="1:20" x14ac:dyDescent="0.3">
      <c r="A219" s="19" t="s">
        <v>515</v>
      </c>
      <c r="B219" s="16" t="s">
        <v>519</v>
      </c>
      <c r="C219" s="124">
        <v>85687</v>
      </c>
      <c r="D219" s="125">
        <v>1.475299637051128</v>
      </c>
      <c r="E219" s="125">
        <v>0.39808987102720605</v>
      </c>
      <c r="F219" s="125">
        <v>0.6778284050817156</v>
      </c>
      <c r="G219" s="126">
        <v>0.13764066592985857</v>
      </c>
      <c r="H219" s="127">
        <v>38997</v>
      </c>
      <c r="I219" s="126">
        <v>0.45510987664406505</v>
      </c>
      <c r="J219" s="128">
        <v>0.70278793995206257</v>
      </c>
      <c r="K219" s="129">
        <v>29087</v>
      </c>
      <c r="L219" s="129">
        <v>46690</v>
      </c>
      <c r="M219" s="129">
        <v>4229</v>
      </c>
      <c r="N219" s="129">
        <v>36073</v>
      </c>
      <c r="O219" s="129">
        <v>3099</v>
      </c>
      <c r="P219" s="129">
        <v>7236</v>
      </c>
      <c r="Q219" s="126">
        <v>0.42098568044160722</v>
      </c>
      <c r="R219" s="126">
        <v>0.33945639361863528</v>
      </c>
      <c r="S219" s="126">
        <v>0.54489012335593501</v>
      </c>
      <c r="T219" s="130">
        <v>8.4446882257518646E-2</v>
      </c>
    </row>
    <row r="220" spans="1:20" x14ac:dyDescent="0.3">
      <c r="A220" s="19" t="s">
        <v>515</v>
      </c>
      <c r="B220" s="16" t="s">
        <v>520</v>
      </c>
      <c r="C220" s="124">
        <v>42966</v>
      </c>
      <c r="D220" s="125">
        <v>1.1145091467672112</v>
      </c>
      <c r="E220" s="125">
        <v>0.30073538375026698</v>
      </c>
      <c r="F220" s="125">
        <v>0.89725598295952891</v>
      </c>
      <c r="G220" s="126">
        <v>0.18219789858055738</v>
      </c>
      <c r="H220" s="127">
        <v>23142</v>
      </c>
      <c r="I220" s="126">
        <v>0.53861192570869987</v>
      </c>
      <c r="J220" s="128">
        <v>0.41705563264791218</v>
      </c>
      <c r="K220" s="129">
        <v>16291</v>
      </c>
      <c r="L220" s="129">
        <v>19824</v>
      </c>
      <c r="M220" s="129">
        <v>1328</v>
      </c>
      <c r="N220" s="129">
        <v>9243</v>
      </c>
      <c r="O220" s="131">
        <v>341</v>
      </c>
      <c r="P220" s="131">
        <v>859</v>
      </c>
      <c r="Q220" s="126">
        <v>0.21512358609132803</v>
      </c>
      <c r="R220" s="126">
        <v>0.37916026625704047</v>
      </c>
      <c r="S220" s="126">
        <v>0.46138807429130008</v>
      </c>
      <c r="T220" s="130">
        <v>1.9992552250616767E-2</v>
      </c>
    </row>
    <row r="221" spans="1:20" x14ac:dyDescent="0.3">
      <c r="A221" s="19" t="s">
        <v>515</v>
      </c>
      <c r="B221" s="16" t="s">
        <v>522</v>
      </c>
      <c r="C221" s="124">
        <v>37237</v>
      </c>
      <c r="D221" s="125">
        <v>0.98447780433439858</v>
      </c>
      <c r="E221" s="125">
        <v>0.26564816550757797</v>
      </c>
      <c r="F221" s="125">
        <v>1.0157669330860088</v>
      </c>
      <c r="G221" s="126">
        <v>0.20626287722868952</v>
      </c>
      <c r="H221" s="127">
        <v>22203</v>
      </c>
      <c r="I221" s="126">
        <v>0.59626178263555063</v>
      </c>
      <c r="J221" s="128">
        <v>0.40013335976499848</v>
      </c>
      <c r="K221" s="129">
        <v>15034</v>
      </c>
      <c r="L221" s="129">
        <v>13962</v>
      </c>
      <c r="M221" s="131">
        <v>807</v>
      </c>
      <c r="N221" s="129">
        <v>6634</v>
      </c>
      <c r="O221" s="131">
        <v>156</v>
      </c>
      <c r="P221" s="131">
        <v>66</v>
      </c>
      <c r="Q221" s="126">
        <v>0.17815613502698929</v>
      </c>
      <c r="R221" s="126">
        <v>0.40373821736444931</v>
      </c>
      <c r="S221" s="126">
        <v>0.37494964685662108</v>
      </c>
      <c r="T221" s="130">
        <v>4.1893815291242581E-3</v>
      </c>
    </row>
    <row r="222" spans="1:20" x14ac:dyDescent="0.3">
      <c r="A222" s="19" t="s">
        <v>515</v>
      </c>
      <c r="B222" s="16" t="s">
        <v>524</v>
      </c>
      <c r="C222" s="124">
        <v>76652</v>
      </c>
      <c r="D222" s="125">
        <v>0.95422167719041906</v>
      </c>
      <c r="E222" s="125">
        <v>0.25748395435342575</v>
      </c>
      <c r="F222" s="125">
        <v>1.047974515674774</v>
      </c>
      <c r="G222" s="126">
        <v>0.21280298838702041</v>
      </c>
      <c r="H222" s="127">
        <v>42010</v>
      </c>
      <c r="I222" s="126">
        <v>0.54806136826175444</v>
      </c>
      <c r="J222" s="128">
        <v>0.75708699021427672</v>
      </c>
      <c r="K222" s="129">
        <v>34642</v>
      </c>
      <c r="L222" s="129">
        <v>25658</v>
      </c>
      <c r="M222" s="129">
        <v>2939</v>
      </c>
      <c r="N222" s="129">
        <v>8621</v>
      </c>
      <c r="O222" s="131">
        <v>539</v>
      </c>
      <c r="P222" s="131">
        <v>744</v>
      </c>
      <c r="Q222" s="126">
        <v>0.11246934196107081</v>
      </c>
      <c r="R222" s="126">
        <v>0.45193863173824556</v>
      </c>
      <c r="S222" s="126">
        <v>0.33473360121066636</v>
      </c>
      <c r="T222" s="130">
        <v>9.7062046652403068E-3</v>
      </c>
    </row>
    <row r="223" spans="1:20" x14ac:dyDescent="0.3">
      <c r="A223" s="19" t="s">
        <v>515</v>
      </c>
      <c r="B223" s="16" t="s">
        <v>526</v>
      </c>
      <c r="C223" s="124">
        <v>59488</v>
      </c>
      <c r="D223" s="125">
        <v>1.0243578536847768</v>
      </c>
      <c r="E223" s="125">
        <v>0.27640926332373672</v>
      </c>
      <c r="F223" s="125">
        <v>0.97622134335461208</v>
      </c>
      <c r="G223" s="126">
        <v>0.19823270135466101</v>
      </c>
      <c r="H223" s="127">
        <v>34956</v>
      </c>
      <c r="I223" s="126">
        <v>0.5876143087681549</v>
      </c>
      <c r="J223" s="128">
        <v>0.62996269530898019</v>
      </c>
      <c r="K223" s="129">
        <v>24532</v>
      </c>
      <c r="L223" s="129">
        <v>24094</v>
      </c>
      <c r="M223" s="129">
        <v>3357</v>
      </c>
      <c r="N223" s="129">
        <v>8099</v>
      </c>
      <c r="O223" s="131">
        <v>436</v>
      </c>
      <c r="P223" s="131">
        <v>419</v>
      </c>
      <c r="Q223" s="126">
        <v>0.1361451048951049</v>
      </c>
      <c r="R223" s="126">
        <v>0.4123856912318451</v>
      </c>
      <c r="S223" s="126">
        <v>0.405022861753631</v>
      </c>
      <c r="T223" s="130">
        <v>7.3292092522861752E-3</v>
      </c>
    </row>
    <row r="224" spans="1:20" x14ac:dyDescent="0.3">
      <c r="A224" s="19" t="s">
        <v>515</v>
      </c>
      <c r="B224" s="16" t="s">
        <v>528</v>
      </c>
      <c r="C224" s="124">
        <v>50715</v>
      </c>
      <c r="D224" s="125">
        <v>1.1492457852706299</v>
      </c>
      <c r="E224" s="125">
        <v>0.31010860095608495</v>
      </c>
      <c r="F224" s="125">
        <v>0.8701358863495986</v>
      </c>
      <c r="G224" s="126">
        <v>0.17669085855466338</v>
      </c>
      <c r="H224" s="127">
        <v>29689</v>
      </c>
      <c r="I224" s="126">
        <v>0.5854086562161096</v>
      </c>
      <c r="J224" s="128">
        <v>0.53504298149182716</v>
      </c>
      <c r="K224" s="129">
        <v>20754</v>
      </c>
      <c r="L224" s="129">
        <v>21026</v>
      </c>
      <c r="M224" s="129">
        <v>3035</v>
      </c>
      <c r="N224" s="129">
        <v>11242</v>
      </c>
      <c r="O224" s="131">
        <v>822</v>
      </c>
      <c r="P224" s="131">
        <v>1405</v>
      </c>
      <c r="Q224" s="126">
        <v>0.22167011732229125</v>
      </c>
      <c r="R224" s="126">
        <v>0.40922803904170363</v>
      </c>
      <c r="S224" s="126">
        <v>0.41459134378389034</v>
      </c>
      <c r="T224" s="130">
        <v>2.7703835157251305E-2</v>
      </c>
    </row>
    <row r="225" spans="1:20" x14ac:dyDescent="0.3">
      <c r="A225" s="19" t="s">
        <v>515</v>
      </c>
      <c r="B225" s="16" t="s">
        <v>530</v>
      </c>
      <c r="C225" s="124">
        <v>41402</v>
      </c>
      <c r="D225" s="125">
        <v>1.0306265397806869</v>
      </c>
      <c r="E225" s="125">
        <v>0.27810078440647684</v>
      </c>
      <c r="F225" s="125">
        <v>0.97028357159596912</v>
      </c>
      <c r="G225" s="126">
        <v>0.19702697015061005</v>
      </c>
      <c r="H225" s="127">
        <v>23849</v>
      </c>
      <c r="I225" s="126">
        <v>0.57603497415583793</v>
      </c>
      <c r="J225" s="128">
        <v>0.42979689668222532</v>
      </c>
      <c r="K225" s="129">
        <v>15627</v>
      </c>
      <c r="L225" s="129">
        <v>17553</v>
      </c>
      <c r="M225" s="129">
        <v>1107</v>
      </c>
      <c r="N225" s="129">
        <v>8007</v>
      </c>
      <c r="O225" s="131">
        <v>236</v>
      </c>
      <c r="P225" s="131">
        <v>140</v>
      </c>
      <c r="Q225" s="126">
        <v>0.19339645427757113</v>
      </c>
      <c r="R225" s="126">
        <v>0.37744553403217235</v>
      </c>
      <c r="S225" s="126">
        <v>0.42396502584416212</v>
      </c>
      <c r="T225" s="130">
        <v>5.7002077194338438E-3</v>
      </c>
    </row>
    <row r="226" spans="1:20" x14ac:dyDescent="0.3">
      <c r="A226" s="19" t="s">
        <v>515</v>
      </c>
      <c r="B226" s="16" t="s">
        <v>534</v>
      </c>
      <c r="C226" s="124">
        <v>86129</v>
      </c>
      <c r="D226" s="125">
        <v>1.0919899220936038</v>
      </c>
      <c r="E226" s="125">
        <v>0.29465887222622983</v>
      </c>
      <c r="F226" s="125">
        <v>0.91575936715859307</v>
      </c>
      <c r="G226" s="126">
        <v>0.18595521843322449</v>
      </c>
      <c r="H226" s="127">
        <v>49175</v>
      </c>
      <c r="I226" s="126">
        <v>0.5709459067213134</v>
      </c>
      <c r="J226" s="128">
        <v>0.88621168159455022</v>
      </c>
      <c r="K226" s="129">
        <v>30997</v>
      </c>
      <c r="L226" s="129">
        <v>36954</v>
      </c>
      <c r="M226" s="129">
        <v>3545</v>
      </c>
      <c r="N226" s="129">
        <v>20238</v>
      </c>
      <c r="O226" s="129">
        <v>1245</v>
      </c>
      <c r="P226" s="129">
        <v>1073</v>
      </c>
      <c r="Q226" s="126">
        <v>0.23497312171277968</v>
      </c>
      <c r="R226" s="126">
        <v>0.35989039696269548</v>
      </c>
      <c r="S226" s="126">
        <v>0.4290540932786866</v>
      </c>
      <c r="T226" s="130">
        <v>1.4455061593656027E-2</v>
      </c>
    </row>
    <row r="227" spans="1:20" x14ac:dyDescent="0.3">
      <c r="A227" s="19" t="s">
        <v>515</v>
      </c>
      <c r="B227" s="16" t="s">
        <v>535</v>
      </c>
      <c r="C227" s="124">
        <v>42073</v>
      </c>
      <c r="D227" s="125">
        <v>1.0618211204335322</v>
      </c>
      <c r="E227" s="125">
        <v>0.28651822468570104</v>
      </c>
      <c r="F227" s="125">
        <v>0.94177821551685548</v>
      </c>
      <c r="G227" s="126">
        <v>0.19123863764066756</v>
      </c>
      <c r="H227" s="127">
        <v>24373</v>
      </c>
      <c r="I227" s="126">
        <v>0.57930264064839687</v>
      </c>
      <c r="J227" s="128">
        <v>0.43924020977130601</v>
      </c>
      <c r="K227" s="129">
        <v>17700</v>
      </c>
      <c r="L227" s="129">
        <v>15633</v>
      </c>
      <c r="M227" s="129">
        <v>1912</v>
      </c>
      <c r="N227" s="129">
        <v>8263</v>
      </c>
      <c r="O227" s="131">
        <v>293</v>
      </c>
      <c r="P227" s="131">
        <v>873</v>
      </c>
      <c r="Q227" s="126">
        <v>0.1963967390012597</v>
      </c>
      <c r="R227" s="126">
        <v>0.42069735935160318</v>
      </c>
      <c r="S227" s="126">
        <v>0.37156846433579732</v>
      </c>
      <c r="T227" s="130">
        <v>2.0749649418867207E-2</v>
      </c>
    </row>
    <row r="228" spans="1:20" x14ac:dyDescent="0.3">
      <c r="A228" s="19" t="s">
        <v>515</v>
      </c>
      <c r="B228" s="16" t="s">
        <v>537</v>
      </c>
      <c r="C228" s="124">
        <v>26244</v>
      </c>
      <c r="D228" s="125">
        <v>0.9446730681298583</v>
      </c>
      <c r="E228" s="125">
        <v>0.25490738993631123</v>
      </c>
      <c r="F228" s="125">
        <v>1.0585672797676668</v>
      </c>
      <c r="G228" s="126">
        <v>0.21495396803445477</v>
      </c>
      <c r="H228" s="127">
        <v>15041</v>
      </c>
      <c r="I228" s="126">
        <v>0.57312147538484992</v>
      </c>
      <c r="J228" s="128">
        <v>0.27106273315431889</v>
      </c>
      <c r="K228" s="129">
        <v>11203</v>
      </c>
      <c r="L228" s="129">
        <v>8726</v>
      </c>
      <c r="M228" s="131">
        <v>724</v>
      </c>
      <c r="N228" s="129">
        <v>3737</v>
      </c>
      <c r="O228" s="131">
        <v>121</v>
      </c>
      <c r="P228" s="131">
        <v>281</v>
      </c>
      <c r="Q228" s="126">
        <v>0.14239445206523396</v>
      </c>
      <c r="R228" s="126">
        <v>0.42687852461515013</v>
      </c>
      <c r="S228" s="126">
        <v>0.33249504648681605</v>
      </c>
      <c r="T228" s="130">
        <v>1.0707209266880048E-2</v>
      </c>
    </row>
    <row r="229" spans="1:20" x14ac:dyDescent="0.3">
      <c r="A229" s="19" t="s">
        <v>515</v>
      </c>
      <c r="B229" s="16" t="s">
        <v>539</v>
      </c>
      <c r="C229" s="124">
        <v>59920</v>
      </c>
      <c r="D229" s="125">
        <v>1.0408044058744994</v>
      </c>
      <c r="E229" s="125">
        <v>0.28084714541603872</v>
      </c>
      <c r="F229" s="125">
        <v>0.96079531788663508</v>
      </c>
      <c r="G229" s="126">
        <v>0.19510027373412281</v>
      </c>
      <c r="H229" s="127">
        <v>33748</v>
      </c>
      <c r="I229" s="126">
        <v>0.56321762349799731</v>
      </c>
      <c r="J229" s="128">
        <v>0.60819261475247344</v>
      </c>
      <c r="K229" s="129">
        <v>26172</v>
      </c>
      <c r="L229" s="129">
        <v>22917</v>
      </c>
      <c r="M229" s="129">
        <v>2003</v>
      </c>
      <c r="N229" s="129">
        <v>9345</v>
      </c>
      <c r="O229" s="131">
        <v>472</v>
      </c>
      <c r="P229" s="129">
        <v>1456</v>
      </c>
      <c r="Q229" s="126">
        <v>0.15595794392523366</v>
      </c>
      <c r="R229" s="126">
        <v>0.43678237650200269</v>
      </c>
      <c r="S229" s="126">
        <v>0.38245994659546062</v>
      </c>
      <c r="T229" s="130">
        <v>2.4299065420560748E-2</v>
      </c>
    </row>
    <row r="230" spans="1:20" x14ac:dyDescent="0.3">
      <c r="A230" s="19" t="s">
        <v>515</v>
      </c>
      <c r="B230" s="16" t="s">
        <v>541</v>
      </c>
      <c r="C230" s="124">
        <v>26857</v>
      </c>
      <c r="D230" s="125">
        <v>1.242059798190416</v>
      </c>
      <c r="E230" s="125">
        <v>0.33515322070981068</v>
      </c>
      <c r="F230" s="125">
        <v>0.80511421548054429</v>
      </c>
      <c r="G230" s="126">
        <v>0.16348747844962072</v>
      </c>
      <c r="H230" s="127">
        <v>13369</v>
      </c>
      <c r="I230" s="126">
        <v>0.49778456268384408</v>
      </c>
      <c r="J230" s="128">
        <v>0.24093063490061092</v>
      </c>
      <c r="K230" s="129">
        <v>13488</v>
      </c>
      <c r="L230" s="129">
        <v>12581</v>
      </c>
      <c r="M230" s="129">
        <v>1375</v>
      </c>
      <c r="N230" s="129">
        <v>5253</v>
      </c>
      <c r="O230" s="131">
        <v>402</v>
      </c>
      <c r="P230" s="131">
        <v>259</v>
      </c>
      <c r="Q230" s="126">
        <v>0.19559146591205273</v>
      </c>
      <c r="R230" s="126">
        <v>0.50221543731615592</v>
      </c>
      <c r="S230" s="126">
        <v>0.46844398108500579</v>
      </c>
      <c r="T230" s="130">
        <v>1.4968164724280449E-2</v>
      </c>
    </row>
    <row r="231" spans="1:20" x14ac:dyDescent="0.3">
      <c r="A231" s="19" t="s">
        <v>515</v>
      </c>
      <c r="B231" s="16" t="s">
        <v>543</v>
      </c>
      <c r="C231" s="124">
        <v>57229</v>
      </c>
      <c r="D231" s="125">
        <v>0.98832759614880572</v>
      </c>
      <c r="E231" s="125">
        <v>0.26668698032755733</v>
      </c>
      <c r="F231" s="125">
        <v>1.011810257951592</v>
      </c>
      <c r="G231" s="126">
        <v>0.20545942993098651</v>
      </c>
      <c r="H231" s="127">
        <v>33658</v>
      </c>
      <c r="I231" s="126">
        <v>0.58812839644236314</v>
      </c>
      <c r="J231" s="128">
        <v>0.60657067166465428</v>
      </c>
      <c r="K231" s="129">
        <v>23571</v>
      </c>
      <c r="L231" s="129">
        <v>18767</v>
      </c>
      <c r="M231" s="129">
        <v>2407</v>
      </c>
      <c r="N231" s="129">
        <v>10201</v>
      </c>
      <c r="O231" s="131">
        <v>456</v>
      </c>
      <c r="P231" s="129">
        <v>1159</v>
      </c>
      <c r="Q231" s="126">
        <v>0.17824878994915166</v>
      </c>
      <c r="R231" s="126">
        <v>0.41187160355763686</v>
      </c>
      <c r="S231" s="126">
        <v>0.32792814831641298</v>
      </c>
      <c r="T231" s="130">
        <v>2.0251970154991351E-2</v>
      </c>
    </row>
    <row r="232" spans="1:20" x14ac:dyDescent="0.3">
      <c r="A232" s="19" t="s">
        <v>515</v>
      </c>
      <c r="B232" s="16" t="s">
        <v>547</v>
      </c>
      <c r="C232" s="124">
        <v>66172</v>
      </c>
      <c r="D232" s="125">
        <v>1.1247959862177357</v>
      </c>
      <c r="E232" s="125">
        <v>0.30351114976233101</v>
      </c>
      <c r="F232" s="125">
        <v>0.8890501142012629</v>
      </c>
      <c r="G232" s="126">
        <v>0.18053160482250133</v>
      </c>
      <c r="H232" s="127">
        <v>34780</v>
      </c>
      <c r="I232" s="126">
        <v>0.52559995164117757</v>
      </c>
      <c r="J232" s="128">
        <v>0.62679089549280043</v>
      </c>
      <c r="K232" s="129">
        <v>25159</v>
      </c>
      <c r="L232" s="129">
        <v>31392</v>
      </c>
      <c r="M232" s="129">
        <v>2949</v>
      </c>
      <c r="N232" s="129">
        <v>12187</v>
      </c>
      <c r="O232" s="131">
        <v>768</v>
      </c>
      <c r="P232" s="129">
        <v>1975</v>
      </c>
      <c r="Q232" s="126">
        <v>0.18417155292268633</v>
      </c>
      <c r="R232" s="126">
        <v>0.38020612948074717</v>
      </c>
      <c r="S232" s="126">
        <v>0.47440004835882249</v>
      </c>
      <c r="T232" s="130">
        <v>2.9846460738681014E-2</v>
      </c>
    </row>
    <row r="233" spans="1:20" x14ac:dyDescent="0.3">
      <c r="A233" s="19" t="s">
        <v>515</v>
      </c>
      <c r="B233" s="16" t="s">
        <v>548</v>
      </c>
      <c r="C233" s="124">
        <v>46455</v>
      </c>
      <c r="D233" s="125">
        <v>1.1095253471101065</v>
      </c>
      <c r="E233" s="125">
        <v>0.2993905720842871</v>
      </c>
      <c r="F233" s="125">
        <v>0.90128630463884529</v>
      </c>
      <c r="G233" s="126">
        <v>0.18301630063584715</v>
      </c>
      <c r="H233" s="127">
        <v>25479</v>
      </c>
      <c r="I233" s="126">
        <v>0.54846625766871171</v>
      </c>
      <c r="J233" s="128">
        <v>0.45917208816161764</v>
      </c>
      <c r="K233" s="129">
        <v>20976</v>
      </c>
      <c r="L233" s="129">
        <v>20259</v>
      </c>
      <c r="M233" s="129">
        <v>2252</v>
      </c>
      <c r="N233" s="129">
        <v>6996</v>
      </c>
      <c r="O233" s="131">
        <v>333</v>
      </c>
      <c r="P233" s="131">
        <v>727</v>
      </c>
      <c r="Q233" s="126">
        <v>0.15059735227639651</v>
      </c>
      <c r="R233" s="126">
        <v>0.45153374233128835</v>
      </c>
      <c r="S233" s="126">
        <v>0.43609945108169196</v>
      </c>
      <c r="T233" s="130">
        <v>1.5649553331180711E-2</v>
      </c>
    </row>
    <row r="234" spans="1:20" x14ac:dyDescent="0.3">
      <c r="A234" s="19" t="s">
        <v>515</v>
      </c>
      <c r="B234" s="16" t="s">
        <v>552</v>
      </c>
      <c r="C234" s="124">
        <v>75583</v>
      </c>
      <c r="D234" s="125">
        <v>0.85740179670031624</v>
      </c>
      <c r="E234" s="125">
        <v>0.23135840482491407</v>
      </c>
      <c r="F234" s="125">
        <v>1.1663143275981791</v>
      </c>
      <c r="G234" s="126">
        <v>0.2368332155020792</v>
      </c>
      <c r="H234" s="127">
        <v>47287</v>
      </c>
      <c r="I234" s="126">
        <v>0.62563010200706504</v>
      </c>
      <c r="J234" s="128">
        <v>0.85218691993007623</v>
      </c>
      <c r="K234" s="129">
        <v>28296</v>
      </c>
      <c r="L234" s="129">
        <v>22463</v>
      </c>
      <c r="M234" s="129">
        <v>3271</v>
      </c>
      <c r="N234" s="129">
        <v>9417</v>
      </c>
      <c r="O234" s="131">
        <v>546</v>
      </c>
      <c r="P234" s="131">
        <v>812</v>
      </c>
      <c r="Q234" s="126">
        <v>0.1245915086725851</v>
      </c>
      <c r="R234" s="126">
        <v>0.37436989799293491</v>
      </c>
      <c r="S234" s="126">
        <v>0.29719645952132095</v>
      </c>
      <c r="T234" s="130">
        <v>1.0743156529907519E-2</v>
      </c>
    </row>
    <row r="235" spans="1:20" x14ac:dyDescent="0.3">
      <c r="A235" s="19" t="s">
        <v>515</v>
      </c>
      <c r="B235" s="16" t="s">
        <v>553</v>
      </c>
      <c r="C235" s="124">
        <v>67448</v>
      </c>
      <c r="D235" s="125">
        <v>1.0907662199027399</v>
      </c>
      <c r="E235" s="125">
        <v>0.29432867256027556</v>
      </c>
      <c r="F235" s="125">
        <v>0.91678673372298491</v>
      </c>
      <c r="G235" s="126">
        <v>0.18616383674578979</v>
      </c>
      <c r="H235" s="127">
        <v>35698</v>
      </c>
      <c r="I235" s="126">
        <v>0.52926699086703832</v>
      </c>
      <c r="J235" s="128">
        <v>0.64333471498855632</v>
      </c>
      <c r="K235" s="129">
        <v>31750</v>
      </c>
      <c r="L235" s="129">
        <v>26500</v>
      </c>
      <c r="M235" s="129">
        <v>2647</v>
      </c>
      <c r="N235" s="129">
        <v>11395</v>
      </c>
      <c r="O235" s="131">
        <v>415</v>
      </c>
      <c r="P235" s="131">
        <v>863</v>
      </c>
      <c r="Q235" s="126">
        <v>0.16894496501008185</v>
      </c>
      <c r="R235" s="126">
        <v>0.47073300913296168</v>
      </c>
      <c r="S235" s="126">
        <v>0.39289526746530662</v>
      </c>
      <c r="T235" s="130">
        <v>1.2795042106511683E-2</v>
      </c>
    </row>
    <row r="236" spans="1:20" x14ac:dyDescent="0.3">
      <c r="A236" s="19" t="s">
        <v>515</v>
      </c>
      <c r="B236" s="16" t="s">
        <v>555</v>
      </c>
      <c r="C236" s="124">
        <v>74886</v>
      </c>
      <c r="D236" s="125">
        <v>0.98973105787463611</v>
      </c>
      <c r="E236" s="125">
        <v>0.26706568569926353</v>
      </c>
      <c r="F236" s="125">
        <v>1.0103754874050488</v>
      </c>
      <c r="G236" s="126">
        <v>0.20516808366694356</v>
      </c>
      <c r="H236" s="127">
        <v>42057</v>
      </c>
      <c r="I236" s="126">
        <v>0.56161365275218333</v>
      </c>
      <c r="J236" s="128">
        <v>0.75793400493791563</v>
      </c>
      <c r="K236" s="129">
        <v>32829</v>
      </c>
      <c r="L236" s="129">
        <v>24207</v>
      </c>
      <c r="M236" s="129">
        <v>4604</v>
      </c>
      <c r="N236" s="129">
        <v>10923</v>
      </c>
      <c r="O236" s="131">
        <v>662</v>
      </c>
      <c r="P236" s="131">
        <v>892</v>
      </c>
      <c r="Q236" s="126">
        <v>0.14586170979889432</v>
      </c>
      <c r="R236" s="126">
        <v>0.43838634724781667</v>
      </c>
      <c r="S236" s="126">
        <v>0.32325134203990064</v>
      </c>
      <c r="T236" s="130">
        <v>1.1911438720188018E-2</v>
      </c>
    </row>
    <row r="237" spans="1:20" x14ac:dyDescent="0.3">
      <c r="A237" s="19" t="s">
        <v>515</v>
      </c>
      <c r="B237" s="16" t="s">
        <v>559</v>
      </c>
      <c r="C237" s="124">
        <v>71804</v>
      </c>
      <c r="D237" s="125">
        <v>1.1632081778173917</v>
      </c>
      <c r="E237" s="125">
        <v>0.31387616580093347</v>
      </c>
      <c r="F237" s="125">
        <v>0.85969134250445989</v>
      </c>
      <c r="G237" s="126">
        <v>0.17456997669223215</v>
      </c>
      <c r="H237" s="127">
        <v>39278</v>
      </c>
      <c r="I237" s="126">
        <v>0.54701687928249121</v>
      </c>
      <c r="J237" s="128">
        <v>0.70785200670403148</v>
      </c>
      <c r="K237" s="129">
        <v>32526</v>
      </c>
      <c r="L237" s="129">
        <v>30828</v>
      </c>
      <c r="M237" s="129">
        <v>3761</v>
      </c>
      <c r="N237" s="129">
        <v>13837</v>
      </c>
      <c r="O237" s="131">
        <v>790</v>
      </c>
      <c r="P237" s="129">
        <v>1781</v>
      </c>
      <c r="Q237" s="126">
        <v>0.19270514177483147</v>
      </c>
      <c r="R237" s="126">
        <v>0.45298312071750879</v>
      </c>
      <c r="S237" s="126">
        <v>0.42933541306890982</v>
      </c>
      <c r="T237" s="130">
        <v>2.4803632109631775E-2</v>
      </c>
    </row>
    <row r="238" spans="1:20" x14ac:dyDescent="0.3">
      <c r="A238" s="19" t="s">
        <v>515</v>
      </c>
      <c r="B238" s="16" t="s">
        <v>560</v>
      </c>
      <c r="C238" s="124">
        <v>60277</v>
      </c>
      <c r="D238" s="125">
        <v>1.1552001592647279</v>
      </c>
      <c r="E238" s="125">
        <v>0.31171530912290601</v>
      </c>
      <c r="F238" s="125">
        <v>0.86565085018382348</v>
      </c>
      <c r="G238" s="126">
        <v>0.17578012161896006</v>
      </c>
      <c r="H238" s="127">
        <v>29786</v>
      </c>
      <c r="I238" s="126">
        <v>0.49415199827463213</v>
      </c>
      <c r="J238" s="128">
        <v>0.53679107570869899</v>
      </c>
      <c r="K238" s="129">
        <v>30491</v>
      </c>
      <c r="L238" s="129">
        <v>23795</v>
      </c>
      <c r="M238" s="129">
        <v>4185</v>
      </c>
      <c r="N238" s="129">
        <v>9242</v>
      </c>
      <c r="O238" s="131">
        <v>819</v>
      </c>
      <c r="P238" s="129">
        <v>1100</v>
      </c>
      <c r="Q238" s="126">
        <v>0.15332548069744678</v>
      </c>
      <c r="R238" s="126">
        <v>0.50584800172536792</v>
      </c>
      <c r="S238" s="126">
        <v>0.39476085405710304</v>
      </c>
      <c r="T238" s="130">
        <v>1.824908339831113E-2</v>
      </c>
    </row>
    <row r="239" spans="1:20" x14ac:dyDescent="0.3">
      <c r="A239" s="19" t="s">
        <v>515</v>
      </c>
      <c r="B239" s="16" t="s">
        <v>562</v>
      </c>
      <c r="C239" s="124">
        <v>51201</v>
      </c>
      <c r="D239" s="125">
        <v>1.2211870861897229</v>
      </c>
      <c r="E239" s="125">
        <v>0.32952099860410161</v>
      </c>
      <c r="F239" s="125">
        <v>0.81887534785529215</v>
      </c>
      <c r="G239" s="126">
        <v>0.1662818308400032</v>
      </c>
      <c r="H239" s="127">
        <v>26994</v>
      </c>
      <c r="I239" s="126">
        <v>0.52721626530731824</v>
      </c>
      <c r="J239" s="128">
        <v>0.48647479680657429</v>
      </c>
      <c r="K239" s="129">
        <v>20706</v>
      </c>
      <c r="L239" s="129">
        <v>24207</v>
      </c>
      <c r="M239" s="129">
        <v>2019</v>
      </c>
      <c r="N239" s="129">
        <v>13628</v>
      </c>
      <c r="O239" s="131">
        <v>433</v>
      </c>
      <c r="P239" s="129">
        <v>1533</v>
      </c>
      <c r="Q239" s="126">
        <v>0.26616667643210096</v>
      </c>
      <c r="R239" s="126">
        <v>0.40440616394211049</v>
      </c>
      <c r="S239" s="126">
        <v>0.47278373469268176</v>
      </c>
      <c r="T239" s="130">
        <v>2.9940821468330697E-2</v>
      </c>
    </row>
    <row r="240" spans="1:20" x14ac:dyDescent="0.3">
      <c r="A240" s="19" t="s">
        <v>515</v>
      </c>
      <c r="B240" s="16" t="s">
        <v>564</v>
      </c>
      <c r="C240" s="124">
        <v>44797</v>
      </c>
      <c r="D240" s="125">
        <v>1.0930865906199076</v>
      </c>
      <c r="E240" s="125">
        <v>0.29495479355721349</v>
      </c>
      <c r="F240" s="125">
        <v>0.91484060693936731</v>
      </c>
      <c r="G240" s="126">
        <v>0.18576865385809599</v>
      </c>
      <c r="H240" s="127">
        <v>24674</v>
      </c>
      <c r="I240" s="126">
        <v>0.5507958122195683</v>
      </c>
      <c r="J240" s="128">
        <v>0.44466470832056804</v>
      </c>
      <c r="K240" s="129">
        <v>20123</v>
      </c>
      <c r="L240" s="129">
        <v>17582</v>
      </c>
      <c r="M240" s="129">
        <v>1856</v>
      </c>
      <c r="N240" s="129">
        <v>8118</v>
      </c>
      <c r="O240" s="131">
        <v>312</v>
      </c>
      <c r="P240" s="131">
        <v>976</v>
      </c>
      <c r="Q240" s="126">
        <v>0.18121749224278411</v>
      </c>
      <c r="R240" s="126">
        <v>0.44920418778043175</v>
      </c>
      <c r="S240" s="126">
        <v>0.39248163939549524</v>
      </c>
      <c r="T240" s="130">
        <v>2.1787173248208586E-2</v>
      </c>
    </row>
    <row r="241" spans="1:20" x14ac:dyDescent="0.3">
      <c r="A241" s="19" t="s">
        <v>515</v>
      </c>
      <c r="B241" s="16" t="s">
        <v>568</v>
      </c>
      <c r="C241" s="124">
        <v>69416</v>
      </c>
      <c r="D241" s="125">
        <v>1.0218969689985018</v>
      </c>
      <c r="E241" s="125">
        <v>0.2757452265119808</v>
      </c>
      <c r="F241" s="125">
        <v>0.9785722341265366</v>
      </c>
      <c r="G241" s="126">
        <v>0.19871007611344976</v>
      </c>
      <c r="H241" s="127">
        <v>43940</v>
      </c>
      <c r="I241" s="126">
        <v>0.63299527486458451</v>
      </c>
      <c r="J241" s="128">
        <v>0.79186865865306633</v>
      </c>
      <c r="K241" s="129">
        <v>25476</v>
      </c>
      <c r="L241" s="129">
        <v>24042</v>
      </c>
      <c r="M241" s="129">
        <v>3214</v>
      </c>
      <c r="N241" s="129">
        <v>15499</v>
      </c>
      <c r="O241" s="131">
        <v>723</v>
      </c>
      <c r="P241" s="129">
        <v>1982</v>
      </c>
      <c r="Q241" s="126">
        <v>0.22327705428143368</v>
      </c>
      <c r="R241" s="126">
        <v>0.36700472513541549</v>
      </c>
      <c r="S241" s="126">
        <v>0.34634666359340788</v>
      </c>
      <c r="T241" s="130">
        <v>2.8552495101993775E-2</v>
      </c>
    </row>
    <row r="242" spans="1:20" x14ac:dyDescent="0.3">
      <c r="A242" s="19" t="s">
        <v>515</v>
      </c>
      <c r="B242" s="16" t="s">
        <v>569</v>
      </c>
      <c r="C242" s="124">
        <v>75987</v>
      </c>
      <c r="D242" s="125">
        <v>0.93692342111150595</v>
      </c>
      <c r="E242" s="125">
        <v>0.25281625136041574</v>
      </c>
      <c r="F242" s="125">
        <v>1.0673230890243559</v>
      </c>
      <c r="G242" s="126">
        <v>0.21673193338351715</v>
      </c>
      <c r="H242" s="127">
        <v>47163</v>
      </c>
      <c r="I242" s="126">
        <v>0.62067195704528411</v>
      </c>
      <c r="J242" s="128">
        <v>0.84995224278685866</v>
      </c>
      <c r="K242" s="129">
        <v>28824</v>
      </c>
      <c r="L242" s="129">
        <v>23541</v>
      </c>
      <c r="M242" s="129">
        <v>3395</v>
      </c>
      <c r="N242" s="129">
        <v>13022</v>
      </c>
      <c r="O242" s="131">
        <v>796</v>
      </c>
      <c r="P242" s="129">
        <v>1616</v>
      </c>
      <c r="Q242" s="126">
        <v>0.17137141879532025</v>
      </c>
      <c r="R242" s="126">
        <v>0.37932804295471595</v>
      </c>
      <c r="S242" s="126">
        <v>0.30980299261715821</v>
      </c>
      <c r="T242" s="130">
        <v>2.1266795636095646E-2</v>
      </c>
    </row>
    <row r="243" spans="1:20" x14ac:dyDescent="0.3">
      <c r="A243" s="19" t="s">
        <v>515</v>
      </c>
      <c r="B243" s="16" t="s">
        <v>571</v>
      </c>
      <c r="C243" s="124">
        <v>43748</v>
      </c>
      <c r="D243" s="125">
        <v>1.0916384749017098</v>
      </c>
      <c r="E243" s="125">
        <v>0.29456403890303212</v>
      </c>
      <c r="F243" s="125">
        <v>0.91605419100864793</v>
      </c>
      <c r="G243" s="126">
        <v>0.18601508572522543</v>
      </c>
      <c r="H243" s="127">
        <v>25094</v>
      </c>
      <c r="I243" s="126">
        <v>0.57360336472524454</v>
      </c>
      <c r="J243" s="128">
        <v>0.45223377606372434</v>
      </c>
      <c r="K243" s="129">
        <v>18654</v>
      </c>
      <c r="L243" s="129">
        <v>18460</v>
      </c>
      <c r="M243" s="129">
        <v>2617</v>
      </c>
      <c r="N243" s="129">
        <v>7105</v>
      </c>
      <c r="O243" s="131">
        <v>330</v>
      </c>
      <c r="P243" s="131">
        <v>591</v>
      </c>
      <c r="Q243" s="126">
        <v>0.16240742433939837</v>
      </c>
      <c r="R243" s="126">
        <v>0.42639663527475541</v>
      </c>
      <c r="S243" s="126">
        <v>0.42196214684099842</v>
      </c>
      <c r="T243" s="130">
        <v>1.3509188991496755E-2</v>
      </c>
    </row>
    <row r="244" spans="1:20" x14ac:dyDescent="0.3">
      <c r="A244" s="19" t="s">
        <v>515</v>
      </c>
      <c r="B244" s="16" t="s">
        <v>573</v>
      </c>
      <c r="C244" s="124">
        <v>48610</v>
      </c>
      <c r="D244" s="125">
        <v>1.0646780497839952</v>
      </c>
      <c r="E244" s="125">
        <v>0.28728912885194413</v>
      </c>
      <c r="F244" s="125">
        <v>0.93925107238087868</v>
      </c>
      <c r="G244" s="126">
        <v>0.19072547286101516</v>
      </c>
      <c r="H244" s="127">
        <v>26610</v>
      </c>
      <c r="I244" s="126">
        <v>0.54741822670232465</v>
      </c>
      <c r="J244" s="128">
        <v>0.47955450629854568</v>
      </c>
      <c r="K244" s="129">
        <v>22000</v>
      </c>
      <c r="L244" s="129">
        <v>16700</v>
      </c>
      <c r="M244" s="129">
        <v>2609</v>
      </c>
      <c r="N244" s="129">
        <v>9507</v>
      </c>
      <c r="O244" s="131">
        <v>315</v>
      </c>
      <c r="P244" s="131">
        <v>623</v>
      </c>
      <c r="Q244" s="126">
        <v>0.19557704176095453</v>
      </c>
      <c r="R244" s="126">
        <v>0.45258177329767535</v>
      </c>
      <c r="S244" s="126">
        <v>0.34355070973050811</v>
      </c>
      <c r="T244" s="130">
        <v>1.2816292943838715E-2</v>
      </c>
    </row>
    <row r="245" spans="1:20" x14ac:dyDescent="0.3">
      <c r="A245" s="19" t="s">
        <v>575</v>
      </c>
      <c r="B245" s="16" t="s">
        <v>579</v>
      </c>
      <c r="C245" s="124">
        <v>26075</v>
      </c>
      <c r="D245" s="125">
        <v>1.7279002876318312</v>
      </c>
      <c r="E245" s="125">
        <v>0.46625077738522452</v>
      </c>
      <c r="F245" s="125">
        <v>0.57873709910109872</v>
      </c>
      <c r="G245" s="126">
        <v>0.11751906400114147</v>
      </c>
      <c r="H245" s="127">
        <v>9357</v>
      </c>
      <c r="I245" s="126">
        <v>0.35884947267497602</v>
      </c>
      <c r="J245" s="128">
        <v>0.16862801636360358</v>
      </c>
      <c r="K245" s="129">
        <v>8595</v>
      </c>
      <c r="L245" s="129">
        <v>16718</v>
      </c>
      <c r="M245" s="131">
        <v>778</v>
      </c>
      <c r="N245" s="129">
        <v>14192</v>
      </c>
      <c r="O245" s="129">
        <v>2270</v>
      </c>
      <c r="P245" s="129">
        <v>2502</v>
      </c>
      <c r="Q245" s="126">
        <v>0.54427612655800572</v>
      </c>
      <c r="R245" s="126">
        <v>0.32962607861936721</v>
      </c>
      <c r="S245" s="126">
        <v>0.64115052732502398</v>
      </c>
      <c r="T245" s="130">
        <v>9.5953978906999041E-2</v>
      </c>
    </row>
    <row r="246" spans="1:20" x14ac:dyDescent="0.3">
      <c r="A246" s="19" t="s">
        <v>575</v>
      </c>
      <c r="B246" s="16" t="s">
        <v>583</v>
      </c>
      <c r="C246" s="124">
        <v>26320</v>
      </c>
      <c r="D246" s="125">
        <v>2.6025835866261398</v>
      </c>
      <c r="E246" s="125">
        <v>0.70227236441841379</v>
      </c>
      <c r="F246" s="125">
        <v>0.38423357664233576</v>
      </c>
      <c r="G246" s="126">
        <v>7.8022940563086535E-2</v>
      </c>
      <c r="H246" s="127">
        <v>4524</v>
      </c>
      <c r="I246" s="126">
        <v>0.17188449848024315</v>
      </c>
      <c r="J246" s="128">
        <v>8.1529672547712165E-2</v>
      </c>
      <c r="K246" s="129">
        <v>7814</v>
      </c>
      <c r="L246" s="129">
        <v>21345</v>
      </c>
      <c r="M246" s="129">
        <v>1839</v>
      </c>
      <c r="N246" s="129">
        <v>21796</v>
      </c>
      <c r="O246" s="129">
        <v>6210</v>
      </c>
      <c r="P246" s="129">
        <v>9496</v>
      </c>
      <c r="Q246" s="126">
        <v>0.82811550151975688</v>
      </c>
      <c r="R246" s="126">
        <v>0.29688449848024318</v>
      </c>
      <c r="S246" s="126">
        <v>0.81098024316109418</v>
      </c>
      <c r="T246" s="130">
        <v>0.360790273556231</v>
      </c>
    </row>
    <row r="247" spans="1:20" x14ac:dyDescent="0.3">
      <c r="A247" s="19" t="s">
        <v>575</v>
      </c>
      <c r="B247" s="16" t="s">
        <v>585</v>
      </c>
      <c r="C247" s="124">
        <v>51747</v>
      </c>
      <c r="D247" s="125">
        <v>1.2615803814713897</v>
      </c>
      <c r="E247" s="125">
        <v>0.34042058896879807</v>
      </c>
      <c r="F247" s="125">
        <v>0.79265658747300205</v>
      </c>
      <c r="G247" s="126">
        <v>0.16095781725217082</v>
      </c>
      <c r="H247" s="127">
        <v>29121</v>
      </c>
      <c r="I247" s="126">
        <v>0.56275726129050962</v>
      </c>
      <c r="J247" s="128">
        <v>0.52480671844870153</v>
      </c>
      <c r="K247" s="129">
        <v>22626</v>
      </c>
      <c r="L247" s="129">
        <v>19819</v>
      </c>
      <c r="M247" s="129">
        <v>1280</v>
      </c>
      <c r="N247" s="129">
        <v>18168</v>
      </c>
      <c r="O247" s="131">
        <v>809</v>
      </c>
      <c r="P247" s="129">
        <v>2581</v>
      </c>
      <c r="Q247" s="126">
        <v>0.35109281697489708</v>
      </c>
      <c r="R247" s="126">
        <v>0.43724273870949043</v>
      </c>
      <c r="S247" s="126">
        <v>0.38299804819603067</v>
      </c>
      <c r="T247" s="130">
        <v>4.9877287572226411E-2</v>
      </c>
    </row>
    <row r="248" spans="1:20" x14ac:dyDescent="0.3">
      <c r="A248" s="19" t="s">
        <v>575</v>
      </c>
      <c r="B248" s="16" t="s">
        <v>587</v>
      </c>
      <c r="C248" s="124">
        <v>6997</v>
      </c>
      <c r="D248" s="125">
        <v>1.2879805630984709</v>
      </c>
      <c r="E248" s="125">
        <v>0.34754432480867564</v>
      </c>
      <c r="F248" s="125">
        <v>0.77640923213493118</v>
      </c>
      <c r="G248" s="126">
        <v>0.15765860938250131</v>
      </c>
      <c r="H248" s="127">
        <v>4049</v>
      </c>
      <c r="I248" s="126">
        <v>0.57867657567528941</v>
      </c>
      <c r="J248" s="128">
        <v>7.2969417361999675E-2</v>
      </c>
      <c r="K248" s="129">
        <v>2948</v>
      </c>
      <c r="L248" s="129">
        <v>2703</v>
      </c>
      <c r="M248" s="131">
        <v>134</v>
      </c>
      <c r="N248" s="129">
        <v>2869</v>
      </c>
      <c r="O248" s="131">
        <v>156</v>
      </c>
      <c r="P248" s="131">
        <v>202</v>
      </c>
      <c r="Q248" s="126">
        <v>0.4100328712305274</v>
      </c>
      <c r="R248" s="126">
        <v>0.42132342432471059</v>
      </c>
      <c r="S248" s="126">
        <v>0.38630841789338288</v>
      </c>
      <c r="T248" s="130">
        <v>2.8869515506645706E-2</v>
      </c>
    </row>
    <row r="249" spans="1:20" x14ac:dyDescent="0.3">
      <c r="A249" s="19" t="s">
        <v>575</v>
      </c>
      <c r="B249" s="16" t="s">
        <v>589</v>
      </c>
      <c r="C249" s="124">
        <v>27616</v>
      </c>
      <c r="D249" s="125">
        <v>1.4724073001158748</v>
      </c>
      <c r="E249" s="125">
        <v>0.39730941259787733</v>
      </c>
      <c r="F249" s="125">
        <v>0.67915990359549461</v>
      </c>
      <c r="G249" s="126">
        <v>0.13791104164847287</v>
      </c>
      <c r="H249" s="127">
        <v>13182</v>
      </c>
      <c r="I249" s="126">
        <v>0.4773319814600232</v>
      </c>
      <c r="J249" s="128">
        <v>0.23756059759591991</v>
      </c>
      <c r="K249" s="129">
        <v>8923</v>
      </c>
      <c r="L249" s="129">
        <v>14434</v>
      </c>
      <c r="M249" s="131">
        <v>593</v>
      </c>
      <c r="N249" s="129">
        <v>14113</v>
      </c>
      <c r="O249" s="129">
        <v>1339</v>
      </c>
      <c r="P249" s="129">
        <v>1260</v>
      </c>
      <c r="Q249" s="126">
        <v>0.51104432213209738</v>
      </c>
      <c r="R249" s="126">
        <v>0.3231097914252607</v>
      </c>
      <c r="S249" s="126">
        <v>0.5226680185399768</v>
      </c>
      <c r="T249" s="130">
        <v>4.8486384704519117E-2</v>
      </c>
    </row>
    <row r="250" spans="1:20" x14ac:dyDescent="0.3">
      <c r="A250" s="19" t="s">
        <v>575</v>
      </c>
      <c r="B250" s="16" t="s">
        <v>591</v>
      </c>
      <c r="C250" s="124">
        <v>39663</v>
      </c>
      <c r="D250" s="125">
        <v>1.6205783727907621</v>
      </c>
      <c r="E250" s="125">
        <v>0.43729139437956505</v>
      </c>
      <c r="F250" s="125">
        <v>0.61706364640540168</v>
      </c>
      <c r="G250" s="126">
        <v>0.12530169962721932</v>
      </c>
      <c r="H250" s="127">
        <v>15525</v>
      </c>
      <c r="I250" s="126">
        <v>0.39142273655547993</v>
      </c>
      <c r="J250" s="128">
        <v>0.2797851826488133</v>
      </c>
      <c r="K250" s="129">
        <v>12503</v>
      </c>
      <c r="L250" s="129">
        <v>24138</v>
      </c>
      <c r="M250" s="129">
        <v>2896</v>
      </c>
      <c r="N250" s="129">
        <v>19120</v>
      </c>
      <c r="O250" s="129">
        <v>1867</v>
      </c>
      <c r="P250" s="129">
        <v>3753</v>
      </c>
      <c r="Q250" s="126">
        <v>0.48206136701711921</v>
      </c>
      <c r="R250" s="126">
        <v>0.3152308196555984</v>
      </c>
      <c r="S250" s="126">
        <v>0.60857726344452012</v>
      </c>
      <c r="T250" s="130">
        <v>9.4622191967324715E-2</v>
      </c>
    </row>
    <row r="251" spans="1:20" x14ac:dyDescent="0.3">
      <c r="A251" s="19" t="s">
        <v>575</v>
      </c>
      <c r="B251" s="16" t="s">
        <v>593</v>
      </c>
      <c r="C251" s="124">
        <v>65174</v>
      </c>
      <c r="D251" s="125">
        <v>1.2137815693374658</v>
      </c>
      <c r="E251" s="125">
        <v>0.32752271894987661</v>
      </c>
      <c r="F251" s="125">
        <v>0.82387146523063703</v>
      </c>
      <c r="G251" s="126">
        <v>0.16729634855193545</v>
      </c>
      <c r="H251" s="127">
        <v>36152</v>
      </c>
      <c r="I251" s="126">
        <v>0.55469972688495417</v>
      </c>
      <c r="J251" s="128">
        <v>0.65151651678711098</v>
      </c>
      <c r="K251" s="129">
        <v>29022</v>
      </c>
      <c r="L251" s="129">
        <v>25002</v>
      </c>
      <c r="M251" s="129">
        <v>2111</v>
      </c>
      <c r="N251" s="129">
        <v>20475</v>
      </c>
      <c r="O251" s="131">
        <v>857</v>
      </c>
      <c r="P251" s="129">
        <v>1640</v>
      </c>
      <c r="Q251" s="126">
        <v>0.31415902046828492</v>
      </c>
      <c r="R251" s="126">
        <v>0.44530027311504589</v>
      </c>
      <c r="S251" s="126">
        <v>0.38361923466412989</v>
      </c>
      <c r="T251" s="130">
        <v>2.5163408721269216E-2</v>
      </c>
    </row>
    <row r="252" spans="1:20" x14ac:dyDescent="0.3">
      <c r="A252" s="19" t="s">
        <v>575</v>
      </c>
      <c r="B252" s="16" t="s">
        <v>595</v>
      </c>
      <c r="C252" s="124">
        <v>18661</v>
      </c>
      <c r="D252" s="125">
        <v>1.4089812978940035</v>
      </c>
      <c r="E252" s="125">
        <v>0.38019475438868472</v>
      </c>
      <c r="F252" s="125">
        <v>0.70973262845624308</v>
      </c>
      <c r="G252" s="126">
        <v>0.14411917659468609</v>
      </c>
      <c r="H252" s="127">
        <v>10362</v>
      </c>
      <c r="I252" s="126">
        <v>0.55527570869728315</v>
      </c>
      <c r="J252" s="128">
        <v>0.18673971417758475</v>
      </c>
      <c r="K252" s="129">
        <v>7943</v>
      </c>
      <c r="L252" s="129">
        <v>8299</v>
      </c>
      <c r="M252" s="131">
        <v>438</v>
      </c>
      <c r="N252" s="129">
        <v>7562</v>
      </c>
      <c r="O252" s="131">
        <v>522</v>
      </c>
      <c r="P252" s="129">
        <v>1529</v>
      </c>
      <c r="Q252" s="126">
        <v>0.4052301591554579</v>
      </c>
      <c r="R252" s="126">
        <v>0.4256470714323991</v>
      </c>
      <c r="S252" s="126">
        <v>0.4447242913027169</v>
      </c>
      <c r="T252" s="130">
        <v>8.1935587589089545E-2</v>
      </c>
    </row>
    <row r="253" spans="1:20" x14ac:dyDescent="0.3">
      <c r="A253" s="19" t="s">
        <v>597</v>
      </c>
      <c r="B253" s="16" t="s">
        <v>600</v>
      </c>
      <c r="C253" s="124">
        <v>107132</v>
      </c>
      <c r="D253" s="125">
        <v>1.4958742485905239</v>
      </c>
      <c r="E253" s="125">
        <v>0.40364165471131547</v>
      </c>
      <c r="F253" s="125">
        <v>0.66850539137380194</v>
      </c>
      <c r="G253" s="126">
        <v>0.13574752335039447</v>
      </c>
      <c r="H253" s="127">
        <v>47335</v>
      </c>
      <c r="I253" s="126">
        <v>0.44183810626143449</v>
      </c>
      <c r="J253" s="128">
        <v>0.85305195624357977</v>
      </c>
      <c r="K253" s="129">
        <v>31032</v>
      </c>
      <c r="L253" s="129">
        <v>59797</v>
      </c>
      <c r="M253" s="129">
        <v>5382</v>
      </c>
      <c r="N253" s="129">
        <v>51250</v>
      </c>
      <c r="O253" s="129">
        <v>3432</v>
      </c>
      <c r="P253" s="129">
        <v>9363</v>
      </c>
      <c r="Q253" s="126">
        <v>0.47838180935668145</v>
      </c>
      <c r="R253" s="126">
        <v>0.28966135235037149</v>
      </c>
      <c r="S253" s="126">
        <v>0.55816189373856551</v>
      </c>
      <c r="T253" s="130">
        <v>8.7396856214763091E-2</v>
      </c>
    </row>
    <row r="254" spans="1:20" x14ac:dyDescent="0.3">
      <c r="A254" s="19" t="s">
        <v>597</v>
      </c>
      <c r="B254" s="16" t="s">
        <v>601</v>
      </c>
      <c r="C254" s="124">
        <v>32527</v>
      </c>
      <c r="D254" s="125">
        <v>1.0252713130629938</v>
      </c>
      <c r="E254" s="125">
        <v>0.2766557481170156</v>
      </c>
      <c r="F254" s="125">
        <v>0.97535158475516515</v>
      </c>
      <c r="G254" s="126">
        <v>0.19805608710844677</v>
      </c>
      <c r="H254" s="127">
        <v>19105</v>
      </c>
      <c r="I254" s="126">
        <v>0.58735819473053152</v>
      </c>
      <c r="J254" s="128">
        <v>0.3443024743642884</v>
      </c>
      <c r="K254" s="129">
        <v>12500</v>
      </c>
      <c r="L254" s="129">
        <v>13422</v>
      </c>
      <c r="M254" s="129">
        <v>1436</v>
      </c>
      <c r="N254" s="129">
        <v>4989</v>
      </c>
      <c r="O254" s="131">
        <v>196</v>
      </c>
      <c r="P254" s="131">
        <v>806</v>
      </c>
      <c r="Q254" s="126">
        <v>0.15338026869984936</v>
      </c>
      <c r="R254" s="126">
        <v>0.38429612322070894</v>
      </c>
      <c r="S254" s="126">
        <v>0.41264180526946842</v>
      </c>
      <c r="T254" s="130">
        <v>2.4779414025271312E-2</v>
      </c>
    </row>
    <row r="255" spans="1:20" x14ac:dyDescent="0.3">
      <c r="A255" s="19" t="s">
        <v>597</v>
      </c>
      <c r="B255" s="16" t="s">
        <v>603</v>
      </c>
      <c r="C255" s="124">
        <v>46075</v>
      </c>
      <c r="D255" s="125">
        <v>1.0118719479110148</v>
      </c>
      <c r="E255" s="125">
        <v>0.27304010868267004</v>
      </c>
      <c r="F255" s="125">
        <v>0.98826734159838692</v>
      </c>
      <c r="G255" s="126">
        <v>0.20067877650824387</v>
      </c>
      <c r="H255" s="127">
        <v>26944</v>
      </c>
      <c r="I255" s="126">
        <v>0.58478567552902871</v>
      </c>
      <c r="J255" s="128">
        <v>0.48557371731334137</v>
      </c>
      <c r="K255" s="129">
        <v>19131</v>
      </c>
      <c r="L255" s="129">
        <v>18756</v>
      </c>
      <c r="M255" s="129">
        <v>2470</v>
      </c>
      <c r="N255" s="129">
        <v>5475</v>
      </c>
      <c r="O255" s="131">
        <v>254</v>
      </c>
      <c r="P255" s="131">
        <v>536</v>
      </c>
      <c r="Q255" s="126">
        <v>0.11882799782962561</v>
      </c>
      <c r="R255" s="126">
        <v>0.41521432447097123</v>
      </c>
      <c r="S255" s="126">
        <v>0.40707542051003798</v>
      </c>
      <c r="T255" s="130">
        <v>1.1633206728160608E-2</v>
      </c>
    </row>
    <row r="256" spans="1:20" x14ac:dyDescent="0.3">
      <c r="A256" s="19" t="s">
        <v>597</v>
      </c>
      <c r="B256" s="16" t="s">
        <v>605</v>
      </c>
      <c r="C256" s="124">
        <v>37083</v>
      </c>
      <c r="D256" s="125">
        <v>1.1202168109376265</v>
      </c>
      <c r="E256" s="125">
        <v>0.30227552057156309</v>
      </c>
      <c r="F256" s="125">
        <v>0.89268433595724694</v>
      </c>
      <c r="G256" s="126">
        <v>0.1812695743423389</v>
      </c>
      <c r="H256" s="127">
        <v>20612</v>
      </c>
      <c r="I256" s="126">
        <v>0.55583420974570563</v>
      </c>
      <c r="J256" s="128">
        <v>0.3714610102903278</v>
      </c>
      <c r="K256" s="129">
        <v>15383</v>
      </c>
      <c r="L256" s="129">
        <v>16471</v>
      </c>
      <c r="M256" s="129">
        <v>1676</v>
      </c>
      <c r="N256" s="129">
        <v>7037</v>
      </c>
      <c r="O256" s="131">
        <v>254</v>
      </c>
      <c r="P256" s="131">
        <v>720</v>
      </c>
      <c r="Q256" s="126">
        <v>0.18976350349216622</v>
      </c>
      <c r="R256" s="126">
        <v>0.41482620068494996</v>
      </c>
      <c r="S256" s="126">
        <v>0.44416579025429442</v>
      </c>
      <c r="T256" s="130">
        <v>1.9415904862066177E-2</v>
      </c>
    </row>
    <row r="257" spans="1:20" x14ac:dyDescent="0.3">
      <c r="A257" s="19" t="s">
        <v>597</v>
      </c>
      <c r="B257" s="16" t="s">
        <v>607</v>
      </c>
      <c r="C257" s="124">
        <v>44762</v>
      </c>
      <c r="D257" s="125">
        <v>1.1194316607837005</v>
      </c>
      <c r="E257" s="125">
        <v>0.3020636583059842</v>
      </c>
      <c r="F257" s="125">
        <v>0.89331044942923288</v>
      </c>
      <c r="G257" s="126">
        <v>0.18139671371062993</v>
      </c>
      <c r="H257" s="127">
        <v>26514</v>
      </c>
      <c r="I257" s="126">
        <v>0.59233278227067598</v>
      </c>
      <c r="J257" s="128">
        <v>0.47782443367153848</v>
      </c>
      <c r="K257" s="129">
        <v>18248</v>
      </c>
      <c r="L257" s="129">
        <v>16488</v>
      </c>
      <c r="M257" s="129">
        <v>2169</v>
      </c>
      <c r="N257" s="129">
        <v>12455</v>
      </c>
      <c r="O257" s="131">
        <v>432</v>
      </c>
      <c r="P257" s="131">
        <v>316</v>
      </c>
      <c r="Q257" s="126">
        <v>0.27824940797998304</v>
      </c>
      <c r="R257" s="126">
        <v>0.40766721772932396</v>
      </c>
      <c r="S257" s="126">
        <v>0.36834815245073949</v>
      </c>
      <c r="T257" s="130">
        <v>9.651043295652563E-3</v>
      </c>
    </row>
    <row r="258" spans="1:20" x14ac:dyDescent="0.3">
      <c r="A258" s="19" t="s">
        <v>597</v>
      </c>
      <c r="B258" s="16" t="s">
        <v>609</v>
      </c>
      <c r="C258" s="124">
        <v>51648</v>
      </c>
      <c r="D258" s="125">
        <v>0.92636694547707554</v>
      </c>
      <c r="E258" s="125">
        <v>0.24996772763122119</v>
      </c>
      <c r="F258" s="125">
        <v>1.0794858396906679</v>
      </c>
      <c r="G258" s="126">
        <v>0.21920171642698255</v>
      </c>
      <c r="H258" s="127">
        <v>33754</v>
      </c>
      <c r="I258" s="126">
        <v>0.65353934324659235</v>
      </c>
      <c r="J258" s="128">
        <v>0.60830074429166137</v>
      </c>
      <c r="K258" s="129">
        <v>17147</v>
      </c>
      <c r="L258" s="129">
        <v>17894</v>
      </c>
      <c r="M258" s="129">
        <v>1869</v>
      </c>
      <c r="N258" s="129">
        <v>10276</v>
      </c>
      <c r="O258" s="131">
        <v>412</v>
      </c>
      <c r="P258" s="131">
        <v>247</v>
      </c>
      <c r="Q258" s="126">
        <v>0.19896220570012391</v>
      </c>
      <c r="R258" s="126">
        <v>0.33199736679058239</v>
      </c>
      <c r="S258" s="126">
        <v>0.3464606567534077</v>
      </c>
      <c r="T258" s="130">
        <v>7.9770755885997524E-3</v>
      </c>
    </row>
    <row r="259" spans="1:20" x14ac:dyDescent="0.3">
      <c r="A259" s="19" t="s">
        <v>597</v>
      </c>
      <c r="B259" s="16" t="s">
        <v>611</v>
      </c>
      <c r="C259" s="124">
        <v>45753</v>
      </c>
      <c r="D259" s="125">
        <v>1.0885843551242542</v>
      </c>
      <c r="E259" s="125">
        <v>0.29373992553800804</v>
      </c>
      <c r="F259" s="125">
        <v>0.91862426213709181</v>
      </c>
      <c r="G259" s="126">
        <v>0.18653696751559312</v>
      </c>
      <c r="H259" s="127">
        <v>27392</v>
      </c>
      <c r="I259" s="126">
        <v>0.59869298188096953</v>
      </c>
      <c r="J259" s="128">
        <v>0.4936473895727081</v>
      </c>
      <c r="K259" s="129">
        <v>17095</v>
      </c>
      <c r="L259" s="129">
        <v>18361</v>
      </c>
      <c r="M259" s="129">
        <v>1784</v>
      </c>
      <c r="N259" s="129">
        <v>10442</v>
      </c>
      <c r="O259" s="131">
        <v>458</v>
      </c>
      <c r="P259" s="129">
        <v>1666</v>
      </c>
      <c r="Q259" s="126">
        <v>0.2282254715537779</v>
      </c>
      <c r="R259" s="126">
        <v>0.37363670141848621</v>
      </c>
      <c r="S259" s="126">
        <v>0.40130701811903047</v>
      </c>
      <c r="T259" s="130">
        <v>3.6412912814460255E-2</v>
      </c>
    </row>
    <row r="260" spans="1:20" x14ac:dyDescent="0.3">
      <c r="A260" s="19" t="s">
        <v>597</v>
      </c>
      <c r="B260" s="16" t="s">
        <v>613</v>
      </c>
      <c r="C260" s="124">
        <v>21782</v>
      </c>
      <c r="D260" s="125">
        <v>1.1387843173262326</v>
      </c>
      <c r="E260" s="125">
        <v>0.30728571378106695</v>
      </c>
      <c r="F260" s="125">
        <v>0.87812940939326756</v>
      </c>
      <c r="G260" s="126">
        <v>0.1783140331318982</v>
      </c>
      <c r="H260" s="127">
        <v>12930</v>
      </c>
      <c r="I260" s="126">
        <v>0.5936094022587457</v>
      </c>
      <c r="J260" s="128">
        <v>0.23301915695002612</v>
      </c>
      <c r="K260" s="129">
        <v>8759</v>
      </c>
      <c r="L260" s="129">
        <v>8852</v>
      </c>
      <c r="M260" s="129">
        <v>1128</v>
      </c>
      <c r="N260" s="129">
        <v>5097</v>
      </c>
      <c r="O260" s="131">
        <v>252</v>
      </c>
      <c r="P260" s="131">
        <v>717</v>
      </c>
      <c r="Q260" s="126">
        <v>0.23400055091359839</v>
      </c>
      <c r="R260" s="126">
        <v>0.40212101735377836</v>
      </c>
      <c r="S260" s="126">
        <v>0.40639059774125424</v>
      </c>
      <c r="T260" s="130">
        <v>3.2917087503443208E-2</v>
      </c>
    </row>
    <row r="261" spans="1:20" x14ac:dyDescent="0.3">
      <c r="A261" s="19" t="s">
        <v>597</v>
      </c>
      <c r="B261" s="16" t="s">
        <v>617</v>
      </c>
      <c r="C261" s="124">
        <v>57460</v>
      </c>
      <c r="D261" s="125">
        <v>1.4819526627218935</v>
      </c>
      <c r="E261" s="125">
        <v>0.39988510100266356</v>
      </c>
      <c r="F261" s="125">
        <v>0.67478538630465157</v>
      </c>
      <c r="G261" s="126">
        <v>0.13702274681084251</v>
      </c>
      <c r="H261" s="127">
        <v>24077</v>
      </c>
      <c r="I261" s="126">
        <v>0.41902192829794638</v>
      </c>
      <c r="J261" s="128">
        <v>0.43390581917136728</v>
      </c>
      <c r="K261" s="129">
        <v>17163</v>
      </c>
      <c r="L261" s="129">
        <v>33383</v>
      </c>
      <c r="M261" s="129">
        <v>2548</v>
      </c>
      <c r="N261" s="129">
        <v>25414</v>
      </c>
      <c r="O261" s="129">
        <v>1948</v>
      </c>
      <c r="P261" s="129">
        <v>4697</v>
      </c>
      <c r="Q261" s="126">
        <v>0.44229028889662375</v>
      </c>
      <c r="R261" s="126">
        <v>0.29869474416985731</v>
      </c>
      <c r="S261" s="126">
        <v>0.58097807170205362</v>
      </c>
      <c r="T261" s="130">
        <v>8.1743821789070664E-2</v>
      </c>
    </row>
    <row r="262" spans="1:20" x14ac:dyDescent="0.3">
      <c r="A262" s="19" t="s">
        <v>597</v>
      </c>
      <c r="B262" s="16" t="s">
        <v>618</v>
      </c>
      <c r="C262" s="124">
        <v>50527</v>
      </c>
      <c r="D262" s="125">
        <v>1.1664852455123003</v>
      </c>
      <c r="E262" s="125">
        <v>0.31476043867896469</v>
      </c>
      <c r="F262" s="125">
        <v>0.857276166884406</v>
      </c>
      <c r="G262" s="126">
        <v>0.1740795481734661</v>
      </c>
      <c r="H262" s="127">
        <v>26857</v>
      </c>
      <c r="I262" s="126">
        <v>0.53153759376175114</v>
      </c>
      <c r="J262" s="128">
        <v>0.48400583899511612</v>
      </c>
      <c r="K262" s="129">
        <v>16350</v>
      </c>
      <c r="L262" s="129">
        <v>23670</v>
      </c>
      <c r="M262" s="129">
        <v>1400</v>
      </c>
      <c r="N262" s="129">
        <v>14665</v>
      </c>
      <c r="O262" s="131">
        <v>556</v>
      </c>
      <c r="P262" s="129">
        <v>2298</v>
      </c>
      <c r="Q262" s="126">
        <v>0.2902408613216696</v>
      </c>
      <c r="R262" s="126">
        <v>0.32358936806064087</v>
      </c>
      <c r="S262" s="126">
        <v>0.46846240623824886</v>
      </c>
      <c r="T262" s="130">
        <v>4.548063411641301E-2</v>
      </c>
    </row>
    <row r="263" spans="1:20" x14ac:dyDescent="0.3">
      <c r="A263" s="19" t="s">
        <v>597</v>
      </c>
      <c r="B263" s="16" t="s">
        <v>620</v>
      </c>
      <c r="C263" s="124">
        <v>22883</v>
      </c>
      <c r="D263" s="125">
        <v>0.85806056898133987</v>
      </c>
      <c r="E263" s="125">
        <v>0.23153616571212826</v>
      </c>
      <c r="F263" s="125">
        <v>1.1654188948306596</v>
      </c>
      <c r="G263" s="126">
        <v>0.23665138782785841</v>
      </c>
      <c r="H263" s="127">
        <v>15679</v>
      </c>
      <c r="I263" s="126">
        <v>0.68518113883669096</v>
      </c>
      <c r="J263" s="128">
        <v>0.28256050748797057</v>
      </c>
      <c r="K263" s="129">
        <v>7069</v>
      </c>
      <c r="L263" s="129">
        <v>7204</v>
      </c>
      <c r="M263" s="129">
        <v>1186</v>
      </c>
      <c r="N263" s="129">
        <v>3344</v>
      </c>
      <c r="O263" s="131">
        <v>185</v>
      </c>
      <c r="P263" s="131">
        <v>647</v>
      </c>
      <c r="Q263" s="126">
        <v>0.14613468513743827</v>
      </c>
      <c r="R263" s="126">
        <v>0.30891928505877725</v>
      </c>
      <c r="S263" s="126">
        <v>0.31481886116330898</v>
      </c>
      <c r="T263" s="130">
        <v>2.8274264738015122E-2</v>
      </c>
    </row>
    <row r="264" spans="1:20" x14ac:dyDescent="0.3">
      <c r="A264" s="19" t="s">
        <v>597</v>
      </c>
      <c r="B264" s="16" t="s">
        <v>622</v>
      </c>
      <c r="C264" s="124">
        <v>54931</v>
      </c>
      <c r="D264" s="125">
        <v>1.0949372849574921</v>
      </c>
      <c r="E264" s="125">
        <v>0.29545417866628354</v>
      </c>
      <c r="F264" s="125">
        <v>0.9132943171615735</v>
      </c>
      <c r="G264" s="126">
        <v>0.18545466236240113</v>
      </c>
      <c r="H264" s="127">
        <v>31013</v>
      </c>
      <c r="I264" s="126">
        <v>0.56458101982487119</v>
      </c>
      <c r="J264" s="128">
        <v>0.55890356647263417</v>
      </c>
      <c r="K264" s="129">
        <v>15862</v>
      </c>
      <c r="L264" s="129">
        <v>23918</v>
      </c>
      <c r="M264" s="129">
        <v>2288</v>
      </c>
      <c r="N264" s="129">
        <v>14434</v>
      </c>
      <c r="O264" s="131">
        <v>838</v>
      </c>
      <c r="P264" s="129">
        <v>2806</v>
      </c>
      <c r="Q264" s="126">
        <v>0.26276601554677687</v>
      </c>
      <c r="R264" s="126">
        <v>0.28876226538748612</v>
      </c>
      <c r="S264" s="126">
        <v>0.43541898017512881</v>
      </c>
      <c r="T264" s="130">
        <v>5.1082266843858658E-2</v>
      </c>
    </row>
    <row r="265" spans="1:20" x14ac:dyDescent="0.3">
      <c r="A265" s="19" t="s">
        <v>597</v>
      </c>
      <c r="B265" s="16" t="s">
        <v>624</v>
      </c>
      <c r="C265" s="124">
        <v>36870</v>
      </c>
      <c r="D265" s="125">
        <v>1.0509899647409817</v>
      </c>
      <c r="E265" s="125">
        <v>0.28359558221739439</v>
      </c>
      <c r="F265" s="125">
        <v>0.95148387096774201</v>
      </c>
      <c r="G265" s="126">
        <v>0.19320947992100065</v>
      </c>
      <c r="H265" s="127">
        <v>21350</v>
      </c>
      <c r="I265" s="126">
        <v>0.57906156767019257</v>
      </c>
      <c r="J265" s="128">
        <v>0.38476094361044533</v>
      </c>
      <c r="K265" s="129">
        <v>12099</v>
      </c>
      <c r="L265" s="129">
        <v>15520</v>
      </c>
      <c r="M265" s="131">
        <v>736</v>
      </c>
      <c r="N265" s="129">
        <v>8414</v>
      </c>
      <c r="O265" s="131">
        <v>389</v>
      </c>
      <c r="P265" s="129">
        <v>1592</v>
      </c>
      <c r="Q265" s="126">
        <v>0.22820721453756443</v>
      </c>
      <c r="R265" s="126">
        <v>0.32815296989422293</v>
      </c>
      <c r="S265" s="126">
        <v>0.42093843232980743</v>
      </c>
      <c r="T265" s="130">
        <v>4.3178736099810142E-2</v>
      </c>
    </row>
    <row r="266" spans="1:20" x14ac:dyDescent="0.3">
      <c r="A266" s="19" t="s">
        <v>597</v>
      </c>
      <c r="B266" s="16" t="s">
        <v>626</v>
      </c>
      <c r="C266" s="124">
        <v>26781</v>
      </c>
      <c r="D266" s="125">
        <v>0.94253388596392962</v>
      </c>
      <c r="E266" s="125">
        <v>0.25433016024604954</v>
      </c>
      <c r="F266" s="125">
        <v>1.0609698122177325</v>
      </c>
      <c r="G266" s="126">
        <v>0.21544182921564156</v>
      </c>
      <c r="H266" s="127">
        <v>16153</v>
      </c>
      <c r="I266" s="126">
        <v>0.60315148799522045</v>
      </c>
      <c r="J266" s="128">
        <v>0.29110274108381839</v>
      </c>
      <c r="K266" s="129">
        <v>8593</v>
      </c>
      <c r="L266" s="129">
        <v>10628</v>
      </c>
      <c r="M266" s="131">
        <v>760</v>
      </c>
      <c r="N266" s="129">
        <v>4226</v>
      </c>
      <c r="O266" s="131">
        <v>155</v>
      </c>
      <c r="P266" s="131">
        <v>880</v>
      </c>
      <c r="Q266" s="126">
        <v>0.15779843919196446</v>
      </c>
      <c r="R266" s="126">
        <v>0.3208618050110153</v>
      </c>
      <c r="S266" s="126">
        <v>0.3968485120047795</v>
      </c>
      <c r="T266" s="130">
        <v>3.2859116537843992E-2</v>
      </c>
    </row>
    <row r="267" spans="1:20" x14ac:dyDescent="0.3">
      <c r="A267" s="19" t="s">
        <v>597</v>
      </c>
      <c r="B267" s="16" t="s">
        <v>630</v>
      </c>
      <c r="C267" s="124">
        <v>58557</v>
      </c>
      <c r="D267" s="125">
        <v>1.6771180217565791</v>
      </c>
      <c r="E267" s="125">
        <v>0.45254786228578303</v>
      </c>
      <c r="F267" s="125">
        <v>0.59626095899477638</v>
      </c>
      <c r="G267" s="126">
        <v>0.12107748044893928</v>
      </c>
      <c r="H267" s="127">
        <v>18325</v>
      </c>
      <c r="I267" s="126">
        <v>0.31294294448144544</v>
      </c>
      <c r="J267" s="128">
        <v>0.33024563426985526</v>
      </c>
      <c r="K267" s="129">
        <v>22457</v>
      </c>
      <c r="L267" s="129">
        <v>40232</v>
      </c>
      <c r="M267" s="129">
        <v>3393</v>
      </c>
      <c r="N267" s="129">
        <v>24980</v>
      </c>
      <c r="O267" s="129">
        <v>2289</v>
      </c>
      <c r="P267" s="129">
        <v>4856</v>
      </c>
      <c r="Q267" s="126">
        <v>0.42659289239544373</v>
      </c>
      <c r="R267" s="126">
        <v>0.38350666871595196</v>
      </c>
      <c r="S267" s="126">
        <v>0.68705705551855456</v>
      </c>
      <c r="T267" s="130">
        <v>8.2927745615383297E-2</v>
      </c>
    </row>
    <row r="268" spans="1:20" x14ac:dyDescent="0.3">
      <c r="A268" s="19" t="s">
        <v>597</v>
      </c>
      <c r="B268" s="16" t="s">
        <v>631</v>
      </c>
      <c r="C268" s="124">
        <v>32347</v>
      </c>
      <c r="D268" s="125">
        <v>1.1851794602281509</v>
      </c>
      <c r="E268" s="125">
        <v>0.31980482243551678</v>
      </c>
      <c r="F268" s="125">
        <v>0.84375407569710725</v>
      </c>
      <c r="G268" s="126">
        <v>0.17133373577931055</v>
      </c>
      <c r="H268" s="127">
        <v>15736</v>
      </c>
      <c r="I268" s="126">
        <v>0.48647478900670849</v>
      </c>
      <c r="J268" s="128">
        <v>0.28358773811025606</v>
      </c>
      <c r="K268" s="129">
        <v>16611</v>
      </c>
      <c r="L268" s="129">
        <v>14331</v>
      </c>
      <c r="M268" s="131">
        <v>963</v>
      </c>
      <c r="N268" s="129">
        <v>5455</v>
      </c>
      <c r="O268" s="131">
        <v>212</v>
      </c>
      <c r="P268" s="131">
        <v>765</v>
      </c>
      <c r="Q268" s="126">
        <v>0.16864005935635454</v>
      </c>
      <c r="R268" s="126">
        <v>0.51352521099329151</v>
      </c>
      <c r="S268" s="126">
        <v>0.44303953998825241</v>
      </c>
      <c r="T268" s="130">
        <v>2.3649797508269701E-2</v>
      </c>
    </row>
    <row r="269" spans="1:20" x14ac:dyDescent="0.3">
      <c r="A269" s="19" t="s">
        <v>597</v>
      </c>
      <c r="B269" s="16" t="s">
        <v>633</v>
      </c>
      <c r="C269" s="124">
        <v>38892</v>
      </c>
      <c r="D269" s="125">
        <v>1.3940913298364703</v>
      </c>
      <c r="E269" s="125">
        <v>0.37617689570102802</v>
      </c>
      <c r="F269" s="125">
        <v>0.71731311901731865</v>
      </c>
      <c r="G269" s="126">
        <v>0.14565848029025141</v>
      </c>
      <c r="H269" s="127">
        <v>16640</v>
      </c>
      <c r="I269" s="126">
        <v>0.42785148616682095</v>
      </c>
      <c r="J269" s="128">
        <v>0.29987925534790677</v>
      </c>
      <c r="K269" s="129">
        <v>19303</v>
      </c>
      <c r="L269" s="129">
        <v>22252</v>
      </c>
      <c r="M269" s="129">
        <v>1352</v>
      </c>
      <c r="N269" s="129">
        <v>9555</v>
      </c>
      <c r="O269" s="131">
        <v>484</v>
      </c>
      <c r="P269" s="129">
        <v>1273</v>
      </c>
      <c r="Q269" s="126">
        <v>0.24568034557235421</v>
      </c>
      <c r="R269" s="126">
        <v>0.49632315129075388</v>
      </c>
      <c r="S269" s="126">
        <v>0.57214851383317911</v>
      </c>
      <c r="T269" s="130">
        <v>3.2731667180911243E-2</v>
      </c>
    </row>
    <row r="270" spans="1:20" x14ac:dyDescent="0.3">
      <c r="A270" s="19" t="s">
        <v>597</v>
      </c>
      <c r="B270" s="16" t="s">
        <v>635</v>
      </c>
      <c r="C270" s="124">
        <v>36700</v>
      </c>
      <c r="D270" s="125">
        <v>1.1239237057220708</v>
      </c>
      <c r="E270" s="125">
        <v>0.30327577653963239</v>
      </c>
      <c r="F270" s="125">
        <v>0.88974010861132669</v>
      </c>
      <c r="G270" s="126">
        <v>0.1806717159323</v>
      </c>
      <c r="H270" s="127">
        <v>20049</v>
      </c>
      <c r="I270" s="126">
        <v>0.5462942779291553</v>
      </c>
      <c r="J270" s="128">
        <v>0.36131485519652545</v>
      </c>
      <c r="K270" s="129">
        <v>16651</v>
      </c>
      <c r="L270" s="129">
        <v>15343</v>
      </c>
      <c r="M270" s="129">
        <v>1116</v>
      </c>
      <c r="N270" s="129">
        <v>7245</v>
      </c>
      <c r="O270" s="131">
        <v>330</v>
      </c>
      <c r="P270" s="131">
        <v>563</v>
      </c>
      <c r="Q270" s="126">
        <v>0.19741144414168937</v>
      </c>
      <c r="R270" s="126">
        <v>0.4537057220708447</v>
      </c>
      <c r="S270" s="126">
        <v>0.41806539509536783</v>
      </c>
      <c r="T270" s="130">
        <v>1.5340599455040871E-2</v>
      </c>
    </row>
    <row r="271" spans="1:20" x14ac:dyDescent="0.3">
      <c r="A271" s="19" t="s">
        <v>597</v>
      </c>
      <c r="B271" s="16" t="s">
        <v>637</v>
      </c>
      <c r="C271" s="124">
        <v>35950</v>
      </c>
      <c r="D271" s="125">
        <v>1.2583310152990264</v>
      </c>
      <c r="E271" s="125">
        <v>0.33954379097604459</v>
      </c>
      <c r="F271" s="125">
        <v>0.79470345071512261</v>
      </c>
      <c r="G271" s="126">
        <v>0.16137345580847898</v>
      </c>
      <c r="H271" s="127">
        <v>18406</v>
      </c>
      <c r="I271" s="126">
        <v>0.51198887343532684</v>
      </c>
      <c r="J271" s="128">
        <v>0.33170538304889258</v>
      </c>
      <c r="K271" s="129">
        <v>16978</v>
      </c>
      <c r="L271" s="129">
        <v>17544</v>
      </c>
      <c r="M271" s="131">
        <v>880</v>
      </c>
      <c r="N271" s="129">
        <v>8338</v>
      </c>
      <c r="O271" s="131">
        <v>270</v>
      </c>
      <c r="P271" s="129">
        <v>1227</v>
      </c>
      <c r="Q271" s="126">
        <v>0.23193324061196105</v>
      </c>
      <c r="R271" s="126">
        <v>0.47226703755215577</v>
      </c>
      <c r="S271" s="126">
        <v>0.48801112656467316</v>
      </c>
      <c r="T271" s="130">
        <v>3.4130737134909599E-2</v>
      </c>
    </row>
    <row r="272" spans="1:20" x14ac:dyDescent="0.3">
      <c r="A272" s="19" t="s">
        <v>597</v>
      </c>
      <c r="B272" s="16" t="s">
        <v>639</v>
      </c>
      <c r="C272" s="124">
        <v>33564</v>
      </c>
      <c r="D272" s="125">
        <v>1.2850375402216661</v>
      </c>
      <c r="E272" s="125">
        <v>0.34675018945607761</v>
      </c>
      <c r="F272" s="125">
        <v>0.77818738262502607</v>
      </c>
      <c r="G272" s="126">
        <v>0.15801968279834711</v>
      </c>
      <c r="H272" s="127">
        <v>16173</v>
      </c>
      <c r="I272" s="126">
        <v>0.4818555595280658</v>
      </c>
      <c r="J272" s="128">
        <v>0.29146317288111157</v>
      </c>
      <c r="K272" s="129">
        <v>15911</v>
      </c>
      <c r="L272" s="129">
        <v>17391</v>
      </c>
      <c r="M272" s="131">
        <v>960</v>
      </c>
      <c r="N272" s="129">
        <v>7187</v>
      </c>
      <c r="O272" s="131">
        <v>357</v>
      </c>
      <c r="P272" s="129">
        <v>1325</v>
      </c>
      <c r="Q272" s="126">
        <v>0.21412823263019903</v>
      </c>
      <c r="R272" s="126">
        <v>0.47404957692766059</v>
      </c>
      <c r="S272" s="126">
        <v>0.5181444404719342</v>
      </c>
      <c r="T272" s="130">
        <v>3.9476820402812536E-2</v>
      </c>
    </row>
    <row r="273" spans="1:20" x14ac:dyDescent="0.3">
      <c r="A273" s="19" t="s">
        <v>597</v>
      </c>
      <c r="B273" s="16" t="s">
        <v>643</v>
      </c>
      <c r="C273" s="124">
        <v>36626</v>
      </c>
      <c r="D273" s="125">
        <v>1.0682575219789221</v>
      </c>
      <c r="E273" s="125">
        <v>0.28825500153884603</v>
      </c>
      <c r="F273" s="125">
        <v>0.93610386954966007</v>
      </c>
      <c r="G273" s="126">
        <v>0.19008639800039015</v>
      </c>
      <c r="H273" s="127">
        <v>22545</v>
      </c>
      <c r="I273" s="126">
        <v>0.61554633320591934</v>
      </c>
      <c r="J273" s="128">
        <v>0.40629674349871148</v>
      </c>
      <c r="K273" s="129">
        <v>14081</v>
      </c>
      <c r="L273" s="129">
        <v>13627</v>
      </c>
      <c r="M273" s="129">
        <v>1113</v>
      </c>
      <c r="N273" s="129">
        <v>8770</v>
      </c>
      <c r="O273" s="131">
        <v>342</v>
      </c>
      <c r="P273" s="129">
        <v>1193</v>
      </c>
      <c r="Q273" s="126">
        <v>0.23944738710205865</v>
      </c>
      <c r="R273" s="126">
        <v>0.38445366679408072</v>
      </c>
      <c r="S273" s="126">
        <v>0.37205810080270846</v>
      </c>
      <c r="T273" s="130">
        <v>3.2572489488341613E-2</v>
      </c>
    </row>
    <row r="274" spans="1:20" x14ac:dyDescent="0.3">
      <c r="A274" s="19" t="s">
        <v>597</v>
      </c>
      <c r="B274" s="16" t="s">
        <v>644</v>
      </c>
      <c r="C274" s="124">
        <v>43484</v>
      </c>
      <c r="D274" s="125">
        <v>1.0532609695520192</v>
      </c>
      <c r="E274" s="125">
        <v>0.2842083824849625</v>
      </c>
      <c r="F274" s="125">
        <v>0.94943231441048026</v>
      </c>
      <c r="G274" s="126">
        <v>0.19279288833437302</v>
      </c>
      <c r="H274" s="127">
        <v>25388</v>
      </c>
      <c r="I274" s="126">
        <v>0.58384693220494899</v>
      </c>
      <c r="J274" s="128">
        <v>0.45753212348393374</v>
      </c>
      <c r="K274" s="129">
        <v>18096</v>
      </c>
      <c r="L274" s="129">
        <v>15564</v>
      </c>
      <c r="M274" s="129">
        <v>1464</v>
      </c>
      <c r="N274" s="129">
        <v>9324</v>
      </c>
      <c r="O274" s="131">
        <v>291</v>
      </c>
      <c r="P274" s="129">
        <v>1061</v>
      </c>
      <c r="Q274" s="126">
        <v>0.21442369607211847</v>
      </c>
      <c r="R274" s="126">
        <v>0.41615306779505107</v>
      </c>
      <c r="S274" s="126">
        <v>0.35792475393248091</v>
      </c>
      <c r="T274" s="130">
        <v>2.4399779229141754E-2</v>
      </c>
    </row>
    <row r="275" spans="1:20" x14ac:dyDescent="0.3">
      <c r="A275" s="19" t="s">
        <v>597</v>
      </c>
      <c r="B275" s="16" t="s">
        <v>646</v>
      </c>
      <c r="C275" s="124">
        <v>30894</v>
      </c>
      <c r="D275" s="125">
        <v>1.0198096717809284</v>
      </c>
      <c r="E275" s="125">
        <v>0.27518199728093451</v>
      </c>
      <c r="F275" s="125">
        <v>0.9805751285469434</v>
      </c>
      <c r="G275" s="126">
        <v>0.19911678630698135</v>
      </c>
      <c r="H275" s="127">
        <v>18433</v>
      </c>
      <c r="I275" s="126">
        <v>0.59665307179387583</v>
      </c>
      <c r="J275" s="128">
        <v>0.33219196597523831</v>
      </c>
      <c r="K275" s="129">
        <v>12461</v>
      </c>
      <c r="L275" s="129">
        <v>11416</v>
      </c>
      <c r="M275" s="131">
        <v>807</v>
      </c>
      <c r="N275" s="129">
        <v>5968</v>
      </c>
      <c r="O275" s="131">
        <v>189</v>
      </c>
      <c r="P275" s="131">
        <v>665</v>
      </c>
      <c r="Q275" s="126">
        <v>0.19317666860879135</v>
      </c>
      <c r="R275" s="126">
        <v>0.40334692820612417</v>
      </c>
      <c r="S275" s="126">
        <v>0.36952158995274165</v>
      </c>
      <c r="T275" s="130">
        <v>2.1525215252152521E-2</v>
      </c>
    </row>
    <row r="276" spans="1:20" x14ac:dyDescent="0.3">
      <c r="A276" s="19" t="s">
        <v>597</v>
      </c>
      <c r="B276" s="16" t="s">
        <v>648</v>
      </c>
      <c r="C276" s="124">
        <v>31894</v>
      </c>
      <c r="D276" s="125">
        <v>1.0300683514140592</v>
      </c>
      <c r="E276" s="125">
        <v>0.27795016474298678</v>
      </c>
      <c r="F276" s="125">
        <v>0.97080936291967235</v>
      </c>
      <c r="G276" s="126">
        <v>0.19713373798062733</v>
      </c>
      <c r="H276" s="127">
        <v>19950</v>
      </c>
      <c r="I276" s="126">
        <v>0.62550950021947704</v>
      </c>
      <c r="J276" s="128">
        <v>0.35953071779992429</v>
      </c>
      <c r="K276" s="129">
        <v>11761</v>
      </c>
      <c r="L276" s="129">
        <v>11944</v>
      </c>
      <c r="M276" s="131">
        <v>722</v>
      </c>
      <c r="N276" s="129">
        <v>7025</v>
      </c>
      <c r="O276" s="131">
        <v>230</v>
      </c>
      <c r="P276" s="129">
        <v>1171</v>
      </c>
      <c r="Q276" s="126">
        <v>0.22026086411237222</v>
      </c>
      <c r="R276" s="126">
        <v>0.36875274346272024</v>
      </c>
      <c r="S276" s="126">
        <v>0.37449049978052296</v>
      </c>
      <c r="T276" s="130">
        <v>3.6715369662005393E-2</v>
      </c>
    </row>
    <row r="277" spans="1:20" x14ac:dyDescent="0.3">
      <c r="A277" s="19" t="s">
        <v>597</v>
      </c>
      <c r="B277" s="16" t="s">
        <v>650</v>
      </c>
      <c r="C277" s="124">
        <v>18210</v>
      </c>
      <c r="D277" s="125">
        <v>1.2063152114222955</v>
      </c>
      <c r="E277" s="125">
        <v>0.32550802214873442</v>
      </c>
      <c r="F277" s="125">
        <v>0.82897072882050349</v>
      </c>
      <c r="G277" s="126">
        <v>0.16833181126048999</v>
      </c>
      <c r="H277" s="127">
        <v>9036</v>
      </c>
      <c r="I277" s="126">
        <v>0.49621087314662271</v>
      </c>
      <c r="J277" s="128">
        <v>0.16284308601704842</v>
      </c>
      <c r="K277" s="129">
        <v>6374</v>
      </c>
      <c r="L277" s="129">
        <v>9174</v>
      </c>
      <c r="M277" s="131">
        <v>547</v>
      </c>
      <c r="N277" s="129">
        <v>5203</v>
      </c>
      <c r="O277" s="131">
        <v>170</v>
      </c>
      <c r="P277" s="131">
        <v>499</v>
      </c>
      <c r="Q277" s="126">
        <v>0.28572213069741897</v>
      </c>
      <c r="R277" s="126">
        <v>0.35002745744096653</v>
      </c>
      <c r="S277" s="126">
        <v>0.50378912685337729</v>
      </c>
      <c r="T277" s="130">
        <v>2.7402526084568918E-2</v>
      </c>
    </row>
    <row r="278" spans="1:20" x14ac:dyDescent="0.3">
      <c r="A278" s="19" t="s">
        <v>597</v>
      </c>
      <c r="B278" s="16" t="s">
        <v>652</v>
      </c>
      <c r="C278" s="124">
        <v>45769</v>
      </c>
      <c r="D278" s="125">
        <v>1.1721033887565819</v>
      </c>
      <c r="E278" s="125">
        <v>0.31627641947592255</v>
      </c>
      <c r="F278" s="125">
        <v>0.85316705812176119</v>
      </c>
      <c r="G278" s="126">
        <v>0.1732451475165617</v>
      </c>
      <c r="H278" s="127">
        <v>25076</v>
      </c>
      <c r="I278" s="126">
        <v>0.54788175402565054</v>
      </c>
      <c r="J278" s="128">
        <v>0.45190938744616049</v>
      </c>
      <c r="K278" s="129">
        <v>20693</v>
      </c>
      <c r="L278" s="129">
        <v>20514</v>
      </c>
      <c r="M278" s="129">
        <v>1292</v>
      </c>
      <c r="N278" s="129">
        <v>9688</v>
      </c>
      <c r="O278" s="131">
        <v>284</v>
      </c>
      <c r="P278" s="129">
        <v>1175</v>
      </c>
      <c r="Q278" s="126">
        <v>0.2116716554873386</v>
      </c>
      <c r="R278" s="126">
        <v>0.45211824597434946</v>
      </c>
      <c r="S278" s="126">
        <v>0.44820730188555574</v>
      </c>
      <c r="T278" s="130">
        <v>2.5672398348226967E-2</v>
      </c>
    </row>
    <row r="279" spans="1:20" x14ac:dyDescent="0.3">
      <c r="A279" s="19" t="s">
        <v>597</v>
      </c>
      <c r="B279" s="16" t="s">
        <v>654</v>
      </c>
      <c r="C279" s="124">
        <v>33287</v>
      </c>
      <c r="D279" s="125">
        <v>0.96749481779673752</v>
      </c>
      <c r="E279" s="125">
        <v>0.26106553378271163</v>
      </c>
      <c r="F279" s="125">
        <v>1.0335972675050458</v>
      </c>
      <c r="G279" s="126">
        <v>0.20988352676888172</v>
      </c>
      <c r="H279" s="127">
        <v>17636</v>
      </c>
      <c r="I279" s="126">
        <v>0.52981644485835311</v>
      </c>
      <c r="J279" s="128">
        <v>0.31782875885310602</v>
      </c>
      <c r="K279" s="129">
        <v>15651</v>
      </c>
      <c r="L279" s="129">
        <v>10898</v>
      </c>
      <c r="M279" s="131">
        <v>827</v>
      </c>
      <c r="N279" s="129">
        <v>4605</v>
      </c>
      <c r="O279" s="131">
        <v>116</v>
      </c>
      <c r="P279" s="131">
        <v>108</v>
      </c>
      <c r="Q279" s="126">
        <v>0.13834229579114971</v>
      </c>
      <c r="R279" s="126">
        <v>0.47018355514164689</v>
      </c>
      <c r="S279" s="126">
        <v>0.32739507916003247</v>
      </c>
      <c r="T279" s="130">
        <v>3.4848439330669632E-3</v>
      </c>
    </row>
    <row r="280" spans="1:20" x14ac:dyDescent="0.3">
      <c r="A280" s="19" t="s">
        <v>597</v>
      </c>
      <c r="B280" s="16" t="s">
        <v>656</v>
      </c>
      <c r="C280" s="124">
        <v>30586</v>
      </c>
      <c r="D280" s="125">
        <v>1.1774668148826259</v>
      </c>
      <c r="E280" s="125">
        <v>0.31772366826603859</v>
      </c>
      <c r="F280" s="125">
        <v>0.84928083523074371</v>
      </c>
      <c r="G280" s="126">
        <v>0.17245600633767141</v>
      </c>
      <c r="H280" s="127">
        <v>16994</v>
      </c>
      <c r="I280" s="126">
        <v>0.55561367946119145</v>
      </c>
      <c r="J280" s="128">
        <v>0.30625889815999568</v>
      </c>
      <c r="K280" s="129">
        <v>11371</v>
      </c>
      <c r="L280" s="129">
        <v>13592</v>
      </c>
      <c r="M280" s="129">
        <v>1003</v>
      </c>
      <c r="N280" s="129">
        <v>8673</v>
      </c>
      <c r="O280" s="131">
        <v>326</v>
      </c>
      <c r="P280" s="129">
        <v>1049</v>
      </c>
      <c r="Q280" s="126">
        <v>0.28356110638854376</v>
      </c>
      <c r="R280" s="126">
        <v>0.37177139867913422</v>
      </c>
      <c r="S280" s="126">
        <v>0.44438632053880861</v>
      </c>
      <c r="T280" s="130">
        <v>3.4296737069247366E-2</v>
      </c>
    </row>
    <row r="281" spans="1:20" x14ac:dyDescent="0.3">
      <c r="A281" s="19" t="s">
        <v>658</v>
      </c>
      <c r="B281" s="16" t="s">
        <v>662</v>
      </c>
      <c r="C281" s="124">
        <v>94869</v>
      </c>
      <c r="D281" s="125">
        <v>1.8454395007852935</v>
      </c>
      <c r="E281" s="125">
        <v>0.49796716165711968</v>
      </c>
      <c r="F281" s="125">
        <v>0.5418763387119806</v>
      </c>
      <c r="G281" s="126">
        <v>0.11003407286090218</v>
      </c>
      <c r="H281" s="127">
        <v>26592</v>
      </c>
      <c r="I281" s="126">
        <v>0.28030231160863928</v>
      </c>
      <c r="J281" s="128">
        <v>0.47923011768098184</v>
      </c>
      <c r="K281" s="129">
        <v>32301</v>
      </c>
      <c r="L281" s="129">
        <v>68277</v>
      </c>
      <c r="M281" s="129">
        <v>6981</v>
      </c>
      <c r="N281" s="129">
        <v>50760</v>
      </c>
      <c r="O281" s="129">
        <v>6796</v>
      </c>
      <c r="P281" s="129">
        <v>9960</v>
      </c>
      <c r="Q281" s="126">
        <v>0.53505360022768234</v>
      </c>
      <c r="R281" s="126">
        <v>0.34048003035765106</v>
      </c>
      <c r="S281" s="126">
        <v>0.71969768839136072</v>
      </c>
      <c r="T281" s="130">
        <v>0.10498687664041995</v>
      </c>
    </row>
    <row r="282" spans="1:20" x14ac:dyDescent="0.3">
      <c r="A282" s="19" t="s">
        <v>658</v>
      </c>
      <c r="B282" s="16" t="s">
        <v>663</v>
      </c>
      <c r="C282" s="124">
        <v>42634</v>
      </c>
      <c r="D282" s="125">
        <v>1.301707557348595</v>
      </c>
      <c r="E282" s="125">
        <v>0.35124837057225078</v>
      </c>
      <c r="F282" s="125">
        <v>0.76822170567778436</v>
      </c>
      <c r="G282" s="126">
        <v>0.15599604023457048</v>
      </c>
      <c r="H282" s="127">
        <v>18994</v>
      </c>
      <c r="I282" s="126">
        <v>0.44551297086832103</v>
      </c>
      <c r="J282" s="128">
        <v>0.34230207788931138</v>
      </c>
      <c r="K282" s="129">
        <v>13801</v>
      </c>
      <c r="L282" s="129">
        <v>23640</v>
      </c>
      <c r="M282" s="131">
        <v>810</v>
      </c>
      <c r="N282" s="129">
        <v>14973</v>
      </c>
      <c r="O282" s="131">
        <v>669</v>
      </c>
      <c r="P282" s="129">
        <v>1604</v>
      </c>
      <c r="Q282" s="126">
        <v>0.3511985739081484</v>
      </c>
      <c r="R282" s="126">
        <v>0.32370877703241546</v>
      </c>
      <c r="S282" s="126">
        <v>0.55448702913167891</v>
      </c>
      <c r="T282" s="130">
        <v>3.7622554768494632E-2</v>
      </c>
    </row>
    <row r="283" spans="1:20" x14ac:dyDescent="0.3">
      <c r="A283" s="19" t="s">
        <v>658</v>
      </c>
      <c r="B283" s="16" t="s">
        <v>665</v>
      </c>
      <c r="C283" s="124">
        <v>24728</v>
      </c>
      <c r="D283" s="125">
        <v>0.94366709802652859</v>
      </c>
      <c r="E283" s="125">
        <v>0.25463594236143611</v>
      </c>
      <c r="F283" s="125">
        <v>1.0596957360188559</v>
      </c>
      <c r="G283" s="126">
        <v>0.2151831137426044</v>
      </c>
      <c r="H283" s="127">
        <v>13456</v>
      </c>
      <c r="I283" s="126">
        <v>0.54416046586865097</v>
      </c>
      <c r="J283" s="128">
        <v>0.24249851321883617</v>
      </c>
      <c r="K283" s="129">
        <v>5083</v>
      </c>
      <c r="L283" s="129">
        <v>11272</v>
      </c>
      <c r="M283" s="131">
        <v>799</v>
      </c>
      <c r="N283" s="129">
        <v>5192</v>
      </c>
      <c r="O283" s="131">
        <v>358</v>
      </c>
      <c r="P283" s="131">
        <v>631</v>
      </c>
      <c r="Q283" s="126">
        <v>0.20996441281138789</v>
      </c>
      <c r="R283" s="126">
        <v>0.20555645422193464</v>
      </c>
      <c r="S283" s="126">
        <v>0.45583953413134909</v>
      </c>
      <c r="T283" s="130">
        <v>2.5517631834357814E-2</v>
      </c>
    </row>
    <row r="284" spans="1:20" x14ac:dyDescent="0.3">
      <c r="A284" s="19" t="s">
        <v>658</v>
      </c>
      <c r="B284" s="16" t="s">
        <v>667</v>
      </c>
      <c r="C284" s="124">
        <v>32771</v>
      </c>
      <c r="D284" s="125">
        <v>0.95685209483994993</v>
      </c>
      <c r="E284" s="125">
        <v>0.25819373736736484</v>
      </c>
      <c r="F284" s="125">
        <v>1.0450935995152597</v>
      </c>
      <c r="G284" s="126">
        <v>0.21221798602401701</v>
      </c>
      <c r="H284" s="127">
        <v>16203</v>
      </c>
      <c r="I284" s="126">
        <v>0.49443105184461872</v>
      </c>
      <c r="J284" s="128">
        <v>0.29200382057705132</v>
      </c>
      <c r="K284" s="129">
        <v>8087</v>
      </c>
      <c r="L284" s="129">
        <v>16568</v>
      </c>
      <c r="M284" s="129">
        <v>1042</v>
      </c>
      <c r="N284" s="129">
        <v>4755</v>
      </c>
      <c r="O284" s="131">
        <v>325</v>
      </c>
      <c r="P284" s="131">
        <v>580</v>
      </c>
      <c r="Q284" s="126">
        <v>0.14509779988404381</v>
      </c>
      <c r="R284" s="126">
        <v>0.24677306154832016</v>
      </c>
      <c r="S284" s="126">
        <v>0.50556894815538134</v>
      </c>
      <c r="T284" s="130">
        <v>1.7698574959567909E-2</v>
      </c>
    </row>
    <row r="285" spans="1:20" x14ac:dyDescent="0.3">
      <c r="A285" s="19" t="s">
        <v>658</v>
      </c>
      <c r="B285" s="16" t="s">
        <v>669</v>
      </c>
      <c r="C285" s="124">
        <v>41341</v>
      </c>
      <c r="D285" s="125">
        <v>1.4149875426332212</v>
      </c>
      <c r="E285" s="125">
        <v>0.38181545918216803</v>
      </c>
      <c r="F285" s="125">
        <v>0.70672000273518298</v>
      </c>
      <c r="G285" s="126">
        <v>0.14350742912683817</v>
      </c>
      <c r="H285" s="127">
        <v>16056</v>
      </c>
      <c r="I285" s="126">
        <v>0.3883795747562952</v>
      </c>
      <c r="J285" s="128">
        <v>0.28935464686694662</v>
      </c>
      <c r="K285" s="129">
        <v>11607</v>
      </c>
      <c r="L285" s="129">
        <v>25285</v>
      </c>
      <c r="M285" s="129">
        <v>1739</v>
      </c>
      <c r="N285" s="129">
        <v>16900</v>
      </c>
      <c r="O285" s="129">
        <v>1225</v>
      </c>
      <c r="P285" s="129">
        <v>1741</v>
      </c>
      <c r="Q285" s="126">
        <v>0.40879514283640939</v>
      </c>
      <c r="R285" s="126">
        <v>0.28076243922498245</v>
      </c>
      <c r="S285" s="126">
        <v>0.61162042524370475</v>
      </c>
      <c r="T285" s="130">
        <v>4.2113156430662053E-2</v>
      </c>
    </row>
    <row r="286" spans="1:20" x14ac:dyDescent="0.3">
      <c r="A286" s="19" t="s">
        <v>658</v>
      </c>
      <c r="B286" s="16" t="s">
        <v>671</v>
      </c>
      <c r="C286" s="124">
        <v>17544</v>
      </c>
      <c r="D286" s="125">
        <v>1.1254559963520292</v>
      </c>
      <c r="E286" s="125">
        <v>0.30368924466769048</v>
      </c>
      <c r="F286" s="125">
        <v>0.88852874145353256</v>
      </c>
      <c r="G286" s="126">
        <v>0.1804257342339316</v>
      </c>
      <c r="H286" s="127">
        <v>8682</v>
      </c>
      <c r="I286" s="126">
        <v>0.49487004103967169</v>
      </c>
      <c r="J286" s="128">
        <v>0.15646344320495953</v>
      </c>
      <c r="K286" s="129">
        <v>7324</v>
      </c>
      <c r="L286" s="129">
        <v>8862</v>
      </c>
      <c r="M286" s="131">
        <v>348</v>
      </c>
      <c r="N286" s="129">
        <v>2849</v>
      </c>
      <c r="O286" s="131">
        <v>226</v>
      </c>
      <c r="P286" s="131">
        <v>136</v>
      </c>
      <c r="Q286" s="126">
        <v>0.16239170086639307</v>
      </c>
      <c r="R286" s="126">
        <v>0.41746466028271773</v>
      </c>
      <c r="S286" s="126">
        <v>0.50512995896032831</v>
      </c>
      <c r="T286" s="130">
        <v>1.2881896944824441E-2</v>
      </c>
    </row>
    <row r="287" spans="1:20" x14ac:dyDescent="0.3">
      <c r="A287" s="19" t="s">
        <v>658</v>
      </c>
      <c r="B287" s="16" t="s">
        <v>673</v>
      </c>
      <c r="C287" s="124">
        <v>18348</v>
      </c>
      <c r="D287" s="125">
        <v>0.8900152605188576</v>
      </c>
      <c r="E287" s="125">
        <v>0.24015871174508965</v>
      </c>
      <c r="F287" s="125">
        <v>1.1235762400489897</v>
      </c>
      <c r="G287" s="126">
        <v>0.2281547671119887</v>
      </c>
      <c r="H287" s="127">
        <v>9458</v>
      </c>
      <c r="I287" s="126">
        <v>0.51547852626989321</v>
      </c>
      <c r="J287" s="128">
        <v>0.17044819693993404</v>
      </c>
      <c r="K287" s="129">
        <v>8890</v>
      </c>
      <c r="L287" s="129">
        <v>4781</v>
      </c>
      <c r="M287" s="131">
        <v>219</v>
      </c>
      <c r="N287" s="129">
        <v>2207</v>
      </c>
      <c r="O287" s="131">
        <v>81</v>
      </c>
      <c r="P287" s="131">
        <v>152</v>
      </c>
      <c r="Q287" s="126">
        <v>0.12028558971005014</v>
      </c>
      <c r="R287" s="126">
        <v>0.48452147373010684</v>
      </c>
      <c r="S287" s="126">
        <v>0.26057335949422278</v>
      </c>
      <c r="T287" s="130">
        <v>8.2842816655766295E-3</v>
      </c>
    </row>
    <row r="288" spans="1:20" x14ac:dyDescent="0.3">
      <c r="A288" s="19" t="s">
        <v>658</v>
      </c>
      <c r="B288" s="16" t="s">
        <v>675</v>
      </c>
      <c r="C288" s="124">
        <v>34107</v>
      </c>
      <c r="D288" s="125">
        <v>1.3399595390975461</v>
      </c>
      <c r="E288" s="125">
        <v>0.36157015612587062</v>
      </c>
      <c r="F288" s="125">
        <v>0.74629119075751604</v>
      </c>
      <c r="G288" s="126">
        <v>0.15154280302116907</v>
      </c>
      <c r="H288" s="127">
        <v>13433</v>
      </c>
      <c r="I288" s="126">
        <v>0.39384877004720437</v>
      </c>
      <c r="J288" s="128">
        <v>0.24208401665194904</v>
      </c>
      <c r="K288" s="129">
        <v>13093</v>
      </c>
      <c r="L288" s="129">
        <v>20674</v>
      </c>
      <c r="M288" s="131">
        <v>901</v>
      </c>
      <c r="N288" s="129">
        <v>9771</v>
      </c>
      <c r="O288" s="131">
        <v>613</v>
      </c>
      <c r="P288" s="131">
        <v>650</v>
      </c>
      <c r="Q288" s="126">
        <v>0.28648078107133435</v>
      </c>
      <c r="R288" s="126">
        <v>0.38388014190635356</v>
      </c>
      <c r="S288" s="126">
        <v>0.60615122995279558</v>
      </c>
      <c r="T288" s="130">
        <v>1.9057671445744277E-2</v>
      </c>
    </row>
    <row r="289" spans="1:20" x14ac:dyDescent="0.3">
      <c r="A289" s="19" t="s">
        <v>658</v>
      </c>
      <c r="B289" s="16" t="s">
        <v>677</v>
      </c>
      <c r="C289" s="124">
        <v>42083</v>
      </c>
      <c r="D289" s="125">
        <v>1.0187486633557494</v>
      </c>
      <c r="E289" s="125">
        <v>0.27489569835119126</v>
      </c>
      <c r="F289" s="125">
        <v>0.98159637992162707</v>
      </c>
      <c r="G289" s="126">
        <v>0.19932416286163651</v>
      </c>
      <c r="H289" s="127">
        <v>19987</v>
      </c>
      <c r="I289" s="126">
        <v>0.4749423757811943</v>
      </c>
      <c r="J289" s="128">
        <v>0.36019751662491667</v>
      </c>
      <c r="K289" s="129">
        <v>8029</v>
      </c>
      <c r="L289" s="129">
        <v>22096</v>
      </c>
      <c r="M289" s="131">
        <v>979</v>
      </c>
      <c r="N289" s="129">
        <v>9832</v>
      </c>
      <c r="O289" s="131">
        <v>520</v>
      </c>
      <c r="P289" s="131">
        <v>1416</v>
      </c>
      <c r="Q289" s="126">
        <v>0.23363353373096024</v>
      </c>
      <c r="R289" s="126">
        <v>0.19078963001687141</v>
      </c>
      <c r="S289" s="126">
        <v>0.52505762421880564</v>
      </c>
      <c r="T289" s="130">
        <v>3.3647791269633819E-2</v>
      </c>
    </row>
    <row r="290" spans="1:20" x14ac:dyDescent="0.3">
      <c r="A290" s="19" t="s">
        <v>658</v>
      </c>
      <c r="B290" s="16" t="s">
        <v>679</v>
      </c>
      <c r="C290" s="124">
        <v>20084</v>
      </c>
      <c r="D290" s="125">
        <v>1.1438458474407489</v>
      </c>
      <c r="E290" s="125">
        <v>0.30865149997112906</v>
      </c>
      <c r="F290" s="125">
        <v>0.87424367736037956</v>
      </c>
      <c r="G290" s="126">
        <v>0.17752499162726074</v>
      </c>
      <c r="H290" s="127">
        <v>9322</v>
      </c>
      <c r="I290" s="126">
        <v>0.46415056761601275</v>
      </c>
      <c r="J290" s="128">
        <v>0.16799726071834056</v>
      </c>
      <c r="K290" s="129">
        <v>6399</v>
      </c>
      <c r="L290" s="129">
        <v>10762</v>
      </c>
      <c r="M290" s="131">
        <v>800</v>
      </c>
      <c r="N290" s="129">
        <v>4315</v>
      </c>
      <c r="O290" s="131">
        <v>381</v>
      </c>
      <c r="P290" s="131">
        <v>316</v>
      </c>
      <c r="Q290" s="126">
        <v>0.21484763991236805</v>
      </c>
      <c r="R290" s="126">
        <v>0.31861183031268669</v>
      </c>
      <c r="S290" s="126">
        <v>0.5358494323839873</v>
      </c>
      <c r="T290" s="130">
        <v>1.8970324636526589E-2</v>
      </c>
    </row>
    <row r="291" spans="1:20" x14ac:dyDescent="0.3">
      <c r="A291" s="19" t="s">
        <v>658</v>
      </c>
      <c r="B291" s="16" t="s">
        <v>683</v>
      </c>
      <c r="C291" s="124">
        <v>25417</v>
      </c>
      <c r="D291" s="125">
        <v>1.0839202108824801</v>
      </c>
      <c r="E291" s="125">
        <v>0.29248136860961932</v>
      </c>
      <c r="F291" s="125">
        <v>0.92257713248638851</v>
      </c>
      <c r="G291" s="126">
        <v>0.1873396422089707</v>
      </c>
      <c r="H291" s="127">
        <v>10962</v>
      </c>
      <c r="I291" s="126">
        <v>0.4312861470669237</v>
      </c>
      <c r="J291" s="128">
        <v>0.19755266809637947</v>
      </c>
      <c r="K291" s="129">
        <v>3358</v>
      </c>
      <c r="L291" s="129">
        <v>14455</v>
      </c>
      <c r="M291" s="131">
        <v>591</v>
      </c>
      <c r="N291" s="129">
        <v>6893</v>
      </c>
      <c r="O291" s="131">
        <v>724</v>
      </c>
      <c r="P291" s="131">
        <v>1529</v>
      </c>
      <c r="Q291" s="126">
        <v>0.27119644332533344</v>
      </c>
      <c r="R291" s="126">
        <v>0.13211630011409686</v>
      </c>
      <c r="S291" s="126">
        <v>0.5687138529330763</v>
      </c>
      <c r="T291" s="130">
        <v>6.0156588110319861E-2</v>
      </c>
    </row>
    <row r="292" spans="1:20" x14ac:dyDescent="0.3">
      <c r="A292" s="19" t="s">
        <v>658</v>
      </c>
      <c r="B292" s="16" t="s">
        <v>684</v>
      </c>
      <c r="C292" s="124">
        <v>8790</v>
      </c>
      <c r="D292" s="125">
        <v>1.11740614334471</v>
      </c>
      <c r="E292" s="125">
        <v>0.30151709952172068</v>
      </c>
      <c r="F292" s="125">
        <v>0.89492974954184479</v>
      </c>
      <c r="G292" s="126">
        <v>0.18172553077431336</v>
      </c>
      <c r="H292" s="127">
        <v>3599</v>
      </c>
      <c r="I292" s="126">
        <v>0.40944254835039817</v>
      </c>
      <c r="J292" s="128">
        <v>6.4859701922903634E-2</v>
      </c>
      <c r="K292" s="129">
        <v>1348</v>
      </c>
      <c r="L292" s="129">
        <v>5191</v>
      </c>
      <c r="M292" s="131">
        <v>576</v>
      </c>
      <c r="N292" s="129">
        <v>2298</v>
      </c>
      <c r="O292" s="131">
        <v>244</v>
      </c>
      <c r="P292" s="131">
        <v>165</v>
      </c>
      <c r="Q292" s="126">
        <v>0.26143344709897609</v>
      </c>
      <c r="R292" s="126">
        <v>0.1533560864618885</v>
      </c>
      <c r="S292" s="126">
        <v>0.59055745164960183</v>
      </c>
      <c r="T292" s="130">
        <v>2.7758816837315133E-2</v>
      </c>
    </row>
    <row r="293" spans="1:20" x14ac:dyDescent="0.3">
      <c r="A293" s="19" t="s">
        <v>658</v>
      </c>
      <c r="B293" s="16" t="s">
        <v>686</v>
      </c>
      <c r="C293" s="124">
        <v>23227</v>
      </c>
      <c r="D293" s="125">
        <v>1.2247384509407155</v>
      </c>
      <c r="E293" s="125">
        <v>0.33047928687326916</v>
      </c>
      <c r="F293" s="125">
        <v>0.81650086125074706</v>
      </c>
      <c r="G293" s="126">
        <v>0.16579966468254964</v>
      </c>
      <c r="H293" s="127">
        <v>9741</v>
      </c>
      <c r="I293" s="126">
        <v>0.41938261506005942</v>
      </c>
      <c r="J293" s="128">
        <v>0.17554830687163223</v>
      </c>
      <c r="K293" s="129">
        <v>4644</v>
      </c>
      <c r="L293" s="129">
        <v>13486</v>
      </c>
      <c r="M293" s="131">
        <v>830</v>
      </c>
      <c r="N293" s="129">
        <v>7699</v>
      </c>
      <c r="O293" s="131">
        <v>741</v>
      </c>
      <c r="P293" s="131">
        <v>1047</v>
      </c>
      <c r="Q293" s="126">
        <v>0.33146768846600938</v>
      </c>
      <c r="R293" s="126">
        <v>0.19993972531967108</v>
      </c>
      <c r="S293" s="126">
        <v>0.58061738493994064</v>
      </c>
      <c r="T293" s="130">
        <v>4.5076850217419383E-2</v>
      </c>
    </row>
    <row r="294" spans="1:20" x14ac:dyDescent="0.3">
      <c r="A294" s="19" t="s">
        <v>658</v>
      </c>
      <c r="B294" s="16" t="s">
        <v>688</v>
      </c>
      <c r="C294" s="124">
        <v>11137</v>
      </c>
      <c r="D294" s="125">
        <v>1.0339409176618479</v>
      </c>
      <c r="E294" s="125">
        <v>0.27899512493914597</v>
      </c>
      <c r="F294" s="125">
        <v>0.96717325227963524</v>
      </c>
      <c r="G294" s="126">
        <v>0.19639538490168101</v>
      </c>
      <c r="H294" s="127">
        <v>5921</v>
      </c>
      <c r="I294" s="126">
        <v>0.53165125258148516</v>
      </c>
      <c r="J294" s="128">
        <v>0.10670583358863919</v>
      </c>
      <c r="K294" s="131">
        <v>1866</v>
      </c>
      <c r="L294" s="129">
        <v>5216</v>
      </c>
      <c r="M294" s="131">
        <v>461</v>
      </c>
      <c r="N294" s="129">
        <v>3180</v>
      </c>
      <c r="O294" s="131">
        <v>277</v>
      </c>
      <c r="P294" s="131">
        <v>515</v>
      </c>
      <c r="Q294" s="126">
        <v>0.28553470413935528</v>
      </c>
      <c r="R294" s="126">
        <v>0.16754960941007452</v>
      </c>
      <c r="S294" s="126">
        <v>0.46834874741851484</v>
      </c>
      <c r="T294" s="130">
        <v>4.6242255544581126E-2</v>
      </c>
    </row>
    <row r="295" spans="1:20" x14ac:dyDescent="0.3">
      <c r="A295" s="19" t="s">
        <v>658</v>
      </c>
      <c r="B295" s="16" t="s">
        <v>690</v>
      </c>
      <c r="C295" s="124">
        <v>14712</v>
      </c>
      <c r="D295" s="125">
        <v>0.74157150625339863</v>
      </c>
      <c r="E295" s="125">
        <v>0.20010315048402302</v>
      </c>
      <c r="F295" s="125">
        <v>1.348487626031164</v>
      </c>
      <c r="G295" s="126">
        <v>0.27382554855122615</v>
      </c>
      <c r="H295" s="127">
        <v>8794</v>
      </c>
      <c r="I295" s="126">
        <v>0.59774333877107122</v>
      </c>
      <c r="J295" s="128">
        <v>0.15848186126980121</v>
      </c>
      <c r="K295" s="129">
        <v>3387</v>
      </c>
      <c r="L295" s="129">
        <v>5918</v>
      </c>
      <c r="M295" s="131">
        <v>354</v>
      </c>
      <c r="N295" s="131">
        <v>1033</v>
      </c>
      <c r="O295" s="131">
        <v>165</v>
      </c>
      <c r="P295" s="131">
        <v>53</v>
      </c>
      <c r="Q295" s="126">
        <v>7.0214790647090811E-2</v>
      </c>
      <c r="R295" s="126">
        <v>0.23022022838499184</v>
      </c>
      <c r="S295" s="126">
        <v>0.40225666122892878</v>
      </c>
      <c r="T295" s="130">
        <v>1.1215334420880914E-2</v>
      </c>
    </row>
    <row r="296" spans="1:20" x14ac:dyDescent="0.3">
      <c r="A296" s="19" t="s">
        <v>658</v>
      </c>
      <c r="B296" s="16" t="s">
        <v>692</v>
      </c>
      <c r="C296" s="124">
        <v>16332</v>
      </c>
      <c r="D296" s="125">
        <v>0.33963997060984569</v>
      </c>
      <c r="E296" s="125">
        <v>9.1647302486980678E-2</v>
      </c>
      <c r="F296" s="125">
        <v>2.9442942130881558</v>
      </c>
      <c r="G296" s="126">
        <v>0.59787198816790099</v>
      </c>
      <c r="H296" s="127">
        <v>13772</v>
      </c>
      <c r="I296" s="126">
        <v>0.84325251040901295</v>
      </c>
      <c r="J296" s="128">
        <v>0.24819333561606804</v>
      </c>
      <c r="K296" s="129">
        <v>2560</v>
      </c>
      <c r="L296" s="129">
        <v>1895</v>
      </c>
      <c r="M296" s="131">
        <v>98</v>
      </c>
      <c r="N296" s="131">
        <v>829</v>
      </c>
      <c r="O296" s="131">
        <v>137</v>
      </c>
      <c r="P296" s="131">
        <v>28</v>
      </c>
      <c r="Q296" s="126">
        <v>5.0759245652706342E-2</v>
      </c>
      <c r="R296" s="126">
        <v>0.15674748959098703</v>
      </c>
      <c r="S296" s="126">
        <v>0.11602987999020328</v>
      </c>
      <c r="T296" s="130">
        <v>8.388439872642664E-3</v>
      </c>
    </row>
    <row r="297" spans="1:20" x14ac:dyDescent="0.3">
      <c r="A297" s="19" t="s">
        <v>658</v>
      </c>
      <c r="B297" s="16" t="s">
        <v>694</v>
      </c>
      <c r="C297" s="124">
        <v>15867</v>
      </c>
      <c r="D297" s="125">
        <v>0.96987458246675495</v>
      </c>
      <c r="E297" s="125">
        <v>0.261707681443275</v>
      </c>
      <c r="F297" s="125">
        <v>1.0310611475729416</v>
      </c>
      <c r="G297" s="126">
        <v>0.20936853915001569</v>
      </c>
      <c r="H297" s="127">
        <v>8656</v>
      </c>
      <c r="I297" s="126">
        <v>0.54553475767315818</v>
      </c>
      <c r="J297" s="128">
        <v>0.15599488186847843</v>
      </c>
      <c r="K297" s="129">
        <v>3805</v>
      </c>
      <c r="L297" s="129">
        <v>7211</v>
      </c>
      <c r="M297" s="131">
        <v>160</v>
      </c>
      <c r="N297" s="129">
        <v>3482</v>
      </c>
      <c r="O297" s="131">
        <v>206</v>
      </c>
      <c r="P297" s="131">
        <v>525</v>
      </c>
      <c r="Q297" s="126">
        <v>0.21944917123589841</v>
      </c>
      <c r="R297" s="126">
        <v>0.23980588643095732</v>
      </c>
      <c r="S297" s="126">
        <v>0.45446524232684188</v>
      </c>
      <c r="T297" s="130">
        <v>3.3087540177727359E-2</v>
      </c>
    </row>
    <row r="298" spans="1:20" x14ac:dyDescent="0.3">
      <c r="A298" s="19" t="s">
        <v>658</v>
      </c>
      <c r="B298" s="16" t="s">
        <v>698</v>
      </c>
      <c r="C298" s="124">
        <v>9548</v>
      </c>
      <c r="D298" s="125">
        <v>1.3369291998324255</v>
      </c>
      <c r="E298" s="125">
        <v>0.36075245961397301</v>
      </c>
      <c r="F298" s="125">
        <v>0.74798276537406982</v>
      </c>
      <c r="G298" s="126">
        <v>0.15188629623412234</v>
      </c>
      <c r="H298" s="127">
        <v>4070</v>
      </c>
      <c r="I298" s="126">
        <v>0.42626728110599077</v>
      </c>
      <c r="J298" s="128">
        <v>7.3347870749157495E-2</v>
      </c>
      <c r="K298" s="129">
        <v>2480</v>
      </c>
      <c r="L298" s="129">
        <v>5478</v>
      </c>
      <c r="M298" s="131">
        <v>663</v>
      </c>
      <c r="N298" s="129">
        <v>3401</v>
      </c>
      <c r="O298" s="131">
        <v>294</v>
      </c>
      <c r="P298" s="131">
        <v>449</v>
      </c>
      <c r="Q298" s="126">
        <v>0.35620025136154171</v>
      </c>
      <c r="R298" s="126">
        <v>0.25974025974025972</v>
      </c>
      <c r="S298" s="126">
        <v>0.57373271889400923</v>
      </c>
      <c r="T298" s="130">
        <v>4.7025555090071218E-2</v>
      </c>
    </row>
    <row r="299" spans="1:20" x14ac:dyDescent="0.3">
      <c r="A299" s="19" t="s">
        <v>658</v>
      </c>
      <c r="B299" s="16" t="s">
        <v>699</v>
      </c>
      <c r="C299" s="124">
        <v>8485</v>
      </c>
      <c r="D299" s="125">
        <v>1.0345315262227459</v>
      </c>
      <c r="E299" s="125">
        <v>0.27915449275835413</v>
      </c>
      <c r="F299" s="125">
        <v>0.96662109820004571</v>
      </c>
      <c r="G299" s="126">
        <v>0.19628326381817254</v>
      </c>
      <c r="H299" s="127">
        <v>3666</v>
      </c>
      <c r="I299" s="126">
        <v>0.43205657041838541</v>
      </c>
      <c r="J299" s="128">
        <v>6.606714844383571E-2</v>
      </c>
      <c r="K299" s="129">
        <v>1540</v>
      </c>
      <c r="L299" s="129">
        <v>4819</v>
      </c>
      <c r="M299" s="131">
        <v>56</v>
      </c>
      <c r="N299" s="129">
        <v>1821</v>
      </c>
      <c r="O299" s="131">
        <v>278</v>
      </c>
      <c r="P299" s="131">
        <v>264</v>
      </c>
      <c r="Q299" s="126">
        <v>0.21461402474955804</v>
      </c>
      <c r="R299" s="126">
        <v>0.18149675898644668</v>
      </c>
      <c r="S299" s="126">
        <v>0.56794342958161459</v>
      </c>
      <c r="T299" s="130">
        <v>3.2763700648202713E-2</v>
      </c>
    </row>
    <row r="300" spans="1:20" x14ac:dyDescent="0.3">
      <c r="A300" s="19" t="s">
        <v>658</v>
      </c>
      <c r="B300" s="16" t="s">
        <v>701</v>
      </c>
      <c r="C300" s="124">
        <v>7194</v>
      </c>
      <c r="D300" s="125">
        <v>0.38031693077564638</v>
      </c>
      <c r="E300" s="125">
        <v>0.10262343602589323</v>
      </c>
      <c r="F300" s="125">
        <v>2.6293859649122808</v>
      </c>
      <c r="G300" s="126">
        <v>0.53392633369137121</v>
      </c>
      <c r="H300" s="127">
        <v>5507</v>
      </c>
      <c r="I300" s="126">
        <v>0.76549902696691685</v>
      </c>
      <c r="J300" s="128">
        <v>9.9244895384670836E-2</v>
      </c>
      <c r="K300" s="131">
        <v>701</v>
      </c>
      <c r="L300" s="129">
        <v>1687</v>
      </c>
      <c r="M300" s="131">
        <v>20</v>
      </c>
      <c r="N300" s="131">
        <v>262</v>
      </c>
      <c r="O300" s="131">
        <v>56</v>
      </c>
      <c r="P300" s="131">
        <v>10</v>
      </c>
      <c r="Q300" s="126">
        <v>3.6419238254100636E-2</v>
      </c>
      <c r="R300" s="126">
        <v>9.7442313038643313E-2</v>
      </c>
      <c r="S300" s="126">
        <v>0.23450097303308312</v>
      </c>
      <c r="T300" s="130">
        <v>7.7842646649986099E-3</v>
      </c>
    </row>
    <row r="301" spans="1:20" x14ac:dyDescent="0.3">
      <c r="A301" s="19" t="s">
        <v>658</v>
      </c>
      <c r="B301" s="16" t="s">
        <v>703</v>
      </c>
      <c r="C301" s="124">
        <v>5421</v>
      </c>
      <c r="D301" s="125">
        <v>1.2850027670171555</v>
      </c>
      <c r="E301" s="125">
        <v>0.34674080637202398</v>
      </c>
      <c r="F301" s="125">
        <v>0.77820844099913866</v>
      </c>
      <c r="G301" s="126">
        <v>0.15802395893758017</v>
      </c>
      <c r="H301" s="127">
        <v>2617</v>
      </c>
      <c r="I301" s="126">
        <v>0.48275225973067698</v>
      </c>
      <c r="J301" s="128">
        <v>4.716250067580962E-2</v>
      </c>
      <c r="K301" s="129">
        <v>1240</v>
      </c>
      <c r="L301" s="129">
        <v>2804</v>
      </c>
      <c r="M301" s="131">
        <v>117</v>
      </c>
      <c r="N301" s="129">
        <v>2373</v>
      </c>
      <c r="O301" s="131">
        <v>252</v>
      </c>
      <c r="P301" s="131">
        <v>180</v>
      </c>
      <c r="Q301" s="126">
        <v>0.4377421140011068</v>
      </c>
      <c r="R301" s="126">
        <v>0.22874008485519276</v>
      </c>
      <c r="S301" s="126">
        <v>0.51724774026932296</v>
      </c>
      <c r="T301" s="130">
        <v>4.6485888212506918E-2</v>
      </c>
    </row>
    <row r="302" spans="1:20" x14ac:dyDescent="0.3">
      <c r="A302" s="19" t="s">
        <v>658</v>
      </c>
      <c r="B302" s="16" t="s">
        <v>707</v>
      </c>
      <c r="C302" s="124">
        <v>64932</v>
      </c>
      <c r="D302" s="125">
        <v>1.6010133678309617</v>
      </c>
      <c r="E302" s="125">
        <v>0.43201203952480366</v>
      </c>
      <c r="F302" s="125">
        <v>0.62460440374385562</v>
      </c>
      <c r="G302" s="126">
        <v>0.12683293504594617</v>
      </c>
      <c r="H302" s="127">
        <v>20727</v>
      </c>
      <c r="I302" s="126">
        <v>0.31921086675291072</v>
      </c>
      <c r="J302" s="128">
        <v>0.37353349312476347</v>
      </c>
      <c r="K302" s="129">
        <v>15307</v>
      </c>
      <c r="L302" s="129">
        <v>44205</v>
      </c>
      <c r="M302" s="129">
        <v>4330</v>
      </c>
      <c r="N302" s="129">
        <v>30118</v>
      </c>
      <c r="O302" s="129">
        <v>3910</v>
      </c>
      <c r="P302" s="129">
        <v>6087</v>
      </c>
      <c r="Q302" s="126">
        <v>0.46383909320519928</v>
      </c>
      <c r="R302" s="126">
        <v>0.2357389268773486</v>
      </c>
      <c r="S302" s="126">
        <v>0.68078913324708923</v>
      </c>
      <c r="T302" s="130">
        <v>9.3744224727407136E-2</v>
      </c>
    </row>
    <row r="303" spans="1:20" x14ac:dyDescent="0.3">
      <c r="A303" s="19" t="s">
        <v>658</v>
      </c>
      <c r="B303" s="16" t="s">
        <v>708</v>
      </c>
      <c r="C303" s="124">
        <v>11779</v>
      </c>
      <c r="D303" s="125">
        <v>1.4270311571440699</v>
      </c>
      <c r="E303" s="125">
        <v>0.38506526744275194</v>
      </c>
      <c r="F303" s="125">
        <v>0.70075554762329706</v>
      </c>
      <c r="G303" s="126">
        <v>0.14229627956840418</v>
      </c>
      <c r="H303" s="127">
        <v>4372</v>
      </c>
      <c r="I303" s="126">
        <v>0.37116902962900078</v>
      </c>
      <c r="J303" s="128">
        <v>7.879039088828417E-2</v>
      </c>
      <c r="K303" s="129">
        <v>3031</v>
      </c>
      <c r="L303" s="129">
        <v>7407</v>
      </c>
      <c r="M303" s="131">
        <v>528</v>
      </c>
      <c r="N303" s="129">
        <v>5087</v>
      </c>
      <c r="O303" s="131">
        <v>232</v>
      </c>
      <c r="P303" s="131">
        <v>524</v>
      </c>
      <c r="Q303" s="126">
        <v>0.43187027761270058</v>
      </c>
      <c r="R303" s="126">
        <v>0.25732235334069103</v>
      </c>
      <c r="S303" s="126">
        <v>0.62883097037099922</v>
      </c>
      <c r="T303" s="130">
        <v>4.4485949571270902E-2</v>
      </c>
    </row>
    <row r="304" spans="1:20" x14ac:dyDescent="0.3">
      <c r="A304" s="19" t="s">
        <v>658</v>
      </c>
      <c r="B304" s="16" t="s">
        <v>710</v>
      </c>
      <c r="C304" s="124">
        <v>13328</v>
      </c>
      <c r="D304" s="125">
        <v>0.71173469387755106</v>
      </c>
      <c r="E304" s="125">
        <v>0.19205208581060815</v>
      </c>
      <c r="F304" s="125">
        <v>1.4050179211469533</v>
      </c>
      <c r="G304" s="126">
        <v>0.28530465949820782</v>
      </c>
      <c r="H304" s="127">
        <v>8473</v>
      </c>
      <c r="I304" s="126">
        <v>0.63572929171668668</v>
      </c>
      <c r="J304" s="128">
        <v>0.15269693092324604</v>
      </c>
      <c r="K304" s="129">
        <v>2245</v>
      </c>
      <c r="L304" s="129">
        <v>4855</v>
      </c>
      <c r="M304" s="131">
        <v>271</v>
      </c>
      <c r="N304" s="129">
        <v>1801</v>
      </c>
      <c r="O304" s="131">
        <v>125</v>
      </c>
      <c r="P304" s="131">
        <v>189</v>
      </c>
      <c r="Q304" s="126">
        <v>0.13512905162064826</v>
      </c>
      <c r="R304" s="126">
        <v>0.16844237695078032</v>
      </c>
      <c r="S304" s="126">
        <v>0.36427070828331332</v>
      </c>
      <c r="T304" s="130">
        <v>1.4180672268907563E-2</v>
      </c>
    </row>
    <row r="305" spans="1:20" x14ac:dyDescent="0.3">
      <c r="A305" s="19" t="s">
        <v>658</v>
      </c>
      <c r="B305" s="16" t="s">
        <v>712</v>
      </c>
      <c r="C305" s="124">
        <v>35142</v>
      </c>
      <c r="D305" s="125">
        <v>0.83043082351602071</v>
      </c>
      <c r="E305" s="125">
        <v>0.22408064851916751</v>
      </c>
      <c r="F305" s="125">
        <v>1.2041942226638798</v>
      </c>
      <c r="G305" s="126">
        <v>0.24452515337766537</v>
      </c>
      <c r="H305" s="127">
        <v>19213</v>
      </c>
      <c r="I305" s="126">
        <v>0.54672471686301294</v>
      </c>
      <c r="J305" s="128">
        <v>0.34624880606967146</v>
      </c>
      <c r="K305" s="129">
        <v>7867</v>
      </c>
      <c r="L305" s="129">
        <v>15929</v>
      </c>
      <c r="M305" s="131">
        <v>794</v>
      </c>
      <c r="N305" s="129">
        <v>3698</v>
      </c>
      <c r="O305" s="131">
        <v>424</v>
      </c>
      <c r="P305" s="131">
        <v>471</v>
      </c>
      <c r="Q305" s="126">
        <v>0.10523020886688293</v>
      </c>
      <c r="R305" s="126">
        <v>0.22386318365488589</v>
      </c>
      <c r="S305" s="126">
        <v>0.45327528313698706</v>
      </c>
      <c r="T305" s="130">
        <v>1.3402765921120028E-2</v>
      </c>
    </row>
    <row r="306" spans="1:20" x14ac:dyDescent="0.3">
      <c r="A306" s="19" t="s">
        <v>658</v>
      </c>
      <c r="B306" s="16" t="s">
        <v>716</v>
      </c>
      <c r="C306" s="124">
        <v>16457</v>
      </c>
      <c r="D306" s="125">
        <v>1.182475542322416</v>
      </c>
      <c r="E306" s="125">
        <v>0.31907520636070114</v>
      </c>
      <c r="F306" s="125">
        <v>0.84568345323741001</v>
      </c>
      <c r="G306" s="126">
        <v>0.17172551754514753</v>
      </c>
      <c r="H306" s="127">
        <v>8477</v>
      </c>
      <c r="I306" s="126">
        <v>0.51509995746490855</v>
      </c>
      <c r="J306" s="128">
        <v>0.15276901728270467</v>
      </c>
      <c r="K306" s="129">
        <v>1598</v>
      </c>
      <c r="L306" s="129">
        <v>7980</v>
      </c>
      <c r="M306" s="129">
        <v>1012</v>
      </c>
      <c r="N306" s="129">
        <v>7158</v>
      </c>
      <c r="O306" s="131">
        <v>825</v>
      </c>
      <c r="P306" s="131">
        <v>887</v>
      </c>
      <c r="Q306" s="126">
        <v>0.43495169228899555</v>
      </c>
      <c r="R306" s="126">
        <v>9.7101537339733854E-2</v>
      </c>
      <c r="S306" s="126">
        <v>0.48490004253509145</v>
      </c>
      <c r="T306" s="130">
        <v>5.3898037309351644E-2</v>
      </c>
    </row>
    <row r="307" spans="1:20" x14ac:dyDescent="0.3">
      <c r="A307" s="19" t="s">
        <v>658</v>
      </c>
      <c r="B307" s="16" t="s">
        <v>718</v>
      </c>
      <c r="C307" s="124">
        <v>16474</v>
      </c>
      <c r="D307" s="125">
        <v>0.63839990287726112</v>
      </c>
      <c r="E307" s="125">
        <v>0.17226367350579255</v>
      </c>
      <c r="F307" s="125">
        <v>1.5664162784063898</v>
      </c>
      <c r="G307" s="126">
        <v>0.31807840755395056</v>
      </c>
      <c r="H307" s="127">
        <v>11445</v>
      </c>
      <c r="I307" s="126">
        <v>0.69473109141677791</v>
      </c>
      <c r="J307" s="128">
        <v>0.20625709600100922</v>
      </c>
      <c r="K307" s="129">
        <v>1240</v>
      </c>
      <c r="L307" s="129">
        <v>3461</v>
      </c>
      <c r="M307" s="131">
        <v>695</v>
      </c>
      <c r="N307" s="129">
        <v>5029</v>
      </c>
      <c r="O307" s="131">
        <v>54</v>
      </c>
      <c r="P307" s="131">
        <v>38</v>
      </c>
      <c r="Q307" s="126">
        <v>0.30526890858322203</v>
      </c>
      <c r="R307" s="126">
        <v>7.5270122617457816E-2</v>
      </c>
      <c r="S307" s="126">
        <v>0.21008862449921087</v>
      </c>
      <c r="T307" s="130">
        <v>3.2778924365667113E-3</v>
      </c>
    </row>
    <row r="308" spans="1:20" x14ac:dyDescent="0.3">
      <c r="A308" s="19" t="s">
        <v>658</v>
      </c>
      <c r="B308" s="16" t="s">
        <v>722</v>
      </c>
      <c r="C308" s="124">
        <v>13969</v>
      </c>
      <c r="D308" s="125">
        <v>1.0002863483427589</v>
      </c>
      <c r="E308" s="125">
        <v>0.26991388962718471</v>
      </c>
      <c r="F308" s="125">
        <v>0.99971373362914207</v>
      </c>
      <c r="G308" s="126">
        <v>0.20300309488999924</v>
      </c>
      <c r="H308" s="127">
        <v>6731</v>
      </c>
      <c r="I308" s="126">
        <v>0.48185267377765051</v>
      </c>
      <c r="J308" s="128">
        <v>0.12130332137901205</v>
      </c>
      <c r="K308" s="129">
        <v>1065</v>
      </c>
      <c r="L308" s="129">
        <v>5123</v>
      </c>
      <c r="M308" s="131">
        <v>405</v>
      </c>
      <c r="N308" s="129">
        <v>7238</v>
      </c>
      <c r="O308" s="131">
        <v>84</v>
      </c>
      <c r="P308" s="131">
        <v>58</v>
      </c>
      <c r="Q308" s="126">
        <v>0.51814732622234949</v>
      </c>
      <c r="R308" s="126">
        <v>7.6240246259574776E-2</v>
      </c>
      <c r="S308" s="126">
        <v>0.36674063998854606</v>
      </c>
      <c r="T308" s="130">
        <v>6.0133151979382916E-3</v>
      </c>
    </row>
    <row r="309" spans="1:20" x14ac:dyDescent="0.3">
      <c r="A309" s="19" t="s">
        <v>658</v>
      </c>
      <c r="B309" s="16" t="s">
        <v>724</v>
      </c>
      <c r="C309" s="124">
        <v>10445</v>
      </c>
      <c r="D309" s="125">
        <v>1.1615126854954523</v>
      </c>
      <c r="E309" s="125">
        <v>0.3134186598795482</v>
      </c>
      <c r="F309" s="125">
        <v>0.86094625783053091</v>
      </c>
      <c r="G309" s="126">
        <v>0.17482480133497513</v>
      </c>
      <c r="H309" s="127">
        <v>5090</v>
      </c>
      <c r="I309" s="126">
        <v>0.48731450454763042</v>
      </c>
      <c r="J309" s="128">
        <v>9.1729892411108502E-2</v>
      </c>
      <c r="K309" s="129">
        <v>1254</v>
      </c>
      <c r="L309" s="129">
        <v>5355</v>
      </c>
      <c r="M309" s="131">
        <v>893</v>
      </c>
      <c r="N309" s="129">
        <v>4439</v>
      </c>
      <c r="O309" s="131">
        <v>118</v>
      </c>
      <c r="P309" s="131">
        <v>73</v>
      </c>
      <c r="Q309" s="126">
        <v>0.42498803255146</v>
      </c>
      <c r="R309" s="126">
        <v>0.12005744375299186</v>
      </c>
      <c r="S309" s="126">
        <v>0.51268549545236952</v>
      </c>
      <c r="T309" s="130">
        <v>1.1297271421732886E-2</v>
      </c>
    </row>
    <row r="310" spans="1:20" x14ac:dyDescent="0.3">
      <c r="A310" s="19" t="s">
        <v>658</v>
      </c>
      <c r="B310" s="16" t="s">
        <v>728</v>
      </c>
      <c r="C310" s="124">
        <v>32758</v>
      </c>
      <c r="D310" s="125">
        <v>1.9060992734599183</v>
      </c>
      <c r="E310" s="125">
        <v>0.51433538982861771</v>
      </c>
      <c r="F310" s="125">
        <v>0.52463164638052528</v>
      </c>
      <c r="G310" s="126">
        <v>0.10653234452012707</v>
      </c>
      <c r="H310" s="127">
        <v>6863</v>
      </c>
      <c r="I310" s="126">
        <v>0.20950607485194456</v>
      </c>
      <c r="J310" s="128">
        <v>0.12368217124114689</v>
      </c>
      <c r="K310" s="129">
        <v>4919</v>
      </c>
      <c r="L310" s="129">
        <v>25895</v>
      </c>
      <c r="M310" s="129">
        <v>4056</v>
      </c>
      <c r="N310" s="129">
        <v>23105</v>
      </c>
      <c r="O310" s="129">
        <v>2238</v>
      </c>
      <c r="P310" s="129">
        <v>2227</v>
      </c>
      <c r="Q310" s="126">
        <v>0.70532389034739607</v>
      </c>
      <c r="R310" s="126">
        <v>0.15016179253922707</v>
      </c>
      <c r="S310" s="126">
        <v>0.79049392514805539</v>
      </c>
      <c r="T310" s="130">
        <v>6.8319189205690217E-2</v>
      </c>
    </row>
    <row r="311" spans="1:20" x14ac:dyDescent="0.3">
      <c r="A311" s="19" t="s">
        <v>658</v>
      </c>
      <c r="B311" s="16" t="s">
        <v>729</v>
      </c>
      <c r="C311" s="124">
        <v>21417</v>
      </c>
      <c r="D311" s="125">
        <v>1.5321473595741701</v>
      </c>
      <c r="E311" s="125">
        <v>0.41342946846154338</v>
      </c>
      <c r="F311" s="125">
        <v>0.65267873468641424</v>
      </c>
      <c r="G311" s="126">
        <v>0.13253374306387389</v>
      </c>
      <c r="H311" s="127">
        <v>7420</v>
      </c>
      <c r="I311" s="126">
        <v>0.34645375169258064</v>
      </c>
      <c r="J311" s="128">
        <v>0.13372019679576133</v>
      </c>
      <c r="K311" s="129">
        <v>2891</v>
      </c>
      <c r="L311" s="129">
        <v>13997</v>
      </c>
      <c r="M311" s="129">
        <v>1966</v>
      </c>
      <c r="N311" s="129">
        <v>12775</v>
      </c>
      <c r="O311" s="131">
        <v>646</v>
      </c>
      <c r="P311" s="131">
        <v>539</v>
      </c>
      <c r="Q311" s="126">
        <v>0.59648877060279215</v>
      </c>
      <c r="R311" s="126">
        <v>0.13498622589531681</v>
      </c>
      <c r="S311" s="126">
        <v>0.65354624830741936</v>
      </c>
      <c r="T311" s="130">
        <v>3.0162954662184247E-2</v>
      </c>
    </row>
    <row r="312" spans="1:20" x14ac:dyDescent="0.3">
      <c r="A312" s="19" t="s">
        <v>658</v>
      </c>
      <c r="B312" s="16" t="s">
        <v>731</v>
      </c>
      <c r="C312" s="124">
        <v>32080</v>
      </c>
      <c r="D312" s="125">
        <v>0.99663341645885284</v>
      </c>
      <c r="E312" s="125">
        <v>0.26892819482592928</v>
      </c>
      <c r="F312" s="125">
        <v>1.0033779557112474</v>
      </c>
      <c r="G312" s="126">
        <v>0.20374715631279411</v>
      </c>
      <c r="H312" s="127">
        <v>17204</v>
      </c>
      <c r="I312" s="126">
        <v>0.53628428927680794</v>
      </c>
      <c r="J312" s="128">
        <v>0.31004343203157381</v>
      </c>
      <c r="K312" s="129">
        <v>6759</v>
      </c>
      <c r="L312" s="129">
        <v>14876</v>
      </c>
      <c r="M312" s="129">
        <v>2296</v>
      </c>
      <c r="N312" s="129">
        <v>6752</v>
      </c>
      <c r="O312" s="131">
        <v>492</v>
      </c>
      <c r="P312" s="131">
        <v>797</v>
      </c>
      <c r="Q312" s="126">
        <v>0.21047381546134664</v>
      </c>
      <c r="R312" s="126">
        <v>0.21069201995012468</v>
      </c>
      <c r="S312" s="126">
        <v>0.46371571072319201</v>
      </c>
      <c r="T312" s="130">
        <v>2.4844139650872819E-2</v>
      </c>
    </row>
    <row r="313" spans="1:20" x14ac:dyDescent="0.3">
      <c r="A313" s="19" t="s">
        <v>658</v>
      </c>
      <c r="B313" s="16" t="s">
        <v>735</v>
      </c>
      <c r="C313" s="124">
        <v>38256</v>
      </c>
      <c r="D313" s="125">
        <v>1.1209222082810539</v>
      </c>
      <c r="E313" s="125">
        <v>0.30246586260813357</v>
      </c>
      <c r="F313" s="125">
        <v>0.89212256891003217</v>
      </c>
      <c r="G313" s="126">
        <v>0.18115550123785346</v>
      </c>
      <c r="H313" s="127">
        <v>17726</v>
      </c>
      <c r="I313" s="126">
        <v>0.46335215391049772</v>
      </c>
      <c r="J313" s="128">
        <v>0.31945070194092523</v>
      </c>
      <c r="K313" s="129">
        <v>8020</v>
      </c>
      <c r="L313" s="129">
        <v>20530</v>
      </c>
      <c r="M313" s="129">
        <v>1246</v>
      </c>
      <c r="N313" s="129">
        <v>11234</v>
      </c>
      <c r="O313" s="131">
        <v>911</v>
      </c>
      <c r="P313" s="131">
        <v>941</v>
      </c>
      <c r="Q313" s="126">
        <v>0.29365328314512756</v>
      </c>
      <c r="R313" s="126">
        <v>0.20964031785863654</v>
      </c>
      <c r="S313" s="126">
        <v>0.53664784608950233</v>
      </c>
      <c r="T313" s="130">
        <v>2.4597448766206609E-2</v>
      </c>
    </row>
    <row r="314" spans="1:20" x14ac:dyDescent="0.3">
      <c r="A314" s="19" t="s">
        <v>658</v>
      </c>
      <c r="B314" s="16" t="s">
        <v>736</v>
      </c>
      <c r="C314" s="124">
        <v>32224</v>
      </c>
      <c r="D314" s="125">
        <v>1.3122517378351539</v>
      </c>
      <c r="E314" s="125">
        <v>0.3540935766202723</v>
      </c>
      <c r="F314" s="125">
        <v>0.7620489050749657</v>
      </c>
      <c r="G314" s="126">
        <v>0.15474258378563077</v>
      </c>
      <c r="H314" s="127">
        <v>14567</v>
      </c>
      <c r="I314" s="126">
        <v>0.45205436941410126</v>
      </c>
      <c r="J314" s="128">
        <v>0.26252049955847107</v>
      </c>
      <c r="K314" s="129">
        <v>11257</v>
      </c>
      <c r="L314" s="129">
        <v>17657</v>
      </c>
      <c r="M314" s="129">
        <v>1239</v>
      </c>
      <c r="N314" s="129">
        <v>10409</v>
      </c>
      <c r="O314" s="131">
        <v>508</v>
      </c>
      <c r="P314" s="129">
        <v>1216</v>
      </c>
      <c r="Q314" s="126">
        <v>0.32302010923535251</v>
      </c>
      <c r="R314" s="126">
        <v>0.34933589870903675</v>
      </c>
      <c r="S314" s="126">
        <v>0.54794563058589874</v>
      </c>
      <c r="T314" s="130">
        <v>3.7735849056603772E-2</v>
      </c>
    </row>
    <row r="315" spans="1:20" x14ac:dyDescent="0.3">
      <c r="A315" s="19" t="s">
        <v>658</v>
      </c>
      <c r="B315" s="16" t="s">
        <v>738</v>
      </c>
      <c r="C315" s="124">
        <v>37906</v>
      </c>
      <c r="D315" s="125">
        <v>1.0055927821453068</v>
      </c>
      <c r="E315" s="125">
        <v>0.27134575980122821</v>
      </c>
      <c r="F315" s="125">
        <v>0.99443832310194658</v>
      </c>
      <c r="G315" s="126">
        <v>0.20193186356866055</v>
      </c>
      <c r="H315" s="127">
        <v>19868</v>
      </c>
      <c r="I315" s="126">
        <v>0.52413865878752708</v>
      </c>
      <c r="J315" s="128">
        <v>0.35805294743102234</v>
      </c>
      <c r="K315" s="129">
        <v>7510</v>
      </c>
      <c r="L315" s="129">
        <v>18038</v>
      </c>
      <c r="M315" s="129">
        <v>1225</v>
      </c>
      <c r="N315" s="129">
        <v>10200</v>
      </c>
      <c r="O315" s="131">
        <v>553</v>
      </c>
      <c r="P315" s="131">
        <v>592</v>
      </c>
      <c r="Q315" s="126">
        <v>0.26908668812325226</v>
      </c>
      <c r="R315" s="126">
        <v>0.19812166939270828</v>
      </c>
      <c r="S315" s="126">
        <v>0.47586134121247298</v>
      </c>
      <c r="T315" s="130">
        <v>1.5617580330290719E-2</v>
      </c>
    </row>
    <row r="316" spans="1:20" x14ac:dyDescent="0.3">
      <c r="A316" s="19" t="s">
        <v>658</v>
      </c>
      <c r="B316" s="16" t="s">
        <v>740</v>
      </c>
      <c r="C316" s="124">
        <v>11641</v>
      </c>
      <c r="D316" s="125">
        <v>1.0356498582595997</v>
      </c>
      <c r="E316" s="125">
        <v>0.27945625969785298</v>
      </c>
      <c r="F316" s="125">
        <v>0.96557730590577306</v>
      </c>
      <c r="G316" s="126">
        <v>0.19607131007678452</v>
      </c>
      <c r="H316" s="127">
        <v>4300</v>
      </c>
      <c r="I316" s="126">
        <v>0.36938407353320163</v>
      </c>
      <c r="J316" s="128">
        <v>7.7492836418028802E-2</v>
      </c>
      <c r="K316" s="129">
        <v>2794</v>
      </c>
      <c r="L316" s="129">
        <v>7341</v>
      </c>
      <c r="M316" s="131">
        <v>410</v>
      </c>
      <c r="N316" s="129">
        <v>1223</v>
      </c>
      <c r="O316" s="131">
        <v>232</v>
      </c>
      <c r="P316" s="131">
        <v>56</v>
      </c>
      <c r="Q316" s="126">
        <v>0.10505970277467572</v>
      </c>
      <c r="R316" s="126">
        <v>0.24001374452366636</v>
      </c>
      <c r="S316" s="126">
        <v>0.63061592646679843</v>
      </c>
      <c r="T316" s="130">
        <v>1.9929559316209947E-2</v>
      </c>
    </row>
    <row r="317" spans="1:20" x14ac:dyDescent="0.3">
      <c r="A317" s="19" t="s">
        <v>658</v>
      </c>
      <c r="B317" s="16" t="s">
        <v>742</v>
      </c>
      <c r="C317" s="124">
        <v>13685</v>
      </c>
      <c r="D317" s="125">
        <v>0.75286810376324442</v>
      </c>
      <c r="E317" s="125">
        <v>0.20315138620021259</v>
      </c>
      <c r="F317" s="125">
        <v>1.3282539066291372</v>
      </c>
      <c r="G317" s="126">
        <v>0.26971686471346762</v>
      </c>
      <c r="H317" s="127">
        <v>8341</v>
      </c>
      <c r="I317" s="126">
        <v>0.6094994519546949</v>
      </c>
      <c r="J317" s="128">
        <v>0.15031808106111122</v>
      </c>
      <c r="K317" s="129">
        <v>3159</v>
      </c>
      <c r="L317" s="129">
        <v>5344</v>
      </c>
      <c r="M317" s="131">
        <v>316</v>
      </c>
      <c r="N317" s="129">
        <v>1338</v>
      </c>
      <c r="O317" s="131">
        <v>123</v>
      </c>
      <c r="P317" s="131">
        <v>23</v>
      </c>
      <c r="Q317" s="126">
        <v>9.7771282426013878E-2</v>
      </c>
      <c r="R317" s="126">
        <v>0.23083668249908659</v>
      </c>
      <c r="S317" s="126">
        <v>0.3905005480453051</v>
      </c>
      <c r="T317" s="130">
        <v>8.9879430032882724E-3</v>
      </c>
    </row>
    <row r="318" spans="1:20" x14ac:dyDescent="0.3">
      <c r="A318" s="19" t="s">
        <v>658</v>
      </c>
      <c r="B318" s="16" t="s">
        <v>744</v>
      </c>
      <c r="C318" s="124">
        <v>13652</v>
      </c>
      <c r="D318" s="125">
        <v>1.1719894520949312</v>
      </c>
      <c r="E318" s="125">
        <v>0.31624567519198005</v>
      </c>
      <c r="F318" s="125">
        <v>0.85324999999999995</v>
      </c>
      <c r="G318" s="126">
        <v>0.17326198979591834</v>
      </c>
      <c r="H318" s="127">
        <v>6087</v>
      </c>
      <c r="I318" s="126">
        <v>0.44586873718136538</v>
      </c>
      <c r="J318" s="128">
        <v>0.1096974175061724</v>
      </c>
      <c r="K318" s="129">
        <v>3907</v>
      </c>
      <c r="L318" s="129">
        <v>7565</v>
      </c>
      <c r="M318" s="131">
        <v>482</v>
      </c>
      <c r="N318" s="129">
        <v>3559</v>
      </c>
      <c r="O318" s="131">
        <v>166</v>
      </c>
      <c r="P318" s="131">
        <v>321</v>
      </c>
      <c r="Q318" s="126">
        <v>0.26069440375036623</v>
      </c>
      <c r="R318" s="126">
        <v>0.28618517433343099</v>
      </c>
      <c r="S318" s="126">
        <v>0.55413126281863467</v>
      </c>
      <c r="T318" s="130">
        <v>2.3513038382654557E-2</v>
      </c>
    </row>
    <row r="319" spans="1:20" x14ac:dyDescent="0.3">
      <c r="A319" s="19" t="s">
        <v>658</v>
      </c>
      <c r="B319" s="16" t="s">
        <v>746</v>
      </c>
      <c r="C319" s="124">
        <v>8632</v>
      </c>
      <c r="D319" s="125">
        <v>1.659059314179796</v>
      </c>
      <c r="E319" s="125">
        <v>0.44767496162912107</v>
      </c>
      <c r="F319" s="125">
        <v>0.60275120452482367</v>
      </c>
      <c r="G319" s="126">
        <v>0.1223953976535101</v>
      </c>
      <c r="H319" s="127">
        <v>2515</v>
      </c>
      <c r="I319" s="126">
        <v>0.29135773864689529</v>
      </c>
      <c r="J319" s="128">
        <v>4.5324298509614516E-2</v>
      </c>
      <c r="K319" s="129">
        <v>3880</v>
      </c>
      <c r="L319" s="129">
        <v>6117</v>
      </c>
      <c r="M319" s="131">
        <v>628</v>
      </c>
      <c r="N319" s="129">
        <v>3389</v>
      </c>
      <c r="O319" s="131">
        <v>142</v>
      </c>
      <c r="P319" s="131">
        <v>165</v>
      </c>
      <c r="Q319" s="126">
        <v>0.39260889712696939</v>
      </c>
      <c r="R319" s="126">
        <v>0.44949026876737719</v>
      </c>
      <c r="S319" s="126">
        <v>0.70864226135310471</v>
      </c>
      <c r="T319" s="130">
        <v>1.911492122335496E-2</v>
      </c>
    </row>
    <row r="320" spans="1:20" x14ac:dyDescent="0.3">
      <c r="A320" s="19" t="s">
        <v>658</v>
      </c>
      <c r="B320" s="16" t="s">
        <v>748</v>
      </c>
      <c r="C320" s="124">
        <v>7683</v>
      </c>
      <c r="D320" s="125">
        <v>0.45021475985942994</v>
      </c>
      <c r="E320" s="125">
        <v>0.12148443013598718</v>
      </c>
      <c r="F320" s="125">
        <v>2.2211621856027755</v>
      </c>
      <c r="G320" s="126">
        <v>0.45103191319893088</v>
      </c>
      <c r="H320" s="127">
        <v>6190</v>
      </c>
      <c r="I320" s="126">
        <v>0.80567486658857213</v>
      </c>
      <c r="J320" s="128">
        <v>0.11155364126223215</v>
      </c>
      <c r="K320" s="129">
        <v>1493</v>
      </c>
      <c r="L320" s="129">
        <v>1447</v>
      </c>
      <c r="M320" s="131">
        <v>62</v>
      </c>
      <c r="N320" s="131">
        <v>421</v>
      </c>
      <c r="O320" s="131">
        <v>28</v>
      </c>
      <c r="P320" s="131">
        <v>8</v>
      </c>
      <c r="Q320" s="126">
        <v>5.4796303527267998E-2</v>
      </c>
      <c r="R320" s="126">
        <v>0.19432513341142782</v>
      </c>
      <c r="S320" s="126">
        <v>0.18833788884550307</v>
      </c>
      <c r="T320" s="130">
        <v>3.6444097357802943E-3</v>
      </c>
    </row>
    <row r="321" spans="1:20" x14ac:dyDescent="0.3">
      <c r="A321" s="19" t="s">
        <v>658</v>
      </c>
      <c r="B321" s="16" t="s">
        <v>752</v>
      </c>
      <c r="C321" s="124">
        <v>10392</v>
      </c>
      <c r="D321" s="125">
        <v>1.1605080831408776</v>
      </c>
      <c r="E321" s="125">
        <v>0.31314758137337734</v>
      </c>
      <c r="F321" s="125">
        <v>0.86169154228855716</v>
      </c>
      <c r="G321" s="126">
        <v>0.17497613970961517</v>
      </c>
      <c r="H321" s="127">
        <v>4263</v>
      </c>
      <c r="I321" s="126">
        <v>0.41021939953810621</v>
      </c>
      <c r="J321" s="128">
        <v>7.6826037593036453E-2</v>
      </c>
      <c r="K321" s="129">
        <v>1267</v>
      </c>
      <c r="L321" s="129">
        <v>6129</v>
      </c>
      <c r="M321" s="129">
        <v>1886</v>
      </c>
      <c r="N321" s="129">
        <v>2469</v>
      </c>
      <c r="O321" s="131">
        <v>216</v>
      </c>
      <c r="P321" s="131">
        <v>93</v>
      </c>
      <c r="Q321" s="126">
        <v>0.2375866050808314</v>
      </c>
      <c r="R321" s="126">
        <v>0.12192070823710546</v>
      </c>
      <c r="S321" s="126">
        <v>0.58978060046189373</v>
      </c>
      <c r="T321" s="130">
        <v>2.0785219399538105E-2</v>
      </c>
    </row>
    <row r="322" spans="1:20" x14ac:dyDescent="0.3">
      <c r="A322" s="19" t="s">
        <v>658</v>
      </c>
      <c r="B322" s="16" t="s">
        <v>753</v>
      </c>
      <c r="C322" s="124">
        <v>11216</v>
      </c>
      <c r="D322" s="125">
        <v>1.273002853067047</v>
      </c>
      <c r="E322" s="125">
        <v>0.34350279012314533</v>
      </c>
      <c r="F322" s="125">
        <v>0.78554419386468699</v>
      </c>
      <c r="G322" s="126">
        <v>0.15951356589701296</v>
      </c>
      <c r="H322" s="127">
        <v>4988</v>
      </c>
      <c r="I322" s="126">
        <v>0.44472182596291016</v>
      </c>
      <c r="J322" s="128">
        <v>8.9891690244913405E-2</v>
      </c>
      <c r="K322" s="129">
        <v>1432</v>
      </c>
      <c r="L322" s="129">
        <v>6228</v>
      </c>
      <c r="M322" s="131">
        <v>1059</v>
      </c>
      <c r="N322" s="129">
        <v>5078</v>
      </c>
      <c r="O322" s="131">
        <v>252</v>
      </c>
      <c r="P322" s="131">
        <v>229</v>
      </c>
      <c r="Q322" s="126">
        <v>0.45274607703281028</v>
      </c>
      <c r="R322" s="126">
        <v>0.12767475035663339</v>
      </c>
      <c r="S322" s="126">
        <v>0.5552781740370899</v>
      </c>
      <c r="T322" s="130">
        <v>2.24679029957204E-2</v>
      </c>
    </row>
    <row r="323" spans="1:20" x14ac:dyDescent="0.3">
      <c r="A323" s="19" t="s">
        <v>658</v>
      </c>
      <c r="B323" s="16" t="s">
        <v>756</v>
      </c>
      <c r="C323" s="124">
        <v>15181</v>
      </c>
      <c r="D323" s="125">
        <v>1.7325604373888412</v>
      </c>
      <c r="E323" s="125">
        <v>0.46750825645533645</v>
      </c>
      <c r="F323" s="125">
        <v>0.57718044255189727</v>
      </c>
      <c r="G323" s="126">
        <v>0.11720296741615055</v>
      </c>
      <c r="H323" s="127">
        <v>3477</v>
      </c>
      <c r="I323" s="126">
        <v>0.22903629536921152</v>
      </c>
      <c r="J323" s="128">
        <v>6.2661067959415381E-2</v>
      </c>
      <c r="K323" s="131">
        <v>792</v>
      </c>
      <c r="L323" s="129">
        <v>11704</v>
      </c>
      <c r="M323" s="129">
        <v>2028</v>
      </c>
      <c r="N323" s="129">
        <v>10775</v>
      </c>
      <c r="O323" s="131">
        <v>572</v>
      </c>
      <c r="P323" s="131">
        <v>431</v>
      </c>
      <c r="Q323" s="126">
        <v>0.70976878993478687</v>
      </c>
      <c r="R323" s="126">
        <v>5.2170476253211251E-2</v>
      </c>
      <c r="S323" s="126">
        <v>0.77096370463078845</v>
      </c>
      <c r="T323" s="130">
        <v>3.7678677293985906E-2</v>
      </c>
    </row>
    <row r="324" spans="1:20" x14ac:dyDescent="0.3">
      <c r="A324" s="19" t="s">
        <v>658</v>
      </c>
      <c r="B324" s="16" t="s">
        <v>757</v>
      </c>
      <c r="C324" s="124">
        <v>9665</v>
      </c>
      <c r="D324" s="125">
        <v>0.97868598034143817</v>
      </c>
      <c r="E324" s="125">
        <v>0.26408531928402806</v>
      </c>
      <c r="F324" s="125">
        <v>1.0217782006554603</v>
      </c>
      <c r="G324" s="126">
        <v>0.20748353258207816</v>
      </c>
      <c r="H324" s="127">
        <v>4984</v>
      </c>
      <c r="I324" s="126">
        <v>0.51567511639937924</v>
      </c>
      <c r="J324" s="128">
        <v>8.9819603885454777E-2</v>
      </c>
      <c r="K324" s="131">
        <v>148</v>
      </c>
      <c r="L324" s="129">
        <v>3473</v>
      </c>
      <c r="M324" s="131">
        <v>1007</v>
      </c>
      <c r="N324" s="129">
        <v>4681</v>
      </c>
      <c r="O324" s="131">
        <v>77</v>
      </c>
      <c r="P324" s="131">
        <v>73</v>
      </c>
      <c r="Q324" s="126">
        <v>0.48432488360062081</v>
      </c>
      <c r="R324" s="126">
        <v>1.5312984997413346E-2</v>
      </c>
      <c r="S324" s="126">
        <v>0.35933781686497673</v>
      </c>
      <c r="T324" s="130">
        <v>7.9668908432488361E-3</v>
      </c>
    </row>
    <row r="325" spans="1:20" x14ac:dyDescent="0.3">
      <c r="A325" s="19" t="s">
        <v>658</v>
      </c>
      <c r="B325" s="16" t="s">
        <v>759</v>
      </c>
      <c r="C325" s="124">
        <v>3318</v>
      </c>
      <c r="D325" s="125">
        <v>0.52772754671488853</v>
      </c>
      <c r="E325" s="125">
        <v>0.14240021873058537</v>
      </c>
      <c r="F325" s="125">
        <v>1.8949171901770416</v>
      </c>
      <c r="G325" s="126">
        <v>0.38478420494411353</v>
      </c>
      <c r="H325" s="127">
        <v>2508</v>
      </c>
      <c r="I325" s="126">
        <v>0.75587703435804698</v>
      </c>
      <c r="J325" s="128">
        <v>4.5198147380561916E-2</v>
      </c>
      <c r="K325" s="131">
        <v>810</v>
      </c>
      <c r="L325" s="131">
        <v>728</v>
      </c>
      <c r="M325" s="131">
        <v>28</v>
      </c>
      <c r="N325" s="131">
        <v>150</v>
      </c>
      <c r="O325" s="131">
        <v>20</v>
      </c>
      <c r="P325" s="131">
        <v>15</v>
      </c>
      <c r="Q325" s="126">
        <v>4.5207956600361664E-2</v>
      </c>
      <c r="R325" s="126">
        <v>0.24412296564195299</v>
      </c>
      <c r="S325" s="126">
        <v>0.21940928270042195</v>
      </c>
      <c r="T325" s="130">
        <v>6.0277275467148887E-3</v>
      </c>
    </row>
    <row r="326" spans="1:20" x14ac:dyDescent="0.3">
      <c r="A326" s="19" t="s">
        <v>658</v>
      </c>
      <c r="B326" s="16" t="s">
        <v>762</v>
      </c>
      <c r="C326" s="124">
        <v>34096</v>
      </c>
      <c r="D326" s="125">
        <v>1.5790708587517597</v>
      </c>
      <c r="E326" s="125">
        <v>0.42609114698882172</v>
      </c>
      <c r="F326" s="125">
        <v>0.63328380386329863</v>
      </c>
      <c r="G326" s="126">
        <v>0.12859538466203715</v>
      </c>
      <c r="H326" s="127">
        <v>12350</v>
      </c>
      <c r="I326" s="126">
        <v>0.36221257625527919</v>
      </c>
      <c r="J326" s="128">
        <v>0.22256663482852457</v>
      </c>
      <c r="K326" s="129">
        <v>9121</v>
      </c>
      <c r="L326" s="129">
        <v>21746</v>
      </c>
      <c r="M326" s="129">
        <v>2155</v>
      </c>
      <c r="N326" s="129">
        <v>16616</v>
      </c>
      <c r="O326" s="129">
        <v>1621</v>
      </c>
      <c r="P326" s="129">
        <v>2581</v>
      </c>
      <c r="Q326" s="126">
        <v>0.48732989206945099</v>
      </c>
      <c r="R326" s="126">
        <v>0.26750938526513374</v>
      </c>
      <c r="S326" s="126">
        <v>0.63778742374472075</v>
      </c>
      <c r="T326" s="130">
        <v>7.5698029094321911E-2</v>
      </c>
    </row>
    <row r="327" spans="1:20" x14ac:dyDescent="0.3">
      <c r="A327" s="19" t="s">
        <v>658</v>
      </c>
      <c r="B327" s="16" t="s">
        <v>763</v>
      </c>
      <c r="C327" s="124">
        <v>8025</v>
      </c>
      <c r="D327" s="125">
        <v>0.54654205607476636</v>
      </c>
      <c r="E327" s="125">
        <v>0.14747706238756944</v>
      </c>
      <c r="F327" s="125">
        <v>1.8296853625170999</v>
      </c>
      <c r="G327" s="126">
        <v>0.37153815014377839</v>
      </c>
      <c r="H327" s="127">
        <v>5510</v>
      </c>
      <c r="I327" s="126">
        <v>0.68660436137071656</v>
      </c>
      <c r="J327" s="128">
        <v>9.9298960154264815E-2</v>
      </c>
      <c r="K327" s="131">
        <v>637</v>
      </c>
      <c r="L327" s="129">
        <v>2515</v>
      </c>
      <c r="M327" s="131">
        <v>233</v>
      </c>
      <c r="N327" s="131">
        <v>920</v>
      </c>
      <c r="O327" s="131">
        <v>55</v>
      </c>
      <c r="P327" s="131">
        <v>26</v>
      </c>
      <c r="Q327" s="126">
        <v>0.1146417445482866</v>
      </c>
      <c r="R327" s="126">
        <v>7.9376947040498441E-2</v>
      </c>
      <c r="S327" s="126">
        <v>0.31339563862928349</v>
      </c>
      <c r="T327" s="130">
        <v>6.853582554517134E-3</v>
      </c>
    </row>
    <row r="328" spans="1:20" x14ac:dyDescent="0.3">
      <c r="A328" s="19" t="s">
        <v>658</v>
      </c>
      <c r="B328" s="16" t="s">
        <v>765</v>
      </c>
      <c r="C328" s="124">
        <v>19404</v>
      </c>
      <c r="D328" s="125">
        <v>1.2487116058544629</v>
      </c>
      <c r="E328" s="125">
        <v>0.33694812202244923</v>
      </c>
      <c r="F328" s="125">
        <v>0.8008254230293026</v>
      </c>
      <c r="G328" s="126">
        <v>0.16261659100288897</v>
      </c>
      <c r="H328" s="127">
        <v>8705</v>
      </c>
      <c r="I328" s="126">
        <v>0.44861884147598435</v>
      </c>
      <c r="J328" s="128">
        <v>0.15687793977184666</v>
      </c>
      <c r="K328" s="131">
        <v>1401</v>
      </c>
      <c r="L328" s="129">
        <v>10699</v>
      </c>
      <c r="M328" s="129">
        <v>1505</v>
      </c>
      <c r="N328" s="129">
        <v>10105</v>
      </c>
      <c r="O328" s="131">
        <v>249</v>
      </c>
      <c r="P328" s="131">
        <v>271</v>
      </c>
      <c r="Q328" s="126">
        <v>0.52076891362605648</v>
      </c>
      <c r="R328" s="126">
        <v>7.2201607915893626E-2</v>
      </c>
      <c r="S328" s="126">
        <v>0.5513811585240157</v>
      </c>
      <c r="T328" s="130">
        <v>1.396619253762111E-2</v>
      </c>
    </row>
    <row r="329" spans="1:20" x14ac:dyDescent="0.3">
      <c r="A329" s="19" t="s">
        <v>658</v>
      </c>
      <c r="B329" s="16" t="s">
        <v>767</v>
      </c>
      <c r="C329" s="124">
        <v>5208</v>
      </c>
      <c r="D329" s="125">
        <v>1.5733486943164363</v>
      </c>
      <c r="E329" s="125">
        <v>0.42454709746501956</v>
      </c>
      <c r="F329" s="125">
        <v>0.63558701488894309</v>
      </c>
      <c r="G329" s="126">
        <v>0.12906307751316293</v>
      </c>
      <c r="H329" s="127">
        <v>1702</v>
      </c>
      <c r="I329" s="126">
        <v>0.32680491551459295</v>
      </c>
      <c r="J329" s="128">
        <v>3.0672745949647678E-2</v>
      </c>
      <c r="K329" s="131">
        <v>428</v>
      </c>
      <c r="L329" s="129">
        <v>3506</v>
      </c>
      <c r="M329" s="131">
        <v>453</v>
      </c>
      <c r="N329" s="129">
        <v>2891</v>
      </c>
      <c r="O329" s="131">
        <v>326</v>
      </c>
      <c r="P329" s="131">
        <v>590</v>
      </c>
      <c r="Q329" s="126">
        <v>0.55510752688172038</v>
      </c>
      <c r="R329" s="126">
        <v>8.218125960061444E-2</v>
      </c>
      <c r="S329" s="126">
        <v>0.6731950844854071</v>
      </c>
      <c r="T329" s="130">
        <v>0.11328725038402458</v>
      </c>
    </row>
    <row r="330" spans="1:20" x14ac:dyDescent="0.3">
      <c r="A330" s="19" t="s">
        <v>658</v>
      </c>
      <c r="B330" s="16" t="s">
        <v>771</v>
      </c>
      <c r="C330" s="124">
        <v>19111</v>
      </c>
      <c r="D330" s="125">
        <v>0.78902202919784414</v>
      </c>
      <c r="E330" s="125">
        <v>0.21290703932445196</v>
      </c>
      <c r="F330" s="125">
        <v>1.2673917368525764</v>
      </c>
      <c r="G330" s="126">
        <v>0.25735811799353336</v>
      </c>
      <c r="H330" s="127">
        <v>10970</v>
      </c>
      <c r="I330" s="126">
        <v>0.5740149652032861</v>
      </c>
      <c r="J330" s="128">
        <v>0.19769684081529673</v>
      </c>
      <c r="K330" s="129">
        <v>2279</v>
      </c>
      <c r="L330" s="129">
        <v>8141</v>
      </c>
      <c r="M330" s="131">
        <v>594</v>
      </c>
      <c r="N330" s="129">
        <v>3320</v>
      </c>
      <c r="O330" s="131">
        <v>377</v>
      </c>
      <c r="P330" s="131">
        <v>368</v>
      </c>
      <c r="Q330" s="126">
        <v>0.17372194024383864</v>
      </c>
      <c r="R330" s="126">
        <v>0.11925069331798441</v>
      </c>
      <c r="S330" s="126">
        <v>0.42598503479671396</v>
      </c>
      <c r="T330" s="130">
        <v>1.9726858877086494E-2</v>
      </c>
    </row>
    <row r="331" spans="1:20" x14ac:dyDescent="0.3">
      <c r="A331" s="19" t="s">
        <v>658</v>
      </c>
      <c r="B331" s="16" t="s">
        <v>772</v>
      </c>
      <c r="C331" s="124">
        <v>13299</v>
      </c>
      <c r="D331" s="125">
        <v>0.68606662155049247</v>
      </c>
      <c r="E331" s="125">
        <v>0.18512589987144518</v>
      </c>
      <c r="F331" s="125">
        <v>1.457584392810171</v>
      </c>
      <c r="G331" s="126">
        <v>0.29597887160124897</v>
      </c>
      <c r="H331" s="127">
        <v>9061</v>
      </c>
      <c r="I331" s="126">
        <v>0.68132942326490709</v>
      </c>
      <c r="J331" s="128">
        <v>0.16329362576366488</v>
      </c>
      <c r="K331" s="129">
        <v>2112</v>
      </c>
      <c r="L331" s="129">
        <v>4238</v>
      </c>
      <c r="M331" s="131">
        <v>277</v>
      </c>
      <c r="N331" s="129">
        <v>2199</v>
      </c>
      <c r="O331" s="131">
        <v>149</v>
      </c>
      <c r="P331" s="131">
        <v>149</v>
      </c>
      <c r="Q331" s="126">
        <v>0.16535077825400407</v>
      </c>
      <c r="R331" s="126">
        <v>0.15880893300248139</v>
      </c>
      <c r="S331" s="126">
        <v>0.31867057673509286</v>
      </c>
      <c r="T331" s="130">
        <v>1.1203849913527334E-2</v>
      </c>
    </row>
    <row r="332" spans="1:20" x14ac:dyDescent="0.3">
      <c r="A332" s="19" t="s">
        <v>658</v>
      </c>
      <c r="B332" s="16" t="s">
        <v>774</v>
      </c>
      <c r="C332" s="124">
        <v>12521</v>
      </c>
      <c r="D332" s="125">
        <v>0.70912866384474083</v>
      </c>
      <c r="E332" s="125">
        <v>0.19134888346879228</v>
      </c>
      <c r="F332" s="125">
        <v>1.4101813267259826</v>
      </c>
      <c r="G332" s="126">
        <v>0.28635314695762298</v>
      </c>
      <c r="H332" s="127">
        <v>8269</v>
      </c>
      <c r="I332" s="126">
        <v>0.66041051034262443</v>
      </c>
      <c r="J332" s="128">
        <v>0.14902052659085585</v>
      </c>
      <c r="K332" s="131">
        <v>1634</v>
      </c>
      <c r="L332" s="129">
        <v>4252</v>
      </c>
      <c r="M332" s="131">
        <v>389</v>
      </c>
      <c r="N332" s="129">
        <v>2171</v>
      </c>
      <c r="O332" s="131">
        <v>173</v>
      </c>
      <c r="P332" s="131">
        <v>260</v>
      </c>
      <c r="Q332" s="126">
        <v>0.17338870697228656</v>
      </c>
      <c r="R332" s="126">
        <v>0.13050075872534142</v>
      </c>
      <c r="S332" s="126">
        <v>0.33958948965737562</v>
      </c>
      <c r="T332" s="130">
        <v>2.0765114607459469E-2</v>
      </c>
    </row>
    <row r="333" spans="1:20" x14ac:dyDescent="0.3">
      <c r="A333" s="19" t="s">
        <v>658</v>
      </c>
      <c r="B333" s="16" t="s">
        <v>778</v>
      </c>
      <c r="C333" s="124">
        <v>37673</v>
      </c>
      <c r="D333" s="125">
        <v>1.9783399251453295</v>
      </c>
      <c r="E333" s="125">
        <v>0.53382856327631778</v>
      </c>
      <c r="F333" s="125">
        <v>0.50547430564873208</v>
      </c>
      <c r="G333" s="126">
        <v>0.1026422314531609</v>
      </c>
      <c r="H333" s="127">
        <v>10444</v>
      </c>
      <c r="I333" s="126">
        <v>0.27722772277227725</v>
      </c>
      <c r="J333" s="128">
        <v>0.18821748454648668</v>
      </c>
      <c r="K333" s="129">
        <v>13779</v>
      </c>
      <c r="L333" s="129">
        <v>27229</v>
      </c>
      <c r="M333" s="129">
        <v>2210</v>
      </c>
      <c r="N333" s="129">
        <v>25555</v>
      </c>
      <c r="O333" s="129">
        <v>2999</v>
      </c>
      <c r="P333" s="129">
        <v>2758</v>
      </c>
      <c r="Q333" s="126">
        <v>0.67833727072439143</v>
      </c>
      <c r="R333" s="126">
        <v>0.36575266105699039</v>
      </c>
      <c r="S333" s="126">
        <v>0.72277227722772275</v>
      </c>
      <c r="T333" s="130">
        <v>7.9606083932790062E-2</v>
      </c>
    </row>
    <row r="334" spans="1:20" x14ac:dyDescent="0.3">
      <c r="A334" s="19" t="s">
        <v>658</v>
      </c>
      <c r="B334" s="16" t="s">
        <v>781</v>
      </c>
      <c r="C334" s="124">
        <v>6165</v>
      </c>
      <c r="D334" s="125">
        <v>1.4063260340632604</v>
      </c>
      <c r="E334" s="125">
        <v>0.37947826696512876</v>
      </c>
      <c r="F334" s="125">
        <v>0.71107266435986161</v>
      </c>
      <c r="G334" s="126">
        <v>0.14439128592613515</v>
      </c>
      <c r="H334" s="127">
        <v>3062</v>
      </c>
      <c r="I334" s="126">
        <v>0.49667477696674778</v>
      </c>
      <c r="J334" s="128">
        <v>5.5182108165582368E-2</v>
      </c>
      <c r="K334" s="129">
        <v>2497</v>
      </c>
      <c r="L334" s="129">
        <v>3103</v>
      </c>
      <c r="M334" s="131">
        <v>262</v>
      </c>
      <c r="N334" s="129">
        <v>2354</v>
      </c>
      <c r="O334" s="131">
        <v>155</v>
      </c>
      <c r="P334" s="131">
        <v>299</v>
      </c>
      <c r="Q334" s="126">
        <v>0.38183292781832928</v>
      </c>
      <c r="R334" s="126">
        <v>0.40502838605028385</v>
      </c>
      <c r="S334" s="126">
        <v>0.50332522303325222</v>
      </c>
      <c r="T334" s="130">
        <v>4.8499594484995946E-2</v>
      </c>
    </row>
    <row r="335" spans="1:20" ht="15" thickBot="1" x14ac:dyDescent="0.35">
      <c r="A335" s="20" t="s">
        <v>658</v>
      </c>
      <c r="B335" s="22" t="s">
        <v>782</v>
      </c>
      <c r="C335" s="134">
        <v>17196</v>
      </c>
      <c r="D335" s="135">
        <v>1.4974994184694115</v>
      </c>
      <c r="E335" s="135">
        <v>0.40408018506219173</v>
      </c>
      <c r="F335" s="135">
        <v>0.66777989204302746</v>
      </c>
      <c r="G335" s="136">
        <v>0.13560020256792088</v>
      </c>
      <c r="H335" s="137">
        <v>5559</v>
      </c>
      <c r="I335" s="136">
        <v>0.32327285415212842</v>
      </c>
      <c r="J335" s="138">
        <v>0.10018201805763305</v>
      </c>
      <c r="K335" s="139">
        <v>2421</v>
      </c>
      <c r="L335" s="139">
        <v>11637</v>
      </c>
      <c r="M335" s="140">
        <v>1571</v>
      </c>
      <c r="N335" s="139">
        <v>9576</v>
      </c>
      <c r="O335" s="140">
        <v>237</v>
      </c>
      <c r="P335" s="140">
        <v>309</v>
      </c>
      <c r="Q335" s="136">
        <v>0.55687369155617583</v>
      </c>
      <c r="R335" s="136">
        <v>0.14078855547801813</v>
      </c>
      <c r="S335" s="136">
        <v>0.67672714584787164</v>
      </c>
      <c r="T335" s="141">
        <v>1.7969295184926726E-2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35"/>
  <sheetViews>
    <sheetView workbookViewId="0">
      <selection sqref="A1:B1048576"/>
    </sheetView>
  </sheetViews>
  <sheetFormatPr defaultRowHeight="14.4" x14ac:dyDescent="0.3"/>
  <cols>
    <col min="1" max="1" width="6.6640625" style="2" customWidth="1"/>
    <col min="2" max="2" width="10.6640625" style="2" customWidth="1"/>
    <col min="3" max="10" width="8.88671875" style="2" customWidth="1"/>
    <col min="11" max="11" width="10.33203125" style="2" customWidth="1"/>
  </cols>
  <sheetData>
    <row r="1" spans="1:11" ht="15" thickBot="1" x14ac:dyDescent="0.35"/>
    <row r="2" spans="1:11" ht="61.8" thickBot="1" x14ac:dyDescent="0.35">
      <c r="A2" s="4" t="s">
        <v>2</v>
      </c>
      <c r="B2" s="5" t="s">
        <v>6</v>
      </c>
      <c r="C2" s="4" t="s">
        <v>1211</v>
      </c>
      <c r="D2" s="5" t="s">
        <v>1212</v>
      </c>
      <c r="E2" s="5" t="s">
        <v>1213</v>
      </c>
      <c r="F2" s="5" t="s">
        <v>1214</v>
      </c>
      <c r="G2" s="5" t="s">
        <v>1215</v>
      </c>
      <c r="H2" s="5" t="s">
        <v>1216</v>
      </c>
      <c r="I2" s="5" t="s">
        <v>1217</v>
      </c>
      <c r="J2" s="5" t="s">
        <v>1218</v>
      </c>
      <c r="K2" s="5" t="s">
        <v>1219</v>
      </c>
    </row>
    <row r="3" spans="1:11" x14ac:dyDescent="0.3">
      <c r="A3" s="8"/>
      <c r="B3" s="8"/>
      <c r="C3" s="31"/>
      <c r="D3" s="8"/>
      <c r="E3" s="8"/>
      <c r="F3" s="8"/>
      <c r="G3" s="8"/>
      <c r="H3" s="8"/>
      <c r="I3" s="8"/>
      <c r="J3" s="8"/>
      <c r="K3" s="8"/>
    </row>
    <row r="4" spans="1:11" ht="19.2" x14ac:dyDescent="0.3">
      <c r="A4" s="11" t="s">
        <v>12</v>
      </c>
      <c r="B4" s="11" t="s">
        <v>12</v>
      </c>
      <c r="C4" s="37" t="s">
        <v>1220</v>
      </c>
      <c r="D4" s="11" t="s">
        <v>1220</v>
      </c>
      <c r="E4" s="11" t="s">
        <v>1220</v>
      </c>
      <c r="F4" s="11" t="s">
        <v>1220</v>
      </c>
      <c r="G4" s="11" t="s">
        <v>1220</v>
      </c>
      <c r="H4" s="11" t="s">
        <v>1220</v>
      </c>
      <c r="I4" s="11" t="s">
        <v>1220</v>
      </c>
      <c r="J4" s="11" t="s">
        <v>1220</v>
      </c>
      <c r="K4" s="11" t="s">
        <v>1220</v>
      </c>
    </row>
    <row r="5" spans="1:11" ht="39" thickBot="1" x14ac:dyDescent="0.35">
      <c r="A5" s="14" t="s">
        <v>14</v>
      </c>
      <c r="B5" s="14" t="s">
        <v>14</v>
      </c>
      <c r="C5" s="43" t="s">
        <v>1221</v>
      </c>
      <c r="D5" s="14" t="s">
        <v>1221</v>
      </c>
      <c r="E5" s="14" t="s">
        <v>1221</v>
      </c>
      <c r="F5" s="14" t="s">
        <v>1221</v>
      </c>
      <c r="G5" s="14" t="s">
        <v>1221</v>
      </c>
      <c r="H5" s="14" t="s">
        <v>1221</v>
      </c>
      <c r="I5" s="14" t="s">
        <v>1221</v>
      </c>
      <c r="J5" s="14" t="s">
        <v>1221</v>
      </c>
      <c r="K5" s="14" t="s">
        <v>815</v>
      </c>
    </row>
    <row r="6" spans="1:11" x14ac:dyDescent="0.3">
      <c r="A6" s="16" t="s">
        <v>17</v>
      </c>
      <c r="B6" s="16" t="s">
        <v>21</v>
      </c>
      <c r="C6" s="19">
        <v>52591</v>
      </c>
      <c r="D6" s="16">
        <v>3180</v>
      </c>
      <c r="E6" s="16">
        <v>40715</v>
      </c>
      <c r="F6" s="16">
        <v>23313</v>
      </c>
      <c r="G6" s="78">
        <v>1057</v>
      </c>
      <c r="H6" s="78">
        <v>1218</v>
      </c>
      <c r="I6" s="78">
        <v>667</v>
      </c>
      <c r="J6" s="16">
        <v>6994</v>
      </c>
      <c r="K6" s="48">
        <f t="shared" ref="K6:K69" si="0">(D6+E6+G6+I6)/C6</f>
        <v>0.86742978836683082</v>
      </c>
    </row>
    <row r="7" spans="1:11" x14ac:dyDescent="0.3">
      <c r="A7" s="16" t="s">
        <v>17</v>
      </c>
      <c r="B7" s="16" t="s">
        <v>22</v>
      </c>
      <c r="C7" s="19">
        <v>22860</v>
      </c>
      <c r="D7" s="78">
        <v>545</v>
      </c>
      <c r="E7" s="16">
        <v>14414</v>
      </c>
      <c r="F7" s="16">
        <v>6696</v>
      </c>
      <c r="G7" s="78">
        <v>632</v>
      </c>
      <c r="H7" s="78">
        <v>337</v>
      </c>
      <c r="I7" s="78">
        <v>236</v>
      </c>
      <c r="J7" s="16">
        <v>6171</v>
      </c>
      <c r="K7" s="48">
        <f t="shared" si="0"/>
        <v>0.69234470691163608</v>
      </c>
    </row>
    <row r="8" spans="1:11" x14ac:dyDescent="0.3">
      <c r="A8" s="19" t="s">
        <v>17</v>
      </c>
      <c r="B8" s="16" t="s">
        <v>24</v>
      </c>
      <c r="C8" s="90">
        <v>285</v>
      </c>
      <c r="D8" s="78">
        <v>1</v>
      </c>
      <c r="E8" s="78">
        <v>105</v>
      </c>
      <c r="F8" s="78">
        <v>3</v>
      </c>
      <c r="G8" s="78">
        <v>1</v>
      </c>
      <c r="H8" s="78">
        <v>3</v>
      </c>
      <c r="I8" s="78">
        <v>4</v>
      </c>
      <c r="J8" s="78">
        <v>74</v>
      </c>
      <c r="K8" s="48">
        <f t="shared" si="0"/>
        <v>0.38947368421052631</v>
      </c>
    </row>
    <row r="9" spans="1:11" x14ac:dyDescent="0.3">
      <c r="A9" s="19" t="s">
        <v>17</v>
      </c>
      <c r="B9" s="16" t="s">
        <v>26</v>
      </c>
      <c r="C9" s="19">
        <v>8528</v>
      </c>
      <c r="D9" s="78">
        <v>147</v>
      </c>
      <c r="E9" s="16">
        <v>5309</v>
      </c>
      <c r="F9" s="16">
        <v>2397</v>
      </c>
      <c r="G9" s="78">
        <v>132</v>
      </c>
      <c r="H9" s="78">
        <v>318</v>
      </c>
      <c r="I9" s="78">
        <v>595</v>
      </c>
      <c r="J9" s="16">
        <v>1686</v>
      </c>
      <c r="K9" s="48">
        <f t="shared" si="0"/>
        <v>0.72502345215759845</v>
      </c>
    </row>
    <row r="10" spans="1:11" x14ac:dyDescent="0.3">
      <c r="A10" s="19" t="s">
        <v>17</v>
      </c>
      <c r="B10" s="16" t="s">
        <v>28</v>
      </c>
      <c r="C10" s="19">
        <v>3306</v>
      </c>
      <c r="D10" s="78">
        <v>225</v>
      </c>
      <c r="E10" s="16">
        <v>1737</v>
      </c>
      <c r="F10" s="78">
        <v>49</v>
      </c>
      <c r="G10" s="78">
        <v>53</v>
      </c>
      <c r="H10" s="78">
        <v>3</v>
      </c>
      <c r="I10" s="78">
        <v>2</v>
      </c>
      <c r="J10" s="78">
        <v>131</v>
      </c>
      <c r="K10" s="48">
        <f t="shared" si="0"/>
        <v>0.6101028433151845</v>
      </c>
    </row>
    <row r="11" spans="1:11" x14ac:dyDescent="0.3">
      <c r="A11" s="19" t="s">
        <v>17</v>
      </c>
      <c r="B11" s="16" t="s">
        <v>30</v>
      </c>
      <c r="C11" s="19">
        <v>1073</v>
      </c>
      <c r="D11" s="78">
        <v>5</v>
      </c>
      <c r="E11" s="78">
        <v>494</v>
      </c>
      <c r="F11" s="78">
        <v>11</v>
      </c>
      <c r="G11" s="78">
        <v>7</v>
      </c>
      <c r="H11" s="78">
        <v>0</v>
      </c>
      <c r="I11" s="78">
        <v>0</v>
      </c>
      <c r="J11" s="78">
        <v>481</v>
      </c>
      <c r="K11" s="48">
        <f t="shared" si="0"/>
        <v>0.47157502329916123</v>
      </c>
    </row>
    <row r="12" spans="1:11" x14ac:dyDescent="0.3">
      <c r="A12" s="19" t="s">
        <v>17</v>
      </c>
      <c r="B12" s="16" t="s">
        <v>34</v>
      </c>
      <c r="C12" s="19">
        <v>39622</v>
      </c>
      <c r="D12" s="78">
        <v>984</v>
      </c>
      <c r="E12" s="16">
        <v>28691</v>
      </c>
      <c r="F12" s="16">
        <v>23027</v>
      </c>
      <c r="G12" s="16">
        <v>2797</v>
      </c>
      <c r="H12" s="78">
        <v>625</v>
      </c>
      <c r="I12" s="78">
        <v>357</v>
      </c>
      <c r="J12" s="16">
        <v>15459</v>
      </c>
      <c r="K12" s="48">
        <f t="shared" si="0"/>
        <v>0.82855484326889106</v>
      </c>
    </row>
    <row r="13" spans="1:11" x14ac:dyDescent="0.3">
      <c r="A13" s="19" t="s">
        <v>17</v>
      </c>
      <c r="B13" s="16" t="s">
        <v>35</v>
      </c>
      <c r="C13" s="19">
        <v>24898</v>
      </c>
      <c r="D13" s="78">
        <v>618</v>
      </c>
      <c r="E13" s="16">
        <v>16992</v>
      </c>
      <c r="F13" s="16">
        <v>14340</v>
      </c>
      <c r="G13" s="16">
        <v>1454</v>
      </c>
      <c r="H13" s="78">
        <v>416</v>
      </c>
      <c r="I13" s="78">
        <v>206</v>
      </c>
      <c r="J13" s="16">
        <v>9985</v>
      </c>
      <c r="K13" s="48">
        <f t="shared" si="0"/>
        <v>0.77395774761024982</v>
      </c>
    </row>
    <row r="14" spans="1:11" x14ac:dyDescent="0.3">
      <c r="A14" s="19" t="s">
        <v>17</v>
      </c>
      <c r="B14" s="16" t="s">
        <v>37</v>
      </c>
      <c r="C14" s="19">
        <v>36632</v>
      </c>
      <c r="D14" s="16">
        <v>2450</v>
      </c>
      <c r="E14" s="16">
        <v>27472</v>
      </c>
      <c r="F14" s="16">
        <v>2510</v>
      </c>
      <c r="G14" s="78">
        <v>560</v>
      </c>
      <c r="H14" s="78">
        <v>268</v>
      </c>
      <c r="I14" s="78">
        <v>199</v>
      </c>
      <c r="J14" s="16">
        <v>3427</v>
      </c>
      <c r="K14" s="48">
        <f t="shared" si="0"/>
        <v>0.83754640751255738</v>
      </c>
    </row>
    <row r="15" spans="1:11" x14ac:dyDescent="0.3">
      <c r="A15" s="19" t="s">
        <v>17</v>
      </c>
      <c r="B15" s="16" t="s">
        <v>41</v>
      </c>
      <c r="C15" s="19">
        <v>24161</v>
      </c>
      <c r="D15" s="16">
        <v>1052</v>
      </c>
      <c r="E15" s="16">
        <v>18593</v>
      </c>
      <c r="F15" s="16">
        <v>9234</v>
      </c>
      <c r="G15" s="16">
        <v>2630</v>
      </c>
      <c r="H15" s="16">
        <v>3529</v>
      </c>
      <c r="I15" s="16">
        <v>2265</v>
      </c>
      <c r="J15" s="16">
        <v>5974</v>
      </c>
      <c r="K15" s="48">
        <f t="shared" si="0"/>
        <v>1.0156864368196681</v>
      </c>
    </row>
    <row r="16" spans="1:11" x14ac:dyDescent="0.3">
      <c r="A16" s="19" t="s">
        <v>17</v>
      </c>
      <c r="B16" s="16" t="s">
        <v>42</v>
      </c>
      <c r="C16" s="19">
        <v>16621</v>
      </c>
      <c r="D16" s="78">
        <v>457</v>
      </c>
      <c r="E16" s="16">
        <v>12040</v>
      </c>
      <c r="F16" s="16">
        <v>5641</v>
      </c>
      <c r="G16" s="78">
        <v>685</v>
      </c>
      <c r="H16" s="16">
        <v>3511</v>
      </c>
      <c r="I16" s="16">
        <v>1520</v>
      </c>
      <c r="J16" s="16">
        <v>7429</v>
      </c>
      <c r="K16" s="48">
        <f t="shared" si="0"/>
        <v>0.88454364959990373</v>
      </c>
    </row>
    <row r="17" spans="1:11" x14ac:dyDescent="0.3">
      <c r="A17" s="19" t="s">
        <v>17</v>
      </c>
      <c r="B17" s="16" t="s">
        <v>44</v>
      </c>
      <c r="C17" s="19">
        <v>12370</v>
      </c>
      <c r="D17" s="78">
        <v>508</v>
      </c>
      <c r="E17" s="16">
        <v>8647</v>
      </c>
      <c r="F17" s="16">
        <v>3320</v>
      </c>
      <c r="G17" s="16">
        <v>2673</v>
      </c>
      <c r="H17" s="78">
        <v>559</v>
      </c>
      <c r="I17" s="78">
        <v>125</v>
      </c>
      <c r="J17" s="16">
        <v>3071</v>
      </c>
      <c r="K17" s="48">
        <f t="shared" si="0"/>
        <v>0.96628940986257073</v>
      </c>
    </row>
    <row r="18" spans="1:11" x14ac:dyDescent="0.3">
      <c r="A18" s="19" t="s">
        <v>17</v>
      </c>
      <c r="B18" s="16" t="s">
        <v>46</v>
      </c>
      <c r="C18" s="19">
        <v>10554</v>
      </c>
      <c r="D18" s="78">
        <v>644</v>
      </c>
      <c r="E18" s="16">
        <v>8661</v>
      </c>
      <c r="F18" s="16">
        <v>2828</v>
      </c>
      <c r="G18" s="16">
        <v>2004</v>
      </c>
      <c r="H18" s="78">
        <v>68</v>
      </c>
      <c r="I18" s="78">
        <v>29</v>
      </c>
      <c r="J18" s="16">
        <v>2580</v>
      </c>
      <c r="K18" s="48">
        <f t="shared" si="0"/>
        <v>1.074284631419367</v>
      </c>
    </row>
    <row r="19" spans="1:11" x14ac:dyDescent="0.3">
      <c r="A19" s="19" t="s">
        <v>17</v>
      </c>
      <c r="B19" s="16" t="s">
        <v>50</v>
      </c>
      <c r="C19" s="19">
        <v>10743</v>
      </c>
      <c r="D19" s="78">
        <v>70</v>
      </c>
      <c r="E19" s="16">
        <v>4135</v>
      </c>
      <c r="F19" s="16">
        <v>1313</v>
      </c>
      <c r="G19" s="78">
        <v>41</v>
      </c>
      <c r="H19" s="78">
        <v>69</v>
      </c>
      <c r="I19" s="78">
        <v>22</v>
      </c>
      <c r="J19" s="16">
        <v>5123</v>
      </c>
      <c r="K19" s="48">
        <f t="shared" si="0"/>
        <v>0.39728195103788516</v>
      </c>
    </row>
    <row r="20" spans="1:11" x14ac:dyDescent="0.3">
      <c r="A20" s="19" t="s">
        <v>17</v>
      </c>
      <c r="B20" s="16" t="s">
        <v>51</v>
      </c>
      <c r="C20" s="90">
        <v>479</v>
      </c>
      <c r="D20" s="78">
        <v>3</v>
      </c>
      <c r="E20" s="78">
        <v>215</v>
      </c>
      <c r="F20" s="78">
        <v>43</v>
      </c>
      <c r="G20" s="78">
        <v>15</v>
      </c>
      <c r="H20" s="78">
        <v>1</v>
      </c>
      <c r="I20" s="78">
        <v>1</v>
      </c>
      <c r="J20" s="78">
        <v>233</v>
      </c>
      <c r="K20" s="48">
        <f t="shared" si="0"/>
        <v>0.48851774530271397</v>
      </c>
    </row>
    <row r="21" spans="1:11" x14ac:dyDescent="0.3">
      <c r="A21" s="19" t="s">
        <v>17</v>
      </c>
      <c r="B21" s="16" t="s">
        <v>53</v>
      </c>
      <c r="C21" s="19">
        <v>1719</v>
      </c>
      <c r="D21" s="78">
        <v>7</v>
      </c>
      <c r="E21" s="78">
        <v>505</v>
      </c>
      <c r="F21" s="78">
        <v>107</v>
      </c>
      <c r="G21" s="78">
        <v>6</v>
      </c>
      <c r="H21" s="78">
        <v>31</v>
      </c>
      <c r="I21" s="78">
        <v>13</v>
      </c>
      <c r="J21" s="16">
        <v>1005</v>
      </c>
      <c r="K21" s="48">
        <f t="shared" si="0"/>
        <v>0.30890052356020942</v>
      </c>
    </row>
    <row r="22" spans="1:11" x14ac:dyDescent="0.3">
      <c r="A22" s="19" t="s">
        <v>17</v>
      </c>
      <c r="B22" s="16" t="s">
        <v>55</v>
      </c>
      <c r="C22" s="90">
        <v>1212</v>
      </c>
      <c r="D22" s="78">
        <v>3</v>
      </c>
      <c r="E22" s="78">
        <v>222</v>
      </c>
      <c r="F22" s="78">
        <v>6</v>
      </c>
      <c r="G22" s="78">
        <v>1</v>
      </c>
      <c r="H22" s="78">
        <v>10</v>
      </c>
      <c r="I22" s="78">
        <v>0</v>
      </c>
      <c r="J22" s="78">
        <v>671</v>
      </c>
      <c r="K22" s="48">
        <f t="shared" si="0"/>
        <v>0.18646864686468648</v>
      </c>
    </row>
    <row r="23" spans="1:11" x14ac:dyDescent="0.3">
      <c r="A23" s="19" t="s">
        <v>17</v>
      </c>
      <c r="B23" s="16" t="s">
        <v>57</v>
      </c>
      <c r="C23" s="19">
        <v>1711</v>
      </c>
      <c r="D23" s="78">
        <v>12</v>
      </c>
      <c r="E23" s="78">
        <v>12</v>
      </c>
      <c r="F23" s="78">
        <v>15</v>
      </c>
      <c r="G23" s="78">
        <v>11</v>
      </c>
      <c r="H23" s="78">
        <v>11</v>
      </c>
      <c r="I23" s="78">
        <v>11</v>
      </c>
      <c r="J23" s="78">
        <v>444</v>
      </c>
      <c r="K23" s="48">
        <f t="shared" si="0"/>
        <v>2.6884862653419054E-2</v>
      </c>
    </row>
    <row r="24" spans="1:11" x14ac:dyDescent="0.3">
      <c r="A24" s="19" t="s">
        <v>59</v>
      </c>
      <c r="B24" s="16" t="s">
        <v>63</v>
      </c>
      <c r="C24" s="19">
        <v>26495</v>
      </c>
      <c r="D24" s="16">
        <v>1375</v>
      </c>
      <c r="E24" s="16">
        <v>18056</v>
      </c>
      <c r="F24" s="16">
        <v>11166</v>
      </c>
      <c r="G24" s="16">
        <v>2458</v>
      </c>
      <c r="H24" s="78">
        <v>141</v>
      </c>
      <c r="I24" s="78">
        <v>35</v>
      </c>
      <c r="J24" s="16">
        <v>3323</v>
      </c>
      <c r="K24" s="48">
        <f t="shared" si="0"/>
        <v>0.82747688243064732</v>
      </c>
    </row>
    <row r="25" spans="1:11" x14ac:dyDescent="0.3">
      <c r="A25" s="19" t="s">
        <v>59</v>
      </c>
      <c r="B25" s="16" t="s">
        <v>64</v>
      </c>
      <c r="C25" s="19">
        <v>15347</v>
      </c>
      <c r="D25" s="78">
        <v>311</v>
      </c>
      <c r="E25" s="16">
        <v>10148</v>
      </c>
      <c r="F25" s="16">
        <v>5594</v>
      </c>
      <c r="G25" s="16">
        <v>2076</v>
      </c>
      <c r="H25" s="78">
        <v>88</v>
      </c>
      <c r="I25" s="78">
        <v>25</v>
      </c>
      <c r="J25" s="16">
        <v>3611</v>
      </c>
      <c r="K25" s="48">
        <f t="shared" si="0"/>
        <v>0.81840099042158077</v>
      </c>
    </row>
    <row r="26" spans="1:11" x14ac:dyDescent="0.3">
      <c r="A26" s="19" t="s">
        <v>59</v>
      </c>
      <c r="B26" s="16" t="s">
        <v>66</v>
      </c>
      <c r="C26" s="19">
        <v>5910</v>
      </c>
      <c r="D26" s="78">
        <v>23</v>
      </c>
      <c r="E26" s="16">
        <v>2074</v>
      </c>
      <c r="F26" s="78">
        <v>491</v>
      </c>
      <c r="G26" s="78">
        <v>471</v>
      </c>
      <c r="H26" s="78">
        <v>2</v>
      </c>
      <c r="I26" s="78">
        <v>1</v>
      </c>
      <c r="J26" s="16">
        <v>1047</v>
      </c>
      <c r="K26" s="48">
        <f t="shared" si="0"/>
        <v>0.43468697123519456</v>
      </c>
    </row>
    <row r="27" spans="1:11" x14ac:dyDescent="0.3">
      <c r="A27" s="19" t="s">
        <v>59</v>
      </c>
      <c r="B27" s="16" t="s">
        <v>68</v>
      </c>
      <c r="C27" s="19">
        <v>1406</v>
      </c>
      <c r="D27" s="78">
        <v>14</v>
      </c>
      <c r="E27" s="78">
        <v>300</v>
      </c>
      <c r="F27" s="78">
        <v>73</v>
      </c>
      <c r="G27" s="78">
        <v>19</v>
      </c>
      <c r="H27" s="78">
        <v>1</v>
      </c>
      <c r="I27" s="78">
        <v>1</v>
      </c>
      <c r="J27" s="78">
        <v>143</v>
      </c>
      <c r="K27" s="48">
        <f t="shared" si="0"/>
        <v>0.2375533428165007</v>
      </c>
    </row>
    <row r="28" spans="1:11" x14ac:dyDescent="0.3">
      <c r="A28" s="19" t="s">
        <v>59</v>
      </c>
      <c r="B28" s="16" t="s">
        <v>72</v>
      </c>
      <c r="C28" s="19">
        <v>2081</v>
      </c>
      <c r="D28" s="78">
        <v>43</v>
      </c>
      <c r="E28" s="78">
        <v>1122</v>
      </c>
      <c r="F28" s="78">
        <v>393</v>
      </c>
      <c r="G28" s="78">
        <v>70</v>
      </c>
      <c r="H28" s="78">
        <v>24</v>
      </c>
      <c r="I28" s="78">
        <v>12</v>
      </c>
      <c r="J28" s="78">
        <v>476</v>
      </c>
      <c r="K28" s="48">
        <f t="shared" si="0"/>
        <v>0.59923113887554058</v>
      </c>
    </row>
    <row r="29" spans="1:11" x14ac:dyDescent="0.3">
      <c r="A29" s="19" t="s">
        <v>59</v>
      </c>
      <c r="B29" s="16" t="s">
        <v>74</v>
      </c>
      <c r="C29" s="19">
        <v>4733</v>
      </c>
      <c r="D29" s="78">
        <v>115</v>
      </c>
      <c r="E29" s="16">
        <v>2002</v>
      </c>
      <c r="F29" s="78">
        <v>194</v>
      </c>
      <c r="G29" s="78">
        <v>48</v>
      </c>
      <c r="H29" s="78">
        <v>53</v>
      </c>
      <c r="I29" s="78">
        <v>70</v>
      </c>
      <c r="J29" s="78">
        <v>192</v>
      </c>
      <c r="K29" s="48">
        <f t="shared" si="0"/>
        <v>0.47221635326431438</v>
      </c>
    </row>
    <row r="30" spans="1:11" x14ac:dyDescent="0.3">
      <c r="A30" s="19" t="s">
        <v>59</v>
      </c>
      <c r="B30" s="16" t="s">
        <v>76</v>
      </c>
      <c r="C30" s="19">
        <v>1302</v>
      </c>
      <c r="D30" s="78">
        <v>25</v>
      </c>
      <c r="E30" s="78">
        <v>721</v>
      </c>
      <c r="F30" s="78">
        <v>96</v>
      </c>
      <c r="G30" s="78">
        <v>87</v>
      </c>
      <c r="H30" s="78" t="s">
        <v>896</v>
      </c>
      <c r="I30" s="78">
        <v>0</v>
      </c>
      <c r="J30" s="78">
        <v>32</v>
      </c>
      <c r="K30" s="48">
        <f t="shared" si="0"/>
        <v>0.63978494623655913</v>
      </c>
    </row>
    <row r="31" spans="1:11" x14ac:dyDescent="0.3">
      <c r="A31" s="19" t="s">
        <v>78</v>
      </c>
      <c r="B31" s="16" t="s">
        <v>82</v>
      </c>
      <c r="C31" s="19">
        <v>89197</v>
      </c>
      <c r="D31" s="16">
        <v>4281</v>
      </c>
      <c r="E31" s="16">
        <v>39382</v>
      </c>
      <c r="F31" s="16">
        <v>42304</v>
      </c>
      <c r="G31" s="16">
        <v>4331</v>
      </c>
      <c r="H31" s="16">
        <v>3935</v>
      </c>
      <c r="I31" s="16">
        <v>2966</v>
      </c>
      <c r="J31" s="16">
        <v>11963</v>
      </c>
      <c r="K31" s="48">
        <f t="shared" si="0"/>
        <v>0.57131966321737282</v>
      </c>
    </row>
    <row r="32" spans="1:11" x14ac:dyDescent="0.3">
      <c r="A32" s="19" t="s">
        <v>78</v>
      </c>
      <c r="B32" s="16" t="s">
        <v>83</v>
      </c>
      <c r="C32" s="19">
        <v>53120</v>
      </c>
      <c r="D32" s="16">
        <v>1553</v>
      </c>
      <c r="E32" s="16">
        <v>18466</v>
      </c>
      <c r="F32" s="16">
        <v>16160</v>
      </c>
      <c r="G32" s="16">
        <v>3128</v>
      </c>
      <c r="H32" s="78">
        <v>1274</v>
      </c>
      <c r="I32" s="78">
        <v>1308</v>
      </c>
      <c r="J32" s="16">
        <v>7801</v>
      </c>
      <c r="K32" s="48">
        <f t="shared" si="0"/>
        <v>0.46037274096385544</v>
      </c>
    </row>
    <row r="33" spans="1:11" x14ac:dyDescent="0.3">
      <c r="A33" s="19" t="s">
        <v>78</v>
      </c>
      <c r="B33" s="16" t="s">
        <v>87</v>
      </c>
      <c r="C33" s="19">
        <v>6502</v>
      </c>
      <c r="D33" s="78">
        <v>187</v>
      </c>
      <c r="E33" s="78">
        <v>1777</v>
      </c>
      <c r="F33" s="78">
        <v>2626</v>
      </c>
      <c r="G33" s="78">
        <v>44</v>
      </c>
      <c r="H33" s="78">
        <v>88</v>
      </c>
      <c r="I33" s="78">
        <v>154</v>
      </c>
      <c r="J33" s="78">
        <v>848</v>
      </c>
      <c r="K33" s="48">
        <f t="shared" si="0"/>
        <v>0.33251307290064597</v>
      </c>
    </row>
    <row r="34" spans="1:11" x14ac:dyDescent="0.3">
      <c r="A34" s="19" t="s">
        <v>78</v>
      </c>
      <c r="B34" s="16" t="s">
        <v>88</v>
      </c>
      <c r="C34" s="19">
        <v>19140</v>
      </c>
      <c r="D34" s="78">
        <v>216</v>
      </c>
      <c r="E34" s="16">
        <v>7386</v>
      </c>
      <c r="F34" s="78">
        <v>634</v>
      </c>
      <c r="G34" s="78">
        <v>38</v>
      </c>
      <c r="H34" s="78">
        <v>2</v>
      </c>
      <c r="I34" s="78">
        <v>1</v>
      </c>
      <c r="J34" s="78">
        <v>650</v>
      </c>
      <c r="K34" s="48">
        <f t="shared" si="0"/>
        <v>0.39921630094043886</v>
      </c>
    </row>
    <row r="35" spans="1:11" x14ac:dyDescent="0.3">
      <c r="A35" s="19" t="s">
        <v>78</v>
      </c>
      <c r="B35" s="16" t="s">
        <v>92</v>
      </c>
      <c r="C35" s="19">
        <v>44016</v>
      </c>
      <c r="D35" s="16">
        <v>3379</v>
      </c>
      <c r="E35" s="16">
        <v>17134</v>
      </c>
      <c r="F35" s="16">
        <v>12437</v>
      </c>
      <c r="G35" s="16">
        <v>2974</v>
      </c>
      <c r="H35" s="78">
        <v>55</v>
      </c>
      <c r="I35" s="78">
        <v>173</v>
      </c>
      <c r="J35" s="16">
        <v>2125</v>
      </c>
      <c r="K35" s="48">
        <f t="shared" si="0"/>
        <v>0.53753180661577604</v>
      </c>
    </row>
    <row r="36" spans="1:11" x14ac:dyDescent="0.3">
      <c r="A36" s="19" t="s">
        <v>78</v>
      </c>
      <c r="B36" s="16" t="s">
        <v>95</v>
      </c>
      <c r="C36" s="19">
        <v>45498</v>
      </c>
      <c r="D36" s="16">
        <v>1238</v>
      </c>
      <c r="E36" s="16">
        <v>21214</v>
      </c>
      <c r="F36" s="16">
        <v>19715</v>
      </c>
      <c r="G36" s="16">
        <v>4664</v>
      </c>
      <c r="H36" s="16">
        <v>2040</v>
      </c>
      <c r="I36" s="16">
        <v>1897</v>
      </c>
      <c r="J36" s="16">
        <v>10818</v>
      </c>
      <c r="K36" s="48">
        <f t="shared" si="0"/>
        <v>0.6376763813794013</v>
      </c>
    </row>
    <row r="37" spans="1:11" x14ac:dyDescent="0.3">
      <c r="A37" s="19" t="s">
        <v>78</v>
      </c>
      <c r="B37" s="16" t="s">
        <v>96</v>
      </c>
      <c r="C37" s="19">
        <v>50568</v>
      </c>
      <c r="D37" s="78">
        <v>1597</v>
      </c>
      <c r="E37" s="16">
        <v>22581</v>
      </c>
      <c r="F37" s="16">
        <v>14642</v>
      </c>
      <c r="G37" s="78">
        <v>2883</v>
      </c>
      <c r="H37" s="16">
        <v>1322</v>
      </c>
      <c r="I37" s="78">
        <v>591</v>
      </c>
      <c r="J37" s="16">
        <v>9176</v>
      </c>
      <c r="K37" s="48">
        <f t="shared" si="0"/>
        <v>0.546828033538997</v>
      </c>
    </row>
    <row r="38" spans="1:11" x14ac:dyDescent="0.3">
      <c r="A38" s="19" t="s">
        <v>98</v>
      </c>
      <c r="B38" s="16" t="s">
        <v>102</v>
      </c>
      <c r="C38" s="19">
        <v>9626</v>
      </c>
      <c r="D38" s="78">
        <v>76</v>
      </c>
      <c r="E38" s="16">
        <v>4895</v>
      </c>
      <c r="F38" s="78">
        <v>452</v>
      </c>
      <c r="G38" s="78">
        <v>24</v>
      </c>
      <c r="H38" s="78">
        <v>11</v>
      </c>
      <c r="I38" s="78">
        <v>12</v>
      </c>
      <c r="J38" s="78">
        <v>314</v>
      </c>
      <c r="K38" s="48">
        <f t="shared" si="0"/>
        <v>0.52015375025971322</v>
      </c>
    </row>
    <row r="39" spans="1:11" x14ac:dyDescent="0.3">
      <c r="A39" s="19" t="s">
        <v>98</v>
      </c>
      <c r="B39" s="16" t="s">
        <v>105</v>
      </c>
      <c r="C39" s="19">
        <v>9917</v>
      </c>
      <c r="D39" s="78">
        <v>148</v>
      </c>
      <c r="E39" s="16">
        <v>4459</v>
      </c>
      <c r="F39" s="78">
        <v>223</v>
      </c>
      <c r="G39" s="78">
        <v>41</v>
      </c>
      <c r="H39" s="78">
        <v>5</v>
      </c>
      <c r="I39" s="78">
        <v>9</v>
      </c>
      <c r="J39" s="16">
        <v>1369</v>
      </c>
      <c r="K39" s="48">
        <f t="shared" si="0"/>
        <v>0.46959766058283753</v>
      </c>
    </row>
    <row r="40" spans="1:11" x14ac:dyDescent="0.3">
      <c r="A40" s="19" t="s">
        <v>98</v>
      </c>
      <c r="B40" s="16" t="s">
        <v>106</v>
      </c>
      <c r="C40" s="19">
        <v>9782</v>
      </c>
      <c r="D40" s="78">
        <v>82</v>
      </c>
      <c r="E40" s="16">
        <v>2848</v>
      </c>
      <c r="F40" s="78">
        <v>131</v>
      </c>
      <c r="G40" s="78">
        <v>60</v>
      </c>
      <c r="H40" s="78">
        <v>32</v>
      </c>
      <c r="I40" s="78">
        <v>32</v>
      </c>
      <c r="J40" s="16">
        <v>1716</v>
      </c>
      <c r="K40" s="48">
        <f t="shared" si="0"/>
        <v>0.30893477816397463</v>
      </c>
    </row>
    <row r="41" spans="1:11" x14ac:dyDescent="0.3">
      <c r="A41" s="19" t="s">
        <v>98</v>
      </c>
      <c r="B41" s="16" t="s">
        <v>108</v>
      </c>
      <c r="C41" s="19">
        <v>14683</v>
      </c>
      <c r="D41" s="78">
        <v>222</v>
      </c>
      <c r="E41" s="16">
        <v>5306</v>
      </c>
      <c r="F41" s="16">
        <v>1477</v>
      </c>
      <c r="G41" s="78">
        <v>74</v>
      </c>
      <c r="H41" s="78">
        <v>29</v>
      </c>
      <c r="I41" s="78">
        <v>61</v>
      </c>
      <c r="J41" s="78">
        <v>783</v>
      </c>
      <c r="K41" s="48">
        <f t="shared" si="0"/>
        <v>0.38568412449771844</v>
      </c>
    </row>
    <row r="42" spans="1:11" x14ac:dyDescent="0.3">
      <c r="A42" s="19" t="s">
        <v>98</v>
      </c>
      <c r="B42" s="16" t="s">
        <v>110</v>
      </c>
      <c r="C42" s="19">
        <v>4941</v>
      </c>
      <c r="D42" s="78">
        <v>30</v>
      </c>
      <c r="E42" s="16">
        <v>1484</v>
      </c>
      <c r="F42" s="78">
        <v>192</v>
      </c>
      <c r="G42" s="78">
        <v>6</v>
      </c>
      <c r="H42" s="78">
        <v>1</v>
      </c>
      <c r="I42" s="78">
        <v>2</v>
      </c>
      <c r="J42" s="78">
        <v>200</v>
      </c>
      <c r="K42" s="48">
        <f t="shared" si="0"/>
        <v>0.30803481076705119</v>
      </c>
    </row>
    <row r="43" spans="1:11" x14ac:dyDescent="0.3">
      <c r="A43" s="19" t="s">
        <v>98</v>
      </c>
      <c r="B43" s="16" t="s">
        <v>114</v>
      </c>
      <c r="C43" s="19">
        <v>8522</v>
      </c>
      <c r="D43" s="78">
        <v>76</v>
      </c>
      <c r="E43" s="16">
        <v>2384</v>
      </c>
      <c r="F43" s="78">
        <v>130</v>
      </c>
      <c r="G43" s="78">
        <v>11</v>
      </c>
      <c r="H43" s="78">
        <v>0</v>
      </c>
      <c r="I43" s="78">
        <v>2</v>
      </c>
      <c r="J43" s="78">
        <v>773</v>
      </c>
      <c r="K43" s="48">
        <f t="shared" si="0"/>
        <v>0.29019009622154424</v>
      </c>
    </row>
    <row r="44" spans="1:11" x14ac:dyDescent="0.3">
      <c r="A44" s="19" t="s">
        <v>98</v>
      </c>
      <c r="B44" s="16" t="s">
        <v>115</v>
      </c>
      <c r="C44" s="19">
        <v>10157</v>
      </c>
      <c r="D44" s="78">
        <v>51</v>
      </c>
      <c r="E44" s="16">
        <v>3030</v>
      </c>
      <c r="F44" s="78">
        <v>153</v>
      </c>
      <c r="G44" s="78">
        <v>29</v>
      </c>
      <c r="H44" s="78">
        <v>7</v>
      </c>
      <c r="I44" s="78">
        <v>10</v>
      </c>
      <c r="J44" s="78">
        <v>1650</v>
      </c>
      <c r="K44" s="48">
        <f t="shared" si="0"/>
        <v>0.3071773161366545</v>
      </c>
    </row>
    <row r="45" spans="1:11" x14ac:dyDescent="0.3">
      <c r="A45" s="19" t="s">
        <v>98</v>
      </c>
      <c r="B45" s="16" t="s">
        <v>117</v>
      </c>
      <c r="C45" s="19">
        <v>3977</v>
      </c>
      <c r="D45" s="78">
        <v>33</v>
      </c>
      <c r="E45" s="16">
        <v>1032</v>
      </c>
      <c r="F45" s="78">
        <v>22</v>
      </c>
      <c r="G45" s="78">
        <v>4</v>
      </c>
      <c r="H45" s="78">
        <v>3</v>
      </c>
      <c r="I45" s="78">
        <v>0</v>
      </c>
      <c r="J45" s="78">
        <v>266</v>
      </c>
      <c r="K45" s="48">
        <f t="shared" si="0"/>
        <v>0.26879557455368369</v>
      </c>
    </row>
    <row r="46" spans="1:11" x14ac:dyDescent="0.3">
      <c r="A46" s="19" t="s">
        <v>98</v>
      </c>
      <c r="B46" s="16" t="s">
        <v>119</v>
      </c>
      <c r="C46" s="19">
        <v>19516</v>
      </c>
      <c r="D46" s="78">
        <v>15</v>
      </c>
      <c r="E46" s="78">
        <v>155</v>
      </c>
      <c r="F46" s="78">
        <v>303</v>
      </c>
      <c r="G46" s="78">
        <v>17</v>
      </c>
      <c r="H46" s="78">
        <v>523</v>
      </c>
      <c r="I46" s="78">
        <v>1100</v>
      </c>
      <c r="J46" s="78">
        <v>511</v>
      </c>
      <c r="K46" s="48">
        <f t="shared" si="0"/>
        <v>6.5945890551342493E-2</v>
      </c>
    </row>
    <row r="47" spans="1:11" x14ac:dyDescent="0.3">
      <c r="A47" s="19" t="s">
        <v>121</v>
      </c>
      <c r="B47" s="16" t="s">
        <v>124</v>
      </c>
      <c r="C47" s="19">
        <v>65143</v>
      </c>
      <c r="D47" s="16">
        <v>1931</v>
      </c>
      <c r="E47" s="16">
        <v>38939</v>
      </c>
      <c r="F47" s="16">
        <v>25547</v>
      </c>
      <c r="G47" s="78">
        <v>801</v>
      </c>
      <c r="H47" s="16">
        <v>2038</v>
      </c>
      <c r="I47" s="78">
        <v>727</v>
      </c>
      <c r="J47" s="16">
        <v>20525</v>
      </c>
      <c r="K47" s="48">
        <f t="shared" si="0"/>
        <v>0.65084506393626329</v>
      </c>
    </row>
    <row r="48" spans="1:11" x14ac:dyDescent="0.3">
      <c r="A48" s="19" t="s">
        <v>121</v>
      </c>
      <c r="B48" s="16" t="s">
        <v>125</v>
      </c>
      <c r="C48" s="19">
        <v>25304</v>
      </c>
      <c r="D48" s="78">
        <v>371</v>
      </c>
      <c r="E48" s="16">
        <v>13063</v>
      </c>
      <c r="F48" s="16">
        <v>11826</v>
      </c>
      <c r="G48" s="78">
        <v>458</v>
      </c>
      <c r="H48" s="78">
        <v>386</v>
      </c>
      <c r="I48" s="78">
        <v>85</v>
      </c>
      <c r="J48" s="16">
        <v>12615</v>
      </c>
      <c r="K48" s="48">
        <f t="shared" si="0"/>
        <v>0.55236326272526082</v>
      </c>
    </row>
    <row r="49" spans="1:11" x14ac:dyDescent="0.3">
      <c r="A49" s="19" t="s">
        <v>121</v>
      </c>
      <c r="B49" s="16" t="s">
        <v>127</v>
      </c>
      <c r="C49" s="19">
        <v>24262</v>
      </c>
      <c r="D49" s="78">
        <v>178</v>
      </c>
      <c r="E49" s="16">
        <v>11053</v>
      </c>
      <c r="F49" s="16">
        <v>14614</v>
      </c>
      <c r="G49" s="78">
        <v>324</v>
      </c>
      <c r="H49" s="16">
        <v>2144</v>
      </c>
      <c r="I49" s="78">
        <v>603</v>
      </c>
      <c r="J49" s="16">
        <v>10634</v>
      </c>
      <c r="K49" s="48">
        <f t="shared" si="0"/>
        <v>0.50111285137251671</v>
      </c>
    </row>
    <row r="50" spans="1:11" x14ac:dyDescent="0.3">
      <c r="A50" s="19" t="s">
        <v>121</v>
      </c>
      <c r="B50" s="16" t="s">
        <v>131</v>
      </c>
      <c r="C50" s="19">
        <v>57297</v>
      </c>
      <c r="D50" s="16">
        <v>1301</v>
      </c>
      <c r="E50" s="16">
        <v>33432</v>
      </c>
      <c r="F50" s="16">
        <v>29565</v>
      </c>
      <c r="G50" s="16">
        <v>2273</v>
      </c>
      <c r="H50" s="78">
        <v>369</v>
      </c>
      <c r="I50" s="78">
        <v>422</v>
      </c>
      <c r="J50" s="16">
        <v>13498</v>
      </c>
      <c r="K50" s="48">
        <f t="shared" si="0"/>
        <v>0.65322791769202571</v>
      </c>
    </row>
    <row r="51" spans="1:11" x14ac:dyDescent="0.3">
      <c r="A51" s="19" t="s">
        <v>121</v>
      </c>
      <c r="B51" s="16" t="s">
        <v>132</v>
      </c>
      <c r="C51" s="19">
        <v>32624</v>
      </c>
      <c r="D51" s="78">
        <v>282</v>
      </c>
      <c r="E51" s="16">
        <v>16308</v>
      </c>
      <c r="F51" s="16">
        <v>10814</v>
      </c>
      <c r="G51" s="78">
        <v>555</v>
      </c>
      <c r="H51" s="78">
        <v>96</v>
      </c>
      <c r="I51" s="78">
        <v>203</v>
      </c>
      <c r="J51" s="16">
        <v>15144</v>
      </c>
      <c r="K51" s="48">
        <f t="shared" si="0"/>
        <v>0.53175576262873958</v>
      </c>
    </row>
    <row r="52" spans="1:11" x14ac:dyDescent="0.3">
      <c r="A52" s="19" t="s">
        <v>121</v>
      </c>
      <c r="B52" s="16" t="s">
        <v>134</v>
      </c>
      <c r="C52" s="19">
        <v>46712</v>
      </c>
      <c r="D52" s="78">
        <v>436</v>
      </c>
      <c r="E52" s="16">
        <v>22910</v>
      </c>
      <c r="F52" s="16">
        <v>18106</v>
      </c>
      <c r="G52" s="78">
        <v>809</v>
      </c>
      <c r="H52" s="78">
        <v>418</v>
      </c>
      <c r="I52" s="78">
        <v>406</v>
      </c>
      <c r="J52" s="16">
        <v>21105</v>
      </c>
      <c r="K52" s="48">
        <f t="shared" si="0"/>
        <v>0.52579636924130846</v>
      </c>
    </row>
    <row r="53" spans="1:11" x14ac:dyDescent="0.3">
      <c r="A53" s="19" t="s">
        <v>121</v>
      </c>
      <c r="B53" s="16" t="s">
        <v>136</v>
      </c>
      <c r="C53" s="19">
        <v>61326</v>
      </c>
      <c r="D53" s="78">
        <v>570</v>
      </c>
      <c r="E53" s="16">
        <v>31029</v>
      </c>
      <c r="F53" s="16">
        <v>13549</v>
      </c>
      <c r="G53" s="78">
        <v>554</v>
      </c>
      <c r="H53" s="78">
        <v>232</v>
      </c>
      <c r="I53" s="78">
        <v>240</v>
      </c>
      <c r="J53" s="16">
        <v>34935</v>
      </c>
      <c r="K53" s="48">
        <f t="shared" si="0"/>
        <v>0.52820989466131818</v>
      </c>
    </row>
    <row r="54" spans="1:11" x14ac:dyDescent="0.3">
      <c r="A54" s="19" t="s">
        <v>121</v>
      </c>
      <c r="B54" s="16" t="s">
        <v>138</v>
      </c>
      <c r="C54" s="19">
        <v>20863</v>
      </c>
      <c r="D54" s="78">
        <v>274</v>
      </c>
      <c r="E54" s="16">
        <v>12897</v>
      </c>
      <c r="F54" s="16">
        <v>4615</v>
      </c>
      <c r="G54" s="78">
        <v>161</v>
      </c>
      <c r="H54" s="78">
        <v>790</v>
      </c>
      <c r="I54" s="78">
        <v>282</v>
      </c>
      <c r="J54" s="16">
        <v>12127</v>
      </c>
      <c r="K54" s="48">
        <f t="shared" si="0"/>
        <v>0.6525427790825864</v>
      </c>
    </row>
    <row r="55" spans="1:11" x14ac:dyDescent="0.3">
      <c r="A55" s="19" t="s">
        <v>121</v>
      </c>
      <c r="B55" s="16" t="s">
        <v>140</v>
      </c>
      <c r="C55" s="19">
        <v>26373</v>
      </c>
      <c r="D55" s="78">
        <v>361</v>
      </c>
      <c r="E55" s="16">
        <v>16672</v>
      </c>
      <c r="F55" s="16">
        <v>13534</v>
      </c>
      <c r="G55" s="78">
        <v>352</v>
      </c>
      <c r="H55" s="78">
        <v>30</v>
      </c>
      <c r="I55" s="78">
        <v>10</v>
      </c>
      <c r="J55" s="16">
        <v>11209</v>
      </c>
      <c r="K55" s="48">
        <f t="shared" si="0"/>
        <v>0.65957608159860459</v>
      </c>
    </row>
    <row r="56" spans="1:11" x14ac:dyDescent="0.3">
      <c r="A56" s="19" t="s">
        <v>121</v>
      </c>
      <c r="B56" s="16" t="s">
        <v>142</v>
      </c>
      <c r="C56" s="19">
        <v>30345</v>
      </c>
      <c r="D56" s="78">
        <v>277</v>
      </c>
      <c r="E56" s="16">
        <v>16731</v>
      </c>
      <c r="F56" s="16">
        <v>12130</v>
      </c>
      <c r="G56" s="78">
        <v>366</v>
      </c>
      <c r="H56" s="78">
        <v>20</v>
      </c>
      <c r="I56" s="78">
        <v>14</v>
      </c>
      <c r="J56" s="16">
        <v>14275</v>
      </c>
      <c r="K56" s="48">
        <f t="shared" si="0"/>
        <v>0.57301038062283738</v>
      </c>
    </row>
    <row r="57" spans="1:11" x14ac:dyDescent="0.3">
      <c r="A57" s="19" t="s">
        <v>121</v>
      </c>
      <c r="B57" s="16" t="s">
        <v>144</v>
      </c>
      <c r="C57" s="19">
        <v>35937</v>
      </c>
      <c r="D57" s="78">
        <v>469</v>
      </c>
      <c r="E57" s="16">
        <v>22192</v>
      </c>
      <c r="F57" s="16">
        <v>18033</v>
      </c>
      <c r="G57" s="78">
        <v>370</v>
      </c>
      <c r="H57" s="78">
        <v>114</v>
      </c>
      <c r="I57" s="78">
        <v>33</v>
      </c>
      <c r="J57" s="16">
        <v>19541</v>
      </c>
      <c r="K57" s="48">
        <f t="shared" si="0"/>
        <v>0.64178979881459219</v>
      </c>
    </row>
    <row r="58" spans="1:11" x14ac:dyDescent="0.3">
      <c r="A58" s="19" t="s">
        <v>121</v>
      </c>
      <c r="B58" s="16" t="s">
        <v>148</v>
      </c>
      <c r="C58" s="19">
        <v>75962</v>
      </c>
      <c r="D58" s="16">
        <v>4040</v>
      </c>
      <c r="E58" s="16">
        <v>55632</v>
      </c>
      <c r="F58" s="16">
        <v>47603</v>
      </c>
      <c r="G58" s="16">
        <v>1621</v>
      </c>
      <c r="H58" s="78">
        <v>956</v>
      </c>
      <c r="I58" s="78">
        <v>393</v>
      </c>
      <c r="J58" s="16">
        <v>10711</v>
      </c>
      <c r="K58" s="48">
        <f t="shared" si="0"/>
        <v>0.81206392670019223</v>
      </c>
    </row>
    <row r="59" spans="1:11" x14ac:dyDescent="0.3">
      <c r="A59" s="19" t="s">
        <v>121</v>
      </c>
      <c r="B59" s="16" t="s">
        <v>149</v>
      </c>
      <c r="C59" s="19">
        <v>28616</v>
      </c>
      <c r="D59" s="78">
        <v>239</v>
      </c>
      <c r="E59" s="16">
        <v>14541</v>
      </c>
      <c r="F59" s="16">
        <v>14540</v>
      </c>
      <c r="G59" s="78">
        <v>238</v>
      </c>
      <c r="H59" s="78">
        <v>116</v>
      </c>
      <c r="I59" s="78">
        <v>151</v>
      </c>
      <c r="J59" s="16">
        <v>14342</v>
      </c>
      <c r="K59" s="48">
        <f t="shared" si="0"/>
        <v>0.53008806262230923</v>
      </c>
    </row>
    <row r="60" spans="1:11" x14ac:dyDescent="0.3">
      <c r="A60" s="19" t="s">
        <v>121</v>
      </c>
      <c r="B60" s="16" t="s">
        <v>151</v>
      </c>
      <c r="C60" s="19">
        <v>35591</v>
      </c>
      <c r="D60" s="78">
        <v>336</v>
      </c>
      <c r="E60" s="16">
        <v>21652</v>
      </c>
      <c r="F60" s="16">
        <v>15352</v>
      </c>
      <c r="G60" s="78">
        <v>462</v>
      </c>
      <c r="H60" s="78">
        <v>58</v>
      </c>
      <c r="I60" s="78">
        <v>60</v>
      </c>
      <c r="J60" s="16">
        <v>14520</v>
      </c>
      <c r="K60" s="48">
        <f t="shared" si="0"/>
        <v>0.63246326318451296</v>
      </c>
    </row>
    <row r="61" spans="1:11" x14ac:dyDescent="0.3">
      <c r="A61" s="19" t="s">
        <v>121</v>
      </c>
      <c r="B61" s="16" t="s">
        <v>153</v>
      </c>
      <c r="C61" s="19">
        <v>23376</v>
      </c>
      <c r="D61" s="78">
        <v>399</v>
      </c>
      <c r="E61" s="16">
        <v>14577</v>
      </c>
      <c r="F61" s="16">
        <v>16422</v>
      </c>
      <c r="G61" s="78">
        <v>771</v>
      </c>
      <c r="H61" s="78">
        <v>337</v>
      </c>
      <c r="I61" s="78">
        <v>70</v>
      </c>
      <c r="J61" s="16">
        <v>8465</v>
      </c>
      <c r="K61" s="48">
        <f t="shared" si="0"/>
        <v>0.67663415468856947</v>
      </c>
    </row>
    <row r="62" spans="1:11" x14ac:dyDescent="0.3">
      <c r="A62" s="19" t="s">
        <v>121</v>
      </c>
      <c r="B62" s="16" t="s">
        <v>157</v>
      </c>
      <c r="C62" s="19">
        <v>29532</v>
      </c>
      <c r="D62" s="78">
        <v>333</v>
      </c>
      <c r="E62" s="16">
        <v>16071</v>
      </c>
      <c r="F62" s="16">
        <v>14455</v>
      </c>
      <c r="G62" s="78">
        <v>496</v>
      </c>
      <c r="H62" s="78">
        <v>332</v>
      </c>
      <c r="I62" s="78">
        <v>118</v>
      </c>
      <c r="J62" s="16">
        <v>13573</v>
      </c>
      <c r="K62" s="48">
        <f t="shared" si="0"/>
        <v>0.57625626439116895</v>
      </c>
    </row>
    <row r="63" spans="1:11" x14ac:dyDescent="0.3">
      <c r="A63" s="19" t="s">
        <v>121</v>
      </c>
      <c r="B63" s="16" t="s">
        <v>158</v>
      </c>
      <c r="C63" s="19">
        <v>29223</v>
      </c>
      <c r="D63" s="78">
        <v>268</v>
      </c>
      <c r="E63" s="16">
        <v>14240</v>
      </c>
      <c r="F63" s="16">
        <v>7995</v>
      </c>
      <c r="G63" s="78">
        <v>171</v>
      </c>
      <c r="H63" s="16">
        <v>1066</v>
      </c>
      <c r="I63" s="78">
        <v>452</v>
      </c>
      <c r="J63" s="16">
        <v>16472</v>
      </c>
      <c r="K63" s="48">
        <f t="shared" si="0"/>
        <v>0.51777709338534716</v>
      </c>
    </row>
    <row r="64" spans="1:11" x14ac:dyDescent="0.3">
      <c r="A64" s="19" t="s">
        <v>121</v>
      </c>
      <c r="B64" s="16" t="s">
        <v>160</v>
      </c>
      <c r="C64" s="19">
        <v>26467</v>
      </c>
      <c r="D64" s="78">
        <v>406</v>
      </c>
      <c r="E64" s="16">
        <v>15796</v>
      </c>
      <c r="F64" s="16">
        <v>17794</v>
      </c>
      <c r="G64" s="78">
        <v>327</v>
      </c>
      <c r="H64" s="78">
        <v>632</v>
      </c>
      <c r="I64" s="78">
        <v>295</v>
      </c>
      <c r="J64" s="16">
        <v>7809</v>
      </c>
      <c r="K64" s="48">
        <f t="shared" si="0"/>
        <v>0.63565950051006914</v>
      </c>
    </row>
    <row r="65" spans="1:11" x14ac:dyDescent="0.3">
      <c r="A65" s="19" t="s">
        <v>121</v>
      </c>
      <c r="B65" s="16" t="s">
        <v>162</v>
      </c>
      <c r="C65" s="19">
        <v>32362</v>
      </c>
      <c r="D65" s="78">
        <v>303</v>
      </c>
      <c r="E65" s="16">
        <v>14436</v>
      </c>
      <c r="F65" s="16">
        <v>11315</v>
      </c>
      <c r="G65" s="78">
        <v>245</v>
      </c>
      <c r="H65" s="78">
        <v>82</v>
      </c>
      <c r="I65" s="78">
        <v>23</v>
      </c>
      <c r="J65" s="16">
        <v>17870</v>
      </c>
      <c r="K65" s="48">
        <f t="shared" si="0"/>
        <v>0.4637228848649651</v>
      </c>
    </row>
    <row r="66" spans="1:11" x14ac:dyDescent="0.3">
      <c r="A66" s="19" t="s">
        <v>121</v>
      </c>
      <c r="B66" s="16" t="s">
        <v>166</v>
      </c>
      <c r="C66" s="19">
        <v>31961</v>
      </c>
      <c r="D66" s="78">
        <v>523</v>
      </c>
      <c r="E66" s="16">
        <v>20126</v>
      </c>
      <c r="F66" s="16">
        <v>10949</v>
      </c>
      <c r="G66" s="78">
        <v>923</v>
      </c>
      <c r="H66" s="16">
        <v>6474</v>
      </c>
      <c r="I66" s="16">
        <v>3001</v>
      </c>
      <c r="J66" s="16">
        <v>15038</v>
      </c>
      <c r="K66" s="48">
        <f t="shared" si="0"/>
        <v>0.76884327774475136</v>
      </c>
    </row>
    <row r="67" spans="1:11" x14ac:dyDescent="0.3">
      <c r="A67" s="19" t="s">
        <v>121</v>
      </c>
      <c r="B67" s="16" t="s">
        <v>167</v>
      </c>
      <c r="C67" s="19">
        <v>23230</v>
      </c>
      <c r="D67" s="78">
        <v>242</v>
      </c>
      <c r="E67" s="16">
        <v>15638</v>
      </c>
      <c r="F67" s="16">
        <v>9408</v>
      </c>
      <c r="G67" s="78">
        <v>574</v>
      </c>
      <c r="H67" s="78">
        <v>511</v>
      </c>
      <c r="I67" s="78">
        <v>69</v>
      </c>
      <c r="J67" s="16">
        <v>14318</v>
      </c>
      <c r="K67" s="48">
        <f t="shared" si="0"/>
        <v>0.7112785191562635</v>
      </c>
    </row>
    <row r="68" spans="1:11" x14ac:dyDescent="0.3">
      <c r="A68" s="19" t="s">
        <v>121</v>
      </c>
      <c r="B68" s="16" t="s">
        <v>169</v>
      </c>
      <c r="C68" s="19">
        <v>26389</v>
      </c>
      <c r="D68" s="78">
        <v>561</v>
      </c>
      <c r="E68" s="16">
        <v>15808</v>
      </c>
      <c r="F68" s="16">
        <v>7287</v>
      </c>
      <c r="G68" s="78">
        <v>644</v>
      </c>
      <c r="H68" s="16">
        <v>4398</v>
      </c>
      <c r="I68" s="16">
        <v>1484</v>
      </c>
      <c r="J68" s="16">
        <v>14173</v>
      </c>
      <c r="K68" s="48">
        <f t="shared" si="0"/>
        <v>0.70093599605896395</v>
      </c>
    </row>
    <row r="69" spans="1:11" x14ac:dyDescent="0.3">
      <c r="A69" s="19" t="s">
        <v>121</v>
      </c>
      <c r="B69" s="16" t="s">
        <v>171</v>
      </c>
      <c r="C69" s="19">
        <v>18868</v>
      </c>
      <c r="D69" s="78">
        <v>290</v>
      </c>
      <c r="E69" s="16">
        <v>12017</v>
      </c>
      <c r="F69" s="16">
        <v>2462</v>
      </c>
      <c r="G69" s="78">
        <v>220</v>
      </c>
      <c r="H69" s="78">
        <v>28</v>
      </c>
      <c r="I69" s="78">
        <v>102</v>
      </c>
      <c r="J69" s="16">
        <v>10824</v>
      </c>
      <c r="K69" s="48">
        <f t="shared" si="0"/>
        <v>0.66933432266270931</v>
      </c>
    </row>
    <row r="70" spans="1:11" x14ac:dyDescent="0.3">
      <c r="A70" s="19" t="s">
        <v>121</v>
      </c>
      <c r="B70" s="16" t="s">
        <v>173</v>
      </c>
      <c r="C70" s="19">
        <v>31403</v>
      </c>
      <c r="D70" s="78">
        <v>672</v>
      </c>
      <c r="E70" s="16">
        <v>22014</v>
      </c>
      <c r="F70" s="16">
        <v>13392</v>
      </c>
      <c r="G70" s="78">
        <v>849</v>
      </c>
      <c r="H70" s="78">
        <v>485</v>
      </c>
      <c r="I70" s="78">
        <v>197</v>
      </c>
      <c r="J70" s="16">
        <v>15063</v>
      </c>
      <c r="K70" s="48">
        <f t="shared" ref="K70:K133" si="1">(D70+E70+G70+I70)/C70</f>
        <v>0.75572397541636149</v>
      </c>
    </row>
    <row r="71" spans="1:11" x14ac:dyDescent="0.3">
      <c r="A71" s="19" t="s">
        <v>121</v>
      </c>
      <c r="B71" s="16" t="s">
        <v>175</v>
      </c>
      <c r="C71" s="19">
        <v>14205</v>
      </c>
      <c r="D71" s="78">
        <v>153</v>
      </c>
      <c r="E71" s="16">
        <v>9774</v>
      </c>
      <c r="F71" s="16">
        <v>5950</v>
      </c>
      <c r="G71" s="78">
        <v>268</v>
      </c>
      <c r="H71" s="78">
        <v>5</v>
      </c>
      <c r="I71" s="78">
        <v>5</v>
      </c>
      <c r="J71" s="16">
        <v>6869</v>
      </c>
      <c r="K71" s="48">
        <f t="shared" si="1"/>
        <v>0.71805702217529044</v>
      </c>
    </row>
    <row r="72" spans="1:11" x14ac:dyDescent="0.3">
      <c r="A72" s="19" t="s">
        <v>121</v>
      </c>
      <c r="B72" s="16" t="s">
        <v>177</v>
      </c>
      <c r="C72" s="19">
        <v>21900</v>
      </c>
      <c r="D72" s="78">
        <v>255</v>
      </c>
      <c r="E72" s="16">
        <v>11675</v>
      </c>
      <c r="F72" s="16">
        <v>4420</v>
      </c>
      <c r="G72" s="78">
        <v>381</v>
      </c>
      <c r="H72" s="78">
        <v>13</v>
      </c>
      <c r="I72" s="78">
        <v>65</v>
      </c>
      <c r="J72" s="16">
        <v>13963</v>
      </c>
      <c r="K72" s="48">
        <f t="shared" si="1"/>
        <v>0.5651141552511415</v>
      </c>
    </row>
    <row r="73" spans="1:11" x14ac:dyDescent="0.3">
      <c r="A73" s="19" t="s">
        <v>121</v>
      </c>
      <c r="B73" s="16" t="s">
        <v>181</v>
      </c>
      <c r="C73" s="19">
        <v>72769</v>
      </c>
      <c r="D73" s="16">
        <v>1564</v>
      </c>
      <c r="E73" s="16">
        <v>42656</v>
      </c>
      <c r="F73" s="16">
        <v>43172</v>
      </c>
      <c r="G73" s="16">
        <v>1018</v>
      </c>
      <c r="H73" s="78">
        <v>885</v>
      </c>
      <c r="I73" s="78">
        <v>176</v>
      </c>
      <c r="J73" s="16">
        <v>20221</v>
      </c>
      <c r="K73" s="48">
        <f t="shared" si="1"/>
        <v>0.6240844315573939</v>
      </c>
    </row>
    <row r="74" spans="1:11" x14ac:dyDescent="0.3">
      <c r="A74" s="19" t="s">
        <v>121</v>
      </c>
      <c r="B74" s="16" t="s">
        <v>182</v>
      </c>
      <c r="C74" s="19">
        <v>11735</v>
      </c>
      <c r="D74" s="78">
        <v>151</v>
      </c>
      <c r="E74" s="16">
        <v>4380</v>
      </c>
      <c r="F74" s="16">
        <v>1929</v>
      </c>
      <c r="G74" s="78">
        <v>68</v>
      </c>
      <c r="H74" s="16">
        <v>1854</v>
      </c>
      <c r="I74" s="78">
        <v>577</v>
      </c>
      <c r="J74" s="16">
        <v>5314</v>
      </c>
      <c r="K74" s="48">
        <f t="shared" si="1"/>
        <v>0.44107371112057947</v>
      </c>
    </row>
    <row r="75" spans="1:11" x14ac:dyDescent="0.3">
      <c r="A75" s="19" t="s">
        <v>121</v>
      </c>
      <c r="B75" s="16" t="s">
        <v>184</v>
      </c>
      <c r="C75" s="19">
        <v>22058</v>
      </c>
      <c r="D75" s="78">
        <v>62</v>
      </c>
      <c r="E75" s="16">
        <v>7434</v>
      </c>
      <c r="F75" s="16">
        <v>3646</v>
      </c>
      <c r="G75" s="78">
        <v>102</v>
      </c>
      <c r="H75" s="16">
        <v>1991</v>
      </c>
      <c r="I75" s="78">
        <v>925</v>
      </c>
      <c r="J75" s="16">
        <v>14977</v>
      </c>
      <c r="K75" s="48">
        <f t="shared" si="1"/>
        <v>0.38639042524254241</v>
      </c>
    </row>
    <row r="76" spans="1:11" x14ac:dyDescent="0.3">
      <c r="A76" s="19" t="s">
        <v>121</v>
      </c>
      <c r="B76" s="16" t="s">
        <v>188</v>
      </c>
      <c r="C76" s="19">
        <v>22591</v>
      </c>
      <c r="D76" s="78">
        <v>443</v>
      </c>
      <c r="E76" s="16">
        <v>12613</v>
      </c>
      <c r="F76" s="16">
        <v>10155</v>
      </c>
      <c r="G76" s="78">
        <v>274</v>
      </c>
      <c r="H76" s="78">
        <v>276</v>
      </c>
      <c r="I76" s="78">
        <v>42</v>
      </c>
      <c r="J76" s="16">
        <v>6818</v>
      </c>
      <c r="K76" s="48">
        <f t="shared" si="1"/>
        <v>0.59191713514231326</v>
      </c>
    </row>
    <row r="77" spans="1:11" x14ac:dyDescent="0.3">
      <c r="A77" s="19" t="s">
        <v>121</v>
      </c>
      <c r="B77" s="16" t="s">
        <v>191</v>
      </c>
      <c r="C77" s="19">
        <v>10345</v>
      </c>
      <c r="D77" s="78">
        <v>66</v>
      </c>
      <c r="E77" s="16">
        <v>3960</v>
      </c>
      <c r="F77" s="16">
        <v>2365</v>
      </c>
      <c r="G77" s="78">
        <v>82</v>
      </c>
      <c r="H77" s="16">
        <v>1642</v>
      </c>
      <c r="I77" s="78">
        <v>819</v>
      </c>
      <c r="J77" s="16">
        <v>5671</v>
      </c>
      <c r="K77" s="48">
        <f t="shared" si="1"/>
        <v>0.4762687288545191</v>
      </c>
    </row>
    <row r="78" spans="1:11" x14ac:dyDescent="0.3">
      <c r="A78" s="19" t="s">
        <v>121</v>
      </c>
      <c r="B78" s="16" t="s">
        <v>192</v>
      </c>
      <c r="C78" s="19">
        <v>20246</v>
      </c>
      <c r="D78" s="78">
        <v>136</v>
      </c>
      <c r="E78" s="16">
        <v>8546</v>
      </c>
      <c r="F78" s="16">
        <v>5049</v>
      </c>
      <c r="G78" s="16">
        <v>1181</v>
      </c>
      <c r="H78" s="16">
        <v>2944</v>
      </c>
      <c r="I78" s="78">
        <v>852</v>
      </c>
      <c r="J78" s="16">
        <v>12764</v>
      </c>
      <c r="K78" s="48">
        <f t="shared" si="1"/>
        <v>0.52924034377160922</v>
      </c>
    </row>
    <row r="79" spans="1:11" x14ac:dyDescent="0.3">
      <c r="A79" s="19" t="s">
        <v>121</v>
      </c>
      <c r="B79" s="16" t="s">
        <v>196</v>
      </c>
      <c r="C79" s="19">
        <v>7361</v>
      </c>
      <c r="D79" s="78">
        <v>88</v>
      </c>
      <c r="E79" s="16">
        <v>2450</v>
      </c>
      <c r="F79" s="78">
        <v>798</v>
      </c>
      <c r="G79" s="78">
        <v>44</v>
      </c>
      <c r="H79" s="78">
        <v>784</v>
      </c>
      <c r="I79" s="16">
        <v>1177</v>
      </c>
      <c r="J79" s="78">
        <v>637</v>
      </c>
      <c r="K79" s="48">
        <f t="shared" si="1"/>
        <v>0.51066431191414208</v>
      </c>
    </row>
    <row r="80" spans="1:11" x14ac:dyDescent="0.3">
      <c r="A80" s="19" t="s">
        <v>121</v>
      </c>
      <c r="B80" s="16" t="s">
        <v>197</v>
      </c>
      <c r="C80" s="19">
        <v>35743</v>
      </c>
      <c r="D80" s="78">
        <v>534</v>
      </c>
      <c r="E80" s="16">
        <v>19382</v>
      </c>
      <c r="F80" s="16">
        <v>5671</v>
      </c>
      <c r="G80" s="16">
        <v>1702</v>
      </c>
      <c r="H80" s="16">
        <v>6290</v>
      </c>
      <c r="I80" s="16">
        <v>2452</v>
      </c>
      <c r="J80" s="16">
        <v>15117</v>
      </c>
      <c r="K80" s="48">
        <f t="shared" si="1"/>
        <v>0.67341857146853934</v>
      </c>
    </row>
    <row r="81" spans="1:11" x14ac:dyDescent="0.3">
      <c r="A81" s="19" t="s">
        <v>121</v>
      </c>
      <c r="B81" s="16" t="s">
        <v>199</v>
      </c>
      <c r="C81" s="19">
        <v>1966</v>
      </c>
      <c r="D81" s="78">
        <v>10</v>
      </c>
      <c r="E81" s="78">
        <v>360</v>
      </c>
      <c r="F81" s="78">
        <v>25</v>
      </c>
      <c r="G81" s="78">
        <v>5</v>
      </c>
      <c r="H81" s="78">
        <v>48</v>
      </c>
      <c r="I81" s="78">
        <v>33</v>
      </c>
      <c r="J81" s="78">
        <v>209</v>
      </c>
      <c r="K81" s="48">
        <f t="shared" si="1"/>
        <v>0.20752797558494404</v>
      </c>
    </row>
    <row r="82" spans="1:11" x14ac:dyDescent="0.3">
      <c r="A82" s="19" t="s">
        <v>121</v>
      </c>
      <c r="B82" s="16" t="s">
        <v>201</v>
      </c>
      <c r="C82" s="19">
        <v>8932</v>
      </c>
      <c r="D82" s="78">
        <v>24</v>
      </c>
      <c r="E82" s="78">
        <v>814</v>
      </c>
      <c r="F82" s="78">
        <v>25</v>
      </c>
      <c r="G82" s="78">
        <v>7</v>
      </c>
      <c r="H82" s="78">
        <v>1</v>
      </c>
      <c r="I82" s="78">
        <v>13</v>
      </c>
      <c r="J82" s="78">
        <v>1096</v>
      </c>
      <c r="K82" s="48">
        <f t="shared" si="1"/>
        <v>9.6059113300492605E-2</v>
      </c>
    </row>
    <row r="83" spans="1:11" x14ac:dyDescent="0.3">
      <c r="A83" s="19" t="s">
        <v>121</v>
      </c>
      <c r="B83" s="16" t="s">
        <v>203</v>
      </c>
      <c r="C83" s="19">
        <v>7840</v>
      </c>
      <c r="D83" s="78">
        <v>13</v>
      </c>
      <c r="E83" s="78">
        <v>366</v>
      </c>
      <c r="F83" s="78">
        <v>21</v>
      </c>
      <c r="G83" s="78">
        <v>17</v>
      </c>
      <c r="H83" s="78">
        <v>11</v>
      </c>
      <c r="I83" s="78">
        <v>57</v>
      </c>
      <c r="J83" s="78">
        <v>580</v>
      </c>
      <c r="K83" s="48">
        <f t="shared" si="1"/>
        <v>5.7780612244897958E-2</v>
      </c>
    </row>
    <row r="84" spans="1:11" x14ac:dyDescent="0.3">
      <c r="A84" s="19" t="s">
        <v>205</v>
      </c>
      <c r="B84" s="16" t="s">
        <v>209</v>
      </c>
      <c r="C84" s="19">
        <v>29133</v>
      </c>
      <c r="D84" s="16">
        <v>1427</v>
      </c>
      <c r="E84" s="16">
        <v>17905</v>
      </c>
      <c r="F84" s="16">
        <v>13176</v>
      </c>
      <c r="G84" s="78">
        <v>748</v>
      </c>
      <c r="H84" s="78">
        <v>413</v>
      </c>
      <c r="I84" s="78">
        <v>464</v>
      </c>
      <c r="J84" s="16">
        <v>1860</v>
      </c>
      <c r="K84" s="48">
        <f t="shared" si="1"/>
        <v>0.70517969313150031</v>
      </c>
    </row>
    <row r="85" spans="1:11" x14ac:dyDescent="0.3">
      <c r="A85" s="19" t="s">
        <v>205</v>
      </c>
      <c r="B85" s="16" t="s">
        <v>210</v>
      </c>
      <c r="C85" s="19">
        <v>25735</v>
      </c>
      <c r="D85" s="78">
        <v>456</v>
      </c>
      <c r="E85" s="16">
        <v>13810</v>
      </c>
      <c r="F85" s="16">
        <v>9590</v>
      </c>
      <c r="G85" s="16">
        <v>1448</v>
      </c>
      <c r="H85" s="78">
        <v>195</v>
      </c>
      <c r="I85" s="16">
        <v>1440</v>
      </c>
      <c r="J85" s="16">
        <v>1016</v>
      </c>
      <c r="K85" s="48">
        <f t="shared" si="1"/>
        <v>0.66656304643481645</v>
      </c>
    </row>
    <row r="86" spans="1:11" x14ac:dyDescent="0.3">
      <c r="A86" s="19" t="s">
        <v>205</v>
      </c>
      <c r="B86" s="16" t="s">
        <v>212</v>
      </c>
      <c r="C86" s="19">
        <v>22874</v>
      </c>
      <c r="D86" s="78">
        <v>322</v>
      </c>
      <c r="E86" s="16">
        <v>11255</v>
      </c>
      <c r="F86" s="16">
        <v>5715</v>
      </c>
      <c r="G86" s="78">
        <v>893</v>
      </c>
      <c r="H86" s="78">
        <v>386</v>
      </c>
      <c r="I86" s="78">
        <v>822</v>
      </c>
      <c r="J86" s="16">
        <v>1081</v>
      </c>
      <c r="K86" s="48">
        <f t="shared" si="1"/>
        <v>0.58109644137448635</v>
      </c>
    </row>
    <row r="87" spans="1:11" x14ac:dyDescent="0.3">
      <c r="A87" s="19" t="s">
        <v>205</v>
      </c>
      <c r="B87" s="16" t="s">
        <v>214</v>
      </c>
      <c r="C87" s="19">
        <v>26350</v>
      </c>
      <c r="D87" s="78">
        <v>402</v>
      </c>
      <c r="E87" s="16">
        <v>13185</v>
      </c>
      <c r="F87" s="16">
        <v>5160</v>
      </c>
      <c r="G87" s="78">
        <v>628</v>
      </c>
      <c r="H87" s="78">
        <v>238</v>
      </c>
      <c r="I87" s="78">
        <v>936</v>
      </c>
      <c r="J87" s="16">
        <v>1975</v>
      </c>
      <c r="K87" s="48">
        <f t="shared" si="1"/>
        <v>0.57499051233396581</v>
      </c>
    </row>
    <row r="88" spans="1:11" x14ac:dyDescent="0.3">
      <c r="A88" s="19" t="s">
        <v>205</v>
      </c>
      <c r="B88" s="16" t="s">
        <v>218</v>
      </c>
      <c r="C88" s="19">
        <v>54349</v>
      </c>
      <c r="D88" s="16">
        <v>1346</v>
      </c>
      <c r="E88" s="16">
        <v>23374</v>
      </c>
      <c r="F88" s="16">
        <v>6837</v>
      </c>
      <c r="G88" s="78">
        <v>704</v>
      </c>
      <c r="H88" s="16">
        <v>1222</v>
      </c>
      <c r="I88" s="16">
        <v>2224</v>
      </c>
      <c r="J88" s="16">
        <v>1439</v>
      </c>
      <c r="K88" s="48">
        <f t="shared" si="1"/>
        <v>0.50871221181622472</v>
      </c>
    </row>
    <row r="89" spans="1:11" x14ac:dyDescent="0.3">
      <c r="A89" s="19" t="s">
        <v>205</v>
      </c>
      <c r="B89" s="16" t="s">
        <v>219</v>
      </c>
      <c r="C89" s="19">
        <v>32988</v>
      </c>
      <c r="D89" s="78">
        <v>56</v>
      </c>
      <c r="E89" s="16">
        <v>4116</v>
      </c>
      <c r="F89" s="16">
        <v>2077</v>
      </c>
      <c r="G89" s="78">
        <v>158</v>
      </c>
      <c r="H89" s="16">
        <v>2518</v>
      </c>
      <c r="I89" s="16">
        <v>8188</v>
      </c>
      <c r="J89" s="78">
        <v>743</v>
      </c>
      <c r="K89" s="48">
        <f t="shared" si="1"/>
        <v>0.37947132290529889</v>
      </c>
    </row>
    <row r="90" spans="1:11" x14ac:dyDescent="0.3">
      <c r="A90" s="19" t="s">
        <v>205</v>
      </c>
      <c r="B90" s="16" t="s">
        <v>221</v>
      </c>
      <c r="C90" s="19">
        <v>25653</v>
      </c>
      <c r="D90" s="78">
        <v>198</v>
      </c>
      <c r="E90" s="16">
        <v>10061</v>
      </c>
      <c r="F90" s="16">
        <v>4713</v>
      </c>
      <c r="G90" s="78">
        <v>775</v>
      </c>
      <c r="H90" s="78">
        <v>660</v>
      </c>
      <c r="I90" s="16">
        <v>1987</v>
      </c>
      <c r="J90" s="16">
        <v>1919</v>
      </c>
      <c r="K90" s="48">
        <f t="shared" si="1"/>
        <v>0.5075819592250419</v>
      </c>
    </row>
    <row r="91" spans="1:11" x14ac:dyDescent="0.3">
      <c r="A91" s="19" t="s">
        <v>205</v>
      </c>
      <c r="B91" s="16" t="s">
        <v>223</v>
      </c>
      <c r="C91" s="19">
        <v>19929</v>
      </c>
      <c r="D91" s="78">
        <v>127</v>
      </c>
      <c r="E91" s="16">
        <v>7475</v>
      </c>
      <c r="F91" s="16">
        <v>2269</v>
      </c>
      <c r="G91" s="78">
        <v>162</v>
      </c>
      <c r="H91" s="16">
        <v>1257</v>
      </c>
      <c r="I91" s="16">
        <v>1343</v>
      </c>
      <c r="J91" s="16">
        <v>1999</v>
      </c>
      <c r="K91" s="48">
        <f t="shared" si="1"/>
        <v>0.45697225149279946</v>
      </c>
    </row>
    <row r="92" spans="1:11" x14ac:dyDescent="0.3">
      <c r="A92" s="19" t="s">
        <v>205</v>
      </c>
      <c r="B92" s="16" t="s">
        <v>226</v>
      </c>
      <c r="C92" s="19">
        <v>30346</v>
      </c>
      <c r="D92" s="78">
        <v>446</v>
      </c>
      <c r="E92" s="16">
        <v>13502</v>
      </c>
      <c r="F92" s="16">
        <v>3678</v>
      </c>
      <c r="G92" s="78">
        <v>155</v>
      </c>
      <c r="H92" s="78">
        <v>990</v>
      </c>
      <c r="I92" s="16">
        <v>2059</v>
      </c>
      <c r="J92" s="78">
        <v>493</v>
      </c>
      <c r="K92" s="48">
        <f t="shared" si="1"/>
        <v>0.53259078626507617</v>
      </c>
    </row>
    <row r="93" spans="1:11" x14ac:dyDescent="0.3">
      <c r="A93" s="19" t="s">
        <v>205</v>
      </c>
      <c r="B93" s="16" t="s">
        <v>227</v>
      </c>
      <c r="C93" s="19">
        <v>15742</v>
      </c>
      <c r="D93" s="78">
        <v>81</v>
      </c>
      <c r="E93" s="16">
        <v>3641</v>
      </c>
      <c r="F93" s="16">
        <v>1668</v>
      </c>
      <c r="G93" s="78">
        <v>38</v>
      </c>
      <c r="H93" s="78">
        <v>1131</v>
      </c>
      <c r="I93" s="16">
        <v>3050</v>
      </c>
      <c r="J93" s="78">
        <v>493</v>
      </c>
      <c r="K93" s="48">
        <f t="shared" si="1"/>
        <v>0.43260068606276203</v>
      </c>
    </row>
    <row r="94" spans="1:11" x14ac:dyDescent="0.3">
      <c r="A94" s="19" t="s">
        <v>229</v>
      </c>
      <c r="B94" s="16" t="s">
        <v>232</v>
      </c>
      <c r="C94" s="19">
        <v>68677</v>
      </c>
      <c r="D94" s="16">
        <v>1777</v>
      </c>
      <c r="E94" s="16">
        <v>29508</v>
      </c>
      <c r="F94" s="16">
        <v>15913</v>
      </c>
      <c r="G94" s="78">
        <v>549</v>
      </c>
      <c r="H94" s="78">
        <v>231</v>
      </c>
      <c r="I94" s="78">
        <v>244</v>
      </c>
      <c r="J94" s="16">
        <v>21837</v>
      </c>
      <c r="K94" s="48">
        <f t="shared" si="1"/>
        <v>0.46708505030796338</v>
      </c>
    </row>
    <row r="95" spans="1:11" x14ac:dyDescent="0.3">
      <c r="A95" s="19" t="s">
        <v>229</v>
      </c>
      <c r="B95" s="16" t="s">
        <v>233</v>
      </c>
      <c r="C95" s="19">
        <v>32500</v>
      </c>
      <c r="D95" s="78">
        <v>459</v>
      </c>
      <c r="E95" s="16">
        <v>9507</v>
      </c>
      <c r="F95" s="16">
        <v>2288</v>
      </c>
      <c r="G95" s="78">
        <v>194</v>
      </c>
      <c r="H95" s="78">
        <v>525</v>
      </c>
      <c r="I95" s="78">
        <v>261</v>
      </c>
      <c r="J95" s="16">
        <v>9281</v>
      </c>
      <c r="K95" s="48">
        <f t="shared" si="1"/>
        <v>0.32064615384615386</v>
      </c>
    </row>
    <row r="96" spans="1:11" x14ac:dyDescent="0.3">
      <c r="A96" s="19" t="s">
        <v>229</v>
      </c>
      <c r="B96" s="16" t="s">
        <v>235</v>
      </c>
      <c r="C96" s="19">
        <v>44618</v>
      </c>
      <c r="D96" s="78">
        <v>708</v>
      </c>
      <c r="E96" s="16">
        <v>15813</v>
      </c>
      <c r="F96" s="16">
        <v>6360</v>
      </c>
      <c r="G96" s="78">
        <v>240</v>
      </c>
      <c r="H96" s="78">
        <v>380</v>
      </c>
      <c r="I96" s="78">
        <v>331</v>
      </c>
      <c r="J96" s="16">
        <v>13921</v>
      </c>
      <c r="K96" s="48">
        <f t="shared" si="1"/>
        <v>0.3830740956564615</v>
      </c>
    </row>
    <row r="97" spans="1:11" x14ac:dyDescent="0.3">
      <c r="A97" s="19" t="s">
        <v>229</v>
      </c>
      <c r="B97" s="16" t="s">
        <v>237</v>
      </c>
      <c r="C97" s="19">
        <v>60263</v>
      </c>
      <c r="D97" s="78">
        <v>500</v>
      </c>
      <c r="E97" s="16">
        <v>18246</v>
      </c>
      <c r="F97" s="16">
        <v>20338</v>
      </c>
      <c r="G97" s="78">
        <v>361</v>
      </c>
      <c r="H97" s="78">
        <v>30</v>
      </c>
      <c r="I97" s="78">
        <v>16</v>
      </c>
      <c r="J97" s="16">
        <v>28270</v>
      </c>
      <c r="K97" s="48">
        <f t="shared" si="1"/>
        <v>0.31732572225080063</v>
      </c>
    </row>
    <row r="98" spans="1:11" x14ac:dyDescent="0.3">
      <c r="A98" s="19" t="s">
        <v>229</v>
      </c>
      <c r="B98" s="16" t="s">
        <v>239</v>
      </c>
      <c r="C98" s="19">
        <v>36948</v>
      </c>
      <c r="D98" s="78">
        <v>181</v>
      </c>
      <c r="E98" s="16">
        <v>8279</v>
      </c>
      <c r="F98" s="16">
        <v>7903</v>
      </c>
      <c r="G98" s="78">
        <v>188</v>
      </c>
      <c r="H98" s="78">
        <v>69</v>
      </c>
      <c r="I98" s="78">
        <v>10</v>
      </c>
      <c r="J98" s="16">
        <v>20325</v>
      </c>
      <c r="K98" s="48">
        <f t="shared" si="1"/>
        <v>0.23432932770379994</v>
      </c>
    </row>
    <row r="99" spans="1:11" x14ac:dyDescent="0.3">
      <c r="A99" s="19" t="s">
        <v>229</v>
      </c>
      <c r="B99" s="16" t="s">
        <v>241</v>
      </c>
      <c r="C99" s="19">
        <v>48426</v>
      </c>
      <c r="D99" s="78">
        <v>339</v>
      </c>
      <c r="E99" s="16">
        <v>13215</v>
      </c>
      <c r="F99" s="16">
        <v>8048</v>
      </c>
      <c r="G99" s="78">
        <v>277</v>
      </c>
      <c r="H99" s="78">
        <v>37</v>
      </c>
      <c r="I99" s="78">
        <v>17</v>
      </c>
      <c r="J99" s="16">
        <v>28365</v>
      </c>
      <c r="K99" s="48">
        <f t="shared" si="1"/>
        <v>0.28596208648246807</v>
      </c>
    </row>
    <row r="100" spans="1:11" x14ac:dyDescent="0.3">
      <c r="A100" s="19" t="s">
        <v>229</v>
      </c>
      <c r="B100" s="16" t="s">
        <v>245</v>
      </c>
      <c r="C100" s="19">
        <v>43817</v>
      </c>
      <c r="D100" s="78">
        <v>784</v>
      </c>
      <c r="E100" s="16">
        <v>19925</v>
      </c>
      <c r="F100" s="16">
        <v>15037</v>
      </c>
      <c r="G100" s="78">
        <v>575</v>
      </c>
      <c r="H100" s="78">
        <v>273</v>
      </c>
      <c r="I100" s="78">
        <v>158</v>
      </c>
      <c r="J100" s="16">
        <v>13330</v>
      </c>
      <c r="K100" s="48">
        <f t="shared" si="1"/>
        <v>0.48935344729214686</v>
      </c>
    </row>
    <row r="101" spans="1:11" x14ac:dyDescent="0.3">
      <c r="A101" s="19" t="s">
        <v>229</v>
      </c>
      <c r="B101" s="16" t="s">
        <v>246</v>
      </c>
      <c r="C101" s="19">
        <v>39764</v>
      </c>
      <c r="D101" s="78">
        <v>443</v>
      </c>
      <c r="E101" s="16">
        <v>16032</v>
      </c>
      <c r="F101" s="16">
        <v>22422</v>
      </c>
      <c r="G101" s="16">
        <v>1058</v>
      </c>
      <c r="H101" s="78">
        <v>496</v>
      </c>
      <c r="I101" s="78">
        <v>185</v>
      </c>
      <c r="J101" s="16">
        <v>13768</v>
      </c>
      <c r="K101" s="48">
        <f t="shared" si="1"/>
        <v>0.44557891560205209</v>
      </c>
    </row>
    <row r="102" spans="1:11" x14ac:dyDescent="0.3">
      <c r="A102" s="19" t="s">
        <v>229</v>
      </c>
      <c r="B102" s="16" t="s">
        <v>248</v>
      </c>
      <c r="C102" s="19">
        <v>12457</v>
      </c>
      <c r="D102" s="78">
        <v>146</v>
      </c>
      <c r="E102" s="16">
        <v>6059</v>
      </c>
      <c r="F102" s="16">
        <v>4480</v>
      </c>
      <c r="G102" s="78">
        <v>125</v>
      </c>
      <c r="H102" s="78">
        <v>12</v>
      </c>
      <c r="I102" s="78">
        <v>21</v>
      </c>
      <c r="J102" s="16">
        <v>4961</v>
      </c>
      <c r="K102" s="48">
        <f t="shared" si="1"/>
        <v>0.50983382836959135</v>
      </c>
    </row>
    <row r="103" spans="1:11" x14ac:dyDescent="0.3">
      <c r="A103" s="19" t="s">
        <v>229</v>
      </c>
      <c r="B103" s="16" t="s">
        <v>250</v>
      </c>
      <c r="C103" s="19">
        <v>55605</v>
      </c>
      <c r="D103" s="78">
        <v>407</v>
      </c>
      <c r="E103" s="16">
        <v>19134</v>
      </c>
      <c r="F103" s="16">
        <v>26050</v>
      </c>
      <c r="G103" s="16">
        <v>1037</v>
      </c>
      <c r="H103" s="16">
        <v>1056</v>
      </c>
      <c r="I103" s="78">
        <v>228</v>
      </c>
      <c r="J103" s="16">
        <v>24503</v>
      </c>
      <c r="K103" s="48">
        <f t="shared" si="1"/>
        <v>0.37417498426400503</v>
      </c>
    </row>
    <row r="104" spans="1:11" x14ac:dyDescent="0.3">
      <c r="A104" s="19" t="s">
        <v>229</v>
      </c>
      <c r="B104" s="16" t="s">
        <v>252</v>
      </c>
      <c r="C104" s="19">
        <v>10780</v>
      </c>
      <c r="D104" s="78">
        <v>68</v>
      </c>
      <c r="E104" s="16">
        <v>2581</v>
      </c>
      <c r="F104" s="16">
        <v>1175</v>
      </c>
      <c r="G104" s="78">
        <v>18</v>
      </c>
      <c r="H104" s="78">
        <v>350</v>
      </c>
      <c r="I104" s="78">
        <v>173</v>
      </c>
      <c r="J104" s="16">
        <v>4620</v>
      </c>
      <c r="K104" s="48">
        <f t="shared" si="1"/>
        <v>0.26345083487940629</v>
      </c>
    </row>
    <row r="105" spans="1:11" x14ac:dyDescent="0.3">
      <c r="A105" s="19" t="s">
        <v>229</v>
      </c>
      <c r="B105" s="16" t="s">
        <v>256</v>
      </c>
      <c r="C105" s="19">
        <v>25972</v>
      </c>
      <c r="D105" s="78">
        <v>240</v>
      </c>
      <c r="E105" s="16">
        <v>8747</v>
      </c>
      <c r="F105" s="16">
        <v>7035</v>
      </c>
      <c r="G105" s="78">
        <v>99</v>
      </c>
      <c r="H105" s="78">
        <v>232</v>
      </c>
      <c r="I105" s="78">
        <v>223</v>
      </c>
      <c r="J105" s="16">
        <v>12614</v>
      </c>
      <c r="K105" s="48">
        <f t="shared" si="1"/>
        <v>0.35842445710765442</v>
      </c>
    </row>
    <row r="106" spans="1:11" x14ac:dyDescent="0.3">
      <c r="A106" s="19" t="s">
        <v>229</v>
      </c>
      <c r="B106" s="16" t="s">
        <v>257</v>
      </c>
      <c r="C106" s="19">
        <v>31622</v>
      </c>
      <c r="D106" s="78">
        <v>762</v>
      </c>
      <c r="E106" s="16">
        <v>15903</v>
      </c>
      <c r="F106" s="16">
        <v>4793</v>
      </c>
      <c r="G106" s="78">
        <v>172</v>
      </c>
      <c r="H106" s="78">
        <v>104</v>
      </c>
      <c r="I106" s="78">
        <v>78</v>
      </c>
      <c r="J106" s="16">
        <v>14849</v>
      </c>
      <c r="K106" s="48">
        <f t="shared" si="1"/>
        <v>0.53491240275757379</v>
      </c>
    </row>
    <row r="107" spans="1:11" x14ac:dyDescent="0.3">
      <c r="A107" s="19" t="s">
        <v>229</v>
      </c>
      <c r="B107" s="16" t="s">
        <v>259</v>
      </c>
      <c r="C107" s="19">
        <v>16809</v>
      </c>
      <c r="D107" s="78">
        <v>100</v>
      </c>
      <c r="E107" s="16">
        <v>5585</v>
      </c>
      <c r="F107" s="16">
        <v>2553</v>
      </c>
      <c r="G107" s="78">
        <v>70</v>
      </c>
      <c r="H107" s="78">
        <v>36</v>
      </c>
      <c r="I107" s="78">
        <v>53</v>
      </c>
      <c r="J107" s="16">
        <v>9191</v>
      </c>
      <c r="K107" s="48">
        <f t="shared" si="1"/>
        <v>0.34552918079600214</v>
      </c>
    </row>
    <row r="108" spans="1:11" x14ac:dyDescent="0.3">
      <c r="A108" s="19" t="s">
        <v>229</v>
      </c>
      <c r="B108" s="16" t="s">
        <v>261</v>
      </c>
      <c r="C108" s="19">
        <v>19143</v>
      </c>
      <c r="D108" s="78">
        <v>131</v>
      </c>
      <c r="E108" s="16">
        <v>6254</v>
      </c>
      <c r="F108" s="16">
        <v>5485</v>
      </c>
      <c r="G108" s="78">
        <v>152</v>
      </c>
      <c r="H108" s="78">
        <v>294</v>
      </c>
      <c r="I108" s="78">
        <v>130</v>
      </c>
      <c r="J108" s="16">
        <v>10270</v>
      </c>
      <c r="K108" s="48">
        <f t="shared" si="1"/>
        <v>0.3482735203468631</v>
      </c>
    </row>
    <row r="109" spans="1:11" x14ac:dyDescent="0.3">
      <c r="A109" s="19" t="s">
        <v>229</v>
      </c>
      <c r="B109" s="16" t="s">
        <v>263</v>
      </c>
      <c r="C109" s="19">
        <v>57609</v>
      </c>
      <c r="D109" s="78">
        <v>786</v>
      </c>
      <c r="E109" s="16">
        <v>16947</v>
      </c>
      <c r="F109" s="16">
        <v>14772</v>
      </c>
      <c r="G109" s="78">
        <v>458</v>
      </c>
      <c r="H109" s="78">
        <v>287</v>
      </c>
      <c r="I109" s="78">
        <v>253</v>
      </c>
      <c r="J109" s="16">
        <v>25273</v>
      </c>
      <c r="K109" s="48">
        <f t="shared" si="1"/>
        <v>0.32015830859761496</v>
      </c>
    </row>
    <row r="110" spans="1:11" x14ac:dyDescent="0.3">
      <c r="A110" s="19" t="s">
        <v>229</v>
      </c>
      <c r="B110" s="16" t="s">
        <v>265</v>
      </c>
      <c r="C110" s="19">
        <v>28684</v>
      </c>
      <c r="D110" s="78">
        <v>213</v>
      </c>
      <c r="E110" s="16">
        <v>6706</v>
      </c>
      <c r="F110" s="16">
        <v>3410</v>
      </c>
      <c r="G110" s="78">
        <v>93</v>
      </c>
      <c r="H110" s="78">
        <v>211</v>
      </c>
      <c r="I110" s="78">
        <v>259</v>
      </c>
      <c r="J110" s="16">
        <v>15775</v>
      </c>
      <c r="K110" s="48">
        <f t="shared" si="1"/>
        <v>0.2534862641193697</v>
      </c>
    </row>
    <row r="111" spans="1:11" x14ac:dyDescent="0.3">
      <c r="A111" s="19" t="s">
        <v>229</v>
      </c>
      <c r="B111" s="16" t="s">
        <v>269</v>
      </c>
      <c r="C111" s="19">
        <v>66340</v>
      </c>
      <c r="D111" s="16">
        <v>1729</v>
      </c>
      <c r="E111" s="16">
        <v>34847</v>
      </c>
      <c r="F111" s="16">
        <v>35593</v>
      </c>
      <c r="G111" s="78">
        <v>576</v>
      </c>
      <c r="H111" s="16">
        <v>3102</v>
      </c>
      <c r="I111" s="78">
        <v>618</v>
      </c>
      <c r="J111" s="16">
        <v>11950</v>
      </c>
      <c r="K111" s="48">
        <f t="shared" si="1"/>
        <v>0.56933976484775395</v>
      </c>
    </row>
    <row r="112" spans="1:11" x14ac:dyDescent="0.3">
      <c r="A112" s="19" t="s">
        <v>229</v>
      </c>
      <c r="B112" s="16" t="s">
        <v>270</v>
      </c>
      <c r="C112" s="19">
        <v>47332</v>
      </c>
      <c r="D112" s="78">
        <v>373</v>
      </c>
      <c r="E112" s="16">
        <v>23102</v>
      </c>
      <c r="F112" s="16">
        <v>29103</v>
      </c>
      <c r="G112" s="78">
        <v>551</v>
      </c>
      <c r="H112" s="16">
        <v>4346</v>
      </c>
      <c r="I112" s="78">
        <v>723</v>
      </c>
      <c r="J112" s="16">
        <v>17497</v>
      </c>
      <c r="K112" s="48">
        <f t="shared" si="1"/>
        <v>0.52288092622327387</v>
      </c>
    </row>
    <row r="113" spans="1:11" x14ac:dyDescent="0.3">
      <c r="A113" s="19" t="s">
        <v>229</v>
      </c>
      <c r="B113" s="16" t="s">
        <v>272</v>
      </c>
      <c r="C113" s="19">
        <v>53641</v>
      </c>
      <c r="D113" s="78">
        <v>865</v>
      </c>
      <c r="E113" s="16">
        <v>29536</v>
      </c>
      <c r="F113" s="16">
        <v>26983</v>
      </c>
      <c r="G113" s="78">
        <v>323</v>
      </c>
      <c r="H113" s="78">
        <v>18</v>
      </c>
      <c r="I113" s="78">
        <v>17</v>
      </c>
      <c r="J113" s="16">
        <v>21894</v>
      </c>
      <c r="K113" s="48">
        <f t="shared" si="1"/>
        <v>0.57308775004194557</v>
      </c>
    </row>
    <row r="114" spans="1:11" x14ac:dyDescent="0.3">
      <c r="A114" s="19" t="s">
        <v>229</v>
      </c>
      <c r="B114" s="16" t="s">
        <v>274</v>
      </c>
      <c r="C114" s="19">
        <v>38965</v>
      </c>
      <c r="D114" s="78">
        <v>557</v>
      </c>
      <c r="E114" s="16">
        <v>15674</v>
      </c>
      <c r="F114" s="16">
        <v>7704</v>
      </c>
      <c r="G114" s="78">
        <v>113</v>
      </c>
      <c r="H114" s="78">
        <v>13</v>
      </c>
      <c r="I114" s="78">
        <v>39</v>
      </c>
      <c r="J114" s="16">
        <v>17213</v>
      </c>
      <c r="K114" s="48">
        <f t="shared" si="1"/>
        <v>0.42045425381752854</v>
      </c>
    </row>
    <row r="115" spans="1:11" x14ac:dyDescent="0.3">
      <c r="A115" s="19" t="s">
        <v>229</v>
      </c>
      <c r="B115" s="16" t="s">
        <v>276</v>
      </c>
      <c r="C115" s="19">
        <v>23427</v>
      </c>
      <c r="D115" s="78">
        <v>276</v>
      </c>
      <c r="E115" s="16">
        <v>7936</v>
      </c>
      <c r="F115" s="16">
        <v>3510</v>
      </c>
      <c r="G115" s="78">
        <v>134</v>
      </c>
      <c r="H115" s="78">
        <v>96</v>
      </c>
      <c r="I115" s="78">
        <v>63</v>
      </c>
      <c r="J115" s="16">
        <v>10434</v>
      </c>
      <c r="K115" s="48">
        <f t="shared" si="1"/>
        <v>0.35894480727365857</v>
      </c>
    </row>
    <row r="116" spans="1:11" x14ac:dyDescent="0.3">
      <c r="A116" s="19" t="s">
        <v>229</v>
      </c>
      <c r="B116" s="16" t="s">
        <v>280</v>
      </c>
      <c r="C116" s="19">
        <v>29912</v>
      </c>
      <c r="D116" s="78">
        <v>493</v>
      </c>
      <c r="E116" s="16">
        <v>15980</v>
      </c>
      <c r="F116" s="16">
        <v>8822</v>
      </c>
      <c r="G116" s="78">
        <v>462</v>
      </c>
      <c r="H116" s="78">
        <v>102</v>
      </c>
      <c r="I116" s="78">
        <v>80</v>
      </c>
      <c r="J116" s="16">
        <v>15524</v>
      </c>
      <c r="K116" s="48">
        <f t="shared" si="1"/>
        <v>0.56883525006686275</v>
      </c>
    </row>
    <row r="117" spans="1:11" x14ac:dyDescent="0.3">
      <c r="A117" s="19" t="s">
        <v>229</v>
      </c>
      <c r="B117" s="16" t="s">
        <v>281</v>
      </c>
      <c r="C117" s="19">
        <v>10532</v>
      </c>
      <c r="D117" s="78">
        <v>96</v>
      </c>
      <c r="E117" s="16">
        <v>4761</v>
      </c>
      <c r="F117" s="16">
        <v>1191</v>
      </c>
      <c r="G117" s="78">
        <v>61</v>
      </c>
      <c r="H117" s="78">
        <v>1</v>
      </c>
      <c r="I117" s="78">
        <v>2</v>
      </c>
      <c r="J117" s="16">
        <v>6949</v>
      </c>
      <c r="K117" s="48">
        <f t="shared" si="1"/>
        <v>0.46714774022028105</v>
      </c>
    </row>
    <row r="118" spans="1:11" x14ac:dyDescent="0.3">
      <c r="A118" s="19" t="s">
        <v>229</v>
      </c>
      <c r="B118" s="16" t="s">
        <v>283</v>
      </c>
      <c r="C118" s="19">
        <v>15934</v>
      </c>
      <c r="D118" s="78">
        <v>191</v>
      </c>
      <c r="E118" s="16">
        <v>6683</v>
      </c>
      <c r="F118" s="78">
        <v>1680</v>
      </c>
      <c r="G118" s="78">
        <v>103</v>
      </c>
      <c r="H118" s="78">
        <v>6</v>
      </c>
      <c r="I118" s="78">
        <v>14</v>
      </c>
      <c r="J118" s="16">
        <v>7650</v>
      </c>
      <c r="K118" s="48">
        <f t="shared" si="1"/>
        <v>0.43874733274758376</v>
      </c>
    </row>
    <row r="119" spans="1:11" x14ac:dyDescent="0.3">
      <c r="A119" s="19" t="s">
        <v>285</v>
      </c>
      <c r="B119" s="16" t="s">
        <v>288</v>
      </c>
      <c r="C119" s="19">
        <v>49731</v>
      </c>
      <c r="D119" s="16">
        <v>6444</v>
      </c>
      <c r="E119" s="16">
        <v>38404</v>
      </c>
      <c r="F119" s="16">
        <v>27864</v>
      </c>
      <c r="G119" s="78">
        <v>392</v>
      </c>
      <c r="H119" s="78">
        <v>32</v>
      </c>
      <c r="I119" s="78">
        <v>54</v>
      </c>
      <c r="J119" s="78">
        <v>182</v>
      </c>
      <c r="K119" s="48">
        <f t="shared" si="1"/>
        <v>0.9107799963805272</v>
      </c>
    </row>
    <row r="120" spans="1:11" x14ac:dyDescent="0.3">
      <c r="A120" s="19" t="s">
        <v>285</v>
      </c>
      <c r="B120" s="16" t="s">
        <v>290</v>
      </c>
      <c r="C120" s="19">
        <v>33281</v>
      </c>
      <c r="D120" s="16">
        <v>6800</v>
      </c>
      <c r="E120" s="16">
        <v>26954</v>
      </c>
      <c r="F120" s="16">
        <v>15008</v>
      </c>
      <c r="G120" s="78">
        <v>166</v>
      </c>
      <c r="H120" s="78">
        <v>13</v>
      </c>
      <c r="I120" s="78">
        <v>27</v>
      </c>
      <c r="J120" s="78">
        <v>47</v>
      </c>
      <c r="K120" s="48">
        <f t="shared" si="1"/>
        <v>1.0200114179261441</v>
      </c>
    </row>
    <row r="121" spans="1:11" x14ac:dyDescent="0.3">
      <c r="A121" s="19" t="s">
        <v>285</v>
      </c>
      <c r="B121" s="16" t="s">
        <v>292</v>
      </c>
      <c r="C121" s="19">
        <v>41927</v>
      </c>
      <c r="D121" s="16">
        <v>6811</v>
      </c>
      <c r="E121" s="16">
        <v>33346</v>
      </c>
      <c r="F121" s="16">
        <v>18189</v>
      </c>
      <c r="G121" s="78">
        <v>252</v>
      </c>
      <c r="H121" s="78">
        <v>19</v>
      </c>
      <c r="I121" s="78">
        <v>43</v>
      </c>
      <c r="J121" s="78">
        <v>51</v>
      </c>
      <c r="K121" s="48">
        <f t="shared" si="1"/>
        <v>0.96481980585303029</v>
      </c>
    </row>
    <row r="122" spans="1:11" x14ac:dyDescent="0.3">
      <c r="A122" s="19" t="s">
        <v>285</v>
      </c>
      <c r="B122" s="16" t="s">
        <v>294</v>
      </c>
      <c r="C122" s="19">
        <v>53047</v>
      </c>
      <c r="D122" s="16">
        <v>6520</v>
      </c>
      <c r="E122" s="16">
        <v>41942</v>
      </c>
      <c r="F122" s="16">
        <v>27566</v>
      </c>
      <c r="G122" s="78">
        <v>432</v>
      </c>
      <c r="H122" s="78">
        <v>60</v>
      </c>
      <c r="I122" s="78">
        <v>60</v>
      </c>
      <c r="J122" s="78">
        <v>324</v>
      </c>
      <c r="K122" s="48">
        <f t="shared" si="1"/>
        <v>0.92284200803061434</v>
      </c>
    </row>
    <row r="123" spans="1:11" x14ac:dyDescent="0.3">
      <c r="A123" s="19" t="s">
        <v>285</v>
      </c>
      <c r="B123" s="16" t="s">
        <v>296</v>
      </c>
      <c r="C123" s="19">
        <v>43875</v>
      </c>
      <c r="D123" s="16">
        <v>4024</v>
      </c>
      <c r="E123" s="16">
        <v>33243</v>
      </c>
      <c r="F123" s="16">
        <v>21748</v>
      </c>
      <c r="G123" s="78">
        <v>505</v>
      </c>
      <c r="H123" s="78">
        <v>21</v>
      </c>
      <c r="I123" s="78">
        <v>20</v>
      </c>
      <c r="J123" s="78">
        <v>257</v>
      </c>
      <c r="K123" s="48">
        <f t="shared" si="1"/>
        <v>0.86135612535612538</v>
      </c>
    </row>
    <row r="124" spans="1:11" x14ac:dyDescent="0.3">
      <c r="A124" s="19" t="s">
        <v>285</v>
      </c>
      <c r="B124" s="16" t="s">
        <v>298</v>
      </c>
      <c r="C124" s="19">
        <v>49626</v>
      </c>
      <c r="D124" s="16">
        <v>2905</v>
      </c>
      <c r="E124" s="16">
        <v>33945</v>
      </c>
      <c r="F124" s="16">
        <v>25806</v>
      </c>
      <c r="G124" s="16">
        <v>1511</v>
      </c>
      <c r="H124" s="16">
        <v>1955</v>
      </c>
      <c r="I124" s="78">
        <v>111</v>
      </c>
      <c r="J124" s="16">
        <v>4208</v>
      </c>
      <c r="K124" s="48">
        <f t="shared" si="1"/>
        <v>0.77523878612017894</v>
      </c>
    </row>
    <row r="125" spans="1:11" x14ac:dyDescent="0.3">
      <c r="A125" s="19" t="s">
        <v>285</v>
      </c>
      <c r="B125" s="16" t="s">
        <v>300</v>
      </c>
      <c r="C125" s="19">
        <v>52990</v>
      </c>
      <c r="D125" s="16">
        <v>2270</v>
      </c>
      <c r="E125" s="16">
        <v>36322</v>
      </c>
      <c r="F125" s="16">
        <v>26629</v>
      </c>
      <c r="G125" s="16">
        <v>1499</v>
      </c>
      <c r="H125" s="16">
        <v>2394</v>
      </c>
      <c r="I125" s="78">
        <v>700</v>
      </c>
      <c r="J125" s="16">
        <v>6581</v>
      </c>
      <c r="K125" s="48">
        <f t="shared" si="1"/>
        <v>0.76978675221739956</v>
      </c>
    </row>
    <row r="126" spans="1:11" x14ac:dyDescent="0.3">
      <c r="A126" s="19" t="s">
        <v>285</v>
      </c>
      <c r="B126" s="16" t="s">
        <v>304</v>
      </c>
      <c r="C126" s="19">
        <v>53382</v>
      </c>
      <c r="D126" s="16">
        <v>4388</v>
      </c>
      <c r="E126" s="16">
        <v>40241</v>
      </c>
      <c r="F126" s="16">
        <v>16574</v>
      </c>
      <c r="G126" s="16">
        <v>1643</v>
      </c>
      <c r="H126" s="78">
        <v>23</v>
      </c>
      <c r="I126" s="78">
        <v>25</v>
      </c>
      <c r="J126" s="16">
        <v>5758</v>
      </c>
      <c r="K126" s="48">
        <f t="shared" si="1"/>
        <v>0.86727735940953876</v>
      </c>
    </row>
    <row r="127" spans="1:11" x14ac:dyDescent="0.3">
      <c r="A127" s="19" t="s">
        <v>285</v>
      </c>
      <c r="B127" s="16" t="s">
        <v>305</v>
      </c>
      <c r="C127" s="19">
        <v>58645</v>
      </c>
      <c r="D127" s="78">
        <v>957</v>
      </c>
      <c r="E127" s="16">
        <v>28699</v>
      </c>
      <c r="F127" s="16">
        <v>24582</v>
      </c>
      <c r="G127" s="16">
        <v>2136</v>
      </c>
      <c r="H127" s="16">
        <v>6502</v>
      </c>
      <c r="I127" s="16">
        <v>1588</v>
      </c>
      <c r="J127" s="16">
        <v>17658</v>
      </c>
      <c r="K127" s="48">
        <f t="shared" si="1"/>
        <v>0.56918748401398245</v>
      </c>
    </row>
    <row r="128" spans="1:11" x14ac:dyDescent="0.3">
      <c r="A128" s="19" t="s">
        <v>285</v>
      </c>
      <c r="B128" s="16" t="s">
        <v>307</v>
      </c>
      <c r="C128" s="19">
        <v>34533</v>
      </c>
      <c r="D128" s="78">
        <v>523</v>
      </c>
      <c r="E128" s="16">
        <v>16465</v>
      </c>
      <c r="F128" s="16">
        <v>8457</v>
      </c>
      <c r="G128" s="78">
        <v>667</v>
      </c>
      <c r="H128" s="16">
        <v>3289</v>
      </c>
      <c r="I128" s="16">
        <v>1528</v>
      </c>
      <c r="J128" s="16">
        <v>12736</v>
      </c>
      <c r="K128" s="48">
        <f t="shared" si="1"/>
        <v>0.55549763993860946</v>
      </c>
    </row>
    <row r="129" spans="1:11" x14ac:dyDescent="0.3">
      <c r="A129" s="19" t="s">
        <v>285</v>
      </c>
      <c r="B129" s="16" t="s">
        <v>309</v>
      </c>
      <c r="C129" s="19">
        <v>35247</v>
      </c>
      <c r="D129" s="16">
        <v>1418</v>
      </c>
      <c r="E129" s="16">
        <v>24334</v>
      </c>
      <c r="F129" s="16">
        <v>5815</v>
      </c>
      <c r="G129" s="78">
        <v>294</v>
      </c>
      <c r="H129" s="78">
        <v>5</v>
      </c>
      <c r="I129" s="78">
        <v>3</v>
      </c>
      <c r="J129" s="16">
        <v>1712</v>
      </c>
      <c r="K129" s="48">
        <f t="shared" si="1"/>
        <v>0.73904162056345224</v>
      </c>
    </row>
    <row r="130" spans="1:11" x14ac:dyDescent="0.3">
      <c r="A130" s="19" t="s">
        <v>285</v>
      </c>
      <c r="B130" s="16" t="s">
        <v>311</v>
      </c>
      <c r="C130" s="19">
        <v>33141</v>
      </c>
      <c r="D130" s="78">
        <v>570</v>
      </c>
      <c r="E130" s="16">
        <v>16630</v>
      </c>
      <c r="F130" s="16">
        <v>3599</v>
      </c>
      <c r="G130" s="78">
        <v>524</v>
      </c>
      <c r="H130" s="78">
        <v>903</v>
      </c>
      <c r="I130" s="78">
        <v>1126</v>
      </c>
      <c r="J130" s="16">
        <v>10326</v>
      </c>
      <c r="K130" s="48">
        <f t="shared" si="1"/>
        <v>0.56878187139796621</v>
      </c>
    </row>
    <row r="131" spans="1:11" x14ac:dyDescent="0.3">
      <c r="A131" s="19" t="s">
        <v>285</v>
      </c>
      <c r="B131" s="16" t="s">
        <v>315</v>
      </c>
      <c r="C131" s="19">
        <v>57765</v>
      </c>
      <c r="D131" s="16">
        <v>1367</v>
      </c>
      <c r="E131" s="16">
        <v>33610</v>
      </c>
      <c r="F131" s="16">
        <v>26688</v>
      </c>
      <c r="G131" s="16">
        <v>1237</v>
      </c>
      <c r="H131" s="78">
        <v>90</v>
      </c>
      <c r="I131" s="78">
        <v>67</v>
      </c>
      <c r="J131" s="16">
        <v>15689</v>
      </c>
      <c r="K131" s="48">
        <f t="shared" si="1"/>
        <v>0.6280792867653423</v>
      </c>
    </row>
    <row r="132" spans="1:11" x14ac:dyDescent="0.3">
      <c r="A132" s="19" t="s">
        <v>285</v>
      </c>
      <c r="B132" s="16" t="s">
        <v>316</v>
      </c>
      <c r="C132" s="19">
        <v>33579</v>
      </c>
      <c r="D132" s="78">
        <v>937</v>
      </c>
      <c r="E132" s="16">
        <v>22571</v>
      </c>
      <c r="F132" s="16">
        <v>17767</v>
      </c>
      <c r="G132" s="78">
        <v>756</v>
      </c>
      <c r="H132" s="78">
        <v>464</v>
      </c>
      <c r="I132" s="78">
        <v>48</v>
      </c>
      <c r="J132" s="16">
        <v>10184</v>
      </c>
      <c r="K132" s="48">
        <f t="shared" si="1"/>
        <v>0.72402394353613864</v>
      </c>
    </row>
    <row r="133" spans="1:11" x14ac:dyDescent="0.3">
      <c r="A133" s="19" t="s">
        <v>285</v>
      </c>
      <c r="B133" s="16" t="s">
        <v>318</v>
      </c>
      <c r="C133" s="19">
        <v>46017</v>
      </c>
      <c r="D133" s="78">
        <v>800</v>
      </c>
      <c r="E133" s="16">
        <v>23851</v>
      </c>
      <c r="F133" s="16">
        <v>23327</v>
      </c>
      <c r="G133" s="16">
        <v>1216</v>
      </c>
      <c r="H133" s="78">
        <v>69</v>
      </c>
      <c r="I133" s="78">
        <v>31</v>
      </c>
      <c r="J133" s="16">
        <v>15605</v>
      </c>
      <c r="K133" s="48">
        <f t="shared" si="1"/>
        <v>0.56279201164786929</v>
      </c>
    </row>
    <row r="134" spans="1:11" x14ac:dyDescent="0.3">
      <c r="A134" s="19" t="s">
        <v>285</v>
      </c>
      <c r="B134" s="16" t="s">
        <v>320</v>
      </c>
      <c r="C134" s="19">
        <v>32627</v>
      </c>
      <c r="D134" s="78">
        <v>642</v>
      </c>
      <c r="E134" s="16">
        <v>20085</v>
      </c>
      <c r="F134" s="16">
        <v>14275</v>
      </c>
      <c r="G134" s="78">
        <v>592</v>
      </c>
      <c r="H134" s="78">
        <v>791</v>
      </c>
      <c r="I134" s="78">
        <v>117</v>
      </c>
      <c r="J134" s="16">
        <v>16119</v>
      </c>
      <c r="K134" s="48">
        <f t="shared" ref="K134:K197" si="2">(D134+E134+G134+I134)/C134</f>
        <v>0.65700186961718821</v>
      </c>
    </row>
    <row r="135" spans="1:11" x14ac:dyDescent="0.3">
      <c r="A135" s="19" t="s">
        <v>285</v>
      </c>
      <c r="B135" s="16" t="s">
        <v>324</v>
      </c>
      <c r="C135" s="19">
        <v>62340</v>
      </c>
      <c r="D135" s="16">
        <v>1181</v>
      </c>
      <c r="E135" s="16">
        <v>34215</v>
      </c>
      <c r="F135" s="16">
        <v>33089</v>
      </c>
      <c r="G135" s="16">
        <v>1449</v>
      </c>
      <c r="H135" s="16">
        <v>1914</v>
      </c>
      <c r="I135" s="78">
        <v>466</v>
      </c>
      <c r="J135" s="16">
        <v>18287</v>
      </c>
      <c r="K135" s="48">
        <f t="shared" si="2"/>
        <v>0.59850818094321467</v>
      </c>
    </row>
    <row r="136" spans="1:11" x14ac:dyDescent="0.3">
      <c r="A136" s="19" t="s">
        <v>285</v>
      </c>
      <c r="B136" s="16" t="s">
        <v>325</v>
      </c>
      <c r="C136" s="19">
        <v>49852</v>
      </c>
      <c r="D136" s="78">
        <v>548</v>
      </c>
      <c r="E136" s="16">
        <v>21780</v>
      </c>
      <c r="F136" s="16">
        <v>16583</v>
      </c>
      <c r="G136" s="78">
        <v>569</v>
      </c>
      <c r="H136" s="78">
        <v>271</v>
      </c>
      <c r="I136" s="78">
        <v>158</v>
      </c>
      <c r="J136" s="16">
        <v>20700</v>
      </c>
      <c r="K136" s="48">
        <f t="shared" si="2"/>
        <v>0.46246890796758405</v>
      </c>
    </row>
    <row r="137" spans="1:11" x14ac:dyDescent="0.3">
      <c r="A137" s="19" t="s">
        <v>285</v>
      </c>
      <c r="B137" s="16" t="s">
        <v>327</v>
      </c>
      <c r="C137" s="19">
        <v>40965</v>
      </c>
      <c r="D137" s="78">
        <v>551</v>
      </c>
      <c r="E137" s="16">
        <v>22398</v>
      </c>
      <c r="F137" s="16">
        <v>16024</v>
      </c>
      <c r="G137" s="78">
        <v>553</v>
      </c>
      <c r="H137" s="78">
        <v>112</v>
      </c>
      <c r="I137" s="78">
        <v>15</v>
      </c>
      <c r="J137" s="16">
        <v>20479</v>
      </c>
      <c r="K137" s="48">
        <f t="shared" si="2"/>
        <v>0.57407543024533136</v>
      </c>
    </row>
    <row r="138" spans="1:11" x14ac:dyDescent="0.3">
      <c r="A138" s="19" t="s">
        <v>285</v>
      </c>
      <c r="B138" s="16" t="s">
        <v>329</v>
      </c>
      <c r="C138" s="19">
        <v>61961</v>
      </c>
      <c r="D138" s="16">
        <v>1081</v>
      </c>
      <c r="E138" s="16">
        <v>24958</v>
      </c>
      <c r="F138" s="16">
        <v>11025</v>
      </c>
      <c r="G138" s="78">
        <v>575</v>
      </c>
      <c r="H138" s="78">
        <v>246</v>
      </c>
      <c r="I138" s="78">
        <v>16</v>
      </c>
      <c r="J138" s="16">
        <v>24730</v>
      </c>
      <c r="K138" s="48">
        <f t="shared" si="2"/>
        <v>0.42978647859137198</v>
      </c>
    </row>
    <row r="139" spans="1:11" x14ac:dyDescent="0.3">
      <c r="A139" s="19" t="s">
        <v>285</v>
      </c>
      <c r="B139" s="16" t="s">
        <v>331</v>
      </c>
      <c r="C139" s="19">
        <v>27838</v>
      </c>
      <c r="D139" s="78">
        <v>249</v>
      </c>
      <c r="E139" s="16">
        <v>15221</v>
      </c>
      <c r="F139" s="16">
        <v>11283</v>
      </c>
      <c r="G139" s="78">
        <v>287</v>
      </c>
      <c r="H139" s="78">
        <v>841</v>
      </c>
      <c r="I139" s="78">
        <v>279</v>
      </c>
      <c r="J139" s="16">
        <v>15470</v>
      </c>
      <c r="K139" s="48">
        <f t="shared" si="2"/>
        <v>0.57604712982254469</v>
      </c>
    </row>
    <row r="140" spans="1:11" x14ac:dyDescent="0.3">
      <c r="A140" s="19" t="s">
        <v>285</v>
      </c>
      <c r="B140" s="16" t="s">
        <v>335</v>
      </c>
      <c r="C140" s="19">
        <v>54473</v>
      </c>
      <c r="D140" s="16">
        <v>1433</v>
      </c>
      <c r="E140" s="16">
        <v>24386</v>
      </c>
      <c r="F140" s="16">
        <v>11576</v>
      </c>
      <c r="G140" s="78">
        <v>454</v>
      </c>
      <c r="H140" s="78">
        <v>633</v>
      </c>
      <c r="I140" s="78">
        <v>290</v>
      </c>
      <c r="J140" s="16">
        <v>20309</v>
      </c>
      <c r="K140" s="48">
        <f t="shared" si="2"/>
        <v>0.48763607658840158</v>
      </c>
    </row>
    <row r="141" spans="1:11" x14ac:dyDescent="0.3">
      <c r="A141" s="19" t="s">
        <v>285</v>
      </c>
      <c r="B141" s="16" t="s">
        <v>338</v>
      </c>
      <c r="C141" s="19">
        <v>57259</v>
      </c>
      <c r="D141" s="78">
        <v>618</v>
      </c>
      <c r="E141" s="16">
        <v>24983</v>
      </c>
      <c r="F141" s="16">
        <v>20859</v>
      </c>
      <c r="G141" s="78">
        <v>288</v>
      </c>
      <c r="H141" s="78">
        <v>88</v>
      </c>
      <c r="I141" s="78">
        <v>20</v>
      </c>
      <c r="J141" s="16">
        <v>26683</v>
      </c>
      <c r="K141" s="48">
        <f t="shared" si="2"/>
        <v>0.4524878185088807</v>
      </c>
    </row>
    <row r="142" spans="1:11" x14ac:dyDescent="0.3">
      <c r="A142" s="19" t="s">
        <v>285</v>
      </c>
      <c r="B142" s="16" t="s">
        <v>339</v>
      </c>
      <c r="C142" s="19">
        <v>58863</v>
      </c>
      <c r="D142" s="78">
        <v>755</v>
      </c>
      <c r="E142" s="16">
        <v>25010</v>
      </c>
      <c r="F142" s="16">
        <v>20142</v>
      </c>
      <c r="G142" s="78">
        <v>372</v>
      </c>
      <c r="H142" s="78">
        <v>170</v>
      </c>
      <c r="I142" s="78">
        <v>17</v>
      </c>
      <c r="J142" s="16">
        <v>28537</v>
      </c>
      <c r="K142" s="48">
        <f t="shared" si="2"/>
        <v>0.44431986137301871</v>
      </c>
    </row>
    <row r="143" spans="1:11" x14ac:dyDescent="0.3">
      <c r="A143" s="19" t="s">
        <v>285</v>
      </c>
      <c r="B143" s="16" t="s">
        <v>343</v>
      </c>
      <c r="C143" s="19">
        <v>68439</v>
      </c>
      <c r="D143" s="16">
        <v>2125</v>
      </c>
      <c r="E143" s="16">
        <v>36155</v>
      </c>
      <c r="F143" s="16">
        <v>24442</v>
      </c>
      <c r="G143" s="78">
        <v>380</v>
      </c>
      <c r="H143" s="78">
        <v>374</v>
      </c>
      <c r="I143" s="78">
        <v>30</v>
      </c>
      <c r="J143" s="16">
        <v>20368</v>
      </c>
      <c r="K143" s="48">
        <f t="shared" si="2"/>
        <v>0.56532094273732814</v>
      </c>
    </row>
    <row r="144" spans="1:11" x14ac:dyDescent="0.3">
      <c r="A144" s="19" t="s">
        <v>285</v>
      </c>
      <c r="B144" s="16" t="s">
        <v>344</v>
      </c>
      <c r="C144" s="19">
        <v>33327</v>
      </c>
      <c r="D144" s="78">
        <v>629</v>
      </c>
      <c r="E144" s="16">
        <v>17970</v>
      </c>
      <c r="F144" s="16">
        <v>13836</v>
      </c>
      <c r="G144" s="78">
        <v>490</v>
      </c>
      <c r="H144" s="78">
        <v>182</v>
      </c>
      <c r="I144" s="78">
        <v>143</v>
      </c>
      <c r="J144" s="16">
        <v>16223</v>
      </c>
      <c r="K144" s="48">
        <f t="shared" si="2"/>
        <v>0.5770696432322141</v>
      </c>
    </row>
    <row r="145" spans="1:11" x14ac:dyDescent="0.3">
      <c r="A145" s="19" t="s">
        <v>285</v>
      </c>
      <c r="B145" s="16" t="s">
        <v>346</v>
      </c>
      <c r="C145" s="19">
        <v>44892</v>
      </c>
      <c r="D145" s="78">
        <v>607</v>
      </c>
      <c r="E145" s="16">
        <v>22392</v>
      </c>
      <c r="F145" s="16">
        <v>15814</v>
      </c>
      <c r="G145" s="78">
        <v>622</v>
      </c>
      <c r="H145" s="78">
        <v>322</v>
      </c>
      <c r="I145" s="78">
        <v>102</v>
      </c>
      <c r="J145" s="16">
        <v>17534</v>
      </c>
      <c r="K145" s="48">
        <f t="shared" si="2"/>
        <v>0.52844604829368258</v>
      </c>
    </row>
    <row r="146" spans="1:11" x14ac:dyDescent="0.3">
      <c r="A146" s="19" t="s">
        <v>285</v>
      </c>
      <c r="B146" s="16" t="s">
        <v>348</v>
      </c>
      <c r="C146" s="19">
        <v>53569</v>
      </c>
      <c r="D146" s="78">
        <v>864</v>
      </c>
      <c r="E146" s="16">
        <v>29419</v>
      </c>
      <c r="F146" s="16">
        <v>25137</v>
      </c>
      <c r="G146" s="78">
        <v>575</v>
      </c>
      <c r="H146" s="78">
        <v>62</v>
      </c>
      <c r="I146" s="78">
        <v>13</v>
      </c>
      <c r="J146" s="16">
        <v>23392</v>
      </c>
      <c r="K146" s="48">
        <f t="shared" si="2"/>
        <v>0.57628479157721813</v>
      </c>
    </row>
    <row r="147" spans="1:11" x14ac:dyDescent="0.3">
      <c r="A147" s="19" t="s">
        <v>350</v>
      </c>
      <c r="B147" s="16" t="s">
        <v>354</v>
      </c>
      <c r="C147" s="19">
        <v>57457</v>
      </c>
      <c r="D147" s="16">
        <v>3529</v>
      </c>
      <c r="E147" s="16">
        <v>27397</v>
      </c>
      <c r="F147" s="16">
        <v>20634</v>
      </c>
      <c r="G147" s="78">
        <v>547</v>
      </c>
      <c r="H147" s="78">
        <v>524</v>
      </c>
      <c r="I147" s="78">
        <v>890</v>
      </c>
      <c r="J147" s="16">
        <v>1039</v>
      </c>
      <c r="K147" s="48">
        <f t="shared" si="2"/>
        <v>0.5632560001392346</v>
      </c>
    </row>
    <row r="148" spans="1:11" x14ac:dyDescent="0.3">
      <c r="A148" s="19" t="s">
        <v>350</v>
      </c>
      <c r="B148" s="16" t="s">
        <v>355</v>
      </c>
      <c r="C148" s="19">
        <v>38888</v>
      </c>
      <c r="D148" s="78">
        <v>921</v>
      </c>
      <c r="E148" s="16">
        <v>17045</v>
      </c>
      <c r="F148" s="16">
        <v>16621</v>
      </c>
      <c r="G148" s="78">
        <v>901</v>
      </c>
      <c r="H148" s="16">
        <v>2112</v>
      </c>
      <c r="I148" s="16">
        <v>1566</v>
      </c>
      <c r="J148" s="16">
        <v>6465</v>
      </c>
      <c r="K148" s="48">
        <f t="shared" si="2"/>
        <v>0.52543200987451144</v>
      </c>
    </row>
    <row r="149" spans="1:11" x14ac:dyDescent="0.3">
      <c r="A149" s="19" t="s">
        <v>350</v>
      </c>
      <c r="B149" s="16" t="s">
        <v>357</v>
      </c>
      <c r="C149" s="19">
        <v>27944</v>
      </c>
      <c r="D149" s="78">
        <v>271</v>
      </c>
      <c r="E149" s="16">
        <v>10928</v>
      </c>
      <c r="F149" s="16">
        <v>14812</v>
      </c>
      <c r="G149" s="78">
        <v>752</v>
      </c>
      <c r="H149" s="78">
        <v>436</v>
      </c>
      <c r="I149" s="78">
        <v>737</v>
      </c>
      <c r="J149" s="16">
        <v>5154</v>
      </c>
      <c r="K149" s="48">
        <f t="shared" si="2"/>
        <v>0.45405095906097909</v>
      </c>
    </row>
    <row r="150" spans="1:11" x14ac:dyDescent="0.3">
      <c r="A150" s="19" t="s">
        <v>350</v>
      </c>
      <c r="B150" s="16" t="s">
        <v>359</v>
      </c>
      <c r="C150" s="19">
        <v>36234</v>
      </c>
      <c r="D150" s="16">
        <v>1085</v>
      </c>
      <c r="E150" s="16">
        <v>19909</v>
      </c>
      <c r="F150" s="16">
        <v>20061</v>
      </c>
      <c r="G150" s="16">
        <v>1270</v>
      </c>
      <c r="H150" s="78">
        <v>235</v>
      </c>
      <c r="I150" s="78">
        <v>385</v>
      </c>
      <c r="J150" s="16">
        <v>1182</v>
      </c>
      <c r="K150" s="48">
        <f t="shared" si="2"/>
        <v>0.62507589556769882</v>
      </c>
    </row>
    <row r="151" spans="1:11" x14ac:dyDescent="0.3">
      <c r="A151" s="19" t="s">
        <v>350</v>
      </c>
      <c r="B151" s="16" t="s">
        <v>361</v>
      </c>
      <c r="C151" s="19">
        <v>39312</v>
      </c>
      <c r="D151" s="16">
        <v>1343</v>
      </c>
      <c r="E151" s="16">
        <v>23185</v>
      </c>
      <c r="F151" s="16">
        <v>27499</v>
      </c>
      <c r="G151" s="16">
        <v>2312</v>
      </c>
      <c r="H151" s="78">
        <v>282</v>
      </c>
      <c r="I151" s="78">
        <v>517</v>
      </c>
      <c r="J151" s="16">
        <v>3193</v>
      </c>
      <c r="K151" s="48">
        <f t="shared" si="2"/>
        <v>0.69589438339438336</v>
      </c>
    </row>
    <row r="152" spans="1:11" x14ac:dyDescent="0.3">
      <c r="A152" s="19" t="s">
        <v>350</v>
      </c>
      <c r="B152" s="16" t="s">
        <v>363</v>
      </c>
      <c r="C152" s="19">
        <v>53448</v>
      </c>
      <c r="D152" s="78">
        <v>989</v>
      </c>
      <c r="E152" s="16">
        <v>27981</v>
      </c>
      <c r="F152" s="16">
        <v>14188</v>
      </c>
      <c r="G152" s="78">
        <v>1280</v>
      </c>
      <c r="H152" s="78">
        <v>316</v>
      </c>
      <c r="I152" s="78">
        <v>1087</v>
      </c>
      <c r="J152" s="78">
        <v>2422</v>
      </c>
      <c r="K152" s="48">
        <f t="shared" si="2"/>
        <v>0.58630818739709623</v>
      </c>
    </row>
    <row r="153" spans="1:11" x14ac:dyDescent="0.3">
      <c r="A153" s="19" t="s">
        <v>350</v>
      </c>
      <c r="B153" s="16" t="s">
        <v>367</v>
      </c>
      <c r="C153" s="19">
        <v>48284</v>
      </c>
      <c r="D153" s="78">
        <v>868</v>
      </c>
      <c r="E153" s="16">
        <v>14402</v>
      </c>
      <c r="F153" s="16">
        <v>31066</v>
      </c>
      <c r="G153" s="16">
        <v>2660</v>
      </c>
      <c r="H153" s="78">
        <v>938</v>
      </c>
      <c r="I153" s="78">
        <v>845</v>
      </c>
      <c r="J153" s="16">
        <v>3921</v>
      </c>
      <c r="K153" s="48">
        <f t="shared" si="2"/>
        <v>0.38884516610057163</v>
      </c>
    </row>
    <row r="154" spans="1:11" x14ac:dyDescent="0.3">
      <c r="A154" s="19" t="s">
        <v>350</v>
      </c>
      <c r="B154" s="16" t="s">
        <v>368</v>
      </c>
      <c r="C154" s="19">
        <v>43726</v>
      </c>
      <c r="D154" s="78">
        <v>746</v>
      </c>
      <c r="E154" s="16">
        <v>12711</v>
      </c>
      <c r="F154" s="16">
        <v>22359</v>
      </c>
      <c r="G154" s="16">
        <v>1732</v>
      </c>
      <c r="H154" s="78">
        <v>583</v>
      </c>
      <c r="I154" s="16">
        <v>1229</v>
      </c>
      <c r="J154" s="16">
        <v>8294</v>
      </c>
      <c r="K154" s="48">
        <f t="shared" si="2"/>
        <v>0.37547454603668295</v>
      </c>
    </row>
    <row r="155" spans="1:11" x14ac:dyDescent="0.3">
      <c r="A155" s="19" t="s">
        <v>350</v>
      </c>
      <c r="B155" s="16" t="s">
        <v>370</v>
      </c>
      <c r="C155" s="19">
        <v>38088</v>
      </c>
      <c r="D155" s="78">
        <v>715</v>
      </c>
      <c r="E155" s="16">
        <v>13037</v>
      </c>
      <c r="F155" s="16">
        <v>18504</v>
      </c>
      <c r="G155" s="78">
        <v>488</v>
      </c>
      <c r="H155" s="78">
        <v>161</v>
      </c>
      <c r="I155" s="78">
        <v>740</v>
      </c>
      <c r="J155" s="16">
        <v>3180</v>
      </c>
      <c r="K155" s="48">
        <f t="shared" si="2"/>
        <v>0.39329972694812015</v>
      </c>
    </row>
    <row r="156" spans="1:11" x14ac:dyDescent="0.3">
      <c r="A156" s="19" t="s">
        <v>350</v>
      </c>
      <c r="B156" s="16" t="s">
        <v>372</v>
      </c>
      <c r="C156" s="19">
        <v>39231</v>
      </c>
      <c r="D156" s="78">
        <v>419</v>
      </c>
      <c r="E156" s="16">
        <v>10754</v>
      </c>
      <c r="F156" s="16">
        <v>22102</v>
      </c>
      <c r="G156" s="16">
        <v>1525</v>
      </c>
      <c r="H156" s="78">
        <v>250</v>
      </c>
      <c r="I156" s="78">
        <v>370</v>
      </c>
      <c r="J156" s="16">
        <v>5317</v>
      </c>
      <c r="K156" s="48">
        <f t="shared" si="2"/>
        <v>0.33310392291810048</v>
      </c>
    </row>
    <row r="157" spans="1:11" x14ac:dyDescent="0.3">
      <c r="A157" s="19" t="s">
        <v>374</v>
      </c>
      <c r="B157" s="16" t="s">
        <v>378</v>
      </c>
      <c r="C157" s="19">
        <v>29036</v>
      </c>
      <c r="D157" s="78">
        <v>544</v>
      </c>
      <c r="E157" s="16">
        <v>8162</v>
      </c>
      <c r="F157" s="16">
        <v>11218</v>
      </c>
      <c r="G157" s="78">
        <v>181</v>
      </c>
      <c r="H157" s="78">
        <v>505</v>
      </c>
      <c r="I157" s="78">
        <v>400</v>
      </c>
      <c r="J157" s="16">
        <v>1371</v>
      </c>
      <c r="K157" s="48">
        <f t="shared" si="2"/>
        <v>0.31984433117509298</v>
      </c>
    </row>
    <row r="158" spans="1:11" x14ac:dyDescent="0.3">
      <c r="A158" s="19" t="s">
        <v>374</v>
      </c>
      <c r="B158" s="16" t="s">
        <v>379</v>
      </c>
      <c r="C158" s="19">
        <v>25335</v>
      </c>
      <c r="D158" s="78">
        <v>17</v>
      </c>
      <c r="E158" s="78">
        <v>768</v>
      </c>
      <c r="F158" s="16">
        <v>1286</v>
      </c>
      <c r="G158" s="78">
        <v>96</v>
      </c>
      <c r="H158" s="16">
        <v>1304</v>
      </c>
      <c r="I158" s="78">
        <v>719</v>
      </c>
      <c r="J158" s="16">
        <v>2603</v>
      </c>
      <c r="K158" s="48">
        <f t="shared" si="2"/>
        <v>6.3153739885533841E-2</v>
      </c>
    </row>
    <row r="159" spans="1:11" x14ac:dyDescent="0.3">
      <c r="A159" s="19" t="s">
        <v>374</v>
      </c>
      <c r="B159" s="16" t="s">
        <v>383</v>
      </c>
      <c r="C159" s="19">
        <v>41525</v>
      </c>
      <c r="D159" s="78">
        <v>119</v>
      </c>
      <c r="E159" s="16">
        <v>3470</v>
      </c>
      <c r="F159" s="16">
        <v>5407</v>
      </c>
      <c r="G159" s="78">
        <v>338</v>
      </c>
      <c r="H159" s="16">
        <v>2202</v>
      </c>
      <c r="I159" s="16">
        <v>2750</v>
      </c>
      <c r="J159" s="16">
        <v>5291</v>
      </c>
      <c r="K159" s="48">
        <f t="shared" si="2"/>
        <v>0.16079470198675497</v>
      </c>
    </row>
    <row r="160" spans="1:11" x14ac:dyDescent="0.3">
      <c r="A160" s="19" t="s">
        <v>374</v>
      </c>
      <c r="B160" s="16" t="s">
        <v>384</v>
      </c>
      <c r="C160" s="19">
        <v>36495</v>
      </c>
      <c r="D160" s="78">
        <v>106</v>
      </c>
      <c r="E160" s="16">
        <v>3123</v>
      </c>
      <c r="F160" s="16">
        <v>5374</v>
      </c>
      <c r="G160" s="78">
        <v>560</v>
      </c>
      <c r="H160" s="78">
        <v>688</v>
      </c>
      <c r="I160" s="78">
        <v>714</v>
      </c>
      <c r="J160" s="16">
        <v>7312</v>
      </c>
      <c r="K160" s="48">
        <f t="shared" si="2"/>
        <v>0.12338676531031648</v>
      </c>
    </row>
    <row r="161" spans="1:11" x14ac:dyDescent="0.3">
      <c r="A161" s="19" t="s">
        <v>374</v>
      </c>
      <c r="B161" s="16" t="s">
        <v>386</v>
      </c>
      <c r="C161" s="19">
        <v>36628</v>
      </c>
      <c r="D161" s="78">
        <v>86</v>
      </c>
      <c r="E161" s="16">
        <v>1832</v>
      </c>
      <c r="F161" s="16">
        <v>2876</v>
      </c>
      <c r="G161" s="78">
        <v>90</v>
      </c>
      <c r="H161" s="16">
        <v>1303</v>
      </c>
      <c r="I161" s="16">
        <v>1639</v>
      </c>
      <c r="J161" s="16">
        <v>3453</v>
      </c>
      <c r="K161" s="48">
        <f t="shared" si="2"/>
        <v>9.9568636016162504E-2</v>
      </c>
    </row>
    <row r="162" spans="1:11" x14ac:dyDescent="0.3">
      <c r="A162" s="19" t="s">
        <v>374</v>
      </c>
      <c r="B162" s="16" t="s">
        <v>388</v>
      </c>
      <c r="C162" s="19">
        <v>31339</v>
      </c>
      <c r="D162" s="78">
        <v>33</v>
      </c>
      <c r="E162" s="16">
        <v>1303</v>
      </c>
      <c r="F162" s="16">
        <v>1664</v>
      </c>
      <c r="G162" s="78">
        <v>91</v>
      </c>
      <c r="H162" s="16">
        <v>2341</v>
      </c>
      <c r="I162" s="16">
        <v>4490</v>
      </c>
      <c r="J162" s="16">
        <v>2418</v>
      </c>
      <c r="K162" s="48">
        <f t="shared" si="2"/>
        <v>0.18880627971537062</v>
      </c>
    </row>
    <row r="163" spans="1:11" x14ac:dyDescent="0.3">
      <c r="A163" s="19" t="s">
        <v>374</v>
      </c>
      <c r="B163" s="16" t="s">
        <v>390</v>
      </c>
      <c r="C163" s="19">
        <v>30544</v>
      </c>
      <c r="D163" s="78">
        <v>20</v>
      </c>
      <c r="E163" s="78">
        <v>343</v>
      </c>
      <c r="F163" s="78">
        <v>505</v>
      </c>
      <c r="G163" s="78">
        <v>34</v>
      </c>
      <c r="H163" s="16">
        <v>1649</v>
      </c>
      <c r="I163" s="16">
        <v>2380</v>
      </c>
      <c r="J163" s="16">
        <v>4129</v>
      </c>
      <c r="K163" s="48">
        <f t="shared" si="2"/>
        <v>9.0918019905709802E-2</v>
      </c>
    </row>
    <row r="164" spans="1:11" x14ac:dyDescent="0.3">
      <c r="A164" s="19" t="s">
        <v>374</v>
      </c>
      <c r="B164" s="16" t="s">
        <v>392</v>
      </c>
      <c r="C164" s="19">
        <v>24341</v>
      </c>
      <c r="D164" s="78">
        <v>24</v>
      </c>
      <c r="E164" s="78">
        <v>815</v>
      </c>
      <c r="F164" s="16">
        <v>1315</v>
      </c>
      <c r="G164" s="78">
        <v>84</v>
      </c>
      <c r="H164" s="16">
        <v>1153</v>
      </c>
      <c r="I164" s="78">
        <v>696</v>
      </c>
      <c r="J164" s="16">
        <v>4231</v>
      </c>
      <c r="K164" s="48">
        <f t="shared" si="2"/>
        <v>6.6513290333182692E-2</v>
      </c>
    </row>
    <row r="165" spans="1:11" x14ac:dyDescent="0.3">
      <c r="A165" s="19" t="s">
        <v>374</v>
      </c>
      <c r="B165" s="16" t="s">
        <v>396</v>
      </c>
      <c r="C165" s="19">
        <v>7896</v>
      </c>
      <c r="D165" s="78">
        <v>108</v>
      </c>
      <c r="E165" s="16">
        <v>1507</v>
      </c>
      <c r="F165" s="16">
        <v>1427</v>
      </c>
      <c r="G165" s="78">
        <v>58</v>
      </c>
      <c r="H165" s="78">
        <v>44</v>
      </c>
      <c r="I165" s="78">
        <v>17</v>
      </c>
      <c r="J165" s="78">
        <v>553</v>
      </c>
      <c r="K165" s="48">
        <f t="shared" si="2"/>
        <v>0.21403242147922999</v>
      </c>
    </row>
    <row r="166" spans="1:11" x14ac:dyDescent="0.3">
      <c r="A166" s="19" t="s">
        <v>374</v>
      </c>
      <c r="B166" s="16" t="s">
        <v>397</v>
      </c>
      <c r="C166" s="19">
        <v>11264</v>
      </c>
      <c r="D166" s="78">
        <v>50</v>
      </c>
      <c r="E166" s="16">
        <v>1089</v>
      </c>
      <c r="F166" s="16">
        <v>1500</v>
      </c>
      <c r="G166" s="78">
        <v>26</v>
      </c>
      <c r="H166" s="78">
        <v>105</v>
      </c>
      <c r="I166" s="78">
        <v>128</v>
      </c>
      <c r="J166" s="78">
        <v>999</v>
      </c>
      <c r="K166" s="48">
        <f t="shared" si="2"/>
        <v>0.11479048295454546</v>
      </c>
    </row>
    <row r="167" spans="1:11" x14ac:dyDescent="0.3">
      <c r="A167" s="19" t="s">
        <v>374</v>
      </c>
      <c r="B167" s="16" t="s">
        <v>401</v>
      </c>
      <c r="C167" s="19">
        <v>37264</v>
      </c>
      <c r="D167" s="78">
        <v>211</v>
      </c>
      <c r="E167" s="16">
        <v>4671</v>
      </c>
      <c r="F167" s="16">
        <v>4471</v>
      </c>
      <c r="G167" s="78">
        <v>306</v>
      </c>
      <c r="H167" s="16">
        <v>1341</v>
      </c>
      <c r="I167" s="16">
        <v>2393</v>
      </c>
      <c r="J167" s="16">
        <v>6817</v>
      </c>
      <c r="K167" s="48">
        <f t="shared" si="2"/>
        <v>0.20344031773293259</v>
      </c>
    </row>
    <row r="168" spans="1:11" x14ac:dyDescent="0.3">
      <c r="A168" s="19" t="s">
        <v>374</v>
      </c>
      <c r="B168" s="16" t="s">
        <v>402</v>
      </c>
      <c r="C168" s="19">
        <v>14735</v>
      </c>
      <c r="D168" s="78">
        <v>76</v>
      </c>
      <c r="E168" s="16">
        <v>2856</v>
      </c>
      <c r="F168" s="16">
        <v>2225</v>
      </c>
      <c r="G168" s="78">
        <v>143</v>
      </c>
      <c r="H168" s="78">
        <v>49</v>
      </c>
      <c r="I168" s="78">
        <v>462</v>
      </c>
      <c r="J168" s="16">
        <v>3482</v>
      </c>
      <c r="K168" s="48">
        <f t="shared" si="2"/>
        <v>0.24004071937563623</v>
      </c>
    </row>
    <row r="169" spans="1:11" x14ac:dyDescent="0.3">
      <c r="A169" s="19" t="s">
        <v>374</v>
      </c>
      <c r="B169" s="16" t="s">
        <v>404</v>
      </c>
      <c r="C169" s="19">
        <v>22418</v>
      </c>
      <c r="D169" s="78">
        <v>63</v>
      </c>
      <c r="E169" s="16">
        <v>2080</v>
      </c>
      <c r="F169" s="16">
        <v>1736</v>
      </c>
      <c r="G169" s="78">
        <v>89</v>
      </c>
      <c r="H169" s="78">
        <v>648</v>
      </c>
      <c r="I169" s="16">
        <v>1151</v>
      </c>
      <c r="J169" s="16">
        <v>4030</v>
      </c>
      <c r="K169" s="48">
        <f t="shared" si="2"/>
        <v>0.15090552234811314</v>
      </c>
    </row>
    <row r="170" spans="1:11" x14ac:dyDescent="0.3">
      <c r="A170" s="19" t="s">
        <v>374</v>
      </c>
      <c r="B170" s="16" t="s">
        <v>406</v>
      </c>
      <c r="C170" s="19">
        <v>27359</v>
      </c>
      <c r="D170" s="78">
        <v>155</v>
      </c>
      <c r="E170" s="16">
        <v>3849</v>
      </c>
      <c r="F170" s="16">
        <v>1381</v>
      </c>
      <c r="G170" s="78">
        <v>130</v>
      </c>
      <c r="H170" s="78">
        <v>832</v>
      </c>
      <c r="I170" s="16">
        <v>1681</v>
      </c>
      <c r="J170" s="16">
        <v>5458</v>
      </c>
      <c r="K170" s="48">
        <f t="shared" si="2"/>
        <v>0.21254431814028291</v>
      </c>
    </row>
    <row r="171" spans="1:11" x14ac:dyDescent="0.3">
      <c r="A171" s="19" t="s">
        <v>374</v>
      </c>
      <c r="B171" s="16" t="s">
        <v>410</v>
      </c>
      <c r="C171" s="19">
        <v>31075</v>
      </c>
      <c r="D171" s="78">
        <v>433</v>
      </c>
      <c r="E171" s="16">
        <v>8522</v>
      </c>
      <c r="F171" s="16">
        <v>11492</v>
      </c>
      <c r="G171" s="78">
        <v>207</v>
      </c>
      <c r="H171" s="78">
        <v>681</v>
      </c>
      <c r="I171" s="16">
        <v>1415</v>
      </c>
      <c r="J171" s="16">
        <v>8444</v>
      </c>
      <c r="K171" s="48">
        <f t="shared" si="2"/>
        <v>0.34037007240547063</v>
      </c>
    </row>
    <row r="172" spans="1:11" x14ac:dyDescent="0.3">
      <c r="A172" s="19" t="s">
        <v>374</v>
      </c>
      <c r="B172" s="16" t="s">
        <v>411</v>
      </c>
      <c r="C172" s="19">
        <v>35192</v>
      </c>
      <c r="D172" s="78">
        <v>234</v>
      </c>
      <c r="E172" s="16">
        <v>5788</v>
      </c>
      <c r="F172" s="16">
        <v>8514</v>
      </c>
      <c r="G172" s="78">
        <v>188</v>
      </c>
      <c r="H172" s="16">
        <v>1671</v>
      </c>
      <c r="I172" s="16">
        <v>3105</v>
      </c>
      <c r="J172" s="16">
        <v>9364</v>
      </c>
      <c r="K172" s="48">
        <f t="shared" si="2"/>
        <v>0.26469083882700611</v>
      </c>
    </row>
    <row r="173" spans="1:11" x14ac:dyDescent="0.3">
      <c r="A173" s="19" t="s">
        <v>374</v>
      </c>
      <c r="B173" s="16" t="s">
        <v>413</v>
      </c>
      <c r="C173" s="19">
        <v>17326</v>
      </c>
      <c r="D173" s="78">
        <v>136</v>
      </c>
      <c r="E173" s="16">
        <v>4329</v>
      </c>
      <c r="F173" s="16">
        <v>5982</v>
      </c>
      <c r="G173" s="78">
        <v>204</v>
      </c>
      <c r="H173" s="78">
        <v>664</v>
      </c>
      <c r="I173" s="78">
        <v>943</v>
      </c>
      <c r="J173" s="16">
        <v>4608</v>
      </c>
      <c r="K173" s="48">
        <f t="shared" si="2"/>
        <v>0.32390626803647699</v>
      </c>
    </row>
    <row r="174" spans="1:11" x14ac:dyDescent="0.3">
      <c r="A174" s="19" t="s">
        <v>415</v>
      </c>
      <c r="B174" s="16" t="s">
        <v>419</v>
      </c>
      <c r="C174" s="19">
        <v>61676</v>
      </c>
      <c r="D174" s="16">
        <v>5539</v>
      </c>
      <c r="E174" s="16">
        <v>2792</v>
      </c>
      <c r="F174" s="16">
        <v>31893</v>
      </c>
      <c r="G174" s="78">
        <v>135</v>
      </c>
      <c r="H174" s="78">
        <v>57</v>
      </c>
      <c r="I174" s="78">
        <v>75</v>
      </c>
      <c r="J174" s="78">
        <v>104</v>
      </c>
      <c r="K174" s="48">
        <f t="shared" si="2"/>
        <v>0.13848174330371618</v>
      </c>
    </row>
    <row r="175" spans="1:11" x14ac:dyDescent="0.3">
      <c r="A175" s="19" t="s">
        <v>415</v>
      </c>
      <c r="B175" s="16" t="s">
        <v>421</v>
      </c>
      <c r="C175" s="19">
        <v>66303</v>
      </c>
      <c r="D175" s="16">
        <v>4145</v>
      </c>
      <c r="E175" s="16">
        <v>11079</v>
      </c>
      <c r="F175" s="16">
        <v>33829</v>
      </c>
      <c r="G175" s="78">
        <v>303</v>
      </c>
      <c r="H175" s="78">
        <v>174</v>
      </c>
      <c r="I175" s="78">
        <v>93</v>
      </c>
      <c r="J175" s="78">
        <v>464</v>
      </c>
      <c r="K175" s="48">
        <f t="shared" si="2"/>
        <v>0.23558511681221062</v>
      </c>
    </row>
    <row r="176" spans="1:11" x14ac:dyDescent="0.3">
      <c r="A176" s="19" t="s">
        <v>415</v>
      </c>
      <c r="B176" s="16" t="s">
        <v>423</v>
      </c>
      <c r="C176" s="19">
        <v>56469</v>
      </c>
      <c r="D176" s="16">
        <v>1635</v>
      </c>
      <c r="E176" s="16">
        <v>16716</v>
      </c>
      <c r="F176" s="16">
        <v>31263</v>
      </c>
      <c r="G176" s="78">
        <v>970</v>
      </c>
      <c r="H176" s="78">
        <v>799</v>
      </c>
      <c r="I176" s="78">
        <v>385</v>
      </c>
      <c r="J176" s="16">
        <v>3841</v>
      </c>
      <c r="K176" s="48">
        <f t="shared" si="2"/>
        <v>0.34897023145442635</v>
      </c>
    </row>
    <row r="177" spans="1:11" x14ac:dyDescent="0.3">
      <c r="A177" s="19" t="s">
        <v>415</v>
      </c>
      <c r="B177" s="16" t="s">
        <v>425</v>
      </c>
      <c r="C177" s="19">
        <v>58023</v>
      </c>
      <c r="D177" s="16">
        <v>1759</v>
      </c>
      <c r="E177" s="16">
        <v>17551</v>
      </c>
      <c r="F177" s="16">
        <v>31000</v>
      </c>
      <c r="G177" s="78">
        <v>812</v>
      </c>
      <c r="H177" s="78">
        <v>818</v>
      </c>
      <c r="I177" s="78">
        <v>659</v>
      </c>
      <c r="J177" s="16">
        <v>7394</v>
      </c>
      <c r="K177" s="48">
        <f t="shared" si="2"/>
        <v>0.35815107802078489</v>
      </c>
    </row>
    <row r="178" spans="1:11" x14ac:dyDescent="0.3">
      <c r="A178" s="19" t="s">
        <v>415</v>
      </c>
      <c r="B178" s="16" t="s">
        <v>427</v>
      </c>
      <c r="C178" s="19">
        <v>66999</v>
      </c>
      <c r="D178" s="78">
        <v>814</v>
      </c>
      <c r="E178" s="16">
        <v>18447</v>
      </c>
      <c r="F178" s="16">
        <v>36983</v>
      </c>
      <c r="G178" s="78">
        <v>817</v>
      </c>
      <c r="H178" s="16">
        <v>3064</v>
      </c>
      <c r="I178" s="78">
        <v>829</v>
      </c>
      <c r="J178" s="16">
        <v>13678</v>
      </c>
      <c r="K178" s="48">
        <f t="shared" si="2"/>
        <v>0.3120494335736354</v>
      </c>
    </row>
    <row r="179" spans="1:11" x14ac:dyDescent="0.3">
      <c r="A179" s="19" t="s">
        <v>415</v>
      </c>
      <c r="B179" s="16" t="s">
        <v>429</v>
      </c>
      <c r="C179" s="19">
        <v>34211</v>
      </c>
      <c r="D179" s="78">
        <v>398</v>
      </c>
      <c r="E179" s="16">
        <v>6411</v>
      </c>
      <c r="F179" s="16">
        <v>12086</v>
      </c>
      <c r="G179" s="16">
        <v>1009</v>
      </c>
      <c r="H179" s="16">
        <v>4039</v>
      </c>
      <c r="I179" s="16">
        <v>1683</v>
      </c>
      <c r="J179" s="16">
        <v>4515</v>
      </c>
      <c r="K179" s="48">
        <f t="shared" si="2"/>
        <v>0.27771769313963346</v>
      </c>
    </row>
    <row r="180" spans="1:11" x14ac:dyDescent="0.3">
      <c r="A180" s="19" t="s">
        <v>415</v>
      </c>
      <c r="B180" s="16" t="s">
        <v>431</v>
      </c>
      <c r="C180" s="19">
        <v>73775</v>
      </c>
      <c r="D180" s="16">
        <v>2776</v>
      </c>
      <c r="E180" s="16">
        <v>8811</v>
      </c>
      <c r="F180" s="16">
        <v>45078</v>
      </c>
      <c r="G180" s="78">
        <v>462</v>
      </c>
      <c r="H180" s="78">
        <v>145</v>
      </c>
      <c r="I180" s="78">
        <v>158</v>
      </c>
      <c r="J180" s="78">
        <v>353</v>
      </c>
      <c r="K180" s="48">
        <f t="shared" si="2"/>
        <v>0.16546255506607929</v>
      </c>
    </row>
    <row r="181" spans="1:11" x14ac:dyDescent="0.3">
      <c r="A181" s="19" t="s">
        <v>415</v>
      </c>
      <c r="B181" s="16" t="s">
        <v>433</v>
      </c>
      <c r="C181" s="19">
        <v>148711</v>
      </c>
      <c r="D181" s="16">
        <v>4068</v>
      </c>
      <c r="E181" s="16">
        <v>14581</v>
      </c>
      <c r="F181" s="16">
        <v>73806</v>
      </c>
      <c r="G181" s="78">
        <v>561</v>
      </c>
      <c r="H181" s="78">
        <v>157</v>
      </c>
      <c r="I181" s="78">
        <v>150</v>
      </c>
      <c r="J181" s="78">
        <v>383</v>
      </c>
      <c r="K181" s="48">
        <f t="shared" si="2"/>
        <v>0.1301853931450935</v>
      </c>
    </row>
    <row r="182" spans="1:11" x14ac:dyDescent="0.3">
      <c r="A182" s="19" t="s">
        <v>415</v>
      </c>
      <c r="B182" s="16" t="s">
        <v>437</v>
      </c>
      <c r="C182" s="19">
        <v>43320</v>
      </c>
      <c r="D182" s="16">
        <v>6765</v>
      </c>
      <c r="E182" s="16">
        <v>1145</v>
      </c>
      <c r="F182" s="16">
        <v>20959</v>
      </c>
      <c r="G182" s="78">
        <v>23</v>
      </c>
      <c r="H182" s="78">
        <v>16</v>
      </c>
      <c r="I182" s="78">
        <v>10</v>
      </c>
      <c r="J182" s="78">
        <v>51</v>
      </c>
      <c r="K182" s="48">
        <f t="shared" si="2"/>
        <v>0.18335641735918745</v>
      </c>
    </row>
    <row r="183" spans="1:11" x14ac:dyDescent="0.3">
      <c r="A183" s="19" t="s">
        <v>415</v>
      </c>
      <c r="B183" s="16" t="s">
        <v>439</v>
      </c>
      <c r="C183" s="19">
        <v>14637</v>
      </c>
      <c r="D183" s="16">
        <v>3650</v>
      </c>
      <c r="E183" s="78">
        <v>273</v>
      </c>
      <c r="F183" s="16">
        <v>4852</v>
      </c>
      <c r="G183" s="78">
        <v>9</v>
      </c>
      <c r="H183" s="78">
        <v>1</v>
      </c>
      <c r="I183" s="78">
        <v>1</v>
      </c>
      <c r="J183" s="78">
        <v>15</v>
      </c>
      <c r="K183" s="48">
        <f t="shared" si="2"/>
        <v>0.26870260299241649</v>
      </c>
    </row>
    <row r="184" spans="1:11" x14ac:dyDescent="0.3">
      <c r="A184" s="19" t="s">
        <v>415</v>
      </c>
      <c r="B184" s="16" t="s">
        <v>441</v>
      </c>
      <c r="C184" s="19">
        <v>32725</v>
      </c>
      <c r="D184" s="16">
        <v>5541</v>
      </c>
      <c r="E184" s="16">
        <v>1258</v>
      </c>
      <c r="F184" s="16">
        <v>22098</v>
      </c>
      <c r="G184" s="78">
        <v>44</v>
      </c>
      <c r="H184" s="78">
        <v>17</v>
      </c>
      <c r="I184" s="78">
        <v>10</v>
      </c>
      <c r="J184" s="78">
        <v>36</v>
      </c>
      <c r="K184" s="48">
        <f t="shared" si="2"/>
        <v>0.20941176470588235</v>
      </c>
    </row>
    <row r="185" spans="1:11" x14ac:dyDescent="0.3">
      <c r="A185" s="19" t="s">
        <v>415</v>
      </c>
      <c r="B185" s="16" t="s">
        <v>443</v>
      </c>
      <c r="C185" s="19">
        <v>64756</v>
      </c>
      <c r="D185" s="16">
        <v>4977</v>
      </c>
      <c r="E185" s="16">
        <v>5500</v>
      </c>
      <c r="F185" s="16">
        <v>42232</v>
      </c>
      <c r="G185" s="78">
        <v>88</v>
      </c>
      <c r="H185" s="78">
        <v>20</v>
      </c>
      <c r="I185" s="78">
        <v>37</v>
      </c>
      <c r="J185" s="78">
        <v>142</v>
      </c>
      <c r="K185" s="48">
        <f t="shared" si="2"/>
        <v>0.16372228056087468</v>
      </c>
    </row>
    <row r="186" spans="1:11" x14ac:dyDescent="0.3">
      <c r="A186" s="19" t="s">
        <v>415</v>
      </c>
      <c r="B186" s="16" t="s">
        <v>445</v>
      </c>
      <c r="C186" s="19">
        <v>45456</v>
      </c>
      <c r="D186" s="16">
        <v>3884</v>
      </c>
      <c r="E186" s="16">
        <v>1932</v>
      </c>
      <c r="F186" s="16">
        <v>28462</v>
      </c>
      <c r="G186" s="78">
        <v>76</v>
      </c>
      <c r="H186" s="78">
        <v>31</v>
      </c>
      <c r="I186" s="78">
        <v>29</v>
      </c>
      <c r="J186" s="78">
        <v>75</v>
      </c>
      <c r="K186" s="48">
        <f t="shared" si="2"/>
        <v>0.13025783174938402</v>
      </c>
    </row>
    <row r="187" spans="1:11" x14ac:dyDescent="0.3">
      <c r="A187" s="19" t="s">
        <v>415</v>
      </c>
      <c r="B187" s="16" t="s">
        <v>447</v>
      </c>
      <c r="C187" s="19">
        <v>14409</v>
      </c>
      <c r="D187" s="78">
        <v>968</v>
      </c>
      <c r="E187" s="78">
        <v>226</v>
      </c>
      <c r="F187" s="16">
        <v>6802</v>
      </c>
      <c r="G187" s="78">
        <v>19</v>
      </c>
      <c r="H187" s="78">
        <v>92</v>
      </c>
      <c r="I187" s="78">
        <v>73</v>
      </c>
      <c r="J187" s="78">
        <v>17</v>
      </c>
      <c r="K187" s="48">
        <f t="shared" si="2"/>
        <v>8.9249774446526473E-2</v>
      </c>
    </row>
    <row r="188" spans="1:11" x14ac:dyDescent="0.3">
      <c r="A188" s="19" t="s">
        <v>415</v>
      </c>
      <c r="B188" s="16" t="s">
        <v>449</v>
      </c>
      <c r="C188" s="19">
        <v>35360</v>
      </c>
      <c r="D188" s="16">
        <v>8064</v>
      </c>
      <c r="E188" s="78">
        <v>329</v>
      </c>
      <c r="F188" s="16">
        <v>4301</v>
      </c>
      <c r="G188" s="78">
        <v>36</v>
      </c>
      <c r="H188" s="78">
        <v>23</v>
      </c>
      <c r="I188" s="78">
        <v>46</v>
      </c>
      <c r="J188" s="78">
        <v>40</v>
      </c>
      <c r="K188" s="48">
        <f t="shared" si="2"/>
        <v>0.23967760180995476</v>
      </c>
    </row>
    <row r="189" spans="1:11" x14ac:dyDescent="0.3">
      <c r="A189" s="19" t="s">
        <v>415</v>
      </c>
      <c r="B189" s="16" t="s">
        <v>451</v>
      </c>
      <c r="C189" s="19">
        <v>10306</v>
      </c>
      <c r="D189" s="16">
        <v>2664</v>
      </c>
      <c r="E189" s="78">
        <v>47</v>
      </c>
      <c r="F189" s="78">
        <v>511</v>
      </c>
      <c r="G189" s="78">
        <v>8</v>
      </c>
      <c r="H189" s="78">
        <v>6</v>
      </c>
      <c r="I189" s="78">
        <v>11</v>
      </c>
      <c r="J189" s="78">
        <v>10</v>
      </c>
      <c r="K189" s="48">
        <f t="shared" si="2"/>
        <v>0.26489423636716475</v>
      </c>
    </row>
    <row r="190" spans="1:11" x14ac:dyDescent="0.3">
      <c r="A190" s="19" t="s">
        <v>415</v>
      </c>
      <c r="B190" s="16" t="s">
        <v>453</v>
      </c>
      <c r="C190" s="19">
        <v>8397</v>
      </c>
      <c r="D190" s="16">
        <v>2143</v>
      </c>
      <c r="E190" s="78">
        <v>121</v>
      </c>
      <c r="F190" s="16">
        <v>1288</v>
      </c>
      <c r="G190" s="78">
        <v>13</v>
      </c>
      <c r="H190" s="78">
        <v>11</v>
      </c>
      <c r="I190" s="78">
        <v>19</v>
      </c>
      <c r="J190" s="78">
        <v>13</v>
      </c>
      <c r="K190" s="48">
        <f t="shared" si="2"/>
        <v>0.27343098725735382</v>
      </c>
    </row>
    <row r="191" spans="1:11" x14ac:dyDescent="0.3">
      <c r="A191" s="19" t="s">
        <v>415</v>
      </c>
      <c r="B191" s="16" t="s">
        <v>455</v>
      </c>
      <c r="C191" s="19">
        <v>76984</v>
      </c>
      <c r="D191" s="16">
        <v>3702</v>
      </c>
      <c r="E191" s="16">
        <v>7836</v>
      </c>
      <c r="F191" s="16">
        <v>50200</v>
      </c>
      <c r="G191" s="78">
        <v>389</v>
      </c>
      <c r="H191" s="78">
        <v>241</v>
      </c>
      <c r="I191" s="78">
        <v>252</v>
      </c>
      <c r="J191" s="78">
        <v>787</v>
      </c>
      <c r="K191" s="48">
        <f t="shared" si="2"/>
        <v>0.1582017042502338</v>
      </c>
    </row>
    <row r="192" spans="1:11" x14ac:dyDescent="0.3">
      <c r="A192" s="19" t="s">
        <v>415</v>
      </c>
      <c r="B192" s="16" t="s">
        <v>457</v>
      </c>
      <c r="C192" s="19">
        <v>42704</v>
      </c>
      <c r="D192" s="16">
        <v>6360</v>
      </c>
      <c r="E192" s="16">
        <v>3242</v>
      </c>
      <c r="F192" s="16">
        <v>30575</v>
      </c>
      <c r="G192" s="78">
        <v>62</v>
      </c>
      <c r="H192" s="78">
        <v>28</v>
      </c>
      <c r="I192" s="78">
        <v>37</v>
      </c>
      <c r="J192" s="78">
        <v>123</v>
      </c>
      <c r="K192" s="48">
        <f t="shared" si="2"/>
        <v>0.22716841513675534</v>
      </c>
    </row>
    <row r="193" spans="1:11" x14ac:dyDescent="0.3">
      <c r="A193" s="19" t="s">
        <v>415</v>
      </c>
      <c r="B193" s="16" t="s">
        <v>459</v>
      </c>
      <c r="C193" s="19">
        <v>33913</v>
      </c>
      <c r="D193" s="16">
        <v>1762</v>
      </c>
      <c r="E193" s="16">
        <v>3552</v>
      </c>
      <c r="F193" s="16">
        <v>22555</v>
      </c>
      <c r="G193" s="78">
        <v>76</v>
      </c>
      <c r="H193" s="78">
        <v>95</v>
      </c>
      <c r="I193" s="78">
        <v>61</v>
      </c>
      <c r="J193" s="78">
        <v>495</v>
      </c>
      <c r="K193" s="48">
        <f t="shared" si="2"/>
        <v>0.16073482145489931</v>
      </c>
    </row>
    <row r="194" spans="1:11" x14ac:dyDescent="0.3">
      <c r="A194" s="19" t="s">
        <v>415</v>
      </c>
      <c r="B194" s="16" t="s">
        <v>461</v>
      </c>
      <c r="C194" s="19">
        <v>37905</v>
      </c>
      <c r="D194" s="16">
        <v>1103</v>
      </c>
      <c r="E194" s="16">
        <v>4623</v>
      </c>
      <c r="F194" s="16">
        <v>19304</v>
      </c>
      <c r="G194" s="78">
        <v>144</v>
      </c>
      <c r="H194" s="78">
        <v>149</v>
      </c>
      <c r="I194" s="78">
        <v>93</v>
      </c>
      <c r="J194" s="78">
        <v>604</v>
      </c>
      <c r="K194" s="48">
        <f t="shared" si="2"/>
        <v>0.15731433847777337</v>
      </c>
    </row>
    <row r="195" spans="1:11" x14ac:dyDescent="0.3">
      <c r="A195" s="19" t="s">
        <v>415</v>
      </c>
      <c r="B195" s="16" t="s">
        <v>463</v>
      </c>
      <c r="C195" s="19">
        <v>25918</v>
      </c>
      <c r="D195" s="16">
        <v>4602</v>
      </c>
      <c r="E195" s="78">
        <v>204</v>
      </c>
      <c r="F195" s="16">
        <v>2809</v>
      </c>
      <c r="G195" s="78">
        <v>28</v>
      </c>
      <c r="H195" s="78">
        <v>19</v>
      </c>
      <c r="I195" s="78">
        <v>18</v>
      </c>
      <c r="J195" s="78">
        <v>29</v>
      </c>
      <c r="K195" s="48">
        <f t="shared" si="2"/>
        <v>0.18720580291689173</v>
      </c>
    </row>
    <row r="196" spans="1:11" x14ac:dyDescent="0.3">
      <c r="A196" s="19" t="s">
        <v>415</v>
      </c>
      <c r="B196" s="16" t="s">
        <v>467</v>
      </c>
      <c r="C196" s="19">
        <v>61597</v>
      </c>
      <c r="D196" s="16">
        <v>2140</v>
      </c>
      <c r="E196" s="16">
        <v>18007</v>
      </c>
      <c r="F196" s="16">
        <v>21011</v>
      </c>
      <c r="G196" s="16">
        <v>1276</v>
      </c>
      <c r="H196" s="78">
        <v>454</v>
      </c>
      <c r="I196" s="78">
        <v>458</v>
      </c>
      <c r="J196" s="16">
        <v>4900</v>
      </c>
      <c r="K196" s="48">
        <f t="shared" si="2"/>
        <v>0.35522833904248585</v>
      </c>
    </row>
    <row r="197" spans="1:11" x14ac:dyDescent="0.3">
      <c r="A197" s="19" t="s">
        <v>415</v>
      </c>
      <c r="B197" s="16" t="s">
        <v>469</v>
      </c>
      <c r="C197" s="19">
        <v>42469</v>
      </c>
      <c r="D197" s="78">
        <v>623</v>
      </c>
      <c r="E197" s="16">
        <v>12512</v>
      </c>
      <c r="F197" s="16">
        <v>16011</v>
      </c>
      <c r="G197" s="16">
        <v>2389</v>
      </c>
      <c r="H197" s="78">
        <v>886</v>
      </c>
      <c r="I197" s="16">
        <v>1512</v>
      </c>
      <c r="J197" s="16">
        <v>6541</v>
      </c>
      <c r="K197" s="48">
        <f t="shared" si="2"/>
        <v>0.40113965480703573</v>
      </c>
    </row>
    <row r="198" spans="1:11" x14ac:dyDescent="0.3">
      <c r="A198" s="19" t="s">
        <v>415</v>
      </c>
      <c r="B198" s="16" t="s">
        <v>471</v>
      </c>
      <c r="C198" s="19">
        <v>40087</v>
      </c>
      <c r="D198" s="78">
        <v>528</v>
      </c>
      <c r="E198" s="16">
        <v>12465</v>
      </c>
      <c r="F198" s="16">
        <v>21964</v>
      </c>
      <c r="G198" s="16">
        <v>3780</v>
      </c>
      <c r="H198" s="78">
        <v>720</v>
      </c>
      <c r="I198" s="78">
        <v>823</v>
      </c>
      <c r="J198" s="16">
        <v>8715</v>
      </c>
      <c r="K198" s="48">
        <f t="shared" ref="K198:K261" si="3">(D198+E198+G198+I198)/C198</f>
        <v>0.43894529398558135</v>
      </c>
    </row>
    <row r="199" spans="1:11" x14ac:dyDescent="0.3">
      <c r="A199" s="19" t="s">
        <v>415</v>
      </c>
      <c r="B199" s="16" t="s">
        <v>473</v>
      </c>
      <c r="C199" s="19">
        <v>39314</v>
      </c>
      <c r="D199" s="78">
        <v>468</v>
      </c>
      <c r="E199" s="16">
        <v>12317</v>
      </c>
      <c r="F199" s="16">
        <v>22280</v>
      </c>
      <c r="G199" s="16">
        <v>2045</v>
      </c>
      <c r="H199" s="78">
        <v>634</v>
      </c>
      <c r="I199" s="78">
        <v>827</v>
      </c>
      <c r="J199" s="16">
        <v>8558</v>
      </c>
      <c r="K199" s="48">
        <f t="shared" si="3"/>
        <v>0.39825507452815789</v>
      </c>
    </row>
    <row r="200" spans="1:11" x14ac:dyDescent="0.3">
      <c r="A200" s="19" t="s">
        <v>415</v>
      </c>
      <c r="B200" s="16" t="s">
        <v>475</v>
      </c>
      <c r="C200" s="19">
        <v>51602</v>
      </c>
      <c r="D200" s="78">
        <v>534</v>
      </c>
      <c r="E200" s="16">
        <v>10285</v>
      </c>
      <c r="F200" s="16">
        <v>16419</v>
      </c>
      <c r="G200" s="78">
        <v>973</v>
      </c>
      <c r="H200" s="16">
        <v>2994</v>
      </c>
      <c r="I200" s="16">
        <v>3418</v>
      </c>
      <c r="J200" s="16">
        <v>3094</v>
      </c>
      <c r="K200" s="48">
        <f t="shared" si="3"/>
        <v>0.29475601720863531</v>
      </c>
    </row>
    <row r="201" spans="1:11" x14ac:dyDescent="0.3">
      <c r="A201" s="19" t="s">
        <v>415</v>
      </c>
      <c r="B201" s="16" t="s">
        <v>477</v>
      </c>
      <c r="C201" s="19">
        <v>29792</v>
      </c>
      <c r="D201" s="78">
        <v>208</v>
      </c>
      <c r="E201" s="16">
        <v>5979</v>
      </c>
      <c r="F201" s="16">
        <v>9030</v>
      </c>
      <c r="G201" s="78">
        <v>889</v>
      </c>
      <c r="H201" s="16">
        <v>1456</v>
      </c>
      <c r="I201" s="16">
        <v>1424</v>
      </c>
      <c r="J201" s="16">
        <v>4249</v>
      </c>
      <c r="K201" s="48">
        <f t="shared" si="3"/>
        <v>0.28531149301825992</v>
      </c>
    </row>
    <row r="202" spans="1:11" x14ac:dyDescent="0.3">
      <c r="A202" s="19" t="s">
        <v>415</v>
      </c>
      <c r="B202" s="16" t="s">
        <v>479</v>
      </c>
      <c r="C202" s="19">
        <v>28352</v>
      </c>
      <c r="D202" s="78">
        <v>211</v>
      </c>
      <c r="E202" s="16">
        <v>6119</v>
      </c>
      <c r="F202" s="16">
        <v>9637</v>
      </c>
      <c r="G202" s="78">
        <v>987</v>
      </c>
      <c r="H202" s="78">
        <v>907</v>
      </c>
      <c r="I202" s="16">
        <v>1510</v>
      </c>
      <c r="J202" s="16">
        <v>4160</v>
      </c>
      <c r="K202" s="48">
        <f t="shared" si="3"/>
        <v>0.31133606094808125</v>
      </c>
    </row>
    <row r="203" spans="1:11" x14ac:dyDescent="0.3">
      <c r="A203" s="19" t="s">
        <v>415</v>
      </c>
      <c r="B203" s="16" t="s">
        <v>481</v>
      </c>
      <c r="C203" s="19">
        <v>37912</v>
      </c>
      <c r="D203" s="78">
        <v>366</v>
      </c>
      <c r="E203" s="16">
        <v>6726</v>
      </c>
      <c r="F203" s="16">
        <v>16074</v>
      </c>
      <c r="G203" s="78">
        <v>602</v>
      </c>
      <c r="H203" s="78">
        <v>449</v>
      </c>
      <c r="I203" s="78">
        <v>655</v>
      </c>
      <c r="J203" s="16">
        <v>2349</v>
      </c>
      <c r="K203" s="48">
        <f t="shared" si="3"/>
        <v>0.22022051065625659</v>
      </c>
    </row>
    <row r="204" spans="1:11" x14ac:dyDescent="0.3">
      <c r="A204" s="19" t="s">
        <v>415</v>
      </c>
      <c r="B204" s="16" t="s">
        <v>483</v>
      </c>
      <c r="C204" s="19">
        <v>7729</v>
      </c>
      <c r="D204" s="78">
        <v>38</v>
      </c>
      <c r="E204" s="78">
        <v>641</v>
      </c>
      <c r="F204" s="16">
        <v>3530</v>
      </c>
      <c r="G204" s="78">
        <v>19</v>
      </c>
      <c r="H204" s="78">
        <v>223</v>
      </c>
      <c r="I204" s="78">
        <v>36</v>
      </c>
      <c r="J204" s="78">
        <v>53</v>
      </c>
      <c r="K204" s="48">
        <f t="shared" si="3"/>
        <v>9.4967007374822096E-2</v>
      </c>
    </row>
    <row r="205" spans="1:11" x14ac:dyDescent="0.3">
      <c r="A205" s="19" t="s">
        <v>415</v>
      </c>
      <c r="B205" s="16" t="s">
        <v>485</v>
      </c>
      <c r="C205" s="90">
        <v>351</v>
      </c>
      <c r="D205" s="78">
        <v>2</v>
      </c>
      <c r="E205" s="78">
        <v>90</v>
      </c>
      <c r="F205" s="78">
        <v>182</v>
      </c>
      <c r="G205" s="78">
        <v>7</v>
      </c>
      <c r="H205" s="78" t="s">
        <v>896</v>
      </c>
      <c r="I205" s="78">
        <v>10</v>
      </c>
      <c r="J205" s="78">
        <v>3</v>
      </c>
      <c r="K205" s="48">
        <f t="shared" si="3"/>
        <v>0.31054131054131057</v>
      </c>
    </row>
    <row r="206" spans="1:11" x14ac:dyDescent="0.3">
      <c r="A206" s="19" t="s">
        <v>415</v>
      </c>
      <c r="B206" s="16" t="s">
        <v>489</v>
      </c>
      <c r="C206" s="19">
        <v>6120</v>
      </c>
      <c r="D206" s="16">
        <v>1526</v>
      </c>
      <c r="E206" s="78">
        <v>26</v>
      </c>
      <c r="F206" s="78">
        <v>96</v>
      </c>
      <c r="G206" s="78">
        <v>6</v>
      </c>
      <c r="H206" s="78">
        <v>5</v>
      </c>
      <c r="I206" s="78">
        <v>4</v>
      </c>
      <c r="J206" s="78">
        <v>5</v>
      </c>
      <c r="K206" s="48">
        <f t="shared" si="3"/>
        <v>0.25522875816993462</v>
      </c>
    </row>
    <row r="207" spans="1:11" x14ac:dyDescent="0.3">
      <c r="A207" s="19" t="s">
        <v>415</v>
      </c>
      <c r="B207" s="16" t="s">
        <v>491</v>
      </c>
      <c r="C207" s="19">
        <v>6563</v>
      </c>
      <c r="D207" s="16">
        <v>1539</v>
      </c>
      <c r="E207" s="78">
        <v>7</v>
      </c>
      <c r="F207" s="78">
        <v>67</v>
      </c>
      <c r="G207" s="78">
        <v>4</v>
      </c>
      <c r="H207" s="78">
        <v>3</v>
      </c>
      <c r="I207" s="78">
        <v>9</v>
      </c>
      <c r="J207" s="78">
        <v>4</v>
      </c>
      <c r="K207" s="48">
        <f t="shared" si="3"/>
        <v>0.23754380618619533</v>
      </c>
    </row>
    <row r="208" spans="1:11" x14ac:dyDescent="0.3">
      <c r="A208" s="19" t="s">
        <v>415</v>
      </c>
      <c r="B208" s="16" t="s">
        <v>493</v>
      </c>
      <c r="C208" s="19">
        <v>8599</v>
      </c>
      <c r="D208" s="16">
        <v>2789</v>
      </c>
      <c r="E208" s="78">
        <v>63</v>
      </c>
      <c r="F208" s="78">
        <v>397</v>
      </c>
      <c r="G208" s="78">
        <v>2</v>
      </c>
      <c r="H208" s="78">
        <v>3</v>
      </c>
      <c r="I208" s="78">
        <v>35</v>
      </c>
      <c r="J208" s="78">
        <v>4</v>
      </c>
      <c r="K208" s="48">
        <f t="shared" si="3"/>
        <v>0.33596929875566928</v>
      </c>
    </row>
    <row r="209" spans="1:11" x14ac:dyDescent="0.3">
      <c r="A209" s="19" t="s">
        <v>415</v>
      </c>
      <c r="B209" s="16" t="s">
        <v>495</v>
      </c>
      <c r="C209" s="19">
        <v>4473</v>
      </c>
      <c r="D209" s="16">
        <v>1273</v>
      </c>
      <c r="E209" s="78">
        <v>11</v>
      </c>
      <c r="F209" s="78">
        <v>90</v>
      </c>
      <c r="G209" s="78">
        <v>1</v>
      </c>
      <c r="H209" s="78">
        <v>2</v>
      </c>
      <c r="I209" s="78">
        <v>7</v>
      </c>
      <c r="J209" s="78">
        <v>5</v>
      </c>
      <c r="K209" s="48">
        <f t="shared" si="3"/>
        <v>0.2888441761681198</v>
      </c>
    </row>
    <row r="210" spans="1:11" x14ac:dyDescent="0.3">
      <c r="A210" s="19" t="s">
        <v>415</v>
      </c>
      <c r="B210" s="16" t="s">
        <v>497</v>
      </c>
      <c r="C210" s="19">
        <v>10943</v>
      </c>
      <c r="D210" s="16">
        <v>2511</v>
      </c>
      <c r="E210" s="78">
        <v>142</v>
      </c>
      <c r="F210" s="16">
        <v>1784</v>
      </c>
      <c r="G210" s="78">
        <v>8</v>
      </c>
      <c r="H210" s="78">
        <v>8</v>
      </c>
      <c r="I210" s="78">
        <v>22</v>
      </c>
      <c r="J210" s="78">
        <v>5</v>
      </c>
      <c r="K210" s="48">
        <f t="shared" si="3"/>
        <v>0.24517956684638581</v>
      </c>
    </row>
    <row r="211" spans="1:11" x14ac:dyDescent="0.3">
      <c r="A211" s="19" t="s">
        <v>415</v>
      </c>
      <c r="B211" s="16" t="s">
        <v>499</v>
      </c>
      <c r="C211" s="19">
        <v>23062</v>
      </c>
      <c r="D211" s="16">
        <v>2954</v>
      </c>
      <c r="E211" s="78">
        <v>872</v>
      </c>
      <c r="F211" s="16">
        <v>3622</v>
      </c>
      <c r="G211" s="78">
        <v>23</v>
      </c>
      <c r="H211" s="78">
        <v>602</v>
      </c>
      <c r="I211" s="78">
        <v>115</v>
      </c>
      <c r="J211" s="78">
        <v>190</v>
      </c>
      <c r="K211" s="48">
        <f t="shared" si="3"/>
        <v>0.17188448530049433</v>
      </c>
    </row>
    <row r="212" spans="1:11" x14ac:dyDescent="0.3">
      <c r="A212" s="19" t="s">
        <v>415</v>
      </c>
      <c r="B212" s="16" t="s">
        <v>501</v>
      </c>
      <c r="C212" s="19">
        <v>20635</v>
      </c>
      <c r="D212" s="16">
        <v>5244</v>
      </c>
      <c r="E212" s="78">
        <v>142</v>
      </c>
      <c r="F212" s="16">
        <v>1872</v>
      </c>
      <c r="G212" s="78">
        <v>18</v>
      </c>
      <c r="H212" s="78">
        <v>9</v>
      </c>
      <c r="I212" s="78">
        <v>20</v>
      </c>
      <c r="J212" s="78">
        <v>28</v>
      </c>
      <c r="K212" s="48">
        <f t="shared" si="3"/>
        <v>0.26285437363702446</v>
      </c>
    </row>
    <row r="213" spans="1:11" x14ac:dyDescent="0.3">
      <c r="A213" s="19" t="s">
        <v>415</v>
      </c>
      <c r="B213" s="16" t="s">
        <v>503</v>
      </c>
      <c r="C213" s="19">
        <v>32837</v>
      </c>
      <c r="D213" s="16">
        <v>5904</v>
      </c>
      <c r="E213" s="78">
        <v>709</v>
      </c>
      <c r="F213" s="16">
        <v>11602</v>
      </c>
      <c r="G213" s="78">
        <v>93</v>
      </c>
      <c r="H213" s="78">
        <v>78</v>
      </c>
      <c r="I213" s="78">
        <v>102</v>
      </c>
      <c r="J213" s="78">
        <v>88</v>
      </c>
      <c r="K213" s="48">
        <f t="shared" si="3"/>
        <v>0.20732710052684472</v>
      </c>
    </row>
    <row r="214" spans="1:11" x14ac:dyDescent="0.3">
      <c r="A214" s="19" t="s">
        <v>415</v>
      </c>
      <c r="B214" s="16" t="s">
        <v>505</v>
      </c>
      <c r="C214" s="19">
        <v>16299</v>
      </c>
      <c r="D214" s="16">
        <v>4216</v>
      </c>
      <c r="E214" s="78">
        <v>200</v>
      </c>
      <c r="F214" s="16">
        <v>2744</v>
      </c>
      <c r="G214" s="78">
        <v>18</v>
      </c>
      <c r="H214" s="78">
        <v>7</v>
      </c>
      <c r="I214" s="78">
        <v>23</v>
      </c>
      <c r="J214" s="78">
        <v>24</v>
      </c>
      <c r="K214" s="48">
        <f t="shared" si="3"/>
        <v>0.27345235904043191</v>
      </c>
    </row>
    <row r="215" spans="1:11" x14ac:dyDescent="0.3">
      <c r="A215" s="19" t="s">
        <v>415</v>
      </c>
      <c r="B215" s="16" t="s">
        <v>507</v>
      </c>
      <c r="C215" s="19">
        <v>38807</v>
      </c>
      <c r="D215" s="16">
        <v>6664</v>
      </c>
      <c r="E215" s="16">
        <v>1556</v>
      </c>
      <c r="F215" s="16">
        <v>16579</v>
      </c>
      <c r="G215" s="78">
        <v>62</v>
      </c>
      <c r="H215" s="78">
        <v>15</v>
      </c>
      <c r="I215" s="78">
        <v>30</v>
      </c>
      <c r="J215" s="78">
        <v>52</v>
      </c>
      <c r="K215" s="48">
        <f t="shared" si="3"/>
        <v>0.21418816192954879</v>
      </c>
    </row>
    <row r="216" spans="1:11" x14ac:dyDescent="0.3">
      <c r="A216" s="19" t="s">
        <v>415</v>
      </c>
      <c r="B216" s="16" t="s">
        <v>509</v>
      </c>
      <c r="C216" s="19">
        <v>4608</v>
      </c>
      <c r="D216" s="16">
        <v>1635</v>
      </c>
      <c r="E216" s="78">
        <v>65</v>
      </c>
      <c r="F216" s="78">
        <v>920</v>
      </c>
      <c r="G216" s="78">
        <v>7</v>
      </c>
      <c r="H216" s="78">
        <v>3</v>
      </c>
      <c r="I216" s="78">
        <v>9</v>
      </c>
      <c r="J216" s="78">
        <v>4</v>
      </c>
      <c r="K216" s="48">
        <f t="shared" si="3"/>
        <v>0.37239583333333331</v>
      </c>
    </row>
    <row r="217" spans="1:11" x14ac:dyDescent="0.3">
      <c r="A217" s="19" t="s">
        <v>415</v>
      </c>
      <c r="B217" s="16" t="s">
        <v>511</v>
      </c>
      <c r="C217" s="19">
        <v>17426</v>
      </c>
      <c r="D217" s="16">
        <v>4426</v>
      </c>
      <c r="E217" s="78">
        <v>209</v>
      </c>
      <c r="F217" s="16">
        <v>2484</v>
      </c>
      <c r="G217" s="78">
        <v>12</v>
      </c>
      <c r="H217" s="78">
        <v>4</v>
      </c>
      <c r="I217" s="78">
        <v>12</v>
      </c>
      <c r="J217" s="78">
        <v>14</v>
      </c>
      <c r="K217" s="48">
        <f t="shared" si="3"/>
        <v>0.26735911855847583</v>
      </c>
    </row>
    <row r="218" spans="1:11" x14ac:dyDescent="0.3">
      <c r="A218" s="19" t="s">
        <v>415</v>
      </c>
      <c r="B218" s="16" t="s">
        <v>513</v>
      </c>
      <c r="C218" s="90">
        <v>410</v>
      </c>
      <c r="D218" s="78">
        <v>31</v>
      </c>
      <c r="E218" s="78">
        <v>9</v>
      </c>
      <c r="F218" s="78">
        <v>147</v>
      </c>
      <c r="G218" s="78">
        <v>0</v>
      </c>
      <c r="H218" s="78">
        <v>0</v>
      </c>
      <c r="I218" s="78">
        <v>0</v>
      </c>
      <c r="J218" s="78">
        <v>1</v>
      </c>
      <c r="K218" s="48">
        <f t="shared" si="3"/>
        <v>9.7560975609756101E-2</v>
      </c>
    </row>
    <row r="219" spans="1:11" x14ac:dyDescent="0.3">
      <c r="A219" s="19" t="s">
        <v>515</v>
      </c>
      <c r="B219" s="16" t="s">
        <v>519</v>
      </c>
      <c r="C219" s="19">
        <v>85687</v>
      </c>
      <c r="D219" s="16">
        <v>1810</v>
      </c>
      <c r="E219" s="16">
        <v>28752</v>
      </c>
      <c r="F219" s="16">
        <v>37300</v>
      </c>
      <c r="G219" s="78">
        <v>796</v>
      </c>
      <c r="H219" s="16">
        <v>4768</v>
      </c>
      <c r="I219" s="16">
        <v>3251</v>
      </c>
      <c r="J219" s="16">
        <v>8628</v>
      </c>
      <c r="K219" s="48">
        <f t="shared" si="3"/>
        <v>0.40390024157690196</v>
      </c>
    </row>
    <row r="220" spans="1:11" x14ac:dyDescent="0.3">
      <c r="A220" s="19" t="s">
        <v>515</v>
      </c>
      <c r="B220" s="16" t="s">
        <v>520</v>
      </c>
      <c r="C220" s="19">
        <v>42966</v>
      </c>
      <c r="D220" s="78">
        <v>252</v>
      </c>
      <c r="E220" s="16">
        <v>7475</v>
      </c>
      <c r="F220" s="16">
        <v>14848</v>
      </c>
      <c r="G220" s="16">
        <v>1137</v>
      </c>
      <c r="H220" s="16">
        <v>6346</v>
      </c>
      <c r="I220" s="16">
        <v>2337</v>
      </c>
      <c r="J220" s="16">
        <v>5964</v>
      </c>
      <c r="K220" s="48">
        <f t="shared" si="3"/>
        <v>0.2606945026299865</v>
      </c>
    </row>
    <row r="221" spans="1:11" x14ac:dyDescent="0.3">
      <c r="A221" s="19" t="s">
        <v>515</v>
      </c>
      <c r="B221" s="16" t="s">
        <v>522</v>
      </c>
      <c r="C221" s="19">
        <v>37237</v>
      </c>
      <c r="D221" s="78">
        <v>103</v>
      </c>
      <c r="E221" s="16">
        <v>5131</v>
      </c>
      <c r="F221" s="16">
        <v>6826</v>
      </c>
      <c r="G221" s="78">
        <v>374</v>
      </c>
      <c r="H221" s="16">
        <v>13942</v>
      </c>
      <c r="I221" s="16">
        <v>2596</v>
      </c>
      <c r="J221" s="16">
        <v>8067</v>
      </c>
      <c r="K221" s="48">
        <f t="shared" si="3"/>
        <v>0.22031850041625264</v>
      </c>
    </row>
    <row r="222" spans="1:11" x14ac:dyDescent="0.3">
      <c r="A222" s="19" t="s">
        <v>515</v>
      </c>
      <c r="B222" s="16" t="s">
        <v>524</v>
      </c>
      <c r="C222" s="19">
        <v>76652</v>
      </c>
      <c r="D222" s="78">
        <v>328</v>
      </c>
      <c r="E222" s="16">
        <v>11434</v>
      </c>
      <c r="F222" s="16">
        <v>11827</v>
      </c>
      <c r="G222" s="78">
        <v>981</v>
      </c>
      <c r="H222" s="16">
        <v>8348</v>
      </c>
      <c r="I222" s="16">
        <v>7739</v>
      </c>
      <c r="J222" s="16">
        <v>11094</v>
      </c>
      <c r="K222" s="48">
        <f t="shared" si="3"/>
        <v>0.26720763972238165</v>
      </c>
    </row>
    <row r="223" spans="1:11" x14ac:dyDescent="0.3">
      <c r="A223" s="19" t="s">
        <v>515</v>
      </c>
      <c r="B223" s="16" t="s">
        <v>526</v>
      </c>
      <c r="C223" s="19">
        <v>59488</v>
      </c>
      <c r="D223" s="78">
        <v>255</v>
      </c>
      <c r="E223" s="16">
        <v>13064</v>
      </c>
      <c r="F223" s="16">
        <v>35180</v>
      </c>
      <c r="G223" s="16">
        <v>2677</v>
      </c>
      <c r="H223" s="16">
        <v>2228</v>
      </c>
      <c r="I223" s="78">
        <v>711</v>
      </c>
      <c r="J223" s="16">
        <v>10366</v>
      </c>
      <c r="K223" s="48">
        <f t="shared" si="3"/>
        <v>0.28084655728886498</v>
      </c>
    </row>
    <row r="224" spans="1:11" x14ac:dyDescent="0.3">
      <c r="A224" s="19" t="s">
        <v>515</v>
      </c>
      <c r="B224" s="16" t="s">
        <v>528</v>
      </c>
      <c r="C224" s="19">
        <v>50715</v>
      </c>
      <c r="D224" s="78">
        <v>580</v>
      </c>
      <c r="E224" s="16">
        <v>12189</v>
      </c>
      <c r="F224" s="16">
        <v>25194</v>
      </c>
      <c r="G224" s="16">
        <v>2192</v>
      </c>
      <c r="H224" s="16">
        <v>6130</v>
      </c>
      <c r="I224" s="78">
        <v>1423</v>
      </c>
      <c r="J224" s="16">
        <v>12821</v>
      </c>
      <c r="K224" s="48">
        <f t="shared" si="3"/>
        <v>0.32306023858818889</v>
      </c>
    </row>
    <row r="225" spans="1:11" x14ac:dyDescent="0.3">
      <c r="A225" s="19" t="s">
        <v>515</v>
      </c>
      <c r="B225" s="16" t="s">
        <v>530</v>
      </c>
      <c r="C225" s="19">
        <v>41402</v>
      </c>
      <c r="D225" s="78">
        <v>157</v>
      </c>
      <c r="E225" s="16">
        <v>8573</v>
      </c>
      <c r="F225" s="16">
        <v>20569</v>
      </c>
      <c r="G225" s="16">
        <v>2059</v>
      </c>
      <c r="H225" s="16">
        <v>3227</v>
      </c>
      <c r="I225" s="78">
        <v>414</v>
      </c>
      <c r="J225" s="16">
        <v>5588</v>
      </c>
      <c r="K225" s="48">
        <f t="shared" si="3"/>
        <v>0.27059079271532777</v>
      </c>
    </row>
    <row r="226" spans="1:11" x14ac:dyDescent="0.3">
      <c r="A226" s="19" t="s">
        <v>515</v>
      </c>
      <c r="B226" s="16" t="s">
        <v>534</v>
      </c>
      <c r="C226" s="19">
        <v>86129</v>
      </c>
      <c r="D226" s="78">
        <v>809</v>
      </c>
      <c r="E226" s="16">
        <v>23851</v>
      </c>
      <c r="F226" s="16">
        <v>52931</v>
      </c>
      <c r="G226" s="16">
        <v>2671</v>
      </c>
      <c r="H226" s="16">
        <v>4150</v>
      </c>
      <c r="I226" s="16">
        <v>1015</v>
      </c>
      <c r="J226" s="16">
        <v>18427</v>
      </c>
      <c r="K226" s="48">
        <f t="shared" si="3"/>
        <v>0.32911098468576205</v>
      </c>
    </row>
    <row r="227" spans="1:11" x14ac:dyDescent="0.3">
      <c r="A227" s="19" t="s">
        <v>515</v>
      </c>
      <c r="B227" s="16" t="s">
        <v>535</v>
      </c>
      <c r="C227" s="19">
        <v>42073</v>
      </c>
      <c r="D227" s="78">
        <v>162</v>
      </c>
      <c r="E227" s="16">
        <v>9540</v>
      </c>
      <c r="F227" s="16">
        <v>21489</v>
      </c>
      <c r="G227" s="16">
        <v>1552</v>
      </c>
      <c r="H227" s="16">
        <v>3953</v>
      </c>
      <c r="I227" s="16">
        <v>1067</v>
      </c>
      <c r="J227" s="16">
        <v>8975</v>
      </c>
      <c r="K227" s="48">
        <f t="shared" si="3"/>
        <v>0.29284814489102273</v>
      </c>
    </row>
    <row r="228" spans="1:11" x14ac:dyDescent="0.3">
      <c r="A228" s="19" t="s">
        <v>515</v>
      </c>
      <c r="B228" s="16" t="s">
        <v>537</v>
      </c>
      <c r="C228" s="19">
        <v>26244</v>
      </c>
      <c r="D228" s="78">
        <v>74</v>
      </c>
      <c r="E228" s="16">
        <v>5887</v>
      </c>
      <c r="F228" s="16">
        <v>11795</v>
      </c>
      <c r="G228" s="78">
        <v>729</v>
      </c>
      <c r="H228" s="16">
        <v>2428</v>
      </c>
      <c r="I228" s="78">
        <v>255</v>
      </c>
      <c r="J228" s="16">
        <v>8855</v>
      </c>
      <c r="K228" s="48">
        <f t="shared" si="3"/>
        <v>0.26463191586648377</v>
      </c>
    </row>
    <row r="229" spans="1:11" x14ac:dyDescent="0.3">
      <c r="A229" s="19" t="s">
        <v>515</v>
      </c>
      <c r="B229" s="16" t="s">
        <v>539</v>
      </c>
      <c r="C229" s="19">
        <v>59920</v>
      </c>
      <c r="D229" s="78">
        <v>321</v>
      </c>
      <c r="E229" s="16">
        <v>18908</v>
      </c>
      <c r="F229" s="16">
        <v>38410</v>
      </c>
      <c r="G229" s="78">
        <v>682</v>
      </c>
      <c r="H229" s="16">
        <v>1396</v>
      </c>
      <c r="I229" s="78">
        <v>459</v>
      </c>
      <c r="J229" s="16">
        <v>19204</v>
      </c>
      <c r="K229" s="48">
        <f t="shared" si="3"/>
        <v>0.33995327102803741</v>
      </c>
    </row>
    <row r="230" spans="1:11" x14ac:dyDescent="0.3">
      <c r="A230" s="19" t="s">
        <v>515</v>
      </c>
      <c r="B230" s="16" t="s">
        <v>541</v>
      </c>
      <c r="C230" s="19">
        <v>26857</v>
      </c>
      <c r="D230" s="78">
        <v>357</v>
      </c>
      <c r="E230" s="16">
        <v>10658</v>
      </c>
      <c r="F230" s="16">
        <v>16167</v>
      </c>
      <c r="G230" s="78">
        <v>457</v>
      </c>
      <c r="H230" s="78">
        <v>490</v>
      </c>
      <c r="I230" s="78">
        <v>183</v>
      </c>
      <c r="J230" s="16">
        <v>10261</v>
      </c>
      <c r="K230" s="48">
        <f t="shared" si="3"/>
        <v>0.43396507428231001</v>
      </c>
    </row>
    <row r="231" spans="1:11" x14ac:dyDescent="0.3">
      <c r="A231" s="19" t="s">
        <v>515</v>
      </c>
      <c r="B231" s="16" t="s">
        <v>543</v>
      </c>
      <c r="C231" s="19">
        <v>57229</v>
      </c>
      <c r="D231" s="78">
        <v>240</v>
      </c>
      <c r="E231" s="16">
        <v>14306</v>
      </c>
      <c r="F231" s="16">
        <v>32611</v>
      </c>
      <c r="G231" s="78">
        <v>784</v>
      </c>
      <c r="H231" s="16">
        <v>2771</v>
      </c>
      <c r="I231" s="78">
        <v>378</v>
      </c>
      <c r="J231" s="16">
        <v>20539</v>
      </c>
      <c r="K231" s="48">
        <f t="shared" si="3"/>
        <v>0.27447622708766534</v>
      </c>
    </row>
    <row r="232" spans="1:11" x14ac:dyDescent="0.3">
      <c r="A232" s="19" t="s">
        <v>515</v>
      </c>
      <c r="B232" s="16" t="s">
        <v>547</v>
      </c>
      <c r="C232" s="19">
        <v>66172</v>
      </c>
      <c r="D232" s="78">
        <v>360</v>
      </c>
      <c r="E232" s="16">
        <v>11451</v>
      </c>
      <c r="F232" s="16">
        <v>21520</v>
      </c>
      <c r="G232" s="16">
        <v>1088</v>
      </c>
      <c r="H232" s="16">
        <v>8595</v>
      </c>
      <c r="I232" s="16">
        <v>4728</v>
      </c>
      <c r="J232" s="16">
        <v>5450</v>
      </c>
      <c r="K232" s="48">
        <f t="shared" si="3"/>
        <v>0.26638155110923051</v>
      </c>
    </row>
    <row r="233" spans="1:11" x14ac:dyDescent="0.3">
      <c r="A233" s="19" t="s">
        <v>515</v>
      </c>
      <c r="B233" s="16" t="s">
        <v>548</v>
      </c>
      <c r="C233" s="19">
        <v>46455</v>
      </c>
      <c r="D233" s="78">
        <v>229</v>
      </c>
      <c r="E233" s="16">
        <v>7635</v>
      </c>
      <c r="F233" s="16">
        <v>17325</v>
      </c>
      <c r="G233" s="16">
        <v>1955</v>
      </c>
      <c r="H233" s="16">
        <v>7105</v>
      </c>
      <c r="I233" s="16">
        <v>2055</v>
      </c>
      <c r="J233" s="16">
        <v>5271</v>
      </c>
      <c r="K233" s="48">
        <f t="shared" si="3"/>
        <v>0.25560219567323217</v>
      </c>
    </row>
    <row r="234" spans="1:11" x14ac:dyDescent="0.3">
      <c r="A234" s="19" t="s">
        <v>515</v>
      </c>
      <c r="B234" s="16" t="s">
        <v>552</v>
      </c>
      <c r="C234" s="19">
        <v>75583</v>
      </c>
      <c r="D234" s="78">
        <v>189</v>
      </c>
      <c r="E234" s="16">
        <v>5151</v>
      </c>
      <c r="F234" s="16">
        <v>11949</v>
      </c>
      <c r="G234" s="78">
        <v>792</v>
      </c>
      <c r="H234" s="16">
        <v>16127</v>
      </c>
      <c r="I234" s="16">
        <v>8732</v>
      </c>
      <c r="J234" s="16">
        <v>9856</v>
      </c>
      <c r="K234" s="48">
        <f t="shared" si="3"/>
        <v>0.19665797864599183</v>
      </c>
    </row>
    <row r="235" spans="1:11" x14ac:dyDescent="0.3">
      <c r="A235" s="19" t="s">
        <v>515</v>
      </c>
      <c r="B235" s="16" t="s">
        <v>553</v>
      </c>
      <c r="C235" s="19">
        <v>67448</v>
      </c>
      <c r="D235" s="78">
        <v>123</v>
      </c>
      <c r="E235" s="16">
        <v>6966</v>
      </c>
      <c r="F235" s="16">
        <v>20807</v>
      </c>
      <c r="G235" s="16">
        <v>1347</v>
      </c>
      <c r="H235" s="16">
        <v>13410</v>
      </c>
      <c r="I235" s="16">
        <v>6717</v>
      </c>
      <c r="J235" s="16">
        <v>7624</v>
      </c>
      <c r="K235" s="48">
        <f t="shared" si="3"/>
        <v>0.22466196180761475</v>
      </c>
    </row>
    <row r="236" spans="1:11" x14ac:dyDescent="0.3">
      <c r="A236" s="19" t="s">
        <v>515</v>
      </c>
      <c r="B236" s="16" t="s">
        <v>555</v>
      </c>
      <c r="C236" s="19">
        <v>74886</v>
      </c>
      <c r="D236" s="78">
        <v>124</v>
      </c>
      <c r="E236" s="16">
        <v>5039</v>
      </c>
      <c r="F236" s="16">
        <v>16053</v>
      </c>
      <c r="G236" s="78">
        <v>761</v>
      </c>
      <c r="H236" s="16">
        <v>17279</v>
      </c>
      <c r="I236" s="16">
        <v>11112</v>
      </c>
      <c r="J236" s="16">
        <v>8852</v>
      </c>
      <c r="K236" s="48">
        <f t="shared" si="3"/>
        <v>0.22749245519856848</v>
      </c>
    </row>
    <row r="237" spans="1:11" x14ac:dyDescent="0.3">
      <c r="A237" s="19" t="s">
        <v>515</v>
      </c>
      <c r="B237" s="16" t="s">
        <v>559</v>
      </c>
      <c r="C237" s="19">
        <v>71804</v>
      </c>
      <c r="D237" s="78">
        <v>464</v>
      </c>
      <c r="E237" s="16">
        <v>13201</v>
      </c>
      <c r="F237" s="16">
        <v>27013</v>
      </c>
      <c r="G237" s="16">
        <v>1871</v>
      </c>
      <c r="H237" s="16">
        <v>14869</v>
      </c>
      <c r="I237" s="16">
        <v>6164</v>
      </c>
      <c r="J237" s="16">
        <v>5218</v>
      </c>
      <c r="K237" s="48">
        <f t="shared" si="3"/>
        <v>0.30221157595677123</v>
      </c>
    </row>
    <row r="238" spans="1:11" x14ac:dyDescent="0.3">
      <c r="A238" s="19" t="s">
        <v>515</v>
      </c>
      <c r="B238" s="16" t="s">
        <v>560</v>
      </c>
      <c r="C238" s="19">
        <v>60277</v>
      </c>
      <c r="D238" s="78">
        <v>510</v>
      </c>
      <c r="E238" s="16">
        <v>12985</v>
      </c>
      <c r="F238" s="16">
        <v>31676</v>
      </c>
      <c r="G238" s="16">
        <v>2951</v>
      </c>
      <c r="H238" s="16">
        <v>14623</v>
      </c>
      <c r="I238" s="16">
        <v>3464</v>
      </c>
      <c r="J238" s="16">
        <v>5990</v>
      </c>
      <c r="K238" s="48">
        <f t="shared" si="3"/>
        <v>0.33030840950943147</v>
      </c>
    </row>
    <row r="239" spans="1:11" x14ac:dyDescent="0.3">
      <c r="A239" s="19" t="s">
        <v>515</v>
      </c>
      <c r="B239" s="16" t="s">
        <v>562</v>
      </c>
      <c r="C239" s="19">
        <v>51201</v>
      </c>
      <c r="D239" s="78">
        <v>353</v>
      </c>
      <c r="E239" s="16">
        <v>12234</v>
      </c>
      <c r="F239" s="16">
        <v>22737</v>
      </c>
      <c r="G239" s="16">
        <v>2114</v>
      </c>
      <c r="H239" s="16">
        <v>8726</v>
      </c>
      <c r="I239" s="16">
        <v>2890</v>
      </c>
      <c r="J239" s="16">
        <v>5335</v>
      </c>
      <c r="K239" s="48">
        <f t="shared" si="3"/>
        <v>0.34356750844710066</v>
      </c>
    </row>
    <row r="240" spans="1:11" x14ac:dyDescent="0.3">
      <c r="A240" s="19" t="s">
        <v>515</v>
      </c>
      <c r="B240" s="16" t="s">
        <v>564</v>
      </c>
      <c r="C240" s="19">
        <v>44797</v>
      </c>
      <c r="D240" s="78">
        <v>188</v>
      </c>
      <c r="E240" s="16">
        <v>10017</v>
      </c>
      <c r="F240" s="16">
        <v>24495</v>
      </c>
      <c r="G240" s="16">
        <v>1824</v>
      </c>
      <c r="H240" s="16">
        <v>5506</v>
      </c>
      <c r="I240" s="16">
        <v>1504</v>
      </c>
      <c r="J240" s="16">
        <v>9424</v>
      </c>
      <c r="K240" s="48">
        <f t="shared" si="3"/>
        <v>0.30209612250820367</v>
      </c>
    </row>
    <row r="241" spans="1:11" x14ac:dyDescent="0.3">
      <c r="A241" s="19" t="s">
        <v>515</v>
      </c>
      <c r="B241" s="16" t="s">
        <v>568</v>
      </c>
      <c r="C241" s="19">
        <v>69416</v>
      </c>
      <c r="D241" s="78">
        <v>408</v>
      </c>
      <c r="E241" s="16">
        <v>9542</v>
      </c>
      <c r="F241" s="16">
        <v>14296</v>
      </c>
      <c r="G241" s="78">
        <v>1285</v>
      </c>
      <c r="H241" s="16">
        <v>10252</v>
      </c>
      <c r="I241" s="16">
        <v>6790</v>
      </c>
      <c r="J241" s="16">
        <v>4445</v>
      </c>
      <c r="K241" s="48">
        <f t="shared" si="3"/>
        <v>0.25966635934078597</v>
      </c>
    </row>
    <row r="242" spans="1:11" x14ac:dyDescent="0.3">
      <c r="A242" s="19" t="s">
        <v>515</v>
      </c>
      <c r="B242" s="16" t="s">
        <v>569</v>
      </c>
      <c r="C242" s="19">
        <v>75987</v>
      </c>
      <c r="D242" s="78">
        <v>399</v>
      </c>
      <c r="E242" s="16">
        <v>4868</v>
      </c>
      <c r="F242" s="16">
        <v>14409</v>
      </c>
      <c r="G242" s="16">
        <v>1927</v>
      </c>
      <c r="H242" s="16">
        <v>15207</v>
      </c>
      <c r="I242" s="16">
        <v>9796</v>
      </c>
      <c r="J242" s="16">
        <v>6453</v>
      </c>
      <c r="K242" s="48">
        <f t="shared" si="3"/>
        <v>0.22359087738692146</v>
      </c>
    </row>
    <row r="243" spans="1:11" x14ac:dyDescent="0.3">
      <c r="A243" s="19" t="s">
        <v>515</v>
      </c>
      <c r="B243" s="16" t="s">
        <v>571</v>
      </c>
      <c r="C243" s="19">
        <v>43748</v>
      </c>
      <c r="D243" s="78">
        <v>127</v>
      </c>
      <c r="E243" s="16">
        <v>3835</v>
      </c>
      <c r="F243" s="16">
        <v>9935</v>
      </c>
      <c r="G243" s="78">
        <v>625</v>
      </c>
      <c r="H243" s="16">
        <v>12324</v>
      </c>
      <c r="I243" s="16">
        <v>6272</v>
      </c>
      <c r="J243" s="16">
        <v>1136</v>
      </c>
      <c r="K243" s="48">
        <f t="shared" si="3"/>
        <v>0.24821706135137606</v>
      </c>
    </row>
    <row r="244" spans="1:11" x14ac:dyDescent="0.3">
      <c r="A244" s="19" t="s">
        <v>515</v>
      </c>
      <c r="B244" s="16" t="s">
        <v>573</v>
      </c>
      <c r="C244" s="19">
        <v>48610</v>
      </c>
      <c r="D244" s="78">
        <v>143</v>
      </c>
      <c r="E244" s="16">
        <v>4155</v>
      </c>
      <c r="F244" s="16">
        <v>9029</v>
      </c>
      <c r="G244" s="16">
        <v>1204</v>
      </c>
      <c r="H244" s="16">
        <v>7446</v>
      </c>
      <c r="I244" s="16">
        <v>8054</v>
      </c>
      <c r="J244" s="16">
        <v>3811</v>
      </c>
      <c r="K244" s="48">
        <f t="shared" si="3"/>
        <v>0.27887265994651306</v>
      </c>
    </row>
    <row r="245" spans="1:11" x14ac:dyDescent="0.3">
      <c r="A245" s="19" t="s">
        <v>575</v>
      </c>
      <c r="B245" s="16" t="s">
        <v>579</v>
      </c>
      <c r="C245" s="19">
        <v>26075</v>
      </c>
      <c r="D245" s="16">
        <v>1115</v>
      </c>
      <c r="E245" s="16">
        <v>13523</v>
      </c>
      <c r="F245" s="16">
        <v>8439</v>
      </c>
      <c r="G245" s="78">
        <v>210</v>
      </c>
      <c r="H245" s="78">
        <v>37</v>
      </c>
      <c r="I245" s="78">
        <v>17</v>
      </c>
      <c r="J245" s="16">
        <v>2744</v>
      </c>
      <c r="K245" s="48">
        <f t="shared" si="3"/>
        <v>0.57008628954937679</v>
      </c>
    </row>
    <row r="246" spans="1:11" x14ac:dyDescent="0.3">
      <c r="A246" s="19" t="s">
        <v>575</v>
      </c>
      <c r="B246" s="16" t="s">
        <v>583</v>
      </c>
      <c r="C246" s="19">
        <v>26320</v>
      </c>
      <c r="D246" s="16">
        <v>2136</v>
      </c>
      <c r="E246" s="16">
        <v>12608</v>
      </c>
      <c r="F246" s="16">
        <v>6778</v>
      </c>
      <c r="G246" s="78">
        <v>78</v>
      </c>
      <c r="H246" s="78">
        <v>7</v>
      </c>
      <c r="I246" s="78">
        <v>15</v>
      </c>
      <c r="J246" s="78">
        <v>187</v>
      </c>
      <c r="K246" s="48">
        <f t="shared" si="3"/>
        <v>0.56371580547112465</v>
      </c>
    </row>
    <row r="247" spans="1:11" x14ac:dyDescent="0.3">
      <c r="A247" s="19" t="s">
        <v>575</v>
      </c>
      <c r="B247" s="16" t="s">
        <v>585</v>
      </c>
      <c r="C247" s="19">
        <v>51747</v>
      </c>
      <c r="D247" s="78">
        <v>655</v>
      </c>
      <c r="E247" s="16">
        <v>20208</v>
      </c>
      <c r="F247" s="16">
        <v>19180</v>
      </c>
      <c r="G247" s="78">
        <v>272</v>
      </c>
      <c r="H247" s="78">
        <v>178</v>
      </c>
      <c r="I247" s="78">
        <v>16</v>
      </c>
      <c r="J247" s="16">
        <v>21065</v>
      </c>
      <c r="K247" s="48">
        <f t="shared" si="3"/>
        <v>0.40873867084082172</v>
      </c>
    </row>
    <row r="248" spans="1:11" x14ac:dyDescent="0.3">
      <c r="A248" s="19" t="s">
        <v>575</v>
      </c>
      <c r="B248" s="16" t="s">
        <v>587</v>
      </c>
      <c r="C248" s="19">
        <v>6997</v>
      </c>
      <c r="D248" s="78">
        <v>152</v>
      </c>
      <c r="E248" s="16">
        <v>2831</v>
      </c>
      <c r="F248" s="16">
        <v>2509</v>
      </c>
      <c r="G248" s="78">
        <v>74</v>
      </c>
      <c r="H248" s="78">
        <v>4</v>
      </c>
      <c r="I248" s="78">
        <v>11</v>
      </c>
      <c r="J248" s="16">
        <v>1301</v>
      </c>
      <c r="K248" s="48">
        <f t="shared" si="3"/>
        <v>0.4384736315563813</v>
      </c>
    </row>
    <row r="249" spans="1:11" x14ac:dyDescent="0.3">
      <c r="A249" s="19" t="s">
        <v>575</v>
      </c>
      <c r="B249" s="16" t="s">
        <v>589</v>
      </c>
      <c r="C249" s="19">
        <v>27616</v>
      </c>
      <c r="D249" s="16">
        <v>1079</v>
      </c>
      <c r="E249" s="16">
        <v>12193</v>
      </c>
      <c r="F249" s="16">
        <v>9240</v>
      </c>
      <c r="G249" s="78">
        <v>140</v>
      </c>
      <c r="H249" s="78">
        <v>6</v>
      </c>
      <c r="I249" s="78">
        <v>6</v>
      </c>
      <c r="J249" s="16">
        <v>3393</v>
      </c>
      <c r="K249" s="48">
        <f t="shared" si="3"/>
        <v>0.48587775202780997</v>
      </c>
    </row>
    <row r="250" spans="1:11" x14ac:dyDescent="0.3">
      <c r="A250" s="19" t="s">
        <v>575</v>
      </c>
      <c r="B250" s="16" t="s">
        <v>591</v>
      </c>
      <c r="C250" s="19">
        <v>39663</v>
      </c>
      <c r="D250" s="16">
        <v>1944</v>
      </c>
      <c r="E250" s="16">
        <v>19474</v>
      </c>
      <c r="F250" s="16">
        <v>18888</v>
      </c>
      <c r="G250" s="78">
        <v>287</v>
      </c>
      <c r="H250" s="78">
        <v>79</v>
      </c>
      <c r="I250" s="78">
        <v>21</v>
      </c>
      <c r="J250" s="16">
        <v>3311</v>
      </c>
      <c r="K250" s="48">
        <f t="shared" si="3"/>
        <v>0.54776491944633543</v>
      </c>
    </row>
    <row r="251" spans="1:11" x14ac:dyDescent="0.3">
      <c r="A251" s="19" t="s">
        <v>575</v>
      </c>
      <c r="B251" s="16" t="s">
        <v>593</v>
      </c>
      <c r="C251" s="19">
        <v>65174</v>
      </c>
      <c r="D251" s="78">
        <v>792</v>
      </c>
      <c r="E251" s="16">
        <v>21545</v>
      </c>
      <c r="F251" s="16">
        <v>21643</v>
      </c>
      <c r="G251" s="78">
        <v>605</v>
      </c>
      <c r="H251" s="78">
        <v>227</v>
      </c>
      <c r="I251" s="78">
        <v>44</v>
      </c>
      <c r="J251" s="16">
        <v>19016</v>
      </c>
      <c r="K251" s="48">
        <f t="shared" si="3"/>
        <v>0.35268665418725259</v>
      </c>
    </row>
    <row r="252" spans="1:11" x14ac:dyDescent="0.3">
      <c r="A252" s="19" t="s">
        <v>575</v>
      </c>
      <c r="B252" s="16" t="s">
        <v>595</v>
      </c>
      <c r="C252" s="19">
        <v>18661</v>
      </c>
      <c r="D252" s="78">
        <v>535</v>
      </c>
      <c r="E252" s="16">
        <v>7524</v>
      </c>
      <c r="F252" s="16">
        <v>3105</v>
      </c>
      <c r="G252" s="78">
        <v>78</v>
      </c>
      <c r="H252" s="78">
        <v>170</v>
      </c>
      <c r="I252" s="78">
        <v>12</v>
      </c>
      <c r="J252" s="16">
        <v>4447</v>
      </c>
      <c r="K252" s="48">
        <f t="shared" si="3"/>
        <v>0.43668613686297625</v>
      </c>
    </row>
    <row r="253" spans="1:11" x14ac:dyDescent="0.3">
      <c r="A253" s="19" t="s">
        <v>597</v>
      </c>
      <c r="B253" s="16" t="s">
        <v>600</v>
      </c>
      <c r="C253" s="19">
        <v>107132</v>
      </c>
      <c r="D253" s="16">
        <v>2928</v>
      </c>
      <c r="E253" s="16">
        <v>40126</v>
      </c>
      <c r="F253" s="16">
        <v>49570</v>
      </c>
      <c r="G253" s="78">
        <v>952</v>
      </c>
      <c r="H253" s="16">
        <v>1978</v>
      </c>
      <c r="I253" s="78">
        <v>536</v>
      </c>
      <c r="J253" s="16">
        <v>11571</v>
      </c>
      <c r="K253" s="48">
        <f t="shared" si="3"/>
        <v>0.41576746443639623</v>
      </c>
    </row>
    <row r="254" spans="1:11" x14ac:dyDescent="0.3">
      <c r="A254" s="19" t="s">
        <v>597</v>
      </c>
      <c r="B254" s="16" t="s">
        <v>601</v>
      </c>
      <c r="C254" s="19">
        <v>32527</v>
      </c>
      <c r="D254" s="78">
        <v>191</v>
      </c>
      <c r="E254" s="16">
        <v>7772</v>
      </c>
      <c r="F254" s="16">
        <v>11385</v>
      </c>
      <c r="G254" s="78">
        <v>890</v>
      </c>
      <c r="H254" s="16">
        <v>4672</v>
      </c>
      <c r="I254" s="16">
        <v>2888</v>
      </c>
      <c r="J254" s="16">
        <v>6959</v>
      </c>
      <c r="K254" s="48">
        <f t="shared" si="3"/>
        <v>0.36096166261874751</v>
      </c>
    </row>
    <row r="255" spans="1:11" x14ac:dyDescent="0.3">
      <c r="A255" s="19" t="s">
        <v>597</v>
      </c>
      <c r="B255" s="16" t="s">
        <v>603</v>
      </c>
      <c r="C255" s="19">
        <v>46075</v>
      </c>
      <c r="D255" s="78">
        <v>211</v>
      </c>
      <c r="E255" s="16">
        <v>11799</v>
      </c>
      <c r="F255" s="16">
        <v>16691</v>
      </c>
      <c r="G255" s="16">
        <v>1843</v>
      </c>
      <c r="H255" s="16">
        <v>3337</v>
      </c>
      <c r="I255" s="16">
        <v>2905</v>
      </c>
      <c r="J255" s="16">
        <v>11815</v>
      </c>
      <c r="K255" s="48">
        <f t="shared" si="3"/>
        <v>0.36371134020618556</v>
      </c>
    </row>
    <row r="256" spans="1:11" x14ac:dyDescent="0.3">
      <c r="A256" s="19" t="s">
        <v>597</v>
      </c>
      <c r="B256" s="16" t="s">
        <v>605</v>
      </c>
      <c r="C256" s="19">
        <v>37083</v>
      </c>
      <c r="D256" s="78">
        <v>296</v>
      </c>
      <c r="E256" s="16">
        <v>9085</v>
      </c>
      <c r="F256" s="16">
        <v>16563</v>
      </c>
      <c r="G256" s="16">
        <v>1606</v>
      </c>
      <c r="H256" s="16">
        <v>3945</v>
      </c>
      <c r="I256" s="16">
        <v>1689</v>
      </c>
      <c r="J256" s="16">
        <v>10597</v>
      </c>
      <c r="K256" s="48">
        <f t="shared" si="3"/>
        <v>0.34182779171048727</v>
      </c>
    </row>
    <row r="257" spans="1:11" x14ac:dyDescent="0.3">
      <c r="A257" s="19" t="s">
        <v>597</v>
      </c>
      <c r="B257" s="16" t="s">
        <v>607</v>
      </c>
      <c r="C257" s="19">
        <v>44762</v>
      </c>
      <c r="D257" s="78">
        <v>388</v>
      </c>
      <c r="E257" s="16">
        <v>14797</v>
      </c>
      <c r="F257" s="16">
        <v>25025</v>
      </c>
      <c r="G257" s="16">
        <v>1830</v>
      </c>
      <c r="H257" s="16">
        <v>2322</v>
      </c>
      <c r="I257" s="78">
        <v>738</v>
      </c>
      <c r="J257" s="16">
        <v>8981</v>
      </c>
      <c r="K257" s="48">
        <f t="shared" si="3"/>
        <v>0.39660873061972207</v>
      </c>
    </row>
    <row r="258" spans="1:11" x14ac:dyDescent="0.3">
      <c r="A258" s="19" t="s">
        <v>597</v>
      </c>
      <c r="B258" s="16" t="s">
        <v>609</v>
      </c>
      <c r="C258" s="19">
        <v>51648</v>
      </c>
      <c r="D258" s="78">
        <v>419</v>
      </c>
      <c r="E258" s="16">
        <v>17236</v>
      </c>
      <c r="F258" s="16">
        <v>31353</v>
      </c>
      <c r="G258" s="16">
        <v>1921</v>
      </c>
      <c r="H258" s="78">
        <v>460</v>
      </c>
      <c r="I258" s="78">
        <v>133</v>
      </c>
      <c r="J258" s="16">
        <v>15744</v>
      </c>
      <c r="K258" s="48">
        <f t="shared" si="3"/>
        <v>0.381602385377943</v>
      </c>
    </row>
    <row r="259" spans="1:11" x14ac:dyDescent="0.3">
      <c r="A259" s="19" t="s">
        <v>597</v>
      </c>
      <c r="B259" s="16" t="s">
        <v>611</v>
      </c>
      <c r="C259" s="19">
        <v>45753</v>
      </c>
      <c r="D259" s="78">
        <v>513</v>
      </c>
      <c r="E259" s="16">
        <v>13058</v>
      </c>
      <c r="F259" s="16">
        <v>22782</v>
      </c>
      <c r="G259" s="16">
        <v>1110</v>
      </c>
      <c r="H259" s="16">
        <v>2905</v>
      </c>
      <c r="I259" s="16">
        <v>1237</v>
      </c>
      <c r="J259" s="16">
        <v>11810</v>
      </c>
      <c r="K259" s="48">
        <f t="shared" si="3"/>
        <v>0.34791161235328832</v>
      </c>
    </row>
    <row r="260" spans="1:11" x14ac:dyDescent="0.3">
      <c r="A260" s="19" t="s">
        <v>597</v>
      </c>
      <c r="B260" s="16" t="s">
        <v>613</v>
      </c>
      <c r="C260" s="19">
        <v>21782</v>
      </c>
      <c r="D260" s="78">
        <v>203</v>
      </c>
      <c r="E260" s="16">
        <v>8198</v>
      </c>
      <c r="F260" s="16">
        <v>5804</v>
      </c>
      <c r="G260" s="78">
        <v>361</v>
      </c>
      <c r="H260" s="16">
        <v>2014</v>
      </c>
      <c r="I260" s="78">
        <v>657</v>
      </c>
      <c r="J260" s="16">
        <v>4879</v>
      </c>
      <c r="K260" s="48">
        <f t="shared" si="3"/>
        <v>0.4324212652648976</v>
      </c>
    </row>
    <row r="261" spans="1:11" x14ac:dyDescent="0.3">
      <c r="A261" s="19" t="s">
        <v>597</v>
      </c>
      <c r="B261" s="16" t="s">
        <v>617</v>
      </c>
      <c r="C261" s="19">
        <v>57460</v>
      </c>
      <c r="D261" s="16">
        <v>1436</v>
      </c>
      <c r="E261" s="16">
        <v>26762</v>
      </c>
      <c r="F261" s="16">
        <v>29406</v>
      </c>
      <c r="G261" s="78">
        <v>838</v>
      </c>
      <c r="H261" s="78">
        <v>344</v>
      </c>
      <c r="I261" s="78">
        <v>116</v>
      </c>
      <c r="J261" s="16">
        <v>10495</v>
      </c>
      <c r="K261" s="48">
        <f t="shared" si="3"/>
        <v>0.50734423947093632</v>
      </c>
    </row>
    <row r="262" spans="1:11" x14ac:dyDescent="0.3">
      <c r="A262" s="19" t="s">
        <v>597</v>
      </c>
      <c r="B262" s="16" t="s">
        <v>618</v>
      </c>
      <c r="C262" s="19">
        <v>50527</v>
      </c>
      <c r="D262" s="78">
        <v>690</v>
      </c>
      <c r="E262" s="16">
        <v>17629</v>
      </c>
      <c r="F262" s="16">
        <v>15957</v>
      </c>
      <c r="G262" s="78">
        <v>465</v>
      </c>
      <c r="H262" s="78">
        <v>320</v>
      </c>
      <c r="I262" s="78">
        <v>100</v>
      </c>
      <c r="J262" s="16">
        <v>13420</v>
      </c>
      <c r="K262" s="48">
        <f t="shared" ref="K262:K325" si="4">(D262+E262+G262+I262)/C262</f>
        <v>0.37374077226037566</v>
      </c>
    </row>
    <row r="263" spans="1:11" x14ac:dyDescent="0.3">
      <c r="A263" s="19" t="s">
        <v>597</v>
      </c>
      <c r="B263" s="16" t="s">
        <v>620</v>
      </c>
      <c r="C263" s="19">
        <v>22883</v>
      </c>
      <c r="D263" s="78">
        <v>136</v>
      </c>
      <c r="E263" s="16">
        <v>7734</v>
      </c>
      <c r="F263" s="16">
        <v>11345</v>
      </c>
      <c r="G263" s="78">
        <v>332</v>
      </c>
      <c r="H263" s="78">
        <v>957</v>
      </c>
      <c r="I263" s="78">
        <v>60</v>
      </c>
      <c r="J263" s="16">
        <v>8508</v>
      </c>
      <c r="K263" s="48">
        <f t="shared" si="4"/>
        <v>0.36105405759734299</v>
      </c>
    </row>
    <row r="264" spans="1:11" x14ac:dyDescent="0.3">
      <c r="A264" s="19" t="s">
        <v>597</v>
      </c>
      <c r="B264" s="16" t="s">
        <v>622</v>
      </c>
      <c r="C264" s="19">
        <v>54931</v>
      </c>
      <c r="D264" s="78">
        <v>566</v>
      </c>
      <c r="E264" s="16">
        <v>18530</v>
      </c>
      <c r="F264" s="16">
        <v>31482</v>
      </c>
      <c r="G264" s="16">
        <v>1224</v>
      </c>
      <c r="H264" s="78">
        <v>840</v>
      </c>
      <c r="I264" s="78">
        <v>230</v>
      </c>
      <c r="J264" s="16">
        <v>18810</v>
      </c>
      <c r="K264" s="48">
        <f t="shared" si="4"/>
        <v>0.37410569623709744</v>
      </c>
    </row>
    <row r="265" spans="1:11" x14ac:dyDescent="0.3">
      <c r="A265" s="19" t="s">
        <v>597</v>
      </c>
      <c r="B265" s="16" t="s">
        <v>624</v>
      </c>
      <c r="C265" s="19">
        <v>36870</v>
      </c>
      <c r="D265" s="78">
        <v>295</v>
      </c>
      <c r="E265" s="16">
        <v>12871</v>
      </c>
      <c r="F265" s="16">
        <v>15078</v>
      </c>
      <c r="G265" s="78">
        <v>622</v>
      </c>
      <c r="H265" s="78">
        <v>319</v>
      </c>
      <c r="I265" s="78">
        <v>201</v>
      </c>
      <c r="J265" s="16">
        <v>11928</v>
      </c>
      <c r="K265" s="48">
        <f t="shared" si="4"/>
        <v>0.37941415785191213</v>
      </c>
    </row>
    <row r="266" spans="1:11" x14ac:dyDescent="0.3">
      <c r="A266" s="19" t="s">
        <v>597</v>
      </c>
      <c r="B266" s="16" t="s">
        <v>626</v>
      </c>
      <c r="C266" s="19">
        <v>26781</v>
      </c>
      <c r="D266" s="78">
        <v>188</v>
      </c>
      <c r="E266" s="16">
        <v>9502</v>
      </c>
      <c r="F266" s="16">
        <v>13049</v>
      </c>
      <c r="G266" s="78">
        <v>444</v>
      </c>
      <c r="H266" s="78">
        <v>251</v>
      </c>
      <c r="I266" s="78">
        <v>73</v>
      </c>
      <c r="J266" s="16">
        <v>9955</v>
      </c>
      <c r="K266" s="48">
        <f t="shared" si="4"/>
        <v>0.38112841193383368</v>
      </c>
    </row>
    <row r="267" spans="1:11" x14ac:dyDescent="0.3">
      <c r="A267" s="19" t="s">
        <v>597</v>
      </c>
      <c r="B267" s="16" t="s">
        <v>630</v>
      </c>
      <c r="C267" s="19">
        <v>58557</v>
      </c>
      <c r="D267" s="16">
        <v>1725</v>
      </c>
      <c r="E267" s="16">
        <v>26631</v>
      </c>
      <c r="F267" s="16">
        <v>32593</v>
      </c>
      <c r="G267" s="78">
        <v>598</v>
      </c>
      <c r="H267" s="78">
        <v>212</v>
      </c>
      <c r="I267" s="78">
        <v>78</v>
      </c>
      <c r="J267" s="16">
        <v>10789</v>
      </c>
      <c r="K267" s="48">
        <f t="shared" si="4"/>
        <v>0.49579042642211862</v>
      </c>
    </row>
    <row r="268" spans="1:11" x14ac:dyDescent="0.3">
      <c r="A268" s="19" t="s">
        <v>597</v>
      </c>
      <c r="B268" s="16" t="s">
        <v>631</v>
      </c>
      <c r="C268" s="19">
        <v>32347</v>
      </c>
      <c r="D268" s="78">
        <v>413</v>
      </c>
      <c r="E268" s="16">
        <v>10454</v>
      </c>
      <c r="F268" s="16">
        <v>7758</v>
      </c>
      <c r="G268" s="78">
        <v>239</v>
      </c>
      <c r="H268" s="16">
        <v>1012</v>
      </c>
      <c r="I268" s="78">
        <v>158</v>
      </c>
      <c r="J268" s="16">
        <v>12717</v>
      </c>
      <c r="K268" s="48">
        <f t="shared" si="4"/>
        <v>0.34822394657928091</v>
      </c>
    </row>
    <row r="269" spans="1:11" x14ac:dyDescent="0.3">
      <c r="A269" s="19" t="s">
        <v>597</v>
      </c>
      <c r="B269" s="16" t="s">
        <v>633</v>
      </c>
      <c r="C269" s="19">
        <v>38892</v>
      </c>
      <c r="D269" s="78">
        <v>458</v>
      </c>
      <c r="E269" s="16">
        <v>14729</v>
      </c>
      <c r="F269" s="16">
        <v>17917</v>
      </c>
      <c r="G269" s="78">
        <v>446</v>
      </c>
      <c r="H269" s="78">
        <v>887</v>
      </c>
      <c r="I269" s="78">
        <v>296</v>
      </c>
      <c r="J269" s="16">
        <v>11390</v>
      </c>
      <c r="K269" s="48">
        <f t="shared" si="4"/>
        <v>0.40957009153553431</v>
      </c>
    </row>
    <row r="270" spans="1:11" x14ac:dyDescent="0.3">
      <c r="A270" s="19" t="s">
        <v>597</v>
      </c>
      <c r="B270" s="16" t="s">
        <v>635</v>
      </c>
      <c r="C270" s="19">
        <v>36700</v>
      </c>
      <c r="D270" s="78">
        <v>285</v>
      </c>
      <c r="E270" s="16">
        <v>12692</v>
      </c>
      <c r="F270" s="16">
        <v>20153</v>
      </c>
      <c r="G270" s="78">
        <v>404</v>
      </c>
      <c r="H270" s="78">
        <v>428</v>
      </c>
      <c r="I270" s="78">
        <v>135</v>
      </c>
      <c r="J270" s="16">
        <v>11781</v>
      </c>
      <c r="K270" s="48">
        <f t="shared" si="4"/>
        <v>0.368283378746594</v>
      </c>
    </row>
    <row r="271" spans="1:11" x14ac:dyDescent="0.3">
      <c r="A271" s="19" t="s">
        <v>597</v>
      </c>
      <c r="B271" s="16" t="s">
        <v>637</v>
      </c>
      <c r="C271" s="19">
        <v>35950</v>
      </c>
      <c r="D271" s="78">
        <v>220</v>
      </c>
      <c r="E271" s="16">
        <v>13950</v>
      </c>
      <c r="F271" s="16">
        <v>22914</v>
      </c>
      <c r="G271" s="78">
        <v>454</v>
      </c>
      <c r="H271" s="16">
        <v>1073</v>
      </c>
      <c r="I271" s="78">
        <v>64</v>
      </c>
      <c r="J271" s="16">
        <v>10943</v>
      </c>
      <c r="K271" s="48">
        <f t="shared" si="4"/>
        <v>0.40856745479833101</v>
      </c>
    </row>
    <row r="272" spans="1:11" x14ac:dyDescent="0.3">
      <c r="A272" s="19" t="s">
        <v>597</v>
      </c>
      <c r="B272" s="16" t="s">
        <v>639</v>
      </c>
      <c r="C272" s="19">
        <v>33564</v>
      </c>
      <c r="D272" s="78">
        <v>290</v>
      </c>
      <c r="E272" s="16">
        <v>11391</v>
      </c>
      <c r="F272" s="16">
        <v>18133</v>
      </c>
      <c r="G272" s="78">
        <v>323</v>
      </c>
      <c r="H272" s="16">
        <v>1209</v>
      </c>
      <c r="I272" s="78">
        <v>209</v>
      </c>
      <c r="J272" s="16">
        <v>10635</v>
      </c>
      <c r="K272" s="48">
        <f t="shared" si="4"/>
        <v>0.36387200572041473</v>
      </c>
    </row>
    <row r="273" spans="1:11" x14ac:dyDescent="0.3">
      <c r="A273" s="19" t="s">
        <v>597</v>
      </c>
      <c r="B273" s="16" t="s">
        <v>643</v>
      </c>
      <c r="C273" s="19">
        <v>36626</v>
      </c>
      <c r="D273" s="78">
        <v>336</v>
      </c>
      <c r="E273" s="16">
        <v>10389</v>
      </c>
      <c r="F273" s="16">
        <v>20389</v>
      </c>
      <c r="G273" s="78">
        <v>743</v>
      </c>
      <c r="H273" s="16">
        <v>2582</v>
      </c>
      <c r="I273" s="78">
        <v>394</v>
      </c>
      <c r="J273" s="16">
        <v>11630</v>
      </c>
      <c r="K273" s="48">
        <f t="shared" si="4"/>
        <v>0.3238682902855895</v>
      </c>
    </row>
    <row r="274" spans="1:11" x14ac:dyDescent="0.3">
      <c r="A274" s="19" t="s">
        <v>597</v>
      </c>
      <c r="B274" s="16" t="s">
        <v>644</v>
      </c>
      <c r="C274" s="19">
        <v>43484</v>
      </c>
      <c r="D274" s="78">
        <v>266</v>
      </c>
      <c r="E274" s="16">
        <v>11198</v>
      </c>
      <c r="F274" s="16">
        <v>23045</v>
      </c>
      <c r="G274" s="78">
        <v>928</v>
      </c>
      <c r="H274" s="16">
        <v>2784</v>
      </c>
      <c r="I274" s="78">
        <v>401</v>
      </c>
      <c r="J274" s="16">
        <v>13491</v>
      </c>
      <c r="K274" s="48">
        <f t="shared" si="4"/>
        <v>0.29420016557814366</v>
      </c>
    </row>
    <row r="275" spans="1:11" x14ac:dyDescent="0.3">
      <c r="A275" s="19" t="s">
        <v>597</v>
      </c>
      <c r="B275" s="16" t="s">
        <v>646</v>
      </c>
      <c r="C275" s="19">
        <v>30894</v>
      </c>
      <c r="D275" s="78">
        <v>202</v>
      </c>
      <c r="E275" s="16">
        <v>10274</v>
      </c>
      <c r="F275" s="16">
        <v>17334</v>
      </c>
      <c r="G275" s="78">
        <v>514</v>
      </c>
      <c r="H275" s="16">
        <v>1028</v>
      </c>
      <c r="I275" s="78">
        <v>49</v>
      </c>
      <c r="J275" s="16">
        <v>11021</v>
      </c>
      <c r="K275" s="48">
        <f t="shared" si="4"/>
        <v>0.35731857318573185</v>
      </c>
    </row>
    <row r="276" spans="1:11" x14ac:dyDescent="0.3">
      <c r="A276" s="19" t="s">
        <v>597</v>
      </c>
      <c r="B276" s="16" t="s">
        <v>648</v>
      </c>
      <c r="C276" s="19">
        <v>31894</v>
      </c>
      <c r="D276" s="78">
        <v>188</v>
      </c>
      <c r="E276" s="16">
        <v>10344</v>
      </c>
      <c r="F276" s="16">
        <v>18272</v>
      </c>
      <c r="G276" s="78">
        <v>515</v>
      </c>
      <c r="H276" s="78">
        <v>505</v>
      </c>
      <c r="I276" s="78">
        <v>60</v>
      </c>
      <c r="J276" s="16">
        <v>12409</v>
      </c>
      <c r="K276" s="48">
        <f t="shared" si="4"/>
        <v>0.34824731924499908</v>
      </c>
    </row>
    <row r="277" spans="1:11" x14ac:dyDescent="0.3">
      <c r="A277" s="19" t="s">
        <v>597</v>
      </c>
      <c r="B277" s="16" t="s">
        <v>650</v>
      </c>
      <c r="C277" s="19">
        <v>18210</v>
      </c>
      <c r="D277" s="78">
        <v>153</v>
      </c>
      <c r="E277" s="16">
        <v>6854</v>
      </c>
      <c r="F277" s="16">
        <v>12018</v>
      </c>
      <c r="G277" s="78">
        <v>272</v>
      </c>
      <c r="H277" s="78">
        <v>70</v>
      </c>
      <c r="I277" s="78">
        <v>13</v>
      </c>
      <c r="J277" s="16">
        <v>5363</v>
      </c>
      <c r="K277" s="48">
        <f t="shared" si="4"/>
        <v>0.40043931905546404</v>
      </c>
    </row>
    <row r="278" spans="1:11" x14ac:dyDescent="0.3">
      <c r="A278" s="19" t="s">
        <v>597</v>
      </c>
      <c r="B278" s="16" t="s">
        <v>652</v>
      </c>
      <c r="C278" s="19">
        <v>45769</v>
      </c>
      <c r="D278" s="78">
        <v>274</v>
      </c>
      <c r="E278" s="16">
        <v>18016</v>
      </c>
      <c r="F278" s="16">
        <v>26541</v>
      </c>
      <c r="G278" s="78">
        <v>627</v>
      </c>
      <c r="H278" s="78">
        <v>983</v>
      </c>
      <c r="I278" s="78">
        <v>173</v>
      </c>
      <c r="J278" s="16">
        <v>15273</v>
      </c>
      <c r="K278" s="48">
        <f t="shared" si="4"/>
        <v>0.41709453997247042</v>
      </c>
    </row>
    <row r="279" spans="1:11" x14ac:dyDescent="0.3">
      <c r="A279" s="19" t="s">
        <v>597</v>
      </c>
      <c r="B279" s="16" t="s">
        <v>654</v>
      </c>
      <c r="C279" s="19">
        <v>33287</v>
      </c>
      <c r="D279" s="78">
        <v>92</v>
      </c>
      <c r="E279" s="16">
        <v>8510</v>
      </c>
      <c r="F279" s="16">
        <v>18122</v>
      </c>
      <c r="G279" s="78">
        <v>298</v>
      </c>
      <c r="H279" s="16">
        <v>6151</v>
      </c>
      <c r="I279" s="78">
        <v>496</v>
      </c>
      <c r="J279" s="16">
        <v>11667</v>
      </c>
      <c r="K279" s="48">
        <f t="shared" si="4"/>
        <v>0.28227235857842403</v>
      </c>
    </row>
    <row r="280" spans="1:11" x14ac:dyDescent="0.3">
      <c r="A280" s="19" t="s">
        <v>597</v>
      </c>
      <c r="B280" s="16" t="s">
        <v>656</v>
      </c>
      <c r="C280" s="19">
        <v>30586</v>
      </c>
      <c r="D280" s="78">
        <v>281</v>
      </c>
      <c r="E280" s="16">
        <v>11628</v>
      </c>
      <c r="F280" s="16">
        <v>19890</v>
      </c>
      <c r="G280" s="78">
        <v>470</v>
      </c>
      <c r="H280" s="78">
        <v>394</v>
      </c>
      <c r="I280" s="78">
        <v>48</v>
      </c>
      <c r="J280" s="16">
        <v>10502</v>
      </c>
      <c r="K280" s="48">
        <f t="shared" si="4"/>
        <v>0.40629699862682273</v>
      </c>
    </row>
    <row r="281" spans="1:11" x14ac:dyDescent="0.3">
      <c r="A281" s="19" t="s">
        <v>658</v>
      </c>
      <c r="B281" s="16" t="s">
        <v>662</v>
      </c>
      <c r="C281" s="19">
        <v>94869</v>
      </c>
      <c r="D281" s="16">
        <v>7529</v>
      </c>
      <c r="E281" s="16">
        <v>60795</v>
      </c>
      <c r="F281" s="16">
        <v>11239</v>
      </c>
      <c r="G281" s="16">
        <v>3876</v>
      </c>
      <c r="H281" s="78">
        <v>334</v>
      </c>
      <c r="I281" s="78">
        <v>195</v>
      </c>
      <c r="J281" s="16">
        <v>6392</v>
      </c>
      <c r="K281" s="48">
        <f t="shared" si="4"/>
        <v>0.76310491309068296</v>
      </c>
    </row>
    <row r="282" spans="1:11" x14ac:dyDescent="0.3">
      <c r="A282" s="19" t="s">
        <v>658</v>
      </c>
      <c r="B282" s="16" t="s">
        <v>663</v>
      </c>
      <c r="C282" s="19">
        <v>42634</v>
      </c>
      <c r="D282" s="78">
        <v>695</v>
      </c>
      <c r="E282" s="16">
        <v>17052</v>
      </c>
      <c r="F282" s="16">
        <v>8239</v>
      </c>
      <c r="G282" s="16">
        <v>1373</v>
      </c>
      <c r="H282" s="16">
        <v>15499</v>
      </c>
      <c r="I282" s="16">
        <v>5341</v>
      </c>
      <c r="J282" s="16">
        <v>3945</v>
      </c>
      <c r="K282" s="48">
        <f t="shared" si="4"/>
        <v>0.5737439602195431</v>
      </c>
    </row>
    <row r="283" spans="1:11" x14ac:dyDescent="0.3">
      <c r="A283" s="19" t="s">
        <v>658</v>
      </c>
      <c r="B283" s="16" t="s">
        <v>665</v>
      </c>
      <c r="C283" s="19">
        <v>24728</v>
      </c>
      <c r="D283" s="78">
        <v>545</v>
      </c>
      <c r="E283" s="16">
        <v>14329</v>
      </c>
      <c r="F283" s="16">
        <v>2016</v>
      </c>
      <c r="G283" s="16">
        <v>1130</v>
      </c>
      <c r="H283" s="78">
        <v>120</v>
      </c>
      <c r="I283" s="78">
        <v>39</v>
      </c>
      <c r="J283" s="16">
        <v>2221</v>
      </c>
      <c r="K283" s="48">
        <f t="shared" si="4"/>
        <v>0.64877871239081208</v>
      </c>
    </row>
    <row r="284" spans="1:11" x14ac:dyDescent="0.3">
      <c r="A284" s="19" t="s">
        <v>658</v>
      </c>
      <c r="B284" s="16" t="s">
        <v>667</v>
      </c>
      <c r="C284" s="19">
        <v>32771</v>
      </c>
      <c r="D284" s="78">
        <v>701</v>
      </c>
      <c r="E284" s="16">
        <v>18774</v>
      </c>
      <c r="F284" s="16">
        <v>2624</v>
      </c>
      <c r="G284" s="16">
        <v>2775</v>
      </c>
      <c r="H284" s="78">
        <v>414</v>
      </c>
      <c r="I284" s="78">
        <v>273</v>
      </c>
      <c r="J284" s="16">
        <v>8501</v>
      </c>
      <c r="K284" s="48">
        <f t="shared" si="4"/>
        <v>0.68728448933508279</v>
      </c>
    </row>
    <row r="285" spans="1:11" x14ac:dyDescent="0.3">
      <c r="A285" s="19" t="s">
        <v>658</v>
      </c>
      <c r="B285" s="16" t="s">
        <v>669</v>
      </c>
      <c r="C285" s="19">
        <v>41341</v>
      </c>
      <c r="D285" s="16">
        <v>1200</v>
      </c>
      <c r="E285" s="16">
        <v>23288</v>
      </c>
      <c r="F285" s="16">
        <v>5279</v>
      </c>
      <c r="G285" s="16">
        <v>1823</v>
      </c>
      <c r="H285" s="78">
        <v>16</v>
      </c>
      <c r="I285" s="78">
        <v>19</v>
      </c>
      <c r="J285" s="16">
        <v>10294</v>
      </c>
      <c r="K285" s="48">
        <f t="shared" si="4"/>
        <v>0.63689799472678454</v>
      </c>
    </row>
    <row r="286" spans="1:11" x14ac:dyDescent="0.3">
      <c r="A286" s="19" t="s">
        <v>658</v>
      </c>
      <c r="B286" s="16" t="s">
        <v>671</v>
      </c>
      <c r="C286" s="19">
        <v>17544</v>
      </c>
      <c r="D286" s="78">
        <v>253</v>
      </c>
      <c r="E286" s="16">
        <v>8848</v>
      </c>
      <c r="F286" s="16">
        <v>4024</v>
      </c>
      <c r="G286" s="78">
        <v>780</v>
      </c>
      <c r="H286" s="78">
        <v>3</v>
      </c>
      <c r="I286" s="78">
        <v>2</v>
      </c>
      <c r="J286" s="16">
        <v>5894</v>
      </c>
      <c r="K286" s="48">
        <f t="shared" si="4"/>
        <v>0.56332649338805285</v>
      </c>
    </row>
    <row r="287" spans="1:11" x14ac:dyDescent="0.3">
      <c r="A287" s="19" t="s">
        <v>658</v>
      </c>
      <c r="B287" s="16" t="s">
        <v>673</v>
      </c>
      <c r="C287" s="19">
        <v>18348</v>
      </c>
      <c r="D287" s="78">
        <v>216</v>
      </c>
      <c r="E287" s="16">
        <v>8420</v>
      </c>
      <c r="F287" s="16">
        <v>1396</v>
      </c>
      <c r="G287" s="78">
        <v>463</v>
      </c>
      <c r="H287" s="78">
        <v>4</v>
      </c>
      <c r="I287" s="78">
        <v>4</v>
      </c>
      <c r="J287" s="16">
        <v>5363</v>
      </c>
      <c r="K287" s="48">
        <f t="shared" si="4"/>
        <v>0.49613036843252672</v>
      </c>
    </row>
    <row r="288" spans="1:11" x14ac:dyDescent="0.3">
      <c r="A288" s="19" t="s">
        <v>658</v>
      </c>
      <c r="B288" s="16" t="s">
        <v>675</v>
      </c>
      <c r="C288" s="19">
        <v>34107</v>
      </c>
      <c r="D288" s="78">
        <v>842</v>
      </c>
      <c r="E288" s="16">
        <v>20573</v>
      </c>
      <c r="F288" s="16">
        <v>4954</v>
      </c>
      <c r="G288" s="16">
        <v>1717</v>
      </c>
      <c r="H288" s="78">
        <v>27</v>
      </c>
      <c r="I288" s="78">
        <v>19</v>
      </c>
      <c r="J288" s="16">
        <v>8375</v>
      </c>
      <c r="K288" s="48">
        <f t="shared" si="4"/>
        <v>0.67877561790834728</v>
      </c>
    </row>
    <row r="289" spans="1:11" x14ac:dyDescent="0.3">
      <c r="A289" s="19" t="s">
        <v>658</v>
      </c>
      <c r="B289" s="16" t="s">
        <v>677</v>
      </c>
      <c r="C289" s="19">
        <v>42083</v>
      </c>
      <c r="D289" s="78">
        <v>1078</v>
      </c>
      <c r="E289" s="16">
        <v>26933</v>
      </c>
      <c r="F289" s="16">
        <v>3254</v>
      </c>
      <c r="G289" s="16">
        <v>1936</v>
      </c>
      <c r="H289" s="78">
        <v>210</v>
      </c>
      <c r="I289" s="78">
        <v>123</v>
      </c>
      <c r="J289" s="16">
        <v>6724</v>
      </c>
      <c r="K289" s="48">
        <f t="shared" si="4"/>
        <v>0.71454031319059952</v>
      </c>
    </row>
    <row r="290" spans="1:11" x14ac:dyDescent="0.3">
      <c r="A290" s="19" t="s">
        <v>658</v>
      </c>
      <c r="B290" s="16" t="s">
        <v>679</v>
      </c>
      <c r="C290" s="19">
        <v>20084</v>
      </c>
      <c r="D290" s="78">
        <v>565</v>
      </c>
      <c r="E290" s="16">
        <v>13669</v>
      </c>
      <c r="F290" s="16">
        <v>4281</v>
      </c>
      <c r="G290" s="16">
        <v>2514</v>
      </c>
      <c r="H290" s="78">
        <v>608</v>
      </c>
      <c r="I290" s="78">
        <v>151</v>
      </c>
      <c r="J290" s="16">
        <v>1398</v>
      </c>
      <c r="K290" s="48">
        <f t="shared" si="4"/>
        <v>0.84141605257916752</v>
      </c>
    </row>
    <row r="291" spans="1:11" x14ac:dyDescent="0.3">
      <c r="A291" s="19" t="s">
        <v>658</v>
      </c>
      <c r="B291" s="16" t="s">
        <v>683</v>
      </c>
      <c r="C291" s="19">
        <v>25417</v>
      </c>
      <c r="D291" s="78">
        <v>784</v>
      </c>
      <c r="E291" s="16">
        <v>19004</v>
      </c>
      <c r="F291" s="78">
        <v>1262</v>
      </c>
      <c r="G291" s="78">
        <v>887</v>
      </c>
      <c r="H291" s="78">
        <v>2</v>
      </c>
      <c r="I291" s="78">
        <v>0</v>
      </c>
      <c r="J291" s="78">
        <v>1372</v>
      </c>
      <c r="K291" s="48">
        <f t="shared" si="4"/>
        <v>0.81343195499075427</v>
      </c>
    </row>
    <row r="292" spans="1:11" x14ac:dyDescent="0.3">
      <c r="A292" s="19" t="s">
        <v>658</v>
      </c>
      <c r="B292" s="16" t="s">
        <v>684</v>
      </c>
      <c r="C292" s="19">
        <v>8790</v>
      </c>
      <c r="D292" s="78">
        <v>387</v>
      </c>
      <c r="E292" s="16">
        <v>7002</v>
      </c>
      <c r="F292" s="16">
        <v>1684</v>
      </c>
      <c r="G292" s="16">
        <v>2669</v>
      </c>
      <c r="H292" s="78">
        <v>23</v>
      </c>
      <c r="I292" s="78">
        <v>2</v>
      </c>
      <c r="J292" s="16">
        <v>2230</v>
      </c>
      <c r="K292" s="48">
        <f t="shared" si="4"/>
        <v>1.1444823663253698</v>
      </c>
    </row>
    <row r="293" spans="1:11" x14ac:dyDescent="0.3">
      <c r="A293" s="19" t="s">
        <v>658</v>
      </c>
      <c r="B293" s="16" t="s">
        <v>686</v>
      </c>
      <c r="C293" s="19">
        <v>23227</v>
      </c>
      <c r="D293" s="16">
        <v>1245</v>
      </c>
      <c r="E293" s="16">
        <v>16797</v>
      </c>
      <c r="F293" s="16">
        <v>1801</v>
      </c>
      <c r="G293" s="16">
        <v>4419</v>
      </c>
      <c r="H293" s="78">
        <v>32</v>
      </c>
      <c r="I293" s="78">
        <v>11</v>
      </c>
      <c r="J293" s="16">
        <v>3979</v>
      </c>
      <c r="K293" s="48">
        <f t="shared" si="4"/>
        <v>0.96749472596547126</v>
      </c>
    </row>
    <row r="294" spans="1:11" x14ac:dyDescent="0.3">
      <c r="A294" s="19" t="s">
        <v>658</v>
      </c>
      <c r="B294" s="16" t="s">
        <v>688</v>
      </c>
      <c r="C294" s="19">
        <v>11137</v>
      </c>
      <c r="D294" s="78">
        <v>437</v>
      </c>
      <c r="E294" s="16">
        <v>7608</v>
      </c>
      <c r="F294" s="78">
        <v>1770</v>
      </c>
      <c r="G294" s="78">
        <v>894</v>
      </c>
      <c r="H294" s="78">
        <v>159</v>
      </c>
      <c r="I294" s="78">
        <v>19</v>
      </c>
      <c r="J294" s="16">
        <v>3744</v>
      </c>
      <c r="K294" s="48">
        <f t="shared" si="4"/>
        <v>0.80434587411331593</v>
      </c>
    </row>
    <row r="295" spans="1:11" x14ac:dyDescent="0.3">
      <c r="A295" s="19" t="s">
        <v>658</v>
      </c>
      <c r="B295" s="16" t="s">
        <v>690</v>
      </c>
      <c r="C295" s="19">
        <v>14712</v>
      </c>
      <c r="D295" s="78">
        <v>435</v>
      </c>
      <c r="E295" s="16">
        <v>10067</v>
      </c>
      <c r="F295" s="78">
        <v>1127</v>
      </c>
      <c r="G295" s="78">
        <v>1575</v>
      </c>
      <c r="H295" s="78">
        <v>8</v>
      </c>
      <c r="I295" s="78">
        <v>11</v>
      </c>
      <c r="J295" s="16">
        <v>4936</v>
      </c>
      <c r="K295" s="48">
        <f t="shared" si="4"/>
        <v>0.82164219684611206</v>
      </c>
    </row>
    <row r="296" spans="1:11" x14ac:dyDescent="0.3">
      <c r="A296" s="19" t="s">
        <v>658</v>
      </c>
      <c r="B296" s="16" t="s">
        <v>692</v>
      </c>
      <c r="C296" s="19">
        <v>16332</v>
      </c>
      <c r="D296" s="78">
        <v>413</v>
      </c>
      <c r="E296" s="16">
        <v>8895</v>
      </c>
      <c r="F296" s="78">
        <v>995</v>
      </c>
      <c r="G296" s="16">
        <v>1343</v>
      </c>
      <c r="H296" s="78">
        <v>6</v>
      </c>
      <c r="I296" s="78">
        <v>3</v>
      </c>
      <c r="J296" s="16">
        <v>5058</v>
      </c>
      <c r="K296" s="48">
        <f t="shared" si="4"/>
        <v>0.65233896644624056</v>
      </c>
    </row>
    <row r="297" spans="1:11" x14ac:dyDescent="0.3">
      <c r="A297" s="19" t="s">
        <v>658</v>
      </c>
      <c r="B297" s="16" t="s">
        <v>694</v>
      </c>
      <c r="C297" s="19">
        <v>15867</v>
      </c>
      <c r="D297" s="78">
        <v>312</v>
      </c>
      <c r="E297" s="16">
        <v>8767</v>
      </c>
      <c r="F297" s="78">
        <v>1013</v>
      </c>
      <c r="G297" s="78">
        <v>531</v>
      </c>
      <c r="H297" s="78">
        <v>17</v>
      </c>
      <c r="I297" s="78">
        <v>6</v>
      </c>
      <c r="J297" s="16">
        <v>2942</v>
      </c>
      <c r="K297" s="48">
        <f t="shared" si="4"/>
        <v>0.60603768828385962</v>
      </c>
    </row>
    <row r="298" spans="1:11" x14ac:dyDescent="0.3">
      <c r="A298" s="19" t="s">
        <v>658</v>
      </c>
      <c r="B298" s="16" t="s">
        <v>698</v>
      </c>
      <c r="C298" s="19">
        <v>9548</v>
      </c>
      <c r="D298" s="78">
        <v>313</v>
      </c>
      <c r="E298" s="16">
        <v>6788</v>
      </c>
      <c r="F298" s="16">
        <v>2799</v>
      </c>
      <c r="G298" s="16">
        <v>1244</v>
      </c>
      <c r="H298" s="78">
        <v>574</v>
      </c>
      <c r="I298" s="78">
        <v>30</v>
      </c>
      <c r="J298" s="16">
        <v>2541</v>
      </c>
      <c r="K298" s="48">
        <f t="shared" si="4"/>
        <v>0.87714704650188524</v>
      </c>
    </row>
    <row r="299" spans="1:11" x14ac:dyDescent="0.3">
      <c r="A299" s="19" t="s">
        <v>658</v>
      </c>
      <c r="B299" s="16" t="s">
        <v>699</v>
      </c>
      <c r="C299" s="19">
        <v>8485</v>
      </c>
      <c r="D299" s="78">
        <v>269</v>
      </c>
      <c r="E299" s="16">
        <v>6089</v>
      </c>
      <c r="F299" s="78">
        <v>1115</v>
      </c>
      <c r="G299" s="16">
        <v>1219</v>
      </c>
      <c r="H299" s="78">
        <v>8</v>
      </c>
      <c r="I299" s="78">
        <v>1</v>
      </c>
      <c r="J299" s="78">
        <v>1148</v>
      </c>
      <c r="K299" s="48">
        <f t="shared" si="4"/>
        <v>0.89310548025928105</v>
      </c>
    </row>
    <row r="300" spans="1:11" x14ac:dyDescent="0.3">
      <c r="A300" s="19" t="s">
        <v>658</v>
      </c>
      <c r="B300" s="16" t="s">
        <v>701</v>
      </c>
      <c r="C300" s="19">
        <v>7194</v>
      </c>
      <c r="D300" s="78">
        <v>77</v>
      </c>
      <c r="E300" s="16">
        <v>3975</v>
      </c>
      <c r="F300" s="78">
        <v>934</v>
      </c>
      <c r="G300" s="78">
        <v>239</v>
      </c>
      <c r="H300" s="78">
        <v>1</v>
      </c>
      <c r="I300" s="78">
        <v>1</v>
      </c>
      <c r="J300" s="16">
        <v>2557</v>
      </c>
      <c r="K300" s="48">
        <f t="shared" si="4"/>
        <v>0.59660828468167915</v>
      </c>
    </row>
    <row r="301" spans="1:11" x14ac:dyDescent="0.3">
      <c r="A301" s="19" t="s">
        <v>658</v>
      </c>
      <c r="B301" s="16" t="s">
        <v>703</v>
      </c>
      <c r="C301" s="19">
        <v>5421</v>
      </c>
      <c r="D301" s="78">
        <v>157</v>
      </c>
      <c r="E301" s="16">
        <v>3387</v>
      </c>
      <c r="F301" s="16">
        <v>1938</v>
      </c>
      <c r="G301" s="78">
        <v>357</v>
      </c>
      <c r="H301" s="78">
        <v>9</v>
      </c>
      <c r="I301" s="78">
        <v>1</v>
      </c>
      <c r="J301" s="78">
        <v>843</v>
      </c>
      <c r="K301" s="48">
        <f t="shared" si="4"/>
        <v>0.7197933960523889</v>
      </c>
    </row>
    <row r="302" spans="1:11" x14ac:dyDescent="0.3">
      <c r="A302" s="19" t="s">
        <v>658</v>
      </c>
      <c r="B302" s="16" t="s">
        <v>707</v>
      </c>
      <c r="C302" s="19">
        <v>64932</v>
      </c>
      <c r="D302" s="16">
        <v>5127</v>
      </c>
      <c r="E302" s="16">
        <v>46569</v>
      </c>
      <c r="F302" s="16">
        <v>6024</v>
      </c>
      <c r="G302" s="16">
        <v>3663</v>
      </c>
      <c r="H302" s="78">
        <v>23</v>
      </c>
      <c r="I302" s="78">
        <v>17</v>
      </c>
      <c r="J302" s="16">
        <v>9167</v>
      </c>
      <c r="K302" s="48">
        <f t="shared" si="4"/>
        <v>0.85283065360685029</v>
      </c>
    </row>
    <row r="303" spans="1:11" x14ac:dyDescent="0.3">
      <c r="A303" s="19" t="s">
        <v>658</v>
      </c>
      <c r="B303" s="16" t="s">
        <v>708</v>
      </c>
      <c r="C303" s="19">
        <v>11779</v>
      </c>
      <c r="D303" s="78">
        <v>526</v>
      </c>
      <c r="E303" s="16">
        <v>8577</v>
      </c>
      <c r="F303" s="16">
        <v>2236</v>
      </c>
      <c r="G303" s="16">
        <v>2170</v>
      </c>
      <c r="H303" s="78">
        <v>5</v>
      </c>
      <c r="I303" s="78">
        <v>4</v>
      </c>
      <c r="J303" s="78">
        <v>951</v>
      </c>
      <c r="K303" s="48">
        <f t="shared" si="4"/>
        <v>0.95738178113591987</v>
      </c>
    </row>
    <row r="304" spans="1:11" x14ac:dyDescent="0.3">
      <c r="A304" s="19" t="s">
        <v>658</v>
      </c>
      <c r="B304" s="16" t="s">
        <v>710</v>
      </c>
      <c r="C304" s="19">
        <v>13328</v>
      </c>
      <c r="D304" s="78">
        <v>320</v>
      </c>
      <c r="E304" s="16">
        <v>7787</v>
      </c>
      <c r="F304" s="16">
        <v>1260</v>
      </c>
      <c r="G304" s="16">
        <v>1424</v>
      </c>
      <c r="H304" s="78">
        <v>37</v>
      </c>
      <c r="I304" s="78">
        <v>34</v>
      </c>
      <c r="J304" s="16">
        <v>4930</v>
      </c>
      <c r="K304" s="48">
        <f t="shared" si="4"/>
        <v>0.71766206482593042</v>
      </c>
    </row>
    <row r="305" spans="1:11" x14ac:dyDescent="0.3">
      <c r="A305" s="19" t="s">
        <v>658</v>
      </c>
      <c r="B305" s="16" t="s">
        <v>712</v>
      </c>
      <c r="C305" s="19">
        <v>35142</v>
      </c>
      <c r="D305" s="78">
        <v>874</v>
      </c>
      <c r="E305" s="16">
        <v>23061</v>
      </c>
      <c r="F305" s="16">
        <v>2069</v>
      </c>
      <c r="G305" s="16">
        <v>1879</v>
      </c>
      <c r="H305" s="78">
        <v>23</v>
      </c>
      <c r="I305" s="78">
        <v>11</v>
      </c>
      <c r="J305" s="16">
        <v>12794</v>
      </c>
      <c r="K305" s="48">
        <f t="shared" si="4"/>
        <v>0.73487564737351319</v>
      </c>
    </row>
    <row r="306" spans="1:11" x14ac:dyDescent="0.3">
      <c r="A306" s="19" t="s">
        <v>658</v>
      </c>
      <c r="B306" s="16" t="s">
        <v>716</v>
      </c>
      <c r="C306" s="19">
        <v>16457</v>
      </c>
      <c r="D306" s="16">
        <v>1594</v>
      </c>
      <c r="E306" s="16">
        <v>9174</v>
      </c>
      <c r="F306" s="78">
        <v>314</v>
      </c>
      <c r="G306" s="78">
        <v>175</v>
      </c>
      <c r="H306" s="78">
        <v>14</v>
      </c>
      <c r="I306" s="78">
        <v>18</v>
      </c>
      <c r="J306" s="78">
        <v>1006</v>
      </c>
      <c r="K306" s="48">
        <f t="shared" si="4"/>
        <v>0.66603876769763626</v>
      </c>
    </row>
    <row r="307" spans="1:11" x14ac:dyDescent="0.3">
      <c r="A307" s="19" t="s">
        <v>658</v>
      </c>
      <c r="B307" s="16" t="s">
        <v>718</v>
      </c>
      <c r="C307" s="19">
        <v>16474</v>
      </c>
      <c r="D307" s="78">
        <v>168</v>
      </c>
      <c r="E307" s="16">
        <v>7411</v>
      </c>
      <c r="F307" s="78">
        <v>179</v>
      </c>
      <c r="G307" s="78">
        <v>230</v>
      </c>
      <c r="H307" s="78">
        <v>17</v>
      </c>
      <c r="I307" s="78">
        <v>36</v>
      </c>
      <c r="J307" s="16">
        <v>6357</v>
      </c>
      <c r="K307" s="48">
        <f t="shared" si="4"/>
        <v>0.47620492897899719</v>
      </c>
    </row>
    <row r="308" spans="1:11" x14ac:dyDescent="0.3">
      <c r="A308" s="19" t="s">
        <v>658</v>
      </c>
      <c r="B308" s="16" t="s">
        <v>722</v>
      </c>
      <c r="C308" s="19">
        <v>13969</v>
      </c>
      <c r="D308" s="78">
        <v>466</v>
      </c>
      <c r="E308" s="16">
        <v>6070</v>
      </c>
      <c r="F308" s="78">
        <v>221</v>
      </c>
      <c r="G308" s="78">
        <v>457</v>
      </c>
      <c r="H308" s="78">
        <v>21</v>
      </c>
      <c r="I308" s="78">
        <v>38</v>
      </c>
      <c r="J308" s="16">
        <v>8352</v>
      </c>
      <c r="K308" s="48">
        <f t="shared" si="4"/>
        <v>0.50332879948457299</v>
      </c>
    </row>
    <row r="309" spans="1:11" x14ac:dyDescent="0.3">
      <c r="A309" s="19" t="s">
        <v>658</v>
      </c>
      <c r="B309" s="16" t="s">
        <v>724</v>
      </c>
      <c r="C309" s="19">
        <v>10445</v>
      </c>
      <c r="D309" s="78">
        <v>409</v>
      </c>
      <c r="E309" s="16">
        <v>5109</v>
      </c>
      <c r="F309" s="78">
        <v>198</v>
      </c>
      <c r="G309" s="78">
        <v>266</v>
      </c>
      <c r="H309" s="78">
        <v>14</v>
      </c>
      <c r="I309" s="78">
        <v>31</v>
      </c>
      <c r="J309" s="16">
        <v>5665</v>
      </c>
      <c r="K309" s="48">
        <f t="shared" si="4"/>
        <v>0.55672570607946381</v>
      </c>
    </row>
    <row r="310" spans="1:11" x14ac:dyDescent="0.3">
      <c r="A310" s="19" t="s">
        <v>658</v>
      </c>
      <c r="B310" s="16" t="s">
        <v>728</v>
      </c>
      <c r="C310" s="19">
        <v>32758</v>
      </c>
      <c r="D310" s="16">
        <v>3761</v>
      </c>
      <c r="E310" s="16">
        <v>25648</v>
      </c>
      <c r="F310" s="16">
        <v>4573</v>
      </c>
      <c r="G310" s="16">
        <v>5640</v>
      </c>
      <c r="H310" s="78">
        <v>45</v>
      </c>
      <c r="I310" s="78">
        <v>32</v>
      </c>
      <c r="J310" s="78">
        <v>801</v>
      </c>
      <c r="K310" s="48">
        <f t="shared" si="4"/>
        <v>1.0709139752121619</v>
      </c>
    </row>
    <row r="311" spans="1:11" x14ac:dyDescent="0.3">
      <c r="A311" s="19" t="s">
        <v>658</v>
      </c>
      <c r="B311" s="16" t="s">
        <v>729</v>
      </c>
      <c r="C311" s="19">
        <v>21417</v>
      </c>
      <c r="D311" s="16">
        <v>1064</v>
      </c>
      <c r="E311" s="16">
        <v>16347</v>
      </c>
      <c r="F311" s="16">
        <v>3544</v>
      </c>
      <c r="G311" s="16">
        <v>2335</v>
      </c>
      <c r="H311" s="78">
        <v>20</v>
      </c>
      <c r="I311" s="78">
        <v>15</v>
      </c>
      <c r="J311" s="78">
        <v>283</v>
      </c>
      <c r="K311" s="48">
        <f t="shared" si="4"/>
        <v>0.92267824625297656</v>
      </c>
    </row>
    <row r="312" spans="1:11" x14ac:dyDescent="0.3">
      <c r="A312" s="19" t="s">
        <v>658</v>
      </c>
      <c r="B312" s="16" t="s">
        <v>731</v>
      </c>
      <c r="C312" s="19">
        <v>32080</v>
      </c>
      <c r="D312" s="78">
        <v>1157</v>
      </c>
      <c r="E312" s="16">
        <v>19539</v>
      </c>
      <c r="F312" s="16">
        <v>1660</v>
      </c>
      <c r="G312" s="16">
        <v>1429</v>
      </c>
      <c r="H312" s="78">
        <v>12</v>
      </c>
      <c r="I312" s="78">
        <v>9</v>
      </c>
      <c r="J312" s="16">
        <v>7703</v>
      </c>
      <c r="K312" s="48">
        <f t="shared" si="4"/>
        <v>0.68996259351620948</v>
      </c>
    </row>
    <row r="313" spans="1:11" x14ac:dyDescent="0.3">
      <c r="A313" s="19" t="s">
        <v>658</v>
      </c>
      <c r="B313" s="16" t="s">
        <v>735</v>
      </c>
      <c r="C313" s="19">
        <v>38256</v>
      </c>
      <c r="D313" s="16">
        <v>1082</v>
      </c>
      <c r="E313" s="16">
        <v>24690</v>
      </c>
      <c r="F313" s="16">
        <v>6274</v>
      </c>
      <c r="G313" s="16">
        <v>2301</v>
      </c>
      <c r="H313" s="78">
        <v>14</v>
      </c>
      <c r="I313" s="78">
        <v>15</v>
      </c>
      <c r="J313" s="16">
        <v>6929</v>
      </c>
      <c r="K313" s="48">
        <f t="shared" si="4"/>
        <v>0.73421162693433706</v>
      </c>
    </row>
    <row r="314" spans="1:11" x14ac:dyDescent="0.3">
      <c r="A314" s="19" t="s">
        <v>658</v>
      </c>
      <c r="B314" s="16" t="s">
        <v>736</v>
      </c>
      <c r="C314" s="19">
        <v>32224</v>
      </c>
      <c r="D314" s="16">
        <v>1157</v>
      </c>
      <c r="E314" s="16">
        <v>21215</v>
      </c>
      <c r="F314" s="16">
        <v>4638</v>
      </c>
      <c r="G314" s="16">
        <v>3670</v>
      </c>
      <c r="H314" s="78">
        <v>50</v>
      </c>
      <c r="I314" s="78">
        <v>77</v>
      </c>
      <c r="J314" s="16">
        <v>7182</v>
      </c>
      <c r="K314" s="48">
        <f t="shared" si="4"/>
        <v>0.81054493545183715</v>
      </c>
    </row>
    <row r="315" spans="1:11" x14ac:dyDescent="0.3">
      <c r="A315" s="19" t="s">
        <v>658</v>
      </c>
      <c r="B315" s="16" t="s">
        <v>738</v>
      </c>
      <c r="C315" s="19">
        <v>37906</v>
      </c>
      <c r="D315" s="16">
        <v>1039</v>
      </c>
      <c r="E315" s="16">
        <v>27602</v>
      </c>
      <c r="F315" s="16">
        <v>4564</v>
      </c>
      <c r="G315" s="16">
        <v>3037</v>
      </c>
      <c r="H315" s="78">
        <v>205</v>
      </c>
      <c r="I315" s="78">
        <v>126</v>
      </c>
      <c r="J315" s="16">
        <v>6293</v>
      </c>
      <c r="K315" s="48">
        <f t="shared" si="4"/>
        <v>0.83902284598744259</v>
      </c>
    </row>
    <row r="316" spans="1:11" x14ac:dyDescent="0.3">
      <c r="A316" s="19" t="s">
        <v>658</v>
      </c>
      <c r="B316" s="16" t="s">
        <v>740</v>
      </c>
      <c r="C316" s="19">
        <v>11641</v>
      </c>
      <c r="D316" s="78">
        <v>249</v>
      </c>
      <c r="E316" s="16">
        <v>7168</v>
      </c>
      <c r="F316" s="78">
        <v>633</v>
      </c>
      <c r="G316" s="78">
        <v>527</v>
      </c>
      <c r="H316" s="78">
        <v>13</v>
      </c>
      <c r="I316" s="78">
        <v>1</v>
      </c>
      <c r="J316" s="16">
        <v>2417</v>
      </c>
      <c r="K316" s="48">
        <f t="shared" si="4"/>
        <v>0.68250150330727599</v>
      </c>
    </row>
    <row r="317" spans="1:11" x14ac:dyDescent="0.3">
      <c r="A317" s="19" t="s">
        <v>658</v>
      </c>
      <c r="B317" s="16" t="s">
        <v>742</v>
      </c>
      <c r="C317" s="19">
        <v>13685</v>
      </c>
      <c r="D317" s="78">
        <v>145</v>
      </c>
      <c r="E317" s="16">
        <v>6737</v>
      </c>
      <c r="F317" s="78">
        <v>142</v>
      </c>
      <c r="G317" s="78">
        <v>73</v>
      </c>
      <c r="H317" s="78">
        <v>4</v>
      </c>
      <c r="I317" s="78">
        <v>4</v>
      </c>
      <c r="J317" s="78">
        <v>137</v>
      </c>
      <c r="K317" s="48">
        <f t="shared" si="4"/>
        <v>0.50851297040555354</v>
      </c>
    </row>
    <row r="318" spans="1:11" x14ac:dyDescent="0.3">
      <c r="A318" s="19" t="s">
        <v>658</v>
      </c>
      <c r="B318" s="16" t="s">
        <v>744</v>
      </c>
      <c r="C318" s="19">
        <v>13652</v>
      </c>
      <c r="D318" s="78">
        <v>328</v>
      </c>
      <c r="E318" s="16">
        <v>10252</v>
      </c>
      <c r="F318" s="16">
        <v>5113</v>
      </c>
      <c r="G318" s="78">
        <v>299</v>
      </c>
      <c r="H318" s="78">
        <v>30</v>
      </c>
      <c r="I318" s="78">
        <v>198</v>
      </c>
      <c r="J318" s="16">
        <v>4394</v>
      </c>
      <c r="K318" s="48">
        <f t="shared" si="4"/>
        <v>0.81138294755347207</v>
      </c>
    </row>
    <row r="319" spans="1:11" x14ac:dyDescent="0.3">
      <c r="A319" s="19" t="s">
        <v>658</v>
      </c>
      <c r="B319" s="16" t="s">
        <v>746</v>
      </c>
      <c r="C319" s="19">
        <v>8632</v>
      </c>
      <c r="D319" s="78">
        <v>798</v>
      </c>
      <c r="E319" s="16">
        <v>7518</v>
      </c>
      <c r="F319" s="16">
        <v>3277</v>
      </c>
      <c r="G319" s="78">
        <v>529</v>
      </c>
      <c r="H319" s="78">
        <v>291</v>
      </c>
      <c r="I319" s="78">
        <v>495</v>
      </c>
      <c r="J319" s="16">
        <v>5432</v>
      </c>
      <c r="K319" s="48">
        <f t="shared" si="4"/>
        <v>1.082020389249305</v>
      </c>
    </row>
    <row r="320" spans="1:11" x14ac:dyDescent="0.3">
      <c r="A320" s="19" t="s">
        <v>658</v>
      </c>
      <c r="B320" s="16" t="s">
        <v>748</v>
      </c>
      <c r="C320" s="19">
        <v>7683</v>
      </c>
      <c r="D320" s="78">
        <v>75</v>
      </c>
      <c r="E320" s="16">
        <v>2696</v>
      </c>
      <c r="F320" s="78">
        <v>53</v>
      </c>
      <c r="G320" s="78">
        <v>54</v>
      </c>
      <c r="H320" s="78">
        <v>2</v>
      </c>
      <c r="I320" s="78">
        <v>3</v>
      </c>
      <c r="J320" s="16">
        <v>1238</v>
      </c>
      <c r="K320" s="48">
        <f t="shared" si="4"/>
        <v>0.36808538331380969</v>
      </c>
    </row>
    <row r="321" spans="1:11" x14ac:dyDescent="0.3">
      <c r="A321" s="19" t="s">
        <v>658</v>
      </c>
      <c r="B321" s="16" t="s">
        <v>752</v>
      </c>
      <c r="C321" s="19">
        <v>10392</v>
      </c>
      <c r="D321" s="78">
        <v>421</v>
      </c>
      <c r="E321" s="16">
        <v>6772</v>
      </c>
      <c r="F321" s="78">
        <v>435</v>
      </c>
      <c r="G321" s="78">
        <v>703</v>
      </c>
      <c r="H321" s="78">
        <v>34</v>
      </c>
      <c r="I321" s="78">
        <v>8</v>
      </c>
      <c r="J321" s="16">
        <v>1332</v>
      </c>
      <c r="K321" s="48">
        <f t="shared" si="4"/>
        <v>0.76058506543494997</v>
      </c>
    </row>
    <row r="322" spans="1:11" x14ac:dyDescent="0.3">
      <c r="A322" s="19" t="s">
        <v>658</v>
      </c>
      <c r="B322" s="16" t="s">
        <v>753</v>
      </c>
      <c r="C322" s="19">
        <v>11216</v>
      </c>
      <c r="D322" s="78">
        <v>614</v>
      </c>
      <c r="E322" s="16">
        <v>5824</v>
      </c>
      <c r="F322" s="78">
        <v>562</v>
      </c>
      <c r="G322" s="78">
        <v>997</v>
      </c>
      <c r="H322" s="78">
        <v>23</v>
      </c>
      <c r="I322" s="78">
        <v>18</v>
      </c>
      <c r="J322" s="16">
        <v>2722</v>
      </c>
      <c r="K322" s="48">
        <f t="shared" si="4"/>
        <v>0.66449714693295292</v>
      </c>
    </row>
    <row r="323" spans="1:11" x14ac:dyDescent="0.3">
      <c r="A323" s="19" t="s">
        <v>658</v>
      </c>
      <c r="B323" s="16" t="s">
        <v>756</v>
      </c>
      <c r="C323" s="19">
        <v>15181</v>
      </c>
      <c r="D323" s="16">
        <v>2349</v>
      </c>
      <c r="E323" s="16">
        <v>8754</v>
      </c>
      <c r="F323" s="16">
        <v>1087</v>
      </c>
      <c r="G323" s="78">
        <v>883</v>
      </c>
      <c r="H323" s="78">
        <v>6</v>
      </c>
      <c r="I323" s="78">
        <v>6</v>
      </c>
      <c r="J323" s="78">
        <v>328</v>
      </c>
      <c r="K323" s="48">
        <f t="shared" si="4"/>
        <v>0.78993478690468344</v>
      </c>
    </row>
    <row r="324" spans="1:11" x14ac:dyDescent="0.3">
      <c r="A324" s="19" t="s">
        <v>658</v>
      </c>
      <c r="B324" s="16" t="s">
        <v>757</v>
      </c>
      <c r="C324" s="19">
        <v>9665</v>
      </c>
      <c r="D324" s="78">
        <v>315</v>
      </c>
      <c r="E324" s="16">
        <v>4770</v>
      </c>
      <c r="F324" s="78">
        <v>82</v>
      </c>
      <c r="G324" s="78">
        <v>231</v>
      </c>
      <c r="H324" s="78">
        <v>0</v>
      </c>
      <c r="I324" s="78">
        <v>1</v>
      </c>
      <c r="J324" s="78">
        <v>339</v>
      </c>
      <c r="K324" s="48">
        <f t="shared" si="4"/>
        <v>0.55012933264355923</v>
      </c>
    </row>
    <row r="325" spans="1:11" x14ac:dyDescent="0.3">
      <c r="A325" s="19" t="s">
        <v>658</v>
      </c>
      <c r="B325" s="16" t="s">
        <v>759</v>
      </c>
      <c r="C325" s="19">
        <v>3318</v>
      </c>
      <c r="D325" s="78">
        <v>16</v>
      </c>
      <c r="E325" s="16">
        <v>1425</v>
      </c>
      <c r="F325" s="78">
        <v>9</v>
      </c>
      <c r="G325" s="78">
        <v>4</v>
      </c>
      <c r="H325" s="78">
        <v>1</v>
      </c>
      <c r="I325" s="78">
        <v>5</v>
      </c>
      <c r="J325" s="78">
        <v>134</v>
      </c>
      <c r="K325" s="48">
        <f t="shared" si="4"/>
        <v>0.4370102471368294</v>
      </c>
    </row>
    <row r="326" spans="1:11" x14ac:dyDescent="0.3">
      <c r="A326" s="19" t="s">
        <v>658</v>
      </c>
      <c r="B326" s="16" t="s">
        <v>762</v>
      </c>
      <c r="C326" s="19">
        <v>34096</v>
      </c>
      <c r="D326" s="16">
        <v>1312</v>
      </c>
      <c r="E326" s="16">
        <v>26795</v>
      </c>
      <c r="F326" s="16">
        <v>6815</v>
      </c>
      <c r="G326" s="16">
        <v>1807</v>
      </c>
      <c r="H326" s="78">
        <v>38</v>
      </c>
      <c r="I326" s="78">
        <v>34</v>
      </c>
      <c r="J326" s="16">
        <v>3364</v>
      </c>
      <c r="K326" s="48">
        <f t="shared" ref="K326:K335" si="5">(D326+E326+G326+I326)/C326</f>
        <v>0.87834350070389489</v>
      </c>
    </row>
    <row r="327" spans="1:11" x14ac:dyDescent="0.3">
      <c r="A327" s="19" t="s">
        <v>658</v>
      </c>
      <c r="B327" s="16" t="s">
        <v>763</v>
      </c>
      <c r="C327" s="19">
        <v>8025</v>
      </c>
      <c r="D327" s="78">
        <v>62</v>
      </c>
      <c r="E327" s="16">
        <v>5252</v>
      </c>
      <c r="F327" s="78">
        <v>259</v>
      </c>
      <c r="G327" s="78">
        <v>214</v>
      </c>
      <c r="H327" s="78">
        <v>8</v>
      </c>
      <c r="I327" s="78">
        <v>17</v>
      </c>
      <c r="J327" s="16">
        <v>3534</v>
      </c>
      <c r="K327" s="48">
        <f t="shared" si="5"/>
        <v>0.69096573208722745</v>
      </c>
    </row>
    <row r="328" spans="1:11" x14ac:dyDescent="0.3">
      <c r="A328" s="19" t="s">
        <v>658</v>
      </c>
      <c r="B328" s="16" t="s">
        <v>765</v>
      </c>
      <c r="C328" s="19">
        <v>19404</v>
      </c>
      <c r="D328" s="78">
        <v>1607</v>
      </c>
      <c r="E328" s="16">
        <v>14071</v>
      </c>
      <c r="F328" s="78">
        <v>1045</v>
      </c>
      <c r="G328" s="16">
        <v>2994</v>
      </c>
      <c r="H328" s="78">
        <v>16</v>
      </c>
      <c r="I328" s="78">
        <v>81</v>
      </c>
      <c r="J328" s="16">
        <v>2444</v>
      </c>
      <c r="K328" s="48">
        <f t="shared" si="5"/>
        <v>0.96645021645021645</v>
      </c>
    </row>
    <row r="329" spans="1:11" x14ac:dyDescent="0.3">
      <c r="A329" s="19" t="s">
        <v>658</v>
      </c>
      <c r="B329" s="16" t="s">
        <v>767</v>
      </c>
      <c r="C329" s="19">
        <v>5208</v>
      </c>
      <c r="D329" s="78">
        <v>929</v>
      </c>
      <c r="E329" s="16">
        <v>4427</v>
      </c>
      <c r="F329" s="78">
        <v>385</v>
      </c>
      <c r="G329" s="16">
        <v>1336</v>
      </c>
      <c r="H329" s="78">
        <v>4</v>
      </c>
      <c r="I329" s="78">
        <v>5</v>
      </c>
      <c r="J329" s="78">
        <v>598</v>
      </c>
      <c r="K329" s="48">
        <f t="shared" si="5"/>
        <v>1.2859062980030722</v>
      </c>
    </row>
    <row r="330" spans="1:11" x14ac:dyDescent="0.3">
      <c r="A330" s="19" t="s">
        <v>658</v>
      </c>
      <c r="B330" s="16" t="s">
        <v>771</v>
      </c>
      <c r="C330" s="19">
        <v>19111</v>
      </c>
      <c r="D330" s="78">
        <v>1051</v>
      </c>
      <c r="E330" s="16">
        <v>11080</v>
      </c>
      <c r="F330" s="16">
        <v>2693</v>
      </c>
      <c r="G330" s="78">
        <v>433</v>
      </c>
      <c r="H330" s="78">
        <v>12</v>
      </c>
      <c r="I330" s="78">
        <v>43</v>
      </c>
      <c r="J330" s="16">
        <v>3015</v>
      </c>
      <c r="K330" s="48">
        <f t="shared" si="5"/>
        <v>0.6596724399560463</v>
      </c>
    </row>
    <row r="331" spans="1:11" x14ac:dyDescent="0.3">
      <c r="A331" s="19" t="s">
        <v>658</v>
      </c>
      <c r="B331" s="16" t="s">
        <v>772</v>
      </c>
      <c r="C331" s="19">
        <v>13299</v>
      </c>
      <c r="D331" s="78">
        <v>190</v>
      </c>
      <c r="E331" s="16">
        <v>7557</v>
      </c>
      <c r="F331" s="78">
        <v>782</v>
      </c>
      <c r="G331" s="78">
        <v>171</v>
      </c>
      <c r="H331" s="78">
        <v>29</v>
      </c>
      <c r="I331" s="78">
        <v>21</v>
      </c>
      <c r="J331" s="16">
        <v>3242</v>
      </c>
      <c r="K331" s="48">
        <f t="shared" si="5"/>
        <v>0.59696217760733894</v>
      </c>
    </row>
    <row r="332" spans="1:11" x14ac:dyDescent="0.3">
      <c r="A332" s="19" t="s">
        <v>658</v>
      </c>
      <c r="B332" s="16" t="s">
        <v>774</v>
      </c>
      <c r="C332" s="19">
        <v>12521</v>
      </c>
      <c r="D332" s="78">
        <v>511</v>
      </c>
      <c r="E332" s="16">
        <v>6433</v>
      </c>
      <c r="F332" s="78">
        <v>1222</v>
      </c>
      <c r="G332" s="78">
        <v>429</v>
      </c>
      <c r="H332" s="78">
        <v>16</v>
      </c>
      <c r="I332" s="78">
        <v>8</v>
      </c>
      <c r="J332" s="78">
        <v>1066</v>
      </c>
      <c r="K332" s="48">
        <f t="shared" si="5"/>
        <v>0.58948965737560899</v>
      </c>
    </row>
    <row r="333" spans="1:11" x14ac:dyDescent="0.3">
      <c r="A333" s="19" t="s">
        <v>658</v>
      </c>
      <c r="B333" s="16" t="s">
        <v>778</v>
      </c>
      <c r="C333" s="19">
        <v>37673</v>
      </c>
      <c r="D333" s="16">
        <v>3973</v>
      </c>
      <c r="E333" s="16">
        <v>27883</v>
      </c>
      <c r="F333" s="16">
        <v>14212</v>
      </c>
      <c r="G333" s="78">
        <v>1292</v>
      </c>
      <c r="H333" s="78">
        <v>24</v>
      </c>
      <c r="I333" s="78">
        <v>91</v>
      </c>
      <c r="J333" s="78">
        <v>1332</v>
      </c>
      <c r="K333" s="48">
        <f t="shared" si="5"/>
        <v>0.88230297560587156</v>
      </c>
    </row>
    <row r="334" spans="1:11" x14ac:dyDescent="0.3">
      <c r="A334" s="19" t="s">
        <v>658</v>
      </c>
      <c r="B334" s="16" t="s">
        <v>781</v>
      </c>
      <c r="C334" s="19">
        <v>6165</v>
      </c>
      <c r="D334" s="78">
        <v>122</v>
      </c>
      <c r="E334" s="16">
        <v>4513</v>
      </c>
      <c r="F334" s="16">
        <v>1401</v>
      </c>
      <c r="G334" s="78">
        <v>448</v>
      </c>
      <c r="H334" s="78">
        <v>1</v>
      </c>
      <c r="I334" s="78">
        <v>1</v>
      </c>
      <c r="J334" s="78">
        <v>388</v>
      </c>
      <c r="K334" s="48">
        <f t="shared" si="5"/>
        <v>0.82465531224655308</v>
      </c>
    </row>
    <row r="335" spans="1:11" ht="15" thickBot="1" x14ac:dyDescent="0.35">
      <c r="A335" s="20" t="s">
        <v>658</v>
      </c>
      <c r="B335" s="22" t="s">
        <v>782</v>
      </c>
      <c r="C335" s="20">
        <v>17196</v>
      </c>
      <c r="D335" s="84">
        <v>684</v>
      </c>
      <c r="E335" s="22">
        <v>14358</v>
      </c>
      <c r="F335" s="22">
        <v>2229</v>
      </c>
      <c r="G335" s="22">
        <v>4600</v>
      </c>
      <c r="H335" s="84">
        <v>32</v>
      </c>
      <c r="I335" s="84">
        <v>59</v>
      </c>
      <c r="J335" s="84">
        <v>1280</v>
      </c>
      <c r="K335" s="55">
        <f t="shared" si="5"/>
        <v>1.1456734124214933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336"/>
  <sheetViews>
    <sheetView topLeftCell="BD1" workbookViewId="0">
      <selection activeCell="C1" sqref="C1:BO1048576"/>
    </sheetView>
  </sheetViews>
  <sheetFormatPr defaultRowHeight="14.4" x14ac:dyDescent="0.3"/>
  <cols>
    <col min="1" max="1" width="6.6640625" style="2" customWidth="1"/>
    <col min="2" max="2" width="10.6640625" style="2" customWidth="1"/>
    <col min="3" max="7" width="7.6640625" style="146" customWidth="1"/>
    <col min="8" max="8" width="12" style="146" customWidth="1"/>
    <col min="9" max="9" width="11.88671875" style="146" customWidth="1"/>
    <col min="10" max="14" width="7.6640625" style="146" customWidth="1"/>
    <col min="15" max="16" width="11.109375" style="146" customWidth="1"/>
    <col min="17" max="22" width="7.6640625" style="146" customWidth="1"/>
    <col min="23" max="23" width="10.33203125" style="146" customWidth="1"/>
    <col min="24" max="29" width="7.6640625" style="146" customWidth="1"/>
    <col min="30" max="30" width="11" style="146" customWidth="1"/>
    <col min="31" max="35" width="7.6640625" style="146" customWidth="1"/>
    <col min="36" max="36" width="9.6640625" style="146" customWidth="1"/>
    <col min="37" max="40" width="7.6640625" style="146" customWidth="1"/>
    <col min="41" max="42" width="8.109375" style="146" customWidth="1"/>
    <col min="43" max="47" width="7.6640625" style="146" customWidth="1"/>
    <col min="48" max="48" width="11.6640625" style="146" customWidth="1"/>
    <col min="49" max="54" width="7.6640625" style="146" customWidth="1"/>
    <col min="55" max="55" width="11.33203125" style="146" customWidth="1"/>
    <col min="56" max="60" width="7.6640625" style="146" customWidth="1"/>
    <col min="61" max="61" width="10.33203125" style="146" customWidth="1"/>
    <col min="62" max="66" width="7.6640625" style="146" customWidth="1"/>
    <col min="67" max="67" width="10" style="146" customWidth="1"/>
  </cols>
  <sheetData>
    <row r="1" spans="1:67" ht="15" thickBot="1" x14ac:dyDescent="0.35"/>
    <row r="2" spans="1:67" ht="82.2" thickBot="1" x14ac:dyDescent="0.35">
      <c r="A2" s="4" t="s">
        <v>2</v>
      </c>
      <c r="B2" s="5" t="s">
        <v>6</v>
      </c>
      <c r="C2" s="147" t="s">
        <v>1222</v>
      </c>
      <c r="D2" s="148" t="s">
        <v>1223</v>
      </c>
      <c r="E2" s="148" t="s">
        <v>1224</v>
      </c>
      <c r="F2" s="149" t="s">
        <v>1225</v>
      </c>
      <c r="G2" s="148" t="s">
        <v>1226</v>
      </c>
      <c r="H2" s="148" t="s">
        <v>1227</v>
      </c>
      <c r="I2" s="148" t="s">
        <v>1228</v>
      </c>
      <c r="J2" s="292" t="s">
        <v>1231</v>
      </c>
      <c r="K2" s="292" t="s">
        <v>1232</v>
      </c>
      <c r="L2" s="292" t="s">
        <v>1233</v>
      </c>
      <c r="M2" s="293" t="s">
        <v>1234</v>
      </c>
      <c r="N2" s="292" t="s">
        <v>1235</v>
      </c>
      <c r="O2" s="292" t="s">
        <v>1236</v>
      </c>
      <c r="P2" s="292" t="s">
        <v>1237</v>
      </c>
      <c r="Q2" s="294" t="s">
        <v>1238</v>
      </c>
      <c r="R2" s="294" t="s">
        <v>1239</v>
      </c>
      <c r="S2" s="294" t="s">
        <v>1240</v>
      </c>
      <c r="T2" s="295" t="s">
        <v>1241</v>
      </c>
      <c r="U2" s="294" t="s">
        <v>1242</v>
      </c>
      <c r="V2" s="294" t="s">
        <v>1243</v>
      </c>
      <c r="W2" s="294" t="s">
        <v>1244</v>
      </c>
      <c r="X2" s="296" t="s">
        <v>1245</v>
      </c>
      <c r="Y2" s="296" t="s">
        <v>1246</v>
      </c>
      <c r="Z2" s="296" t="s">
        <v>1247</v>
      </c>
      <c r="AA2" s="297" t="s">
        <v>1248</v>
      </c>
      <c r="AB2" s="296" t="s">
        <v>1249</v>
      </c>
      <c r="AC2" s="296" t="s">
        <v>1250</v>
      </c>
      <c r="AD2" s="296" t="s">
        <v>1251</v>
      </c>
      <c r="AE2" s="298" t="s">
        <v>1252</v>
      </c>
      <c r="AF2" s="298" t="s">
        <v>1253</v>
      </c>
      <c r="AG2" s="298" t="s">
        <v>1254</v>
      </c>
      <c r="AH2" s="299" t="s">
        <v>1255</v>
      </c>
      <c r="AI2" s="298" t="s">
        <v>1256</v>
      </c>
      <c r="AJ2" s="298" t="s">
        <v>1257</v>
      </c>
      <c r="AK2" s="300" t="s">
        <v>1258</v>
      </c>
      <c r="AL2" s="300" t="s">
        <v>1259</v>
      </c>
      <c r="AM2" s="301" t="s">
        <v>1260</v>
      </c>
      <c r="AN2" s="300" t="s">
        <v>1261</v>
      </c>
      <c r="AO2" s="300" t="s">
        <v>1262</v>
      </c>
      <c r="AP2" s="300" t="s">
        <v>1263</v>
      </c>
      <c r="AQ2" s="302" t="s">
        <v>1264</v>
      </c>
      <c r="AR2" s="302" t="s">
        <v>1265</v>
      </c>
      <c r="AS2" s="302" t="s">
        <v>1266</v>
      </c>
      <c r="AT2" s="303" t="s">
        <v>1267</v>
      </c>
      <c r="AU2" s="302" t="s">
        <v>1268</v>
      </c>
      <c r="AV2" s="302" t="s">
        <v>1269</v>
      </c>
      <c r="AW2" s="304" t="s">
        <v>1270</v>
      </c>
      <c r="AX2" s="304" t="s">
        <v>1271</v>
      </c>
      <c r="AY2" s="304" t="s">
        <v>1272</v>
      </c>
      <c r="AZ2" s="304" t="s">
        <v>1273</v>
      </c>
      <c r="BA2" s="305" t="s">
        <v>1274</v>
      </c>
      <c r="BB2" s="304" t="s">
        <v>1275</v>
      </c>
      <c r="BC2" s="304" t="s">
        <v>1276</v>
      </c>
      <c r="BD2" s="148" t="s">
        <v>1277</v>
      </c>
      <c r="BE2" s="148" t="s">
        <v>1278</v>
      </c>
      <c r="BF2" s="306" t="s">
        <v>1279</v>
      </c>
      <c r="BG2" s="149" t="s">
        <v>1280</v>
      </c>
      <c r="BH2" s="148" t="s">
        <v>1281</v>
      </c>
      <c r="BI2" s="148" t="s">
        <v>1282</v>
      </c>
      <c r="BJ2" s="306" t="s">
        <v>1283</v>
      </c>
      <c r="BK2" s="306" t="s">
        <v>1284</v>
      </c>
      <c r="BL2" s="306" t="s">
        <v>1285</v>
      </c>
      <c r="BM2" s="307" t="s">
        <v>1286</v>
      </c>
      <c r="BN2" s="306" t="s">
        <v>1287</v>
      </c>
      <c r="BO2" s="306" t="s">
        <v>1288</v>
      </c>
    </row>
    <row r="3" spans="1:67" x14ac:dyDescent="0.3">
      <c r="A3" s="8"/>
      <c r="B3" s="8"/>
      <c r="C3" s="150"/>
      <c r="D3" s="151"/>
      <c r="E3" s="151"/>
      <c r="F3" s="152"/>
      <c r="G3" s="151"/>
      <c r="H3" s="151"/>
      <c r="I3" s="151"/>
      <c r="J3" s="308"/>
      <c r="K3" s="308"/>
      <c r="L3" s="308"/>
      <c r="M3" s="309"/>
      <c r="N3" s="308"/>
      <c r="O3" s="308"/>
      <c r="P3" s="308"/>
      <c r="Q3" s="310"/>
      <c r="R3" s="310"/>
      <c r="S3" s="310"/>
      <c r="T3" s="311"/>
      <c r="U3" s="310"/>
      <c r="V3" s="310"/>
      <c r="W3" s="310"/>
      <c r="X3" s="312"/>
      <c r="Y3" s="312"/>
      <c r="Z3" s="312"/>
      <c r="AA3" s="313"/>
      <c r="AB3" s="312"/>
      <c r="AC3" s="312"/>
      <c r="AD3" s="312"/>
      <c r="AE3" s="314"/>
      <c r="AF3" s="314"/>
      <c r="AG3" s="314"/>
      <c r="AH3" s="315"/>
      <c r="AI3" s="314"/>
      <c r="AJ3" s="314"/>
      <c r="AK3" s="316"/>
      <c r="AL3" s="316"/>
      <c r="AM3" s="317"/>
      <c r="AN3" s="316"/>
      <c r="AO3" s="316"/>
      <c r="AP3" s="316"/>
      <c r="AQ3" s="318"/>
      <c r="AR3" s="318"/>
      <c r="AS3" s="318"/>
      <c r="AT3" s="319"/>
      <c r="AU3" s="318"/>
      <c r="AV3" s="318"/>
      <c r="AW3" s="320"/>
      <c r="AX3" s="320"/>
      <c r="AY3" s="320"/>
      <c r="AZ3" s="320"/>
      <c r="BA3" s="321"/>
      <c r="BB3" s="320"/>
      <c r="BC3" s="320"/>
      <c r="BD3" s="151"/>
      <c r="BE3" s="151"/>
      <c r="BF3" s="322"/>
      <c r="BG3" s="152"/>
      <c r="BH3" s="151"/>
      <c r="BI3" s="151"/>
      <c r="BJ3" s="322"/>
      <c r="BK3" s="322"/>
      <c r="BL3" s="322"/>
      <c r="BM3" s="323"/>
      <c r="BN3" s="322"/>
      <c r="BO3" s="322"/>
    </row>
    <row r="4" spans="1:67" ht="19.2" x14ac:dyDescent="0.3">
      <c r="A4" s="11" t="s">
        <v>12</v>
      </c>
      <c r="B4" s="11" t="s">
        <v>12</v>
      </c>
      <c r="C4" s="153" t="s">
        <v>1229</v>
      </c>
      <c r="D4" s="154" t="s">
        <v>1229</v>
      </c>
      <c r="E4" s="154" t="s">
        <v>1229</v>
      </c>
      <c r="F4" s="155" t="s">
        <v>1229</v>
      </c>
      <c r="G4" s="154" t="s">
        <v>1229</v>
      </c>
      <c r="H4" s="154" t="s">
        <v>1229</v>
      </c>
      <c r="I4" s="154" t="s">
        <v>1229</v>
      </c>
      <c r="J4" s="324" t="s">
        <v>1229</v>
      </c>
      <c r="K4" s="324" t="s">
        <v>1229</v>
      </c>
      <c r="L4" s="324" t="s">
        <v>1229</v>
      </c>
      <c r="M4" s="325" t="s">
        <v>1229</v>
      </c>
      <c r="N4" s="324" t="s">
        <v>1229</v>
      </c>
      <c r="O4" s="324" t="s">
        <v>1229</v>
      </c>
      <c r="P4" s="324" t="s">
        <v>1229</v>
      </c>
      <c r="Q4" s="326" t="s">
        <v>1229</v>
      </c>
      <c r="R4" s="326" t="s">
        <v>1229</v>
      </c>
      <c r="S4" s="326" t="s">
        <v>1229</v>
      </c>
      <c r="T4" s="327" t="s">
        <v>1229</v>
      </c>
      <c r="U4" s="326" t="s">
        <v>1229</v>
      </c>
      <c r="V4" s="326" t="s">
        <v>1229</v>
      </c>
      <c r="W4" s="326" t="s">
        <v>1229</v>
      </c>
      <c r="X4" s="328" t="s">
        <v>1229</v>
      </c>
      <c r="Y4" s="328" t="s">
        <v>1229</v>
      </c>
      <c r="Z4" s="328" t="s">
        <v>1229</v>
      </c>
      <c r="AA4" s="329" t="s">
        <v>1229</v>
      </c>
      <c r="AB4" s="328" t="s">
        <v>1229</v>
      </c>
      <c r="AC4" s="328" t="s">
        <v>1229</v>
      </c>
      <c r="AD4" s="328" t="s">
        <v>1229</v>
      </c>
      <c r="AE4" s="330" t="s">
        <v>1229</v>
      </c>
      <c r="AF4" s="330" t="s">
        <v>1229</v>
      </c>
      <c r="AG4" s="330" t="s">
        <v>1229</v>
      </c>
      <c r="AH4" s="331" t="s">
        <v>1229</v>
      </c>
      <c r="AI4" s="330" t="s">
        <v>1229</v>
      </c>
      <c r="AJ4" s="330" t="s">
        <v>1229</v>
      </c>
      <c r="AK4" s="332" t="s">
        <v>1229</v>
      </c>
      <c r="AL4" s="332" t="s">
        <v>1229</v>
      </c>
      <c r="AM4" s="333" t="s">
        <v>1229</v>
      </c>
      <c r="AN4" s="332" t="s">
        <v>1229</v>
      </c>
      <c r="AO4" s="332" t="s">
        <v>1229</v>
      </c>
      <c r="AP4" s="332" t="s">
        <v>1229</v>
      </c>
      <c r="AQ4" s="334" t="s">
        <v>1229</v>
      </c>
      <c r="AR4" s="334" t="s">
        <v>1229</v>
      </c>
      <c r="AS4" s="334" t="s">
        <v>1229</v>
      </c>
      <c r="AT4" s="335" t="s">
        <v>1229</v>
      </c>
      <c r="AU4" s="334" t="s">
        <v>1229</v>
      </c>
      <c r="AV4" s="334" t="s">
        <v>1229</v>
      </c>
      <c r="AW4" s="336" t="s">
        <v>1229</v>
      </c>
      <c r="AX4" s="336" t="s">
        <v>1229</v>
      </c>
      <c r="AY4" s="336" t="s">
        <v>1229</v>
      </c>
      <c r="AZ4" s="336" t="s">
        <v>1229</v>
      </c>
      <c r="BA4" s="337" t="s">
        <v>1229</v>
      </c>
      <c r="BB4" s="336" t="s">
        <v>1229</v>
      </c>
      <c r="BC4" s="336" t="s">
        <v>1229</v>
      </c>
      <c r="BD4" s="154" t="s">
        <v>1229</v>
      </c>
      <c r="BE4" s="154" t="s">
        <v>1229</v>
      </c>
      <c r="BF4" s="338" t="s">
        <v>1229</v>
      </c>
      <c r="BG4" s="155" t="s">
        <v>1229</v>
      </c>
      <c r="BH4" s="154" t="s">
        <v>1229</v>
      </c>
      <c r="BI4" s="154" t="s">
        <v>1229</v>
      </c>
      <c r="BJ4" s="338" t="s">
        <v>1229</v>
      </c>
      <c r="BK4" s="338" t="s">
        <v>1229</v>
      </c>
      <c r="BL4" s="338" t="s">
        <v>1229</v>
      </c>
      <c r="BM4" s="339" t="s">
        <v>1229</v>
      </c>
      <c r="BN4" s="338" t="s">
        <v>1229</v>
      </c>
      <c r="BO4" s="338" t="s">
        <v>1229</v>
      </c>
    </row>
    <row r="5" spans="1:67" ht="58.2" thickBot="1" x14ac:dyDescent="0.35">
      <c r="A5" s="14" t="s">
        <v>14</v>
      </c>
      <c r="B5" s="14" t="s">
        <v>14</v>
      </c>
      <c r="C5" s="156" t="s">
        <v>1230</v>
      </c>
      <c r="D5" s="157" t="s">
        <v>1230</v>
      </c>
      <c r="E5" s="157" t="s">
        <v>815</v>
      </c>
      <c r="F5" s="158" t="s">
        <v>1230</v>
      </c>
      <c r="G5" s="157" t="s">
        <v>1230</v>
      </c>
      <c r="H5" s="157" t="s">
        <v>815</v>
      </c>
      <c r="I5" s="157" t="s">
        <v>815</v>
      </c>
      <c r="J5" s="340" t="s">
        <v>1230</v>
      </c>
      <c r="K5" s="340" t="s">
        <v>1230</v>
      </c>
      <c r="L5" s="340" t="s">
        <v>815</v>
      </c>
      <c r="M5" s="341" t="s">
        <v>1230</v>
      </c>
      <c r="N5" s="340" t="s">
        <v>1230</v>
      </c>
      <c r="O5" s="340" t="s">
        <v>815</v>
      </c>
      <c r="P5" s="340" t="s">
        <v>815</v>
      </c>
      <c r="Q5" s="342" t="s">
        <v>1230</v>
      </c>
      <c r="R5" s="342" t="s">
        <v>1230</v>
      </c>
      <c r="S5" s="342" t="s">
        <v>815</v>
      </c>
      <c r="T5" s="343" t="s">
        <v>1230</v>
      </c>
      <c r="U5" s="342" t="s">
        <v>1230</v>
      </c>
      <c r="V5" s="342" t="s">
        <v>815</v>
      </c>
      <c r="W5" s="342" t="s">
        <v>815</v>
      </c>
      <c r="X5" s="344" t="s">
        <v>1230</v>
      </c>
      <c r="Y5" s="344" t="s">
        <v>1230</v>
      </c>
      <c r="Z5" s="344" t="s">
        <v>815</v>
      </c>
      <c r="AA5" s="345" t="s">
        <v>1230</v>
      </c>
      <c r="AB5" s="344" t="s">
        <v>1230</v>
      </c>
      <c r="AC5" s="344" t="s">
        <v>815</v>
      </c>
      <c r="AD5" s="344" t="s">
        <v>815</v>
      </c>
      <c r="AE5" s="346" t="s">
        <v>1230</v>
      </c>
      <c r="AF5" s="346" t="s">
        <v>1230</v>
      </c>
      <c r="AG5" s="346" t="s">
        <v>815</v>
      </c>
      <c r="AH5" s="347" t="s">
        <v>1230</v>
      </c>
      <c r="AI5" s="346" t="s">
        <v>1230</v>
      </c>
      <c r="AJ5" s="346" t="s">
        <v>815</v>
      </c>
      <c r="AK5" s="348" t="s">
        <v>1230</v>
      </c>
      <c r="AL5" s="348" t="s">
        <v>1230</v>
      </c>
      <c r="AM5" s="349" t="s">
        <v>1230</v>
      </c>
      <c r="AN5" s="348" t="s">
        <v>1230</v>
      </c>
      <c r="AO5" s="348" t="s">
        <v>815</v>
      </c>
      <c r="AP5" s="348" t="s">
        <v>1230</v>
      </c>
      <c r="AQ5" s="350" t="s">
        <v>1230</v>
      </c>
      <c r="AR5" s="350" t="s">
        <v>1230</v>
      </c>
      <c r="AS5" s="350" t="s">
        <v>815</v>
      </c>
      <c r="AT5" s="351" t="s">
        <v>1230</v>
      </c>
      <c r="AU5" s="350" t="s">
        <v>1230</v>
      </c>
      <c r="AV5" s="350" t="s">
        <v>815</v>
      </c>
      <c r="AW5" s="352" t="s">
        <v>815</v>
      </c>
      <c r="AX5" s="352" t="s">
        <v>1230</v>
      </c>
      <c r="AY5" s="352" t="s">
        <v>1230</v>
      </c>
      <c r="AZ5" s="352" t="s">
        <v>815</v>
      </c>
      <c r="BA5" s="353" t="s">
        <v>1230</v>
      </c>
      <c r="BB5" s="352" t="s">
        <v>1230</v>
      </c>
      <c r="BC5" s="352" t="s">
        <v>815</v>
      </c>
      <c r="BD5" s="157" t="s">
        <v>1230</v>
      </c>
      <c r="BE5" s="157" t="s">
        <v>1230</v>
      </c>
      <c r="BF5" s="354" t="s">
        <v>815</v>
      </c>
      <c r="BG5" s="158" t="s">
        <v>1230</v>
      </c>
      <c r="BH5" s="157" t="s">
        <v>1230</v>
      </c>
      <c r="BI5" s="157" t="s">
        <v>815</v>
      </c>
      <c r="BJ5" s="354" t="s">
        <v>1230</v>
      </c>
      <c r="BK5" s="354" t="s">
        <v>1230</v>
      </c>
      <c r="BL5" s="354" t="s">
        <v>815</v>
      </c>
      <c r="BM5" s="355" t="s">
        <v>1230</v>
      </c>
      <c r="BN5" s="354" t="s">
        <v>1230</v>
      </c>
      <c r="BO5" s="354" t="s">
        <v>815</v>
      </c>
    </row>
    <row r="6" spans="1:67" x14ac:dyDescent="0.3">
      <c r="A6" s="16" t="s">
        <v>17</v>
      </c>
      <c r="B6" s="16" t="s">
        <v>21</v>
      </c>
      <c r="C6" s="159">
        <v>27042</v>
      </c>
      <c r="D6" s="160">
        <v>27042</v>
      </c>
      <c r="E6" s="161">
        <v>0.67922537864516619</v>
      </c>
      <c r="F6" s="162">
        <v>0.64522668441683306</v>
      </c>
      <c r="G6" s="160">
        <v>1744822</v>
      </c>
      <c r="H6" s="163">
        <v>71394626.596000001</v>
      </c>
      <c r="I6" s="163">
        <v>1832213.9800845797</v>
      </c>
      <c r="J6" s="160">
        <v>9647</v>
      </c>
      <c r="K6" s="160">
        <v>9647</v>
      </c>
      <c r="L6" s="161">
        <v>0.24230778891316906</v>
      </c>
      <c r="M6" s="162">
        <v>0.56289416398880487</v>
      </c>
      <c r="N6" s="160">
        <v>543024</v>
      </c>
      <c r="O6" s="163">
        <v>22219456.031999998</v>
      </c>
      <c r="P6" s="163">
        <v>2963142.3888630336</v>
      </c>
      <c r="Q6" s="160">
        <v>2549</v>
      </c>
      <c r="R6" s="160">
        <v>2549</v>
      </c>
      <c r="S6" s="161">
        <v>6.4024313666390373E-2</v>
      </c>
      <c r="T6" s="162">
        <v>0.12331894860729697</v>
      </c>
      <c r="U6" s="160">
        <v>31434</v>
      </c>
      <c r="V6" s="165">
        <v>1286216.412</v>
      </c>
      <c r="W6" s="163">
        <v>208372.149491107</v>
      </c>
      <c r="X6" s="160">
        <v>198</v>
      </c>
      <c r="Y6" s="160">
        <v>198</v>
      </c>
      <c r="Z6" s="161">
        <v>4.9732499434857963E-3</v>
      </c>
      <c r="AA6" s="162">
        <v>0.47015151515151515</v>
      </c>
      <c r="AB6" s="160">
        <v>9309</v>
      </c>
      <c r="AC6" s="165">
        <v>380905.66200000001</v>
      </c>
      <c r="AD6" s="163">
        <v>25961.433398757614</v>
      </c>
      <c r="AE6" s="160"/>
      <c r="AF6" s="160"/>
      <c r="AG6" s="161">
        <v>0</v>
      </c>
      <c r="AH6" s="162">
        <v>0</v>
      </c>
      <c r="AI6" s="160"/>
      <c r="AJ6" s="163">
        <v>0</v>
      </c>
      <c r="AK6" s="160"/>
      <c r="AL6" s="160"/>
      <c r="AM6" s="162">
        <v>0</v>
      </c>
      <c r="AN6" s="160"/>
      <c r="AO6" s="160">
        <v>0</v>
      </c>
      <c r="AP6" s="160"/>
      <c r="AQ6" s="160">
        <v>1</v>
      </c>
      <c r="AR6" s="160">
        <v>1</v>
      </c>
      <c r="AS6" s="161">
        <v>2.511742395699897E-5</v>
      </c>
      <c r="AT6" s="162">
        <v>0.16</v>
      </c>
      <c r="AU6" s="160">
        <v>16</v>
      </c>
      <c r="AV6" s="356">
        <v>39.859200000000001</v>
      </c>
      <c r="AW6" s="160">
        <v>376</v>
      </c>
      <c r="AX6" s="160">
        <v>54</v>
      </c>
      <c r="AY6" s="160">
        <v>54</v>
      </c>
      <c r="AZ6" s="161">
        <v>1.3563408936779443E-3</v>
      </c>
      <c r="BA6" s="162">
        <v>0.12037037037037036</v>
      </c>
      <c r="BB6" s="160">
        <v>650</v>
      </c>
      <c r="BC6" s="163">
        <v>12696.626939964792</v>
      </c>
      <c r="BD6" s="160">
        <v>256</v>
      </c>
      <c r="BE6" s="160">
        <v>256</v>
      </c>
      <c r="BF6" s="161">
        <v>6.4300605329917363E-3</v>
      </c>
      <c r="BG6" s="162">
        <v>0.14499999999999999</v>
      </c>
      <c r="BH6" s="160">
        <v>3712</v>
      </c>
      <c r="BI6" s="163">
        <v>60191.416604277532</v>
      </c>
      <c r="BJ6" s="160">
        <v>66</v>
      </c>
      <c r="BK6" s="160">
        <v>66</v>
      </c>
      <c r="BL6" s="161">
        <v>1.6577499811619321E-3</v>
      </c>
      <c r="BM6" s="162">
        <v>0.10333333333333333</v>
      </c>
      <c r="BN6" s="160">
        <v>682</v>
      </c>
      <c r="BO6" s="163">
        <v>7131.3813965723075</v>
      </c>
    </row>
    <row r="7" spans="1:67" x14ac:dyDescent="0.3">
      <c r="A7" s="16" t="s">
        <v>17</v>
      </c>
      <c r="B7" s="16" t="s">
        <v>22</v>
      </c>
      <c r="C7" s="159">
        <v>48215</v>
      </c>
      <c r="D7" s="160">
        <v>48215</v>
      </c>
      <c r="E7" s="161">
        <v>0.62520260895499169</v>
      </c>
      <c r="F7" s="162">
        <v>0.65098973348542988</v>
      </c>
      <c r="G7" s="160">
        <v>3138747</v>
      </c>
      <c r="H7" s="163">
        <v>128431249.74599999</v>
      </c>
      <c r="I7" s="163">
        <v>3266777.4961089413</v>
      </c>
      <c r="J7" s="160">
        <v>24475</v>
      </c>
      <c r="K7" s="160">
        <v>24475</v>
      </c>
      <c r="L7" s="161">
        <v>0.3173666670988991</v>
      </c>
      <c r="M7" s="162">
        <v>0.54501164453524009</v>
      </c>
      <c r="N7" s="160">
        <v>1333916</v>
      </c>
      <c r="O7" s="163">
        <v>54581174.887999997</v>
      </c>
      <c r="P7" s="163">
        <v>7517664.5555533078</v>
      </c>
      <c r="Q7" s="160">
        <v>4419</v>
      </c>
      <c r="R7" s="160">
        <v>4419</v>
      </c>
      <c r="S7" s="161">
        <v>5.7301054214914611E-2</v>
      </c>
      <c r="T7" s="162">
        <v>0.11754016745870106</v>
      </c>
      <c r="U7" s="160">
        <v>51941</v>
      </c>
      <c r="V7" s="165">
        <v>2125321.838</v>
      </c>
      <c r="W7" s="163">
        <v>361238.33997693291</v>
      </c>
      <c r="X7" s="160"/>
      <c r="Y7" s="160"/>
      <c r="Z7" s="161">
        <v>0</v>
      </c>
      <c r="AA7" s="162">
        <v>0</v>
      </c>
      <c r="AB7" s="160"/>
      <c r="AC7" s="165">
        <v>0</v>
      </c>
      <c r="AD7" s="163">
        <v>0</v>
      </c>
      <c r="AE7" s="160"/>
      <c r="AF7" s="160"/>
      <c r="AG7" s="161">
        <v>0</v>
      </c>
      <c r="AH7" s="162">
        <v>0</v>
      </c>
      <c r="AI7" s="160"/>
      <c r="AJ7" s="163">
        <v>0</v>
      </c>
      <c r="AK7" s="160"/>
      <c r="AL7" s="160"/>
      <c r="AM7" s="162">
        <v>0</v>
      </c>
      <c r="AN7" s="160"/>
      <c r="AO7" s="160">
        <v>0</v>
      </c>
      <c r="AP7" s="160"/>
      <c r="AQ7" s="160">
        <v>9</v>
      </c>
      <c r="AR7" s="160">
        <v>9</v>
      </c>
      <c r="AS7" s="161">
        <v>1.1670275807518251E-4</v>
      </c>
      <c r="AT7" s="162">
        <v>0.17666666666666667</v>
      </c>
      <c r="AU7" s="160">
        <v>159</v>
      </c>
      <c r="AV7" s="356">
        <v>44.011200000000002</v>
      </c>
      <c r="AW7" s="160">
        <v>1</v>
      </c>
      <c r="AX7" s="160"/>
      <c r="AY7" s="160"/>
      <c r="AZ7" s="161">
        <v>0</v>
      </c>
      <c r="BA7" s="162">
        <v>0</v>
      </c>
      <c r="BB7" s="160"/>
      <c r="BC7" s="163">
        <v>0</v>
      </c>
      <c r="BD7" s="160">
        <v>1</v>
      </c>
      <c r="BE7" s="160">
        <v>1</v>
      </c>
      <c r="BF7" s="161">
        <v>1.2966973119464723E-5</v>
      </c>
      <c r="BG7" s="162">
        <v>0.15</v>
      </c>
      <c r="BH7" s="160">
        <v>15</v>
      </c>
      <c r="BI7" s="163">
        <v>235.12272111045911</v>
      </c>
      <c r="BJ7" s="160"/>
      <c r="BK7" s="160"/>
      <c r="BL7" s="161">
        <v>0</v>
      </c>
      <c r="BM7" s="162">
        <v>0</v>
      </c>
      <c r="BN7" s="160"/>
      <c r="BO7" s="163">
        <v>0</v>
      </c>
    </row>
    <row r="8" spans="1:67" x14ac:dyDescent="0.3">
      <c r="A8" s="19" t="s">
        <v>17</v>
      </c>
      <c r="B8" s="16" t="s">
        <v>24</v>
      </c>
      <c r="C8" s="159">
        <v>4418</v>
      </c>
      <c r="D8" s="160">
        <v>4418</v>
      </c>
      <c r="E8" s="161">
        <v>0.99549346552501128</v>
      </c>
      <c r="F8" s="162">
        <v>0.40164327750113171</v>
      </c>
      <c r="G8" s="160">
        <v>177446</v>
      </c>
      <c r="H8" s="163">
        <v>7260735.4280000003</v>
      </c>
      <c r="I8" s="163">
        <v>299338.85674187087</v>
      </c>
      <c r="J8" s="160"/>
      <c r="K8" s="160"/>
      <c r="L8" s="161">
        <v>0</v>
      </c>
      <c r="M8" s="162">
        <v>0</v>
      </c>
      <c r="N8" s="160"/>
      <c r="O8" s="163">
        <v>0</v>
      </c>
      <c r="P8" s="163">
        <v>0</v>
      </c>
      <c r="Q8" s="160">
        <v>20</v>
      </c>
      <c r="R8" s="160">
        <v>20</v>
      </c>
      <c r="S8" s="161">
        <v>4.5065344749887336E-3</v>
      </c>
      <c r="T8" s="162">
        <v>9.5500000000000002E-2</v>
      </c>
      <c r="U8" s="160">
        <v>191</v>
      </c>
      <c r="V8" s="165">
        <v>7815.3379999999997</v>
      </c>
      <c r="W8" s="163">
        <v>1634.9325185649827</v>
      </c>
      <c r="X8" s="160"/>
      <c r="Y8" s="160"/>
      <c r="Z8" s="161">
        <v>0</v>
      </c>
      <c r="AA8" s="162">
        <v>0</v>
      </c>
      <c r="AB8" s="160"/>
      <c r="AC8" s="165">
        <v>0</v>
      </c>
      <c r="AD8" s="163">
        <v>0</v>
      </c>
      <c r="AE8" s="160"/>
      <c r="AF8" s="160"/>
      <c r="AG8" s="161">
        <v>0</v>
      </c>
      <c r="AH8" s="162">
        <v>0</v>
      </c>
      <c r="AI8" s="160"/>
      <c r="AJ8" s="163">
        <v>0</v>
      </c>
      <c r="AK8" s="160"/>
      <c r="AL8" s="160"/>
      <c r="AM8" s="162">
        <v>0</v>
      </c>
      <c r="AN8" s="160"/>
      <c r="AO8" s="160">
        <v>0</v>
      </c>
      <c r="AP8" s="160"/>
      <c r="AQ8" s="160"/>
      <c r="AR8" s="160"/>
      <c r="AS8" s="161">
        <v>0</v>
      </c>
      <c r="AT8" s="162">
        <v>0</v>
      </c>
      <c r="AU8" s="160"/>
      <c r="AV8" s="356">
        <v>0</v>
      </c>
      <c r="AW8" s="160">
        <v>0</v>
      </c>
      <c r="AX8" s="160"/>
      <c r="AY8" s="160"/>
      <c r="AZ8" s="161">
        <v>0</v>
      </c>
      <c r="BA8" s="162">
        <v>0</v>
      </c>
      <c r="BB8" s="160"/>
      <c r="BC8" s="163">
        <v>0</v>
      </c>
      <c r="BD8" s="160"/>
      <c r="BE8" s="160"/>
      <c r="BF8" s="161">
        <v>0</v>
      </c>
      <c r="BG8" s="162">
        <v>0</v>
      </c>
      <c r="BH8" s="160"/>
      <c r="BI8" s="163">
        <v>0</v>
      </c>
      <c r="BJ8" s="160"/>
      <c r="BK8" s="160"/>
      <c r="BL8" s="161">
        <v>0</v>
      </c>
      <c r="BM8" s="162">
        <v>0</v>
      </c>
      <c r="BN8" s="160"/>
      <c r="BO8" s="163">
        <v>0</v>
      </c>
    </row>
    <row r="9" spans="1:67" x14ac:dyDescent="0.3">
      <c r="A9" s="19" t="s">
        <v>17</v>
      </c>
      <c r="B9" s="16" t="s">
        <v>26</v>
      </c>
      <c r="C9" s="159">
        <v>16630</v>
      </c>
      <c r="D9" s="160">
        <v>16583</v>
      </c>
      <c r="E9" s="161">
        <v>0.93959997733582634</v>
      </c>
      <c r="F9" s="162">
        <v>0.65049267321956217</v>
      </c>
      <c r="G9" s="160">
        <v>1078712</v>
      </c>
      <c r="H9" s="163">
        <v>44138737.615999997</v>
      </c>
      <c r="I9" s="163">
        <v>1123570.9056927217</v>
      </c>
      <c r="J9" s="160">
        <v>505</v>
      </c>
      <c r="K9" s="160">
        <v>505</v>
      </c>
      <c r="L9" s="161">
        <v>2.8613519179556915E-2</v>
      </c>
      <c r="M9" s="162">
        <v>0.50530693069306931</v>
      </c>
      <c r="N9" s="160">
        <v>25518</v>
      </c>
      <c r="O9" s="163">
        <v>1044145.524</v>
      </c>
      <c r="P9" s="163">
        <v>155114.22269885271</v>
      </c>
      <c r="Q9" s="160">
        <v>338</v>
      </c>
      <c r="R9" s="160">
        <v>338</v>
      </c>
      <c r="S9" s="161">
        <v>1.9151226698396511E-2</v>
      </c>
      <c r="T9" s="162">
        <v>9.9852071005917156E-2</v>
      </c>
      <c r="U9" s="160">
        <v>3375</v>
      </c>
      <c r="V9" s="165">
        <v>138098.25</v>
      </c>
      <c r="W9" s="163">
        <v>27630.359563748207</v>
      </c>
      <c r="X9" s="160">
        <v>71</v>
      </c>
      <c r="Y9" s="160">
        <v>71</v>
      </c>
      <c r="Z9" s="161">
        <v>4.0228908153436454E-3</v>
      </c>
      <c r="AA9" s="162">
        <v>0.38732394366197181</v>
      </c>
      <c r="AB9" s="160">
        <v>2750</v>
      </c>
      <c r="AC9" s="165">
        <v>112524.5</v>
      </c>
      <c r="AD9" s="163">
        <v>9309.4028854130829</v>
      </c>
      <c r="AE9" s="160"/>
      <c r="AF9" s="160"/>
      <c r="AG9" s="161">
        <v>0</v>
      </c>
      <c r="AH9" s="162">
        <v>0</v>
      </c>
      <c r="AI9" s="160"/>
      <c r="AJ9" s="163">
        <v>0</v>
      </c>
      <c r="AK9" s="160"/>
      <c r="AL9" s="160"/>
      <c r="AM9" s="162">
        <v>0</v>
      </c>
      <c r="AN9" s="160"/>
      <c r="AO9" s="160">
        <v>0</v>
      </c>
      <c r="AP9" s="160"/>
      <c r="AQ9" s="160">
        <v>112</v>
      </c>
      <c r="AR9" s="160">
        <v>112</v>
      </c>
      <c r="AS9" s="161">
        <v>6.3459686101195534E-3</v>
      </c>
      <c r="AT9" s="162">
        <v>0.17232142857142857</v>
      </c>
      <c r="AU9" s="160">
        <v>1930</v>
      </c>
      <c r="AV9" s="356">
        <v>42.928714285714285</v>
      </c>
      <c r="AW9" s="160">
        <v>40</v>
      </c>
      <c r="AX9" s="160"/>
      <c r="AY9" s="160"/>
      <c r="AZ9" s="161">
        <v>0</v>
      </c>
      <c r="BA9" s="162">
        <v>0</v>
      </c>
      <c r="BB9" s="160"/>
      <c r="BC9" s="163">
        <v>0</v>
      </c>
      <c r="BD9" s="160">
        <v>40</v>
      </c>
      <c r="BE9" s="160">
        <v>40</v>
      </c>
      <c r="BF9" s="161">
        <v>2.2664173607569835E-3</v>
      </c>
      <c r="BG9" s="162">
        <v>0.13</v>
      </c>
      <c r="BH9" s="160">
        <v>520</v>
      </c>
      <c r="BI9" s="163">
        <v>9404.9088444183653</v>
      </c>
      <c r="BJ9" s="160"/>
      <c r="BK9" s="160"/>
      <c r="BL9" s="161">
        <v>0</v>
      </c>
      <c r="BM9" s="162">
        <v>0</v>
      </c>
      <c r="BN9" s="160"/>
      <c r="BO9" s="163">
        <v>0</v>
      </c>
    </row>
    <row r="10" spans="1:67" x14ac:dyDescent="0.3">
      <c r="A10" s="19" t="s">
        <v>17</v>
      </c>
      <c r="B10" s="16" t="s">
        <v>28</v>
      </c>
      <c r="C10" s="159">
        <v>1972</v>
      </c>
      <c r="D10" s="160">
        <v>1972</v>
      </c>
      <c r="E10" s="161">
        <v>0.45511193168705283</v>
      </c>
      <c r="F10" s="162">
        <v>0.44293610547667339</v>
      </c>
      <c r="G10" s="160">
        <v>87347</v>
      </c>
      <c r="H10" s="163">
        <v>3574064.5460000001</v>
      </c>
      <c r="I10" s="163">
        <v>133611.6399943344</v>
      </c>
      <c r="J10" s="160">
        <v>2308</v>
      </c>
      <c r="K10" s="160">
        <v>2308</v>
      </c>
      <c r="L10" s="161">
        <v>0.53265635818139856</v>
      </c>
      <c r="M10" s="162">
        <v>0.46516897746967067</v>
      </c>
      <c r="N10" s="160">
        <v>107361</v>
      </c>
      <c r="O10" s="163">
        <v>4392997.398</v>
      </c>
      <c r="P10" s="163">
        <v>708918.07126525161</v>
      </c>
      <c r="Q10" s="160">
        <v>50</v>
      </c>
      <c r="R10" s="160">
        <v>50</v>
      </c>
      <c r="S10" s="161">
        <v>1.1539349180706208E-2</v>
      </c>
      <c r="T10" s="162">
        <v>9.7599999999999992E-2</v>
      </c>
      <c r="U10" s="160">
        <v>488</v>
      </c>
      <c r="V10" s="165">
        <v>19967.984</v>
      </c>
      <c r="W10" s="163">
        <v>4087.3312964124566</v>
      </c>
      <c r="X10" s="160">
        <v>3</v>
      </c>
      <c r="Y10" s="160">
        <v>3</v>
      </c>
      <c r="Z10" s="161">
        <v>6.9236095084237244E-4</v>
      </c>
      <c r="AA10" s="162">
        <v>0.50333333333333341</v>
      </c>
      <c r="AB10" s="160">
        <v>151</v>
      </c>
      <c r="AC10" s="165">
        <v>6178.6179999999995</v>
      </c>
      <c r="AD10" s="163">
        <v>393.35505149632746</v>
      </c>
      <c r="AE10" s="160"/>
      <c r="AF10" s="160"/>
      <c r="AG10" s="161">
        <v>0</v>
      </c>
      <c r="AH10" s="162">
        <v>0</v>
      </c>
      <c r="AI10" s="160"/>
      <c r="AJ10" s="163">
        <v>0</v>
      </c>
      <c r="AK10" s="160"/>
      <c r="AL10" s="160"/>
      <c r="AM10" s="162">
        <v>0</v>
      </c>
      <c r="AN10" s="160"/>
      <c r="AO10" s="160">
        <v>0</v>
      </c>
      <c r="AP10" s="160"/>
      <c r="AQ10" s="160"/>
      <c r="AR10" s="160"/>
      <c r="AS10" s="161">
        <v>0</v>
      </c>
      <c r="AT10" s="162">
        <v>0</v>
      </c>
      <c r="AU10" s="160"/>
      <c r="AV10" s="356">
        <v>0</v>
      </c>
      <c r="AW10" s="160">
        <v>0</v>
      </c>
      <c r="AX10" s="160"/>
      <c r="AY10" s="160"/>
      <c r="AZ10" s="161">
        <v>0</v>
      </c>
      <c r="BA10" s="162">
        <v>0</v>
      </c>
      <c r="BB10" s="160"/>
      <c r="BC10" s="163">
        <v>0</v>
      </c>
      <c r="BD10" s="160"/>
      <c r="BE10" s="160"/>
      <c r="BF10" s="161">
        <v>0</v>
      </c>
      <c r="BG10" s="162">
        <v>0</v>
      </c>
      <c r="BH10" s="160"/>
      <c r="BI10" s="163">
        <v>0</v>
      </c>
      <c r="BJ10" s="160"/>
      <c r="BK10" s="160"/>
      <c r="BL10" s="161">
        <v>0</v>
      </c>
      <c r="BM10" s="162">
        <v>0</v>
      </c>
      <c r="BN10" s="160"/>
      <c r="BO10" s="163">
        <v>0</v>
      </c>
    </row>
    <row r="11" spans="1:67" x14ac:dyDescent="0.3">
      <c r="A11" s="19" t="s">
        <v>17</v>
      </c>
      <c r="B11" s="16" t="s">
        <v>30</v>
      </c>
      <c r="C11" s="159">
        <v>1288</v>
      </c>
      <c r="D11" s="160">
        <v>1288</v>
      </c>
      <c r="E11" s="161">
        <v>0.79801734820322179</v>
      </c>
      <c r="F11" s="162">
        <v>0.46749223602484469</v>
      </c>
      <c r="G11" s="160">
        <v>60213</v>
      </c>
      <c r="H11" s="163">
        <v>2463795.534</v>
      </c>
      <c r="I11" s="163">
        <v>87267.64316059975</v>
      </c>
      <c r="J11" s="160">
        <v>195</v>
      </c>
      <c r="K11" s="160">
        <v>195</v>
      </c>
      <c r="L11" s="161">
        <v>0.120817843866171</v>
      </c>
      <c r="M11" s="162">
        <v>0.49200000000000005</v>
      </c>
      <c r="N11" s="160">
        <v>9594</v>
      </c>
      <c r="O11" s="163">
        <v>392567.29200000002</v>
      </c>
      <c r="P11" s="163">
        <v>59895.590943121344</v>
      </c>
      <c r="Q11" s="160">
        <v>131</v>
      </c>
      <c r="R11" s="160">
        <v>131</v>
      </c>
      <c r="S11" s="161">
        <v>8.1164807930607194E-2</v>
      </c>
      <c r="T11" s="162">
        <v>9.2519083969465649E-2</v>
      </c>
      <c r="U11" s="160">
        <v>1212</v>
      </c>
      <c r="V11" s="165">
        <v>49592.616000000002</v>
      </c>
      <c r="W11" s="163">
        <v>10708.807996600635</v>
      </c>
      <c r="X11" s="160"/>
      <c r="Y11" s="160"/>
      <c r="Z11" s="161">
        <v>0</v>
      </c>
      <c r="AA11" s="162">
        <v>0</v>
      </c>
      <c r="AB11" s="160"/>
      <c r="AC11" s="165">
        <v>0</v>
      </c>
      <c r="AD11" s="163">
        <v>0</v>
      </c>
      <c r="AE11" s="160"/>
      <c r="AF11" s="160"/>
      <c r="AG11" s="161">
        <v>0</v>
      </c>
      <c r="AH11" s="162">
        <v>0</v>
      </c>
      <c r="AI11" s="160"/>
      <c r="AJ11" s="163">
        <v>0</v>
      </c>
      <c r="AK11" s="160"/>
      <c r="AL11" s="160"/>
      <c r="AM11" s="162">
        <v>0</v>
      </c>
      <c r="AN11" s="160"/>
      <c r="AO11" s="160">
        <v>0</v>
      </c>
      <c r="AP11" s="160"/>
      <c r="AQ11" s="160"/>
      <c r="AR11" s="160"/>
      <c r="AS11" s="161">
        <v>0</v>
      </c>
      <c r="AT11" s="162">
        <v>0</v>
      </c>
      <c r="AU11" s="160"/>
      <c r="AV11" s="356">
        <v>0</v>
      </c>
      <c r="AW11" s="160">
        <v>0</v>
      </c>
      <c r="AX11" s="160"/>
      <c r="AY11" s="160"/>
      <c r="AZ11" s="161">
        <v>0</v>
      </c>
      <c r="BA11" s="162">
        <v>0</v>
      </c>
      <c r="BB11" s="160"/>
      <c r="BC11" s="163">
        <v>0</v>
      </c>
      <c r="BD11" s="160"/>
      <c r="BE11" s="160"/>
      <c r="BF11" s="161">
        <v>0</v>
      </c>
      <c r="BG11" s="162">
        <v>0</v>
      </c>
      <c r="BH11" s="160"/>
      <c r="BI11" s="163">
        <v>0</v>
      </c>
      <c r="BJ11" s="160"/>
      <c r="BK11" s="160"/>
      <c r="BL11" s="161">
        <v>0</v>
      </c>
      <c r="BM11" s="162">
        <v>0</v>
      </c>
      <c r="BN11" s="160"/>
      <c r="BO11" s="163">
        <v>0</v>
      </c>
    </row>
    <row r="12" spans="1:67" x14ac:dyDescent="0.3">
      <c r="A12" s="19" t="s">
        <v>17</v>
      </c>
      <c r="B12" s="16" t="s">
        <v>34</v>
      </c>
      <c r="C12" s="159">
        <v>109554</v>
      </c>
      <c r="D12" s="160">
        <v>105972</v>
      </c>
      <c r="E12" s="161">
        <v>0.87885950289851467</v>
      </c>
      <c r="F12" s="162">
        <v>0.7978364096176348</v>
      </c>
      <c r="G12" s="160">
        <v>8454832</v>
      </c>
      <c r="H12" s="163">
        <v>345954815.77600002</v>
      </c>
      <c r="I12" s="163">
        <v>7180067.2989247488</v>
      </c>
      <c r="J12" s="160">
        <v>277</v>
      </c>
      <c r="K12" s="160">
        <v>277</v>
      </c>
      <c r="L12" s="161">
        <v>2.2972491063949774E-3</v>
      </c>
      <c r="M12" s="162">
        <v>0.52216606498194951</v>
      </c>
      <c r="N12" s="160">
        <v>14464</v>
      </c>
      <c r="O12" s="163">
        <v>591837.95199999993</v>
      </c>
      <c r="P12" s="163">
        <v>85082.454826895453</v>
      </c>
      <c r="Q12" s="160">
        <v>3551</v>
      </c>
      <c r="R12" s="160">
        <v>3551</v>
      </c>
      <c r="S12" s="161">
        <v>2.9449572479453304E-2</v>
      </c>
      <c r="T12" s="162">
        <v>0.10789355111236272</v>
      </c>
      <c r="U12" s="160">
        <v>38313</v>
      </c>
      <c r="V12" s="165">
        <v>1567691.334</v>
      </c>
      <c r="W12" s="163">
        <v>290282.26867121266</v>
      </c>
      <c r="X12" s="160">
        <v>9117</v>
      </c>
      <c r="Y12" s="160">
        <v>9117</v>
      </c>
      <c r="Z12" s="161">
        <v>7.5610180877267189E-2</v>
      </c>
      <c r="AA12" s="162">
        <v>0.52183393660195243</v>
      </c>
      <c r="AB12" s="160">
        <v>475756</v>
      </c>
      <c r="AC12" s="165">
        <v>19466984.008000001</v>
      </c>
      <c r="AD12" s="163">
        <v>1195406.0014973392</v>
      </c>
      <c r="AE12" s="160">
        <v>139</v>
      </c>
      <c r="AF12" s="160">
        <v>139</v>
      </c>
      <c r="AG12" s="161">
        <v>1.1527712122343027E-3</v>
      </c>
      <c r="AH12" s="162">
        <v>0.27755395683453238</v>
      </c>
      <c r="AI12" s="160">
        <v>3858</v>
      </c>
      <c r="AJ12" s="163">
        <v>21206.774448109103</v>
      </c>
      <c r="AK12" s="160"/>
      <c r="AL12" s="160"/>
      <c r="AM12" s="162">
        <v>0</v>
      </c>
      <c r="AN12" s="160"/>
      <c r="AO12" s="160">
        <v>0</v>
      </c>
      <c r="AP12" s="160"/>
      <c r="AQ12" s="160">
        <v>20</v>
      </c>
      <c r="AR12" s="160">
        <v>20</v>
      </c>
      <c r="AS12" s="161">
        <v>1.6586636147256155E-4</v>
      </c>
      <c r="AT12" s="162">
        <v>0.24199999999999999</v>
      </c>
      <c r="AU12" s="160">
        <v>484</v>
      </c>
      <c r="AV12" s="356">
        <v>60.287039999999998</v>
      </c>
      <c r="AW12" s="160">
        <v>1503</v>
      </c>
      <c r="AX12" s="160">
        <v>1416</v>
      </c>
      <c r="AY12" s="160">
        <v>1416</v>
      </c>
      <c r="AZ12" s="161">
        <v>1.1743338392257358E-2</v>
      </c>
      <c r="BA12" s="162">
        <v>0.11192090395480227</v>
      </c>
      <c r="BB12" s="160">
        <v>15848</v>
      </c>
      <c r="BC12" s="163">
        <v>332933.77309241012</v>
      </c>
      <c r="BD12" s="160">
        <v>87</v>
      </c>
      <c r="BE12" s="160">
        <v>87</v>
      </c>
      <c r="BF12" s="161">
        <v>7.2151867240564276E-4</v>
      </c>
      <c r="BG12" s="162">
        <v>0.13770114942528736</v>
      </c>
      <c r="BH12" s="160">
        <v>1198</v>
      </c>
      <c r="BI12" s="163">
        <v>20455.676736609945</v>
      </c>
      <c r="BJ12" s="160"/>
      <c r="BK12" s="160"/>
      <c r="BL12" s="161">
        <v>0</v>
      </c>
      <c r="BM12" s="162">
        <v>0</v>
      </c>
      <c r="BN12" s="160"/>
      <c r="BO12" s="163">
        <v>0</v>
      </c>
    </row>
    <row r="13" spans="1:67" x14ac:dyDescent="0.3">
      <c r="A13" s="19" t="s">
        <v>17</v>
      </c>
      <c r="B13" s="16" t="s">
        <v>35</v>
      </c>
      <c r="C13" s="159">
        <v>72626</v>
      </c>
      <c r="D13" s="160">
        <v>72454</v>
      </c>
      <c r="E13" s="161">
        <v>0.91185280273855374</v>
      </c>
      <c r="F13" s="162">
        <v>0.72375148370000275</v>
      </c>
      <c r="G13" s="160">
        <v>5243869</v>
      </c>
      <c r="H13" s="163">
        <v>214568631.74199998</v>
      </c>
      <c r="I13" s="163">
        <v>4909075.9453090793</v>
      </c>
      <c r="J13" s="160">
        <v>25</v>
      </c>
      <c r="K13" s="160">
        <v>25</v>
      </c>
      <c r="L13" s="161">
        <v>3.146316292884291E-4</v>
      </c>
      <c r="M13" s="162">
        <v>0.51479999999999992</v>
      </c>
      <c r="N13" s="160">
        <v>1287</v>
      </c>
      <c r="O13" s="163">
        <v>52661.466</v>
      </c>
      <c r="P13" s="163">
        <v>7678.9219157847883</v>
      </c>
      <c r="Q13" s="160">
        <v>732</v>
      </c>
      <c r="R13" s="160">
        <v>732</v>
      </c>
      <c r="S13" s="161">
        <v>9.2124141055652045E-3</v>
      </c>
      <c r="T13" s="162">
        <v>0.16616120218579233</v>
      </c>
      <c r="U13" s="160">
        <v>12163</v>
      </c>
      <c r="V13" s="165">
        <v>497685.63400000002</v>
      </c>
      <c r="W13" s="163">
        <v>59838.530179478359</v>
      </c>
      <c r="X13" s="160">
        <v>5810</v>
      </c>
      <c r="Y13" s="160">
        <v>5810</v>
      </c>
      <c r="Z13" s="161">
        <v>7.3120390646630923E-2</v>
      </c>
      <c r="AA13" s="162">
        <v>0.51956454388984508</v>
      </c>
      <c r="AB13" s="160">
        <v>301867</v>
      </c>
      <c r="AC13" s="165">
        <v>12351793.905999999</v>
      </c>
      <c r="AD13" s="163">
        <v>761797.61639788758</v>
      </c>
      <c r="AE13" s="160">
        <v>339</v>
      </c>
      <c r="AF13" s="160">
        <v>339</v>
      </c>
      <c r="AG13" s="161">
        <v>4.2664048931510988E-3</v>
      </c>
      <c r="AH13" s="162">
        <v>0.23778761061946901</v>
      </c>
      <c r="AI13" s="160">
        <v>8061</v>
      </c>
      <c r="AJ13" s="163">
        <v>51720.118977762482</v>
      </c>
      <c r="AK13" s="160"/>
      <c r="AL13" s="160"/>
      <c r="AM13" s="162">
        <v>0</v>
      </c>
      <c r="AN13" s="160"/>
      <c r="AO13" s="160">
        <v>0</v>
      </c>
      <c r="AP13" s="160"/>
      <c r="AQ13" s="160">
        <v>34</v>
      </c>
      <c r="AR13" s="160">
        <v>34</v>
      </c>
      <c r="AS13" s="161">
        <v>4.2789901583226359E-4</v>
      </c>
      <c r="AT13" s="162">
        <v>0.23235294117647057</v>
      </c>
      <c r="AU13" s="160">
        <v>790</v>
      </c>
      <c r="AV13" s="356">
        <v>57.883764705882349</v>
      </c>
      <c r="AW13" s="160">
        <v>64</v>
      </c>
      <c r="AX13" s="160">
        <v>59</v>
      </c>
      <c r="AY13" s="160">
        <v>59</v>
      </c>
      <c r="AZ13" s="161">
        <v>7.4253064512069269E-4</v>
      </c>
      <c r="BA13" s="162">
        <v>0.10220338983050847</v>
      </c>
      <c r="BB13" s="160">
        <v>603</v>
      </c>
      <c r="BC13" s="163">
        <v>13872.240545517088</v>
      </c>
      <c r="BD13" s="160"/>
      <c r="BE13" s="160"/>
      <c r="BF13" s="161">
        <v>0</v>
      </c>
      <c r="BG13" s="162">
        <v>0</v>
      </c>
      <c r="BH13" s="160"/>
      <c r="BI13" s="163">
        <v>0</v>
      </c>
      <c r="BJ13" s="160">
        <v>5</v>
      </c>
      <c r="BK13" s="160">
        <v>5</v>
      </c>
      <c r="BL13" s="161">
        <v>6.2926325857685819E-5</v>
      </c>
      <c r="BM13" s="162">
        <v>0.114</v>
      </c>
      <c r="BN13" s="160">
        <v>57</v>
      </c>
      <c r="BO13" s="163">
        <v>540.25616640699309</v>
      </c>
    </row>
    <row r="14" spans="1:67" x14ac:dyDescent="0.3">
      <c r="A14" s="19" t="s">
        <v>17</v>
      </c>
      <c r="B14" s="16" t="s">
        <v>37</v>
      </c>
      <c r="C14" s="159">
        <v>28006</v>
      </c>
      <c r="D14" s="160">
        <v>27718</v>
      </c>
      <c r="E14" s="161">
        <v>0.97440764958166348</v>
      </c>
      <c r="F14" s="162">
        <v>0.68197092142290205</v>
      </c>
      <c r="G14" s="160">
        <v>1890287</v>
      </c>
      <c r="H14" s="163">
        <v>77346763.466000006</v>
      </c>
      <c r="I14" s="163">
        <v>1878015.9418676272</v>
      </c>
      <c r="J14" s="160">
        <v>48</v>
      </c>
      <c r="K14" s="160">
        <v>48</v>
      </c>
      <c r="L14" s="161">
        <v>1.6874077198903185E-3</v>
      </c>
      <c r="M14" s="162">
        <v>0.53291666666666659</v>
      </c>
      <c r="N14" s="160">
        <v>2558</v>
      </c>
      <c r="O14" s="163">
        <v>104668.24399999999</v>
      </c>
      <c r="P14" s="163">
        <v>14743.530078306792</v>
      </c>
      <c r="Q14" s="160">
        <v>223</v>
      </c>
      <c r="R14" s="160">
        <v>223</v>
      </c>
      <c r="S14" s="161">
        <v>7.8394150319904387E-3</v>
      </c>
      <c r="T14" s="162">
        <v>0.11304932735426008</v>
      </c>
      <c r="U14" s="160">
        <v>2521</v>
      </c>
      <c r="V14" s="165">
        <v>103154.27799999999</v>
      </c>
      <c r="W14" s="163">
        <v>18229.497581999556</v>
      </c>
      <c r="X14" s="160">
        <v>280</v>
      </c>
      <c r="Y14" s="160">
        <v>280</v>
      </c>
      <c r="Z14" s="161">
        <v>9.8432116993601906E-3</v>
      </c>
      <c r="AA14" s="162">
        <v>0.51510714285714287</v>
      </c>
      <c r="AB14" s="160">
        <v>14423</v>
      </c>
      <c r="AC14" s="165">
        <v>590160.31400000001</v>
      </c>
      <c r="AD14" s="163">
        <v>36713.138139657232</v>
      </c>
      <c r="AE14" s="160">
        <v>35</v>
      </c>
      <c r="AF14" s="160">
        <v>35</v>
      </c>
      <c r="AG14" s="161">
        <v>1.2304014624200238E-3</v>
      </c>
      <c r="AH14" s="162">
        <v>0.16628571428571429</v>
      </c>
      <c r="AI14" s="160">
        <v>582</v>
      </c>
      <c r="AJ14" s="163">
        <v>5339.8352926893422</v>
      </c>
      <c r="AK14" s="160"/>
      <c r="AL14" s="160"/>
      <c r="AM14" s="162">
        <v>0</v>
      </c>
      <c r="AN14" s="160"/>
      <c r="AO14" s="160">
        <v>0</v>
      </c>
      <c r="AP14" s="160"/>
      <c r="AQ14" s="160">
        <v>30</v>
      </c>
      <c r="AR14" s="160">
        <v>30</v>
      </c>
      <c r="AS14" s="161">
        <v>1.054629824931449E-3</v>
      </c>
      <c r="AT14" s="162">
        <v>0.25533333333333336</v>
      </c>
      <c r="AU14" s="160">
        <v>766</v>
      </c>
      <c r="AV14" s="356">
        <v>63.608640000000008</v>
      </c>
      <c r="AW14" s="160">
        <v>112</v>
      </c>
      <c r="AX14" s="160">
        <v>105</v>
      </c>
      <c r="AY14" s="160">
        <v>105</v>
      </c>
      <c r="AZ14" s="161">
        <v>3.6912043872600717E-3</v>
      </c>
      <c r="BA14" s="162">
        <v>0.10380952380952381</v>
      </c>
      <c r="BB14" s="160">
        <v>1090</v>
      </c>
      <c r="BC14" s="163">
        <v>24687.885716598208</v>
      </c>
      <c r="BD14" s="160">
        <v>7</v>
      </c>
      <c r="BE14" s="160">
        <v>7</v>
      </c>
      <c r="BF14" s="161">
        <v>2.4608029248400476E-4</v>
      </c>
      <c r="BG14" s="162">
        <v>0.13</v>
      </c>
      <c r="BH14" s="160">
        <v>91</v>
      </c>
      <c r="BI14" s="163">
        <v>1645.8590477732139</v>
      </c>
      <c r="BJ14" s="160"/>
      <c r="BK14" s="160"/>
      <c r="BL14" s="161">
        <v>0</v>
      </c>
      <c r="BM14" s="162">
        <v>0</v>
      </c>
      <c r="BN14" s="160"/>
      <c r="BO14" s="163">
        <v>0</v>
      </c>
    </row>
    <row r="15" spans="1:67" x14ac:dyDescent="0.3">
      <c r="A15" s="19" t="s">
        <v>17</v>
      </c>
      <c r="B15" s="16" t="s">
        <v>41</v>
      </c>
      <c r="C15" s="159">
        <v>20129</v>
      </c>
      <c r="D15" s="160">
        <v>19903</v>
      </c>
      <c r="E15" s="161">
        <v>0.56137530320979301</v>
      </c>
      <c r="F15" s="162">
        <v>0.7267617947043159</v>
      </c>
      <c r="G15" s="160">
        <v>1446474</v>
      </c>
      <c r="H15" s="163">
        <v>59186823.131999999</v>
      </c>
      <c r="I15" s="163">
        <v>1348515.451727808</v>
      </c>
      <c r="J15" s="160">
        <v>11261</v>
      </c>
      <c r="K15" s="160">
        <v>11261</v>
      </c>
      <c r="L15" s="161">
        <v>0.31762283522310597</v>
      </c>
      <c r="M15" s="162">
        <v>0.77682976645058166</v>
      </c>
      <c r="N15" s="160">
        <v>874788</v>
      </c>
      <c r="O15" s="163">
        <v>35794575.383999996</v>
      </c>
      <c r="P15" s="163">
        <v>3458893.5877460996</v>
      </c>
      <c r="Q15" s="160">
        <v>2086</v>
      </c>
      <c r="R15" s="160">
        <v>2086</v>
      </c>
      <c r="S15" s="161">
        <v>5.8836802617476168E-2</v>
      </c>
      <c r="T15" s="162">
        <v>0.12196069031639502</v>
      </c>
      <c r="U15" s="160">
        <v>25441</v>
      </c>
      <c r="V15" s="165">
        <v>1040994.838</v>
      </c>
      <c r="W15" s="163">
        <v>170523.46168632768</v>
      </c>
      <c r="X15" s="160">
        <v>2080</v>
      </c>
      <c r="Y15" s="160">
        <v>2080</v>
      </c>
      <c r="Z15" s="161">
        <v>5.8667569244655049E-2</v>
      </c>
      <c r="AA15" s="162">
        <v>0.51007692307692309</v>
      </c>
      <c r="AB15" s="160">
        <v>106096</v>
      </c>
      <c r="AC15" s="165">
        <v>4341236.1279999996</v>
      </c>
      <c r="AD15" s="163">
        <v>272726.16903745371</v>
      </c>
      <c r="AE15" s="160">
        <v>13</v>
      </c>
      <c r="AF15" s="160">
        <v>13</v>
      </c>
      <c r="AG15" s="161">
        <v>3.6667230777909406E-4</v>
      </c>
      <c r="AH15" s="162">
        <v>0.21769230769230771</v>
      </c>
      <c r="AI15" s="160">
        <v>283</v>
      </c>
      <c r="AJ15" s="163">
        <v>1983.3673944274699</v>
      </c>
      <c r="AK15" s="160"/>
      <c r="AL15" s="160"/>
      <c r="AM15" s="162">
        <v>0</v>
      </c>
      <c r="AN15" s="160"/>
      <c r="AO15" s="160">
        <v>0</v>
      </c>
      <c r="AP15" s="160"/>
      <c r="AQ15" s="160">
        <v>51</v>
      </c>
      <c r="AR15" s="160">
        <v>51</v>
      </c>
      <c r="AS15" s="161">
        <v>1.4384836689795228E-3</v>
      </c>
      <c r="AT15" s="162">
        <v>0.23156862745098039</v>
      </c>
      <c r="AU15" s="160">
        <v>1181</v>
      </c>
      <c r="AV15" s="356">
        <v>57.688376470588238</v>
      </c>
      <c r="AW15" s="160">
        <v>60</v>
      </c>
      <c r="AX15" s="160">
        <v>28</v>
      </c>
      <c r="AY15" s="160">
        <v>28</v>
      </c>
      <c r="AZ15" s="161">
        <v>7.8975573983189481E-4</v>
      </c>
      <c r="BA15" s="162">
        <v>0.11214285714285714</v>
      </c>
      <c r="BB15" s="160">
        <v>314</v>
      </c>
      <c r="BC15" s="163">
        <v>6583.4361910928556</v>
      </c>
      <c r="BD15" s="160">
        <v>32</v>
      </c>
      <c r="BE15" s="160">
        <v>32</v>
      </c>
      <c r="BF15" s="161">
        <v>9.0257798837930841E-4</v>
      </c>
      <c r="BG15" s="162">
        <v>0.1340625</v>
      </c>
      <c r="BH15" s="160">
        <v>429</v>
      </c>
      <c r="BI15" s="163">
        <v>7523.9270755346915</v>
      </c>
      <c r="BJ15" s="160"/>
      <c r="BK15" s="160"/>
      <c r="BL15" s="161">
        <v>0</v>
      </c>
      <c r="BM15" s="162">
        <v>0</v>
      </c>
      <c r="BN15" s="160"/>
      <c r="BO15" s="163">
        <v>0</v>
      </c>
    </row>
    <row r="16" spans="1:67" x14ac:dyDescent="0.3">
      <c r="A16" s="19" t="s">
        <v>17</v>
      </c>
      <c r="B16" s="16" t="s">
        <v>42</v>
      </c>
      <c r="C16" s="159">
        <v>35560</v>
      </c>
      <c r="D16" s="160">
        <v>35434</v>
      </c>
      <c r="E16" s="161">
        <v>0.70916223031661529</v>
      </c>
      <c r="F16" s="162">
        <v>0.64497516509567077</v>
      </c>
      <c r="G16" s="160">
        <v>2285405</v>
      </c>
      <c r="H16" s="163">
        <v>93514201.789999992</v>
      </c>
      <c r="I16" s="163">
        <v>2400808.7482551951</v>
      </c>
      <c r="J16" s="160">
        <v>866</v>
      </c>
      <c r="K16" s="160">
        <v>866</v>
      </c>
      <c r="L16" s="161">
        <v>1.7331785614217669E-2</v>
      </c>
      <c r="M16" s="162">
        <v>0.52555427251732101</v>
      </c>
      <c r="N16" s="160">
        <v>45513</v>
      </c>
      <c r="O16" s="163">
        <v>1862300.9339999999</v>
      </c>
      <c r="P16" s="163">
        <v>265997.85516278504</v>
      </c>
      <c r="Q16" s="160">
        <v>3313</v>
      </c>
      <c r="R16" s="160">
        <v>3313</v>
      </c>
      <c r="S16" s="161">
        <v>6.6305087459472445E-2</v>
      </c>
      <c r="T16" s="162">
        <v>0.12961666163597946</v>
      </c>
      <c r="U16" s="160">
        <v>42942</v>
      </c>
      <c r="V16" s="165">
        <v>1757100.7560000001</v>
      </c>
      <c r="W16" s="163">
        <v>270826.57170028938</v>
      </c>
      <c r="X16" s="160">
        <v>10139</v>
      </c>
      <c r="Y16" s="160">
        <v>10139</v>
      </c>
      <c r="Z16" s="161">
        <v>0.2029179842292759</v>
      </c>
      <c r="AA16" s="162">
        <v>0.59378242430219941</v>
      </c>
      <c r="AB16" s="160">
        <v>602036</v>
      </c>
      <c r="AC16" s="165">
        <v>24634109.048</v>
      </c>
      <c r="AD16" s="163">
        <v>1329408.9557070881</v>
      </c>
      <c r="AE16" s="160">
        <v>6</v>
      </c>
      <c r="AF16" s="160">
        <v>6</v>
      </c>
      <c r="AG16" s="161">
        <v>1.2008165552575751E-4</v>
      </c>
      <c r="AH16" s="162">
        <v>0.23333333333333331</v>
      </c>
      <c r="AI16" s="160">
        <v>140</v>
      </c>
      <c r="AJ16" s="163">
        <v>915.40033588960159</v>
      </c>
      <c r="AK16" s="160"/>
      <c r="AL16" s="160"/>
      <c r="AM16" s="162">
        <v>0</v>
      </c>
      <c r="AN16" s="160"/>
      <c r="AO16" s="160">
        <v>0</v>
      </c>
      <c r="AP16" s="160"/>
      <c r="AQ16" s="160"/>
      <c r="AR16" s="160"/>
      <c r="AS16" s="161">
        <v>0</v>
      </c>
      <c r="AT16" s="162">
        <v>0</v>
      </c>
      <c r="AU16" s="160"/>
      <c r="AV16" s="356">
        <v>0</v>
      </c>
      <c r="AW16" s="160">
        <v>208</v>
      </c>
      <c r="AX16" s="160">
        <v>206</v>
      </c>
      <c r="AY16" s="160">
        <v>206</v>
      </c>
      <c r="AZ16" s="161">
        <v>4.1228035063843411E-3</v>
      </c>
      <c r="BA16" s="162">
        <v>8.2864077669902905E-2</v>
      </c>
      <c r="BB16" s="160">
        <v>1707</v>
      </c>
      <c r="BC16" s="163">
        <v>48435.280548754577</v>
      </c>
      <c r="BD16" s="160">
        <v>2</v>
      </c>
      <c r="BE16" s="160">
        <v>2</v>
      </c>
      <c r="BF16" s="161">
        <v>4.002721850858584E-5</v>
      </c>
      <c r="BG16" s="162">
        <v>0.1</v>
      </c>
      <c r="BH16" s="160">
        <v>20</v>
      </c>
      <c r="BI16" s="163">
        <v>470.24544222091822</v>
      </c>
      <c r="BJ16" s="160"/>
      <c r="BK16" s="160"/>
      <c r="BL16" s="161">
        <v>0</v>
      </c>
      <c r="BM16" s="162">
        <v>0</v>
      </c>
      <c r="BN16" s="160"/>
      <c r="BO16" s="163">
        <v>0</v>
      </c>
    </row>
    <row r="17" spans="1:67" x14ac:dyDescent="0.3">
      <c r="A17" s="19" t="s">
        <v>17</v>
      </c>
      <c r="B17" s="16" t="s">
        <v>44</v>
      </c>
      <c r="C17" s="159">
        <v>25914</v>
      </c>
      <c r="D17" s="160">
        <v>25914</v>
      </c>
      <c r="E17" s="161">
        <v>0.83763778000452538</v>
      </c>
      <c r="F17" s="162">
        <v>0.72675426410434507</v>
      </c>
      <c r="G17" s="160">
        <v>1883311</v>
      </c>
      <c r="H17" s="163">
        <v>77061319.497999996</v>
      </c>
      <c r="I17" s="163">
        <v>1755787.0379377189</v>
      </c>
      <c r="J17" s="160">
        <v>1143</v>
      </c>
      <c r="K17" s="160">
        <v>1143</v>
      </c>
      <c r="L17" s="161">
        <v>3.6946051653360054E-2</v>
      </c>
      <c r="M17" s="162">
        <v>0.55182852143482064</v>
      </c>
      <c r="N17" s="160">
        <v>63074</v>
      </c>
      <c r="O17" s="163">
        <v>2580861.932</v>
      </c>
      <c r="P17" s="163">
        <v>351080.30998968048</v>
      </c>
      <c r="Q17" s="160">
        <v>238</v>
      </c>
      <c r="R17" s="160">
        <v>238</v>
      </c>
      <c r="S17" s="161">
        <v>7.693053625109093E-3</v>
      </c>
      <c r="T17" s="162">
        <v>9.4831932773109251E-2</v>
      </c>
      <c r="U17" s="160">
        <v>2257</v>
      </c>
      <c r="V17" s="165">
        <v>92351.925999999992</v>
      </c>
      <c r="W17" s="163">
        <v>19455.696970923291</v>
      </c>
      <c r="X17" s="160">
        <v>1890</v>
      </c>
      <c r="Y17" s="160">
        <v>1890</v>
      </c>
      <c r="Z17" s="161">
        <v>6.1091896434689853E-2</v>
      </c>
      <c r="AA17" s="162">
        <v>0.49719047619047624</v>
      </c>
      <c r="AB17" s="160">
        <v>93969</v>
      </c>
      <c r="AC17" s="165">
        <v>3845023.5419999999</v>
      </c>
      <c r="AD17" s="163">
        <v>247813.68244268629</v>
      </c>
      <c r="AE17" s="160"/>
      <c r="AF17" s="160"/>
      <c r="AG17" s="161">
        <v>0</v>
      </c>
      <c r="AH17" s="162">
        <v>0</v>
      </c>
      <c r="AI17" s="160"/>
      <c r="AJ17" s="163">
        <v>0</v>
      </c>
      <c r="AK17" s="160"/>
      <c r="AL17" s="160"/>
      <c r="AM17" s="162">
        <v>0</v>
      </c>
      <c r="AN17" s="160"/>
      <c r="AO17" s="160">
        <v>0</v>
      </c>
      <c r="AP17" s="160"/>
      <c r="AQ17" s="160">
        <v>1506</v>
      </c>
      <c r="AR17" s="160">
        <v>1506</v>
      </c>
      <c r="AS17" s="161">
        <v>4.8679574619387787E-2</v>
      </c>
      <c r="AT17" s="162">
        <v>0.31245019920318723</v>
      </c>
      <c r="AU17" s="160">
        <v>47055</v>
      </c>
      <c r="AV17" s="356">
        <v>77.837593625498002</v>
      </c>
      <c r="AW17" s="160">
        <v>246</v>
      </c>
      <c r="AX17" s="160">
        <v>216</v>
      </c>
      <c r="AY17" s="160">
        <v>216</v>
      </c>
      <c r="AZ17" s="161">
        <v>6.9819310211074121E-3</v>
      </c>
      <c r="BA17" s="162">
        <v>9.3935185185185191E-2</v>
      </c>
      <c r="BB17" s="160">
        <v>2029</v>
      </c>
      <c r="BC17" s="163">
        <v>50786.507759859167</v>
      </c>
      <c r="BD17" s="160">
        <v>30</v>
      </c>
      <c r="BE17" s="160">
        <v>30</v>
      </c>
      <c r="BF17" s="161">
        <v>9.697126418204739E-4</v>
      </c>
      <c r="BG17" s="162">
        <v>9.7333333333333327E-2</v>
      </c>
      <c r="BH17" s="160">
        <v>292</v>
      </c>
      <c r="BI17" s="163">
        <v>7053.681633313774</v>
      </c>
      <c r="BJ17" s="160"/>
      <c r="BK17" s="160"/>
      <c r="BL17" s="161">
        <v>0</v>
      </c>
      <c r="BM17" s="162">
        <v>0</v>
      </c>
      <c r="BN17" s="160"/>
      <c r="BO17" s="163">
        <v>0</v>
      </c>
    </row>
    <row r="18" spans="1:67" x14ac:dyDescent="0.3">
      <c r="A18" s="19" t="s">
        <v>17</v>
      </c>
      <c r="B18" s="16" t="s">
        <v>46</v>
      </c>
      <c r="C18" s="159">
        <v>14365</v>
      </c>
      <c r="D18" s="160">
        <v>14365</v>
      </c>
      <c r="E18" s="161">
        <v>0.80656934306569339</v>
      </c>
      <c r="F18" s="162">
        <v>0.72777793247476508</v>
      </c>
      <c r="G18" s="160">
        <v>1045453</v>
      </c>
      <c r="H18" s="163">
        <v>42777845.854000002</v>
      </c>
      <c r="I18" s="163">
        <v>973291.6878897635</v>
      </c>
      <c r="J18" s="160">
        <v>300</v>
      </c>
      <c r="K18" s="160">
        <v>300</v>
      </c>
      <c r="L18" s="161">
        <v>1.6844469399213923E-2</v>
      </c>
      <c r="M18" s="162">
        <v>0.51436666666666664</v>
      </c>
      <c r="N18" s="160">
        <v>15431</v>
      </c>
      <c r="O18" s="163">
        <v>631405.65799999994</v>
      </c>
      <c r="P18" s="163">
        <v>92147.062989417449</v>
      </c>
      <c r="Q18" s="160">
        <v>825</v>
      </c>
      <c r="R18" s="160">
        <v>825</v>
      </c>
      <c r="S18" s="161">
        <v>4.6322290847838295E-2</v>
      </c>
      <c r="T18" s="162">
        <v>9.864242424242424E-2</v>
      </c>
      <c r="U18" s="160">
        <v>8138</v>
      </c>
      <c r="V18" s="165">
        <v>332990.68400000001</v>
      </c>
      <c r="W18" s="163">
        <v>67440.966390805537</v>
      </c>
      <c r="X18" s="160">
        <v>648</v>
      </c>
      <c r="Y18" s="160">
        <v>648</v>
      </c>
      <c r="Z18" s="161">
        <v>3.638405390230208E-2</v>
      </c>
      <c r="AA18" s="162">
        <v>0.45762345679012351</v>
      </c>
      <c r="AB18" s="160">
        <v>29654</v>
      </c>
      <c r="AC18" s="165">
        <v>1213382.372</v>
      </c>
      <c r="AD18" s="163">
        <v>84964.69112320675</v>
      </c>
      <c r="AE18" s="160"/>
      <c r="AF18" s="160"/>
      <c r="AG18" s="161">
        <v>0</v>
      </c>
      <c r="AH18" s="162">
        <v>0</v>
      </c>
      <c r="AI18" s="160"/>
      <c r="AJ18" s="163">
        <v>0</v>
      </c>
      <c r="AK18" s="160"/>
      <c r="AL18" s="160"/>
      <c r="AM18" s="162">
        <v>0</v>
      </c>
      <c r="AN18" s="160"/>
      <c r="AO18" s="160">
        <v>0</v>
      </c>
      <c r="AP18" s="160"/>
      <c r="AQ18" s="160">
        <v>1529</v>
      </c>
      <c r="AR18" s="160">
        <v>1529</v>
      </c>
      <c r="AS18" s="161">
        <v>8.5850645704660306E-2</v>
      </c>
      <c r="AT18" s="162">
        <v>0.24499672988881621</v>
      </c>
      <c r="AU18" s="160">
        <v>37460</v>
      </c>
      <c r="AV18" s="356">
        <v>61.033585349901898</v>
      </c>
      <c r="AW18" s="160">
        <v>143</v>
      </c>
      <c r="AX18" s="160">
        <v>143</v>
      </c>
      <c r="AY18" s="160">
        <v>143</v>
      </c>
      <c r="AZ18" s="161">
        <v>8.0291970802919711E-3</v>
      </c>
      <c r="BA18" s="162">
        <v>0.1093006993006993</v>
      </c>
      <c r="BB18" s="160">
        <v>1563</v>
      </c>
      <c r="BC18" s="163">
        <v>33622.549118795658</v>
      </c>
      <c r="BD18" s="160"/>
      <c r="BE18" s="160"/>
      <c r="BF18" s="161">
        <v>0</v>
      </c>
      <c r="BG18" s="162">
        <v>0</v>
      </c>
      <c r="BH18" s="160"/>
      <c r="BI18" s="163">
        <v>0</v>
      </c>
      <c r="BJ18" s="160"/>
      <c r="BK18" s="160"/>
      <c r="BL18" s="161">
        <v>0</v>
      </c>
      <c r="BM18" s="162">
        <v>0</v>
      </c>
      <c r="BN18" s="160"/>
      <c r="BO18" s="163">
        <v>0</v>
      </c>
    </row>
    <row r="19" spans="1:67" x14ac:dyDescent="0.3">
      <c r="A19" s="19" t="s">
        <v>17</v>
      </c>
      <c r="B19" s="16" t="s">
        <v>50</v>
      </c>
      <c r="C19" s="159">
        <v>23824</v>
      </c>
      <c r="D19" s="160">
        <v>23824</v>
      </c>
      <c r="E19" s="161">
        <v>0.97779601887954037</v>
      </c>
      <c r="F19" s="162">
        <v>0.42248572867696438</v>
      </c>
      <c r="G19" s="160">
        <v>1006530</v>
      </c>
      <c r="H19" s="163">
        <v>41185194.539999999</v>
      </c>
      <c r="I19" s="163">
        <v>1614180.3809457519</v>
      </c>
      <c r="J19" s="160">
        <v>70</v>
      </c>
      <c r="K19" s="160">
        <v>70</v>
      </c>
      <c r="L19" s="161">
        <v>2.872973527601067E-3</v>
      </c>
      <c r="M19" s="162">
        <v>0.52585714285714291</v>
      </c>
      <c r="N19" s="160">
        <v>3681</v>
      </c>
      <c r="O19" s="163">
        <v>150619.158</v>
      </c>
      <c r="P19" s="163">
        <v>21500.981364197407</v>
      </c>
      <c r="Q19" s="160">
        <v>275</v>
      </c>
      <c r="R19" s="160">
        <v>275</v>
      </c>
      <c r="S19" s="161">
        <v>1.1286681715575621E-2</v>
      </c>
      <c r="T19" s="162">
        <v>9.5527272727272725E-2</v>
      </c>
      <c r="U19" s="160">
        <v>2627</v>
      </c>
      <c r="V19" s="165">
        <v>107491.586</v>
      </c>
      <c r="W19" s="163">
        <v>22480.322130268509</v>
      </c>
      <c r="X19" s="160">
        <v>108</v>
      </c>
      <c r="Y19" s="160">
        <v>108</v>
      </c>
      <c r="Z19" s="161">
        <v>4.4325877282987893E-3</v>
      </c>
      <c r="AA19" s="162">
        <v>0.24314814814814814</v>
      </c>
      <c r="AB19" s="160">
        <v>2626</v>
      </c>
      <c r="AC19" s="165">
        <v>107450.66800000001</v>
      </c>
      <c r="AD19" s="163">
        <v>14160.781853867789</v>
      </c>
      <c r="AE19" s="160"/>
      <c r="AF19" s="160"/>
      <c r="AG19" s="161">
        <v>0</v>
      </c>
      <c r="AH19" s="162">
        <v>0</v>
      </c>
      <c r="AI19" s="160"/>
      <c r="AJ19" s="163">
        <v>0</v>
      </c>
      <c r="AK19" s="160"/>
      <c r="AL19" s="160"/>
      <c r="AM19" s="162">
        <v>0</v>
      </c>
      <c r="AN19" s="160"/>
      <c r="AO19" s="160">
        <v>0</v>
      </c>
      <c r="AP19" s="160"/>
      <c r="AQ19" s="160">
        <v>78</v>
      </c>
      <c r="AR19" s="160">
        <v>78</v>
      </c>
      <c r="AS19" s="161">
        <v>3.2013133593269032E-3</v>
      </c>
      <c r="AT19" s="162">
        <v>0.13500000000000001</v>
      </c>
      <c r="AU19" s="160">
        <v>1053</v>
      </c>
      <c r="AV19" s="356">
        <v>33.6312</v>
      </c>
      <c r="AW19" s="160">
        <v>10</v>
      </c>
      <c r="AX19" s="160"/>
      <c r="AY19" s="160"/>
      <c r="AZ19" s="161">
        <v>0</v>
      </c>
      <c r="BA19" s="162">
        <v>0</v>
      </c>
      <c r="BB19" s="160"/>
      <c r="BC19" s="163">
        <v>0</v>
      </c>
      <c r="BD19" s="160">
        <v>10</v>
      </c>
      <c r="BE19" s="160">
        <v>10</v>
      </c>
      <c r="BF19" s="161">
        <v>4.1042478965729528E-4</v>
      </c>
      <c r="BG19" s="162">
        <v>0.11599999999999999</v>
      </c>
      <c r="BH19" s="160">
        <v>116</v>
      </c>
      <c r="BI19" s="163">
        <v>2351.2272111045913</v>
      </c>
      <c r="BJ19" s="160"/>
      <c r="BK19" s="160"/>
      <c r="BL19" s="161">
        <v>0</v>
      </c>
      <c r="BM19" s="162">
        <v>0</v>
      </c>
      <c r="BN19" s="160"/>
      <c r="BO19" s="163">
        <v>0</v>
      </c>
    </row>
    <row r="20" spans="1:67" x14ac:dyDescent="0.3">
      <c r="A20" s="19" t="s">
        <v>17</v>
      </c>
      <c r="B20" s="16" t="s">
        <v>51</v>
      </c>
      <c r="C20" s="159">
        <v>6345</v>
      </c>
      <c r="D20" s="160">
        <v>6345</v>
      </c>
      <c r="E20" s="161">
        <v>0.99264705882352944</v>
      </c>
      <c r="F20" s="162">
        <v>0.22834357762017338</v>
      </c>
      <c r="G20" s="160">
        <v>144884</v>
      </c>
      <c r="H20" s="163">
        <v>5928363.5120000001</v>
      </c>
      <c r="I20" s="163">
        <v>429901.54957609111</v>
      </c>
      <c r="J20" s="160"/>
      <c r="K20" s="160"/>
      <c r="L20" s="161">
        <v>0</v>
      </c>
      <c r="M20" s="162">
        <v>0</v>
      </c>
      <c r="N20" s="160"/>
      <c r="O20" s="163">
        <v>0</v>
      </c>
      <c r="P20" s="163">
        <v>0</v>
      </c>
      <c r="Q20" s="160">
        <v>47</v>
      </c>
      <c r="R20" s="160">
        <v>47</v>
      </c>
      <c r="S20" s="161">
        <v>7.3529411764705881E-3</v>
      </c>
      <c r="T20" s="162">
        <v>7.5957446808510645E-2</v>
      </c>
      <c r="U20" s="160">
        <v>357</v>
      </c>
      <c r="V20" s="165">
        <v>14607.726000000001</v>
      </c>
      <c r="W20" s="163">
        <v>3842.0914186277087</v>
      </c>
      <c r="X20" s="160"/>
      <c r="Y20" s="160"/>
      <c r="Z20" s="161">
        <v>0</v>
      </c>
      <c r="AA20" s="162">
        <v>0</v>
      </c>
      <c r="AB20" s="160"/>
      <c r="AC20" s="165">
        <v>0</v>
      </c>
      <c r="AD20" s="163">
        <v>0</v>
      </c>
      <c r="AE20" s="160"/>
      <c r="AF20" s="160"/>
      <c r="AG20" s="161">
        <v>0</v>
      </c>
      <c r="AH20" s="162">
        <v>0</v>
      </c>
      <c r="AI20" s="160"/>
      <c r="AJ20" s="163">
        <v>0</v>
      </c>
      <c r="AK20" s="160"/>
      <c r="AL20" s="160"/>
      <c r="AM20" s="162">
        <v>0</v>
      </c>
      <c r="AN20" s="160"/>
      <c r="AO20" s="160">
        <v>0</v>
      </c>
      <c r="AP20" s="160"/>
      <c r="AQ20" s="160"/>
      <c r="AR20" s="160"/>
      <c r="AS20" s="161">
        <v>0</v>
      </c>
      <c r="AT20" s="162">
        <v>0</v>
      </c>
      <c r="AU20" s="160"/>
      <c r="AV20" s="356">
        <v>0</v>
      </c>
      <c r="AW20" s="160">
        <v>0</v>
      </c>
      <c r="AX20" s="160"/>
      <c r="AY20" s="160"/>
      <c r="AZ20" s="161">
        <v>0</v>
      </c>
      <c r="BA20" s="162">
        <v>0</v>
      </c>
      <c r="BB20" s="160"/>
      <c r="BC20" s="163">
        <v>0</v>
      </c>
      <c r="BD20" s="160"/>
      <c r="BE20" s="160"/>
      <c r="BF20" s="161">
        <v>0</v>
      </c>
      <c r="BG20" s="162">
        <v>0</v>
      </c>
      <c r="BH20" s="160"/>
      <c r="BI20" s="163">
        <v>0</v>
      </c>
      <c r="BJ20" s="160"/>
      <c r="BK20" s="160"/>
      <c r="BL20" s="161">
        <v>0</v>
      </c>
      <c r="BM20" s="162">
        <v>0</v>
      </c>
      <c r="BN20" s="160"/>
      <c r="BO20" s="163">
        <v>0</v>
      </c>
    </row>
    <row r="21" spans="1:67" x14ac:dyDescent="0.3">
      <c r="A21" s="19" t="s">
        <v>17</v>
      </c>
      <c r="B21" s="16" t="s">
        <v>53</v>
      </c>
      <c r="C21" s="159">
        <v>4717</v>
      </c>
      <c r="D21" s="160">
        <v>4717</v>
      </c>
      <c r="E21" s="161">
        <v>0.91132148377125188</v>
      </c>
      <c r="F21" s="162">
        <v>0.40621581513673943</v>
      </c>
      <c r="G21" s="160">
        <v>191612</v>
      </c>
      <c r="H21" s="163">
        <v>7840379.8159999996</v>
      </c>
      <c r="I21" s="163">
        <v>319597.41676129581</v>
      </c>
      <c r="J21" s="160">
        <v>300</v>
      </c>
      <c r="K21" s="160">
        <v>300</v>
      </c>
      <c r="L21" s="161">
        <v>5.7959814528593508E-2</v>
      </c>
      <c r="M21" s="162">
        <v>0.50149999999999995</v>
      </c>
      <c r="N21" s="160">
        <v>15045</v>
      </c>
      <c r="O21" s="163">
        <v>615611.30999999994</v>
      </c>
      <c r="P21" s="163">
        <v>92147.062989417449</v>
      </c>
      <c r="Q21" s="160">
        <v>146</v>
      </c>
      <c r="R21" s="160">
        <v>146</v>
      </c>
      <c r="S21" s="161">
        <v>2.8207109737248839E-2</v>
      </c>
      <c r="T21" s="162">
        <v>8.3493150684931516E-2</v>
      </c>
      <c r="U21" s="160">
        <v>1219</v>
      </c>
      <c r="V21" s="165">
        <v>49879.042000000001</v>
      </c>
      <c r="W21" s="163">
        <v>11935.007385524372</v>
      </c>
      <c r="X21" s="160"/>
      <c r="Y21" s="160"/>
      <c r="Z21" s="161">
        <v>0</v>
      </c>
      <c r="AA21" s="162">
        <v>0</v>
      </c>
      <c r="AB21" s="160"/>
      <c r="AC21" s="165">
        <v>0</v>
      </c>
      <c r="AD21" s="163">
        <v>0</v>
      </c>
      <c r="AE21" s="160"/>
      <c r="AF21" s="160"/>
      <c r="AG21" s="161">
        <v>0</v>
      </c>
      <c r="AH21" s="162">
        <v>0</v>
      </c>
      <c r="AI21" s="160"/>
      <c r="AJ21" s="163">
        <v>0</v>
      </c>
      <c r="AK21" s="160"/>
      <c r="AL21" s="160"/>
      <c r="AM21" s="162">
        <v>0</v>
      </c>
      <c r="AN21" s="160"/>
      <c r="AO21" s="160">
        <v>0</v>
      </c>
      <c r="AP21" s="160"/>
      <c r="AQ21" s="160">
        <v>13</v>
      </c>
      <c r="AR21" s="160">
        <v>13</v>
      </c>
      <c r="AS21" s="161">
        <v>2.5115919629057188E-3</v>
      </c>
      <c r="AT21" s="162">
        <v>0.13538461538461538</v>
      </c>
      <c r="AU21" s="160">
        <v>176</v>
      </c>
      <c r="AV21" s="356">
        <v>33.727015384615385</v>
      </c>
      <c r="AW21" s="160">
        <v>0</v>
      </c>
      <c r="AX21" s="160"/>
      <c r="AY21" s="160"/>
      <c r="AZ21" s="161">
        <v>0</v>
      </c>
      <c r="BA21" s="162">
        <v>0</v>
      </c>
      <c r="BB21" s="160"/>
      <c r="BC21" s="163">
        <v>0</v>
      </c>
      <c r="BD21" s="160"/>
      <c r="BE21" s="160"/>
      <c r="BF21" s="161">
        <v>0</v>
      </c>
      <c r="BG21" s="162">
        <v>0</v>
      </c>
      <c r="BH21" s="160"/>
      <c r="BI21" s="163">
        <v>0</v>
      </c>
      <c r="BJ21" s="160"/>
      <c r="BK21" s="160"/>
      <c r="BL21" s="161">
        <v>0</v>
      </c>
      <c r="BM21" s="162">
        <v>0</v>
      </c>
      <c r="BN21" s="160"/>
      <c r="BO21" s="163">
        <v>0</v>
      </c>
    </row>
    <row r="22" spans="1:67" x14ac:dyDescent="0.3">
      <c r="A22" s="19" t="s">
        <v>17</v>
      </c>
      <c r="B22" s="16" t="s">
        <v>55</v>
      </c>
      <c r="C22" s="159">
        <v>3568</v>
      </c>
      <c r="D22" s="160">
        <v>3568</v>
      </c>
      <c r="E22" s="161">
        <v>0.94667020429822235</v>
      </c>
      <c r="F22" s="162">
        <v>0.36211883408071749</v>
      </c>
      <c r="G22" s="160">
        <v>129204</v>
      </c>
      <c r="H22" s="163">
        <v>5286769.2719999999</v>
      </c>
      <c r="I22" s="163">
        <v>241747.6326063819</v>
      </c>
      <c r="J22" s="160">
        <v>50</v>
      </c>
      <c r="K22" s="160">
        <v>50</v>
      </c>
      <c r="L22" s="161">
        <v>1.3266118333775537E-2</v>
      </c>
      <c r="M22" s="162">
        <v>0.48899999999999999</v>
      </c>
      <c r="N22" s="160">
        <v>2445</v>
      </c>
      <c r="O22" s="163">
        <v>100044.51</v>
      </c>
      <c r="P22" s="163">
        <v>15357.843831569577</v>
      </c>
      <c r="Q22" s="160">
        <v>94</v>
      </c>
      <c r="R22" s="160">
        <v>94</v>
      </c>
      <c r="S22" s="161">
        <v>2.494030246749801E-2</v>
      </c>
      <c r="T22" s="162">
        <v>7.9255319148936174E-2</v>
      </c>
      <c r="U22" s="160">
        <v>745</v>
      </c>
      <c r="V22" s="165">
        <v>30483.91</v>
      </c>
      <c r="W22" s="163">
        <v>7684.1828372554173</v>
      </c>
      <c r="X22" s="160">
        <v>27</v>
      </c>
      <c r="Y22" s="160">
        <v>27</v>
      </c>
      <c r="Z22" s="161">
        <v>7.1637039002387902E-3</v>
      </c>
      <c r="AA22" s="162">
        <v>0.36148148148148146</v>
      </c>
      <c r="AB22" s="160">
        <v>976</v>
      </c>
      <c r="AC22" s="165">
        <v>39935.968000000001</v>
      </c>
      <c r="AD22" s="163">
        <v>3540.1954634669473</v>
      </c>
      <c r="AE22" s="160"/>
      <c r="AF22" s="160"/>
      <c r="AG22" s="161">
        <v>0</v>
      </c>
      <c r="AH22" s="162">
        <v>0</v>
      </c>
      <c r="AI22" s="160"/>
      <c r="AJ22" s="163">
        <v>0</v>
      </c>
      <c r="AK22" s="160"/>
      <c r="AL22" s="160"/>
      <c r="AM22" s="162">
        <v>0</v>
      </c>
      <c r="AN22" s="160"/>
      <c r="AO22" s="160">
        <v>0</v>
      </c>
      <c r="AP22" s="160"/>
      <c r="AQ22" s="160">
        <v>30</v>
      </c>
      <c r="AR22" s="160">
        <v>30</v>
      </c>
      <c r="AS22" s="161">
        <v>7.9596710002653222E-3</v>
      </c>
      <c r="AT22" s="162">
        <v>0.13733333333333334</v>
      </c>
      <c r="AU22" s="160">
        <v>412</v>
      </c>
      <c r="AV22" s="356">
        <v>34.212479999999999</v>
      </c>
      <c r="AW22" s="160">
        <v>0</v>
      </c>
      <c r="AX22" s="160"/>
      <c r="AY22" s="160"/>
      <c r="AZ22" s="161">
        <v>0</v>
      </c>
      <c r="BA22" s="162">
        <v>0</v>
      </c>
      <c r="BB22" s="160"/>
      <c r="BC22" s="163">
        <v>0</v>
      </c>
      <c r="BD22" s="160"/>
      <c r="BE22" s="160"/>
      <c r="BF22" s="161">
        <v>0</v>
      </c>
      <c r="BG22" s="162">
        <v>0</v>
      </c>
      <c r="BH22" s="160"/>
      <c r="BI22" s="163">
        <v>0</v>
      </c>
      <c r="BJ22" s="160"/>
      <c r="BK22" s="160"/>
      <c r="BL22" s="161">
        <v>0</v>
      </c>
      <c r="BM22" s="162">
        <v>0</v>
      </c>
      <c r="BN22" s="160"/>
      <c r="BO22" s="163">
        <v>0</v>
      </c>
    </row>
    <row r="23" spans="1:67" x14ac:dyDescent="0.3">
      <c r="A23" s="19" t="s">
        <v>17</v>
      </c>
      <c r="B23" s="16" t="s">
        <v>57</v>
      </c>
      <c r="C23" s="159">
        <v>5505</v>
      </c>
      <c r="D23" s="160">
        <v>5505</v>
      </c>
      <c r="E23" s="161">
        <v>0.89106506960181286</v>
      </c>
      <c r="F23" s="162">
        <v>0.2938510445049955</v>
      </c>
      <c r="G23" s="160">
        <v>161765</v>
      </c>
      <c r="H23" s="163">
        <v>6619100.2699999996</v>
      </c>
      <c r="I23" s="163">
        <v>372987.8692539609</v>
      </c>
      <c r="J23" s="160">
        <v>575</v>
      </c>
      <c r="K23" s="160">
        <v>575</v>
      </c>
      <c r="L23" s="161">
        <v>9.3072191647782451E-2</v>
      </c>
      <c r="M23" s="162">
        <v>0.50629565217391304</v>
      </c>
      <c r="N23" s="160">
        <v>29112</v>
      </c>
      <c r="O23" s="163">
        <v>1191204.8159999999</v>
      </c>
      <c r="P23" s="163">
        <v>176615.20406305013</v>
      </c>
      <c r="Q23" s="160">
        <v>50</v>
      </c>
      <c r="R23" s="160">
        <v>50</v>
      </c>
      <c r="S23" s="161">
        <v>8.0932340563289098E-3</v>
      </c>
      <c r="T23" s="162">
        <v>7.8799999999999995E-2</v>
      </c>
      <c r="U23" s="160">
        <v>394</v>
      </c>
      <c r="V23" s="165">
        <v>16121.691999999999</v>
      </c>
      <c r="W23" s="163">
        <v>4087.3312964124566</v>
      </c>
      <c r="X23" s="160">
        <v>48</v>
      </c>
      <c r="Y23" s="160">
        <v>48</v>
      </c>
      <c r="Z23" s="161">
        <v>7.7695046940757526E-3</v>
      </c>
      <c r="AA23" s="162">
        <v>0.23145833333333332</v>
      </c>
      <c r="AB23" s="160">
        <v>1111</v>
      </c>
      <c r="AC23" s="165">
        <v>45459.898000000001</v>
      </c>
      <c r="AD23" s="163">
        <v>6293.6808239412394</v>
      </c>
      <c r="AE23" s="160"/>
      <c r="AF23" s="160"/>
      <c r="AG23" s="161">
        <v>0</v>
      </c>
      <c r="AH23" s="162">
        <v>0</v>
      </c>
      <c r="AI23" s="160"/>
      <c r="AJ23" s="163">
        <v>0</v>
      </c>
      <c r="AK23" s="160"/>
      <c r="AL23" s="160"/>
      <c r="AM23" s="162">
        <v>0</v>
      </c>
      <c r="AN23" s="160"/>
      <c r="AO23" s="160">
        <v>0</v>
      </c>
      <c r="AP23" s="160"/>
      <c r="AQ23" s="160"/>
      <c r="AR23" s="160"/>
      <c r="AS23" s="161">
        <v>0</v>
      </c>
      <c r="AT23" s="162">
        <v>0</v>
      </c>
      <c r="AU23" s="160"/>
      <c r="AV23" s="356">
        <v>0</v>
      </c>
      <c r="AW23" s="160">
        <v>0</v>
      </c>
      <c r="AX23" s="160"/>
      <c r="AY23" s="160"/>
      <c r="AZ23" s="161">
        <v>0</v>
      </c>
      <c r="BA23" s="162">
        <v>0</v>
      </c>
      <c r="BB23" s="160"/>
      <c r="BC23" s="163">
        <v>0</v>
      </c>
      <c r="BD23" s="160"/>
      <c r="BE23" s="160"/>
      <c r="BF23" s="161">
        <v>0</v>
      </c>
      <c r="BG23" s="162">
        <v>0</v>
      </c>
      <c r="BH23" s="160"/>
      <c r="BI23" s="163">
        <v>0</v>
      </c>
      <c r="BJ23" s="160"/>
      <c r="BK23" s="160"/>
      <c r="BL23" s="161">
        <v>0</v>
      </c>
      <c r="BM23" s="162">
        <v>0</v>
      </c>
      <c r="BN23" s="160"/>
      <c r="BO23" s="163">
        <v>0</v>
      </c>
    </row>
    <row r="24" spans="1:67" x14ac:dyDescent="0.3">
      <c r="A24" s="19" t="s">
        <v>59</v>
      </c>
      <c r="B24" s="16" t="s">
        <v>63</v>
      </c>
      <c r="C24" s="159">
        <v>20572</v>
      </c>
      <c r="D24" s="160">
        <v>20572</v>
      </c>
      <c r="E24" s="161">
        <v>0.34866023761503651</v>
      </c>
      <c r="F24" s="162">
        <v>0.74798852809644178</v>
      </c>
      <c r="G24" s="160">
        <v>1538762</v>
      </c>
      <c r="H24" s="163">
        <v>62963063.515999995</v>
      </c>
      <c r="I24" s="163">
        <v>1393843.1328415046</v>
      </c>
      <c r="J24" s="160">
        <v>23528</v>
      </c>
      <c r="K24" s="160">
        <v>23528</v>
      </c>
      <c r="L24" s="161">
        <v>0.39875938511601106</v>
      </c>
      <c r="M24" s="162">
        <v>0.64</v>
      </c>
      <c r="N24" s="160">
        <v>1505792</v>
      </c>
      <c r="O24" s="163">
        <v>61613997.056000002</v>
      </c>
      <c r="P24" s="163">
        <v>7226786.9933833797</v>
      </c>
      <c r="Q24" s="160">
        <v>1113</v>
      </c>
      <c r="R24" s="160">
        <v>1113</v>
      </c>
      <c r="S24" s="161">
        <v>1.8863447621307389E-2</v>
      </c>
      <c r="T24" s="162">
        <v>9.7753818508535484E-2</v>
      </c>
      <c r="U24" s="160">
        <v>10880</v>
      </c>
      <c r="V24" s="165">
        <v>445187.83999999997</v>
      </c>
      <c r="W24" s="163">
        <v>90983.994658141281</v>
      </c>
      <c r="X24" s="160">
        <v>2604</v>
      </c>
      <c r="Y24" s="160">
        <v>2604</v>
      </c>
      <c r="Z24" s="161">
        <v>4.4133349151738048E-2</v>
      </c>
      <c r="AA24" s="162">
        <v>0.4367626728110599</v>
      </c>
      <c r="AB24" s="160">
        <v>113733</v>
      </c>
      <c r="AC24" s="165">
        <v>4653726.8940000003</v>
      </c>
      <c r="AD24" s="163">
        <v>341432.18469881226</v>
      </c>
      <c r="AE24" s="160">
        <v>1246</v>
      </c>
      <c r="AF24" s="160">
        <v>1246</v>
      </c>
      <c r="AG24" s="161">
        <v>2.1117570293035948E-2</v>
      </c>
      <c r="AH24" s="162">
        <v>0.26922953451043335</v>
      </c>
      <c r="AI24" s="160">
        <v>33546</v>
      </c>
      <c r="AJ24" s="163">
        <v>190098.13641974059</v>
      </c>
      <c r="AK24" s="160"/>
      <c r="AL24" s="160"/>
      <c r="AM24" s="162">
        <v>0</v>
      </c>
      <c r="AN24" s="160"/>
      <c r="AO24" s="160">
        <v>0</v>
      </c>
      <c r="AP24" s="160"/>
      <c r="AQ24" s="160"/>
      <c r="AR24" s="160"/>
      <c r="AS24" s="161">
        <v>0</v>
      </c>
      <c r="AT24" s="162">
        <v>0</v>
      </c>
      <c r="AU24" s="160"/>
      <c r="AV24" s="356">
        <v>0</v>
      </c>
      <c r="AW24" s="160">
        <v>9940</v>
      </c>
      <c r="AX24" s="160">
        <v>707</v>
      </c>
      <c r="AY24" s="160">
        <v>707</v>
      </c>
      <c r="AZ24" s="161">
        <v>1.1982441570767588E-2</v>
      </c>
      <c r="BA24" s="162">
        <v>0.1232956152758133</v>
      </c>
      <c r="BB24" s="160">
        <v>8717</v>
      </c>
      <c r="BC24" s="163">
        <v>166231.76382509459</v>
      </c>
      <c r="BD24" s="160">
        <v>9233</v>
      </c>
      <c r="BE24" s="160">
        <v>9233</v>
      </c>
      <c r="BF24" s="161">
        <v>0.15648356863210344</v>
      </c>
      <c r="BG24" s="162">
        <v>0.12840030326004548</v>
      </c>
      <c r="BH24" s="160">
        <v>118552</v>
      </c>
      <c r="BI24" s="163">
        <v>2170888.0840128688</v>
      </c>
      <c r="BJ24" s="160"/>
      <c r="BK24" s="160"/>
      <c r="BL24" s="161">
        <v>0</v>
      </c>
      <c r="BM24" s="162">
        <v>0</v>
      </c>
      <c r="BN24" s="160"/>
      <c r="BO24" s="163">
        <v>0</v>
      </c>
    </row>
    <row r="25" spans="1:67" x14ac:dyDescent="0.3">
      <c r="A25" s="19" t="s">
        <v>59</v>
      </c>
      <c r="B25" s="16" t="s">
        <v>64</v>
      </c>
      <c r="C25" s="159">
        <v>40456</v>
      </c>
      <c r="D25" s="160">
        <v>40425</v>
      </c>
      <c r="E25" s="161">
        <v>0.65860215053763438</v>
      </c>
      <c r="F25" s="162">
        <v>0.76335411255411256</v>
      </c>
      <c r="G25" s="160">
        <v>3085859</v>
      </c>
      <c r="H25" s="163">
        <v>126267178.56199999</v>
      </c>
      <c r="I25" s="163">
        <v>2738970.8655025191</v>
      </c>
      <c r="J25" s="160">
        <v>7633</v>
      </c>
      <c r="K25" s="160">
        <v>7633</v>
      </c>
      <c r="L25" s="161">
        <v>0.12435646790485499</v>
      </c>
      <c r="M25" s="162">
        <v>0.6609996069697367</v>
      </c>
      <c r="N25" s="160">
        <v>504541</v>
      </c>
      <c r="O25" s="163">
        <v>20644808.638</v>
      </c>
      <c r="P25" s="163">
        <v>2344528.4393274114</v>
      </c>
      <c r="Q25" s="160">
        <v>402</v>
      </c>
      <c r="R25" s="160">
        <v>402</v>
      </c>
      <c r="S25" s="161">
        <v>6.5493646138807433E-3</v>
      </c>
      <c r="T25" s="162">
        <v>9.917910447761194E-2</v>
      </c>
      <c r="U25" s="160">
        <v>3987</v>
      </c>
      <c r="V25" s="165">
        <v>163140.06599999999</v>
      </c>
      <c r="W25" s="163">
        <v>32862.143623156146</v>
      </c>
      <c r="X25" s="160">
        <v>6781</v>
      </c>
      <c r="Y25" s="160">
        <v>6781</v>
      </c>
      <c r="Z25" s="161">
        <v>0.11047572499185403</v>
      </c>
      <c r="AA25" s="162">
        <v>0.46046010912844715</v>
      </c>
      <c r="AB25" s="160">
        <v>312238</v>
      </c>
      <c r="AC25" s="165">
        <v>12776154.483999999</v>
      </c>
      <c r="AD25" s="163">
        <v>889113.53473219881</v>
      </c>
      <c r="AE25" s="160">
        <v>2421</v>
      </c>
      <c r="AF25" s="160">
        <v>2421</v>
      </c>
      <c r="AG25" s="161">
        <v>3.9442815249266863E-2</v>
      </c>
      <c r="AH25" s="162">
        <v>0.29129285419248246</v>
      </c>
      <c r="AI25" s="160">
        <v>70522</v>
      </c>
      <c r="AJ25" s="163">
        <v>369364.03553145425</v>
      </c>
      <c r="AK25" s="160"/>
      <c r="AL25" s="160"/>
      <c r="AM25" s="162">
        <v>0</v>
      </c>
      <c r="AN25" s="160"/>
      <c r="AO25" s="160">
        <v>0</v>
      </c>
      <c r="AP25" s="160"/>
      <c r="AQ25" s="160"/>
      <c r="AR25" s="160"/>
      <c r="AS25" s="161">
        <v>0</v>
      </c>
      <c r="AT25" s="162">
        <v>0</v>
      </c>
      <c r="AU25" s="160"/>
      <c r="AV25" s="356">
        <v>0</v>
      </c>
      <c r="AW25" s="160">
        <v>3718</v>
      </c>
      <c r="AX25" s="160">
        <v>1220</v>
      </c>
      <c r="AY25" s="160">
        <v>1220</v>
      </c>
      <c r="AZ25" s="161">
        <v>1.9876181166503748E-2</v>
      </c>
      <c r="BA25" s="162">
        <v>0.13931147540983607</v>
      </c>
      <c r="BB25" s="160">
        <v>16996</v>
      </c>
      <c r="BC25" s="163">
        <v>286849.7197547601</v>
      </c>
      <c r="BD25" s="160">
        <v>2498</v>
      </c>
      <c r="BE25" s="160">
        <v>2498</v>
      </c>
      <c r="BF25" s="161">
        <v>4.0697295536005214E-2</v>
      </c>
      <c r="BG25" s="162">
        <v>0.13449959967974379</v>
      </c>
      <c r="BH25" s="160">
        <v>33598</v>
      </c>
      <c r="BI25" s="163">
        <v>587336.5573339269</v>
      </c>
      <c r="BJ25" s="160"/>
      <c r="BK25" s="160"/>
      <c r="BL25" s="161">
        <v>0</v>
      </c>
      <c r="BM25" s="162">
        <v>0</v>
      </c>
      <c r="BN25" s="160"/>
      <c r="BO25" s="163">
        <v>0</v>
      </c>
    </row>
    <row r="26" spans="1:67" x14ac:dyDescent="0.3">
      <c r="A26" s="19" t="s">
        <v>59</v>
      </c>
      <c r="B26" s="16" t="s">
        <v>66</v>
      </c>
      <c r="C26" s="159">
        <v>19444</v>
      </c>
      <c r="D26" s="160">
        <v>19444</v>
      </c>
      <c r="E26" s="161">
        <v>0.66436600949875291</v>
      </c>
      <c r="F26" s="162">
        <v>0.49571950216004934</v>
      </c>
      <c r="G26" s="160">
        <v>963877</v>
      </c>
      <c r="H26" s="163">
        <v>39439919.086000003</v>
      </c>
      <c r="I26" s="163">
        <v>1317416.1906946439</v>
      </c>
      <c r="J26" s="160">
        <v>4181</v>
      </c>
      <c r="K26" s="160">
        <v>4147</v>
      </c>
      <c r="L26" s="161">
        <v>0.1416954248812656</v>
      </c>
      <c r="M26" s="162">
        <v>0.66429949360983842</v>
      </c>
      <c r="N26" s="160">
        <v>275485</v>
      </c>
      <c r="O26" s="163">
        <v>11272295.23</v>
      </c>
      <c r="P26" s="163">
        <v>1273779.5673903807</v>
      </c>
      <c r="Q26" s="160">
        <v>602</v>
      </c>
      <c r="R26" s="160">
        <v>602</v>
      </c>
      <c r="S26" s="161">
        <v>2.0569241808179862E-2</v>
      </c>
      <c r="T26" s="162">
        <v>0.1</v>
      </c>
      <c r="U26" s="160">
        <v>6020</v>
      </c>
      <c r="V26" s="165">
        <v>246326.36</v>
      </c>
      <c r="W26" s="163">
        <v>49211.468808805977</v>
      </c>
      <c r="X26" s="160">
        <v>4277</v>
      </c>
      <c r="Y26" s="160">
        <v>4277</v>
      </c>
      <c r="Z26" s="161">
        <v>0.14613728773020809</v>
      </c>
      <c r="AA26" s="162">
        <v>0.47497311199438863</v>
      </c>
      <c r="AB26" s="160">
        <v>203146</v>
      </c>
      <c r="AC26" s="165">
        <v>8312328.0279999999</v>
      </c>
      <c r="AD26" s="163">
        <v>560793.18508326414</v>
      </c>
      <c r="AE26" s="160">
        <v>714</v>
      </c>
      <c r="AF26" s="160">
        <v>714</v>
      </c>
      <c r="AG26" s="161">
        <v>2.4396077493422628E-2</v>
      </c>
      <c r="AH26" s="162">
        <v>0.29928571428571427</v>
      </c>
      <c r="AI26" s="160">
        <v>21369</v>
      </c>
      <c r="AJ26" s="163">
        <v>108932.63997086258</v>
      </c>
      <c r="AK26" s="160"/>
      <c r="AL26" s="160"/>
      <c r="AM26" s="162">
        <v>0</v>
      </c>
      <c r="AN26" s="160"/>
      <c r="AO26" s="160">
        <v>0</v>
      </c>
      <c r="AP26" s="160"/>
      <c r="AQ26" s="160"/>
      <c r="AR26" s="160"/>
      <c r="AS26" s="161">
        <v>0</v>
      </c>
      <c r="AT26" s="162">
        <v>0</v>
      </c>
      <c r="AU26" s="160"/>
      <c r="AV26" s="356">
        <v>0</v>
      </c>
      <c r="AW26" s="160">
        <v>83</v>
      </c>
      <c r="AX26" s="160">
        <v>42</v>
      </c>
      <c r="AY26" s="160">
        <v>42</v>
      </c>
      <c r="AZ26" s="161">
        <v>1.4350633819660368E-3</v>
      </c>
      <c r="BA26" s="162">
        <v>0.13857142857142857</v>
      </c>
      <c r="BB26" s="160">
        <v>582</v>
      </c>
      <c r="BC26" s="163">
        <v>9875.1542866392829</v>
      </c>
      <c r="BD26" s="160">
        <v>41</v>
      </c>
      <c r="BE26" s="160">
        <v>41</v>
      </c>
      <c r="BF26" s="161">
        <v>1.4008952062049408E-3</v>
      </c>
      <c r="BG26" s="162">
        <v>0.13414634146341464</v>
      </c>
      <c r="BH26" s="160">
        <v>550</v>
      </c>
      <c r="BI26" s="163">
        <v>9640.0315655288232</v>
      </c>
      <c r="BJ26" s="160"/>
      <c r="BK26" s="160"/>
      <c r="BL26" s="161">
        <v>0</v>
      </c>
      <c r="BM26" s="162">
        <v>0</v>
      </c>
      <c r="BN26" s="160"/>
      <c r="BO26" s="163">
        <v>0</v>
      </c>
    </row>
    <row r="27" spans="1:67" x14ac:dyDescent="0.3">
      <c r="A27" s="19" t="s">
        <v>59</v>
      </c>
      <c r="B27" s="16" t="s">
        <v>68</v>
      </c>
      <c r="C27" s="159">
        <v>2907</v>
      </c>
      <c r="D27" s="160">
        <v>2904</v>
      </c>
      <c r="E27" s="161">
        <v>0.49228682827597897</v>
      </c>
      <c r="F27" s="162">
        <v>0.51017217630853995</v>
      </c>
      <c r="G27" s="160">
        <v>148154</v>
      </c>
      <c r="H27" s="163">
        <v>6062165.3719999995</v>
      </c>
      <c r="I27" s="163">
        <v>196758.72339936465</v>
      </c>
      <c r="J27" s="160">
        <v>260</v>
      </c>
      <c r="K27" s="160">
        <v>260</v>
      </c>
      <c r="L27" s="161">
        <v>4.407526699440583E-2</v>
      </c>
      <c r="M27" s="162">
        <v>0.45403846153846156</v>
      </c>
      <c r="N27" s="160">
        <v>11805</v>
      </c>
      <c r="O27" s="163">
        <v>483036.99</v>
      </c>
      <c r="P27" s="163">
        <v>79860.787924161792</v>
      </c>
      <c r="Q27" s="160">
        <v>2335</v>
      </c>
      <c r="R27" s="160">
        <v>2335</v>
      </c>
      <c r="S27" s="161">
        <v>0.39582980166129855</v>
      </c>
      <c r="T27" s="162">
        <v>0.08</v>
      </c>
      <c r="U27" s="160">
        <v>18680</v>
      </c>
      <c r="V27" s="165">
        <v>764348.24</v>
      </c>
      <c r="W27" s="163">
        <v>190878.37154246171</v>
      </c>
      <c r="X27" s="160">
        <v>223</v>
      </c>
      <c r="Y27" s="160">
        <v>223</v>
      </c>
      <c r="Z27" s="161">
        <v>3.7803017460586542E-2</v>
      </c>
      <c r="AA27" s="162">
        <v>0.43</v>
      </c>
      <c r="AB27" s="160">
        <v>9589</v>
      </c>
      <c r="AC27" s="165">
        <v>392362.70199999999</v>
      </c>
      <c r="AD27" s="163">
        <v>29239.39216122701</v>
      </c>
      <c r="AE27" s="160"/>
      <c r="AF27" s="160"/>
      <c r="AG27" s="161">
        <v>0</v>
      </c>
      <c r="AH27" s="162">
        <v>0</v>
      </c>
      <c r="AI27" s="160"/>
      <c r="AJ27" s="163">
        <v>0</v>
      </c>
      <c r="AK27" s="160"/>
      <c r="AL27" s="160"/>
      <c r="AM27" s="162">
        <v>0</v>
      </c>
      <c r="AN27" s="160"/>
      <c r="AO27" s="160">
        <v>0</v>
      </c>
      <c r="AP27" s="160"/>
      <c r="AQ27" s="160"/>
      <c r="AR27" s="160"/>
      <c r="AS27" s="161">
        <v>0</v>
      </c>
      <c r="AT27" s="162">
        <v>0</v>
      </c>
      <c r="AU27" s="160"/>
      <c r="AV27" s="356">
        <v>0</v>
      </c>
      <c r="AW27" s="160">
        <v>177</v>
      </c>
      <c r="AX27" s="160">
        <v>12</v>
      </c>
      <c r="AY27" s="160">
        <v>12</v>
      </c>
      <c r="AZ27" s="161">
        <v>2.0342430920494998E-3</v>
      </c>
      <c r="BA27" s="162">
        <v>0.12666666666666665</v>
      </c>
      <c r="BB27" s="160">
        <v>152</v>
      </c>
      <c r="BC27" s="163">
        <v>2821.4726533255093</v>
      </c>
      <c r="BD27" s="160">
        <v>165</v>
      </c>
      <c r="BE27" s="160">
        <v>165</v>
      </c>
      <c r="BF27" s="161">
        <v>2.7970842515680622E-2</v>
      </c>
      <c r="BG27" s="162">
        <v>0.1</v>
      </c>
      <c r="BH27" s="160">
        <v>1650</v>
      </c>
      <c r="BI27" s="163">
        <v>38795.248983225756</v>
      </c>
      <c r="BJ27" s="160"/>
      <c r="BK27" s="160"/>
      <c r="BL27" s="161">
        <v>0</v>
      </c>
      <c r="BM27" s="162">
        <v>0</v>
      </c>
      <c r="BN27" s="160"/>
      <c r="BO27" s="163">
        <v>0</v>
      </c>
    </row>
    <row r="28" spans="1:67" x14ac:dyDescent="0.3">
      <c r="A28" s="19" t="s">
        <v>59</v>
      </c>
      <c r="B28" s="16" t="s">
        <v>72</v>
      </c>
      <c r="C28" s="159">
        <v>1773</v>
      </c>
      <c r="D28" s="160">
        <v>1637</v>
      </c>
      <c r="E28" s="161">
        <v>0.13380742193885892</v>
      </c>
      <c r="F28" s="162">
        <v>0.56818570555894932</v>
      </c>
      <c r="G28" s="160">
        <v>93012</v>
      </c>
      <c r="H28" s="163">
        <v>3805865.0159999998</v>
      </c>
      <c r="I28" s="163">
        <v>110913.92224681815</v>
      </c>
      <c r="J28" s="160">
        <v>268</v>
      </c>
      <c r="K28" s="160">
        <v>268</v>
      </c>
      <c r="L28" s="161">
        <v>2.1906163151871834E-2</v>
      </c>
      <c r="M28" s="162">
        <v>0.60750000000000004</v>
      </c>
      <c r="N28" s="160">
        <v>16281</v>
      </c>
      <c r="O28" s="163">
        <v>666185.95799999998</v>
      </c>
      <c r="P28" s="163">
        <v>82318.042937212929</v>
      </c>
      <c r="Q28" s="160">
        <v>9325</v>
      </c>
      <c r="R28" s="160">
        <v>9325</v>
      </c>
      <c r="S28" s="161">
        <v>0.76222004250449571</v>
      </c>
      <c r="T28" s="162">
        <v>9.8678820375335125E-2</v>
      </c>
      <c r="U28" s="160">
        <v>92018</v>
      </c>
      <c r="V28" s="165">
        <v>3765192.5239999997</v>
      </c>
      <c r="W28" s="163">
        <v>762287.28678092314</v>
      </c>
      <c r="X28" s="160">
        <v>136</v>
      </c>
      <c r="Y28" s="160">
        <v>136</v>
      </c>
      <c r="Z28" s="161">
        <v>1.1116560405427496E-2</v>
      </c>
      <c r="AA28" s="162">
        <v>0.43441176470588233</v>
      </c>
      <c r="AB28" s="160">
        <v>5908</v>
      </c>
      <c r="AC28" s="165">
        <v>241743.54399999999</v>
      </c>
      <c r="AD28" s="163">
        <v>17832.09566783351</v>
      </c>
      <c r="AE28" s="160">
        <v>50</v>
      </c>
      <c r="AF28" s="160">
        <v>50</v>
      </c>
      <c r="AG28" s="161">
        <v>4.0869707372895208E-3</v>
      </c>
      <c r="AH28" s="162">
        <v>0.29499999999999998</v>
      </c>
      <c r="AI28" s="160">
        <v>1475</v>
      </c>
      <c r="AJ28" s="163">
        <v>7628.3361324133466</v>
      </c>
      <c r="AK28" s="160"/>
      <c r="AL28" s="160"/>
      <c r="AM28" s="162">
        <v>0</v>
      </c>
      <c r="AN28" s="160"/>
      <c r="AO28" s="160">
        <v>0</v>
      </c>
      <c r="AP28" s="160"/>
      <c r="AQ28" s="160"/>
      <c r="AR28" s="160"/>
      <c r="AS28" s="161">
        <v>0</v>
      </c>
      <c r="AT28" s="162">
        <v>0</v>
      </c>
      <c r="AU28" s="160"/>
      <c r="AV28" s="356">
        <v>0</v>
      </c>
      <c r="AW28" s="160">
        <v>818</v>
      </c>
      <c r="AX28" s="160">
        <v>338</v>
      </c>
      <c r="AY28" s="160">
        <v>338</v>
      </c>
      <c r="AZ28" s="161">
        <v>2.7627922184077162E-2</v>
      </c>
      <c r="BA28" s="162">
        <v>0.12458579881656805</v>
      </c>
      <c r="BB28" s="160">
        <v>4211</v>
      </c>
      <c r="BC28" s="163">
        <v>79471.47973533519</v>
      </c>
      <c r="BD28" s="160">
        <v>480</v>
      </c>
      <c r="BE28" s="160">
        <v>480</v>
      </c>
      <c r="BF28" s="161">
        <v>3.9234919077979401E-2</v>
      </c>
      <c r="BG28" s="162">
        <v>0.11599999999999999</v>
      </c>
      <c r="BH28" s="160">
        <v>5568</v>
      </c>
      <c r="BI28" s="163">
        <v>112858.90613302038</v>
      </c>
      <c r="BJ28" s="160"/>
      <c r="BK28" s="160"/>
      <c r="BL28" s="161">
        <v>0</v>
      </c>
      <c r="BM28" s="162">
        <v>0</v>
      </c>
      <c r="BN28" s="160"/>
      <c r="BO28" s="163">
        <v>0</v>
      </c>
    </row>
    <row r="29" spans="1:67" x14ac:dyDescent="0.3">
      <c r="A29" s="19" t="s">
        <v>59</v>
      </c>
      <c r="B29" s="16" t="s">
        <v>74</v>
      </c>
      <c r="C29" s="159">
        <v>180</v>
      </c>
      <c r="D29" s="160">
        <v>7676</v>
      </c>
      <c r="E29" s="161">
        <v>0.59242108512773017</v>
      </c>
      <c r="F29" s="162">
        <v>0.50445935383011986</v>
      </c>
      <c r="G29" s="160">
        <v>387223</v>
      </c>
      <c r="H29" s="163">
        <v>15844390.714</v>
      </c>
      <c r="I29" s="163">
        <v>520082.63113413326</v>
      </c>
      <c r="J29" s="160">
        <v>440</v>
      </c>
      <c r="K29" s="160">
        <v>440</v>
      </c>
      <c r="L29" s="161">
        <v>3.3958478042756812E-2</v>
      </c>
      <c r="M29" s="162">
        <v>0.57779545454545456</v>
      </c>
      <c r="N29" s="160">
        <v>25423</v>
      </c>
      <c r="O29" s="163">
        <v>1040258.314</v>
      </c>
      <c r="P29" s="163">
        <v>135149.02571781227</v>
      </c>
      <c r="Q29" s="160">
        <v>3538</v>
      </c>
      <c r="R29" s="160">
        <v>3538</v>
      </c>
      <c r="S29" s="161">
        <v>0.27305703480743998</v>
      </c>
      <c r="T29" s="162">
        <v>0.10348219332956474</v>
      </c>
      <c r="U29" s="160">
        <v>36612</v>
      </c>
      <c r="V29" s="165">
        <v>1498089.8159999999</v>
      </c>
      <c r="W29" s="163">
        <v>289219.56253414543</v>
      </c>
      <c r="X29" s="160">
        <v>250</v>
      </c>
      <c r="Y29" s="160">
        <v>250</v>
      </c>
      <c r="Z29" s="161">
        <v>1.9294589797020915E-2</v>
      </c>
      <c r="AA29" s="162">
        <v>0.45907999999999999</v>
      </c>
      <c r="AB29" s="160">
        <v>11477</v>
      </c>
      <c r="AC29" s="165">
        <v>469615.886</v>
      </c>
      <c r="AD29" s="163">
        <v>32779.587624693952</v>
      </c>
      <c r="AE29" s="160">
        <v>108</v>
      </c>
      <c r="AF29" s="160">
        <v>108</v>
      </c>
      <c r="AG29" s="161">
        <v>8.3352627923130359E-3</v>
      </c>
      <c r="AH29" s="162">
        <v>0.27185185185185184</v>
      </c>
      <c r="AI29" s="160">
        <v>2936</v>
      </c>
      <c r="AJ29" s="163">
        <v>16477.20604601283</v>
      </c>
      <c r="AK29" s="160"/>
      <c r="AL29" s="160"/>
      <c r="AM29" s="162">
        <v>0</v>
      </c>
      <c r="AN29" s="160"/>
      <c r="AO29" s="160">
        <v>0</v>
      </c>
      <c r="AP29" s="160"/>
      <c r="AQ29" s="160"/>
      <c r="AR29" s="160"/>
      <c r="AS29" s="161">
        <v>0</v>
      </c>
      <c r="AT29" s="162">
        <v>0</v>
      </c>
      <c r="AU29" s="160"/>
      <c r="AV29" s="356">
        <v>0</v>
      </c>
      <c r="AW29" s="160">
        <v>945</v>
      </c>
      <c r="AX29" s="160">
        <v>85</v>
      </c>
      <c r="AY29" s="160">
        <v>85</v>
      </c>
      <c r="AZ29" s="161">
        <v>6.5601605309871108E-3</v>
      </c>
      <c r="BA29" s="162">
        <v>0.12505882352941178</v>
      </c>
      <c r="BB29" s="160">
        <v>1063</v>
      </c>
      <c r="BC29" s="163">
        <v>19985.431294389025</v>
      </c>
      <c r="BD29" s="160">
        <v>860</v>
      </c>
      <c r="BE29" s="160">
        <v>860</v>
      </c>
      <c r="BF29" s="161">
        <v>6.6373388901751942E-2</v>
      </c>
      <c r="BG29" s="162">
        <v>0.1206046511627907</v>
      </c>
      <c r="BH29" s="160">
        <v>10372</v>
      </c>
      <c r="BI29" s="163">
        <v>202205.54015499484</v>
      </c>
      <c r="BJ29" s="160"/>
      <c r="BK29" s="160"/>
      <c r="BL29" s="161">
        <v>0</v>
      </c>
      <c r="BM29" s="162">
        <v>0</v>
      </c>
      <c r="BN29" s="160"/>
      <c r="BO29" s="163">
        <v>0</v>
      </c>
    </row>
    <row r="30" spans="1:67" x14ac:dyDescent="0.3">
      <c r="A30" s="19" t="s">
        <v>59</v>
      </c>
      <c r="B30" s="16" t="s">
        <v>76</v>
      </c>
      <c r="C30" s="159">
        <v>7676</v>
      </c>
      <c r="D30" s="160">
        <v>1590</v>
      </c>
      <c r="E30" s="161">
        <v>0.26027173023408084</v>
      </c>
      <c r="F30" s="162">
        <v>0.56750314465408802</v>
      </c>
      <c r="G30" s="160">
        <v>90233</v>
      </c>
      <c r="H30" s="163">
        <v>3692153.8939999999</v>
      </c>
      <c r="I30" s="163">
        <v>107729.4663240323</v>
      </c>
      <c r="J30" s="160">
        <v>415</v>
      </c>
      <c r="K30" s="160">
        <v>415</v>
      </c>
      <c r="L30" s="161">
        <v>6.7932558520216069E-2</v>
      </c>
      <c r="M30" s="162">
        <v>0.63501204819277102</v>
      </c>
      <c r="N30" s="160">
        <v>26353</v>
      </c>
      <c r="O30" s="163">
        <v>1078312.054</v>
      </c>
      <c r="P30" s="163">
        <v>127470.10380202749</v>
      </c>
      <c r="Q30" s="160">
        <v>2852</v>
      </c>
      <c r="R30" s="160">
        <v>2852</v>
      </c>
      <c r="S30" s="161">
        <v>0.46685218530037648</v>
      </c>
      <c r="T30" s="162">
        <v>0.10796633941093969</v>
      </c>
      <c r="U30" s="160">
        <v>30792</v>
      </c>
      <c r="V30" s="165">
        <v>1259947.0559999999</v>
      </c>
      <c r="W30" s="163">
        <v>233141.3771473665</v>
      </c>
      <c r="X30" s="160">
        <v>256</v>
      </c>
      <c r="Y30" s="160">
        <v>256</v>
      </c>
      <c r="Z30" s="161">
        <v>4.1905385496807987E-2</v>
      </c>
      <c r="AA30" s="162">
        <v>0.46109375000000002</v>
      </c>
      <c r="AB30" s="160">
        <v>11804</v>
      </c>
      <c r="AC30" s="165">
        <v>482996.07199999999</v>
      </c>
      <c r="AD30" s="163">
        <v>33566.297727686608</v>
      </c>
      <c r="AE30" s="160"/>
      <c r="AF30" s="160"/>
      <c r="AG30" s="161">
        <v>0</v>
      </c>
      <c r="AH30" s="162">
        <v>0</v>
      </c>
      <c r="AI30" s="160"/>
      <c r="AJ30" s="163">
        <v>0</v>
      </c>
      <c r="AK30" s="160"/>
      <c r="AL30" s="160"/>
      <c r="AM30" s="162">
        <v>0</v>
      </c>
      <c r="AN30" s="160"/>
      <c r="AO30" s="160">
        <v>0</v>
      </c>
      <c r="AP30" s="160"/>
      <c r="AQ30" s="160"/>
      <c r="AR30" s="160"/>
      <c r="AS30" s="161">
        <v>0</v>
      </c>
      <c r="AT30" s="162">
        <v>0</v>
      </c>
      <c r="AU30" s="160"/>
      <c r="AV30" s="356">
        <v>0</v>
      </c>
      <c r="AW30" s="160">
        <v>996</v>
      </c>
      <c r="AX30" s="160">
        <v>336</v>
      </c>
      <c r="AY30" s="160">
        <v>336</v>
      </c>
      <c r="AZ30" s="161">
        <v>5.5000818464560487E-2</v>
      </c>
      <c r="BA30" s="162">
        <v>0.11458333333333334</v>
      </c>
      <c r="BB30" s="160">
        <v>3850</v>
      </c>
      <c r="BC30" s="163">
        <v>79001.234293114263</v>
      </c>
      <c r="BD30" s="160">
        <v>660</v>
      </c>
      <c r="BE30" s="160">
        <v>660</v>
      </c>
      <c r="BF30" s="161">
        <v>0.1080373219839581</v>
      </c>
      <c r="BG30" s="162">
        <v>0.115</v>
      </c>
      <c r="BH30" s="160">
        <v>7590</v>
      </c>
      <c r="BI30" s="163">
        <v>155180.99593290302</v>
      </c>
      <c r="BJ30" s="160"/>
      <c r="BK30" s="160"/>
      <c r="BL30" s="161">
        <v>0</v>
      </c>
      <c r="BM30" s="162">
        <v>0</v>
      </c>
      <c r="BN30" s="160"/>
      <c r="BO30" s="163">
        <v>0</v>
      </c>
    </row>
    <row r="31" spans="1:67" x14ac:dyDescent="0.3">
      <c r="A31" s="19" t="s">
        <v>78</v>
      </c>
      <c r="B31" s="16" t="s">
        <v>82</v>
      </c>
      <c r="C31" s="159">
        <v>184835</v>
      </c>
      <c r="D31" s="160">
        <v>184835</v>
      </c>
      <c r="E31" s="161">
        <v>0.82411874336772462</v>
      </c>
      <c r="F31" s="162">
        <v>0.7520238591175914</v>
      </c>
      <c r="G31" s="160">
        <v>13900033</v>
      </c>
      <c r="H31" s="163">
        <v>568761550.29400003</v>
      </c>
      <c r="I31" s="163">
        <v>12523381.074215414</v>
      </c>
      <c r="J31" s="160">
        <v>220</v>
      </c>
      <c r="K31" s="160">
        <v>220</v>
      </c>
      <c r="L31" s="161">
        <v>9.8090796408093384E-4</v>
      </c>
      <c r="M31" s="162">
        <v>0.7525909090909092</v>
      </c>
      <c r="N31" s="160">
        <v>16557</v>
      </c>
      <c r="O31" s="163">
        <v>677479.326</v>
      </c>
      <c r="P31" s="163">
        <v>67574.512858906135</v>
      </c>
      <c r="Q31" s="160">
        <v>6510</v>
      </c>
      <c r="R31" s="160">
        <v>6510</v>
      </c>
      <c r="S31" s="161">
        <v>2.9025958391667633E-2</v>
      </c>
      <c r="T31" s="162">
        <v>0.15933333333333333</v>
      </c>
      <c r="U31" s="160">
        <v>103726</v>
      </c>
      <c r="V31" s="165">
        <v>4244260.4680000003</v>
      </c>
      <c r="W31" s="163">
        <v>532170.53479290183</v>
      </c>
      <c r="X31" s="160">
        <v>18674</v>
      </c>
      <c r="Y31" s="160">
        <v>18674</v>
      </c>
      <c r="Z31" s="161">
        <v>8.3261251460215263E-2</v>
      </c>
      <c r="AA31" s="162">
        <v>0.7715417157545249</v>
      </c>
      <c r="AB31" s="160">
        <v>1440777</v>
      </c>
      <c r="AC31" s="165">
        <v>58953713.285999998</v>
      </c>
      <c r="AD31" s="163">
        <v>2448504.07721414</v>
      </c>
      <c r="AE31" s="160">
        <v>1065</v>
      </c>
      <c r="AF31" s="160">
        <v>1065</v>
      </c>
      <c r="AG31" s="161">
        <v>4.7484862806645208E-3</v>
      </c>
      <c r="AH31" s="162">
        <v>0.26014084507042251</v>
      </c>
      <c r="AI31" s="160">
        <v>27705</v>
      </c>
      <c r="AJ31" s="163">
        <v>162483.5596204043</v>
      </c>
      <c r="AK31" s="160"/>
      <c r="AL31" s="160"/>
      <c r="AM31" s="162">
        <v>0</v>
      </c>
      <c r="AN31" s="160"/>
      <c r="AO31" s="160">
        <v>0</v>
      </c>
      <c r="AP31" s="160"/>
      <c r="AQ31" s="160">
        <v>1385</v>
      </c>
      <c r="AR31" s="160">
        <v>1385</v>
      </c>
      <c r="AS31" s="161">
        <v>6.1752615011458787E-3</v>
      </c>
      <c r="AT31" s="162">
        <v>0.26499638989169677</v>
      </c>
      <c r="AU31" s="160">
        <v>36702</v>
      </c>
      <c r="AV31" s="356">
        <v>66.0159006498195</v>
      </c>
      <c r="AW31" s="160">
        <v>11593</v>
      </c>
      <c r="AX31" s="160">
        <v>10576</v>
      </c>
      <c r="AY31" s="160">
        <v>10576</v>
      </c>
      <c r="AZ31" s="161">
        <v>4.7154921036908888E-2</v>
      </c>
      <c r="BA31" s="162">
        <v>0.17936270801815432</v>
      </c>
      <c r="BB31" s="160">
        <v>189694</v>
      </c>
      <c r="BC31" s="163">
        <v>2486657.8984642155</v>
      </c>
      <c r="BD31" s="160">
        <v>45</v>
      </c>
      <c r="BE31" s="160">
        <v>45</v>
      </c>
      <c r="BF31" s="161">
        <v>2.00640265380191E-4</v>
      </c>
      <c r="BG31" s="162">
        <v>0.158</v>
      </c>
      <c r="BH31" s="160">
        <v>711</v>
      </c>
      <c r="BI31" s="163">
        <v>10580.522449970662</v>
      </c>
      <c r="BJ31" s="160">
        <v>972</v>
      </c>
      <c r="BK31" s="160">
        <v>972</v>
      </c>
      <c r="BL31" s="161">
        <v>4.333829732212126E-3</v>
      </c>
      <c r="BM31" s="162">
        <v>0.15042181069958846</v>
      </c>
      <c r="BN31" s="160">
        <v>14621</v>
      </c>
      <c r="BO31" s="163">
        <v>105025.79874951944</v>
      </c>
    </row>
    <row r="32" spans="1:67" x14ac:dyDescent="0.3">
      <c r="A32" s="19" t="s">
        <v>78</v>
      </c>
      <c r="B32" s="16" t="s">
        <v>83</v>
      </c>
      <c r="C32" s="159">
        <v>164953</v>
      </c>
      <c r="D32" s="160">
        <v>164953</v>
      </c>
      <c r="E32" s="161">
        <v>0.86573595402419501</v>
      </c>
      <c r="F32" s="162">
        <v>0.72612701799906643</v>
      </c>
      <c r="G32" s="160">
        <v>11977683</v>
      </c>
      <c r="H32" s="163">
        <v>490102832.99400002</v>
      </c>
      <c r="I32" s="163">
        <v>11176288.464495659</v>
      </c>
      <c r="J32" s="160">
        <v>1573</v>
      </c>
      <c r="K32" s="160">
        <v>1573</v>
      </c>
      <c r="L32" s="161">
        <v>8.2557010523001025E-3</v>
      </c>
      <c r="M32" s="162">
        <v>0.73582962492053394</v>
      </c>
      <c r="N32" s="160">
        <v>115746</v>
      </c>
      <c r="O32" s="163">
        <v>4736094.8279999997</v>
      </c>
      <c r="P32" s="163">
        <v>483157.76694117882</v>
      </c>
      <c r="Q32" s="160">
        <v>9128</v>
      </c>
      <c r="R32" s="160">
        <v>9128</v>
      </c>
      <c r="S32" s="161">
        <v>4.790720864932952E-2</v>
      </c>
      <c r="T32" s="162">
        <v>0.12751862401402281</v>
      </c>
      <c r="U32" s="160">
        <v>116399</v>
      </c>
      <c r="V32" s="165">
        <v>4762814.2819999997</v>
      </c>
      <c r="W32" s="163">
        <v>746183.20147305808</v>
      </c>
      <c r="X32" s="160">
        <v>7940</v>
      </c>
      <c r="Y32" s="160">
        <v>7940</v>
      </c>
      <c r="Z32" s="161">
        <v>4.1672133728711258E-2</v>
      </c>
      <c r="AA32" s="162">
        <v>0.69077329974811075</v>
      </c>
      <c r="AB32" s="160">
        <v>548474</v>
      </c>
      <c r="AC32" s="165">
        <v>22442459.131999999</v>
      </c>
      <c r="AD32" s="163">
        <v>1041079.70296028</v>
      </c>
      <c r="AE32" s="160">
        <v>250</v>
      </c>
      <c r="AF32" s="160">
        <v>250</v>
      </c>
      <c r="AG32" s="161">
        <v>1.3120948907024957E-3</v>
      </c>
      <c r="AH32" s="162">
        <v>0.23499999999999999</v>
      </c>
      <c r="AI32" s="160">
        <v>5875</v>
      </c>
      <c r="AJ32" s="163">
        <v>38141.680662066734</v>
      </c>
      <c r="AK32" s="160"/>
      <c r="AL32" s="160"/>
      <c r="AM32" s="162">
        <v>0</v>
      </c>
      <c r="AN32" s="160"/>
      <c r="AO32" s="160">
        <v>0</v>
      </c>
      <c r="AP32" s="160"/>
      <c r="AQ32" s="160">
        <v>4478</v>
      </c>
      <c r="AR32" s="160">
        <v>4478</v>
      </c>
      <c r="AS32" s="161">
        <v>2.3502243682263103E-2</v>
      </c>
      <c r="AT32" s="162">
        <v>0.25050022331397942</v>
      </c>
      <c r="AU32" s="160">
        <v>112174</v>
      </c>
      <c r="AV32" s="356">
        <v>62.404615631978551</v>
      </c>
      <c r="AW32" s="160">
        <v>2213</v>
      </c>
      <c r="AX32" s="160">
        <v>1693</v>
      </c>
      <c r="AY32" s="160">
        <v>1693</v>
      </c>
      <c r="AZ32" s="161">
        <v>8.885506599837301E-3</v>
      </c>
      <c r="BA32" s="162">
        <v>0.15580035440047255</v>
      </c>
      <c r="BB32" s="160">
        <v>26377</v>
      </c>
      <c r="BC32" s="163">
        <v>398062.76684000727</v>
      </c>
      <c r="BD32" s="160">
        <v>170</v>
      </c>
      <c r="BE32" s="160">
        <v>170</v>
      </c>
      <c r="BF32" s="161">
        <v>8.9222452567769707E-4</v>
      </c>
      <c r="BG32" s="162">
        <v>0.13688235294117646</v>
      </c>
      <c r="BH32" s="160">
        <v>2327</v>
      </c>
      <c r="BI32" s="163">
        <v>39970.862588778051</v>
      </c>
      <c r="BJ32" s="160">
        <v>350</v>
      </c>
      <c r="BK32" s="160">
        <v>350</v>
      </c>
      <c r="BL32" s="161">
        <v>1.8369328469834939E-3</v>
      </c>
      <c r="BM32" s="162">
        <v>0.14119999999999999</v>
      </c>
      <c r="BN32" s="160">
        <v>4942</v>
      </c>
      <c r="BO32" s="163">
        <v>37817.931648489503</v>
      </c>
    </row>
    <row r="33" spans="1:67" x14ac:dyDescent="0.3">
      <c r="A33" s="19" t="s">
        <v>78</v>
      </c>
      <c r="B33" s="16" t="s">
        <v>87</v>
      </c>
      <c r="C33" s="159">
        <v>13707</v>
      </c>
      <c r="D33" s="160">
        <v>31512</v>
      </c>
      <c r="E33" s="161">
        <v>0.88410066492719463</v>
      </c>
      <c r="F33" s="162">
        <v>0.67316355674028938</v>
      </c>
      <c r="G33" s="160">
        <v>2121273</v>
      </c>
      <c r="H33" s="163">
        <v>86798248.613999993</v>
      </c>
      <c r="I33" s="163">
        <v>2135076.0646559154</v>
      </c>
      <c r="J33" s="160"/>
      <c r="K33" s="160"/>
      <c r="L33" s="161">
        <v>0</v>
      </c>
      <c r="M33" s="162">
        <v>0</v>
      </c>
      <c r="N33" s="160"/>
      <c r="O33" s="163">
        <v>0</v>
      </c>
      <c r="P33" s="163">
        <v>0</v>
      </c>
      <c r="Q33" s="160">
        <v>1287</v>
      </c>
      <c r="R33" s="160">
        <v>1287</v>
      </c>
      <c r="S33" s="161">
        <v>3.6108071711135427E-2</v>
      </c>
      <c r="T33" s="162">
        <v>9.6635586635586634E-2</v>
      </c>
      <c r="U33" s="160">
        <v>12437</v>
      </c>
      <c r="V33" s="165">
        <v>508897.16599999997</v>
      </c>
      <c r="W33" s="163">
        <v>105207.90756965661</v>
      </c>
      <c r="X33" s="160">
        <v>1524</v>
      </c>
      <c r="Y33" s="160">
        <v>1524</v>
      </c>
      <c r="Z33" s="161">
        <v>4.2757343657941253E-2</v>
      </c>
      <c r="AA33" s="162">
        <v>0.61212598425196851</v>
      </c>
      <c r="AB33" s="160">
        <v>93288</v>
      </c>
      <c r="AC33" s="165">
        <v>3817158.3840000001</v>
      </c>
      <c r="AD33" s="163">
        <v>199824.36616013435</v>
      </c>
      <c r="AE33" s="160">
        <v>5</v>
      </c>
      <c r="AF33" s="160">
        <v>5</v>
      </c>
      <c r="AG33" s="161">
        <v>1.4027999887776001E-4</v>
      </c>
      <c r="AH33" s="162">
        <v>0.26</v>
      </c>
      <c r="AI33" s="160">
        <v>130</v>
      </c>
      <c r="AJ33" s="163">
        <v>762.83361324133477</v>
      </c>
      <c r="AK33" s="160"/>
      <c r="AL33" s="160"/>
      <c r="AM33" s="162">
        <v>0</v>
      </c>
      <c r="AN33" s="160"/>
      <c r="AO33" s="160">
        <v>0</v>
      </c>
      <c r="AP33" s="160"/>
      <c r="AQ33" s="160">
        <v>899</v>
      </c>
      <c r="AR33" s="160">
        <v>899</v>
      </c>
      <c r="AS33" s="161">
        <v>2.5222343798221251E-2</v>
      </c>
      <c r="AT33" s="162">
        <v>0.20874304783092323</v>
      </c>
      <c r="AU33" s="160">
        <v>18766</v>
      </c>
      <c r="AV33" s="356">
        <v>52.002068075639599</v>
      </c>
      <c r="AW33" s="160">
        <v>416</v>
      </c>
      <c r="AX33" s="160">
        <v>322</v>
      </c>
      <c r="AY33" s="160">
        <v>322</v>
      </c>
      <c r="AZ33" s="161">
        <v>9.034031927727745E-3</v>
      </c>
      <c r="BA33" s="162">
        <v>0.13220496894409936</v>
      </c>
      <c r="BB33" s="160">
        <v>4257</v>
      </c>
      <c r="BC33" s="163">
        <v>75709.516197567835</v>
      </c>
      <c r="BD33" s="160">
        <v>82</v>
      </c>
      <c r="BE33" s="160">
        <v>82</v>
      </c>
      <c r="BF33" s="161">
        <v>2.3005919815952641E-3</v>
      </c>
      <c r="BG33" s="162">
        <v>0.12463414634146341</v>
      </c>
      <c r="BH33" s="160">
        <v>1022</v>
      </c>
      <c r="BI33" s="163">
        <v>19280.063131057646</v>
      </c>
      <c r="BJ33" s="160">
        <v>12</v>
      </c>
      <c r="BK33" s="160">
        <v>12</v>
      </c>
      <c r="BL33" s="161">
        <v>3.3667199730662403E-4</v>
      </c>
      <c r="BM33" s="162">
        <v>0.105</v>
      </c>
      <c r="BN33" s="160">
        <v>126</v>
      </c>
      <c r="BO33" s="163">
        <v>1296.6147993767831</v>
      </c>
    </row>
    <row r="34" spans="1:67" x14ac:dyDescent="0.3">
      <c r="A34" s="19" t="s">
        <v>78</v>
      </c>
      <c r="B34" s="16" t="s">
        <v>88</v>
      </c>
      <c r="C34" s="159">
        <v>13576</v>
      </c>
      <c r="D34" s="160">
        <v>13576</v>
      </c>
      <c r="E34" s="161">
        <v>0.80747040980193896</v>
      </c>
      <c r="F34" s="162">
        <v>0.58007439599292876</v>
      </c>
      <c r="G34" s="160">
        <v>787509</v>
      </c>
      <c r="H34" s="163">
        <v>32223293.261999998</v>
      </c>
      <c r="I34" s="163">
        <v>919833.48101576255</v>
      </c>
      <c r="J34" s="160">
        <v>141</v>
      </c>
      <c r="K34" s="160">
        <v>141</v>
      </c>
      <c r="L34" s="161">
        <v>8.3863676916671615E-3</v>
      </c>
      <c r="M34" s="162">
        <v>0.72709219858156038</v>
      </c>
      <c r="N34" s="160">
        <v>10252</v>
      </c>
      <c r="O34" s="163">
        <v>419491.33600000001</v>
      </c>
      <c r="P34" s="163">
        <v>43309.119605026201</v>
      </c>
      <c r="Q34" s="160">
        <v>588</v>
      </c>
      <c r="R34" s="160">
        <v>588</v>
      </c>
      <c r="S34" s="161">
        <v>3.4972937607803484E-2</v>
      </c>
      <c r="T34" s="162">
        <v>0.10658163265306123</v>
      </c>
      <c r="U34" s="160">
        <v>6267</v>
      </c>
      <c r="V34" s="165">
        <v>256433.106</v>
      </c>
      <c r="W34" s="163">
        <v>48067.01604581048</v>
      </c>
      <c r="X34" s="160">
        <v>1746</v>
      </c>
      <c r="Y34" s="160">
        <v>1746</v>
      </c>
      <c r="Z34" s="161">
        <v>0.10384821269255932</v>
      </c>
      <c r="AA34" s="162">
        <v>0.49214203894616271</v>
      </c>
      <c r="AB34" s="160">
        <v>85928</v>
      </c>
      <c r="AC34" s="165">
        <v>3516001.9040000001</v>
      </c>
      <c r="AD34" s="163">
        <v>228932.63997086257</v>
      </c>
      <c r="AE34" s="160">
        <v>10</v>
      </c>
      <c r="AF34" s="160">
        <v>10</v>
      </c>
      <c r="AG34" s="161">
        <v>5.947778504728484E-4</v>
      </c>
      <c r="AH34" s="162">
        <v>0.23</v>
      </c>
      <c r="AI34" s="160">
        <v>230</v>
      </c>
      <c r="AJ34" s="163">
        <v>1525.6672264826695</v>
      </c>
      <c r="AK34" s="160"/>
      <c r="AL34" s="160"/>
      <c r="AM34" s="162">
        <v>0</v>
      </c>
      <c r="AN34" s="160"/>
      <c r="AO34" s="160">
        <v>0</v>
      </c>
      <c r="AP34" s="160"/>
      <c r="AQ34" s="160">
        <v>183</v>
      </c>
      <c r="AR34" s="160">
        <v>150</v>
      </c>
      <c r="AS34" s="161">
        <v>8.9216677570927265E-3</v>
      </c>
      <c r="AT34" s="162">
        <v>0.20033333333333336</v>
      </c>
      <c r="AU34" s="160">
        <v>3005</v>
      </c>
      <c r="AV34" s="356">
        <v>49.907040000000009</v>
      </c>
      <c r="AW34" s="160">
        <v>602</v>
      </c>
      <c r="AX34" s="160">
        <v>516</v>
      </c>
      <c r="AY34" s="160">
        <v>516</v>
      </c>
      <c r="AZ34" s="161">
        <v>3.0690537084398978E-2</v>
      </c>
      <c r="BA34" s="162">
        <v>0.17286821705426356</v>
      </c>
      <c r="BB34" s="160">
        <v>8920</v>
      </c>
      <c r="BC34" s="163">
        <v>121323.3240929969</v>
      </c>
      <c r="BD34" s="160">
        <v>16</v>
      </c>
      <c r="BE34" s="160">
        <v>16</v>
      </c>
      <c r="BF34" s="161">
        <v>9.5164456075655748E-4</v>
      </c>
      <c r="BG34" s="162">
        <v>0.11</v>
      </c>
      <c r="BH34" s="160">
        <v>176</v>
      </c>
      <c r="BI34" s="163">
        <v>3761.9635377673458</v>
      </c>
      <c r="BJ34" s="160">
        <v>70</v>
      </c>
      <c r="BK34" s="160">
        <v>70</v>
      </c>
      <c r="BL34" s="161">
        <v>4.1634449533099385E-3</v>
      </c>
      <c r="BM34" s="162">
        <v>0.11414285714285714</v>
      </c>
      <c r="BN34" s="160">
        <v>799</v>
      </c>
      <c r="BO34" s="163">
        <v>7563.5863296979014</v>
      </c>
    </row>
    <row r="35" spans="1:67" x14ac:dyDescent="0.3">
      <c r="A35" s="19" t="s">
        <v>78</v>
      </c>
      <c r="B35" s="16" t="s">
        <v>92</v>
      </c>
      <c r="C35" s="159">
        <v>14723</v>
      </c>
      <c r="D35" s="160">
        <v>14723</v>
      </c>
      <c r="E35" s="161">
        <v>0.12665708902901679</v>
      </c>
      <c r="F35" s="162">
        <v>0.70401344834612511</v>
      </c>
      <c r="G35" s="160">
        <v>1036519</v>
      </c>
      <c r="H35" s="163">
        <v>42412284.442000002</v>
      </c>
      <c r="I35" s="163">
        <v>997547.75640800479</v>
      </c>
      <c r="J35" s="160">
        <v>49740</v>
      </c>
      <c r="K35" s="160">
        <v>49740</v>
      </c>
      <c r="L35" s="161">
        <v>0.4278967335667524</v>
      </c>
      <c r="M35" s="162">
        <v>0.87906232408524332</v>
      </c>
      <c r="N35" s="160">
        <v>4372456</v>
      </c>
      <c r="O35" s="163">
        <v>178912154.60800001</v>
      </c>
      <c r="P35" s="163">
        <v>15277983.043645415</v>
      </c>
      <c r="Q35" s="160">
        <v>121</v>
      </c>
      <c r="R35" s="160">
        <v>121</v>
      </c>
      <c r="S35" s="161">
        <v>1.0409228942818063E-3</v>
      </c>
      <c r="T35" s="162">
        <v>8.9834710743801657E-2</v>
      </c>
      <c r="U35" s="160">
        <v>1087</v>
      </c>
      <c r="V35" s="165">
        <v>44477.866000000002</v>
      </c>
      <c r="W35" s="163">
        <v>9891.3417373181437</v>
      </c>
      <c r="X35" s="160">
        <v>1577</v>
      </c>
      <c r="Y35" s="160">
        <v>1577</v>
      </c>
      <c r="Z35" s="161">
        <v>1.3566408299854615E-2</v>
      </c>
      <c r="AA35" s="162">
        <v>0.54763474952441338</v>
      </c>
      <c r="AB35" s="160">
        <v>86362</v>
      </c>
      <c r="AC35" s="165">
        <v>3533760.3160000001</v>
      </c>
      <c r="AD35" s="163">
        <v>206773.63873656947</v>
      </c>
      <c r="AE35" s="160">
        <v>3</v>
      </c>
      <c r="AF35" s="160">
        <v>3</v>
      </c>
      <c r="AG35" s="161">
        <v>2.5808005643350568E-5</v>
      </c>
      <c r="AH35" s="162">
        <v>0.20666666666666667</v>
      </c>
      <c r="AI35" s="160">
        <v>62</v>
      </c>
      <c r="AJ35" s="163">
        <v>457.7001679448008</v>
      </c>
      <c r="AK35" s="160"/>
      <c r="AL35" s="160"/>
      <c r="AM35" s="162">
        <v>0</v>
      </c>
      <c r="AN35" s="160"/>
      <c r="AO35" s="160">
        <v>0</v>
      </c>
      <c r="AP35" s="160"/>
      <c r="AQ35" s="160">
        <v>20</v>
      </c>
      <c r="AR35" s="160">
        <v>20</v>
      </c>
      <c r="AS35" s="161">
        <v>1.7205337095567045E-4</v>
      </c>
      <c r="AT35" s="162">
        <v>0.20499999999999999</v>
      </c>
      <c r="AU35" s="160">
        <v>410</v>
      </c>
      <c r="AV35" s="356">
        <v>51.069600000000001</v>
      </c>
      <c r="AW35" s="160">
        <v>50059</v>
      </c>
      <c r="AX35" s="160">
        <v>49970</v>
      </c>
      <c r="AY35" s="160">
        <v>49970</v>
      </c>
      <c r="AZ35" s="161">
        <v>0.42987534733274263</v>
      </c>
      <c r="BA35" s="162">
        <v>0.17002021212727636</v>
      </c>
      <c r="BB35" s="160">
        <v>849591</v>
      </c>
      <c r="BC35" s="163">
        <v>11749082.373889642</v>
      </c>
      <c r="BD35" s="160">
        <v>44</v>
      </c>
      <c r="BE35" s="160">
        <v>44</v>
      </c>
      <c r="BF35" s="161">
        <v>3.7851741610247499E-4</v>
      </c>
      <c r="BG35" s="162">
        <v>0.10477272727272727</v>
      </c>
      <c r="BH35" s="160">
        <v>461</v>
      </c>
      <c r="BI35" s="163">
        <v>10345.399728860202</v>
      </c>
      <c r="BJ35" s="160">
        <v>45</v>
      </c>
      <c r="BK35" s="160">
        <v>45</v>
      </c>
      <c r="BL35" s="161">
        <v>3.871200846502585E-4</v>
      </c>
      <c r="BM35" s="162">
        <v>0.11933333333333333</v>
      </c>
      <c r="BN35" s="160">
        <v>537</v>
      </c>
      <c r="BO35" s="163">
        <v>4862.3054976629373</v>
      </c>
    </row>
    <row r="36" spans="1:67" x14ac:dyDescent="0.3">
      <c r="A36" s="19" t="s">
        <v>78</v>
      </c>
      <c r="B36" s="16" t="s">
        <v>95</v>
      </c>
      <c r="C36" s="159">
        <v>144452</v>
      </c>
      <c r="D36" s="160">
        <v>144452</v>
      </c>
      <c r="E36" s="161">
        <v>0.91425316455696204</v>
      </c>
      <c r="F36" s="162">
        <v>0.70630790850940106</v>
      </c>
      <c r="G36" s="160">
        <v>10202759</v>
      </c>
      <c r="H36" s="163">
        <v>417476492.76199996</v>
      </c>
      <c r="I36" s="163">
        <v>9787255.892729003</v>
      </c>
      <c r="J36" s="160">
        <v>50</v>
      </c>
      <c r="K36" s="160">
        <v>50</v>
      </c>
      <c r="L36" s="161">
        <v>3.1645569620253165E-4</v>
      </c>
      <c r="M36" s="162">
        <v>0.65500000000000003</v>
      </c>
      <c r="N36" s="160">
        <v>3275</v>
      </c>
      <c r="O36" s="163">
        <v>134006.45000000001</v>
      </c>
      <c r="P36" s="163">
        <v>15357.843831569577</v>
      </c>
      <c r="Q36" s="160">
        <v>8899</v>
      </c>
      <c r="R36" s="160">
        <v>8899</v>
      </c>
      <c r="S36" s="161">
        <v>5.6322784810126585E-2</v>
      </c>
      <c r="T36" s="162">
        <v>0.1175570288796494</v>
      </c>
      <c r="U36" s="160">
        <v>104614</v>
      </c>
      <c r="V36" s="165">
        <v>4280595.6519999998</v>
      </c>
      <c r="W36" s="163">
        <v>727463.22413548897</v>
      </c>
      <c r="X36" s="160">
        <v>3349</v>
      </c>
      <c r="Y36" s="160">
        <v>3349</v>
      </c>
      <c r="Z36" s="161">
        <v>2.1196202531645569E-2</v>
      </c>
      <c r="AA36" s="162">
        <v>0.67304867124514789</v>
      </c>
      <c r="AB36" s="160">
        <v>225404</v>
      </c>
      <c r="AC36" s="165">
        <v>9223080.8719999995</v>
      </c>
      <c r="AD36" s="163">
        <v>439115.35582040023</v>
      </c>
      <c r="AE36" s="160">
        <v>155</v>
      </c>
      <c r="AF36" s="160">
        <v>155</v>
      </c>
      <c r="AG36" s="161">
        <v>9.8101265822784817E-4</v>
      </c>
      <c r="AH36" s="162">
        <v>0.20954838709677417</v>
      </c>
      <c r="AI36" s="160">
        <v>3248</v>
      </c>
      <c r="AJ36" s="163">
        <v>23647.842010481374</v>
      </c>
      <c r="AK36" s="160"/>
      <c r="AL36" s="160"/>
      <c r="AM36" s="162">
        <v>0</v>
      </c>
      <c r="AN36" s="160"/>
      <c r="AO36" s="160">
        <v>0</v>
      </c>
      <c r="AP36" s="160"/>
      <c r="AQ36" s="160">
        <v>523</v>
      </c>
      <c r="AR36" s="160">
        <v>523</v>
      </c>
      <c r="AS36" s="161">
        <v>3.3101265822784811E-3</v>
      </c>
      <c r="AT36" s="162">
        <v>0.22053537284894836</v>
      </c>
      <c r="AU36" s="160">
        <v>11534</v>
      </c>
      <c r="AV36" s="356">
        <v>54.93977208413002</v>
      </c>
      <c r="AW36" s="160">
        <v>572</v>
      </c>
      <c r="AX36" s="160">
        <v>379</v>
      </c>
      <c r="AY36" s="160">
        <v>379</v>
      </c>
      <c r="AZ36" s="161">
        <v>2.39873417721519E-3</v>
      </c>
      <c r="BA36" s="162">
        <v>0.15401055408970976</v>
      </c>
      <c r="BB36" s="160">
        <v>5837</v>
      </c>
      <c r="BC36" s="163">
        <v>89111.511300864004</v>
      </c>
      <c r="BD36" s="160">
        <v>54</v>
      </c>
      <c r="BE36" s="160">
        <v>54</v>
      </c>
      <c r="BF36" s="161">
        <v>3.4177215189873416E-4</v>
      </c>
      <c r="BG36" s="162">
        <v>0.11537037037037036</v>
      </c>
      <c r="BH36" s="160">
        <v>623</v>
      </c>
      <c r="BI36" s="163">
        <v>12696.626939964792</v>
      </c>
      <c r="BJ36" s="160">
        <v>139</v>
      </c>
      <c r="BK36" s="160">
        <v>139</v>
      </c>
      <c r="BL36" s="161">
        <v>8.7974683544303793E-4</v>
      </c>
      <c r="BM36" s="162">
        <v>0.1302158273381295</v>
      </c>
      <c r="BN36" s="160">
        <v>1810</v>
      </c>
      <c r="BO36" s="163">
        <v>15019.121426114405</v>
      </c>
    </row>
    <row r="37" spans="1:67" x14ac:dyDescent="0.3">
      <c r="A37" s="19" t="s">
        <v>78</v>
      </c>
      <c r="B37" s="16" t="s">
        <v>96</v>
      </c>
      <c r="C37" s="159">
        <v>90348</v>
      </c>
      <c r="D37" s="160">
        <v>90348</v>
      </c>
      <c r="E37" s="161">
        <v>0.79976630550244321</v>
      </c>
      <c r="F37" s="162">
        <v>0.6800334263071679</v>
      </c>
      <c r="G37" s="160">
        <v>6143966</v>
      </c>
      <c r="H37" s="163">
        <v>251398800.78799999</v>
      </c>
      <c r="I37" s="163">
        <v>6121472.8449331252</v>
      </c>
      <c r="J37" s="160">
        <v>58</v>
      </c>
      <c r="K37" s="160">
        <v>58</v>
      </c>
      <c r="L37" s="161">
        <v>5.13419729480915E-4</v>
      </c>
      <c r="M37" s="162">
        <v>0.75672413793103444</v>
      </c>
      <c r="N37" s="160">
        <v>4389</v>
      </c>
      <c r="O37" s="163">
        <v>179589.10199999998</v>
      </c>
      <c r="P37" s="163">
        <v>17815.098844620708</v>
      </c>
      <c r="Q37" s="160">
        <v>18425</v>
      </c>
      <c r="R37" s="160">
        <v>18425</v>
      </c>
      <c r="S37" s="161">
        <v>0.16309928475320445</v>
      </c>
      <c r="T37" s="162">
        <v>0.13136716417910446</v>
      </c>
      <c r="U37" s="160">
        <v>242044</v>
      </c>
      <c r="V37" s="165">
        <v>9903956.3919999991</v>
      </c>
      <c r="W37" s="163">
        <v>1506181.5827279901</v>
      </c>
      <c r="X37" s="160">
        <v>1784</v>
      </c>
      <c r="Y37" s="160">
        <v>1784</v>
      </c>
      <c r="Z37" s="161">
        <v>1.5792082713688833E-2</v>
      </c>
      <c r="AA37" s="162">
        <v>0.61066704035874442</v>
      </c>
      <c r="AB37" s="160">
        <v>108943</v>
      </c>
      <c r="AC37" s="165">
        <v>4457729.6739999996</v>
      </c>
      <c r="AD37" s="163">
        <v>233915.13728981608</v>
      </c>
      <c r="AE37" s="160">
        <v>65</v>
      </c>
      <c r="AF37" s="160">
        <v>65</v>
      </c>
      <c r="AG37" s="161">
        <v>5.7538417959068051E-4</v>
      </c>
      <c r="AH37" s="162">
        <v>0.21846153846153846</v>
      </c>
      <c r="AI37" s="160">
        <v>1420</v>
      </c>
      <c r="AJ37" s="163">
        <v>9916.836972137351</v>
      </c>
      <c r="AK37" s="160"/>
      <c r="AL37" s="160"/>
      <c r="AM37" s="162">
        <v>0</v>
      </c>
      <c r="AN37" s="160"/>
      <c r="AO37" s="160">
        <v>0</v>
      </c>
      <c r="AP37" s="160"/>
      <c r="AQ37" s="160">
        <v>701</v>
      </c>
      <c r="AR37" s="160">
        <v>701</v>
      </c>
      <c r="AS37" s="161">
        <v>6.2052970752779551E-3</v>
      </c>
      <c r="AT37" s="162">
        <v>0.21279600570613411</v>
      </c>
      <c r="AU37" s="160">
        <v>14917</v>
      </c>
      <c r="AV37" s="356">
        <v>53.01174094151213</v>
      </c>
      <c r="AW37" s="160">
        <v>1587</v>
      </c>
      <c r="AX37" s="160">
        <v>1359</v>
      </c>
      <c r="AY37" s="160">
        <v>1359</v>
      </c>
      <c r="AZ37" s="161">
        <v>1.2029955385595922E-2</v>
      </c>
      <c r="BA37" s="162">
        <v>0.16949963208241353</v>
      </c>
      <c r="BB37" s="160">
        <v>23035</v>
      </c>
      <c r="BC37" s="163">
        <v>319531.77798911394</v>
      </c>
      <c r="BD37" s="160">
        <v>99</v>
      </c>
      <c r="BE37" s="160">
        <v>99</v>
      </c>
      <c r="BF37" s="161">
        <v>8.7635436583811347E-4</v>
      </c>
      <c r="BG37" s="162">
        <v>0.11777777777777779</v>
      </c>
      <c r="BH37" s="160">
        <v>1166</v>
      </c>
      <c r="BI37" s="163">
        <v>23277.149389935454</v>
      </c>
      <c r="BJ37" s="160">
        <v>129</v>
      </c>
      <c r="BK37" s="160">
        <v>129</v>
      </c>
      <c r="BL37" s="161">
        <v>1.1419162948799659E-3</v>
      </c>
      <c r="BM37" s="162">
        <v>0.12651162790697673</v>
      </c>
      <c r="BN37" s="160">
        <v>1632</v>
      </c>
      <c r="BO37" s="163">
        <v>13938.60909330042</v>
      </c>
    </row>
    <row r="38" spans="1:67" x14ac:dyDescent="0.3">
      <c r="A38" s="19" t="s">
        <v>98</v>
      </c>
      <c r="B38" s="16" t="s">
        <v>102</v>
      </c>
      <c r="C38" s="159">
        <v>4365</v>
      </c>
      <c r="D38" s="160">
        <v>4274</v>
      </c>
      <c r="E38" s="161">
        <v>0.30286281179138325</v>
      </c>
      <c r="F38" s="162">
        <v>0.46798081422554988</v>
      </c>
      <c r="G38" s="160">
        <v>200015</v>
      </c>
      <c r="H38" s="163">
        <v>8184213.7699999996</v>
      </c>
      <c r="I38" s="163">
        <v>289582.22582950571</v>
      </c>
      <c r="J38" s="160">
        <v>9990</v>
      </c>
      <c r="K38" s="160">
        <v>8493</v>
      </c>
      <c r="L38" s="161">
        <v>0.60182823129251706</v>
      </c>
      <c r="M38" s="162">
        <v>0.27202048746026142</v>
      </c>
      <c r="N38" s="160">
        <v>231027</v>
      </c>
      <c r="O38" s="163">
        <v>9453162.7860000003</v>
      </c>
      <c r="P38" s="163">
        <v>2608683.3532304079</v>
      </c>
      <c r="Q38" s="160">
        <v>45</v>
      </c>
      <c r="R38" s="160">
        <v>45</v>
      </c>
      <c r="S38" s="161">
        <v>3.1887755102040817E-3</v>
      </c>
      <c r="T38" s="162">
        <v>6.4888888888888885E-2</v>
      </c>
      <c r="U38" s="160">
        <v>292</v>
      </c>
      <c r="V38" s="165">
        <v>11948.056</v>
      </c>
      <c r="W38" s="163">
        <v>3678.5981667712108</v>
      </c>
      <c r="X38" s="160">
        <v>168</v>
      </c>
      <c r="Y38" s="160">
        <v>168</v>
      </c>
      <c r="Z38" s="161">
        <v>1.1904761904761904E-2</v>
      </c>
      <c r="AA38" s="162">
        <v>0.39738095238095239</v>
      </c>
      <c r="AB38" s="160">
        <v>6676</v>
      </c>
      <c r="AC38" s="165">
        <v>273168.56799999997</v>
      </c>
      <c r="AD38" s="163">
        <v>22027.882883794337</v>
      </c>
      <c r="AE38" s="160">
        <v>1037</v>
      </c>
      <c r="AF38" s="160">
        <v>1037</v>
      </c>
      <c r="AG38" s="161">
        <v>7.3483560090702948E-2</v>
      </c>
      <c r="AH38" s="162">
        <v>0.26783992285438768</v>
      </c>
      <c r="AI38" s="160">
        <v>27775</v>
      </c>
      <c r="AJ38" s="163">
        <v>158211.69138625282</v>
      </c>
      <c r="AK38" s="160"/>
      <c r="AL38" s="160"/>
      <c r="AM38" s="162">
        <v>0</v>
      </c>
      <c r="AN38" s="160"/>
      <c r="AO38" s="160">
        <v>0</v>
      </c>
      <c r="AP38" s="160"/>
      <c r="AQ38" s="160">
        <v>55</v>
      </c>
      <c r="AR38" s="160">
        <v>54</v>
      </c>
      <c r="AS38" s="161">
        <v>3.8265306122448979E-3</v>
      </c>
      <c r="AT38" s="162">
        <v>0.12814814814814815</v>
      </c>
      <c r="AU38" s="160">
        <v>692</v>
      </c>
      <c r="AV38" s="356">
        <v>31.924266666666668</v>
      </c>
      <c r="AW38" s="160">
        <v>41</v>
      </c>
      <c r="AX38" s="160"/>
      <c r="AY38" s="160"/>
      <c r="AZ38" s="161">
        <v>0</v>
      </c>
      <c r="BA38" s="162">
        <v>0</v>
      </c>
      <c r="BB38" s="160"/>
      <c r="BC38" s="163">
        <v>0</v>
      </c>
      <c r="BD38" s="160">
        <v>41</v>
      </c>
      <c r="BE38" s="160">
        <v>41</v>
      </c>
      <c r="BF38" s="161">
        <v>2.9053287981859409E-3</v>
      </c>
      <c r="BG38" s="162">
        <v>0.12439024390243902</v>
      </c>
      <c r="BH38" s="160">
        <v>510</v>
      </c>
      <c r="BI38" s="163">
        <v>9640.0315655288232</v>
      </c>
      <c r="BJ38" s="160"/>
      <c r="BK38" s="160"/>
      <c r="BL38" s="161">
        <v>0</v>
      </c>
      <c r="BM38" s="162">
        <v>0</v>
      </c>
      <c r="BN38" s="160"/>
      <c r="BO38" s="163">
        <v>0</v>
      </c>
    </row>
    <row r="39" spans="1:67" x14ac:dyDescent="0.3">
      <c r="A39" s="19" t="s">
        <v>98</v>
      </c>
      <c r="B39" s="16" t="s">
        <v>105</v>
      </c>
      <c r="C39" s="159">
        <v>11917</v>
      </c>
      <c r="D39" s="160">
        <v>11865</v>
      </c>
      <c r="E39" s="161">
        <v>0.55091238334029813</v>
      </c>
      <c r="F39" s="162">
        <v>0.44292793931731983</v>
      </c>
      <c r="G39" s="160">
        <v>525534</v>
      </c>
      <c r="H39" s="163">
        <v>21503800.212000001</v>
      </c>
      <c r="I39" s="163">
        <v>803905.73455009004</v>
      </c>
      <c r="J39" s="160">
        <v>8408</v>
      </c>
      <c r="K39" s="160">
        <v>8222</v>
      </c>
      <c r="L39" s="161">
        <v>0.38176161953846866</v>
      </c>
      <c r="M39" s="162">
        <v>0.30199951350036491</v>
      </c>
      <c r="N39" s="160">
        <v>248304</v>
      </c>
      <c r="O39" s="163">
        <v>10160103.072000001</v>
      </c>
      <c r="P39" s="163">
        <v>2525443.8396633011</v>
      </c>
      <c r="Q39" s="160">
        <v>334</v>
      </c>
      <c r="R39" s="160">
        <v>334</v>
      </c>
      <c r="S39" s="161">
        <v>1.5508195198959929E-2</v>
      </c>
      <c r="T39" s="162">
        <v>8.2485029940119747E-2</v>
      </c>
      <c r="U39" s="160">
        <v>2755</v>
      </c>
      <c r="V39" s="165">
        <v>112729.09</v>
      </c>
      <c r="W39" s="163">
        <v>27303.37306003521</v>
      </c>
      <c r="X39" s="160">
        <v>120</v>
      </c>
      <c r="Y39" s="160">
        <v>120</v>
      </c>
      <c r="Z39" s="161">
        <v>5.5718066583089563E-3</v>
      </c>
      <c r="AA39" s="162">
        <v>0.39483333333333337</v>
      </c>
      <c r="AB39" s="160">
        <v>4738</v>
      </c>
      <c r="AC39" s="165">
        <v>193869.484</v>
      </c>
      <c r="AD39" s="163">
        <v>15734.2020598531</v>
      </c>
      <c r="AE39" s="160">
        <v>706</v>
      </c>
      <c r="AF39" s="160">
        <v>706</v>
      </c>
      <c r="AG39" s="161">
        <v>3.2780795839717693E-2</v>
      </c>
      <c r="AH39" s="162">
        <v>0.23447592067988668</v>
      </c>
      <c r="AI39" s="160">
        <v>16554</v>
      </c>
      <c r="AJ39" s="163">
        <v>107712.10618967646</v>
      </c>
      <c r="AK39" s="160"/>
      <c r="AL39" s="160"/>
      <c r="AM39" s="162">
        <v>0</v>
      </c>
      <c r="AN39" s="160"/>
      <c r="AO39" s="160">
        <v>0</v>
      </c>
      <c r="AP39" s="160"/>
      <c r="AQ39" s="160">
        <v>87</v>
      </c>
      <c r="AR39" s="160">
        <v>87</v>
      </c>
      <c r="AS39" s="161">
        <v>4.039559827273994E-3</v>
      </c>
      <c r="AT39" s="162">
        <v>9.6436781609195402E-2</v>
      </c>
      <c r="AU39" s="160">
        <v>839</v>
      </c>
      <c r="AV39" s="356">
        <v>24.02433103448276</v>
      </c>
      <c r="AW39" s="160">
        <v>203</v>
      </c>
      <c r="AX39" s="160"/>
      <c r="AY39" s="160"/>
      <c r="AZ39" s="161">
        <v>0</v>
      </c>
      <c r="BA39" s="162">
        <v>0</v>
      </c>
      <c r="BB39" s="160"/>
      <c r="BC39" s="163">
        <v>0</v>
      </c>
      <c r="BD39" s="160">
        <v>203</v>
      </c>
      <c r="BE39" s="160">
        <v>203</v>
      </c>
      <c r="BF39" s="161">
        <v>9.4256395969726514E-3</v>
      </c>
      <c r="BG39" s="162">
        <v>0.14108374384236455</v>
      </c>
      <c r="BH39" s="160">
        <v>2864</v>
      </c>
      <c r="BI39" s="163">
        <v>47729.912385423202</v>
      </c>
      <c r="BJ39" s="160"/>
      <c r="BK39" s="160"/>
      <c r="BL39" s="161">
        <v>0</v>
      </c>
      <c r="BM39" s="162">
        <v>0</v>
      </c>
      <c r="BN39" s="160"/>
      <c r="BO39" s="163">
        <v>0</v>
      </c>
    </row>
    <row r="40" spans="1:67" x14ac:dyDescent="0.3">
      <c r="A40" s="19" t="s">
        <v>98</v>
      </c>
      <c r="B40" s="16" t="s">
        <v>106</v>
      </c>
      <c r="C40" s="159">
        <v>5985</v>
      </c>
      <c r="D40" s="160">
        <v>5253</v>
      </c>
      <c r="E40" s="161">
        <v>0.41839904420549584</v>
      </c>
      <c r="F40" s="162">
        <v>0.50970493051589572</v>
      </c>
      <c r="G40" s="160">
        <v>267748</v>
      </c>
      <c r="H40" s="163">
        <v>10955712.663999999</v>
      </c>
      <c r="I40" s="163">
        <v>355913.76515732182</v>
      </c>
      <c r="J40" s="160">
        <v>7050</v>
      </c>
      <c r="K40" s="160">
        <v>6859</v>
      </c>
      <c r="L40" s="161">
        <v>0.54631620868180009</v>
      </c>
      <c r="M40" s="162">
        <v>0.32630704184283421</v>
      </c>
      <c r="N40" s="160">
        <v>223814</v>
      </c>
      <c r="O40" s="163">
        <v>9158021.2520000003</v>
      </c>
      <c r="P40" s="163">
        <v>2106789.0168147143</v>
      </c>
      <c r="Q40" s="160">
        <v>380</v>
      </c>
      <c r="R40" s="160">
        <v>360</v>
      </c>
      <c r="S40" s="161">
        <v>2.8673835125448029E-2</v>
      </c>
      <c r="T40" s="162">
        <v>6.6500000000000004E-2</v>
      </c>
      <c r="U40" s="160">
        <v>2394</v>
      </c>
      <c r="V40" s="165">
        <v>97957.691999999995</v>
      </c>
      <c r="W40" s="163">
        <v>29428.785334169686</v>
      </c>
      <c r="X40" s="160">
        <v>6</v>
      </c>
      <c r="Y40" s="160">
        <v>6</v>
      </c>
      <c r="Z40" s="161">
        <v>4.7789725209080046E-4</v>
      </c>
      <c r="AA40" s="162">
        <v>0.37833333333333335</v>
      </c>
      <c r="AB40" s="160">
        <v>227</v>
      </c>
      <c r="AC40" s="165">
        <v>9288.3860000000004</v>
      </c>
      <c r="AD40" s="163">
        <v>786.71010299265492</v>
      </c>
      <c r="AE40" s="160">
        <v>14</v>
      </c>
      <c r="AF40" s="160">
        <v>14</v>
      </c>
      <c r="AG40" s="161">
        <v>1.1150935882118678E-3</v>
      </c>
      <c r="AH40" s="162">
        <v>0.22071428571428572</v>
      </c>
      <c r="AI40" s="160">
        <v>309</v>
      </c>
      <c r="AJ40" s="163">
        <v>2135.934117075737</v>
      </c>
      <c r="AK40" s="160"/>
      <c r="AL40" s="160"/>
      <c r="AM40" s="162">
        <v>0</v>
      </c>
      <c r="AN40" s="160"/>
      <c r="AO40" s="160">
        <v>0</v>
      </c>
      <c r="AP40" s="160"/>
      <c r="AQ40" s="160">
        <v>30</v>
      </c>
      <c r="AR40" s="160">
        <v>30</v>
      </c>
      <c r="AS40" s="161">
        <v>2.3894862604540022E-3</v>
      </c>
      <c r="AT40" s="162">
        <v>7.4999999999999997E-2</v>
      </c>
      <c r="AU40" s="160">
        <v>225</v>
      </c>
      <c r="AV40" s="356">
        <v>18.684000000000001</v>
      </c>
      <c r="AW40" s="160">
        <v>33</v>
      </c>
      <c r="AX40" s="160"/>
      <c r="AY40" s="160"/>
      <c r="AZ40" s="161">
        <v>0</v>
      </c>
      <c r="BA40" s="162">
        <v>0</v>
      </c>
      <c r="BB40" s="160"/>
      <c r="BC40" s="163">
        <v>0</v>
      </c>
      <c r="BD40" s="160">
        <v>33</v>
      </c>
      <c r="BE40" s="160">
        <v>33</v>
      </c>
      <c r="BF40" s="161">
        <v>2.6284348864994028E-3</v>
      </c>
      <c r="BG40" s="162">
        <v>0.18757575757575759</v>
      </c>
      <c r="BH40" s="160">
        <v>619</v>
      </c>
      <c r="BI40" s="163">
        <v>7759.0497966451512</v>
      </c>
      <c r="BJ40" s="160"/>
      <c r="BK40" s="160"/>
      <c r="BL40" s="161">
        <v>0</v>
      </c>
      <c r="BM40" s="162">
        <v>0</v>
      </c>
      <c r="BN40" s="160"/>
      <c r="BO40" s="163">
        <v>0</v>
      </c>
    </row>
    <row r="41" spans="1:67" x14ac:dyDescent="0.3">
      <c r="A41" s="19" t="s">
        <v>98</v>
      </c>
      <c r="B41" s="16" t="s">
        <v>108</v>
      </c>
      <c r="C41" s="159">
        <v>8353</v>
      </c>
      <c r="D41" s="160">
        <v>7869</v>
      </c>
      <c r="E41" s="161">
        <v>0.32055564608114712</v>
      </c>
      <c r="F41" s="162">
        <v>0.59903418477570214</v>
      </c>
      <c r="G41" s="160">
        <v>471380</v>
      </c>
      <c r="H41" s="163">
        <v>19287926.84</v>
      </c>
      <c r="I41" s="163">
        <v>533159.22673195612</v>
      </c>
      <c r="J41" s="160">
        <v>14930</v>
      </c>
      <c r="K41" s="160">
        <v>13908</v>
      </c>
      <c r="L41" s="161">
        <v>0.56656346749226005</v>
      </c>
      <c r="M41" s="162">
        <v>0.30289976991659473</v>
      </c>
      <c r="N41" s="160">
        <v>421273</v>
      </c>
      <c r="O41" s="163">
        <v>17237648.614</v>
      </c>
      <c r="P41" s="163">
        <v>4271937.8401893936</v>
      </c>
      <c r="Q41" s="160">
        <v>280</v>
      </c>
      <c r="R41" s="160">
        <v>280</v>
      </c>
      <c r="S41" s="161">
        <v>1.1406224539677367E-2</v>
      </c>
      <c r="T41" s="162">
        <v>7.0607142857142854E-2</v>
      </c>
      <c r="U41" s="160">
        <v>1977</v>
      </c>
      <c r="V41" s="165">
        <v>80894.885999999999</v>
      </c>
      <c r="W41" s="163">
        <v>22889.055259909754</v>
      </c>
      <c r="X41" s="160">
        <v>686</v>
      </c>
      <c r="Y41" s="160">
        <v>686</v>
      </c>
      <c r="Z41" s="161">
        <v>2.7945250122209549E-2</v>
      </c>
      <c r="AA41" s="162">
        <v>0.40237609329446067</v>
      </c>
      <c r="AB41" s="160">
        <v>27603</v>
      </c>
      <c r="AC41" s="165">
        <v>1129459.554</v>
      </c>
      <c r="AD41" s="163">
        <v>89947.188442160215</v>
      </c>
      <c r="AE41" s="160">
        <v>1155</v>
      </c>
      <c r="AF41" s="160">
        <v>1155</v>
      </c>
      <c r="AG41" s="161">
        <v>4.7050676226169139E-2</v>
      </c>
      <c r="AH41" s="162">
        <v>0.23843290043290044</v>
      </c>
      <c r="AI41" s="160">
        <v>27539</v>
      </c>
      <c r="AJ41" s="163">
        <v>176214.56465874831</v>
      </c>
      <c r="AK41" s="160"/>
      <c r="AL41" s="160"/>
      <c r="AM41" s="162">
        <v>0</v>
      </c>
      <c r="AN41" s="160"/>
      <c r="AO41" s="160">
        <v>0</v>
      </c>
      <c r="AP41" s="160"/>
      <c r="AQ41" s="160">
        <v>230</v>
      </c>
      <c r="AR41" s="160">
        <v>230</v>
      </c>
      <c r="AS41" s="161">
        <v>9.3693987290206938E-3</v>
      </c>
      <c r="AT41" s="162">
        <v>8.6999999999999994E-2</v>
      </c>
      <c r="AU41" s="160">
        <v>2001</v>
      </c>
      <c r="AV41" s="356">
        <v>21.673439999999999</v>
      </c>
      <c r="AW41" s="160">
        <v>420</v>
      </c>
      <c r="AX41" s="160">
        <v>173</v>
      </c>
      <c r="AY41" s="160">
        <v>173</v>
      </c>
      <c r="AZ41" s="161">
        <v>7.047417304872087E-3</v>
      </c>
      <c r="BA41" s="162">
        <v>7.1271676300578027E-2</v>
      </c>
      <c r="BB41" s="160">
        <v>1233</v>
      </c>
      <c r="BC41" s="163">
        <v>40676.230752109426</v>
      </c>
      <c r="BD41" s="160">
        <v>247</v>
      </c>
      <c r="BE41" s="160">
        <v>247</v>
      </c>
      <c r="BF41" s="161">
        <v>1.0061919504643963E-2</v>
      </c>
      <c r="BG41" s="162">
        <v>0.18299595141700403</v>
      </c>
      <c r="BH41" s="160">
        <v>4520</v>
      </c>
      <c r="BI41" s="163">
        <v>58075.312114283399</v>
      </c>
      <c r="BJ41" s="160"/>
      <c r="BK41" s="160"/>
      <c r="BL41" s="161">
        <v>0</v>
      </c>
      <c r="BM41" s="162">
        <v>0</v>
      </c>
      <c r="BN41" s="160"/>
      <c r="BO41" s="163">
        <v>0</v>
      </c>
    </row>
    <row r="42" spans="1:67" x14ac:dyDescent="0.3">
      <c r="A42" s="19" t="s">
        <v>98</v>
      </c>
      <c r="B42" s="16" t="s">
        <v>110</v>
      </c>
      <c r="C42" s="159">
        <v>7229</v>
      </c>
      <c r="D42" s="160">
        <v>6715</v>
      </c>
      <c r="E42" s="161">
        <v>0.5709063084509437</v>
      </c>
      <c r="F42" s="162">
        <v>0.54312137006701411</v>
      </c>
      <c r="G42" s="160">
        <v>364706</v>
      </c>
      <c r="H42" s="163">
        <v>14923040.107999999</v>
      </c>
      <c r="I42" s="163">
        <v>454970.67067036283</v>
      </c>
      <c r="J42" s="160">
        <v>3162</v>
      </c>
      <c r="K42" s="160">
        <v>2892</v>
      </c>
      <c r="L42" s="161">
        <v>0.24587655160686958</v>
      </c>
      <c r="M42" s="162">
        <v>0.30477869986168743</v>
      </c>
      <c r="N42" s="160">
        <v>88142</v>
      </c>
      <c r="O42" s="163">
        <v>3606594.3560000001</v>
      </c>
      <c r="P42" s="163">
        <v>888297.68721798435</v>
      </c>
      <c r="Q42" s="160">
        <v>319</v>
      </c>
      <c r="R42" s="160">
        <v>319</v>
      </c>
      <c r="S42" s="161">
        <v>2.7121237884713482E-2</v>
      </c>
      <c r="T42" s="162">
        <v>0.10307210031347962</v>
      </c>
      <c r="U42" s="160">
        <v>3288</v>
      </c>
      <c r="V42" s="165">
        <v>134538.38399999999</v>
      </c>
      <c r="W42" s="163">
        <v>26077.173671111472</v>
      </c>
      <c r="X42" s="160">
        <v>470</v>
      </c>
      <c r="Y42" s="160">
        <v>470</v>
      </c>
      <c r="Z42" s="161">
        <v>3.9959190613841185E-2</v>
      </c>
      <c r="AA42" s="162">
        <v>0.42663829787234042</v>
      </c>
      <c r="AB42" s="160">
        <v>20052</v>
      </c>
      <c r="AC42" s="165">
        <v>820487.73600000003</v>
      </c>
      <c r="AD42" s="163">
        <v>61625.624734424644</v>
      </c>
      <c r="AE42" s="160">
        <v>698</v>
      </c>
      <c r="AF42" s="160">
        <v>698</v>
      </c>
      <c r="AG42" s="161">
        <v>5.9343649039279037E-2</v>
      </c>
      <c r="AH42" s="162">
        <v>0.23581661891117478</v>
      </c>
      <c r="AI42" s="160">
        <v>16460</v>
      </c>
      <c r="AJ42" s="163">
        <v>106491.57240849032</v>
      </c>
      <c r="AK42" s="160"/>
      <c r="AL42" s="160"/>
      <c r="AM42" s="162">
        <v>0</v>
      </c>
      <c r="AN42" s="160"/>
      <c r="AO42" s="160">
        <v>0</v>
      </c>
      <c r="AP42" s="160"/>
      <c r="AQ42" s="160">
        <v>76</v>
      </c>
      <c r="AR42" s="160">
        <v>76</v>
      </c>
      <c r="AS42" s="161">
        <v>6.461486141812617E-3</v>
      </c>
      <c r="AT42" s="162">
        <v>0.10381578947368421</v>
      </c>
      <c r="AU42" s="160">
        <v>789</v>
      </c>
      <c r="AV42" s="356">
        <v>25.86258947368421</v>
      </c>
      <c r="AW42" s="160">
        <v>592</v>
      </c>
      <c r="AX42" s="160">
        <v>427</v>
      </c>
      <c r="AY42" s="160">
        <v>427</v>
      </c>
      <c r="AZ42" s="161">
        <v>3.6303349770447205E-2</v>
      </c>
      <c r="BA42" s="162">
        <v>6.8196721311475403E-2</v>
      </c>
      <c r="BB42" s="160">
        <v>2912</v>
      </c>
      <c r="BC42" s="163">
        <v>100397.40191416604</v>
      </c>
      <c r="BD42" s="160">
        <v>165</v>
      </c>
      <c r="BE42" s="160">
        <v>165</v>
      </c>
      <c r="BF42" s="161">
        <v>1.4028226492093182E-2</v>
      </c>
      <c r="BG42" s="162">
        <v>0.17612121212121212</v>
      </c>
      <c r="BH42" s="160">
        <v>2906</v>
      </c>
      <c r="BI42" s="163">
        <v>38795.248983225756</v>
      </c>
      <c r="BJ42" s="160"/>
      <c r="BK42" s="160"/>
      <c r="BL42" s="161">
        <v>0</v>
      </c>
      <c r="BM42" s="162">
        <v>0</v>
      </c>
      <c r="BN42" s="160"/>
      <c r="BO42" s="163">
        <v>0</v>
      </c>
    </row>
    <row r="43" spans="1:67" x14ac:dyDescent="0.3">
      <c r="A43" s="19" t="s">
        <v>98</v>
      </c>
      <c r="B43" s="16" t="s">
        <v>114</v>
      </c>
      <c r="C43" s="159">
        <v>6046</v>
      </c>
      <c r="D43" s="160">
        <v>5827</v>
      </c>
      <c r="E43" s="161">
        <v>0.62743620114138043</v>
      </c>
      <c r="F43" s="162">
        <v>0.36461300840912991</v>
      </c>
      <c r="G43" s="160">
        <v>212460</v>
      </c>
      <c r="H43" s="163">
        <v>8693438.2799999993</v>
      </c>
      <c r="I43" s="163">
        <v>394804.78004411078</v>
      </c>
      <c r="J43" s="160">
        <v>3751</v>
      </c>
      <c r="K43" s="160">
        <v>3329</v>
      </c>
      <c r="L43" s="161">
        <v>0.35845805965327876</v>
      </c>
      <c r="M43" s="162">
        <v>0.30752478221688195</v>
      </c>
      <c r="N43" s="160">
        <v>102375</v>
      </c>
      <c r="O43" s="163">
        <v>4188980.25</v>
      </c>
      <c r="P43" s="163">
        <v>1022525.2423059023</v>
      </c>
      <c r="Q43" s="160">
        <v>5</v>
      </c>
      <c r="R43" s="160">
        <v>5</v>
      </c>
      <c r="S43" s="161">
        <v>5.3838699257025946E-4</v>
      </c>
      <c r="T43" s="162">
        <v>7.5999999999999998E-2</v>
      </c>
      <c r="U43" s="160">
        <v>38</v>
      </c>
      <c r="V43" s="165">
        <v>1554.884</v>
      </c>
      <c r="W43" s="163">
        <v>408.73312964124568</v>
      </c>
      <c r="X43" s="160">
        <v>95</v>
      </c>
      <c r="Y43" s="160">
        <v>95</v>
      </c>
      <c r="Z43" s="161">
        <v>1.0229352858834931E-2</v>
      </c>
      <c r="AA43" s="162">
        <v>0.37505263157894736</v>
      </c>
      <c r="AB43" s="160">
        <v>3563</v>
      </c>
      <c r="AC43" s="165">
        <v>145790.834</v>
      </c>
      <c r="AD43" s="163">
        <v>12456.243297383702</v>
      </c>
      <c r="AE43" s="160">
        <v>28</v>
      </c>
      <c r="AF43" s="160">
        <v>28</v>
      </c>
      <c r="AG43" s="161">
        <v>3.0149671583934532E-3</v>
      </c>
      <c r="AH43" s="162">
        <v>0.24035714285714285</v>
      </c>
      <c r="AI43" s="160">
        <v>673</v>
      </c>
      <c r="AJ43" s="163">
        <v>4271.8682341514741</v>
      </c>
      <c r="AK43" s="160"/>
      <c r="AL43" s="160"/>
      <c r="AM43" s="162">
        <v>0</v>
      </c>
      <c r="AN43" s="160"/>
      <c r="AO43" s="160">
        <v>0</v>
      </c>
      <c r="AP43" s="160"/>
      <c r="AQ43" s="160"/>
      <c r="AR43" s="160"/>
      <c r="AS43" s="161">
        <v>0</v>
      </c>
      <c r="AT43" s="162">
        <v>0</v>
      </c>
      <c r="AU43" s="160"/>
      <c r="AV43" s="356">
        <v>0</v>
      </c>
      <c r="AW43" s="160">
        <v>3</v>
      </c>
      <c r="AX43" s="160"/>
      <c r="AY43" s="160"/>
      <c r="AZ43" s="161">
        <v>0</v>
      </c>
      <c r="BA43" s="162">
        <v>0</v>
      </c>
      <c r="BB43" s="160"/>
      <c r="BC43" s="163">
        <v>0</v>
      </c>
      <c r="BD43" s="160">
        <v>3</v>
      </c>
      <c r="BE43" s="160">
        <v>3</v>
      </c>
      <c r="BF43" s="161">
        <v>3.2303219554215572E-4</v>
      </c>
      <c r="BG43" s="162">
        <v>0.13666666666666666</v>
      </c>
      <c r="BH43" s="160">
        <v>41</v>
      </c>
      <c r="BI43" s="163">
        <v>705.36816333137733</v>
      </c>
      <c r="BJ43" s="160"/>
      <c r="BK43" s="160"/>
      <c r="BL43" s="161">
        <v>0</v>
      </c>
      <c r="BM43" s="162">
        <v>0</v>
      </c>
      <c r="BN43" s="160"/>
      <c r="BO43" s="163">
        <v>0</v>
      </c>
    </row>
    <row r="44" spans="1:67" x14ac:dyDescent="0.3">
      <c r="A44" s="19" t="s">
        <v>98</v>
      </c>
      <c r="B44" s="16" t="s">
        <v>115</v>
      </c>
      <c r="C44" s="159">
        <v>9990</v>
      </c>
      <c r="D44" s="160">
        <v>9459</v>
      </c>
      <c r="E44" s="161">
        <v>0.65660141607663469</v>
      </c>
      <c r="F44" s="162">
        <v>0.45534411671424041</v>
      </c>
      <c r="G44" s="160">
        <v>430710</v>
      </c>
      <c r="H44" s="163">
        <v>17623791.780000001</v>
      </c>
      <c r="I44" s="163">
        <v>640888.69305598829</v>
      </c>
      <c r="J44" s="160">
        <v>4748</v>
      </c>
      <c r="K44" s="160">
        <v>4748</v>
      </c>
      <c r="L44" s="161">
        <v>0.32958489518256284</v>
      </c>
      <c r="M44" s="162">
        <v>0.3154654591406908</v>
      </c>
      <c r="N44" s="160">
        <v>149783</v>
      </c>
      <c r="O44" s="163">
        <v>6128820.7939999998</v>
      </c>
      <c r="P44" s="163">
        <v>1458380.8502458469</v>
      </c>
      <c r="Q44" s="160">
        <v>54</v>
      </c>
      <c r="R44" s="160">
        <v>54</v>
      </c>
      <c r="S44" s="161">
        <v>3.7484381507705122E-3</v>
      </c>
      <c r="T44" s="162">
        <v>8.9814814814814806E-2</v>
      </c>
      <c r="U44" s="160">
        <v>485</v>
      </c>
      <c r="V44" s="165">
        <v>19845.23</v>
      </c>
      <c r="W44" s="163">
        <v>4414.3178001254528</v>
      </c>
      <c r="X44" s="160"/>
      <c r="Y44" s="160"/>
      <c r="Z44" s="161">
        <v>0</v>
      </c>
      <c r="AA44" s="162">
        <v>0</v>
      </c>
      <c r="AB44" s="160"/>
      <c r="AC44" s="165">
        <v>0</v>
      </c>
      <c r="AD44" s="163">
        <v>0</v>
      </c>
      <c r="AE44" s="160"/>
      <c r="AF44" s="160"/>
      <c r="AG44" s="161">
        <v>0</v>
      </c>
      <c r="AH44" s="162">
        <v>0</v>
      </c>
      <c r="AI44" s="160"/>
      <c r="AJ44" s="163">
        <v>0</v>
      </c>
      <c r="AK44" s="160"/>
      <c r="AL44" s="160"/>
      <c r="AM44" s="162">
        <v>0</v>
      </c>
      <c r="AN44" s="160"/>
      <c r="AO44" s="160">
        <v>0</v>
      </c>
      <c r="AP44" s="160"/>
      <c r="AQ44" s="160">
        <v>73</v>
      </c>
      <c r="AR44" s="160">
        <v>73</v>
      </c>
      <c r="AS44" s="161">
        <v>5.0673330556712482E-3</v>
      </c>
      <c r="AT44" s="162">
        <v>0.11</v>
      </c>
      <c r="AU44" s="160">
        <v>803</v>
      </c>
      <c r="AV44" s="356">
        <v>27.403200000000002</v>
      </c>
      <c r="AW44" s="160">
        <v>72</v>
      </c>
      <c r="AX44" s="160"/>
      <c r="AY44" s="160"/>
      <c r="AZ44" s="161">
        <v>0</v>
      </c>
      <c r="BA44" s="162">
        <v>0</v>
      </c>
      <c r="BB44" s="160"/>
      <c r="BC44" s="163">
        <v>0</v>
      </c>
      <c r="BD44" s="160">
        <v>72</v>
      </c>
      <c r="BE44" s="160">
        <v>72</v>
      </c>
      <c r="BF44" s="161">
        <v>4.9979175343606835E-3</v>
      </c>
      <c r="BG44" s="162">
        <v>0.1615277777777778</v>
      </c>
      <c r="BH44" s="160">
        <v>1163</v>
      </c>
      <c r="BI44" s="163">
        <v>16928.835919953057</v>
      </c>
      <c r="BJ44" s="160"/>
      <c r="BK44" s="160"/>
      <c r="BL44" s="161">
        <v>0</v>
      </c>
      <c r="BM44" s="162">
        <v>0</v>
      </c>
      <c r="BN44" s="160"/>
      <c r="BO44" s="163">
        <v>0</v>
      </c>
    </row>
    <row r="45" spans="1:67" x14ac:dyDescent="0.3">
      <c r="A45" s="19" t="s">
        <v>98</v>
      </c>
      <c r="B45" s="16" t="s">
        <v>117</v>
      </c>
      <c r="C45" s="159">
        <v>3847</v>
      </c>
      <c r="D45" s="160">
        <v>3471</v>
      </c>
      <c r="E45" s="161">
        <v>0.51821439235592714</v>
      </c>
      <c r="F45" s="162">
        <v>0.41277441659464131</v>
      </c>
      <c r="G45" s="160">
        <v>143274</v>
      </c>
      <c r="H45" s="163">
        <v>5862485.5319999997</v>
      </c>
      <c r="I45" s="163">
        <v>235175.4576168026</v>
      </c>
      <c r="J45" s="160">
        <v>2842</v>
      </c>
      <c r="K45" s="160">
        <v>2842</v>
      </c>
      <c r="L45" s="161">
        <v>0.42430576291430278</v>
      </c>
      <c r="M45" s="162">
        <v>0.29300140745953551</v>
      </c>
      <c r="N45" s="160">
        <v>83271</v>
      </c>
      <c r="O45" s="163">
        <v>3407282.7779999999</v>
      </c>
      <c r="P45" s="163">
        <v>872939.84338641469</v>
      </c>
      <c r="Q45" s="160">
        <v>28</v>
      </c>
      <c r="R45" s="160">
        <v>28</v>
      </c>
      <c r="S45" s="161">
        <v>4.1803523439832785E-3</v>
      </c>
      <c r="T45" s="162">
        <v>5.392857142857143E-2</v>
      </c>
      <c r="U45" s="160">
        <v>151</v>
      </c>
      <c r="V45" s="165">
        <v>6178.6179999999995</v>
      </c>
      <c r="W45" s="163">
        <v>2288.9055259909755</v>
      </c>
      <c r="X45" s="160">
        <v>102</v>
      </c>
      <c r="Y45" s="160">
        <v>102</v>
      </c>
      <c r="Z45" s="161">
        <v>1.5228426395939087E-2</v>
      </c>
      <c r="AA45" s="162">
        <v>0.39098039215686275</v>
      </c>
      <c r="AB45" s="160">
        <v>3988</v>
      </c>
      <c r="AC45" s="165">
        <v>163180.984</v>
      </c>
      <c r="AD45" s="163">
        <v>13374.071750875135</v>
      </c>
      <c r="AE45" s="160">
        <v>170</v>
      </c>
      <c r="AF45" s="160">
        <v>170</v>
      </c>
      <c r="AG45" s="161">
        <v>2.5380710659898477E-2</v>
      </c>
      <c r="AH45" s="162">
        <v>0.27970588235294114</v>
      </c>
      <c r="AI45" s="160">
        <v>4755</v>
      </c>
      <c r="AJ45" s="163">
        <v>25936.342850205379</v>
      </c>
      <c r="AK45" s="160"/>
      <c r="AL45" s="160"/>
      <c r="AM45" s="162">
        <v>0</v>
      </c>
      <c r="AN45" s="160"/>
      <c r="AO45" s="160">
        <v>0</v>
      </c>
      <c r="AP45" s="160"/>
      <c r="AQ45" s="160"/>
      <c r="AR45" s="160"/>
      <c r="AS45" s="161">
        <v>0</v>
      </c>
      <c r="AT45" s="162">
        <v>0</v>
      </c>
      <c r="AU45" s="160"/>
      <c r="AV45" s="356">
        <v>0</v>
      </c>
      <c r="AW45" s="160">
        <v>85</v>
      </c>
      <c r="AX45" s="160">
        <v>20</v>
      </c>
      <c r="AY45" s="160">
        <v>20</v>
      </c>
      <c r="AZ45" s="161">
        <v>2.9859659599880562E-3</v>
      </c>
      <c r="BA45" s="162">
        <v>8.8000000000000009E-2</v>
      </c>
      <c r="BB45" s="160">
        <v>176</v>
      </c>
      <c r="BC45" s="163">
        <v>4702.4544222091827</v>
      </c>
      <c r="BD45" s="160">
        <v>65</v>
      </c>
      <c r="BE45" s="160">
        <v>65</v>
      </c>
      <c r="BF45" s="161">
        <v>9.7043893699611822E-3</v>
      </c>
      <c r="BG45" s="162">
        <v>0.12953846153846155</v>
      </c>
      <c r="BH45" s="160">
        <v>842</v>
      </c>
      <c r="BI45" s="163">
        <v>15282.976872179843</v>
      </c>
      <c r="BJ45" s="160"/>
      <c r="BK45" s="160"/>
      <c r="BL45" s="161">
        <v>0</v>
      </c>
      <c r="BM45" s="162">
        <v>0</v>
      </c>
      <c r="BN45" s="160"/>
      <c r="BO45" s="163">
        <v>0</v>
      </c>
    </row>
    <row r="46" spans="1:67" x14ac:dyDescent="0.3">
      <c r="A46" s="19" t="s">
        <v>98</v>
      </c>
      <c r="B46" s="16" t="s">
        <v>119</v>
      </c>
      <c r="C46" s="159">
        <v>31420</v>
      </c>
      <c r="D46" s="160">
        <v>31031</v>
      </c>
      <c r="E46" s="161">
        <v>0.81888953396316044</v>
      </c>
      <c r="F46" s="162">
        <v>0.40295285359801492</v>
      </c>
      <c r="G46" s="160">
        <v>1250403</v>
      </c>
      <c r="H46" s="163">
        <v>51163989.953999996</v>
      </c>
      <c r="I46" s="163">
        <v>2102486.2072333624</v>
      </c>
      <c r="J46" s="160"/>
      <c r="K46" s="160"/>
      <c r="L46" s="161">
        <v>0</v>
      </c>
      <c r="M46" s="162">
        <v>0</v>
      </c>
      <c r="N46" s="160"/>
      <c r="O46" s="163">
        <v>0</v>
      </c>
      <c r="P46" s="163">
        <v>0</v>
      </c>
      <c r="Q46" s="160">
        <v>4308</v>
      </c>
      <c r="R46" s="160">
        <v>4308</v>
      </c>
      <c r="S46" s="161">
        <v>0.11368554388557556</v>
      </c>
      <c r="T46" s="162">
        <v>7.9220055710306408E-2</v>
      </c>
      <c r="U46" s="160">
        <v>34128</v>
      </c>
      <c r="V46" s="165">
        <v>1396449.504</v>
      </c>
      <c r="W46" s="163">
        <v>352164.4644988972</v>
      </c>
      <c r="X46" s="160">
        <v>2486</v>
      </c>
      <c r="Y46" s="160">
        <v>2486</v>
      </c>
      <c r="Z46" s="161">
        <v>6.5604053412149685E-2</v>
      </c>
      <c r="AA46" s="162">
        <v>0.46576025744167338</v>
      </c>
      <c r="AB46" s="160">
        <v>115788</v>
      </c>
      <c r="AC46" s="165">
        <v>4737813.3839999996</v>
      </c>
      <c r="AD46" s="163">
        <v>325960.2193399567</v>
      </c>
      <c r="AE46" s="160"/>
      <c r="AF46" s="160"/>
      <c r="AG46" s="161">
        <v>0</v>
      </c>
      <c r="AH46" s="162">
        <v>0</v>
      </c>
      <c r="AI46" s="160"/>
      <c r="AJ46" s="163">
        <v>0</v>
      </c>
      <c r="AK46" s="160"/>
      <c r="AL46" s="160"/>
      <c r="AM46" s="162">
        <v>0</v>
      </c>
      <c r="AN46" s="160"/>
      <c r="AO46" s="160">
        <v>0</v>
      </c>
      <c r="AP46" s="160"/>
      <c r="AQ46" s="160"/>
      <c r="AR46" s="160"/>
      <c r="AS46" s="161">
        <v>0</v>
      </c>
      <c r="AT46" s="162">
        <v>0</v>
      </c>
      <c r="AU46" s="160"/>
      <c r="AV46" s="356">
        <v>0</v>
      </c>
      <c r="AW46" s="160">
        <v>69</v>
      </c>
      <c r="AX46" s="160">
        <v>26</v>
      </c>
      <c r="AY46" s="160">
        <v>26</v>
      </c>
      <c r="AZ46" s="161">
        <v>6.8612445241990816E-4</v>
      </c>
      <c r="BA46" s="162">
        <v>0.10269230769230769</v>
      </c>
      <c r="BB46" s="160">
        <v>267</v>
      </c>
      <c r="BC46" s="163">
        <v>6113.1907488719371</v>
      </c>
      <c r="BD46" s="160">
        <v>13</v>
      </c>
      <c r="BE46" s="160">
        <v>13</v>
      </c>
      <c r="BF46" s="161">
        <v>3.4306222620995408E-4</v>
      </c>
      <c r="BG46" s="162">
        <v>7.2307692307692309E-2</v>
      </c>
      <c r="BH46" s="160">
        <v>94</v>
      </c>
      <c r="BI46" s="163">
        <v>3056.5953744359686</v>
      </c>
      <c r="BJ46" s="160">
        <v>30</v>
      </c>
      <c r="BK46" s="160">
        <v>30</v>
      </c>
      <c r="BL46" s="161">
        <v>7.9168206048450937E-4</v>
      </c>
      <c r="BM46" s="162">
        <v>0.11766666666666667</v>
      </c>
      <c r="BN46" s="160">
        <v>353</v>
      </c>
      <c r="BO46" s="163">
        <v>3241.5369984419581</v>
      </c>
    </row>
    <row r="47" spans="1:67" x14ac:dyDescent="0.3">
      <c r="A47" s="19" t="s">
        <v>121</v>
      </c>
      <c r="B47" s="16" t="s">
        <v>124</v>
      </c>
      <c r="C47" s="159">
        <v>31134</v>
      </c>
      <c r="D47" s="160">
        <v>31134</v>
      </c>
      <c r="E47" s="161">
        <v>0.11899920499021527</v>
      </c>
      <c r="F47" s="162">
        <v>0.83808601528875182</v>
      </c>
      <c r="G47" s="160">
        <v>2609297</v>
      </c>
      <c r="H47" s="163">
        <v>106767214.646</v>
      </c>
      <c r="I47" s="163">
        <v>2109464.9085109569</v>
      </c>
      <c r="J47" s="160">
        <v>3499</v>
      </c>
      <c r="K47" s="160">
        <v>3499</v>
      </c>
      <c r="L47" s="161">
        <v>1.337374633072407E-2</v>
      </c>
      <c r="M47" s="162">
        <v>0.51993426693340961</v>
      </c>
      <c r="N47" s="160">
        <v>181925</v>
      </c>
      <c r="O47" s="163">
        <v>7444007.1499999994</v>
      </c>
      <c r="P47" s="163">
        <v>1074741.9113332389</v>
      </c>
      <c r="Q47" s="160">
        <v>73298</v>
      </c>
      <c r="R47" s="160">
        <v>72976</v>
      </c>
      <c r="S47" s="161">
        <v>0.27892612524461841</v>
      </c>
      <c r="T47" s="162">
        <v>0.11620176496382373</v>
      </c>
      <c r="U47" s="160">
        <v>847994</v>
      </c>
      <c r="V47" s="165">
        <v>34698218.491999999</v>
      </c>
      <c r="W47" s="163">
        <v>5965541.7737399079</v>
      </c>
      <c r="X47" s="160">
        <v>22670</v>
      </c>
      <c r="Y47" s="160">
        <v>22670</v>
      </c>
      <c r="Z47" s="161">
        <v>8.6648422211350287E-2</v>
      </c>
      <c r="AA47" s="162">
        <v>0.62881737979708863</v>
      </c>
      <c r="AB47" s="160">
        <v>1425529</v>
      </c>
      <c r="AC47" s="165">
        <v>58329795.622000001</v>
      </c>
      <c r="AD47" s="163">
        <v>2972453.0058072484</v>
      </c>
      <c r="AE47" s="160">
        <v>47354</v>
      </c>
      <c r="AF47" s="160">
        <v>47354</v>
      </c>
      <c r="AG47" s="161">
        <v>0.18099467954990214</v>
      </c>
      <c r="AH47" s="162">
        <v>0.25080795708915826</v>
      </c>
      <c r="AI47" s="160">
        <v>1187676</v>
      </c>
      <c r="AJ47" s="163">
        <v>7224644.5842860322</v>
      </c>
      <c r="AK47" s="160">
        <v>13335</v>
      </c>
      <c r="AL47" s="160">
        <v>13335</v>
      </c>
      <c r="AM47" s="162">
        <v>5.2100157480314966</v>
      </c>
      <c r="AN47" s="160">
        <v>6947556</v>
      </c>
      <c r="AO47" s="160">
        <v>11193.284666666659</v>
      </c>
      <c r="AP47" s="160"/>
      <c r="AQ47" s="160"/>
      <c r="AR47" s="160"/>
      <c r="AS47" s="161">
        <v>0</v>
      </c>
      <c r="AT47" s="162">
        <v>0</v>
      </c>
      <c r="AU47" s="160"/>
      <c r="AV47" s="356">
        <v>0</v>
      </c>
      <c r="AW47" s="160">
        <v>70664</v>
      </c>
      <c r="AX47" s="160">
        <v>47001</v>
      </c>
      <c r="AY47" s="160">
        <v>47001</v>
      </c>
      <c r="AZ47" s="161">
        <v>0.17964545621330724</v>
      </c>
      <c r="BA47" s="162">
        <v>0.16582987596008597</v>
      </c>
      <c r="BB47" s="160">
        <v>779417</v>
      </c>
      <c r="BC47" s="163">
        <v>11051003.014912689</v>
      </c>
      <c r="BD47" s="160">
        <v>22337</v>
      </c>
      <c r="BE47" s="160">
        <v>22337</v>
      </c>
      <c r="BF47" s="161">
        <v>8.5375642123287673E-2</v>
      </c>
      <c r="BG47" s="162">
        <v>0.15969960155795315</v>
      </c>
      <c r="BH47" s="160">
        <v>356721</v>
      </c>
      <c r="BI47" s="163">
        <v>5251936.2214443255</v>
      </c>
      <c r="BJ47" s="160">
        <v>1326</v>
      </c>
      <c r="BK47" s="160">
        <v>1326</v>
      </c>
      <c r="BL47" s="161">
        <v>5.0681873776908023E-3</v>
      </c>
      <c r="BM47" s="162">
        <v>0.17681749622926093</v>
      </c>
      <c r="BN47" s="160">
        <v>23446</v>
      </c>
      <c r="BO47" s="163">
        <v>143275.93533113453</v>
      </c>
    </row>
    <row r="48" spans="1:67" x14ac:dyDescent="0.3">
      <c r="A48" s="19" t="s">
        <v>121</v>
      </c>
      <c r="B48" s="16" t="s">
        <v>125</v>
      </c>
      <c r="C48" s="159">
        <v>18560</v>
      </c>
      <c r="D48" s="160">
        <v>18197</v>
      </c>
      <c r="E48" s="161">
        <v>7.2799939190027169E-2</v>
      </c>
      <c r="F48" s="162">
        <v>0.89674891465626205</v>
      </c>
      <c r="G48" s="160">
        <v>1631814</v>
      </c>
      <c r="H48" s="163">
        <v>66770565.251999997</v>
      </c>
      <c r="I48" s="163">
        <v>1232926.477168815</v>
      </c>
      <c r="J48" s="160">
        <v>3260</v>
      </c>
      <c r="K48" s="160">
        <v>3260</v>
      </c>
      <c r="L48" s="161">
        <v>1.3042138910781369E-2</v>
      </c>
      <c r="M48" s="162">
        <v>0.44279141104294484</v>
      </c>
      <c r="N48" s="160">
        <v>144350</v>
      </c>
      <c r="O48" s="163">
        <v>5906513.2999999998</v>
      </c>
      <c r="P48" s="163">
        <v>1001331.4178183363</v>
      </c>
      <c r="Q48" s="160">
        <v>56607</v>
      </c>
      <c r="R48" s="160">
        <v>56502</v>
      </c>
      <c r="S48" s="161">
        <v>0.22604507139170824</v>
      </c>
      <c r="T48" s="162">
        <v>0.12412994230292734</v>
      </c>
      <c r="U48" s="160">
        <v>701359</v>
      </c>
      <c r="V48" s="165">
        <v>28698207.561999999</v>
      </c>
      <c r="W48" s="163">
        <v>4618847.8581979321</v>
      </c>
      <c r="X48" s="160">
        <v>68356</v>
      </c>
      <c r="Y48" s="160">
        <v>68356</v>
      </c>
      <c r="Z48" s="161">
        <v>0.27346884889121814</v>
      </c>
      <c r="AA48" s="162">
        <v>0.59798803323775529</v>
      </c>
      <c r="AB48" s="160">
        <v>4087607</v>
      </c>
      <c r="AC48" s="165">
        <v>167256703.22600001</v>
      </c>
      <c r="AD48" s="163">
        <v>8962725.9666943215</v>
      </c>
      <c r="AE48" s="160">
        <v>18564</v>
      </c>
      <c r="AF48" s="160">
        <v>18564</v>
      </c>
      <c r="AG48" s="161">
        <v>7.4268179981516969E-2</v>
      </c>
      <c r="AH48" s="162">
        <v>0.26926578323637146</v>
      </c>
      <c r="AI48" s="160">
        <v>499865</v>
      </c>
      <c r="AJ48" s="163">
        <v>2832248.6392424274</v>
      </c>
      <c r="AK48" s="160">
        <v>18015</v>
      </c>
      <c r="AL48" s="160">
        <v>18015</v>
      </c>
      <c r="AM48" s="162">
        <v>5.8801903968914795</v>
      </c>
      <c r="AN48" s="160">
        <v>10593163</v>
      </c>
      <c r="AO48" s="160">
        <v>17066.762611111099</v>
      </c>
      <c r="AP48" s="160"/>
      <c r="AQ48" s="160"/>
      <c r="AR48" s="160"/>
      <c r="AS48" s="161">
        <v>0</v>
      </c>
      <c r="AT48" s="162">
        <v>0</v>
      </c>
      <c r="AU48" s="160"/>
      <c r="AV48" s="356">
        <v>0</v>
      </c>
      <c r="AW48" s="160">
        <v>67315</v>
      </c>
      <c r="AX48" s="160">
        <v>31697</v>
      </c>
      <c r="AY48" s="160">
        <v>31447</v>
      </c>
      <c r="AZ48" s="161">
        <v>0.12580863261574898</v>
      </c>
      <c r="BA48" s="162">
        <v>0.17138391579482939</v>
      </c>
      <c r="BB48" s="160">
        <v>538951</v>
      </c>
      <c r="BC48" s="163">
        <v>7452684.8910382232</v>
      </c>
      <c r="BD48" s="160">
        <v>34999</v>
      </c>
      <c r="BE48" s="160">
        <v>34999</v>
      </c>
      <c r="BF48" s="161">
        <v>0.14001896310995005</v>
      </c>
      <c r="BG48" s="162">
        <v>0.18912054630132288</v>
      </c>
      <c r="BH48" s="160">
        <v>661903</v>
      </c>
      <c r="BI48" s="163">
        <v>8229060.1161449589</v>
      </c>
      <c r="BJ48" s="160">
        <v>619</v>
      </c>
      <c r="BK48" s="160">
        <v>619</v>
      </c>
      <c r="BL48" s="161">
        <v>2.4764061306054193E-3</v>
      </c>
      <c r="BM48" s="162">
        <v>0.13890145395799677</v>
      </c>
      <c r="BN48" s="160">
        <v>8598</v>
      </c>
      <c r="BO48" s="163">
        <v>66883.713401185727</v>
      </c>
    </row>
    <row r="49" spans="1:67" x14ac:dyDescent="0.3">
      <c r="A49" s="19" t="s">
        <v>121</v>
      </c>
      <c r="B49" s="16" t="s">
        <v>127</v>
      </c>
      <c r="C49" s="159">
        <v>10036</v>
      </c>
      <c r="D49" s="160">
        <v>10036</v>
      </c>
      <c r="E49" s="161">
        <v>7.6104100946372238E-2</v>
      </c>
      <c r="F49" s="162">
        <v>0.84695894778796332</v>
      </c>
      <c r="G49" s="160">
        <v>850008</v>
      </c>
      <c r="H49" s="163">
        <v>34780627.343999997</v>
      </c>
      <c r="I49" s="163">
        <v>679982.97108678496</v>
      </c>
      <c r="J49" s="160">
        <v>8799</v>
      </c>
      <c r="K49" s="160">
        <v>8799</v>
      </c>
      <c r="L49" s="161">
        <v>6.6723792768745446E-2</v>
      </c>
      <c r="M49" s="162">
        <v>0.46206159790885332</v>
      </c>
      <c r="N49" s="160">
        <v>406568</v>
      </c>
      <c r="O49" s="163">
        <v>16635949.424000001</v>
      </c>
      <c r="P49" s="163">
        <v>2702673.3574796142</v>
      </c>
      <c r="Q49" s="160">
        <v>18836</v>
      </c>
      <c r="R49" s="160">
        <v>18836</v>
      </c>
      <c r="S49" s="161">
        <v>0.14283547682601311</v>
      </c>
      <c r="T49" s="162">
        <v>0.1381052240390741</v>
      </c>
      <c r="U49" s="160">
        <v>260135</v>
      </c>
      <c r="V49" s="165">
        <v>10644203.93</v>
      </c>
      <c r="W49" s="163">
        <v>1539779.4459845007</v>
      </c>
      <c r="X49" s="160">
        <v>33147</v>
      </c>
      <c r="Y49" s="160">
        <v>33112</v>
      </c>
      <c r="Z49" s="161">
        <v>0.25109196796893957</v>
      </c>
      <c r="AA49" s="162">
        <v>0.70584350084561498</v>
      </c>
      <c r="AB49" s="160">
        <v>2337189</v>
      </c>
      <c r="AC49" s="165">
        <v>95633099.502000004</v>
      </c>
      <c r="AD49" s="163">
        <v>4341590.8217154648</v>
      </c>
      <c r="AE49" s="160">
        <v>16195</v>
      </c>
      <c r="AF49" s="160">
        <v>16195</v>
      </c>
      <c r="AG49" s="161">
        <v>0.12280848095122543</v>
      </c>
      <c r="AH49" s="162">
        <v>0.26350169805495521</v>
      </c>
      <c r="AI49" s="160">
        <v>426741</v>
      </c>
      <c r="AJ49" s="163">
        <v>2470818.0732886828</v>
      </c>
      <c r="AK49" s="160">
        <v>6264</v>
      </c>
      <c r="AL49" s="160">
        <v>6264</v>
      </c>
      <c r="AM49" s="162">
        <v>5.2575957854406132</v>
      </c>
      <c r="AN49" s="160">
        <v>3293358</v>
      </c>
      <c r="AO49" s="160">
        <v>5305.9656666666633</v>
      </c>
      <c r="AP49" s="160"/>
      <c r="AQ49" s="160"/>
      <c r="AR49" s="160"/>
      <c r="AS49" s="161">
        <v>0</v>
      </c>
      <c r="AT49" s="162">
        <v>0</v>
      </c>
      <c r="AU49" s="160"/>
      <c r="AV49" s="356">
        <v>0</v>
      </c>
      <c r="AW49" s="160">
        <v>38883</v>
      </c>
      <c r="AX49" s="160">
        <v>23359</v>
      </c>
      <c r="AY49" s="160">
        <v>23349</v>
      </c>
      <c r="AZ49" s="161">
        <v>0.17705805629701529</v>
      </c>
      <c r="BA49" s="162">
        <v>0.17534369780290376</v>
      </c>
      <c r="BB49" s="160">
        <v>409410</v>
      </c>
      <c r="BC49" s="163">
        <v>5492231.6424192144</v>
      </c>
      <c r="BD49" s="160">
        <v>11271</v>
      </c>
      <c r="BE49" s="160">
        <v>11028</v>
      </c>
      <c r="BF49" s="161">
        <v>8.3626546954622669E-2</v>
      </c>
      <c r="BG49" s="162">
        <v>0.14267047515415307</v>
      </c>
      <c r="BH49" s="160">
        <v>157337</v>
      </c>
      <c r="BI49" s="163">
        <v>2592933.368406143</v>
      </c>
      <c r="BJ49" s="160">
        <v>4253</v>
      </c>
      <c r="BK49" s="160">
        <v>4253</v>
      </c>
      <c r="BL49" s="161">
        <v>3.2250970638194612E-2</v>
      </c>
      <c r="BM49" s="162">
        <v>0.16245238655067012</v>
      </c>
      <c r="BN49" s="160">
        <v>69091</v>
      </c>
      <c r="BO49" s="163">
        <v>459541.89514578821</v>
      </c>
    </row>
    <row r="50" spans="1:67" x14ac:dyDescent="0.3">
      <c r="A50" s="19" t="s">
        <v>121</v>
      </c>
      <c r="B50" s="16" t="s">
        <v>131</v>
      </c>
      <c r="C50" s="159">
        <v>176981</v>
      </c>
      <c r="D50" s="160">
        <v>176981</v>
      </c>
      <c r="E50" s="161">
        <v>0.59917190293050215</v>
      </c>
      <c r="F50" s="162">
        <v>0.95290624417310321</v>
      </c>
      <c r="G50" s="160">
        <v>16864630</v>
      </c>
      <c r="H50" s="163">
        <v>690066930.34000003</v>
      </c>
      <c r="I50" s="163">
        <v>11991238.163203496</v>
      </c>
      <c r="J50" s="160"/>
      <c r="K50" s="160"/>
      <c r="L50" s="161">
        <v>0</v>
      </c>
      <c r="M50" s="162">
        <v>0</v>
      </c>
      <c r="N50" s="160"/>
      <c r="O50" s="163">
        <v>0</v>
      </c>
      <c r="P50" s="163">
        <v>0</v>
      </c>
      <c r="Q50" s="160">
        <v>30453</v>
      </c>
      <c r="R50" s="160">
        <v>30453</v>
      </c>
      <c r="S50" s="161">
        <v>0.10309910080710688</v>
      </c>
      <c r="T50" s="162">
        <v>0.1664177585131186</v>
      </c>
      <c r="U50" s="160">
        <v>506792</v>
      </c>
      <c r="V50" s="165">
        <v>20736915.055999998</v>
      </c>
      <c r="W50" s="163">
        <v>2489429.9993929705</v>
      </c>
      <c r="X50" s="160">
        <v>35411</v>
      </c>
      <c r="Y50" s="160">
        <v>35256</v>
      </c>
      <c r="Z50" s="161">
        <v>0.11935973132549699</v>
      </c>
      <c r="AA50" s="162">
        <v>0.52360591105060128</v>
      </c>
      <c r="AB50" s="160">
        <v>1846025</v>
      </c>
      <c r="AC50" s="165">
        <v>75535650.950000003</v>
      </c>
      <c r="AD50" s="163">
        <v>4622708.5651848409</v>
      </c>
      <c r="AE50" s="160">
        <v>1481</v>
      </c>
      <c r="AF50" s="160">
        <v>1481</v>
      </c>
      <c r="AG50" s="161">
        <v>5.0139483234927689E-3</v>
      </c>
      <c r="AH50" s="162">
        <v>0.28900742741390956</v>
      </c>
      <c r="AI50" s="160">
        <v>42802</v>
      </c>
      <c r="AJ50" s="163">
        <v>225951.31624208335</v>
      </c>
      <c r="AK50" s="160">
        <v>1568</v>
      </c>
      <c r="AL50" s="160">
        <v>1568</v>
      </c>
      <c r="AM50" s="162">
        <v>5.4083928571428563</v>
      </c>
      <c r="AN50" s="160">
        <v>848036</v>
      </c>
      <c r="AO50" s="160">
        <v>1366.2802222222213</v>
      </c>
      <c r="AP50" s="160"/>
      <c r="AQ50" s="160">
        <v>3305</v>
      </c>
      <c r="AR50" s="160">
        <v>3305</v>
      </c>
      <c r="AS50" s="161">
        <v>1.1189128432912627E-2</v>
      </c>
      <c r="AT50" s="162">
        <v>0.2327049924357035</v>
      </c>
      <c r="AU50" s="160">
        <v>76909</v>
      </c>
      <c r="AV50" s="356">
        <v>57.971467715582456</v>
      </c>
      <c r="AW50" s="160">
        <v>46332</v>
      </c>
      <c r="AX50" s="160">
        <v>22468</v>
      </c>
      <c r="AY50" s="160">
        <v>22468</v>
      </c>
      <c r="AZ50" s="161">
        <v>7.6065760251340667E-2</v>
      </c>
      <c r="BA50" s="162">
        <v>0.17285784226455403</v>
      </c>
      <c r="BB50" s="160">
        <v>388377</v>
      </c>
      <c r="BC50" s="163">
        <v>5282737.2979097953</v>
      </c>
      <c r="BD50" s="160">
        <v>16671</v>
      </c>
      <c r="BE50" s="160">
        <v>16671</v>
      </c>
      <c r="BF50" s="161">
        <v>5.643992741454959E-2</v>
      </c>
      <c r="BG50" s="162">
        <v>0.2027628816507708</v>
      </c>
      <c r="BH50" s="160">
        <v>338026</v>
      </c>
      <c r="BI50" s="163">
        <v>3919730.8836324639</v>
      </c>
      <c r="BJ50" s="160">
        <v>7193</v>
      </c>
      <c r="BK50" s="160">
        <v>7193</v>
      </c>
      <c r="BL50" s="161">
        <v>2.4352012350360219E-2</v>
      </c>
      <c r="BM50" s="162">
        <v>0.18734742110385094</v>
      </c>
      <c r="BN50" s="160">
        <v>134759</v>
      </c>
      <c r="BO50" s="163">
        <v>777212.52099310013</v>
      </c>
    </row>
    <row r="51" spans="1:67" x14ac:dyDescent="0.3">
      <c r="A51" s="19" t="s">
        <v>121</v>
      </c>
      <c r="B51" s="16" t="s">
        <v>132</v>
      </c>
      <c r="C51" s="159">
        <v>142657</v>
      </c>
      <c r="D51" s="160">
        <v>142484</v>
      </c>
      <c r="E51" s="161">
        <v>0.4151776868655081</v>
      </c>
      <c r="F51" s="162">
        <v>0.88553444597288122</v>
      </c>
      <c r="G51" s="160">
        <v>12617449</v>
      </c>
      <c r="H51" s="163">
        <v>516280778.18199998</v>
      </c>
      <c r="I51" s="163">
        <v>9653915.2702600118</v>
      </c>
      <c r="J51" s="160">
        <v>1855</v>
      </c>
      <c r="K51" s="160">
        <v>1855</v>
      </c>
      <c r="L51" s="161">
        <v>5.405200648041307E-3</v>
      </c>
      <c r="M51" s="162">
        <v>0.36143935309973046</v>
      </c>
      <c r="N51" s="160">
        <v>67047</v>
      </c>
      <c r="O51" s="163">
        <v>2743429.1460000002</v>
      </c>
      <c r="P51" s="163">
        <v>569776.00615123136</v>
      </c>
      <c r="Q51" s="160">
        <v>14175</v>
      </c>
      <c r="R51" s="160">
        <v>14068</v>
      </c>
      <c r="S51" s="161">
        <v>4.0992109281210297E-2</v>
      </c>
      <c r="T51" s="162">
        <v>0.1510641171452943</v>
      </c>
      <c r="U51" s="160">
        <v>212517</v>
      </c>
      <c r="V51" s="165">
        <v>8695770.6060000006</v>
      </c>
      <c r="W51" s="163">
        <v>1150011.5335586087</v>
      </c>
      <c r="X51" s="160">
        <v>57912</v>
      </c>
      <c r="Y51" s="160">
        <v>57912</v>
      </c>
      <c r="Z51" s="161">
        <v>0.16874715899157314</v>
      </c>
      <c r="AA51" s="162">
        <v>0.54193276004973068</v>
      </c>
      <c r="AB51" s="160">
        <v>3138441</v>
      </c>
      <c r="AC51" s="165">
        <v>128418728.838</v>
      </c>
      <c r="AD51" s="163">
        <v>7593325.914085106</v>
      </c>
      <c r="AE51" s="160">
        <v>2523</v>
      </c>
      <c r="AF51" s="160">
        <v>2523</v>
      </c>
      <c r="AG51" s="161">
        <v>7.3516556522955348E-3</v>
      </c>
      <c r="AH51" s="162">
        <v>0.26766547760602455</v>
      </c>
      <c r="AI51" s="160">
        <v>67532</v>
      </c>
      <c r="AJ51" s="163">
        <v>384925.84124157747</v>
      </c>
      <c r="AK51" s="160">
        <v>1544</v>
      </c>
      <c r="AL51" s="160">
        <v>1544</v>
      </c>
      <c r="AM51" s="162">
        <v>4.899468911917098</v>
      </c>
      <c r="AN51" s="160">
        <v>756478</v>
      </c>
      <c r="AO51" s="160">
        <v>1218.7701111111103</v>
      </c>
      <c r="AP51" s="160"/>
      <c r="AQ51" s="160">
        <v>13700</v>
      </c>
      <c r="AR51" s="160">
        <v>13700</v>
      </c>
      <c r="AS51" s="161">
        <v>3.9919810715992397E-2</v>
      </c>
      <c r="AT51" s="162">
        <v>0.25644671532846713</v>
      </c>
      <c r="AU51" s="160">
        <v>351332</v>
      </c>
      <c r="AV51" s="356">
        <v>63.886005722627736</v>
      </c>
      <c r="AW51" s="160">
        <v>109102</v>
      </c>
      <c r="AX51" s="160">
        <v>64537</v>
      </c>
      <c r="AY51" s="160">
        <v>64537</v>
      </c>
      <c r="AZ51" s="161">
        <v>0.18805144702029208</v>
      </c>
      <c r="BA51" s="162">
        <v>0.16871639524613788</v>
      </c>
      <c r="BB51" s="160">
        <v>1088845</v>
      </c>
      <c r="BC51" s="163">
        <v>15174115.0523057</v>
      </c>
      <c r="BD51" s="160">
        <v>38054</v>
      </c>
      <c r="BE51" s="160">
        <v>38054</v>
      </c>
      <c r="BF51" s="161">
        <v>0.11088383043696166</v>
      </c>
      <c r="BG51" s="162">
        <v>0.19959005623587533</v>
      </c>
      <c r="BH51" s="160">
        <v>759520</v>
      </c>
      <c r="BI51" s="163">
        <v>8947360.0291374121</v>
      </c>
      <c r="BJ51" s="160">
        <v>6511</v>
      </c>
      <c r="BK51" s="160">
        <v>6511</v>
      </c>
      <c r="BL51" s="161">
        <v>1.8972108581885149E-2</v>
      </c>
      <c r="BM51" s="162">
        <v>0.22050529872523422</v>
      </c>
      <c r="BN51" s="160">
        <v>143571</v>
      </c>
      <c r="BO51" s="163">
        <v>703521.57989518624</v>
      </c>
    </row>
    <row r="52" spans="1:67" x14ac:dyDescent="0.3">
      <c r="A52" s="19" t="s">
        <v>121</v>
      </c>
      <c r="B52" s="16" t="s">
        <v>134</v>
      </c>
      <c r="C52" s="159">
        <v>164630</v>
      </c>
      <c r="D52" s="160">
        <v>164531</v>
      </c>
      <c r="E52" s="161">
        <v>0.43253126388374069</v>
      </c>
      <c r="F52" s="162">
        <v>0.90907038795120665</v>
      </c>
      <c r="G52" s="160">
        <v>14957026</v>
      </c>
      <c r="H52" s="163">
        <v>612011589.86800003</v>
      </c>
      <c r="I52" s="163">
        <v>11147696.115571924</v>
      </c>
      <c r="J52" s="160"/>
      <c r="K52" s="160"/>
      <c r="L52" s="161">
        <v>0</v>
      </c>
      <c r="M52" s="162">
        <v>0</v>
      </c>
      <c r="N52" s="160"/>
      <c r="O52" s="163">
        <v>0</v>
      </c>
      <c r="P52" s="163">
        <v>0</v>
      </c>
      <c r="Q52" s="160">
        <v>134800</v>
      </c>
      <c r="R52" s="160">
        <v>133748</v>
      </c>
      <c r="S52" s="161">
        <v>0.35160663632946099</v>
      </c>
      <c r="T52" s="162">
        <v>0.16014437599066902</v>
      </c>
      <c r="U52" s="160">
        <v>2141899</v>
      </c>
      <c r="V52" s="165">
        <v>87642223.282000005</v>
      </c>
      <c r="W52" s="163">
        <v>10933447.724651463</v>
      </c>
      <c r="X52" s="160">
        <v>13023</v>
      </c>
      <c r="Y52" s="160">
        <v>13023</v>
      </c>
      <c r="Z52" s="161">
        <v>3.4235825768748472E-2</v>
      </c>
      <c r="AA52" s="162">
        <v>0.57591645550180448</v>
      </c>
      <c r="AB52" s="160">
        <v>750016</v>
      </c>
      <c r="AC52" s="165">
        <v>30689154.688000001</v>
      </c>
      <c r="AD52" s="163">
        <v>1707554.2785455575</v>
      </c>
      <c r="AE52" s="160">
        <v>5321</v>
      </c>
      <c r="AF52" s="160">
        <v>5321</v>
      </c>
      <c r="AG52" s="161">
        <v>1.3988238417838488E-2</v>
      </c>
      <c r="AH52" s="162">
        <v>0.26531291110693478</v>
      </c>
      <c r="AI52" s="160">
        <v>141173</v>
      </c>
      <c r="AJ52" s="163">
        <v>811807.53121142846</v>
      </c>
      <c r="AK52" s="160">
        <v>207</v>
      </c>
      <c r="AL52" s="160">
        <v>207</v>
      </c>
      <c r="AM52" s="162">
        <v>5.8239130434782611</v>
      </c>
      <c r="AN52" s="160">
        <v>120555</v>
      </c>
      <c r="AO52" s="160">
        <v>194.22749999999988</v>
      </c>
      <c r="AP52" s="160"/>
      <c r="AQ52" s="160">
        <v>1024</v>
      </c>
      <c r="AR52" s="160">
        <v>1024</v>
      </c>
      <c r="AS52" s="161">
        <v>2.6919669497963935E-3</v>
      </c>
      <c r="AT52" s="162">
        <v>0.23328125</v>
      </c>
      <c r="AU52" s="160">
        <v>23888</v>
      </c>
      <c r="AV52" s="356">
        <v>58.115025000000003</v>
      </c>
      <c r="AW52" s="160">
        <v>62553</v>
      </c>
      <c r="AX52" s="160">
        <v>39354</v>
      </c>
      <c r="AY52" s="160">
        <v>39338</v>
      </c>
      <c r="AZ52" s="161">
        <v>0.10341464440536186</v>
      </c>
      <c r="BA52" s="162">
        <v>0.16321724541156132</v>
      </c>
      <c r="BB52" s="160">
        <v>642064</v>
      </c>
      <c r="BC52" s="163">
        <v>9253019.566581009</v>
      </c>
      <c r="BD52" s="160">
        <v>21544</v>
      </c>
      <c r="BE52" s="160">
        <v>21544</v>
      </c>
      <c r="BF52" s="161">
        <v>5.6636460904700689E-2</v>
      </c>
      <c r="BG52" s="162">
        <v>0.19799990716672855</v>
      </c>
      <c r="BH52" s="160">
        <v>426571</v>
      </c>
      <c r="BI52" s="163">
        <v>5065483.9036037307</v>
      </c>
      <c r="BJ52" s="160">
        <v>1655</v>
      </c>
      <c r="BK52" s="160">
        <v>1655</v>
      </c>
      <c r="BL52" s="161">
        <v>4.3507864276494451E-3</v>
      </c>
      <c r="BM52" s="162">
        <v>0.18217522658610272</v>
      </c>
      <c r="BN52" s="160">
        <v>30150</v>
      </c>
      <c r="BO52" s="163">
        <v>178824.79108071467</v>
      </c>
    </row>
    <row r="53" spans="1:67" x14ac:dyDescent="0.3">
      <c r="A53" s="19" t="s">
        <v>121</v>
      </c>
      <c r="B53" s="16" t="s">
        <v>136</v>
      </c>
      <c r="C53" s="159">
        <v>173712</v>
      </c>
      <c r="D53" s="160">
        <v>173710</v>
      </c>
      <c r="E53" s="161">
        <v>0.22341748626711064</v>
      </c>
      <c r="F53" s="162">
        <v>0.83344608830809974</v>
      </c>
      <c r="G53" s="160">
        <v>14477792</v>
      </c>
      <c r="H53" s="163">
        <v>592402293.05599999</v>
      </c>
      <c r="I53" s="163">
        <v>11769613.581853867</v>
      </c>
      <c r="J53" s="160">
        <v>102762</v>
      </c>
      <c r="K53" s="160">
        <v>102222</v>
      </c>
      <c r="L53" s="161">
        <v>0.13147304289445963</v>
      </c>
      <c r="M53" s="162">
        <v>0.50198567822973528</v>
      </c>
      <c r="N53" s="160">
        <v>5131398</v>
      </c>
      <c r="O53" s="163">
        <v>209966543.36399999</v>
      </c>
      <c r="P53" s="163">
        <v>31398190.243014105</v>
      </c>
      <c r="Q53" s="160">
        <v>93989</v>
      </c>
      <c r="R53" s="160">
        <v>93962</v>
      </c>
      <c r="S53" s="161">
        <v>0.12084942631184302</v>
      </c>
      <c r="T53" s="162">
        <v>0.15401045103339647</v>
      </c>
      <c r="U53" s="160">
        <v>1447113</v>
      </c>
      <c r="V53" s="165">
        <v>59212969.733999997</v>
      </c>
      <c r="W53" s="163">
        <v>7681076.4654701436</v>
      </c>
      <c r="X53" s="160">
        <v>100399</v>
      </c>
      <c r="Y53" s="160">
        <v>99582</v>
      </c>
      <c r="Z53" s="161">
        <v>0.128077601274834</v>
      </c>
      <c r="AA53" s="162">
        <v>0.56516247916290085</v>
      </c>
      <c r="AB53" s="160">
        <v>5628001</v>
      </c>
      <c r="AC53" s="165">
        <v>230286544.91799998</v>
      </c>
      <c r="AD53" s="163">
        <v>13057027.579369094</v>
      </c>
      <c r="AE53" s="160">
        <v>27451</v>
      </c>
      <c r="AF53" s="160">
        <v>27451</v>
      </c>
      <c r="AG53" s="161">
        <v>3.5306162083463558E-2</v>
      </c>
      <c r="AH53" s="162">
        <v>0.2686962223598412</v>
      </c>
      <c r="AI53" s="160">
        <v>737598</v>
      </c>
      <c r="AJ53" s="163">
        <v>4188109.1034175758</v>
      </c>
      <c r="AK53" s="160">
        <v>337</v>
      </c>
      <c r="AL53" s="160">
        <v>337</v>
      </c>
      <c r="AM53" s="162">
        <v>4.9670326409495553</v>
      </c>
      <c r="AN53" s="160">
        <v>167389</v>
      </c>
      <c r="AO53" s="160">
        <v>269.68227777777759</v>
      </c>
      <c r="AP53" s="160"/>
      <c r="AQ53" s="160">
        <v>27072</v>
      </c>
      <c r="AR53" s="160">
        <v>27072</v>
      </c>
      <c r="AS53" s="161">
        <v>3.4818710426706694E-2</v>
      </c>
      <c r="AT53" s="162">
        <v>0.23598552009456264</v>
      </c>
      <c r="AU53" s="160">
        <v>638860</v>
      </c>
      <c r="AV53" s="356">
        <v>58.788712765957449</v>
      </c>
      <c r="AW53" s="160">
        <v>254795</v>
      </c>
      <c r="AX53" s="160">
        <v>97033</v>
      </c>
      <c r="AY53" s="160">
        <v>96338</v>
      </c>
      <c r="AZ53" s="161">
        <v>0.12390532376950611</v>
      </c>
      <c r="BA53" s="162">
        <v>0.15422024538603668</v>
      </c>
      <c r="BB53" s="160">
        <v>1485727</v>
      </c>
      <c r="BC53" s="163">
        <v>22814662.997511178</v>
      </c>
      <c r="BD53" s="160">
        <v>130302</v>
      </c>
      <c r="BE53" s="160">
        <v>129379</v>
      </c>
      <c r="BF53" s="161">
        <v>0.16640107625210124</v>
      </c>
      <c r="BG53" s="162">
        <v>0.1986012413142782</v>
      </c>
      <c r="BH53" s="160">
        <v>2569483</v>
      </c>
      <c r="BI53" s="163">
        <v>30419942.534550093</v>
      </c>
      <c r="BJ53" s="160">
        <v>27460</v>
      </c>
      <c r="BK53" s="160">
        <v>27460</v>
      </c>
      <c r="BL53" s="161">
        <v>3.5317737452621373E-2</v>
      </c>
      <c r="BM53" s="162">
        <v>0.18925528040786599</v>
      </c>
      <c r="BN53" s="160">
        <v>519695</v>
      </c>
      <c r="BO53" s="163">
        <v>2967086.8659072057</v>
      </c>
    </row>
    <row r="54" spans="1:67" x14ac:dyDescent="0.3">
      <c r="A54" s="19" t="s">
        <v>121</v>
      </c>
      <c r="B54" s="16" t="s">
        <v>138</v>
      </c>
      <c r="C54" s="159">
        <v>31539</v>
      </c>
      <c r="D54" s="160">
        <v>31122</v>
      </c>
      <c r="E54" s="161">
        <v>0.27641886490807355</v>
      </c>
      <c r="F54" s="162">
        <v>0.74213578818841985</v>
      </c>
      <c r="G54" s="160">
        <v>2309675</v>
      </c>
      <c r="H54" s="163">
        <v>94507281.649999991</v>
      </c>
      <c r="I54" s="163">
        <v>2108651.8559349263</v>
      </c>
      <c r="J54" s="160">
        <v>14935</v>
      </c>
      <c r="K54" s="160">
        <v>14935</v>
      </c>
      <c r="L54" s="161">
        <v>0.13264943600675017</v>
      </c>
      <c r="M54" s="162">
        <v>0.49</v>
      </c>
      <c r="N54" s="160">
        <v>731815</v>
      </c>
      <c r="O54" s="163">
        <v>29944406.169999998</v>
      </c>
      <c r="P54" s="163">
        <v>4587387.9524898324</v>
      </c>
      <c r="Q54" s="160">
        <v>12910</v>
      </c>
      <c r="R54" s="160">
        <v>12910</v>
      </c>
      <c r="S54" s="161">
        <v>0.11466382449595879</v>
      </c>
      <c r="T54" s="162">
        <v>0.15</v>
      </c>
      <c r="U54" s="160">
        <v>193650</v>
      </c>
      <c r="V54" s="165">
        <v>7923770.7000000002</v>
      </c>
      <c r="W54" s="163">
        <v>1055348.9407336961</v>
      </c>
      <c r="X54" s="160">
        <v>20614</v>
      </c>
      <c r="Y54" s="160">
        <v>20614</v>
      </c>
      <c r="Z54" s="161">
        <v>0.18308908428812506</v>
      </c>
      <c r="AA54" s="162">
        <v>0.69457456097797621</v>
      </c>
      <c r="AB54" s="160">
        <v>1431796</v>
      </c>
      <c r="AC54" s="165">
        <v>58586228.728</v>
      </c>
      <c r="AD54" s="163">
        <v>2702873.6771817645</v>
      </c>
      <c r="AE54" s="160">
        <v>1660</v>
      </c>
      <c r="AF54" s="160">
        <v>1660</v>
      </c>
      <c r="AG54" s="161">
        <v>1.4743760547117861E-2</v>
      </c>
      <c r="AH54" s="162">
        <v>0.2405421686746988</v>
      </c>
      <c r="AI54" s="160">
        <v>39930</v>
      </c>
      <c r="AJ54" s="163">
        <v>253260.75959612313</v>
      </c>
      <c r="AK54" s="160">
        <v>153</v>
      </c>
      <c r="AL54" s="160">
        <v>153</v>
      </c>
      <c r="AM54" s="162">
        <v>4.4637908496732024</v>
      </c>
      <c r="AN54" s="160">
        <v>68296</v>
      </c>
      <c r="AO54" s="160">
        <v>110.03244444444437</v>
      </c>
      <c r="AP54" s="160"/>
      <c r="AQ54" s="160">
        <v>2510</v>
      </c>
      <c r="AR54" s="160">
        <v>2510</v>
      </c>
      <c r="AS54" s="161">
        <v>2.2293276489919175E-2</v>
      </c>
      <c r="AT54" s="162">
        <v>0.25</v>
      </c>
      <c r="AU54" s="160">
        <v>62750</v>
      </c>
      <c r="AV54" s="356">
        <v>62.28</v>
      </c>
      <c r="AW54" s="160">
        <v>28963</v>
      </c>
      <c r="AX54" s="160">
        <v>4717</v>
      </c>
      <c r="AY54" s="160">
        <v>4717</v>
      </c>
      <c r="AZ54" s="161">
        <v>4.1895372590816236E-2</v>
      </c>
      <c r="BA54" s="162">
        <v>0.175999576001696</v>
      </c>
      <c r="BB54" s="160">
        <v>83019</v>
      </c>
      <c r="BC54" s="163">
        <v>1109073.8754780355</v>
      </c>
      <c r="BD54" s="160">
        <v>8203</v>
      </c>
      <c r="BE54" s="160">
        <v>7926</v>
      </c>
      <c r="BF54" s="161">
        <v>7.0397015720756725E-2</v>
      </c>
      <c r="BG54" s="162">
        <v>0.21699974766590965</v>
      </c>
      <c r="BH54" s="160">
        <v>171994</v>
      </c>
      <c r="BI54" s="163">
        <v>1863582.6875214989</v>
      </c>
      <c r="BJ54" s="160">
        <v>16043</v>
      </c>
      <c r="BK54" s="160">
        <v>16043</v>
      </c>
      <c r="BL54" s="161">
        <v>0.14249045208277822</v>
      </c>
      <c r="BM54" s="162">
        <v>0.19505142429720126</v>
      </c>
      <c r="BN54" s="160">
        <v>312921</v>
      </c>
      <c r="BO54" s="163">
        <v>1733465.9355334777</v>
      </c>
    </row>
    <row r="55" spans="1:67" x14ac:dyDescent="0.3">
      <c r="A55" s="19" t="s">
        <v>121</v>
      </c>
      <c r="B55" s="16" t="s">
        <v>140</v>
      </c>
      <c r="C55" s="159">
        <v>128101</v>
      </c>
      <c r="D55" s="160">
        <v>128074</v>
      </c>
      <c r="E55" s="161">
        <v>0.68047733407009114</v>
      </c>
      <c r="F55" s="162">
        <v>0.92604502084732265</v>
      </c>
      <c r="G55" s="160">
        <v>11860229</v>
      </c>
      <c r="H55" s="163">
        <v>485296850.222</v>
      </c>
      <c r="I55" s="163">
        <v>8677574.6352101341</v>
      </c>
      <c r="J55" s="160">
        <v>2269</v>
      </c>
      <c r="K55" s="160">
        <v>2269</v>
      </c>
      <c r="L55" s="161">
        <v>1.2055554374853889E-2</v>
      </c>
      <c r="M55" s="162">
        <v>0.49750110180696339</v>
      </c>
      <c r="N55" s="160">
        <v>112883</v>
      </c>
      <c r="O55" s="163">
        <v>4618946.5939999996</v>
      </c>
      <c r="P55" s="163">
        <v>696938.95307662734</v>
      </c>
      <c r="Q55" s="160">
        <v>8746</v>
      </c>
      <c r="R55" s="160">
        <v>8632</v>
      </c>
      <c r="S55" s="161">
        <v>4.586317556797654E-2</v>
      </c>
      <c r="T55" s="162">
        <v>0.13683850787766449</v>
      </c>
      <c r="U55" s="160">
        <v>118119</v>
      </c>
      <c r="V55" s="165">
        <v>4833193.2419999996</v>
      </c>
      <c r="W55" s="163">
        <v>705636.87501264643</v>
      </c>
      <c r="X55" s="160">
        <v>9642</v>
      </c>
      <c r="Y55" s="160">
        <v>9642</v>
      </c>
      <c r="Z55" s="161">
        <v>5.1229464646249973E-2</v>
      </c>
      <c r="AA55" s="162">
        <v>0.62515245799626629</v>
      </c>
      <c r="AB55" s="160">
        <v>602772</v>
      </c>
      <c r="AC55" s="165">
        <v>24664224.695999999</v>
      </c>
      <c r="AD55" s="163">
        <v>1264243.1355091964</v>
      </c>
      <c r="AE55" s="160">
        <v>4883</v>
      </c>
      <c r="AF55" s="160">
        <v>4883</v>
      </c>
      <c r="AG55" s="161">
        <v>2.594414808832593E-2</v>
      </c>
      <c r="AH55" s="162">
        <v>0.27951054679500303</v>
      </c>
      <c r="AI55" s="160">
        <v>136485</v>
      </c>
      <c r="AJ55" s="163">
        <v>744983.30669148744</v>
      </c>
      <c r="AK55" s="160">
        <v>120</v>
      </c>
      <c r="AL55" s="160">
        <v>120</v>
      </c>
      <c r="AM55" s="162">
        <v>5.0190000000000001</v>
      </c>
      <c r="AN55" s="160">
        <v>60228</v>
      </c>
      <c r="AO55" s="160">
        <v>97.033999999999935</v>
      </c>
      <c r="AP55" s="160"/>
      <c r="AQ55" s="160">
        <v>260</v>
      </c>
      <c r="AR55" s="160">
        <v>260</v>
      </c>
      <c r="AS55" s="161">
        <v>1.3814209508426667E-3</v>
      </c>
      <c r="AT55" s="162">
        <v>0.25038461538461543</v>
      </c>
      <c r="AU55" s="160">
        <v>6510</v>
      </c>
      <c r="AV55" s="356">
        <v>62.375815384615393</v>
      </c>
      <c r="AW55" s="160">
        <v>34332</v>
      </c>
      <c r="AX55" s="160">
        <v>5863</v>
      </c>
      <c r="AY55" s="160">
        <v>5863</v>
      </c>
      <c r="AZ55" s="161">
        <v>3.1151042441502137E-2</v>
      </c>
      <c r="BA55" s="162">
        <v>0.16603615896298823</v>
      </c>
      <c r="BB55" s="160">
        <v>97347</v>
      </c>
      <c r="BC55" s="163">
        <v>1378524.5138706218</v>
      </c>
      <c r="BD55" s="160">
        <v>5354</v>
      </c>
      <c r="BE55" s="160">
        <v>5354</v>
      </c>
      <c r="BF55" s="161">
        <v>2.8446645272352453E-2</v>
      </c>
      <c r="BG55" s="162">
        <v>2.0078446021666044E-2</v>
      </c>
      <c r="BH55" s="160">
        <v>10750</v>
      </c>
      <c r="BI55" s="163">
        <v>1258847.0488253981</v>
      </c>
      <c r="BJ55" s="160">
        <v>23115</v>
      </c>
      <c r="BK55" s="160">
        <v>23115</v>
      </c>
      <c r="BL55" s="161">
        <v>0.12281363568741632</v>
      </c>
      <c r="BM55" s="162">
        <v>0.19282500540774389</v>
      </c>
      <c r="BN55" s="160">
        <v>445715</v>
      </c>
      <c r="BO55" s="163">
        <v>2497604.2572995285</v>
      </c>
    </row>
    <row r="56" spans="1:67" x14ac:dyDescent="0.3">
      <c r="A56" s="19" t="s">
        <v>121</v>
      </c>
      <c r="B56" s="16" t="s">
        <v>142</v>
      </c>
      <c r="C56" s="159">
        <v>170956</v>
      </c>
      <c r="D56" s="160">
        <v>170956</v>
      </c>
      <c r="E56" s="161">
        <v>0.4882783045812864</v>
      </c>
      <c r="F56" s="162">
        <v>0.91999181075832381</v>
      </c>
      <c r="G56" s="160">
        <v>15727812</v>
      </c>
      <c r="H56" s="163">
        <v>643550611.41600001</v>
      </c>
      <c r="I56" s="163">
        <v>11583018.015654882</v>
      </c>
      <c r="J56" s="160"/>
      <c r="K56" s="160"/>
      <c r="L56" s="161">
        <v>0</v>
      </c>
      <c r="M56" s="162">
        <v>0</v>
      </c>
      <c r="N56" s="160"/>
      <c r="O56" s="163">
        <v>0</v>
      </c>
      <c r="P56" s="163">
        <v>0</v>
      </c>
      <c r="Q56" s="160">
        <v>46446</v>
      </c>
      <c r="R56" s="160">
        <v>38642</v>
      </c>
      <c r="S56" s="161">
        <v>0.11036787387181538</v>
      </c>
      <c r="T56" s="162">
        <v>0.13480513430981833</v>
      </c>
      <c r="U56" s="160">
        <v>520914</v>
      </c>
      <c r="V56" s="165">
        <v>21314759.052000001</v>
      </c>
      <c r="W56" s="163">
        <v>3158853.119119403</v>
      </c>
      <c r="X56" s="160">
        <v>38993</v>
      </c>
      <c r="Y56" s="160">
        <v>38993</v>
      </c>
      <c r="Z56" s="161">
        <v>0.1113703872957843</v>
      </c>
      <c r="AA56" s="162">
        <v>0.52119226527838325</v>
      </c>
      <c r="AB56" s="160">
        <v>2032285</v>
      </c>
      <c r="AC56" s="165">
        <v>83157037.629999995</v>
      </c>
      <c r="AD56" s="163">
        <v>5112697.840998766</v>
      </c>
      <c r="AE56" s="160">
        <v>13446</v>
      </c>
      <c r="AF56" s="160">
        <v>13446</v>
      </c>
      <c r="AG56" s="161">
        <v>3.840397577973266E-2</v>
      </c>
      <c r="AH56" s="162">
        <v>0.24510560761564779</v>
      </c>
      <c r="AI56" s="160">
        <v>329569</v>
      </c>
      <c r="AJ56" s="163">
        <v>2051412.1527285972</v>
      </c>
      <c r="AK56" s="160">
        <v>710</v>
      </c>
      <c r="AL56" s="160">
        <v>710</v>
      </c>
      <c r="AM56" s="162">
        <v>4.5814084507042256</v>
      </c>
      <c r="AN56" s="160">
        <v>325280</v>
      </c>
      <c r="AO56" s="160">
        <v>524.06222222222186</v>
      </c>
      <c r="AP56" s="160"/>
      <c r="AQ56" s="160">
        <v>2</v>
      </c>
      <c r="AR56" s="160">
        <v>2</v>
      </c>
      <c r="AS56" s="161">
        <v>5.7123272021021366E-6</v>
      </c>
      <c r="AT56" s="162">
        <v>0.23499999999999999</v>
      </c>
      <c r="AU56" s="160">
        <v>47</v>
      </c>
      <c r="AV56" s="356">
        <v>58.543199999999999</v>
      </c>
      <c r="AW56" s="160">
        <v>87371</v>
      </c>
      <c r="AX56" s="160">
        <v>37868</v>
      </c>
      <c r="AY56" s="160">
        <v>37868</v>
      </c>
      <c r="AZ56" s="161">
        <v>0.10815720324460185</v>
      </c>
      <c r="BA56" s="162">
        <v>0.15806564909686277</v>
      </c>
      <c r="BB56" s="160">
        <v>598563</v>
      </c>
      <c r="BC56" s="163">
        <v>8903627.2030108664</v>
      </c>
      <c r="BD56" s="160">
        <v>31950</v>
      </c>
      <c r="BE56" s="160">
        <v>31950</v>
      </c>
      <c r="BF56" s="161">
        <v>9.1254427053581624E-2</v>
      </c>
      <c r="BG56" s="162">
        <v>0.22029514866979658</v>
      </c>
      <c r="BH56" s="160">
        <v>703843</v>
      </c>
      <c r="BI56" s="163">
        <v>7512170.9394791685</v>
      </c>
      <c r="BJ56" s="160">
        <v>17553</v>
      </c>
      <c r="BK56" s="160">
        <v>17553</v>
      </c>
      <c r="BL56" s="161">
        <v>5.0134239689249398E-2</v>
      </c>
      <c r="BM56" s="162">
        <v>0.18335270324161113</v>
      </c>
      <c r="BN56" s="160">
        <v>321839</v>
      </c>
      <c r="BO56" s="163">
        <v>1896623.2977883895</v>
      </c>
    </row>
    <row r="57" spans="1:67" x14ac:dyDescent="0.3">
      <c r="A57" s="19" t="s">
        <v>121</v>
      </c>
      <c r="B57" s="16" t="s">
        <v>144</v>
      </c>
      <c r="C57" s="159">
        <v>132144</v>
      </c>
      <c r="D57" s="160">
        <v>132080</v>
      </c>
      <c r="E57" s="161">
        <v>0.47047257417031479</v>
      </c>
      <c r="F57" s="162">
        <v>0.84595298304058142</v>
      </c>
      <c r="G57" s="160">
        <v>11173347</v>
      </c>
      <c r="H57" s="163">
        <v>457191012.546</v>
      </c>
      <c r="I57" s="163">
        <v>8948998.6868416257</v>
      </c>
      <c r="J57" s="160">
        <v>13449</v>
      </c>
      <c r="K57" s="160">
        <v>13449</v>
      </c>
      <c r="L57" s="161">
        <v>4.7905706011633582E-2</v>
      </c>
      <c r="M57" s="162">
        <v>0.49447468213250056</v>
      </c>
      <c r="N57" s="160">
        <v>665019</v>
      </c>
      <c r="O57" s="163">
        <v>27211247.441999998</v>
      </c>
      <c r="P57" s="163">
        <v>4130952.8338155844</v>
      </c>
      <c r="Q57" s="160">
        <v>1971</v>
      </c>
      <c r="R57" s="160">
        <v>1971</v>
      </c>
      <c r="S57" s="161">
        <v>7.020755933447081E-3</v>
      </c>
      <c r="T57" s="162">
        <v>0.14518518518518519</v>
      </c>
      <c r="U57" s="160">
        <v>28616</v>
      </c>
      <c r="V57" s="165">
        <v>1170909.4879999999</v>
      </c>
      <c r="W57" s="163">
        <v>161122.59970457904</v>
      </c>
      <c r="X57" s="160">
        <v>60313</v>
      </c>
      <c r="Y57" s="160">
        <v>60313</v>
      </c>
      <c r="Z57" s="161">
        <v>0.21483655637442606</v>
      </c>
      <c r="AA57" s="162">
        <v>0.52522325203521636</v>
      </c>
      <c r="AB57" s="160">
        <v>3167779</v>
      </c>
      <c r="AC57" s="165">
        <v>129619181.12199999</v>
      </c>
      <c r="AD57" s="163">
        <v>7908141.0736326659</v>
      </c>
      <c r="AE57" s="160">
        <v>7040</v>
      </c>
      <c r="AF57" s="160">
        <v>7040</v>
      </c>
      <c r="AG57" s="161">
        <v>2.5076672638999212E-2</v>
      </c>
      <c r="AH57" s="162">
        <v>0.25038352272727271</v>
      </c>
      <c r="AI57" s="160">
        <v>176270</v>
      </c>
      <c r="AJ57" s="163">
        <v>1074069.7274437991</v>
      </c>
      <c r="AK57" s="160">
        <v>92</v>
      </c>
      <c r="AL57" s="160">
        <v>92</v>
      </c>
      <c r="AM57" s="162">
        <v>4.052173913043478</v>
      </c>
      <c r="AN57" s="160">
        <v>37280</v>
      </c>
      <c r="AO57" s="160">
        <v>60.062222222222182</v>
      </c>
      <c r="AP57" s="160"/>
      <c r="AQ57" s="160">
        <v>103</v>
      </c>
      <c r="AR57" s="160">
        <v>103</v>
      </c>
      <c r="AS57" s="161">
        <v>3.6688881843990325E-4</v>
      </c>
      <c r="AT57" s="162">
        <v>0.23572815533980582</v>
      </c>
      <c r="AU57" s="160">
        <v>2428</v>
      </c>
      <c r="AV57" s="356">
        <v>58.724598058252425</v>
      </c>
      <c r="AW57" s="160">
        <v>65691</v>
      </c>
      <c r="AX57" s="160">
        <v>17888</v>
      </c>
      <c r="AY57" s="160">
        <v>17888</v>
      </c>
      <c r="AZ57" s="161">
        <v>6.3717545478184368E-2</v>
      </c>
      <c r="BA57" s="162">
        <v>0.16555400268336315</v>
      </c>
      <c r="BB57" s="160">
        <v>296143</v>
      </c>
      <c r="BC57" s="163">
        <v>4205875.2352238921</v>
      </c>
      <c r="BD57" s="160">
        <v>2669</v>
      </c>
      <c r="BE57" s="160">
        <v>2669</v>
      </c>
      <c r="BF57" s="161">
        <v>9.5070510331660366E-3</v>
      </c>
      <c r="BG57" s="162">
        <v>0.20200074934432372</v>
      </c>
      <c r="BH57" s="160">
        <v>53914</v>
      </c>
      <c r="BI57" s="163">
        <v>627542.5426438154</v>
      </c>
      <c r="BJ57" s="160">
        <v>45134</v>
      </c>
      <c r="BK57" s="160">
        <v>45134</v>
      </c>
      <c r="BL57" s="161">
        <v>0.1607685430239475</v>
      </c>
      <c r="BM57" s="162">
        <v>0.18764102450480791</v>
      </c>
      <c r="BN57" s="160">
        <v>846899</v>
      </c>
      <c r="BO57" s="163">
        <v>4876784.3629226442</v>
      </c>
    </row>
    <row r="58" spans="1:67" x14ac:dyDescent="0.3">
      <c r="A58" s="19" t="s">
        <v>121</v>
      </c>
      <c r="B58" s="16" t="s">
        <v>148</v>
      </c>
      <c r="C58" s="159">
        <v>4007</v>
      </c>
      <c r="D58" s="160">
        <v>4007</v>
      </c>
      <c r="E58" s="161">
        <v>4.6632606747588068E-2</v>
      </c>
      <c r="F58" s="162">
        <v>0.82632393311704522</v>
      </c>
      <c r="G58" s="160">
        <v>331108</v>
      </c>
      <c r="H58" s="163">
        <v>13548277.143999999</v>
      </c>
      <c r="I58" s="163">
        <v>271491.80601282854</v>
      </c>
      <c r="J58" s="160">
        <v>977</v>
      </c>
      <c r="K58" s="160">
        <v>977</v>
      </c>
      <c r="L58" s="161">
        <v>1.1370116494233477E-2</v>
      </c>
      <c r="M58" s="162">
        <v>0.46188331627430912</v>
      </c>
      <c r="N58" s="160">
        <v>45126</v>
      </c>
      <c r="O58" s="163">
        <v>1846465.6680000001</v>
      </c>
      <c r="P58" s="163">
        <v>300092.2684688695</v>
      </c>
      <c r="Q58" s="160">
        <v>27125</v>
      </c>
      <c r="R58" s="160">
        <v>27072</v>
      </c>
      <c r="S58" s="161">
        <v>0.315058130738883</v>
      </c>
      <c r="T58" s="162">
        <v>9.0463209219858148E-2</v>
      </c>
      <c r="U58" s="160">
        <v>244902</v>
      </c>
      <c r="V58" s="165">
        <v>10020900.036</v>
      </c>
      <c r="W58" s="163">
        <v>2213044.6571295601</v>
      </c>
      <c r="X58" s="160">
        <v>5729</v>
      </c>
      <c r="Y58" s="160">
        <v>5729</v>
      </c>
      <c r="Z58" s="161">
        <v>6.6672873485633152E-2</v>
      </c>
      <c r="AA58" s="162">
        <v>0.64466748123581785</v>
      </c>
      <c r="AB58" s="160">
        <v>369330</v>
      </c>
      <c r="AC58" s="165">
        <v>15112244.939999999</v>
      </c>
      <c r="AD58" s="163">
        <v>751177.0300074867</v>
      </c>
      <c r="AE58" s="160">
        <v>8672</v>
      </c>
      <c r="AF58" s="160">
        <v>8672</v>
      </c>
      <c r="AG58" s="161">
        <v>0.10092287639507955</v>
      </c>
      <c r="AH58" s="162">
        <v>0.25212638376383767</v>
      </c>
      <c r="AI58" s="160">
        <v>218644</v>
      </c>
      <c r="AJ58" s="163">
        <v>1323058.6188057708</v>
      </c>
      <c r="AK58" s="160">
        <v>9826</v>
      </c>
      <c r="AL58" s="160">
        <v>9826</v>
      </c>
      <c r="AM58" s="162">
        <v>6.0095115001017714</v>
      </c>
      <c r="AN58" s="160">
        <v>5904946</v>
      </c>
      <c r="AO58" s="160">
        <v>9513.5241111111045</v>
      </c>
      <c r="AP58" s="160"/>
      <c r="AQ58" s="160">
        <v>7</v>
      </c>
      <c r="AR58" s="160">
        <v>7</v>
      </c>
      <c r="AS58" s="161">
        <v>8.1464498935142623E-5</v>
      </c>
      <c r="AT58" s="162">
        <v>0.19</v>
      </c>
      <c r="AU58" s="160">
        <v>133</v>
      </c>
      <c r="AV58" s="356">
        <v>47.332799999999999</v>
      </c>
      <c r="AW58" s="160">
        <v>29781</v>
      </c>
      <c r="AX58" s="160">
        <v>12501</v>
      </c>
      <c r="AY58" s="160">
        <v>12501</v>
      </c>
      <c r="AZ58" s="161">
        <v>0.14548395731260255</v>
      </c>
      <c r="BA58" s="162">
        <v>0.17080473562115031</v>
      </c>
      <c r="BB58" s="160">
        <v>213523</v>
      </c>
      <c r="BC58" s="163">
        <v>2939269.1366018495</v>
      </c>
      <c r="BD58" s="160">
        <v>17140</v>
      </c>
      <c r="BE58" s="160">
        <v>16996</v>
      </c>
      <c r="BF58" s="161">
        <v>0.19779580341452629</v>
      </c>
      <c r="BG58" s="162">
        <v>0.18349435161214406</v>
      </c>
      <c r="BH58" s="160">
        <v>311867</v>
      </c>
      <c r="BI58" s="163">
        <v>3996145.7679933631</v>
      </c>
      <c r="BJ58" s="160">
        <v>140</v>
      </c>
      <c r="BK58" s="160">
        <v>140</v>
      </c>
      <c r="BL58" s="161">
        <v>1.6292899787028524E-3</v>
      </c>
      <c r="BM58" s="162">
        <v>0.17921428571428571</v>
      </c>
      <c r="BN58" s="160">
        <v>2509</v>
      </c>
      <c r="BO58" s="163">
        <v>15127.172659395803</v>
      </c>
    </row>
    <row r="59" spans="1:67" x14ac:dyDescent="0.3">
      <c r="A59" s="19" t="s">
        <v>121</v>
      </c>
      <c r="B59" s="16" t="s">
        <v>149</v>
      </c>
      <c r="C59" s="159">
        <v>36265</v>
      </c>
      <c r="D59" s="160">
        <v>36265</v>
      </c>
      <c r="E59" s="161">
        <v>0.11649534211371668</v>
      </c>
      <c r="F59" s="162">
        <v>0.81141513856335312</v>
      </c>
      <c r="G59" s="160">
        <v>2942597</v>
      </c>
      <c r="H59" s="163">
        <v>120405184.046</v>
      </c>
      <c r="I59" s="163">
        <v>2457112.6391453026</v>
      </c>
      <c r="J59" s="160">
        <v>592</v>
      </c>
      <c r="K59" s="160">
        <v>592</v>
      </c>
      <c r="L59" s="161">
        <v>1.9017025377449405E-3</v>
      </c>
      <c r="M59" s="162">
        <v>0.43069256756756757</v>
      </c>
      <c r="N59" s="160">
        <v>25497</v>
      </c>
      <c r="O59" s="163">
        <v>1043286.2459999999</v>
      </c>
      <c r="P59" s="163">
        <v>181836.87096578378</v>
      </c>
      <c r="Q59" s="160">
        <v>68184</v>
      </c>
      <c r="R59" s="160">
        <v>68131</v>
      </c>
      <c r="S59" s="161">
        <v>0.2188596209444266</v>
      </c>
      <c r="T59" s="162">
        <v>9.2624796348211524E-2</v>
      </c>
      <c r="U59" s="160">
        <v>631062</v>
      </c>
      <c r="V59" s="165">
        <v>25821794.916000001</v>
      </c>
      <c r="W59" s="163">
        <v>5569479.3711175416</v>
      </c>
      <c r="X59" s="160">
        <v>34048</v>
      </c>
      <c r="Y59" s="160">
        <v>33986</v>
      </c>
      <c r="Z59" s="161">
        <v>0.10917442981047221</v>
      </c>
      <c r="AA59" s="162">
        <v>0.52341640675572298</v>
      </c>
      <c r="AB59" s="160">
        <v>1778883</v>
      </c>
      <c r="AC59" s="165">
        <v>72788334.593999997</v>
      </c>
      <c r="AD59" s="163">
        <v>4456188.2600513948</v>
      </c>
      <c r="AE59" s="160">
        <v>93421</v>
      </c>
      <c r="AF59" s="160">
        <v>93297</v>
      </c>
      <c r="AG59" s="161">
        <v>0.29970125281079346</v>
      </c>
      <c r="AH59" s="162">
        <v>0.27901304436369873</v>
      </c>
      <c r="AI59" s="160">
        <v>2603108</v>
      </c>
      <c r="AJ59" s="163">
        <v>14252935.796523744</v>
      </c>
      <c r="AK59" s="160">
        <v>6682</v>
      </c>
      <c r="AL59" s="160">
        <v>6682</v>
      </c>
      <c r="AM59" s="162">
        <v>5.8451466626758455</v>
      </c>
      <c r="AN59" s="160">
        <v>3905727</v>
      </c>
      <c r="AO59" s="160">
        <v>6292.5601666666626</v>
      </c>
      <c r="AP59" s="160"/>
      <c r="AQ59" s="160">
        <v>10</v>
      </c>
      <c r="AR59" s="160">
        <v>10</v>
      </c>
      <c r="AS59" s="161">
        <v>3.2123353678123996E-5</v>
      </c>
      <c r="AT59" s="162">
        <v>0.19899999999999998</v>
      </c>
      <c r="AU59" s="160">
        <v>199</v>
      </c>
      <c r="AV59" s="356">
        <v>49.574879999999993</v>
      </c>
      <c r="AW59" s="160">
        <v>72607</v>
      </c>
      <c r="AX59" s="160">
        <v>14404</v>
      </c>
      <c r="AY59" s="160">
        <v>14404</v>
      </c>
      <c r="AZ59" s="161">
        <v>4.6270478637969806E-2</v>
      </c>
      <c r="BA59" s="162">
        <v>0.16070605387392389</v>
      </c>
      <c r="BB59" s="160">
        <v>231481</v>
      </c>
      <c r="BC59" s="163">
        <v>3386707.6748750531</v>
      </c>
      <c r="BD59" s="160">
        <v>54405</v>
      </c>
      <c r="BE59" s="160">
        <v>54135</v>
      </c>
      <c r="BF59" s="161">
        <v>0.17389977513652424</v>
      </c>
      <c r="BG59" s="162">
        <v>0.17820356516117117</v>
      </c>
      <c r="BH59" s="160">
        <v>964705</v>
      </c>
      <c r="BI59" s="163">
        <v>12728368.507314704</v>
      </c>
      <c r="BJ59" s="160">
        <v>3798</v>
      </c>
      <c r="BK59" s="160">
        <v>3798</v>
      </c>
      <c r="BL59" s="161">
        <v>1.2200449726951494E-2</v>
      </c>
      <c r="BM59" s="162">
        <v>0.13399947340705634</v>
      </c>
      <c r="BN59" s="160">
        <v>50893</v>
      </c>
      <c r="BO59" s="163">
        <v>410378.58400275192</v>
      </c>
    </row>
    <row r="60" spans="1:67" x14ac:dyDescent="0.3">
      <c r="A60" s="19" t="s">
        <v>121</v>
      </c>
      <c r="B60" s="16" t="s">
        <v>151</v>
      </c>
      <c r="C60" s="159">
        <v>25471</v>
      </c>
      <c r="D60" s="160">
        <v>25429</v>
      </c>
      <c r="E60" s="161">
        <v>0.11400020622161651</v>
      </c>
      <c r="F60" s="162">
        <v>0.78179204844862171</v>
      </c>
      <c r="G60" s="160">
        <v>1988019</v>
      </c>
      <c r="H60" s="163">
        <v>81345761.442000002</v>
      </c>
      <c r="I60" s="163">
        <v>1722926.162989822</v>
      </c>
      <c r="J60" s="160"/>
      <c r="K60" s="160"/>
      <c r="L60" s="161">
        <v>0</v>
      </c>
      <c r="M60" s="162">
        <v>0</v>
      </c>
      <c r="N60" s="160"/>
      <c r="O60" s="163">
        <v>0</v>
      </c>
      <c r="P60" s="163">
        <v>0</v>
      </c>
      <c r="Q60" s="160">
        <v>103653</v>
      </c>
      <c r="R60" s="160">
        <v>100176</v>
      </c>
      <c r="S60" s="161">
        <v>0.44909688381205143</v>
      </c>
      <c r="T60" s="162">
        <v>7.9966059734866632E-2</v>
      </c>
      <c r="U60" s="160">
        <v>801068</v>
      </c>
      <c r="V60" s="165">
        <v>32778100.423999999</v>
      </c>
      <c r="W60" s="163">
        <v>8189049.9989882847</v>
      </c>
      <c r="X60" s="160">
        <v>21625</v>
      </c>
      <c r="Y60" s="160">
        <v>21625</v>
      </c>
      <c r="Z60" s="161">
        <v>9.6946575152088446E-2</v>
      </c>
      <c r="AA60" s="162">
        <v>0.57336647398843932</v>
      </c>
      <c r="AB60" s="160">
        <v>1239905</v>
      </c>
      <c r="AC60" s="165">
        <v>50734432.789999999</v>
      </c>
      <c r="AD60" s="163">
        <v>2835434.3295360273</v>
      </c>
      <c r="AE60" s="160">
        <v>5334</v>
      </c>
      <c r="AF60" s="160">
        <v>5334</v>
      </c>
      <c r="AG60" s="161">
        <v>2.3912741357745192E-2</v>
      </c>
      <c r="AH60" s="162">
        <v>0.23095613048368954</v>
      </c>
      <c r="AI60" s="160">
        <v>123192</v>
      </c>
      <c r="AJ60" s="163">
        <v>813790.89860585588</v>
      </c>
      <c r="AK60" s="160">
        <v>8847</v>
      </c>
      <c r="AL60" s="160">
        <v>8847</v>
      </c>
      <c r="AM60" s="162">
        <v>5.5980275799706112</v>
      </c>
      <c r="AN60" s="160">
        <v>4952575</v>
      </c>
      <c r="AO60" s="160">
        <v>7979.1486111111062</v>
      </c>
      <c r="AP60" s="160"/>
      <c r="AQ60" s="160">
        <v>55</v>
      </c>
      <c r="AR60" s="160">
        <v>55</v>
      </c>
      <c r="AS60" s="161">
        <v>2.465693240862365E-4</v>
      </c>
      <c r="AT60" s="162">
        <v>0.2</v>
      </c>
      <c r="AU60" s="160">
        <v>1100</v>
      </c>
      <c r="AV60" s="356">
        <v>49.824000000000005</v>
      </c>
      <c r="AW60" s="160">
        <v>61660</v>
      </c>
      <c r="AX60" s="160">
        <v>14158</v>
      </c>
      <c r="AY60" s="160">
        <v>14093</v>
      </c>
      <c r="AZ60" s="161">
        <v>6.3180026988133298E-2</v>
      </c>
      <c r="BA60" s="162">
        <v>0.16102675086922585</v>
      </c>
      <c r="BB60" s="160">
        <v>226935</v>
      </c>
      <c r="BC60" s="163">
        <v>3328867.4854818801</v>
      </c>
      <c r="BD60" s="160">
        <v>43367</v>
      </c>
      <c r="BE60" s="160">
        <v>43367</v>
      </c>
      <c r="BF60" s="161">
        <v>0.1944176705026876</v>
      </c>
      <c r="BG60" s="162">
        <v>0.17248391634191898</v>
      </c>
      <c r="BH60" s="160">
        <v>748011</v>
      </c>
      <c r="BI60" s="163">
        <v>10196567.046397282</v>
      </c>
      <c r="BJ60" s="160">
        <v>4135</v>
      </c>
      <c r="BK60" s="160">
        <v>4135</v>
      </c>
      <c r="BL60" s="161">
        <v>1.8537530092665237E-2</v>
      </c>
      <c r="BM60" s="162">
        <v>0.16196856106408705</v>
      </c>
      <c r="BN60" s="160">
        <v>66974</v>
      </c>
      <c r="BO60" s="163">
        <v>446791.84961858322</v>
      </c>
    </row>
    <row r="61" spans="1:67" x14ac:dyDescent="0.3">
      <c r="A61" s="19" t="s">
        <v>121</v>
      </c>
      <c r="B61" s="16" t="s">
        <v>153</v>
      </c>
      <c r="C61" s="159">
        <v>18400</v>
      </c>
      <c r="D61" s="160">
        <v>18383</v>
      </c>
      <c r="E61" s="161">
        <v>0.16141013258407236</v>
      </c>
      <c r="F61" s="162">
        <v>0.86086819343959098</v>
      </c>
      <c r="G61" s="160">
        <v>1582534</v>
      </c>
      <c r="H61" s="163">
        <v>64754126.211999997</v>
      </c>
      <c r="I61" s="163">
        <v>1245528.7920972866</v>
      </c>
      <c r="J61" s="160">
        <v>710</v>
      </c>
      <c r="K61" s="160">
        <v>707</v>
      </c>
      <c r="L61" s="161">
        <v>6.2077443146896132E-3</v>
      </c>
      <c r="M61" s="162">
        <v>0.44229137199434226</v>
      </c>
      <c r="N61" s="160">
        <v>31270</v>
      </c>
      <c r="O61" s="163">
        <v>1279505.8599999999</v>
      </c>
      <c r="P61" s="163">
        <v>217159.91177839381</v>
      </c>
      <c r="Q61" s="160">
        <v>27296</v>
      </c>
      <c r="R61" s="160">
        <v>27296</v>
      </c>
      <c r="S61" s="161">
        <v>0.23966985687944509</v>
      </c>
      <c r="T61" s="162">
        <v>0.13428011430246189</v>
      </c>
      <c r="U61" s="160">
        <v>366531</v>
      </c>
      <c r="V61" s="165">
        <v>14997715.458000001</v>
      </c>
      <c r="W61" s="163">
        <v>2231355.9013374881</v>
      </c>
      <c r="X61" s="160">
        <v>12344</v>
      </c>
      <c r="Y61" s="160">
        <v>12344</v>
      </c>
      <c r="Z61" s="161">
        <v>0.10838528404600931</v>
      </c>
      <c r="AA61" s="162">
        <v>0.56252511341542455</v>
      </c>
      <c r="AB61" s="160">
        <v>694381</v>
      </c>
      <c r="AC61" s="165">
        <v>28412681.758000001</v>
      </c>
      <c r="AD61" s="163">
        <v>1618524.9185568888</v>
      </c>
      <c r="AE61" s="160">
        <v>4740</v>
      </c>
      <c r="AF61" s="160">
        <v>4740</v>
      </c>
      <c r="AG61" s="161">
        <v>4.1619106155061904E-2</v>
      </c>
      <c r="AH61" s="162">
        <v>0.28029535864978905</v>
      </c>
      <c r="AI61" s="160">
        <v>132860</v>
      </c>
      <c r="AJ61" s="163">
        <v>723166.26535278524</v>
      </c>
      <c r="AK61" s="160">
        <v>1331</v>
      </c>
      <c r="AL61" s="160">
        <v>1331</v>
      </c>
      <c r="AM61" s="162">
        <v>5.3017280240420739</v>
      </c>
      <c r="AN61" s="160">
        <v>705660</v>
      </c>
      <c r="AO61" s="160">
        <v>1136.8966666666659</v>
      </c>
      <c r="AP61" s="160"/>
      <c r="AQ61" s="160"/>
      <c r="AR61" s="160"/>
      <c r="AS61" s="161">
        <v>0</v>
      </c>
      <c r="AT61" s="162">
        <v>0</v>
      </c>
      <c r="AU61" s="160"/>
      <c r="AV61" s="356">
        <v>0</v>
      </c>
      <c r="AW61" s="160">
        <v>49089</v>
      </c>
      <c r="AX61" s="160">
        <v>31719</v>
      </c>
      <c r="AY61" s="160">
        <v>31719</v>
      </c>
      <c r="AZ61" s="161">
        <v>0.27850557555536043</v>
      </c>
      <c r="BA61" s="162">
        <v>0.19456130395031368</v>
      </c>
      <c r="BB61" s="160">
        <v>617129</v>
      </c>
      <c r="BC61" s="163">
        <v>7457857.5909026526</v>
      </c>
      <c r="BD61" s="160">
        <v>16260</v>
      </c>
      <c r="BE61" s="160">
        <v>16260</v>
      </c>
      <c r="BF61" s="161">
        <v>0.14276933883571868</v>
      </c>
      <c r="BG61" s="162">
        <v>0.17591635916359163</v>
      </c>
      <c r="BH61" s="160">
        <v>286040</v>
      </c>
      <c r="BI61" s="163">
        <v>3823095.4452560651</v>
      </c>
      <c r="BJ61" s="160">
        <v>1110</v>
      </c>
      <c r="BK61" s="160">
        <v>1110</v>
      </c>
      <c r="BL61" s="161">
        <v>9.7462463780841162E-3</v>
      </c>
      <c r="BM61" s="162">
        <v>0.16588288288288289</v>
      </c>
      <c r="BN61" s="160">
        <v>18413</v>
      </c>
      <c r="BO61" s="163">
        <v>119936.86894235243</v>
      </c>
    </row>
    <row r="62" spans="1:67" x14ac:dyDescent="0.3">
      <c r="A62" s="19" t="s">
        <v>121</v>
      </c>
      <c r="B62" s="16" t="s">
        <v>157</v>
      </c>
      <c r="C62" s="159">
        <v>37416</v>
      </c>
      <c r="D62" s="160">
        <v>37416</v>
      </c>
      <c r="E62" s="161">
        <v>0.17071679518182234</v>
      </c>
      <c r="F62" s="162">
        <v>0.8224826277528331</v>
      </c>
      <c r="G62" s="160">
        <v>3077401</v>
      </c>
      <c r="H62" s="163">
        <v>125921094.118</v>
      </c>
      <c r="I62" s="163">
        <v>2535097.9320628885</v>
      </c>
      <c r="J62" s="160">
        <v>820</v>
      </c>
      <c r="K62" s="160">
        <v>820</v>
      </c>
      <c r="L62" s="161">
        <v>3.7413879636811606E-3</v>
      </c>
      <c r="M62" s="162">
        <v>0.43302439024390244</v>
      </c>
      <c r="N62" s="160">
        <v>35508</v>
      </c>
      <c r="O62" s="163">
        <v>1452916.344</v>
      </c>
      <c r="P62" s="163">
        <v>251868.63883774105</v>
      </c>
      <c r="Q62" s="160">
        <v>72529</v>
      </c>
      <c r="R62" s="160">
        <v>72529</v>
      </c>
      <c r="S62" s="161">
        <v>0.33092576538759866</v>
      </c>
      <c r="T62" s="162">
        <v>9.1965972231796936E-2</v>
      </c>
      <c r="U62" s="160">
        <v>667020</v>
      </c>
      <c r="V62" s="165">
        <v>27293124.359999999</v>
      </c>
      <c r="W62" s="163">
        <v>5929001.0319499811</v>
      </c>
      <c r="X62" s="160">
        <v>5209</v>
      </c>
      <c r="Y62" s="160">
        <v>5209</v>
      </c>
      <c r="Z62" s="161">
        <v>2.3766938905872153E-2</v>
      </c>
      <c r="AA62" s="162">
        <v>0.64095987713572666</v>
      </c>
      <c r="AB62" s="160">
        <v>333876</v>
      </c>
      <c r="AC62" s="165">
        <v>13661538.168</v>
      </c>
      <c r="AD62" s="163">
        <v>682995.48774812336</v>
      </c>
      <c r="AE62" s="160">
        <v>40476</v>
      </c>
      <c r="AF62" s="160">
        <v>40476</v>
      </c>
      <c r="AG62" s="161">
        <v>0.18467856002190081</v>
      </c>
      <c r="AH62" s="162">
        <v>0.26508375333530981</v>
      </c>
      <c r="AI62" s="160">
        <v>1072953</v>
      </c>
      <c r="AJ62" s="163">
        <v>6175290.6659112526</v>
      </c>
      <c r="AK62" s="160">
        <v>8515</v>
      </c>
      <c r="AL62" s="160">
        <v>8515</v>
      </c>
      <c r="AM62" s="162">
        <v>6.4295349383440987</v>
      </c>
      <c r="AN62" s="160">
        <v>5474749</v>
      </c>
      <c r="AO62" s="160">
        <v>8820.4289444444385</v>
      </c>
      <c r="AP62" s="160"/>
      <c r="AQ62" s="160"/>
      <c r="AR62" s="160"/>
      <c r="AS62" s="161">
        <v>0</v>
      </c>
      <c r="AT62" s="162">
        <v>0</v>
      </c>
      <c r="AU62" s="160"/>
      <c r="AV62" s="356">
        <v>0</v>
      </c>
      <c r="AW62" s="160">
        <v>54232</v>
      </c>
      <c r="AX62" s="160">
        <v>21705</v>
      </c>
      <c r="AY62" s="160">
        <v>21705</v>
      </c>
      <c r="AZ62" s="161">
        <v>9.9032714331340962E-2</v>
      </c>
      <c r="BA62" s="162">
        <v>0.16723381709283575</v>
      </c>
      <c r="BB62" s="160">
        <v>362981</v>
      </c>
      <c r="BC62" s="163">
        <v>5103338.6617025146</v>
      </c>
      <c r="BD62" s="160">
        <v>31954</v>
      </c>
      <c r="BE62" s="160">
        <v>31927</v>
      </c>
      <c r="BF62" s="161">
        <v>0.1456723091664005</v>
      </c>
      <c r="BG62" s="162">
        <v>0.17495223478560465</v>
      </c>
      <c r="BH62" s="160">
        <v>558570</v>
      </c>
      <c r="BI62" s="163">
        <v>7506763.1168936286</v>
      </c>
      <c r="BJ62" s="160">
        <v>573</v>
      </c>
      <c r="BK62" s="160">
        <v>573</v>
      </c>
      <c r="BL62" s="161">
        <v>2.6144089063284207E-3</v>
      </c>
      <c r="BM62" s="162">
        <v>0.1537347294938918</v>
      </c>
      <c r="BN62" s="160">
        <v>8809</v>
      </c>
      <c r="BO62" s="163">
        <v>61913.356670241395</v>
      </c>
    </row>
    <row r="63" spans="1:67" x14ac:dyDescent="0.3">
      <c r="A63" s="19" t="s">
        <v>121</v>
      </c>
      <c r="B63" s="16" t="s">
        <v>158</v>
      </c>
      <c r="C63" s="159">
        <v>24537</v>
      </c>
      <c r="D63" s="160">
        <v>24085</v>
      </c>
      <c r="E63" s="161">
        <v>0.11162141870660969</v>
      </c>
      <c r="F63" s="162">
        <v>0.71537305376790528</v>
      </c>
      <c r="G63" s="160">
        <v>1722976</v>
      </c>
      <c r="H63" s="163">
        <v>70500731.967999995</v>
      </c>
      <c r="I63" s="163">
        <v>1631864.2744744136</v>
      </c>
      <c r="J63" s="160">
        <v>561</v>
      </c>
      <c r="K63" s="160">
        <v>561</v>
      </c>
      <c r="L63" s="161">
        <v>2.599942532464523E-3</v>
      </c>
      <c r="M63" s="162">
        <v>0.43620320855614969</v>
      </c>
      <c r="N63" s="160">
        <v>24471</v>
      </c>
      <c r="O63" s="163">
        <v>1001304.378</v>
      </c>
      <c r="P63" s="163">
        <v>172315.00779021066</v>
      </c>
      <c r="Q63" s="160">
        <v>60723</v>
      </c>
      <c r="R63" s="160">
        <v>60122</v>
      </c>
      <c r="S63" s="161">
        <v>0.27863412644711594</v>
      </c>
      <c r="T63" s="162">
        <v>7.8335052060809693E-2</v>
      </c>
      <c r="U63" s="160">
        <v>470966</v>
      </c>
      <c r="V63" s="165">
        <v>19270986.787999999</v>
      </c>
      <c r="W63" s="163">
        <v>4914770.644058194</v>
      </c>
      <c r="X63" s="160">
        <v>41218</v>
      </c>
      <c r="Y63" s="160">
        <v>40791</v>
      </c>
      <c r="Z63" s="161">
        <v>0.18904501932577605</v>
      </c>
      <c r="AA63" s="162">
        <v>0.55359417518570275</v>
      </c>
      <c r="AB63" s="160">
        <v>2258166</v>
      </c>
      <c r="AC63" s="165">
        <v>92399636.387999997</v>
      </c>
      <c r="AD63" s="163">
        <v>5348448.6351955645</v>
      </c>
      <c r="AE63" s="160">
        <v>20535</v>
      </c>
      <c r="AF63" s="160">
        <v>20535</v>
      </c>
      <c r="AG63" s="161">
        <v>9.5169019437003538E-2</v>
      </c>
      <c r="AH63" s="162">
        <v>0.28826296566837106</v>
      </c>
      <c r="AI63" s="160">
        <v>591948</v>
      </c>
      <c r="AJ63" s="163">
        <v>3132957.6495821611</v>
      </c>
      <c r="AK63" s="160">
        <v>2475</v>
      </c>
      <c r="AL63" s="160">
        <v>2475</v>
      </c>
      <c r="AM63" s="162">
        <v>5.6703232323232324</v>
      </c>
      <c r="AN63" s="160">
        <v>1403405</v>
      </c>
      <c r="AO63" s="160">
        <v>2261.0413888888875</v>
      </c>
      <c r="AP63" s="160"/>
      <c r="AQ63" s="160"/>
      <c r="AR63" s="160"/>
      <c r="AS63" s="161">
        <v>0</v>
      </c>
      <c r="AT63" s="162">
        <v>0</v>
      </c>
      <c r="AU63" s="160"/>
      <c r="AV63" s="356">
        <v>0</v>
      </c>
      <c r="AW63" s="160">
        <v>67517</v>
      </c>
      <c r="AX63" s="160">
        <v>20268</v>
      </c>
      <c r="AY63" s="160">
        <v>20268</v>
      </c>
      <c r="AZ63" s="161">
        <v>9.3931613632782449E-2</v>
      </c>
      <c r="BA63" s="162">
        <v>0.15947010065127296</v>
      </c>
      <c r="BB63" s="160">
        <v>323214</v>
      </c>
      <c r="BC63" s="163">
        <v>4765467.3114667861</v>
      </c>
      <c r="BD63" s="160">
        <v>42052</v>
      </c>
      <c r="BE63" s="160">
        <v>41740</v>
      </c>
      <c r="BF63" s="161">
        <v>0.1934431395812285</v>
      </c>
      <c r="BG63" s="162">
        <v>0.19489195016770483</v>
      </c>
      <c r="BH63" s="160">
        <v>813479</v>
      </c>
      <c r="BI63" s="163">
        <v>9814022.3791505639</v>
      </c>
      <c r="BJ63" s="160">
        <v>5197</v>
      </c>
      <c r="BK63" s="160">
        <v>5197</v>
      </c>
      <c r="BL63" s="161">
        <v>2.4085385634969921E-2</v>
      </c>
      <c r="BM63" s="162">
        <v>0.189813353857995</v>
      </c>
      <c r="BN63" s="160">
        <v>98646</v>
      </c>
      <c r="BO63" s="163">
        <v>561542.25936342846</v>
      </c>
    </row>
    <row r="64" spans="1:67" x14ac:dyDescent="0.3">
      <c r="A64" s="19" t="s">
        <v>121</v>
      </c>
      <c r="B64" s="16" t="s">
        <v>160</v>
      </c>
      <c r="C64" s="159">
        <v>5872</v>
      </c>
      <c r="D64" s="160">
        <v>5872</v>
      </c>
      <c r="E64" s="161">
        <v>5.0084867921631512E-2</v>
      </c>
      <c r="F64" s="162">
        <v>0.82858140326975471</v>
      </c>
      <c r="G64" s="160">
        <v>486543</v>
      </c>
      <c r="H64" s="163">
        <v>19908366.473999999</v>
      </c>
      <c r="I64" s="163">
        <v>397853.72720422497</v>
      </c>
      <c r="J64" s="160"/>
      <c r="K64" s="160"/>
      <c r="L64" s="161">
        <v>0</v>
      </c>
      <c r="M64" s="162">
        <v>0</v>
      </c>
      <c r="N64" s="160"/>
      <c r="O64" s="163">
        <v>0</v>
      </c>
      <c r="P64" s="163">
        <v>0</v>
      </c>
      <c r="Q64" s="160">
        <v>44439</v>
      </c>
      <c r="R64" s="160">
        <v>44434</v>
      </c>
      <c r="S64" s="161">
        <v>0.37899710852005697</v>
      </c>
      <c r="T64" s="162">
        <v>8.8717198541657286E-2</v>
      </c>
      <c r="U64" s="160">
        <v>394206</v>
      </c>
      <c r="V64" s="165">
        <v>16130121.107999999</v>
      </c>
      <c r="W64" s="163">
        <v>3632329.5764958216</v>
      </c>
      <c r="X64" s="160">
        <v>9102</v>
      </c>
      <c r="Y64" s="160">
        <v>9102</v>
      </c>
      <c r="Z64" s="161">
        <v>7.7634957054272827E-2</v>
      </c>
      <c r="AA64" s="162">
        <v>0.68111074489123269</v>
      </c>
      <c r="AB64" s="160">
        <v>619947</v>
      </c>
      <c r="AC64" s="165">
        <v>25366991.346000001</v>
      </c>
      <c r="AD64" s="163">
        <v>1193439.2262398575</v>
      </c>
      <c r="AE64" s="160">
        <v>20815</v>
      </c>
      <c r="AF64" s="160">
        <v>20815</v>
      </c>
      <c r="AG64" s="161">
        <v>0.17754028027737737</v>
      </c>
      <c r="AH64" s="162">
        <v>0.26166802786452076</v>
      </c>
      <c r="AI64" s="160">
        <v>544662</v>
      </c>
      <c r="AJ64" s="163">
        <v>3175676.3319236767</v>
      </c>
      <c r="AK64" s="160">
        <v>4675</v>
      </c>
      <c r="AL64" s="160">
        <v>4673</v>
      </c>
      <c r="AM64" s="162">
        <v>5.379135459019901</v>
      </c>
      <c r="AN64" s="160">
        <v>2513670</v>
      </c>
      <c r="AO64" s="160">
        <v>4049.801666666664</v>
      </c>
      <c r="AP64" s="160"/>
      <c r="AQ64" s="160"/>
      <c r="AR64" s="160"/>
      <c r="AS64" s="161">
        <v>0</v>
      </c>
      <c r="AT64" s="162">
        <v>0</v>
      </c>
      <c r="AU64" s="160"/>
      <c r="AV64" s="356">
        <v>0</v>
      </c>
      <c r="AW64" s="160">
        <v>32455</v>
      </c>
      <c r="AX64" s="160">
        <v>13445</v>
      </c>
      <c r="AY64" s="160">
        <v>13392</v>
      </c>
      <c r="AZ64" s="161">
        <v>0.11422625190846206</v>
      </c>
      <c r="BA64" s="162">
        <v>0.159651284348865</v>
      </c>
      <c r="BB64" s="160">
        <v>213805</v>
      </c>
      <c r="BC64" s="163">
        <v>3161224.985330123</v>
      </c>
      <c r="BD64" s="160">
        <v>18944</v>
      </c>
      <c r="BE64" s="160">
        <v>18887</v>
      </c>
      <c r="BF64" s="161">
        <v>0.16109552119139209</v>
      </c>
      <c r="BG64" s="162">
        <v>0.18883358924127705</v>
      </c>
      <c r="BH64" s="160">
        <v>356650</v>
      </c>
      <c r="BI64" s="163">
        <v>4440762.8336132411</v>
      </c>
      <c r="BJ64" s="160">
        <v>66</v>
      </c>
      <c r="BK64" s="160">
        <v>66</v>
      </c>
      <c r="BL64" s="161">
        <v>5.629429977567574E-4</v>
      </c>
      <c r="BM64" s="162">
        <v>0.17545454545454547</v>
      </c>
      <c r="BN64" s="160">
        <v>1158</v>
      </c>
      <c r="BO64" s="163">
        <v>7131.3813965723075</v>
      </c>
    </row>
    <row r="65" spans="1:67" x14ac:dyDescent="0.3">
      <c r="A65" s="19" t="s">
        <v>121</v>
      </c>
      <c r="B65" s="16" t="s">
        <v>162</v>
      </c>
      <c r="C65" s="159">
        <v>45766</v>
      </c>
      <c r="D65" s="160">
        <v>45766</v>
      </c>
      <c r="E65" s="161">
        <v>0.16604263717764522</v>
      </c>
      <c r="F65" s="162">
        <v>0.77949285495782905</v>
      </c>
      <c r="G65" s="160">
        <v>3567427</v>
      </c>
      <c r="H65" s="163">
        <v>145971977.986</v>
      </c>
      <c r="I65" s="163">
        <v>3100847.016217398</v>
      </c>
      <c r="J65" s="160"/>
      <c r="K65" s="160"/>
      <c r="L65" s="161">
        <v>0</v>
      </c>
      <c r="M65" s="162">
        <v>0</v>
      </c>
      <c r="N65" s="160"/>
      <c r="O65" s="163">
        <v>0</v>
      </c>
      <c r="P65" s="163">
        <v>0</v>
      </c>
      <c r="Q65" s="160">
        <v>121460</v>
      </c>
      <c r="R65" s="160">
        <v>121460</v>
      </c>
      <c r="S65" s="161">
        <v>0.44066640544502012</v>
      </c>
      <c r="T65" s="162">
        <v>6.4371315659476375E-2</v>
      </c>
      <c r="U65" s="160">
        <v>781854</v>
      </c>
      <c r="V65" s="165">
        <v>31991901.971999999</v>
      </c>
      <c r="W65" s="163">
        <v>9928945.1852451377</v>
      </c>
      <c r="X65" s="160">
        <v>2565</v>
      </c>
      <c r="Y65" s="160">
        <v>2565</v>
      </c>
      <c r="Z65" s="161">
        <v>9.3060211589533724E-3</v>
      </c>
      <c r="AA65" s="162">
        <v>0.63501364522417159</v>
      </c>
      <c r="AB65" s="160">
        <v>162881</v>
      </c>
      <c r="AC65" s="165">
        <v>6664764.7579999994</v>
      </c>
      <c r="AD65" s="163">
        <v>336318.56902936002</v>
      </c>
      <c r="AE65" s="160">
        <v>44464</v>
      </c>
      <c r="AF65" s="160">
        <v>44464</v>
      </c>
      <c r="AG65" s="161">
        <v>0.16131887906888995</v>
      </c>
      <c r="AH65" s="162">
        <v>0.28809508816120905</v>
      </c>
      <c r="AI65" s="160">
        <v>1280986</v>
      </c>
      <c r="AJ65" s="163">
        <v>6783726.7558325408</v>
      </c>
      <c r="AK65" s="160">
        <v>8864</v>
      </c>
      <c r="AL65" s="160">
        <v>8864</v>
      </c>
      <c r="AM65" s="162">
        <v>5.9585458032490974</v>
      </c>
      <c r="AN65" s="160">
        <v>5281655</v>
      </c>
      <c r="AO65" s="160">
        <v>8509.3330555555494</v>
      </c>
      <c r="AP65" s="160"/>
      <c r="AQ65" s="160"/>
      <c r="AR65" s="160"/>
      <c r="AS65" s="161">
        <v>0</v>
      </c>
      <c r="AT65" s="162">
        <v>0</v>
      </c>
      <c r="AU65" s="160"/>
      <c r="AV65" s="356">
        <v>0</v>
      </c>
      <c r="AW65" s="160">
        <v>52509</v>
      </c>
      <c r="AX65" s="160">
        <v>14434</v>
      </c>
      <c r="AY65" s="160">
        <v>14434</v>
      </c>
      <c r="AZ65" s="161">
        <v>5.2367683979856909E-2</v>
      </c>
      <c r="BA65" s="162">
        <v>0.18190245254260773</v>
      </c>
      <c r="BB65" s="160">
        <v>262558</v>
      </c>
      <c r="BC65" s="163">
        <v>3393761.3565083672</v>
      </c>
      <c r="BD65" s="160">
        <v>35913</v>
      </c>
      <c r="BE65" s="160">
        <v>35913</v>
      </c>
      <c r="BF65" s="161">
        <v>0.13029518046062083</v>
      </c>
      <c r="BG65" s="162">
        <v>0.18586946231169774</v>
      </c>
      <c r="BH65" s="160">
        <v>667513</v>
      </c>
      <c r="BI65" s="163">
        <v>8443962.2832399178</v>
      </c>
      <c r="BJ65" s="160">
        <v>2162</v>
      </c>
      <c r="BK65" s="160">
        <v>2162</v>
      </c>
      <c r="BL65" s="161">
        <v>7.8439055538624524E-3</v>
      </c>
      <c r="BM65" s="162">
        <v>0.16616558741905643</v>
      </c>
      <c r="BN65" s="160">
        <v>35925</v>
      </c>
      <c r="BO65" s="163">
        <v>233606.76635438378</v>
      </c>
    </row>
    <row r="66" spans="1:67" x14ac:dyDescent="0.3">
      <c r="A66" s="19" t="s">
        <v>121</v>
      </c>
      <c r="B66" s="16" t="s">
        <v>166</v>
      </c>
      <c r="C66" s="159">
        <v>37843</v>
      </c>
      <c r="D66" s="160">
        <v>33209</v>
      </c>
      <c r="E66" s="161">
        <v>0.23152808957429899</v>
      </c>
      <c r="F66" s="162">
        <v>0.81255533138607006</v>
      </c>
      <c r="G66" s="160">
        <v>2698415</v>
      </c>
      <c r="H66" s="163">
        <v>110413744.97</v>
      </c>
      <c r="I66" s="163">
        <v>2250055.2497828859</v>
      </c>
      <c r="J66" s="160">
        <v>71</v>
      </c>
      <c r="K66" s="160">
        <v>47</v>
      </c>
      <c r="L66" s="161">
        <v>3.2767684091637966E-4</v>
      </c>
      <c r="M66" s="162">
        <v>0.40914893617021275</v>
      </c>
      <c r="N66" s="160">
        <v>1923</v>
      </c>
      <c r="O66" s="163">
        <v>78685.313999999998</v>
      </c>
      <c r="P66" s="163">
        <v>14436.3732016754</v>
      </c>
      <c r="Q66" s="160">
        <v>20558</v>
      </c>
      <c r="R66" s="160">
        <v>20558</v>
      </c>
      <c r="S66" s="161">
        <v>0.14332724458636029</v>
      </c>
      <c r="T66" s="162">
        <v>0.13492168498881216</v>
      </c>
      <c r="U66" s="160">
        <v>277372</v>
      </c>
      <c r="V66" s="165">
        <v>11349507.495999999</v>
      </c>
      <c r="W66" s="163">
        <v>1680547.1358329456</v>
      </c>
      <c r="X66" s="160">
        <v>29870</v>
      </c>
      <c r="Y66" s="160">
        <v>29753</v>
      </c>
      <c r="Z66" s="161">
        <v>0.20743338399542646</v>
      </c>
      <c r="AA66" s="162">
        <v>0.69486976103250087</v>
      </c>
      <c r="AB66" s="160">
        <v>2067446</v>
      </c>
      <c r="AC66" s="165">
        <v>84595755.428000003</v>
      </c>
      <c r="AD66" s="163">
        <v>3901164.2823900771</v>
      </c>
      <c r="AE66" s="160">
        <v>43</v>
      </c>
      <c r="AF66" s="160">
        <v>43</v>
      </c>
      <c r="AG66" s="161">
        <v>2.9978945020009201E-4</v>
      </c>
      <c r="AH66" s="162">
        <v>0.27488372093023256</v>
      </c>
      <c r="AI66" s="160">
        <v>1182</v>
      </c>
      <c r="AJ66" s="163">
        <v>6560.3690738754776</v>
      </c>
      <c r="AK66" s="160"/>
      <c r="AL66" s="160"/>
      <c r="AM66" s="162">
        <v>0</v>
      </c>
      <c r="AN66" s="160"/>
      <c r="AO66" s="160">
        <v>0</v>
      </c>
      <c r="AP66" s="160"/>
      <c r="AQ66" s="160">
        <v>52647</v>
      </c>
      <c r="AR66" s="160">
        <v>52647</v>
      </c>
      <c r="AS66" s="161">
        <v>0.36704686476009873</v>
      </c>
      <c r="AT66" s="162">
        <v>0.24787528254221514</v>
      </c>
      <c r="AU66" s="160">
        <v>1304989</v>
      </c>
      <c r="AV66" s="356">
        <v>61.750690386916638</v>
      </c>
      <c r="AW66" s="160">
        <v>7177</v>
      </c>
      <c r="AX66" s="160">
        <v>667</v>
      </c>
      <c r="AY66" s="160">
        <v>667</v>
      </c>
      <c r="AZ66" s="161">
        <v>4.6502224019409621E-3</v>
      </c>
      <c r="BA66" s="162">
        <v>0.16625187406296851</v>
      </c>
      <c r="BB66" s="160">
        <v>11089</v>
      </c>
      <c r="BC66" s="163">
        <v>156826.85498067623</v>
      </c>
      <c r="BD66" s="160">
        <v>236</v>
      </c>
      <c r="BE66" s="160">
        <v>236</v>
      </c>
      <c r="BF66" s="161">
        <v>1.6453560522609702E-3</v>
      </c>
      <c r="BG66" s="162">
        <v>0.17949152542372881</v>
      </c>
      <c r="BH66" s="160">
        <v>4236</v>
      </c>
      <c r="BI66" s="163">
        <v>55488.962182068353</v>
      </c>
      <c r="BJ66" s="160">
        <v>6274</v>
      </c>
      <c r="BK66" s="160">
        <v>6274</v>
      </c>
      <c r="BL66" s="161">
        <v>4.3741372338497148E-2</v>
      </c>
      <c r="BM66" s="162">
        <v>0.19310009563277017</v>
      </c>
      <c r="BN66" s="160">
        <v>121151</v>
      </c>
      <c r="BO66" s="163">
        <v>677913.43760749488</v>
      </c>
    </row>
    <row r="67" spans="1:67" x14ac:dyDescent="0.3">
      <c r="A67" s="19" t="s">
        <v>121</v>
      </c>
      <c r="B67" s="16" t="s">
        <v>167</v>
      </c>
      <c r="C67" s="159">
        <v>54212</v>
      </c>
      <c r="D67" s="160">
        <v>53599</v>
      </c>
      <c r="E67" s="161">
        <v>0.54303864156754678</v>
      </c>
      <c r="F67" s="162">
        <v>0.86908039329091968</v>
      </c>
      <c r="G67" s="160">
        <v>4658184</v>
      </c>
      <c r="H67" s="163">
        <v>190603572.912</v>
      </c>
      <c r="I67" s="163">
        <v>3631567.0852212622</v>
      </c>
      <c r="J67" s="160">
        <v>333</v>
      </c>
      <c r="K67" s="160">
        <v>333</v>
      </c>
      <c r="L67" s="161">
        <v>3.373791817794979E-3</v>
      </c>
      <c r="M67" s="162">
        <v>0.4526126126126126</v>
      </c>
      <c r="N67" s="160">
        <v>15072</v>
      </c>
      <c r="O67" s="163">
        <v>616716.09600000002</v>
      </c>
      <c r="P67" s="163">
        <v>102283.23991825337</v>
      </c>
      <c r="Q67" s="160">
        <v>11000</v>
      </c>
      <c r="R67" s="160">
        <v>11000</v>
      </c>
      <c r="S67" s="161">
        <v>0.1114465765637981</v>
      </c>
      <c r="T67" s="162">
        <v>0.13771818181818182</v>
      </c>
      <c r="U67" s="160">
        <v>151490</v>
      </c>
      <c r="V67" s="165">
        <v>6198667.8200000003</v>
      </c>
      <c r="W67" s="163">
        <v>899212.88521074026</v>
      </c>
      <c r="X67" s="160">
        <v>21791</v>
      </c>
      <c r="Y67" s="160">
        <v>21791</v>
      </c>
      <c r="Z67" s="161">
        <v>0.22077566817288402</v>
      </c>
      <c r="AA67" s="162">
        <v>0.68670001376715162</v>
      </c>
      <c r="AB67" s="160">
        <v>1496388</v>
      </c>
      <c r="AC67" s="165">
        <v>61229204.184</v>
      </c>
      <c r="AD67" s="163">
        <v>2857199.9757188237</v>
      </c>
      <c r="AE67" s="160">
        <v>11214</v>
      </c>
      <c r="AF67" s="160">
        <v>11214</v>
      </c>
      <c r="AG67" s="161">
        <v>0.11361471905331198</v>
      </c>
      <c r="AH67" s="162">
        <v>0.28170679507758156</v>
      </c>
      <c r="AI67" s="160">
        <v>315906</v>
      </c>
      <c r="AJ67" s="163">
        <v>1710883.2277776655</v>
      </c>
      <c r="AK67" s="160"/>
      <c r="AL67" s="160"/>
      <c r="AM67" s="162">
        <v>0</v>
      </c>
      <c r="AN67" s="160"/>
      <c r="AO67" s="160">
        <v>0</v>
      </c>
      <c r="AP67" s="160"/>
      <c r="AQ67" s="160">
        <v>461</v>
      </c>
      <c r="AR67" s="160">
        <v>461</v>
      </c>
      <c r="AS67" s="161">
        <v>4.6706247087191753E-3</v>
      </c>
      <c r="AT67" s="162">
        <v>0.28195227765726683</v>
      </c>
      <c r="AU67" s="160">
        <v>12998</v>
      </c>
      <c r="AV67" s="356">
        <v>70.239951409978318</v>
      </c>
      <c r="AW67" s="160">
        <v>304</v>
      </c>
      <c r="AX67" s="160">
        <v>304</v>
      </c>
      <c r="AY67" s="160">
        <v>304</v>
      </c>
      <c r="AZ67" s="161">
        <v>3.0799781159449656E-3</v>
      </c>
      <c r="BA67" s="162">
        <v>0.15927631578947368</v>
      </c>
      <c r="BB67" s="160">
        <v>4842</v>
      </c>
      <c r="BC67" s="163">
        <v>71477.307217579568</v>
      </c>
      <c r="BD67" s="160"/>
      <c r="BE67" s="160"/>
      <c r="BF67" s="161">
        <v>0</v>
      </c>
      <c r="BG67" s="162">
        <v>0</v>
      </c>
      <c r="BH67" s="160"/>
      <c r="BI67" s="163">
        <v>0</v>
      </c>
      <c r="BJ67" s="160"/>
      <c r="BK67" s="160"/>
      <c r="BL67" s="161">
        <v>0</v>
      </c>
      <c r="BM67" s="162">
        <v>0</v>
      </c>
      <c r="BN67" s="160"/>
      <c r="BO67" s="163">
        <v>0</v>
      </c>
    </row>
    <row r="68" spans="1:67" x14ac:dyDescent="0.3">
      <c r="A68" s="19" t="s">
        <v>121</v>
      </c>
      <c r="B68" s="16" t="s">
        <v>169</v>
      </c>
      <c r="C68" s="159">
        <v>44018</v>
      </c>
      <c r="D68" s="160">
        <v>43317</v>
      </c>
      <c r="E68" s="161">
        <v>0.26441342180279936</v>
      </c>
      <c r="F68" s="162">
        <v>0.88989219013320409</v>
      </c>
      <c r="G68" s="160">
        <v>3854746</v>
      </c>
      <c r="H68" s="163">
        <v>157728496.82800001</v>
      </c>
      <c r="I68" s="163">
        <v>2934916.5363258538</v>
      </c>
      <c r="J68" s="160">
        <v>1070</v>
      </c>
      <c r="K68" s="160">
        <v>1070</v>
      </c>
      <c r="L68" s="161">
        <v>6.5314394193733477E-3</v>
      </c>
      <c r="M68" s="162">
        <v>0.441</v>
      </c>
      <c r="N68" s="160">
        <v>47187</v>
      </c>
      <c r="O68" s="163">
        <v>1930797.666</v>
      </c>
      <c r="P68" s="163">
        <v>328657.85799558891</v>
      </c>
      <c r="Q68" s="160">
        <v>7752</v>
      </c>
      <c r="R68" s="160">
        <v>7700</v>
      </c>
      <c r="S68" s="161">
        <v>4.700194722352783E-2</v>
      </c>
      <c r="T68" s="162">
        <v>0.1271051948051948</v>
      </c>
      <c r="U68" s="160">
        <v>97871</v>
      </c>
      <c r="V68" s="165">
        <v>4004685.5779999997</v>
      </c>
      <c r="W68" s="163">
        <v>629449.01964751829</v>
      </c>
      <c r="X68" s="160">
        <v>22560</v>
      </c>
      <c r="Y68" s="160">
        <v>22560</v>
      </c>
      <c r="Z68" s="161">
        <v>0.13770960121594647</v>
      </c>
      <c r="AA68" s="162">
        <v>0.6698000886524822</v>
      </c>
      <c r="AB68" s="160">
        <v>1511069</v>
      </c>
      <c r="AC68" s="165">
        <v>61829921.342</v>
      </c>
      <c r="AD68" s="163">
        <v>2958029.9872523826</v>
      </c>
      <c r="AE68" s="160">
        <v>18620</v>
      </c>
      <c r="AF68" s="160">
        <v>18620</v>
      </c>
      <c r="AG68" s="161">
        <v>0.11365925419507639</v>
      </c>
      <c r="AH68" s="162">
        <v>0.38238614393125675</v>
      </c>
      <c r="AI68" s="160">
        <v>712003</v>
      </c>
      <c r="AJ68" s="163">
        <v>2840792.3757107304</v>
      </c>
      <c r="AK68" s="160"/>
      <c r="AL68" s="160"/>
      <c r="AM68" s="162">
        <v>0</v>
      </c>
      <c r="AN68" s="160"/>
      <c r="AO68" s="160">
        <v>0</v>
      </c>
      <c r="AP68" s="160"/>
      <c r="AQ68" s="160">
        <v>64366</v>
      </c>
      <c r="AR68" s="160">
        <v>64366</v>
      </c>
      <c r="AS68" s="161">
        <v>0.39289965389475229</v>
      </c>
      <c r="AT68" s="162">
        <v>0.25771043718733488</v>
      </c>
      <c r="AU68" s="160">
        <v>1658779</v>
      </c>
      <c r="AV68" s="356">
        <v>64.200824112108862</v>
      </c>
      <c r="AW68" s="160">
        <v>6190</v>
      </c>
      <c r="AX68" s="160">
        <v>852</v>
      </c>
      <c r="AY68" s="160">
        <v>852</v>
      </c>
      <c r="AZ68" s="161">
        <v>5.2007349395384039E-3</v>
      </c>
      <c r="BA68" s="162">
        <v>0.16264084507042254</v>
      </c>
      <c r="BB68" s="160">
        <v>13857</v>
      </c>
      <c r="BC68" s="163">
        <v>200324.5583861112</v>
      </c>
      <c r="BD68" s="160"/>
      <c r="BE68" s="160"/>
      <c r="BF68" s="161">
        <v>0</v>
      </c>
      <c r="BG68" s="162">
        <v>0</v>
      </c>
      <c r="BH68" s="160"/>
      <c r="BI68" s="163">
        <v>0</v>
      </c>
      <c r="BJ68" s="160">
        <v>5338</v>
      </c>
      <c r="BK68" s="160">
        <v>5338</v>
      </c>
      <c r="BL68" s="161">
        <v>3.2583947308985915E-2</v>
      </c>
      <c r="BM68" s="162">
        <v>0.18590670663169725</v>
      </c>
      <c r="BN68" s="160">
        <v>99237</v>
      </c>
      <c r="BO68" s="163">
        <v>576777.48325610568</v>
      </c>
    </row>
    <row r="69" spans="1:67" x14ac:dyDescent="0.3">
      <c r="A69" s="19" t="s">
        <v>121</v>
      </c>
      <c r="B69" s="16" t="s">
        <v>171</v>
      </c>
      <c r="C69" s="159">
        <v>38610</v>
      </c>
      <c r="D69" s="160">
        <v>38574</v>
      </c>
      <c r="E69" s="161">
        <v>0.73316480717693344</v>
      </c>
      <c r="F69" s="162">
        <v>0.88344402965728208</v>
      </c>
      <c r="G69" s="160">
        <v>3407797</v>
      </c>
      <c r="H69" s="163">
        <v>139440237.646</v>
      </c>
      <c r="I69" s="163">
        <v>2613557.5056498251</v>
      </c>
      <c r="J69" s="160"/>
      <c r="K69" s="160"/>
      <c r="L69" s="161">
        <v>0</v>
      </c>
      <c r="M69" s="162">
        <v>0</v>
      </c>
      <c r="N69" s="160"/>
      <c r="O69" s="163">
        <v>0</v>
      </c>
      <c r="P69" s="163">
        <v>0</v>
      </c>
      <c r="Q69" s="160">
        <v>3545</v>
      </c>
      <c r="R69" s="160">
        <v>3545</v>
      </c>
      <c r="S69" s="161">
        <v>6.737878471100299E-2</v>
      </c>
      <c r="T69" s="162">
        <v>0.11007616361071931</v>
      </c>
      <c r="U69" s="160">
        <v>39022</v>
      </c>
      <c r="V69" s="165">
        <v>1596702.196</v>
      </c>
      <c r="W69" s="163">
        <v>289791.78891564318</v>
      </c>
      <c r="X69" s="160">
        <v>8559</v>
      </c>
      <c r="Y69" s="160">
        <v>8559</v>
      </c>
      <c r="Z69" s="161">
        <v>0.16267842548419592</v>
      </c>
      <c r="AA69" s="162">
        <v>0.76028391167192422</v>
      </c>
      <c r="AB69" s="160">
        <v>650727</v>
      </c>
      <c r="AC69" s="165">
        <v>26626447.386</v>
      </c>
      <c r="AD69" s="163">
        <v>1122241.9619190223</v>
      </c>
      <c r="AE69" s="160">
        <v>1402</v>
      </c>
      <c r="AF69" s="160">
        <v>1402</v>
      </c>
      <c r="AG69" s="161">
        <v>2.664740653450668E-2</v>
      </c>
      <c r="AH69" s="162">
        <v>0.2714336661911555</v>
      </c>
      <c r="AI69" s="160">
        <v>38055</v>
      </c>
      <c r="AJ69" s="163">
        <v>213898.54515287024</v>
      </c>
      <c r="AK69" s="160"/>
      <c r="AL69" s="160"/>
      <c r="AM69" s="162">
        <v>0</v>
      </c>
      <c r="AN69" s="160"/>
      <c r="AO69" s="160">
        <v>0</v>
      </c>
      <c r="AP69" s="160"/>
      <c r="AQ69" s="160">
        <v>37</v>
      </c>
      <c r="AR69" s="160">
        <v>37</v>
      </c>
      <c r="AS69" s="161">
        <v>7.032482466310608E-4</v>
      </c>
      <c r="AT69" s="162">
        <v>0.23405405405405408</v>
      </c>
      <c r="AU69" s="160">
        <v>866</v>
      </c>
      <c r="AV69" s="356">
        <v>58.307545945945954</v>
      </c>
      <c r="AW69" s="160">
        <v>496</v>
      </c>
      <c r="AX69" s="160">
        <v>496</v>
      </c>
      <c r="AY69" s="160">
        <v>496</v>
      </c>
      <c r="AZ69" s="161">
        <v>9.4273278467298955E-3</v>
      </c>
      <c r="BA69" s="162">
        <v>0.14318548387096774</v>
      </c>
      <c r="BB69" s="160">
        <v>7102</v>
      </c>
      <c r="BC69" s="163">
        <v>116620.86967078772</v>
      </c>
      <c r="BD69" s="160"/>
      <c r="BE69" s="160"/>
      <c r="BF69" s="161">
        <v>0</v>
      </c>
      <c r="BG69" s="162">
        <v>0</v>
      </c>
      <c r="BH69" s="160"/>
      <c r="BI69" s="163">
        <v>0</v>
      </c>
      <c r="BJ69" s="160"/>
      <c r="BK69" s="160"/>
      <c r="BL69" s="161">
        <v>0</v>
      </c>
      <c r="BM69" s="162">
        <v>0</v>
      </c>
      <c r="BN69" s="160"/>
      <c r="BO69" s="163">
        <v>0</v>
      </c>
    </row>
    <row r="70" spans="1:67" x14ac:dyDescent="0.3">
      <c r="A70" s="19" t="s">
        <v>121</v>
      </c>
      <c r="B70" s="16" t="s">
        <v>173</v>
      </c>
      <c r="C70" s="159">
        <v>99756</v>
      </c>
      <c r="D70" s="160">
        <v>93695</v>
      </c>
      <c r="E70" s="161">
        <v>0.71868528035591006</v>
      </c>
      <c r="F70" s="162">
        <v>0.83497144991728478</v>
      </c>
      <c r="G70" s="160">
        <v>7823265</v>
      </c>
      <c r="H70" s="163">
        <v>320112357.26999998</v>
      </c>
      <c r="I70" s="163">
        <v>6348246.7592642801</v>
      </c>
      <c r="J70" s="160"/>
      <c r="K70" s="160"/>
      <c r="L70" s="161">
        <v>0</v>
      </c>
      <c r="M70" s="162">
        <v>0</v>
      </c>
      <c r="N70" s="160"/>
      <c r="O70" s="163">
        <v>0</v>
      </c>
      <c r="P70" s="163">
        <v>0</v>
      </c>
      <c r="Q70" s="160">
        <v>11118</v>
      </c>
      <c r="R70" s="160">
        <v>11118</v>
      </c>
      <c r="S70" s="161">
        <v>8.5280355910102024E-2</v>
      </c>
      <c r="T70" s="162">
        <v>0.13703094081669365</v>
      </c>
      <c r="U70" s="160">
        <v>152351</v>
      </c>
      <c r="V70" s="165">
        <v>6233898.2180000003</v>
      </c>
      <c r="W70" s="163">
        <v>908858.98707027384</v>
      </c>
      <c r="X70" s="160">
        <v>4361</v>
      </c>
      <c r="Y70" s="160">
        <v>4361</v>
      </c>
      <c r="Z70" s="161">
        <v>3.3450947303827569E-2</v>
      </c>
      <c r="AA70" s="162">
        <v>0.75219903691813794</v>
      </c>
      <c r="AB70" s="160">
        <v>328034</v>
      </c>
      <c r="AC70" s="165">
        <v>13422495.211999999</v>
      </c>
      <c r="AD70" s="163">
        <v>571807.12652516132</v>
      </c>
      <c r="AE70" s="160">
        <v>12800</v>
      </c>
      <c r="AF70" s="160">
        <v>12800</v>
      </c>
      <c r="AG70" s="161">
        <v>9.8182097108230421E-2</v>
      </c>
      <c r="AH70" s="162">
        <v>0.32965781249999998</v>
      </c>
      <c r="AI70" s="160">
        <v>421962</v>
      </c>
      <c r="AJ70" s="163">
        <v>1952854.0498978167</v>
      </c>
      <c r="AK70" s="160"/>
      <c r="AL70" s="160"/>
      <c r="AM70" s="162">
        <v>0</v>
      </c>
      <c r="AN70" s="160"/>
      <c r="AO70" s="160">
        <v>0</v>
      </c>
      <c r="AP70" s="160"/>
      <c r="AQ70" s="160">
        <v>2797</v>
      </c>
      <c r="AR70" s="160">
        <v>2797</v>
      </c>
      <c r="AS70" s="161">
        <v>2.1454322313415663E-2</v>
      </c>
      <c r="AT70" s="162">
        <v>0.24840185913478727</v>
      </c>
      <c r="AU70" s="160">
        <v>69478</v>
      </c>
      <c r="AV70" s="356">
        <v>61.881871147658202</v>
      </c>
      <c r="AW70" s="160">
        <v>5599</v>
      </c>
      <c r="AX70" s="160">
        <v>898</v>
      </c>
      <c r="AY70" s="160">
        <v>898</v>
      </c>
      <c r="AZ70" s="161">
        <v>6.8880877502492908E-3</v>
      </c>
      <c r="BA70" s="162">
        <v>0.14797327394209353</v>
      </c>
      <c r="BB70" s="160">
        <v>13288</v>
      </c>
      <c r="BC70" s="163">
        <v>211140.20355719229</v>
      </c>
      <c r="BD70" s="160">
        <v>814</v>
      </c>
      <c r="BE70" s="160">
        <v>814</v>
      </c>
      <c r="BF70" s="161">
        <v>6.2437677379765287E-3</v>
      </c>
      <c r="BG70" s="162">
        <v>0.1415110565110565</v>
      </c>
      <c r="BH70" s="160">
        <v>11519</v>
      </c>
      <c r="BI70" s="163">
        <v>191389.89498391372</v>
      </c>
      <c r="BJ70" s="160">
        <v>3887</v>
      </c>
      <c r="BK70" s="160">
        <v>3887</v>
      </c>
      <c r="BL70" s="161">
        <v>2.9815141520288409E-2</v>
      </c>
      <c r="BM70" s="162">
        <v>0.18968613326472858</v>
      </c>
      <c r="BN70" s="160">
        <v>73731</v>
      </c>
      <c r="BO70" s="163">
        <v>419995.14376479632</v>
      </c>
    </row>
    <row r="71" spans="1:67" x14ac:dyDescent="0.3">
      <c r="A71" s="19" t="s">
        <v>121</v>
      </c>
      <c r="B71" s="16" t="s">
        <v>175</v>
      </c>
      <c r="C71" s="159">
        <v>42478</v>
      </c>
      <c r="D71" s="160">
        <v>42478</v>
      </c>
      <c r="E71" s="161">
        <v>0.77589639614956074</v>
      </c>
      <c r="F71" s="162">
        <v>0.86278167522011406</v>
      </c>
      <c r="G71" s="160">
        <v>3664924</v>
      </c>
      <c r="H71" s="163">
        <v>149961360.23199999</v>
      </c>
      <c r="I71" s="163">
        <v>2878070.6103850589</v>
      </c>
      <c r="J71" s="160"/>
      <c r="K71" s="160"/>
      <c r="L71" s="161">
        <v>0</v>
      </c>
      <c r="M71" s="162">
        <v>0</v>
      </c>
      <c r="N71" s="160"/>
      <c r="O71" s="163">
        <v>0</v>
      </c>
      <c r="P71" s="163">
        <v>0</v>
      </c>
      <c r="Q71" s="160">
        <v>7586</v>
      </c>
      <c r="R71" s="160">
        <v>7586</v>
      </c>
      <c r="S71" s="161">
        <v>0.13856467021023983</v>
      </c>
      <c r="T71" s="162">
        <v>0.12459926179804905</v>
      </c>
      <c r="U71" s="160">
        <v>94521</v>
      </c>
      <c r="V71" s="165">
        <v>3867610.2779999999</v>
      </c>
      <c r="W71" s="163">
        <v>620129.90429169778</v>
      </c>
      <c r="X71" s="160">
        <v>2918</v>
      </c>
      <c r="Y71" s="160">
        <v>2918</v>
      </c>
      <c r="Z71" s="161">
        <v>5.3299724185800132E-2</v>
      </c>
      <c r="AA71" s="162">
        <v>0.69030157642220702</v>
      </c>
      <c r="AB71" s="160">
        <v>201430</v>
      </c>
      <c r="AC71" s="165">
        <v>8242112.7400000002</v>
      </c>
      <c r="AD71" s="163">
        <v>382603.34675542789</v>
      </c>
      <c r="AE71" s="160">
        <v>1485</v>
      </c>
      <c r="AF71" s="160">
        <v>1485</v>
      </c>
      <c r="AG71" s="161">
        <v>2.7124773960216998E-2</v>
      </c>
      <c r="AH71" s="162">
        <v>0.25707070707070706</v>
      </c>
      <c r="AI71" s="160">
        <v>38175</v>
      </c>
      <c r="AJ71" s="163">
        <v>226561.58313267637</v>
      </c>
      <c r="AK71" s="160"/>
      <c r="AL71" s="160"/>
      <c r="AM71" s="162">
        <v>0</v>
      </c>
      <c r="AN71" s="160"/>
      <c r="AO71" s="160">
        <v>0</v>
      </c>
      <c r="AP71" s="160"/>
      <c r="AQ71" s="160">
        <v>37</v>
      </c>
      <c r="AR71" s="160">
        <v>37</v>
      </c>
      <c r="AS71" s="161">
        <v>6.7583611887409359E-4</v>
      </c>
      <c r="AT71" s="162">
        <v>0.24</v>
      </c>
      <c r="AU71" s="160">
        <v>888</v>
      </c>
      <c r="AV71" s="356">
        <v>59.788800000000002</v>
      </c>
      <c r="AW71" s="160">
        <v>243</v>
      </c>
      <c r="AX71" s="160">
        <v>178</v>
      </c>
      <c r="AY71" s="160">
        <v>178</v>
      </c>
      <c r="AZ71" s="161">
        <v>3.2513197070159097E-3</v>
      </c>
      <c r="BA71" s="162">
        <v>0.15421348314606742</v>
      </c>
      <c r="BB71" s="160">
        <v>2745</v>
      </c>
      <c r="BC71" s="163">
        <v>41851.844357661728</v>
      </c>
      <c r="BD71" s="160">
        <v>65</v>
      </c>
      <c r="BE71" s="160">
        <v>65</v>
      </c>
      <c r="BF71" s="161">
        <v>1.1872796682923265E-3</v>
      </c>
      <c r="BG71" s="162">
        <v>0.18815384615384617</v>
      </c>
      <c r="BH71" s="160">
        <v>1223</v>
      </c>
      <c r="BI71" s="163">
        <v>15282.976872179843</v>
      </c>
      <c r="BJ71" s="160"/>
      <c r="BK71" s="160"/>
      <c r="BL71" s="161">
        <v>0</v>
      </c>
      <c r="BM71" s="162">
        <v>0</v>
      </c>
      <c r="BN71" s="160"/>
      <c r="BO71" s="163">
        <v>0</v>
      </c>
    </row>
    <row r="72" spans="1:67" x14ac:dyDescent="0.3">
      <c r="A72" s="19" t="s">
        <v>121</v>
      </c>
      <c r="B72" s="16" t="s">
        <v>177</v>
      </c>
      <c r="C72" s="159">
        <v>56305</v>
      </c>
      <c r="D72" s="160">
        <v>56305</v>
      </c>
      <c r="E72" s="161">
        <v>0.81512848353239231</v>
      </c>
      <c r="F72" s="162">
        <v>0.86233265251753832</v>
      </c>
      <c r="G72" s="160">
        <v>4855364</v>
      </c>
      <c r="H72" s="163">
        <v>198671784.15200001</v>
      </c>
      <c r="I72" s="163">
        <v>3814910.4411161249</v>
      </c>
      <c r="J72" s="160"/>
      <c r="K72" s="160"/>
      <c r="L72" s="161">
        <v>0</v>
      </c>
      <c r="M72" s="162">
        <v>0</v>
      </c>
      <c r="N72" s="160"/>
      <c r="O72" s="163">
        <v>0</v>
      </c>
      <c r="P72" s="163">
        <v>0</v>
      </c>
      <c r="Q72" s="160">
        <v>4967</v>
      </c>
      <c r="R72" s="160">
        <v>4967</v>
      </c>
      <c r="S72" s="161">
        <v>7.1907347086500178E-2</v>
      </c>
      <c r="T72" s="162">
        <v>0.12229917455204349</v>
      </c>
      <c r="U72" s="160">
        <v>60746</v>
      </c>
      <c r="V72" s="165">
        <v>2485604.8279999997</v>
      </c>
      <c r="W72" s="163">
        <v>406035.49098561343</v>
      </c>
      <c r="X72" s="160">
        <v>4728</v>
      </c>
      <c r="Y72" s="160">
        <v>4728</v>
      </c>
      <c r="Z72" s="161">
        <v>6.8447339847991312E-2</v>
      </c>
      <c r="AA72" s="162">
        <v>0.72369923857868013</v>
      </c>
      <c r="AB72" s="160">
        <v>342165</v>
      </c>
      <c r="AC72" s="165">
        <v>14000707.470000001</v>
      </c>
      <c r="AD72" s="163">
        <v>619927.56115821213</v>
      </c>
      <c r="AE72" s="160">
        <v>1473</v>
      </c>
      <c r="AF72" s="160">
        <v>1473</v>
      </c>
      <c r="AG72" s="161">
        <v>2.1324647122692726E-2</v>
      </c>
      <c r="AH72" s="162">
        <v>0.32556008146639515</v>
      </c>
      <c r="AI72" s="160">
        <v>47955</v>
      </c>
      <c r="AJ72" s="163">
        <v>224730.78246089717</v>
      </c>
      <c r="AK72" s="160"/>
      <c r="AL72" s="160"/>
      <c r="AM72" s="162">
        <v>0</v>
      </c>
      <c r="AN72" s="160"/>
      <c r="AO72" s="160">
        <v>0</v>
      </c>
      <c r="AP72" s="160"/>
      <c r="AQ72" s="160">
        <v>157</v>
      </c>
      <c r="AR72" s="160">
        <v>157</v>
      </c>
      <c r="AS72" s="161">
        <v>2.2728917842924357E-3</v>
      </c>
      <c r="AT72" s="162">
        <v>0.23980891719745223</v>
      </c>
      <c r="AU72" s="160">
        <v>3765</v>
      </c>
      <c r="AV72" s="356">
        <v>59.741197452229301</v>
      </c>
      <c r="AW72" s="160">
        <v>1445</v>
      </c>
      <c r="AX72" s="160">
        <v>833</v>
      </c>
      <c r="AY72" s="160">
        <v>833</v>
      </c>
      <c r="AZ72" s="161">
        <v>1.2059355772710821E-2</v>
      </c>
      <c r="BA72" s="162">
        <v>0.14493397358943577</v>
      </c>
      <c r="BB72" s="160">
        <v>12073</v>
      </c>
      <c r="BC72" s="163">
        <v>195857.22668501246</v>
      </c>
      <c r="BD72" s="160"/>
      <c r="BE72" s="160"/>
      <c r="BF72" s="161">
        <v>0</v>
      </c>
      <c r="BG72" s="162">
        <v>0</v>
      </c>
      <c r="BH72" s="160"/>
      <c r="BI72" s="163">
        <v>0</v>
      </c>
      <c r="BJ72" s="160">
        <v>612</v>
      </c>
      <c r="BK72" s="160">
        <v>612</v>
      </c>
      <c r="BL72" s="161">
        <v>8.8599348534201955E-3</v>
      </c>
      <c r="BM72" s="162">
        <v>0.21189542483660129</v>
      </c>
      <c r="BN72" s="160">
        <v>12968</v>
      </c>
      <c r="BO72" s="163">
        <v>66127.354768215941</v>
      </c>
    </row>
    <row r="73" spans="1:67" x14ac:dyDescent="0.3">
      <c r="A73" s="19" t="s">
        <v>121</v>
      </c>
      <c r="B73" s="16" t="s">
        <v>181</v>
      </c>
      <c r="C73" s="159">
        <v>102426</v>
      </c>
      <c r="D73" s="160">
        <v>85600</v>
      </c>
      <c r="E73" s="161">
        <v>0.45417646028874165</v>
      </c>
      <c r="F73" s="162">
        <v>0.91811355140186923</v>
      </c>
      <c r="G73" s="160">
        <v>7859052</v>
      </c>
      <c r="H73" s="163">
        <v>321576689.736</v>
      </c>
      <c r="I73" s="163">
        <v>5799775.0423504179</v>
      </c>
      <c r="J73" s="160">
        <v>25830</v>
      </c>
      <c r="K73" s="160">
        <v>24823</v>
      </c>
      <c r="L73" s="161">
        <v>0.13170586768396533</v>
      </c>
      <c r="M73" s="162">
        <v>0.65704669056923004</v>
      </c>
      <c r="N73" s="160">
        <v>1630987</v>
      </c>
      <c r="O73" s="163">
        <v>66736726.066</v>
      </c>
      <c r="P73" s="163">
        <v>7624555.148621032</v>
      </c>
      <c r="Q73" s="160">
        <v>12506</v>
      </c>
      <c r="R73" s="160">
        <v>5490</v>
      </c>
      <c r="S73" s="161">
        <v>2.9128840735808313E-2</v>
      </c>
      <c r="T73" s="162">
        <v>6.6520947176684886E-2</v>
      </c>
      <c r="U73" s="160">
        <v>36520</v>
      </c>
      <c r="V73" s="165">
        <v>1494325.3599999999</v>
      </c>
      <c r="W73" s="163">
        <v>448788.9763460877</v>
      </c>
      <c r="X73" s="160">
        <v>18993</v>
      </c>
      <c r="Y73" s="160">
        <v>18993</v>
      </c>
      <c r="Z73" s="161">
        <v>0.10077305502644941</v>
      </c>
      <c r="AA73" s="162">
        <v>0.82540146369715162</v>
      </c>
      <c r="AB73" s="160">
        <v>1567685</v>
      </c>
      <c r="AC73" s="165">
        <v>64146534.829999998</v>
      </c>
      <c r="AD73" s="163">
        <v>2490330.8310232493</v>
      </c>
      <c r="AE73" s="160">
        <v>40251</v>
      </c>
      <c r="AF73" s="160">
        <v>40251</v>
      </c>
      <c r="AG73" s="161">
        <v>0.21356374653133339</v>
      </c>
      <c r="AH73" s="162">
        <v>0.2853422275222976</v>
      </c>
      <c r="AI73" s="160">
        <v>1148531</v>
      </c>
      <c r="AJ73" s="163">
        <v>6140963.1533153923</v>
      </c>
      <c r="AK73" s="160"/>
      <c r="AL73" s="160"/>
      <c r="AM73" s="162">
        <v>0</v>
      </c>
      <c r="AN73" s="160"/>
      <c r="AO73" s="160">
        <v>0</v>
      </c>
      <c r="AP73" s="160"/>
      <c r="AQ73" s="160">
        <v>7</v>
      </c>
      <c r="AR73" s="160">
        <v>7</v>
      </c>
      <c r="AS73" s="161">
        <v>3.7140598388098031E-5</v>
      </c>
      <c r="AT73" s="162">
        <v>0.2</v>
      </c>
      <c r="AU73" s="160">
        <v>140</v>
      </c>
      <c r="AV73" s="356">
        <v>49.824000000000005</v>
      </c>
      <c r="AW73" s="160">
        <v>13452</v>
      </c>
      <c r="AX73" s="160">
        <v>12882</v>
      </c>
      <c r="AY73" s="160">
        <v>12739</v>
      </c>
      <c r="AZ73" s="161">
        <v>6.759058326656868E-2</v>
      </c>
      <c r="BA73" s="162">
        <v>0.16841824319020332</v>
      </c>
      <c r="BB73" s="160">
        <v>214548</v>
      </c>
      <c r="BC73" s="163">
        <v>3028850.8933449341</v>
      </c>
      <c r="BD73" s="160">
        <v>555</v>
      </c>
      <c r="BE73" s="160">
        <v>555</v>
      </c>
      <c r="BF73" s="161">
        <v>2.9447188721992011E-3</v>
      </c>
      <c r="BG73" s="162">
        <v>0.17509909909909913</v>
      </c>
      <c r="BH73" s="160">
        <v>9718</v>
      </c>
      <c r="BI73" s="163">
        <v>130493.11021630481</v>
      </c>
      <c r="BJ73" s="160">
        <v>15</v>
      </c>
      <c r="BK73" s="160">
        <v>15</v>
      </c>
      <c r="BL73" s="161">
        <v>7.9586996545924347E-5</v>
      </c>
      <c r="BM73" s="162">
        <v>0.17666666666666667</v>
      </c>
      <c r="BN73" s="160">
        <v>265</v>
      </c>
      <c r="BO73" s="163">
        <v>1620.768499220979</v>
      </c>
    </row>
    <row r="74" spans="1:67" x14ac:dyDescent="0.3">
      <c r="A74" s="19" t="s">
        <v>121</v>
      </c>
      <c r="B74" s="16" t="s">
        <v>182</v>
      </c>
      <c r="C74" s="159">
        <v>18298</v>
      </c>
      <c r="D74" s="160">
        <v>16842</v>
      </c>
      <c r="E74" s="161">
        <v>0.54960187965017626</v>
      </c>
      <c r="F74" s="162">
        <v>0.78888968056050346</v>
      </c>
      <c r="G74" s="160">
        <v>1328648</v>
      </c>
      <c r="H74" s="163">
        <v>54365618.864</v>
      </c>
      <c r="I74" s="163">
        <v>1141119.2904587118</v>
      </c>
      <c r="J74" s="160">
        <v>400</v>
      </c>
      <c r="K74" s="160">
        <v>350</v>
      </c>
      <c r="L74" s="161">
        <v>1.1421485445764261E-2</v>
      </c>
      <c r="M74" s="162">
        <v>0.45977142857142861</v>
      </c>
      <c r="N74" s="160">
        <v>16092</v>
      </c>
      <c r="O74" s="163">
        <v>658452.45600000001</v>
      </c>
      <c r="P74" s="163">
        <v>107504.90682098702</v>
      </c>
      <c r="Q74" s="160">
        <v>2228</v>
      </c>
      <c r="R74" s="160">
        <v>2228</v>
      </c>
      <c r="S74" s="161">
        <v>7.2705913066179351E-2</v>
      </c>
      <c r="T74" s="162">
        <v>9.1319569120287256E-2</v>
      </c>
      <c r="U74" s="160">
        <v>20346</v>
      </c>
      <c r="V74" s="165">
        <v>832517.62800000003</v>
      </c>
      <c r="W74" s="163">
        <v>182131.48256813906</v>
      </c>
      <c r="X74" s="160">
        <v>3367</v>
      </c>
      <c r="Y74" s="160">
        <v>3367</v>
      </c>
      <c r="Z74" s="161">
        <v>0.10987468998825219</v>
      </c>
      <c r="AA74" s="162">
        <v>0.72469557469557477</v>
      </c>
      <c r="AB74" s="160">
        <v>244005</v>
      </c>
      <c r="AC74" s="165">
        <v>9984196.5899999999</v>
      </c>
      <c r="AD74" s="163">
        <v>441475.4861293782</v>
      </c>
      <c r="AE74" s="160">
        <v>4957</v>
      </c>
      <c r="AF74" s="160">
        <v>4957</v>
      </c>
      <c r="AG74" s="161">
        <v>0.16176086672758125</v>
      </c>
      <c r="AH74" s="162">
        <v>0.29594512810167439</v>
      </c>
      <c r="AI74" s="160">
        <v>146700</v>
      </c>
      <c r="AJ74" s="163">
        <v>756273.2441674592</v>
      </c>
      <c r="AK74" s="160"/>
      <c r="AL74" s="160"/>
      <c r="AM74" s="162">
        <v>0</v>
      </c>
      <c r="AN74" s="160"/>
      <c r="AO74" s="160">
        <v>0</v>
      </c>
      <c r="AP74" s="160"/>
      <c r="AQ74" s="160"/>
      <c r="AR74" s="160"/>
      <c r="AS74" s="161">
        <v>0</v>
      </c>
      <c r="AT74" s="162">
        <v>0</v>
      </c>
      <c r="AU74" s="160"/>
      <c r="AV74" s="356">
        <v>0</v>
      </c>
      <c r="AW74" s="160">
        <v>2900</v>
      </c>
      <c r="AX74" s="160">
        <v>1640</v>
      </c>
      <c r="AY74" s="160">
        <v>1640</v>
      </c>
      <c r="AZ74" s="161">
        <v>5.3517817517295389E-2</v>
      </c>
      <c r="BA74" s="162">
        <v>0.17859756097560975</v>
      </c>
      <c r="BB74" s="160">
        <v>29290</v>
      </c>
      <c r="BC74" s="163">
        <v>385601.26262115297</v>
      </c>
      <c r="BD74" s="160">
        <v>35</v>
      </c>
      <c r="BE74" s="160">
        <v>35</v>
      </c>
      <c r="BF74" s="161">
        <v>1.142148544576426E-3</v>
      </c>
      <c r="BG74" s="162">
        <v>0.16628571428571429</v>
      </c>
      <c r="BH74" s="160">
        <v>582</v>
      </c>
      <c r="BI74" s="163">
        <v>8229.2952388660688</v>
      </c>
      <c r="BJ74" s="160">
        <v>1225</v>
      </c>
      <c r="BK74" s="160">
        <v>1225</v>
      </c>
      <c r="BL74" s="161">
        <v>3.997519906017491E-2</v>
      </c>
      <c r="BM74" s="162">
        <v>0.20569795918367348</v>
      </c>
      <c r="BN74" s="160">
        <v>25198</v>
      </c>
      <c r="BO74" s="163">
        <v>132362.76076971329</v>
      </c>
    </row>
    <row r="75" spans="1:67" x14ac:dyDescent="0.3">
      <c r="A75" s="19" t="s">
        <v>121</v>
      </c>
      <c r="B75" s="16" t="s">
        <v>184</v>
      </c>
      <c r="C75" s="159">
        <v>35457</v>
      </c>
      <c r="D75" s="160">
        <v>35457</v>
      </c>
      <c r="E75" s="161">
        <v>0.30338838025156156</v>
      </c>
      <c r="F75" s="162">
        <v>0.85271427362721042</v>
      </c>
      <c r="G75" s="160">
        <v>3023469</v>
      </c>
      <c r="H75" s="163">
        <v>123714304.542</v>
      </c>
      <c r="I75" s="163">
        <v>2402367.09902592</v>
      </c>
      <c r="J75" s="160">
        <v>1408</v>
      </c>
      <c r="K75" s="160">
        <v>1408</v>
      </c>
      <c r="L75" s="161">
        <v>1.204757422777445E-2</v>
      </c>
      <c r="M75" s="162">
        <v>0.53245028409090911</v>
      </c>
      <c r="N75" s="160">
        <v>74969</v>
      </c>
      <c r="O75" s="163">
        <v>3067581.5419999999</v>
      </c>
      <c r="P75" s="163">
        <v>432476.88229699928</v>
      </c>
      <c r="Q75" s="160">
        <v>32708</v>
      </c>
      <c r="R75" s="160">
        <v>28632</v>
      </c>
      <c r="S75" s="161">
        <v>0.2449901600068452</v>
      </c>
      <c r="T75" s="162">
        <v>0.10182138865604917</v>
      </c>
      <c r="U75" s="160">
        <v>291535</v>
      </c>
      <c r="V75" s="165">
        <v>11929029.129999999</v>
      </c>
      <c r="W75" s="163">
        <v>2340569.3935776288</v>
      </c>
      <c r="X75" s="160">
        <v>20749</v>
      </c>
      <c r="Y75" s="160">
        <v>20749</v>
      </c>
      <c r="Z75" s="161">
        <v>0.17753914605972448</v>
      </c>
      <c r="AA75" s="162">
        <v>0.67310183623307152</v>
      </c>
      <c r="AB75" s="160">
        <v>1396619</v>
      </c>
      <c r="AC75" s="165">
        <v>57146856.241999999</v>
      </c>
      <c r="AD75" s="163">
        <v>2720574.6544990991</v>
      </c>
      <c r="AE75" s="160">
        <v>10565</v>
      </c>
      <c r="AF75" s="160">
        <v>10565</v>
      </c>
      <c r="AG75" s="161">
        <v>9.0399589287242232E-2</v>
      </c>
      <c r="AH75" s="162">
        <v>0.29353525792711788</v>
      </c>
      <c r="AI75" s="160">
        <v>310120</v>
      </c>
      <c r="AJ75" s="163">
        <v>1611867.4247789402</v>
      </c>
      <c r="AK75" s="160"/>
      <c r="AL75" s="160"/>
      <c r="AM75" s="162">
        <v>0</v>
      </c>
      <c r="AN75" s="160"/>
      <c r="AO75" s="160">
        <v>0</v>
      </c>
      <c r="AP75" s="160"/>
      <c r="AQ75" s="160"/>
      <c r="AR75" s="160"/>
      <c r="AS75" s="161">
        <v>0</v>
      </c>
      <c r="AT75" s="162">
        <v>0</v>
      </c>
      <c r="AU75" s="160"/>
      <c r="AV75" s="356">
        <v>0</v>
      </c>
      <c r="AW75" s="160">
        <v>20059</v>
      </c>
      <c r="AX75" s="160">
        <v>15000</v>
      </c>
      <c r="AY75" s="160">
        <v>15000</v>
      </c>
      <c r="AZ75" s="161">
        <v>0.12834773680157441</v>
      </c>
      <c r="BA75" s="162">
        <v>0.18523866666666666</v>
      </c>
      <c r="BB75" s="160">
        <v>277858</v>
      </c>
      <c r="BC75" s="163">
        <v>3526840.8166568866</v>
      </c>
      <c r="BD75" s="160">
        <v>2213</v>
      </c>
      <c r="BE75" s="160">
        <v>2213</v>
      </c>
      <c r="BF75" s="161">
        <v>1.8935569436125611E-2</v>
      </c>
      <c r="BG75" s="162">
        <v>0.1684997740623588</v>
      </c>
      <c r="BH75" s="160">
        <v>37289</v>
      </c>
      <c r="BI75" s="163">
        <v>520326.58181744604</v>
      </c>
      <c r="BJ75" s="160">
        <v>2846</v>
      </c>
      <c r="BK75" s="160">
        <v>2846</v>
      </c>
      <c r="BL75" s="161">
        <v>2.4351843929152048E-2</v>
      </c>
      <c r="BM75" s="162">
        <v>0.19319747013352073</v>
      </c>
      <c r="BN75" s="160">
        <v>54984</v>
      </c>
      <c r="BO75" s="163">
        <v>307513.80991886038</v>
      </c>
    </row>
    <row r="76" spans="1:67" x14ac:dyDescent="0.3">
      <c r="A76" s="19" t="s">
        <v>121</v>
      </c>
      <c r="B76" s="16" t="s">
        <v>188</v>
      </c>
      <c r="C76" s="159">
        <v>48538</v>
      </c>
      <c r="D76" s="160">
        <v>43609</v>
      </c>
      <c r="E76" s="161">
        <v>0.84466094636735167</v>
      </c>
      <c r="F76" s="162">
        <v>0.80580407714003999</v>
      </c>
      <c r="G76" s="160">
        <v>3514031</v>
      </c>
      <c r="H76" s="163">
        <v>143787120.458</v>
      </c>
      <c r="I76" s="163">
        <v>2954700.8156759269</v>
      </c>
      <c r="J76" s="160">
        <v>111</v>
      </c>
      <c r="K76" s="160">
        <v>111</v>
      </c>
      <c r="L76" s="161">
        <v>2.1499544829456313E-3</v>
      </c>
      <c r="M76" s="162">
        <v>0.47531531531531535</v>
      </c>
      <c r="N76" s="160">
        <v>5276</v>
      </c>
      <c r="O76" s="163">
        <v>215883.36799999999</v>
      </c>
      <c r="P76" s="163">
        <v>34094.413306084462</v>
      </c>
      <c r="Q76" s="160">
        <v>2076</v>
      </c>
      <c r="R76" s="160">
        <v>2076</v>
      </c>
      <c r="S76" s="161">
        <v>4.0209959518875051E-2</v>
      </c>
      <c r="T76" s="162">
        <v>0.11580443159922929</v>
      </c>
      <c r="U76" s="160">
        <v>24041</v>
      </c>
      <c r="V76" s="165">
        <v>983709.63800000004</v>
      </c>
      <c r="W76" s="163">
        <v>169705.99542704519</v>
      </c>
      <c r="X76" s="160">
        <v>1495</v>
      </c>
      <c r="Y76" s="160">
        <v>1495</v>
      </c>
      <c r="Z76" s="161">
        <v>2.8956594162195665E-2</v>
      </c>
      <c r="AA76" s="162">
        <v>0.64464882943143809</v>
      </c>
      <c r="AB76" s="160">
        <v>96375</v>
      </c>
      <c r="AC76" s="165">
        <v>3943472.25</v>
      </c>
      <c r="AD76" s="163">
        <v>196021.93399566985</v>
      </c>
      <c r="AE76" s="160">
        <v>3330</v>
      </c>
      <c r="AF76" s="160">
        <v>3330</v>
      </c>
      <c r="AG76" s="161">
        <v>6.4498634488368942E-2</v>
      </c>
      <c r="AH76" s="162">
        <v>0.28554054054054051</v>
      </c>
      <c r="AI76" s="160">
        <v>95085</v>
      </c>
      <c r="AJ76" s="163">
        <v>508047.1864187289</v>
      </c>
      <c r="AK76" s="160"/>
      <c r="AL76" s="160"/>
      <c r="AM76" s="162">
        <v>0</v>
      </c>
      <c r="AN76" s="160"/>
      <c r="AO76" s="160">
        <v>0</v>
      </c>
      <c r="AP76" s="160"/>
      <c r="AQ76" s="160"/>
      <c r="AR76" s="160"/>
      <c r="AS76" s="161">
        <v>0</v>
      </c>
      <c r="AT76" s="162">
        <v>0</v>
      </c>
      <c r="AU76" s="160"/>
      <c r="AV76" s="356">
        <v>0</v>
      </c>
      <c r="AW76" s="160">
        <v>1008</v>
      </c>
      <c r="AX76" s="160">
        <v>627</v>
      </c>
      <c r="AY76" s="160">
        <v>627</v>
      </c>
      <c r="AZ76" s="161">
        <v>1.2144337484746944E-2</v>
      </c>
      <c r="BA76" s="162">
        <v>0.16763955342902712</v>
      </c>
      <c r="BB76" s="160">
        <v>10511</v>
      </c>
      <c r="BC76" s="163">
        <v>147421.94613625787</v>
      </c>
      <c r="BD76" s="160"/>
      <c r="BE76" s="160"/>
      <c r="BF76" s="161">
        <v>0</v>
      </c>
      <c r="BG76" s="162">
        <v>0</v>
      </c>
      <c r="BH76" s="160"/>
      <c r="BI76" s="163">
        <v>0</v>
      </c>
      <c r="BJ76" s="160">
        <v>381</v>
      </c>
      <c r="BK76" s="160">
        <v>381</v>
      </c>
      <c r="BL76" s="161">
        <v>7.379573495516086E-3</v>
      </c>
      <c r="BM76" s="162">
        <v>0.14761154855643044</v>
      </c>
      <c r="BN76" s="160">
        <v>5624</v>
      </c>
      <c r="BO76" s="163">
        <v>41167.519880212865</v>
      </c>
    </row>
    <row r="77" spans="1:67" x14ac:dyDescent="0.3">
      <c r="A77" s="19" t="s">
        <v>121</v>
      </c>
      <c r="B77" s="16" t="s">
        <v>191</v>
      </c>
      <c r="C77" s="159">
        <v>21600</v>
      </c>
      <c r="D77" s="160">
        <v>19282</v>
      </c>
      <c r="E77" s="161">
        <v>0.6395780814647738</v>
      </c>
      <c r="F77" s="162">
        <v>0.8437340524841821</v>
      </c>
      <c r="G77" s="160">
        <v>1626888</v>
      </c>
      <c r="H77" s="163">
        <v>66569003.184</v>
      </c>
      <c r="I77" s="163">
        <v>1306439.9809182333</v>
      </c>
      <c r="J77" s="160">
        <v>455</v>
      </c>
      <c r="K77" s="160">
        <v>455</v>
      </c>
      <c r="L77" s="161">
        <v>1.5092211755340321E-2</v>
      </c>
      <c r="M77" s="162">
        <v>0.4156043956043956</v>
      </c>
      <c r="N77" s="160">
        <v>18910</v>
      </c>
      <c r="O77" s="163">
        <v>773759.38</v>
      </c>
      <c r="P77" s="163">
        <v>139756.37886728314</v>
      </c>
      <c r="Q77" s="160">
        <v>833</v>
      </c>
      <c r="R77" s="160">
        <v>833</v>
      </c>
      <c r="S77" s="161">
        <v>2.7630356905930742E-2</v>
      </c>
      <c r="T77" s="162">
        <v>9.4861944777911156E-2</v>
      </c>
      <c r="U77" s="160">
        <v>7902</v>
      </c>
      <c r="V77" s="165">
        <v>323334.03600000002</v>
      </c>
      <c r="W77" s="163">
        <v>68094.939398231523</v>
      </c>
      <c r="X77" s="160">
        <v>4095</v>
      </c>
      <c r="Y77" s="160">
        <v>4095</v>
      </c>
      <c r="Z77" s="161">
        <v>0.13582990579806289</v>
      </c>
      <c r="AA77" s="162">
        <v>0.7548717948717949</v>
      </c>
      <c r="AB77" s="160">
        <v>309120</v>
      </c>
      <c r="AC77" s="165">
        <v>12648572.16</v>
      </c>
      <c r="AD77" s="163">
        <v>536929.645292487</v>
      </c>
      <c r="AE77" s="160">
        <v>4920</v>
      </c>
      <c r="AF77" s="160">
        <v>4920</v>
      </c>
      <c r="AG77" s="161">
        <v>0.16319490513466897</v>
      </c>
      <c r="AH77" s="162">
        <v>0.27609552845528457</v>
      </c>
      <c r="AI77" s="160">
        <v>135839</v>
      </c>
      <c r="AJ77" s="163">
        <v>750628.27542947326</v>
      </c>
      <c r="AK77" s="160"/>
      <c r="AL77" s="160"/>
      <c r="AM77" s="162">
        <v>0</v>
      </c>
      <c r="AN77" s="160"/>
      <c r="AO77" s="160">
        <v>0</v>
      </c>
      <c r="AP77" s="160"/>
      <c r="AQ77" s="160"/>
      <c r="AR77" s="160"/>
      <c r="AS77" s="161">
        <v>0</v>
      </c>
      <c r="AT77" s="162">
        <v>0</v>
      </c>
      <c r="AU77" s="160"/>
      <c r="AV77" s="356">
        <v>0</v>
      </c>
      <c r="AW77" s="160">
        <v>563</v>
      </c>
      <c r="AX77" s="160">
        <v>322</v>
      </c>
      <c r="AY77" s="160">
        <v>322</v>
      </c>
      <c r="AZ77" s="161">
        <v>1.0680642165317765E-2</v>
      </c>
      <c r="BA77" s="162">
        <v>0.16397515527950313</v>
      </c>
      <c r="BB77" s="160">
        <v>5280</v>
      </c>
      <c r="BC77" s="163">
        <v>75709.516197567835</v>
      </c>
      <c r="BD77" s="160"/>
      <c r="BE77" s="160"/>
      <c r="BF77" s="161">
        <v>0</v>
      </c>
      <c r="BG77" s="162">
        <v>0</v>
      </c>
      <c r="BH77" s="160"/>
      <c r="BI77" s="163">
        <v>0</v>
      </c>
      <c r="BJ77" s="160">
        <v>241</v>
      </c>
      <c r="BK77" s="160">
        <v>241</v>
      </c>
      <c r="BL77" s="161">
        <v>7.9938967759055329E-3</v>
      </c>
      <c r="BM77" s="162">
        <v>0.16311203319502074</v>
      </c>
      <c r="BN77" s="160">
        <v>3931</v>
      </c>
      <c r="BO77" s="163">
        <v>26040.347220817061</v>
      </c>
    </row>
    <row r="78" spans="1:67" x14ac:dyDescent="0.3">
      <c r="A78" s="19" t="s">
        <v>121</v>
      </c>
      <c r="B78" s="16" t="s">
        <v>192</v>
      </c>
      <c r="C78" s="159">
        <v>57016</v>
      </c>
      <c r="D78" s="160">
        <v>56399</v>
      </c>
      <c r="E78" s="161">
        <v>0.78780555943567543</v>
      </c>
      <c r="F78" s="162">
        <v>0.81426993386407565</v>
      </c>
      <c r="G78" s="160">
        <v>4592401</v>
      </c>
      <c r="H78" s="163">
        <v>187911864.118</v>
      </c>
      <c r="I78" s="163">
        <v>3821279.3529616967</v>
      </c>
      <c r="J78" s="160">
        <v>785</v>
      </c>
      <c r="K78" s="160">
        <v>785</v>
      </c>
      <c r="L78" s="161">
        <v>1.0965218605950552E-2</v>
      </c>
      <c r="M78" s="162">
        <v>0.48815286624203824</v>
      </c>
      <c r="N78" s="160">
        <v>38320</v>
      </c>
      <c r="O78" s="163">
        <v>1567977.76</v>
      </c>
      <c r="P78" s="163">
        <v>241118.14815564232</v>
      </c>
      <c r="Q78" s="160">
        <v>326</v>
      </c>
      <c r="R78" s="160">
        <v>326</v>
      </c>
      <c r="S78" s="161">
        <v>4.5537086185221398E-3</v>
      </c>
      <c r="T78" s="162">
        <v>7.7975460122699389E-2</v>
      </c>
      <c r="U78" s="160">
        <v>2542</v>
      </c>
      <c r="V78" s="165">
        <v>104013.556</v>
      </c>
      <c r="W78" s="163">
        <v>26649.400052609217</v>
      </c>
      <c r="X78" s="160">
        <v>10394</v>
      </c>
      <c r="Y78" s="160">
        <v>10394</v>
      </c>
      <c r="Z78" s="161">
        <v>0.14518787540159239</v>
      </c>
      <c r="AA78" s="162">
        <v>0.72039638252838178</v>
      </c>
      <c r="AB78" s="160">
        <v>748780</v>
      </c>
      <c r="AC78" s="165">
        <v>30638580.039999999</v>
      </c>
      <c r="AD78" s="163">
        <v>1362844.1350842759</v>
      </c>
      <c r="AE78" s="160">
        <v>2305</v>
      </c>
      <c r="AF78" s="160">
        <v>2305</v>
      </c>
      <c r="AG78" s="161">
        <v>3.2197234250593655E-2</v>
      </c>
      <c r="AH78" s="162">
        <v>0.3909718004338395</v>
      </c>
      <c r="AI78" s="160">
        <v>90119</v>
      </c>
      <c r="AJ78" s="163">
        <v>351666.29570425529</v>
      </c>
      <c r="AK78" s="160"/>
      <c r="AL78" s="160"/>
      <c r="AM78" s="162">
        <v>0</v>
      </c>
      <c r="AN78" s="160"/>
      <c r="AO78" s="160">
        <v>0</v>
      </c>
      <c r="AP78" s="160"/>
      <c r="AQ78" s="160">
        <v>11</v>
      </c>
      <c r="AR78" s="160">
        <v>11</v>
      </c>
      <c r="AS78" s="161">
        <v>1.5365274479675931E-4</v>
      </c>
      <c r="AT78" s="162">
        <v>0.17181818181818184</v>
      </c>
      <c r="AU78" s="160">
        <v>189</v>
      </c>
      <c r="AV78" s="356">
        <v>42.803345454545465</v>
      </c>
      <c r="AW78" s="160">
        <v>1370</v>
      </c>
      <c r="AX78" s="160">
        <v>830</v>
      </c>
      <c r="AY78" s="160">
        <v>830</v>
      </c>
      <c r="AZ78" s="161">
        <v>1.159379801648275E-2</v>
      </c>
      <c r="BA78" s="162">
        <v>0.18812048192771083</v>
      </c>
      <c r="BB78" s="160">
        <v>15614</v>
      </c>
      <c r="BC78" s="163">
        <v>195151.85852168108</v>
      </c>
      <c r="BD78" s="160"/>
      <c r="BE78" s="160"/>
      <c r="BF78" s="161">
        <v>0</v>
      </c>
      <c r="BG78" s="162">
        <v>0</v>
      </c>
      <c r="BH78" s="160"/>
      <c r="BI78" s="163">
        <v>0</v>
      </c>
      <c r="BJ78" s="160">
        <v>540</v>
      </c>
      <c r="BK78" s="160">
        <v>540</v>
      </c>
      <c r="BL78" s="161">
        <v>7.5429529263863664E-3</v>
      </c>
      <c r="BM78" s="162">
        <v>0.18805555555555556</v>
      </c>
      <c r="BN78" s="160">
        <v>10155</v>
      </c>
      <c r="BO78" s="163">
        <v>58347.665971955248</v>
      </c>
    </row>
    <row r="79" spans="1:67" x14ac:dyDescent="0.3">
      <c r="A79" s="19" t="s">
        <v>121</v>
      </c>
      <c r="B79" s="16" t="s">
        <v>196</v>
      </c>
      <c r="C79" s="159">
        <v>8000</v>
      </c>
      <c r="D79" s="160">
        <v>7160</v>
      </c>
      <c r="E79" s="161">
        <v>0.75068148458796391</v>
      </c>
      <c r="F79" s="162">
        <v>0.65676256983240222</v>
      </c>
      <c r="G79" s="160">
        <v>470242</v>
      </c>
      <c r="H79" s="163">
        <v>19241362.155999999</v>
      </c>
      <c r="I79" s="163">
        <v>485121.37036482466</v>
      </c>
      <c r="J79" s="160">
        <v>465</v>
      </c>
      <c r="K79" s="160">
        <v>465</v>
      </c>
      <c r="L79" s="161">
        <v>4.8752358985112182E-2</v>
      </c>
      <c r="M79" s="162">
        <v>0.48599999999999999</v>
      </c>
      <c r="N79" s="160">
        <v>22599</v>
      </c>
      <c r="O79" s="163">
        <v>924705.88199999998</v>
      </c>
      <c r="P79" s="163">
        <v>142827.94763359707</v>
      </c>
      <c r="Q79" s="160">
        <v>124</v>
      </c>
      <c r="R79" s="160">
        <v>124</v>
      </c>
      <c r="S79" s="161">
        <v>1.3000629062696582E-2</v>
      </c>
      <c r="T79" s="162">
        <v>6.0403225806451612E-2</v>
      </c>
      <c r="U79" s="160">
        <v>749</v>
      </c>
      <c r="V79" s="165">
        <v>30647.581999999999</v>
      </c>
      <c r="W79" s="163">
        <v>10136.581615102892</v>
      </c>
      <c r="X79" s="160">
        <v>1587</v>
      </c>
      <c r="Y79" s="160">
        <v>1587</v>
      </c>
      <c r="Z79" s="161">
        <v>0.16638708324596352</v>
      </c>
      <c r="AA79" s="162">
        <v>0.64309388783868937</v>
      </c>
      <c r="AB79" s="160">
        <v>102059</v>
      </c>
      <c r="AC79" s="165">
        <v>4176050.162</v>
      </c>
      <c r="AD79" s="163">
        <v>208084.82224155724</v>
      </c>
      <c r="AE79" s="160">
        <v>177</v>
      </c>
      <c r="AF79" s="160">
        <v>177</v>
      </c>
      <c r="AG79" s="161">
        <v>1.8557349549171733E-2</v>
      </c>
      <c r="AH79" s="162">
        <v>0.22853107344632767</v>
      </c>
      <c r="AI79" s="160">
        <v>4045</v>
      </c>
      <c r="AJ79" s="163">
        <v>27004.309908743246</v>
      </c>
      <c r="AK79" s="160"/>
      <c r="AL79" s="160"/>
      <c r="AM79" s="162">
        <v>0</v>
      </c>
      <c r="AN79" s="160"/>
      <c r="AO79" s="160">
        <v>0</v>
      </c>
      <c r="AP79" s="160"/>
      <c r="AQ79" s="160"/>
      <c r="AR79" s="160"/>
      <c r="AS79" s="161">
        <v>0</v>
      </c>
      <c r="AT79" s="162">
        <v>0</v>
      </c>
      <c r="AU79" s="160"/>
      <c r="AV79" s="356">
        <v>0</v>
      </c>
      <c r="AW79" s="160">
        <v>25</v>
      </c>
      <c r="AX79" s="160"/>
      <c r="AY79" s="160"/>
      <c r="AZ79" s="161">
        <v>0</v>
      </c>
      <c r="BA79" s="162">
        <v>0</v>
      </c>
      <c r="BB79" s="160"/>
      <c r="BC79" s="163">
        <v>0</v>
      </c>
      <c r="BD79" s="160"/>
      <c r="BE79" s="160"/>
      <c r="BF79" s="161">
        <v>0</v>
      </c>
      <c r="BG79" s="162">
        <v>0</v>
      </c>
      <c r="BH79" s="160"/>
      <c r="BI79" s="163">
        <v>0</v>
      </c>
      <c r="BJ79" s="160">
        <v>25</v>
      </c>
      <c r="BK79" s="160">
        <v>25</v>
      </c>
      <c r="BL79" s="161">
        <v>2.621094569092053E-3</v>
      </c>
      <c r="BM79" s="162">
        <v>0.156</v>
      </c>
      <c r="BN79" s="160">
        <v>390</v>
      </c>
      <c r="BO79" s="163">
        <v>2701.280832034965</v>
      </c>
    </row>
    <row r="80" spans="1:67" x14ac:dyDescent="0.3">
      <c r="A80" s="19" t="s">
        <v>121</v>
      </c>
      <c r="B80" s="16" t="s">
        <v>197</v>
      </c>
      <c r="C80" s="159">
        <v>59159</v>
      </c>
      <c r="D80" s="160">
        <v>52590</v>
      </c>
      <c r="E80" s="161">
        <v>0.76001502977050694</v>
      </c>
      <c r="F80" s="162">
        <v>0.75411770298535841</v>
      </c>
      <c r="G80" s="160">
        <v>3965905</v>
      </c>
      <c r="H80" s="163">
        <v>162276900.78999999</v>
      </c>
      <c r="I80" s="163">
        <v>3563202.9144533705</v>
      </c>
      <c r="J80" s="160">
        <v>585</v>
      </c>
      <c r="K80" s="160">
        <v>585</v>
      </c>
      <c r="L80" s="161">
        <v>8.4542459101682177E-3</v>
      </c>
      <c r="M80" s="162">
        <v>0.48270085470085466</v>
      </c>
      <c r="N80" s="160">
        <v>28238</v>
      </c>
      <c r="O80" s="163">
        <v>1155442.4839999999</v>
      </c>
      <c r="P80" s="163">
        <v>179686.77282936402</v>
      </c>
      <c r="Q80" s="160">
        <v>186</v>
      </c>
      <c r="R80" s="160">
        <v>186</v>
      </c>
      <c r="S80" s="161">
        <v>2.6880166483611769E-3</v>
      </c>
      <c r="T80" s="162">
        <v>8.8817204301075259E-2</v>
      </c>
      <c r="U80" s="160">
        <v>1652</v>
      </c>
      <c r="V80" s="165">
        <v>67596.535999999993</v>
      </c>
      <c r="W80" s="163">
        <v>15204.872422654336</v>
      </c>
      <c r="X80" s="160">
        <v>14204</v>
      </c>
      <c r="Y80" s="160">
        <v>14204</v>
      </c>
      <c r="Z80" s="161">
        <v>0.20527198103936645</v>
      </c>
      <c r="AA80" s="162">
        <v>0.64269994367783723</v>
      </c>
      <c r="AB80" s="160">
        <v>912891</v>
      </c>
      <c r="AC80" s="165">
        <v>37353673.938000001</v>
      </c>
      <c r="AD80" s="163">
        <v>1862405.0504846119</v>
      </c>
      <c r="AE80" s="160">
        <v>281</v>
      </c>
      <c r="AF80" s="160">
        <v>281</v>
      </c>
      <c r="AG80" s="161">
        <v>4.0609283773628537E-3</v>
      </c>
      <c r="AH80" s="162">
        <v>0.24188612099644127</v>
      </c>
      <c r="AI80" s="160">
        <v>6797</v>
      </c>
      <c r="AJ80" s="163">
        <v>42871.249064163014</v>
      </c>
      <c r="AK80" s="160"/>
      <c r="AL80" s="160"/>
      <c r="AM80" s="162">
        <v>0</v>
      </c>
      <c r="AN80" s="160"/>
      <c r="AO80" s="160">
        <v>0</v>
      </c>
      <c r="AP80" s="160"/>
      <c r="AQ80" s="160"/>
      <c r="AR80" s="160"/>
      <c r="AS80" s="161">
        <v>0</v>
      </c>
      <c r="AT80" s="162">
        <v>0</v>
      </c>
      <c r="AU80" s="160"/>
      <c r="AV80" s="356">
        <v>0</v>
      </c>
      <c r="AW80" s="160">
        <v>1350</v>
      </c>
      <c r="AX80" s="160">
        <v>468</v>
      </c>
      <c r="AY80" s="160">
        <v>468</v>
      </c>
      <c r="AZ80" s="161">
        <v>6.763396728134574E-3</v>
      </c>
      <c r="BA80" s="162">
        <v>0.18987179487179484</v>
      </c>
      <c r="BB80" s="160">
        <v>8886</v>
      </c>
      <c r="BC80" s="163">
        <v>110037.43347969487</v>
      </c>
      <c r="BD80" s="160"/>
      <c r="BE80" s="160"/>
      <c r="BF80" s="161">
        <v>0</v>
      </c>
      <c r="BG80" s="162">
        <v>0</v>
      </c>
      <c r="BH80" s="160"/>
      <c r="BI80" s="163">
        <v>0</v>
      </c>
      <c r="BJ80" s="160">
        <v>882</v>
      </c>
      <c r="BK80" s="160">
        <v>882</v>
      </c>
      <c r="BL80" s="161">
        <v>1.2746401526099774E-2</v>
      </c>
      <c r="BM80" s="162">
        <v>0.14549886621315192</v>
      </c>
      <c r="BN80" s="160">
        <v>12833</v>
      </c>
      <c r="BO80" s="163">
        <v>95301.187754193568</v>
      </c>
    </row>
    <row r="81" spans="1:67" x14ac:dyDescent="0.3">
      <c r="A81" s="19" t="s">
        <v>121</v>
      </c>
      <c r="B81" s="16" t="s">
        <v>199</v>
      </c>
      <c r="C81" s="159">
        <v>5886</v>
      </c>
      <c r="D81" s="160">
        <v>5886</v>
      </c>
      <c r="E81" s="161">
        <v>0.9152542372881356</v>
      </c>
      <c r="F81" s="162">
        <v>0.56926265715256541</v>
      </c>
      <c r="G81" s="160">
        <v>335068</v>
      </c>
      <c r="H81" s="163">
        <v>13710312.424000001</v>
      </c>
      <c r="I81" s="163">
        <v>398802.28854292713</v>
      </c>
      <c r="J81" s="160">
        <v>315</v>
      </c>
      <c r="K81" s="160">
        <v>315</v>
      </c>
      <c r="L81" s="161">
        <v>4.8981495879334473E-2</v>
      </c>
      <c r="M81" s="162">
        <v>0.52323809523809528</v>
      </c>
      <c r="N81" s="160">
        <v>16482</v>
      </c>
      <c r="O81" s="163">
        <v>674410.47600000002</v>
      </c>
      <c r="P81" s="163">
        <v>96754.416138888322</v>
      </c>
      <c r="Q81" s="160">
        <v>154</v>
      </c>
      <c r="R81" s="160">
        <v>154</v>
      </c>
      <c r="S81" s="161">
        <v>2.3946509096563519E-2</v>
      </c>
      <c r="T81" s="162">
        <v>5.8246753246753248E-2</v>
      </c>
      <c r="U81" s="160">
        <v>897</v>
      </c>
      <c r="V81" s="165">
        <v>36703.445999999996</v>
      </c>
      <c r="W81" s="163">
        <v>12588.980392950365</v>
      </c>
      <c r="X81" s="160">
        <v>52</v>
      </c>
      <c r="Y81" s="160">
        <v>52</v>
      </c>
      <c r="Z81" s="161">
        <v>8.0858342403980713E-3</v>
      </c>
      <c r="AA81" s="162">
        <v>0.50576923076923075</v>
      </c>
      <c r="AB81" s="160">
        <v>2630</v>
      </c>
      <c r="AC81" s="165">
        <v>107614.34</v>
      </c>
      <c r="AD81" s="163">
        <v>6818.1542259363423</v>
      </c>
      <c r="AE81" s="160">
        <v>24</v>
      </c>
      <c r="AF81" s="160">
        <v>24</v>
      </c>
      <c r="AG81" s="161">
        <v>3.731923495568341E-3</v>
      </c>
      <c r="AH81" s="162">
        <v>0.22875000000000001</v>
      </c>
      <c r="AI81" s="160">
        <v>549</v>
      </c>
      <c r="AJ81" s="163">
        <v>3661.6013435584064</v>
      </c>
      <c r="AK81" s="160"/>
      <c r="AL81" s="160"/>
      <c r="AM81" s="162">
        <v>0</v>
      </c>
      <c r="AN81" s="160"/>
      <c r="AO81" s="160">
        <v>0</v>
      </c>
      <c r="AP81" s="160"/>
      <c r="AQ81" s="160"/>
      <c r="AR81" s="160"/>
      <c r="AS81" s="161">
        <v>0</v>
      </c>
      <c r="AT81" s="162">
        <v>0</v>
      </c>
      <c r="AU81" s="160"/>
      <c r="AV81" s="356">
        <v>0</v>
      </c>
      <c r="AW81" s="160">
        <v>0</v>
      </c>
      <c r="AX81" s="160"/>
      <c r="AY81" s="160"/>
      <c r="AZ81" s="161">
        <v>0</v>
      </c>
      <c r="BA81" s="162">
        <v>0</v>
      </c>
      <c r="BB81" s="160"/>
      <c r="BC81" s="163">
        <v>0</v>
      </c>
      <c r="BD81" s="160"/>
      <c r="BE81" s="160"/>
      <c r="BF81" s="161">
        <v>0</v>
      </c>
      <c r="BG81" s="162">
        <v>0</v>
      </c>
      <c r="BH81" s="160"/>
      <c r="BI81" s="163">
        <v>0</v>
      </c>
      <c r="BJ81" s="160"/>
      <c r="BK81" s="160"/>
      <c r="BL81" s="161">
        <v>0</v>
      </c>
      <c r="BM81" s="162">
        <v>0</v>
      </c>
      <c r="BN81" s="160"/>
      <c r="BO81" s="163">
        <v>0</v>
      </c>
    </row>
    <row r="82" spans="1:67" x14ac:dyDescent="0.3">
      <c r="A82" s="19" t="s">
        <v>121</v>
      </c>
      <c r="B82" s="16" t="s">
        <v>201</v>
      </c>
      <c r="C82" s="159">
        <v>7023</v>
      </c>
      <c r="D82" s="160">
        <v>7023</v>
      </c>
      <c r="E82" s="161">
        <v>0.2706775610884144</v>
      </c>
      <c r="F82" s="162">
        <v>0.52928805353837394</v>
      </c>
      <c r="G82" s="160">
        <v>371719</v>
      </c>
      <c r="H82" s="163">
        <v>15209998.041999999</v>
      </c>
      <c r="I82" s="163">
        <v>475839.02012181055</v>
      </c>
      <c r="J82" s="160">
        <v>18680</v>
      </c>
      <c r="K82" s="160">
        <v>18680</v>
      </c>
      <c r="L82" s="161">
        <v>0.71995683342326366</v>
      </c>
      <c r="M82" s="162">
        <v>0.5206386509635974</v>
      </c>
      <c r="N82" s="160">
        <v>972553</v>
      </c>
      <c r="O82" s="163">
        <v>39794923.653999999</v>
      </c>
      <c r="P82" s="163">
        <v>5737690.4554743934</v>
      </c>
      <c r="Q82" s="160">
        <v>243</v>
      </c>
      <c r="R82" s="160">
        <v>243</v>
      </c>
      <c r="S82" s="161">
        <v>9.3656054883218993E-3</v>
      </c>
      <c r="T82" s="162">
        <v>5.7325102880658438E-2</v>
      </c>
      <c r="U82" s="160">
        <v>1393</v>
      </c>
      <c r="V82" s="165">
        <v>56998.773999999998</v>
      </c>
      <c r="W82" s="163">
        <v>19864.430100564536</v>
      </c>
      <c r="X82" s="160"/>
      <c r="Y82" s="160"/>
      <c r="Z82" s="161">
        <v>0</v>
      </c>
      <c r="AA82" s="162">
        <v>0</v>
      </c>
      <c r="AB82" s="160"/>
      <c r="AC82" s="165">
        <v>0</v>
      </c>
      <c r="AD82" s="163">
        <v>0</v>
      </c>
      <c r="AE82" s="160"/>
      <c r="AF82" s="160"/>
      <c r="AG82" s="161">
        <v>0</v>
      </c>
      <c r="AH82" s="162">
        <v>0</v>
      </c>
      <c r="AI82" s="160"/>
      <c r="AJ82" s="163">
        <v>0</v>
      </c>
      <c r="AK82" s="160"/>
      <c r="AL82" s="160"/>
      <c r="AM82" s="162">
        <v>0</v>
      </c>
      <c r="AN82" s="160"/>
      <c r="AO82" s="160">
        <v>0</v>
      </c>
      <c r="AP82" s="160"/>
      <c r="AQ82" s="160"/>
      <c r="AR82" s="160"/>
      <c r="AS82" s="161">
        <v>0</v>
      </c>
      <c r="AT82" s="162">
        <v>0</v>
      </c>
      <c r="AU82" s="160"/>
      <c r="AV82" s="356">
        <v>0</v>
      </c>
      <c r="AW82" s="160">
        <v>0</v>
      </c>
      <c r="AX82" s="160"/>
      <c r="AY82" s="160"/>
      <c r="AZ82" s="161">
        <v>0</v>
      </c>
      <c r="BA82" s="162">
        <v>0</v>
      </c>
      <c r="BB82" s="160"/>
      <c r="BC82" s="163">
        <v>0</v>
      </c>
      <c r="BD82" s="160"/>
      <c r="BE82" s="160"/>
      <c r="BF82" s="161">
        <v>0</v>
      </c>
      <c r="BG82" s="162">
        <v>0</v>
      </c>
      <c r="BH82" s="160"/>
      <c r="BI82" s="163">
        <v>0</v>
      </c>
      <c r="BJ82" s="160"/>
      <c r="BK82" s="160"/>
      <c r="BL82" s="161">
        <v>0</v>
      </c>
      <c r="BM82" s="162">
        <v>0</v>
      </c>
      <c r="BN82" s="160"/>
      <c r="BO82" s="163">
        <v>0</v>
      </c>
    </row>
    <row r="83" spans="1:67" x14ac:dyDescent="0.3">
      <c r="A83" s="19" t="s">
        <v>121</v>
      </c>
      <c r="B83" s="16" t="s">
        <v>203</v>
      </c>
      <c r="C83" s="159">
        <v>11606</v>
      </c>
      <c r="D83" s="160">
        <v>11606</v>
      </c>
      <c r="E83" s="161">
        <v>0.65500310401264183</v>
      </c>
      <c r="F83" s="162">
        <v>0.56345683267275548</v>
      </c>
      <c r="G83" s="160">
        <v>653948</v>
      </c>
      <c r="H83" s="163">
        <v>26758244.263999999</v>
      </c>
      <c r="I83" s="163">
        <v>786357.34978409985</v>
      </c>
      <c r="J83" s="160">
        <v>5879</v>
      </c>
      <c r="K83" s="160">
        <v>5879</v>
      </c>
      <c r="L83" s="161">
        <v>0.33179073311134938</v>
      </c>
      <c r="M83" s="162">
        <v>0.52193740432046265</v>
      </c>
      <c r="N83" s="160">
        <v>306847</v>
      </c>
      <c r="O83" s="163">
        <v>12555565.546</v>
      </c>
      <c r="P83" s="163">
        <v>1805775.2777159507</v>
      </c>
      <c r="Q83" s="160">
        <v>172</v>
      </c>
      <c r="R83" s="160">
        <v>172</v>
      </c>
      <c r="S83" s="161">
        <v>9.7070940798013438E-3</v>
      </c>
      <c r="T83" s="162">
        <v>6.7965116279069773E-2</v>
      </c>
      <c r="U83" s="160">
        <v>1169</v>
      </c>
      <c r="V83" s="165">
        <v>47833.142</v>
      </c>
      <c r="W83" s="163">
        <v>14060.41965965885</v>
      </c>
      <c r="X83" s="160"/>
      <c r="Y83" s="160"/>
      <c r="Z83" s="161">
        <v>0</v>
      </c>
      <c r="AA83" s="162">
        <v>0</v>
      </c>
      <c r="AB83" s="160"/>
      <c r="AC83" s="165">
        <v>0</v>
      </c>
      <c r="AD83" s="163">
        <v>0</v>
      </c>
      <c r="AE83" s="160">
        <v>62</v>
      </c>
      <c r="AF83" s="160">
        <v>62</v>
      </c>
      <c r="AG83" s="161">
        <v>3.4990687962074608E-3</v>
      </c>
      <c r="AH83" s="162">
        <v>0.23177419354838708</v>
      </c>
      <c r="AI83" s="160">
        <v>1437</v>
      </c>
      <c r="AJ83" s="163">
        <v>9459.1368041925507</v>
      </c>
      <c r="AK83" s="160"/>
      <c r="AL83" s="160"/>
      <c r="AM83" s="162">
        <v>0</v>
      </c>
      <c r="AN83" s="160"/>
      <c r="AO83" s="160">
        <v>0</v>
      </c>
      <c r="AP83" s="160"/>
      <c r="AQ83" s="160"/>
      <c r="AR83" s="160"/>
      <c r="AS83" s="161">
        <v>0</v>
      </c>
      <c r="AT83" s="162">
        <v>0</v>
      </c>
      <c r="AU83" s="160"/>
      <c r="AV83" s="356">
        <v>0</v>
      </c>
      <c r="AW83" s="160">
        <v>0</v>
      </c>
      <c r="AX83" s="160"/>
      <c r="AY83" s="160"/>
      <c r="AZ83" s="161">
        <v>0</v>
      </c>
      <c r="BA83" s="162">
        <v>0</v>
      </c>
      <c r="BB83" s="160"/>
      <c r="BC83" s="163">
        <v>0</v>
      </c>
      <c r="BD83" s="160"/>
      <c r="BE83" s="160"/>
      <c r="BF83" s="161">
        <v>0</v>
      </c>
      <c r="BG83" s="162">
        <v>0</v>
      </c>
      <c r="BH83" s="160"/>
      <c r="BI83" s="163">
        <v>0</v>
      </c>
      <c r="BJ83" s="160"/>
      <c r="BK83" s="160"/>
      <c r="BL83" s="161">
        <v>0</v>
      </c>
      <c r="BM83" s="162">
        <v>0</v>
      </c>
      <c r="BN83" s="160"/>
      <c r="BO83" s="163">
        <v>0</v>
      </c>
    </row>
    <row r="84" spans="1:67" x14ac:dyDescent="0.3">
      <c r="A84" s="19" t="s">
        <v>205</v>
      </c>
      <c r="B84" s="16" t="s">
        <v>209</v>
      </c>
      <c r="C84" s="159">
        <v>17732</v>
      </c>
      <c r="D84" s="160">
        <v>17732</v>
      </c>
      <c r="E84" s="161">
        <v>0.99000614147730448</v>
      </c>
      <c r="F84" s="162">
        <v>0.65291732461087304</v>
      </c>
      <c r="G84" s="160">
        <v>1157753</v>
      </c>
      <c r="H84" s="163">
        <v>47372937.254000001</v>
      </c>
      <c r="I84" s="163">
        <v>1201420.6898476358</v>
      </c>
      <c r="J84" s="160"/>
      <c r="K84" s="160"/>
      <c r="L84" s="161">
        <v>0</v>
      </c>
      <c r="M84" s="162">
        <v>0</v>
      </c>
      <c r="N84" s="160"/>
      <c r="O84" s="163">
        <v>0</v>
      </c>
      <c r="P84" s="163">
        <v>0</v>
      </c>
      <c r="Q84" s="160">
        <v>179</v>
      </c>
      <c r="R84" s="160">
        <v>179</v>
      </c>
      <c r="S84" s="161">
        <v>9.9938585226955496E-3</v>
      </c>
      <c r="T84" s="162">
        <v>8.0670391061452518E-2</v>
      </c>
      <c r="U84" s="160">
        <v>1444</v>
      </c>
      <c r="V84" s="165">
        <v>59085.591999999997</v>
      </c>
      <c r="W84" s="163">
        <v>14632.646041156593</v>
      </c>
      <c r="X84" s="160"/>
      <c r="Y84" s="160"/>
      <c r="Z84" s="161">
        <v>0</v>
      </c>
      <c r="AA84" s="162">
        <v>0</v>
      </c>
      <c r="AB84" s="160"/>
      <c r="AC84" s="165">
        <v>0</v>
      </c>
      <c r="AD84" s="163">
        <v>0</v>
      </c>
      <c r="AE84" s="160"/>
      <c r="AF84" s="160"/>
      <c r="AG84" s="161">
        <v>0</v>
      </c>
      <c r="AH84" s="162">
        <v>0</v>
      </c>
      <c r="AI84" s="160"/>
      <c r="AJ84" s="163">
        <v>0</v>
      </c>
      <c r="AK84" s="160"/>
      <c r="AL84" s="160"/>
      <c r="AM84" s="162">
        <v>0</v>
      </c>
      <c r="AN84" s="160"/>
      <c r="AO84" s="160">
        <v>0</v>
      </c>
      <c r="AP84" s="160"/>
      <c r="AQ84" s="160"/>
      <c r="AR84" s="160"/>
      <c r="AS84" s="161">
        <v>0</v>
      </c>
      <c r="AT84" s="162">
        <v>0</v>
      </c>
      <c r="AU84" s="160"/>
      <c r="AV84" s="356">
        <v>0</v>
      </c>
      <c r="AW84" s="160">
        <v>0</v>
      </c>
      <c r="AX84" s="160"/>
      <c r="AY84" s="160"/>
      <c r="AZ84" s="161">
        <v>0</v>
      </c>
      <c r="BA84" s="162">
        <v>0</v>
      </c>
      <c r="BB84" s="160"/>
      <c r="BC84" s="163">
        <v>0</v>
      </c>
      <c r="BD84" s="160"/>
      <c r="BE84" s="160"/>
      <c r="BF84" s="161">
        <v>0</v>
      </c>
      <c r="BG84" s="162">
        <v>0</v>
      </c>
      <c r="BH84" s="160"/>
      <c r="BI84" s="163">
        <v>0</v>
      </c>
      <c r="BJ84" s="160"/>
      <c r="BK84" s="160"/>
      <c r="BL84" s="161">
        <v>0</v>
      </c>
      <c r="BM84" s="162">
        <v>0</v>
      </c>
      <c r="BN84" s="160"/>
      <c r="BO84" s="163">
        <v>0</v>
      </c>
    </row>
    <row r="85" spans="1:67" x14ac:dyDescent="0.3">
      <c r="A85" s="19" t="s">
        <v>205</v>
      </c>
      <c r="B85" s="16" t="s">
        <v>210</v>
      </c>
      <c r="C85" s="159">
        <v>41312</v>
      </c>
      <c r="D85" s="160">
        <v>41312</v>
      </c>
      <c r="E85" s="161">
        <v>0.99606992163954189</v>
      </c>
      <c r="F85" s="162">
        <v>0.78140007745933393</v>
      </c>
      <c r="G85" s="160">
        <v>3228120</v>
      </c>
      <c r="H85" s="163">
        <v>132088214.16</v>
      </c>
      <c r="I85" s="163">
        <v>2799069.0017474354</v>
      </c>
      <c r="J85" s="160"/>
      <c r="K85" s="160"/>
      <c r="L85" s="161">
        <v>0</v>
      </c>
      <c r="M85" s="162">
        <v>0</v>
      </c>
      <c r="N85" s="160"/>
      <c r="O85" s="163">
        <v>0</v>
      </c>
      <c r="P85" s="163">
        <v>0</v>
      </c>
      <c r="Q85" s="160">
        <v>18</v>
      </c>
      <c r="R85" s="160">
        <v>18</v>
      </c>
      <c r="S85" s="161">
        <v>4.3399638336347196E-4</v>
      </c>
      <c r="T85" s="162">
        <v>8.7777777777777788E-2</v>
      </c>
      <c r="U85" s="160">
        <v>158</v>
      </c>
      <c r="V85" s="165">
        <v>6465.0439999999999</v>
      </c>
      <c r="W85" s="163">
        <v>1471.4392667084844</v>
      </c>
      <c r="X85" s="160">
        <v>13</v>
      </c>
      <c r="Y85" s="160">
        <v>13</v>
      </c>
      <c r="Z85" s="161">
        <v>3.1344183242917423E-4</v>
      </c>
      <c r="AA85" s="162">
        <v>0.37384615384615388</v>
      </c>
      <c r="AB85" s="160">
        <v>486</v>
      </c>
      <c r="AC85" s="165">
        <v>19886.148000000001</v>
      </c>
      <c r="AD85" s="163">
        <v>1704.5385564840856</v>
      </c>
      <c r="AE85" s="160">
        <v>6</v>
      </c>
      <c r="AF85" s="160">
        <v>6</v>
      </c>
      <c r="AG85" s="161">
        <v>1.4466546112115733E-4</v>
      </c>
      <c r="AH85" s="162">
        <v>7.166666666666667E-2</v>
      </c>
      <c r="AI85" s="160">
        <v>43</v>
      </c>
      <c r="AJ85" s="163">
        <v>915.40033588960159</v>
      </c>
      <c r="AK85" s="160"/>
      <c r="AL85" s="160"/>
      <c r="AM85" s="162">
        <v>0</v>
      </c>
      <c r="AN85" s="160"/>
      <c r="AO85" s="160">
        <v>0</v>
      </c>
      <c r="AP85" s="160"/>
      <c r="AQ85" s="160"/>
      <c r="AR85" s="160"/>
      <c r="AS85" s="161">
        <v>0</v>
      </c>
      <c r="AT85" s="162">
        <v>0</v>
      </c>
      <c r="AU85" s="160"/>
      <c r="AV85" s="356">
        <v>0</v>
      </c>
      <c r="AW85" s="160">
        <v>126</v>
      </c>
      <c r="AX85" s="160"/>
      <c r="AY85" s="160"/>
      <c r="AZ85" s="161">
        <v>0</v>
      </c>
      <c r="BA85" s="162">
        <v>0</v>
      </c>
      <c r="BB85" s="160"/>
      <c r="BC85" s="163">
        <v>0</v>
      </c>
      <c r="BD85" s="160"/>
      <c r="BE85" s="160"/>
      <c r="BF85" s="161">
        <v>0</v>
      </c>
      <c r="BG85" s="162">
        <v>0</v>
      </c>
      <c r="BH85" s="160"/>
      <c r="BI85" s="163">
        <v>0</v>
      </c>
      <c r="BJ85" s="160">
        <v>126</v>
      </c>
      <c r="BK85" s="160">
        <v>126</v>
      </c>
      <c r="BL85" s="161">
        <v>3.0379746835443038E-3</v>
      </c>
      <c r="BM85" s="162">
        <v>8.8888888888888892E-2</v>
      </c>
      <c r="BN85" s="160">
        <v>1120</v>
      </c>
      <c r="BO85" s="163">
        <v>13614.455393456223</v>
      </c>
    </row>
    <row r="86" spans="1:67" x14ac:dyDescent="0.3">
      <c r="A86" s="19" t="s">
        <v>205</v>
      </c>
      <c r="B86" s="16" t="s">
        <v>212</v>
      </c>
      <c r="C86" s="159">
        <v>26908</v>
      </c>
      <c r="D86" s="160">
        <v>26908</v>
      </c>
      <c r="E86" s="161">
        <v>0.99386865627539334</v>
      </c>
      <c r="F86" s="162">
        <v>0.72597666121599536</v>
      </c>
      <c r="G86" s="160">
        <v>1953458</v>
      </c>
      <c r="H86" s="163">
        <v>79931594.444000006</v>
      </c>
      <c r="I86" s="163">
        <v>1823134.892985573</v>
      </c>
      <c r="J86" s="160"/>
      <c r="K86" s="160"/>
      <c r="L86" s="161">
        <v>0</v>
      </c>
      <c r="M86" s="162">
        <v>0</v>
      </c>
      <c r="N86" s="160"/>
      <c r="O86" s="163">
        <v>0</v>
      </c>
      <c r="P86" s="163">
        <v>0</v>
      </c>
      <c r="Q86" s="160">
        <v>136</v>
      </c>
      <c r="R86" s="160">
        <v>136</v>
      </c>
      <c r="S86" s="161">
        <v>5.0232695575090497E-3</v>
      </c>
      <c r="T86" s="162">
        <v>6.220588235294118E-2</v>
      </c>
      <c r="U86" s="160">
        <v>846</v>
      </c>
      <c r="V86" s="165">
        <v>34616.627999999997</v>
      </c>
      <c r="W86" s="163">
        <v>11117.54112624188</v>
      </c>
      <c r="X86" s="160"/>
      <c r="Y86" s="160"/>
      <c r="Z86" s="161">
        <v>0</v>
      </c>
      <c r="AA86" s="162">
        <v>0</v>
      </c>
      <c r="AB86" s="160"/>
      <c r="AC86" s="165">
        <v>0</v>
      </c>
      <c r="AD86" s="163">
        <v>0</v>
      </c>
      <c r="AE86" s="160">
        <v>30</v>
      </c>
      <c r="AF86" s="160">
        <v>30</v>
      </c>
      <c r="AG86" s="161">
        <v>1.1080741670975844E-3</v>
      </c>
      <c r="AH86" s="162">
        <v>5.9666666666666666E-2</v>
      </c>
      <c r="AI86" s="160">
        <v>179</v>
      </c>
      <c r="AJ86" s="163">
        <v>4577.001679448008</v>
      </c>
      <c r="AK86" s="160"/>
      <c r="AL86" s="160"/>
      <c r="AM86" s="162">
        <v>0</v>
      </c>
      <c r="AN86" s="160"/>
      <c r="AO86" s="160">
        <v>0</v>
      </c>
      <c r="AP86" s="160"/>
      <c r="AQ86" s="160"/>
      <c r="AR86" s="160"/>
      <c r="AS86" s="161">
        <v>0</v>
      </c>
      <c r="AT86" s="162">
        <v>0</v>
      </c>
      <c r="AU86" s="160"/>
      <c r="AV86" s="356">
        <v>0</v>
      </c>
      <c r="AW86" s="160">
        <v>0</v>
      </c>
      <c r="AX86" s="160"/>
      <c r="AY86" s="160"/>
      <c r="AZ86" s="161">
        <v>0</v>
      </c>
      <c r="BA86" s="162">
        <v>0</v>
      </c>
      <c r="BB86" s="160"/>
      <c r="BC86" s="163">
        <v>0</v>
      </c>
      <c r="BD86" s="160"/>
      <c r="BE86" s="160"/>
      <c r="BF86" s="161">
        <v>0</v>
      </c>
      <c r="BG86" s="162">
        <v>0</v>
      </c>
      <c r="BH86" s="160"/>
      <c r="BI86" s="163">
        <v>0</v>
      </c>
      <c r="BJ86" s="160"/>
      <c r="BK86" s="160"/>
      <c r="BL86" s="161">
        <v>0</v>
      </c>
      <c r="BM86" s="162">
        <v>0</v>
      </c>
      <c r="BN86" s="160"/>
      <c r="BO86" s="163">
        <v>0</v>
      </c>
    </row>
    <row r="87" spans="1:67" x14ac:dyDescent="0.3">
      <c r="A87" s="19" t="s">
        <v>205</v>
      </c>
      <c r="B87" s="16" t="s">
        <v>214</v>
      </c>
      <c r="C87" s="159">
        <v>27152</v>
      </c>
      <c r="D87" s="160">
        <v>27152</v>
      </c>
      <c r="E87" s="161">
        <v>0.99341431289331183</v>
      </c>
      <c r="F87" s="162">
        <v>0.67474734826163829</v>
      </c>
      <c r="G87" s="160">
        <v>1832074</v>
      </c>
      <c r="H87" s="163">
        <v>74964803.931999996</v>
      </c>
      <c r="I87" s="163">
        <v>1839666.9620315251</v>
      </c>
      <c r="J87" s="160"/>
      <c r="K87" s="160"/>
      <c r="L87" s="161">
        <v>0</v>
      </c>
      <c r="M87" s="162">
        <v>0</v>
      </c>
      <c r="N87" s="160"/>
      <c r="O87" s="163">
        <v>0</v>
      </c>
      <c r="P87" s="163">
        <v>0</v>
      </c>
      <c r="Q87" s="160">
        <v>180</v>
      </c>
      <c r="R87" s="160">
        <v>180</v>
      </c>
      <c r="S87" s="161">
        <v>6.5856871066881312E-3</v>
      </c>
      <c r="T87" s="162">
        <v>7.2333333333333333E-2</v>
      </c>
      <c r="U87" s="160">
        <v>1302</v>
      </c>
      <c r="V87" s="165">
        <v>53275.235999999997</v>
      </c>
      <c r="W87" s="163">
        <v>14714.392667084843</v>
      </c>
      <c r="X87" s="160"/>
      <c r="Y87" s="160"/>
      <c r="Z87" s="161">
        <v>0</v>
      </c>
      <c r="AA87" s="162">
        <v>0</v>
      </c>
      <c r="AB87" s="160"/>
      <c r="AC87" s="165">
        <v>0</v>
      </c>
      <c r="AD87" s="163">
        <v>0</v>
      </c>
      <c r="AE87" s="160"/>
      <c r="AF87" s="160"/>
      <c r="AG87" s="161">
        <v>0</v>
      </c>
      <c r="AH87" s="162">
        <v>0</v>
      </c>
      <c r="AI87" s="160"/>
      <c r="AJ87" s="163">
        <v>0</v>
      </c>
      <c r="AK87" s="160"/>
      <c r="AL87" s="160"/>
      <c r="AM87" s="162">
        <v>0</v>
      </c>
      <c r="AN87" s="160"/>
      <c r="AO87" s="160">
        <v>0</v>
      </c>
      <c r="AP87" s="160"/>
      <c r="AQ87" s="160"/>
      <c r="AR87" s="160"/>
      <c r="AS87" s="161">
        <v>0</v>
      </c>
      <c r="AT87" s="162">
        <v>0</v>
      </c>
      <c r="AU87" s="160"/>
      <c r="AV87" s="356">
        <v>0</v>
      </c>
      <c r="AW87" s="160">
        <v>0</v>
      </c>
      <c r="AX87" s="160"/>
      <c r="AY87" s="160"/>
      <c r="AZ87" s="161">
        <v>0</v>
      </c>
      <c r="BA87" s="162">
        <v>0</v>
      </c>
      <c r="BB87" s="160"/>
      <c r="BC87" s="163">
        <v>0</v>
      </c>
      <c r="BD87" s="160"/>
      <c r="BE87" s="160"/>
      <c r="BF87" s="161">
        <v>0</v>
      </c>
      <c r="BG87" s="162">
        <v>0</v>
      </c>
      <c r="BH87" s="160"/>
      <c r="BI87" s="163">
        <v>0</v>
      </c>
      <c r="BJ87" s="160"/>
      <c r="BK87" s="160"/>
      <c r="BL87" s="161">
        <v>0</v>
      </c>
      <c r="BM87" s="162">
        <v>0</v>
      </c>
      <c r="BN87" s="160"/>
      <c r="BO87" s="163">
        <v>0</v>
      </c>
    </row>
    <row r="88" spans="1:67" x14ac:dyDescent="0.3">
      <c r="A88" s="19" t="s">
        <v>205</v>
      </c>
      <c r="B88" s="16" t="s">
        <v>218</v>
      </c>
      <c r="C88" s="159">
        <v>43641</v>
      </c>
      <c r="D88" s="160">
        <v>43641</v>
      </c>
      <c r="E88" s="161">
        <v>1</v>
      </c>
      <c r="F88" s="162">
        <v>0.70609449829288973</v>
      </c>
      <c r="G88" s="160">
        <v>3081467</v>
      </c>
      <c r="H88" s="163">
        <v>126087466.706</v>
      </c>
      <c r="I88" s="163">
        <v>2956868.955878675</v>
      </c>
      <c r="J88" s="160"/>
      <c r="K88" s="160"/>
      <c r="L88" s="161">
        <v>0</v>
      </c>
      <c r="M88" s="162">
        <v>0</v>
      </c>
      <c r="N88" s="160"/>
      <c r="O88" s="163">
        <v>0</v>
      </c>
      <c r="P88" s="163">
        <v>0</v>
      </c>
      <c r="Q88" s="160"/>
      <c r="R88" s="160"/>
      <c r="S88" s="161">
        <v>0</v>
      </c>
      <c r="T88" s="162">
        <v>0</v>
      </c>
      <c r="U88" s="160"/>
      <c r="V88" s="165">
        <v>0</v>
      </c>
      <c r="W88" s="163">
        <v>0</v>
      </c>
      <c r="X88" s="160"/>
      <c r="Y88" s="160"/>
      <c r="Z88" s="161">
        <v>0</v>
      </c>
      <c r="AA88" s="162">
        <v>0</v>
      </c>
      <c r="AB88" s="160"/>
      <c r="AC88" s="165">
        <v>0</v>
      </c>
      <c r="AD88" s="163">
        <v>0</v>
      </c>
      <c r="AE88" s="160"/>
      <c r="AF88" s="160"/>
      <c r="AG88" s="161">
        <v>0</v>
      </c>
      <c r="AH88" s="162">
        <v>0</v>
      </c>
      <c r="AI88" s="160"/>
      <c r="AJ88" s="163">
        <v>0</v>
      </c>
      <c r="AK88" s="160"/>
      <c r="AL88" s="160"/>
      <c r="AM88" s="162">
        <v>0</v>
      </c>
      <c r="AN88" s="160"/>
      <c r="AO88" s="160">
        <v>0</v>
      </c>
      <c r="AP88" s="160"/>
      <c r="AQ88" s="160"/>
      <c r="AR88" s="160"/>
      <c r="AS88" s="161">
        <v>0</v>
      </c>
      <c r="AT88" s="162">
        <v>0</v>
      </c>
      <c r="AU88" s="160"/>
      <c r="AV88" s="356">
        <v>0</v>
      </c>
      <c r="AW88" s="160">
        <v>0</v>
      </c>
      <c r="AX88" s="160"/>
      <c r="AY88" s="160"/>
      <c r="AZ88" s="161">
        <v>0</v>
      </c>
      <c r="BA88" s="162">
        <v>0</v>
      </c>
      <c r="BB88" s="160"/>
      <c r="BC88" s="163">
        <v>0</v>
      </c>
      <c r="BD88" s="160"/>
      <c r="BE88" s="160"/>
      <c r="BF88" s="161">
        <v>0</v>
      </c>
      <c r="BG88" s="162">
        <v>0</v>
      </c>
      <c r="BH88" s="160"/>
      <c r="BI88" s="163">
        <v>0</v>
      </c>
      <c r="BJ88" s="160"/>
      <c r="BK88" s="160"/>
      <c r="BL88" s="161">
        <v>0</v>
      </c>
      <c r="BM88" s="162">
        <v>0</v>
      </c>
      <c r="BN88" s="160"/>
      <c r="BO88" s="163">
        <v>0</v>
      </c>
    </row>
    <row r="89" spans="1:67" x14ac:dyDescent="0.3">
      <c r="A89" s="19" t="s">
        <v>205</v>
      </c>
      <c r="B89" s="16" t="s">
        <v>219</v>
      </c>
      <c r="C89" s="159">
        <v>13291</v>
      </c>
      <c r="D89" s="160">
        <v>13291</v>
      </c>
      <c r="E89" s="161">
        <v>0.99105212139288645</v>
      </c>
      <c r="F89" s="162">
        <v>0.69668121285080131</v>
      </c>
      <c r="G89" s="160">
        <v>925959</v>
      </c>
      <c r="H89" s="163">
        <v>37888390.361999996</v>
      </c>
      <c r="I89" s="163">
        <v>900523.48233503976</v>
      </c>
      <c r="J89" s="160"/>
      <c r="K89" s="160"/>
      <c r="L89" s="161">
        <v>0</v>
      </c>
      <c r="M89" s="162">
        <v>0</v>
      </c>
      <c r="N89" s="160"/>
      <c r="O89" s="163">
        <v>0</v>
      </c>
      <c r="P89" s="163">
        <v>0</v>
      </c>
      <c r="Q89" s="160">
        <v>97</v>
      </c>
      <c r="R89" s="160">
        <v>97</v>
      </c>
      <c r="S89" s="161">
        <v>7.2328685407501304E-3</v>
      </c>
      <c r="T89" s="162">
        <v>4.6907216494845361E-2</v>
      </c>
      <c r="U89" s="160">
        <v>455</v>
      </c>
      <c r="V89" s="165">
        <v>18617.689999999999</v>
      </c>
      <c r="W89" s="163">
        <v>7929.4227150401648</v>
      </c>
      <c r="X89" s="160"/>
      <c r="Y89" s="160"/>
      <c r="Z89" s="161">
        <v>0</v>
      </c>
      <c r="AA89" s="162">
        <v>0</v>
      </c>
      <c r="AB89" s="160"/>
      <c r="AC89" s="165">
        <v>0</v>
      </c>
      <c r="AD89" s="163">
        <v>0</v>
      </c>
      <c r="AE89" s="160">
        <v>8</v>
      </c>
      <c r="AF89" s="160">
        <v>8</v>
      </c>
      <c r="AG89" s="161">
        <v>5.9652524047423751E-4</v>
      </c>
      <c r="AH89" s="162">
        <v>8.1250000000000003E-2</v>
      </c>
      <c r="AI89" s="160">
        <v>65</v>
      </c>
      <c r="AJ89" s="163">
        <v>1220.5337811861355</v>
      </c>
      <c r="AK89" s="160"/>
      <c r="AL89" s="160"/>
      <c r="AM89" s="162">
        <v>0</v>
      </c>
      <c r="AN89" s="160"/>
      <c r="AO89" s="160">
        <v>0</v>
      </c>
      <c r="AP89" s="160"/>
      <c r="AQ89" s="160"/>
      <c r="AR89" s="160"/>
      <c r="AS89" s="161">
        <v>0</v>
      </c>
      <c r="AT89" s="162">
        <v>0</v>
      </c>
      <c r="AU89" s="160"/>
      <c r="AV89" s="356">
        <v>0</v>
      </c>
      <c r="AW89" s="160">
        <v>15</v>
      </c>
      <c r="AX89" s="160"/>
      <c r="AY89" s="160"/>
      <c r="AZ89" s="161">
        <v>0</v>
      </c>
      <c r="BA89" s="162">
        <v>0</v>
      </c>
      <c r="BB89" s="160"/>
      <c r="BC89" s="163">
        <v>0</v>
      </c>
      <c r="BD89" s="160"/>
      <c r="BE89" s="160"/>
      <c r="BF89" s="161">
        <v>0</v>
      </c>
      <c r="BG89" s="162">
        <v>0</v>
      </c>
      <c r="BH89" s="160"/>
      <c r="BI89" s="163">
        <v>0</v>
      </c>
      <c r="BJ89" s="160">
        <v>15</v>
      </c>
      <c r="BK89" s="160">
        <v>15</v>
      </c>
      <c r="BL89" s="161">
        <v>1.1184848258891955E-3</v>
      </c>
      <c r="BM89" s="162">
        <v>4.8000000000000001E-2</v>
      </c>
      <c r="BN89" s="160">
        <v>72</v>
      </c>
      <c r="BO89" s="163">
        <v>1620.768499220979</v>
      </c>
    </row>
    <row r="90" spans="1:67" x14ac:dyDescent="0.3">
      <c r="A90" s="19" t="s">
        <v>205</v>
      </c>
      <c r="B90" s="16" t="s">
        <v>221</v>
      </c>
      <c r="C90" s="159">
        <v>42005</v>
      </c>
      <c r="D90" s="160">
        <v>42005</v>
      </c>
      <c r="E90" s="161">
        <v>0.9967017843583903</v>
      </c>
      <c r="F90" s="162">
        <v>0.71660445185097021</v>
      </c>
      <c r="G90" s="160">
        <v>3010097</v>
      </c>
      <c r="H90" s="163">
        <v>123167149.046</v>
      </c>
      <c r="I90" s="163">
        <v>2846022.7880131928</v>
      </c>
      <c r="J90" s="160"/>
      <c r="K90" s="160"/>
      <c r="L90" s="161">
        <v>0</v>
      </c>
      <c r="M90" s="162">
        <v>0</v>
      </c>
      <c r="N90" s="160"/>
      <c r="O90" s="163">
        <v>0</v>
      </c>
      <c r="P90" s="163">
        <v>0</v>
      </c>
      <c r="Q90" s="160">
        <v>129</v>
      </c>
      <c r="R90" s="160">
        <v>129</v>
      </c>
      <c r="S90" s="161">
        <v>3.0609339407744874E-3</v>
      </c>
      <c r="T90" s="162">
        <v>4.6821705426356594E-2</v>
      </c>
      <c r="U90" s="160">
        <v>604</v>
      </c>
      <c r="V90" s="165">
        <v>24714.471999999998</v>
      </c>
      <c r="W90" s="163">
        <v>10545.314744744137</v>
      </c>
      <c r="X90" s="160"/>
      <c r="Y90" s="160"/>
      <c r="Z90" s="161">
        <v>0</v>
      </c>
      <c r="AA90" s="162">
        <v>0</v>
      </c>
      <c r="AB90" s="160"/>
      <c r="AC90" s="165">
        <v>0</v>
      </c>
      <c r="AD90" s="163">
        <v>0</v>
      </c>
      <c r="AE90" s="160">
        <v>5</v>
      </c>
      <c r="AF90" s="160">
        <v>5</v>
      </c>
      <c r="AG90" s="161">
        <v>1.1864085041761579E-4</v>
      </c>
      <c r="AH90" s="162">
        <v>0.11199999999999999</v>
      </c>
      <c r="AI90" s="160">
        <v>56</v>
      </c>
      <c r="AJ90" s="163">
        <v>762.83361324133477</v>
      </c>
      <c r="AK90" s="160"/>
      <c r="AL90" s="160"/>
      <c r="AM90" s="162">
        <v>0</v>
      </c>
      <c r="AN90" s="160"/>
      <c r="AO90" s="160">
        <v>0</v>
      </c>
      <c r="AP90" s="160"/>
      <c r="AQ90" s="160"/>
      <c r="AR90" s="160"/>
      <c r="AS90" s="161">
        <v>0</v>
      </c>
      <c r="AT90" s="162">
        <v>0</v>
      </c>
      <c r="AU90" s="160"/>
      <c r="AV90" s="356">
        <v>0</v>
      </c>
      <c r="AW90" s="160">
        <v>5</v>
      </c>
      <c r="AX90" s="160"/>
      <c r="AY90" s="160"/>
      <c r="AZ90" s="161">
        <v>0</v>
      </c>
      <c r="BA90" s="162">
        <v>0</v>
      </c>
      <c r="BB90" s="160"/>
      <c r="BC90" s="163">
        <v>0</v>
      </c>
      <c r="BD90" s="160">
        <v>5</v>
      </c>
      <c r="BE90" s="160">
        <v>5</v>
      </c>
      <c r="BF90" s="161">
        <v>1.1864085041761579E-4</v>
      </c>
      <c r="BG90" s="162">
        <v>5.5999999999999994E-2</v>
      </c>
      <c r="BH90" s="160">
        <v>28</v>
      </c>
      <c r="BI90" s="163">
        <v>1175.6136055522957</v>
      </c>
      <c r="BJ90" s="160"/>
      <c r="BK90" s="160"/>
      <c r="BL90" s="161">
        <v>0</v>
      </c>
      <c r="BM90" s="162">
        <v>0</v>
      </c>
      <c r="BN90" s="160"/>
      <c r="BO90" s="163">
        <v>0</v>
      </c>
    </row>
    <row r="91" spans="1:67" x14ac:dyDescent="0.3">
      <c r="A91" s="19" t="s">
        <v>205</v>
      </c>
      <c r="B91" s="16" t="s">
        <v>223</v>
      </c>
      <c r="C91" s="159">
        <v>33840</v>
      </c>
      <c r="D91" s="160">
        <v>33840</v>
      </c>
      <c r="E91" s="161">
        <v>0.98702056292839435</v>
      </c>
      <c r="F91" s="162">
        <v>0.64786377068557921</v>
      </c>
      <c r="G91" s="160">
        <v>2192371</v>
      </c>
      <c r="H91" s="163">
        <v>89707436.577999994</v>
      </c>
      <c r="I91" s="163">
        <v>2292808.2644058196</v>
      </c>
      <c r="J91" s="160">
        <v>220</v>
      </c>
      <c r="K91" s="160">
        <v>220</v>
      </c>
      <c r="L91" s="161">
        <v>6.4168003500072917E-3</v>
      </c>
      <c r="M91" s="162">
        <v>0.2535</v>
      </c>
      <c r="N91" s="160">
        <v>5577</v>
      </c>
      <c r="O91" s="163">
        <v>228199.68599999999</v>
      </c>
      <c r="P91" s="163">
        <v>67574.512858906135</v>
      </c>
      <c r="Q91" s="160">
        <v>178</v>
      </c>
      <c r="R91" s="160">
        <v>178</v>
      </c>
      <c r="S91" s="161">
        <v>5.191774828642263E-3</v>
      </c>
      <c r="T91" s="162">
        <v>4.2415730337078648E-2</v>
      </c>
      <c r="U91" s="160">
        <v>755</v>
      </c>
      <c r="V91" s="165">
        <v>30893.09</v>
      </c>
      <c r="W91" s="163">
        <v>14550.899415228345</v>
      </c>
      <c r="X91" s="160"/>
      <c r="Y91" s="160"/>
      <c r="Z91" s="161">
        <v>0</v>
      </c>
      <c r="AA91" s="162">
        <v>0</v>
      </c>
      <c r="AB91" s="160"/>
      <c r="AC91" s="165">
        <v>0</v>
      </c>
      <c r="AD91" s="163">
        <v>0</v>
      </c>
      <c r="AE91" s="160"/>
      <c r="AF91" s="160"/>
      <c r="AG91" s="161">
        <v>0</v>
      </c>
      <c r="AH91" s="162">
        <v>0</v>
      </c>
      <c r="AI91" s="160"/>
      <c r="AJ91" s="163">
        <v>0</v>
      </c>
      <c r="AK91" s="160"/>
      <c r="AL91" s="160"/>
      <c r="AM91" s="162">
        <v>0</v>
      </c>
      <c r="AN91" s="160"/>
      <c r="AO91" s="160">
        <v>0</v>
      </c>
      <c r="AP91" s="160"/>
      <c r="AQ91" s="160"/>
      <c r="AR91" s="160"/>
      <c r="AS91" s="161">
        <v>0</v>
      </c>
      <c r="AT91" s="162">
        <v>0</v>
      </c>
      <c r="AU91" s="160"/>
      <c r="AV91" s="356">
        <v>0</v>
      </c>
      <c r="AW91" s="160">
        <v>47</v>
      </c>
      <c r="AX91" s="160"/>
      <c r="AY91" s="160"/>
      <c r="AZ91" s="161">
        <v>0</v>
      </c>
      <c r="BA91" s="162">
        <v>0</v>
      </c>
      <c r="BB91" s="160"/>
      <c r="BC91" s="163">
        <v>0</v>
      </c>
      <c r="BD91" s="160">
        <v>47</v>
      </c>
      <c r="BE91" s="160">
        <v>47</v>
      </c>
      <c r="BF91" s="161">
        <v>1.3708618929561033E-3</v>
      </c>
      <c r="BG91" s="162">
        <v>4.9787234042553197E-2</v>
      </c>
      <c r="BH91" s="160">
        <v>234</v>
      </c>
      <c r="BI91" s="163">
        <v>11050.767892191578</v>
      </c>
      <c r="BJ91" s="160"/>
      <c r="BK91" s="160"/>
      <c r="BL91" s="161">
        <v>0</v>
      </c>
      <c r="BM91" s="162">
        <v>0</v>
      </c>
      <c r="BN91" s="160"/>
      <c r="BO91" s="163">
        <v>0</v>
      </c>
    </row>
    <row r="92" spans="1:67" x14ac:dyDescent="0.3">
      <c r="A92" s="19" t="s">
        <v>205</v>
      </c>
      <c r="B92" s="16" t="s">
        <v>226</v>
      </c>
      <c r="C92" s="159">
        <v>5341</v>
      </c>
      <c r="D92" s="160">
        <v>5341</v>
      </c>
      <c r="E92" s="161">
        <v>0.99906472128694346</v>
      </c>
      <c r="F92" s="162">
        <v>0.56653810147912376</v>
      </c>
      <c r="G92" s="160">
        <v>302588</v>
      </c>
      <c r="H92" s="163">
        <v>12381295.784</v>
      </c>
      <c r="I92" s="163">
        <v>361876.15071487828</v>
      </c>
      <c r="J92" s="160"/>
      <c r="K92" s="160"/>
      <c r="L92" s="161">
        <v>0</v>
      </c>
      <c r="M92" s="162">
        <v>0</v>
      </c>
      <c r="N92" s="160"/>
      <c r="O92" s="163">
        <v>0</v>
      </c>
      <c r="P92" s="163">
        <v>0</v>
      </c>
      <c r="Q92" s="160"/>
      <c r="R92" s="160"/>
      <c r="S92" s="161">
        <v>0</v>
      </c>
      <c r="T92" s="162">
        <v>0</v>
      </c>
      <c r="U92" s="160"/>
      <c r="V92" s="165">
        <v>0</v>
      </c>
      <c r="W92" s="163">
        <v>0</v>
      </c>
      <c r="X92" s="160"/>
      <c r="Y92" s="160"/>
      <c r="Z92" s="161">
        <v>0</v>
      </c>
      <c r="AA92" s="162">
        <v>0</v>
      </c>
      <c r="AB92" s="160"/>
      <c r="AC92" s="165">
        <v>0</v>
      </c>
      <c r="AD92" s="163">
        <v>0</v>
      </c>
      <c r="AE92" s="160"/>
      <c r="AF92" s="160"/>
      <c r="AG92" s="161">
        <v>0</v>
      </c>
      <c r="AH92" s="162">
        <v>0</v>
      </c>
      <c r="AI92" s="160"/>
      <c r="AJ92" s="163">
        <v>0</v>
      </c>
      <c r="AK92" s="160"/>
      <c r="AL92" s="160"/>
      <c r="AM92" s="162">
        <v>0</v>
      </c>
      <c r="AN92" s="160"/>
      <c r="AO92" s="160">
        <v>0</v>
      </c>
      <c r="AP92" s="160"/>
      <c r="AQ92" s="160"/>
      <c r="AR92" s="160"/>
      <c r="AS92" s="161">
        <v>0</v>
      </c>
      <c r="AT92" s="162">
        <v>0</v>
      </c>
      <c r="AU92" s="160"/>
      <c r="AV92" s="356">
        <v>0</v>
      </c>
      <c r="AW92" s="160">
        <v>5</v>
      </c>
      <c r="AX92" s="160"/>
      <c r="AY92" s="160"/>
      <c r="AZ92" s="161">
        <v>0</v>
      </c>
      <c r="BA92" s="162">
        <v>0</v>
      </c>
      <c r="BB92" s="160"/>
      <c r="BC92" s="163">
        <v>0</v>
      </c>
      <c r="BD92" s="160"/>
      <c r="BE92" s="160"/>
      <c r="BF92" s="161">
        <v>0</v>
      </c>
      <c r="BG92" s="162">
        <v>0</v>
      </c>
      <c r="BH92" s="160"/>
      <c r="BI92" s="163">
        <v>0</v>
      </c>
      <c r="BJ92" s="160">
        <v>5</v>
      </c>
      <c r="BK92" s="160">
        <v>5</v>
      </c>
      <c r="BL92" s="161">
        <v>9.3527871305649081E-4</v>
      </c>
      <c r="BM92" s="162">
        <v>3.4000000000000002E-2</v>
      </c>
      <c r="BN92" s="160">
        <v>17</v>
      </c>
      <c r="BO92" s="163">
        <v>540.25616640699309</v>
      </c>
    </row>
    <row r="93" spans="1:67" x14ac:dyDescent="0.3">
      <c r="A93" s="19" t="s">
        <v>205</v>
      </c>
      <c r="B93" s="16" t="s">
        <v>227</v>
      </c>
      <c r="C93" s="159">
        <v>11355</v>
      </c>
      <c r="D93" s="160">
        <v>11355</v>
      </c>
      <c r="E93" s="161">
        <v>0.99710221285563749</v>
      </c>
      <c r="F93" s="162">
        <v>0.6397534125935711</v>
      </c>
      <c r="G93" s="160">
        <v>726440</v>
      </c>
      <c r="H93" s="163">
        <v>29724471.919999998</v>
      </c>
      <c r="I93" s="163">
        <v>769351.00006879668</v>
      </c>
      <c r="J93" s="160"/>
      <c r="K93" s="160"/>
      <c r="L93" s="161">
        <v>0</v>
      </c>
      <c r="M93" s="162">
        <v>0</v>
      </c>
      <c r="N93" s="160"/>
      <c r="O93" s="163">
        <v>0</v>
      </c>
      <c r="P93" s="163">
        <v>0</v>
      </c>
      <c r="Q93" s="160">
        <v>33</v>
      </c>
      <c r="R93" s="160">
        <v>33</v>
      </c>
      <c r="S93" s="161">
        <v>2.897787144362487E-3</v>
      </c>
      <c r="T93" s="162">
        <v>4.6060606060606066E-2</v>
      </c>
      <c r="U93" s="160">
        <v>152</v>
      </c>
      <c r="V93" s="165">
        <v>6219.5360000000001</v>
      </c>
      <c r="W93" s="163">
        <v>2697.6386556322213</v>
      </c>
      <c r="X93" s="160"/>
      <c r="Y93" s="160"/>
      <c r="Z93" s="161">
        <v>0</v>
      </c>
      <c r="AA93" s="162">
        <v>0</v>
      </c>
      <c r="AB93" s="160"/>
      <c r="AC93" s="165">
        <v>0</v>
      </c>
      <c r="AD93" s="163">
        <v>0</v>
      </c>
      <c r="AE93" s="160"/>
      <c r="AF93" s="160"/>
      <c r="AG93" s="161">
        <v>0</v>
      </c>
      <c r="AH93" s="162">
        <v>0</v>
      </c>
      <c r="AI93" s="160"/>
      <c r="AJ93" s="163">
        <v>0</v>
      </c>
      <c r="AK93" s="160"/>
      <c r="AL93" s="160"/>
      <c r="AM93" s="162">
        <v>0</v>
      </c>
      <c r="AN93" s="160"/>
      <c r="AO93" s="160">
        <v>0</v>
      </c>
      <c r="AP93" s="160"/>
      <c r="AQ93" s="160"/>
      <c r="AR93" s="160"/>
      <c r="AS93" s="161">
        <v>0</v>
      </c>
      <c r="AT93" s="162">
        <v>0</v>
      </c>
      <c r="AU93" s="160"/>
      <c r="AV93" s="356">
        <v>0</v>
      </c>
      <c r="AW93" s="160">
        <v>0</v>
      </c>
      <c r="AX93" s="160"/>
      <c r="AY93" s="160"/>
      <c r="AZ93" s="161">
        <v>0</v>
      </c>
      <c r="BA93" s="162">
        <v>0</v>
      </c>
      <c r="BB93" s="160"/>
      <c r="BC93" s="163">
        <v>0</v>
      </c>
      <c r="BD93" s="160"/>
      <c r="BE93" s="160"/>
      <c r="BF93" s="161">
        <v>0</v>
      </c>
      <c r="BG93" s="162">
        <v>0</v>
      </c>
      <c r="BH93" s="160"/>
      <c r="BI93" s="163">
        <v>0</v>
      </c>
      <c r="BJ93" s="160"/>
      <c r="BK93" s="160"/>
      <c r="BL93" s="161">
        <v>0</v>
      </c>
      <c r="BM93" s="162">
        <v>0</v>
      </c>
      <c r="BN93" s="160"/>
      <c r="BO93" s="163">
        <v>0</v>
      </c>
    </row>
    <row r="94" spans="1:67" x14ac:dyDescent="0.3">
      <c r="A94" s="19" t="s">
        <v>229</v>
      </c>
      <c r="B94" s="16" t="s">
        <v>232</v>
      </c>
      <c r="C94" s="159">
        <v>5991</v>
      </c>
      <c r="D94" s="160">
        <v>5991</v>
      </c>
      <c r="E94" s="161">
        <v>1.6247440573853852E-2</v>
      </c>
      <c r="F94" s="162">
        <v>0.87342847604740437</v>
      </c>
      <c r="G94" s="160">
        <v>523271</v>
      </c>
      <c r="H94" s="163">
        <v>21411202.778000001</v>
      </c>
      <c r="I94" s="163">
        <v>405916.49858319334</v>
      </c>
      <c r="J94" s="160"/>
      <c r="K94" s="160"/>
      <c r="L94" s="161">
        <v>0</v>
      </c>
      <c r="M94" s="162">
        <v>0</v>
      </c>
      <c r="N94" s="160"/>
      <c r="O94" s="163">
        <v>0</v>
      </c>
      <c r="P94" s="163">
        <v>0</v>
      </c>
      <c r="Q94" s="160">
        <v>184440</v>
      </c>
      <c r="R94" s="160">
        <v>182857</v>
      </c>
      <c r="S94" s="161">
        <v>0.49590356217880049</v>
      </c>
      <c r="T94" s="162">
        <v>0.13896782731861509</v>
      </c>
      <c r="U94" s="160">
        <v>2541124</v>
      </c>
      <c r="V94" s="165">
        <v>103977711.832</v>
      </c>
      <c r="W94" s="163">
        <v>14947942.777361849</v>
      </c>
      <c r="X94" s="160">
        <v>54213</v>
      </c>
      <c r="Y94" s="160">
        <v>54181</v>
      </c>
      <c r="Z94" s="161">
        <v>0.14693750254247631</v>
      </c>
      <c r="AA94" s="162">
        <v>0.70012587438400908</v>
      </c>
      <c r="AB94" s="160">
        <v>3793352</v>
      </c>
      <c r="AC94" s="165">
        <v>155216377.13600001</v>
      </c>
      <c r="AD94" s="163">
        <v>7104123.348374173</v>
      </c>
      <c r="AE94" s="160">
        <v>7395</v>
      </c>
      <c r="AF94" s="160">
        <v>7395</v>
      </c>
      <c r="AG94" s="161">
        <v>2.0055053086905229E-2</v>
      </c>
      <c r="AH94" s="162">
        <v>0.23467072346179851</v>
      </c>
      <c r="AI94" s="160">
        <v>173539</v>
      </c>
      <c r="AJ94" s="163">
        <v>1128230.9139839341</v>
      </c>
      <c r="AK94" s="160">
        <v>23215</v>
      </c>
      <c r="AL94" s="160">
        <v>23215</v>
      </c>
      <c r="AM94" s="162">
        <v>6.2535408141287965</v>
      </c>
      <c r="AN94" s="160">
        <v>14517595</v>
      </c>
      <c r="AO94" s="160">
        <v>23389.458611111095</v>
      </c>
      <c r="AP94" s="160"/>
      <c r="AQ94" s="160"/>
      <c r="AR94" s="160"/>
      <c r="AS94" s="161">
        <v>0</v>
      </c>
      <c r="AT94" s="162">
        <v>0</v>
      </c>
      <c r="AU94" s="160"/>
      <c r="AV94" s="356">
        <v>0</v>
      </c>
      <c r="AW94" s="160">
        <v>95096</v>
      </c>
      <c r="AX94" s="160">
        <v>63915</v>
      </c>
      <c r="AY94" s="160">
        <v>63915</v>
      </c>
      <c r="AZ94" s="161">
        <v>0.17333586450974278</v>
      </c>
      <c r="BA94" s="162">
        <v>0.16190143158882889</v>
      </c>
      <c r="BB94" s="160">
        <v>1034793</v>
      </c>
      <c r="BC94" s="163">
        <v>15027868.719774995</v>
      </c>
      <c r="BD94" s="160">
        <v>31081</v>
      </c>
      <c r="BE94" s="160">
        <v>31081</v>
      </c>
      <c r="BF94" s="161">
        <v>8.429088640893867E-2</v>
      </c>
      <c r="BG94" s="162">
        <v>0.16900003217399695</v>
      </c>
      <c r="BH94" s="160">
        <v>525269</v>
      </c>
      <c r="BI94" s="163">
        <v>7307849.2948341798</v>
      </c>
      <c r="BJ94" s="160">
        <v>100</v>
      </c>
      <c r="BK94" s="160">
        <v>100</v>
      </c>
      <c r="BL94" s="161">
        <v>2.7119747243955686E-4</v>
      </c>
      <c r="BM94" s="162">
        <v>0.19550000000000001</v>
      </c>
      <c r="BN94" s="160">
        <v>1955</v>
      </c>
      <c r="BO94" s="163">
        <v>10805.12332813986</v>
      </c>
    </row>
    <row r="95" spans="1:67" x14ac:dyDescent="0.3">
      <c r="A95" s="19" t="s">
        <v>229</v>
      </c>
      <c r="B95" s="16" t="s">
        <v>233</v>
      </c>
      <c r="C95" s="159">
        <v>1454</v>
      </c>
      <c r="D95" s="160">
        <v>1454</v>
      </c>
      <c r="E95" s="161">
        <v>9.5852121403897372E-3</v>
      </c>
      <c r="F95" s="162">
        <v>1.000261348005502</v>
      </c>
      <c r="G95" s="160">
        <v>145438</v>
      </c>
      <c r="H95" s="163">
        <v>5951032.0839999998</v>
      </c>
      <c r="I95" s="163">
        <v>98514.870462354054</v>
      </c>
      <c r="J95" s="160"/>
      <c r="K95" s="160"/>
      <c r="L95" s="161">
        <v>0</v>
      </c>
      <c r="M95" s="162">
        <v>0</v>
      </c>
      <c r="N95" s="160"/>
      <c r="O95" s="163">
        <v>0</v>
      </c>
      <c r="P95" s="163">
        <v>0</v>
      </c>
      <c r="Q95" s="160">
        <v>62979</v>
      </c>
      <c r="R95" s="160">
        <v>62979</v>
      </c>
      <c r="S95" s="161">
        <v>0.41517680563246578</v>
      </c>
      <c r="T95" s="162">
        <v>6.2492894456882456E-2</v>
      </c>
      <c r="U95" s="160">
        <v>393574</v>
      </c>
      <c r="V95" s="165">
        <v>16104260.932</v>
      </c>
      <c r="W95" s="163">
        <v>5148320.7543352013</v>
      </c>
      <c r="X95" s="160">
        <v>22770</v>
      </c>
      <c r="Y95" s="160">
        <v>22770</v>
      </c>
      <c r="Z95" s="161">
        <v>0.15010679534846927</v>
      </c>
      <c r="AA95" s="162">
        <v>0.60014009661835754</v>
      </c>
      <c r="AB95" s="160">
        <v>1366519</v>
      </c>
      <c r="AC95" s="165">
        <v>55915224.442000002</v>
      </c>
      <c r="AD95" s="163">
        <v>2985564.8408571258</v>
      </c>
      <c r="AE95" s="160">
        <v>14143</v>
      </c>
      <c r="AF95" s="160">
        <v>14143</v>
      </c>
      <c r="AG95" s="161">
        <v>9.3234976135854228E-2</v>
      </c>
      <c r="AH95" s="162">
        <v>0.25163190270805347</v>
      </c>
      <c r="AI95" s="160">
        <v>355883</v>
      </c>
      <c r="AJ95" s="163">
        <v>2157751.1584144393</v>
      </c>
      <c r="AK95" s="160">
        <v>3115</v>
      </c>
      <c r="AL95" s="160">
        <v>3115</v>
      </c>
      <c r="AM95" s="162">
        <v>5.4416276083467094</v>
      </c>
      <c r="AN95" s="160">
        <v>1695067</v>
      </c>
      <c r="AO95" s="160">
        <v>2730.9412777777761</v>
      </c>
      <c r="AP95" s="160"/>
      <c r="AQ95" s="160"/>
      <c r="AR95" s="160"/>
      <c r="AS95" s="161">
        <v>0</v>
      </c>
      <c r="AT95" s="162">
        <v>0</v>
      </c>
      <c r="AU95" s="160"/>
      <c r="AV95" s="356">
        <v>0</v>
      </c>
      <c r="AW95" s="160">
        <v>47231</v>
      </c>
      <c r="AX95" s="160">
        <v>22931</v>
      </c>
      <c r="AY95" s="160">
        <v>22931</v>
      </c>
      <c r="AZ95" s="161">
        <v>0.15116815652770088</v>
      </c>
      <c r="BA95" s="162">
        <v>0.13944442021717326</v>
      </c>
      <c r="BB95" s="160">
        <v>319760</v>
      </c>
      <c r="BC95" s="163">
        <v>5391599.1177839385</v>
      </c>
      <c r="BD95" s="160">
        <v>24300</v>
      </c>
      <c r="BE95" s="160">
        <v>24300</v>
      </c>
      <c r="BF95" s="161">
        <v>0.16019302270390001</v>
      </c>
      <c r="BG95" s="162">
        <v>0.1837</v>
      </c>
      <c r="BH95" s="160">
        <v>446391</v>
      </c>
      <c r="BI95" s="163">
        <v>5713482.1229841569</v>
      </c>
      <c r="BJ95" s="160"/>
      <c r="BK95" s="160"/>
      <c r="BL95" s="161">
        <v>0</v>
      </c>
      <c r="BM95" s="162">
        <v>0</v>
      </c>
      <c r="BN95" s="160"/>
      <c r="BO95" s="163">
        <v>0</v>
      </c>
    </row>
    <row r="96" spans="1:67" x14ac:dyDescent="0.3">
      <c r="A96" s="19" t="s">
        <v>229</v>
      </c>
      <c r="B96" s="16" t="s">
        <v>235</v>
      </c>
      <c r="C96" s="159">
        <v>3872</v>
      </c>
      <c r="D96" s="160">
        <v>3872</v>
      </c>
      <c r="E96" s="161">
        <v>1.6462935011373542E-2</v>
      </c>
      <c r="F96" s="162">
        <v>0.84458419421487607</v>
      </c>
      <c r="G96" s="160">
        <v>327023</v>
      </c>
      <c r="H96" s="163">
        <v>13381127.114</v>
      </c>
      <c r="I96" s="163">
        <v>262344.96453248622</v>
      </c>
      <c r="J96" s="160">
        <v>338</v>
      </c>
      <c r="K96" s="160">
        <v>338</v>
      </c>
      <c r="L96" s="161">
        <v>1.4371053806415952E-3</v>
      </c>
      <c r="M96" s="162">
        <v>0.47967455621301774</v>
      </c>
      <c r="N96" s="160">
        <v>16213</v>
      </c>
      <c r="O96" s="163">
        <v>663403.53399999999</v>
      </c>
      <c r="P96" s="163">
        <v>103819.02430141033</v>
      </c>
      <c r="Q96" s="160">
        <v>86779</v>
      </c>
      <c r="R96" s="160">
        <v>86779</v>
      </c>
      <c r="S96" s="161">
        <v>0.36896617700206213</v>
      </c>
      <c r="T96" s="162">
        <v>9.4783876283432628E-2</v>
      </c>
      <c r="U96" s="160">
        <v>822525</v>
      </c>
      <c r="V96" s="165">
        <v>33656077.950000003</v>
      </c>
      <c r="W96" s="163">
        <v>7093890.4514275305</v>
      </c>
      <c r="X96" s="160">
        <v>43142</v>
      </c>
      <c r="Y96" s="160">
        <v>43142</v>
      </c>
      <c r="Z96" s="161">
        <v>0.18343077021195178</v>
      </c>
      <c r="AA96" s="162">
        <v>0.61309002827870751</v>
      </c>
      <c r="AB96" s="160">
        <v>2644993</v>
      </c>
      <c r="AC96" s="165">
        <v>108227823.574</v>
      </c>
      <c r="AD96" s="163">
        <v>5656707.8772181869</v>
      </c>
      <c r="AE96" s="160">
        <v>996</v>
      </c>
      <c r="AF96" s="160">
        <v>996</v>
      </c>
      <c r="AG96" s="161">
        <v>4.23478390271902E-3</v>
      </c>
      <c r="AH96" s="162">
        <v>0.1936144578313253</v>
      </c>
      <c r="AI96" s="160">
        <v>19284</v>
      </c>
      <c r="AJ96" s="163">
        <v>151956.45575767386</v>
      </c>
      <c r="AK96" s="160">
        <v>5806</v>
      </c>
      <c r="AL96" s="160">
        <v>5806</v>
      </c>
      <c r="AM96" s="162">
        <v>6.1555993799517736</v>
      </c>
      <c r="AN96" s="160">
        <v>3573941</v>
      </c>
      <c r="AO96" s="160">
        <v>5758.0160555555522</v>
      </c>
      <c r="AP96" s="160"/>
      <c r="AQ96" s="160"/>
      <c r="AR96" s="160"/>
      <c r="AS96" s="161">
        <v>0</v>
      </c>
      <c r="AT96" s="162">
        <v>0</v>
      </c>
      <c r="AU96" s="160"/>
      <c r="AV96" s="356">
        <v>0</v>
      </c>
      <c r="AW96" s="160">
        <v>94262</v>
      </c>
      <c r="AX96" s="160">
        <v>44173</v>
      </c>
      <c r="AY96" s="160">
        <v>44173</v>
      </c>
      <c r="AZ96" s="161">
        <v>0.18781436680201535</v>
      </c>
      <c r="BA96" s="162">
        <v>0.13226767482398752</v>
      </c>
      <c r="BB96" s="160">
        <v>584266</v>
      </c>
      <c r="BC96" s="163">
        <v>10386075.95961231</v>
      </c>
      <c r="BD96" s="160">
        <v>50089</v>
      </c>
      <c r="BE96" s="160">
        <v>50089</v>
      </c>
      <c r="BF96" s="161">
        <v>0.21296796275431026</v>
      </c>
      <c r="BG96" s="162">
        <v>0.15650002994669487</v>
      </c>
      <c r="BH96" s="160">
        <v>783893</v>
      </c>
      <c r="BI96" s="163">
        <v>11777061.977701787</v>
      </c>
      <c r="BJ96" s="160"/>
      <c r="BK96" s="160"/>
      <c r="BL96" s="161">
        <v>0</v>
      </c>
      <c r="BM96" s="162">
        <v>0</v>
      </c>
      <c r="BN96" s="160"/>
      <c r="BO96" s="163">
        <v>0</v>
      </c>
    </row>
    <row r="97" spans="1:67" x14ac:dyDescent="0.3">
      <c r="A97" s="19" t="s">
        <v>229</v>
      </c>
      <c r="B97" s="16" t="s">
        <v>237</v>
      </c>
      <c r="C97" s="159">
        <v>105563</v>
      </c>
      <c r="D97" s="160">
        <v>105563</v>
      </c>
      <c r="E97" s="161">
        <v>0.35513084901312358</v>
      </c>
      <c r="F97" s="162">
        <v>0.80742523422032331</v>
      </c>
      <c r="G97" s="160">
        <v>8523423</v>
      </c>
      <c r="H97" s="163">
        <v>348761422.31400001</v>
      </c>
      <c r="I97" s="163">
        <v>7152355.7569583785</v>
      </c>
      <c r="J97" s="160">
        <v>18484</v>
      </c>
      <c r="K97" s="160">
        <v>18484</v>
      </c>
      <c r="L97" s="161">
        <v>6.2183138155969195E-2</v>
      </c>
      <c r="M97" s="162">
        <v>0.53752326336290845</v>
      </c>
      <c r="N97" s="160">
        <v>993558</v>
      </c>
      <c r="O97" s="163">
        <v>40654406.244000003</v>
      </c>
      <c r="P97" s="163">
        <v>5677487.707654641</v>
      </c>
      <c r="Q97" s="160">
        <v>64783</v>
      </c>
      <c r="R97" s="160">
        <v>64783</v>
      </c>
      <c r="S97" s="161">
        <v>0.21794039380859948</v>
      </c>
      <c r="T97" s="162">
        <v>0.13249340104657087</v>
      </c>
      <c r="U97" s="160">
        <v>858332</v>
      </c>
      <c r="V97" s="165">
        <v>35121228.776000001</v>
      </c>
      <c r="W97" s="163">
        <v>5295791.6675097635</v>
      </c>
      <c r="X97" s="160">
        <v>19799</v>
      </c>
      <c r="Y97" s="160">
        <v>19799</v>
      </c>
      <c r="Z97" s="161">
        <v>6.6607008891475555E-2</v>
      </c>
      <c r="AA97" s="162">
        <v>0.64357997878680739</v>
      </c>
      <c r="AB97" s="160">
        <v>1274224</v>
      </c>
      <c r="AC97" s="165">
        <v>52138697.631999999</v>
      </c>
      <c r="AD97" s="163">
        <v>2596012.2215252626</v>
      </c>
      <c r="AE97" s="160">
        <v>2469</v>
      </c>
      <c r="AF97" s="160">
        <v>2469</v>
      </c>
      <c r="AG97" s="161">
        <v>8.3061116699355095E-3</v>
      </c>
      <c r="AH97" s="162">
        <v>0.27507492912110165</v>
      </c>
      <c r="AI97" s="160">
        <v>67916</v>
      </c>
      <c r="AJ97" s="163">
        <v>376687.23821857106</v>
      </c>
      <c r="AK97" s="160">
        <v>9761</v>
      </c>
      <c r="AL97" s="160">
        <v>9761</v>
      </c>
      <c r="AM97" s="162">
        <v>5.9350056346685793</v>
      </c>
      <c r="AN97" s="160">
        <v>5793159</v>
      </c>
      <c r="AO97" s="160">
        <v>9333.4228333333267</v>
      </c>
      <c r="AP97" s="160"/>
      <c r="AQ97" s="160">
        <v>11304</v>
      </c>
      <c r="AR97" s="160">
        <v>11304</v>
      </c>
      <c r="AS97" s="161">
        <v>3.8028467524078978E-2</v>
      </c>
      <c r="AT97" s="162">
        <v>0.23915958952583158</v>
      </c>
      <c r="AU97" s="160">
        <v>270346</v>
      </c>
      <c r="AV97" s="356">
        <v>59.579436942675166</v>
      </c>
      <c r="AW97" s="160">
        <v>65088</v>
      </c>
      <c r="AX97" s="160">
        <v>35723</v>
      </c>
      <c r="AY97" s="160">
        <v>35723</v>
      </c>
      <c r="AZ97" s="161">
        <v>0.12017789679429169</v>
      </c>
      <c r="BA97" s="162">
        <v>0.15948716513170788</v>
      </c>
      <c r="BB97" s="160">
        <v>569736</v>
      </c>
      <c r="BC97" s="163">
        <v>8399288.9662289303</v>
      </c>
      <c r="BD97" s="160">
        <v>9937</v>
      </c>
      <c r="BE97" s="160">
        <v>9937</v>
      </c>
      <c r="BF97" s="161">
        <v>3.3429660455305446E-2</v>
      </c>
      <c r="BG97" s="162">
        <v>0.19279963771762101</v>
      </c>
      <c r="BH97" s="160">
        <v>191585</v>
      </c>
      <c r="BI97" s="163">
        <v>2336414.4796746322</v>
      </c>
      <c r="BJ97" s="160">
        <v>19428</v>
      </c>
      <c r="BK97" s="160">
        <v>19428</v>
      </c>
      <c r="BL97" s="161">
        <v>6.5358905436819395E-2</v>
      </c>
      <c r="BM97" s="162">
        <v>0.23909151739757054</v>
      </c>
      <c r="BN97" s="160">
        <v>464507</v>
      </c>
      <c r="BO97" s="163">
        <v>2099219.3601910118</v>
      </c>
    </row>
    <row r="98" spans="1:67" x14ac:dyDescent="0.3">
      <c r="A98" s="19" t="s">
        <v>229</v>
      </c>
      <c r="B98" s="16" t="s">
        <v>239</v>
      </c>
      <c r="C98" s="159">
        <v>75218</v>
      </c>
      <c r="D98" s="160">
        <v>75218</v>
      </c>
      <c r="E98" s="161">
        <v>0.2657250756887945</v>
      </c>
      <c r="F98" s="162">
        <v>0.83838097263952771</v>
      </c>
      <c r="G98" s="160">
        <v>6306134</v>
      </c>
      <c r="H98" s="163">
        <v>258034391.01199999</v>
      </c>
      <c r="I98" s="163">
        <v>5096349.0553214224</v>
      </c>
      <c r="J98" s="160">
        <v>12022</v>
      </c>
      <c r="K98" s="160">
        <v>12022</v>
      </c>
      <c r="L98" s="161">
        <v>4.2470510515178382E-2</v>
      </c>
      <c r="M98" s="162">
        <v>0.56469971718516054</v>
      </c>
      <c r="N98" s="160">
        <v>678882</v>
      </c>
      <c r="O98" s="163">
        <v>27778493.675999999</v>
      </c>
      <c r="P98" s="163">
        <v>3692639.9708625888</v>
      </c>
      <c r="Q98" s="160">
        <v>90155</v>
      </c>
      <c r="R98" s="160">
        <v>90155</v>
      </c>
      <c r="S98" s="161">
        <v>0.31849350153850503</v>
      </c>
      <c r="T98" s="162">
        <v>0.10915900393766291</v>
      </c>
      <c r="U98" s="160">
        <v>984123</v>
      </c>
      <c r="V98" s="165">
        <v>40268344.913999997</v>
      </c>
      <c r="W98" s="163">
        <v>7369867.0605612993</v>
      </c>
      <c r="X98" s="160">
        <v>12153</v>
      </c>
      <c r="Y98" s="160">
        <v>12153</v>
      </c>
      <c r="Z98" s="161">
        <v>4.2933298477039007E-2</v>
      </c>
      <c r="AA98" s="162">
        <v>0.6612005266189418</v>
      </c>
      <c r="AB98" s="160">
        <v>803557</v>
      </c>
      <c r="AC98" s="165">
        <v>32879945.325999998</v>
      </c>
      <c r="AD98" s="163">
        <v>1593481.3136116227</v>
      </c>
      <c r="AE98" s="160">
        <v>16680</v>
      </c>
      <c r="AF98" s="160">
        <v>16680</v>
      </c>
      <c r="AG98" s="161">
        <v>5.8925978655230034E-2</v>
      </c>
      <c r="AH98" s="162">
        <v>0.27302817745803354</v>
      </c>
      <c r="AI98" s="160">
        <v>455411</v>
      </c>
      <c r="AJ98" s="163">
        <v>2544812.9337730925</v>
      </c>
      <c r="AK98" s="160">
        <v>23471</v>
      </c>
      <c r="AL98" s="160">
        <v>23471</v>
      </c>
      <c r="AM98" s="162">
        <v>5.9338000085211533</v>
      </c>
      <c r="AN98" s="160">
        <v>13927222</v>
      </c>
      <c r="AO98" s="160">
        <v>22438.302111111097</v>
      </c>
      <c r="AP98" s="160"/>
      <c r="AQ98" s="160"/>
      <c r="AR98" s="160"/>
      <c r="AS98" s="161">
        <v>0</v>
      </c>
      <c r="AT98" s="162">
        <v>0</v>
      </c>
      <c r="AU98" s="160"/>
      <c r="AV98" s="356">
        <v>0</v>
      </c>
      <c r="AW98" s="160">
        <v>53368</v>
      </c>
      <c r="AX98" s="160">
        <v>36410</v>
      </c>
      <c r="AY98" s="160">
        <v>36410</v>
      </c>
      <c r="AZ98" s="161">
        <v>0.12862679153698595</v>
      </c>
      <c r="BA98" s="162">
        <v>0.14970612469101893</v>
      </c>
      <c r="BB98" s="160">
        <v>545080</v>
      </c>
      <c r="BC98" s="163">
        <v>8560818.2756318171</v>
      </c>
      <c r="BD98" s="160">
        <v>16286</v>
      </c>
      <c r="BE98" s="160">
        <v>16286</v>
      </c>
      <c r="BF98" s="161">
        <v>5.7534082037114888E-2</v>
      </c>
      <c r="BG98" s="162">
        <v>0.20150006140243154</v>
      </c>
      <c r="BH98" s="160">
        <v>328163</v>
      </c>
      <c r="BI98" s="163">
        <v>3829208.6360049373</v>
      </c>
      <c r="BJ98" s="160">
        <v>672</v>
      </c>
      <c r="BK98" s="160">
        <v>672</v>
      </c>
      <c r="BL98" s="161">
        <v>2.3739962623689796E-3</v>
      </c>
      <c r="BM98" s="162">
        <v>0.22479166666666667</v>
      </c>
      <c r="BN98" s="160">
        <v>15106</v>
      </c>
      <c r="BO98" s="163">
        <v>72610.428765099859</v>
      </c>
    </row>
    <row r="99" spans="1:67" x14ac:dyDescent="0.3">
      <c r="A99" s="19" t="s">
        <v>229</v>
      </c>
      <c r="B99" s="16" t="s">
        <v>241</v>
      </c>
      <c r="C99" s="159">
        <v>33112</v>
      </c>
      <c r="D99" s="160">
        <v>33112</v>
      </c>
      <c r="E99" s="161">
        <v>7.2819398567011348E-2</v>
      </c>
      <c r="F99" s="162">
        <v>0.82181897801401305</v>
      </c>
      <c r="G99" s="160">
        <v>2721207</v>
      </c>
      <c r="H99" s="163">
        <v>111346348.02599999</v>
      </c>
      <c r="I99" s="163">
        <v>2243483.0747933066</v>
      </c>
      <c r="J99" s="160">
        <v>807</v>
      </c>
      <c r="K99" s="160">
        <v>807</v>
      </c>
      <c r="L99" s="161">
        <v>1.7747419256939527E-3</v>
      </c>
      <c r="M99" s="162">
        <v>0.55693928128872361</v>
      </c>
      <c r="N99" s="160">
        <v>44945</v>
      </c>
      <c r="O99" s="163">
        <v>1839059.51</v>
      </c>
      <c r="P99" s="163">
        <v>247875.59944153295</v>
      </c>
      <c r="Q99" s="160">
        <v>201655</v>
      </c>
      <c r="R99" s="160">
        <v>201655</v>
      </c>
      <c r="S99" s="161">
        <v>0.44347655889196286</v>
      </c>
      <c r="T99" s="162">
        <v>0.11500781036919491</v>
      </c>
      <c r="U99" s="160">
        <v>2319190</v>
      </c>
      <c r="V99" s="165">
        <v>94896616.420000002</v>
      </c>
      <c r="W99" s="163">
        <v>16484615.851561079</v>
      </c>
      <c r="X99" s="160">
        <v>28713</v>
      </c>
      <c r="Y99" s="160">
        <v>28713</v>
      </c>
      <c r="Z99" s="161">
        <v>6.3145185765118295E-2</v>
      </c>
      <c r="AA99" s="162">
        <v>0.56701180649879845</v>
      </c>
      <c r="AB99" s="160">
        <v>1628061</v>
      </c>
      <c r="AC99" s="165">
        <v>66616999.997999996</v>
      </c>
      <c r="AD99" s="163">
        <v>3764801.1978713502</v>
      </c>
      <c r="AE99" s="160">
        <v>40233</v>
      </c>
      <c r="AF99" s="160">
        <v>40233</v>
      </c>
      <c r="AG99" s="161">
        <v>8.8479791693240148E-2</v>
      </c>
      <c r="AH99" s="162">
        <v>0.25156687296497898</v>
      </c>
      <c r="AI99" s="160">
        <v>1012129</v>
      </c>
      <c r="AJ99" s="163">
        <v>6138216.9523077235</v>
      </c>
      <c r="AK99" s="160">
        <v>20157</v>
      </c>
      <c r="AL99" s="160">
        <v>20157</v>
      </c>
      <c r="AM99" s="162">
        <v>6.0239906732152599</v>
      </c>
      <c r="AN99" s="160">
        <v>12142558</v>
      </c>
      <c r="AO99" s="160">
        <v>19563.0101111111</v>
      </c>
      <c r="AP99" s="160"/>
      <c r="AQ99" s="160"/>
      <c r="AR99" s="160"/>
      <c r="AS99" s="161">
        <v>0</v>
      </c>
      <c r="AT99" s="162">
        <v>0</v>
      </c>
      <c r="AU99" s="160"/>
      <c r="AV99" s="356">
        <v>0</v>
      </c>
      <c r="AW99" s="160">
        <v>130037</v>
      </c>
      <c r="AX99" s="160">
        <v>70055</v>
      </c>
      <c r="AY99" s="160">
        <v>70055</v>
      </c>
      <c r="AZ99" s="161">
        <v>0.15406387311584865</v>
      </c>
      <c r="BA99" s="162">
        <v>0.14856327171508099</v>
      </c>
      <c r="BB99" s="160">
        <v>1040760</v>
      </c>
      <c r="BC99" s="163">
        <v>16471522.227393214</v>
      </c>
      <c r="BD99" s="160">
        <v>59982</v>
      </c>
      <c r="BE99" s="160">
        <v>59982</v>
      </c>
      <c r="BF99" s="161">
        <v>0.13191148722053864</v>
      </c>
      <c r="BG99" s="162">
        <v>0.17649994998499552</v>
      </c>
      <c r="BH99" s="160">
        <v>1058682</v>
      </c>
      <c r="BI99" s="163">
        <v>14103131.057647558</v>
      </c>
      <c r="BJ99" s="160"/>
      <c r="BK99" s="160"/>
      <c r="BL99" s="161">
        <v>0</v>
      </c>
      <c r="BM99" s="162">
        <v>0</v>
      </c>
      <c r="BN99" s="160"/>
      <c r="BO99" s="163">
        <v>0</v>
      </c>
    </row>
    <row r="100" spans="1:67" x14ac:dyDescent="0.3">
      <c r="A100" s="19" t="s">
        <v>229</v>
      </c>
      <c r="B100" s="16" t="s">
        <v>245</v>
      </c>
      <c r="C100" s="159">
        <v>47372</v>
      </c>
      <c r="D100" s="160">
        <v>47372</v>
      </c>
      <c r="E100" s="161">
        <v>0.16317167263709012</v>
      </c>
      <c r="F100" s="162">
        <v>0.96755361817107155</v>
      </c>
      <c r="G100" s="160">
        <v>4583495</v>
      </c>
      <c r="H100" s="163">
        <v>187547448.41</v>
      </c>
      <c r="I100" s="163">
        <v>3209660.5526428036</v>
      </c>
      <c r="J100" s="160">
        <v>6433</v>
      </c>
      <c r="K100" s="160">
        <v>6433</v>
      </c>
      <c r="L100" s="161">
        <v>2.2158308073849546E-2</v>
      </c>
      <c r="M100" s="162">
        <v>0.59654904399191666</v>
      </c>
      <c r="N100" s="160">
        <v>383760</v>
      </c>
      <c r="O100" s="163">
        <v>15702691.68</v>
      </c>
      <c r="P100" s="163">
        <v>1975940.1873697415</v>
      </c>
      <c r="Q100" s="160">
        <v>94119</v>
      </c>
      <c r="R100" s="160">
        <v>86169</v>
      </c>
      <c r="S100" s="161">
        <v>0.29680697161752551</v>
      </c>
      <c r="T100" s="162">
        <v>0.11033689609952535</v>
      </c>
      <c r="U100" s="160">
        <v>950762</v>
      </c>
      <c r="V100" s="165">
        <v>38903279.516000003</v>
      </c>
      <c r="W100" s="163">
        <v>7044025.0096112993</v>
      </c>
      <c r="X100" s="160">
        <v>15184</v>
      </c>
      <c r="Y100" s="160">
        <v>15127</v>
      </c>
      <c r="Z100" s="161">
        <v>5.2104574262882335E-2</v>
      </c>
      <c r="AA100" s="162">
        <v>0.65534276459311169</v>
      </c>
      <c r="AB100" s="160">
        <v>991337</v>
      </c>
      <c r="AC100" s="165">
        <v>40563527.365999997</v>
      </c>
      <c r="AD100" s="163">
        <v>1983427.287994982</v>
      </c>
      <c r="AE100" s="160">
        <v>38649</v>
      </c>
      <c r="AF100" s="160">
        <v>38649</v>
      </c>
      <c r="AG100" s="161">
        <v>0.1331255166712593</v>
      </c>
      <c r="AH100" s="162">
        <v>0.30641801857745349</v>
      </c>
      <c r="AI100" s="160">
        <v>1184275</v>
      </c>
      <c r="AJ100" s="163">
        <v>5896551.2636328684</v>
      </c>
      <c r="AK100" s="160">
        <v>32255</v>
      </c>
      <c r="AL100" s="160">
        <v>32255</v>
      </c>
      <c r="AM100" s="162">
        <v>6.0957671678809477</v>
      </c>
      <c r="AN100" s="160">
        <v>19661897</v>
      </c>
      <c r="AO100" s="160">
        <v>31677.500722222201</v>
      </c>
      <c r="AP100" s="160"/>
      <c r="AQ100" s="160"/>
      <c r="AR100" s="160"/>
      <c r="AS100" s="161">
        <v>0</v>
      </c>
      <c r="AT100" s="162">
        <v>0</v>
      </c>
      <c r="AU100" s="160"/>
      <c r="AV100" s="356">
        <v>0</v>
      </c>
      <c r="AW100" s="160">
        <v>64315</v>
      </c>
      <c r="AX100" s="160">
        <v>54599</v>
      </c>
      <c r="AY100" s="160">
        <v>54599</v>
      </c>
      <c r="AZ100" s="161">
        <v>0.18806489391016809</v>
      </c>
      <c r="BA100" s="162">
        <v>0.16160002930456602</v>
      </c>
      <c r="BB100" s="160">
        <v>882320</v>
      </c>
      <c r="BC100" s="163">
        <v>12837465.449909957</v>
      </c>
      <c r="BD100" s="160">
        <v>9166</v>
      </c>
      <c r="BE100" s="160">
        <v>9166</v>
      </c>
      <c r="BF100" s="161">
        <v>3.157205841829705E-2</v>
      </c>
      <c r="BG100" s="162">
        <v>0.18180013091861227</v>
      </c>
      <c r="BH100" s="160">
        <v>166638</v>
      </c>
      <c r="BI100" s="163">
        <v>2155134.8616984682</v>
      </c>
      <c r="BJ100" s="160">
        <v>550</v>
      </c>
      <c r="BK100" s="160">
        <v>550</v>
      </c>
      <c r="BL100" s="161">
        <v>1.894461284100303E-3</v>
      </c>
      <c r="BM100" s="162">
        <v>0.18899999999999997</v>
      </c>
      <c r="BN100" s="160">
        <v>10395</v>
      </c>
      <c r="BO100" s="163">
        <v>59428.17830476923</v>
      </c>
    </row>
    <row r="101" spans="1:67" x14ac:dyDescent="0.3">
      <c r="A101" s="19" t="s">
        <v>229</v>
      </c>
      <c r="B101" s="16" t="s">
        <v>246</v>
      </c>
      <c r="C101" s="159">
        <v>110301</v>
      </c>
      <c r="D101" s="160">
        <v>109933</v>
      </c>
      <c r="E101" s="161">
        <v>0.53651501693492498</v>
      </c>
      <c r="F101" s="162">
        <v>0.97848971646366423</v>
      </c>
      <c r="G101" s="160">
        <v>10756831</v>
      </c>
      <c r="H101" s="163">
        <v>440148010.85799998</v>
      </c>
      <c r="I101" s="163">
        <v>7448442.4033961268</v>
      </c>
      <c r="J101" s="160">
        <v>798</v>
      </c>
      <c r="K101" s="160">
        <v>798</v>
      </c>
      <c r="L101" s="161">
        <v>3.8945447091780459E-3</v>
      </c>
      <c r="M101" s="162">
        <v>0.57750626566416041</v>
      </c>
      <c r="N101" s="160">
        <v>46085</v>
      </c>
      <c r="O101" s="163">
        <v>1885706.03</v>
      </c>
      <c r="P101" s="163">
        <v>245111.18755185042</v>
      </c>
      <c r="Q101" s="160">
        <v>59988</v>
      </c>
      <c r="R101" s="160">
        <v>48895</v>
      </c>
      <c r="S101" s="161">
        <v>0.23862627011937415</v>
      </c>
      <c r="T101" s="162">
        <v>0.15905614070968402</v>
      </c>
      <c r="U101" s="160">
        <v>777705</v>
      </c>
      <c r="V101" s="165">
        <v>31822133.189999998</v>
      </c>
      <c r="W101" s="163">
        <v>3997001.2747617415</v>
      </c>
      <c r="X101" s="160">
        <v>2987</v>
      </c>
      <c r="Y101" s="160">
        <v>2608</v>
      </c>
      <c r="Z101" s="161">
        <v>1.2728035841524241E-2</v>
      </c>
      <c r="AA101" s="162">
        <v>0.66221242331288332</v>
      </c>
      <c r="AB101" s="160">
        <v>172705</v>
      </c>
      <c r="AC101" s="165">
        <v>7066743.1899999995</v>
      </c>
      <c r="AD101" s="163">
        <v>341956.65810080734</v>
      </c>
      <c r="AE101" s="160">
        <v>30655</v>
      </c>
      <c r="AF101" s="160">
        <v>29342</v>
      </c>
      <c r="AG101" s="161">
        <v>0.14320016398082985</v>
      </c>
      <c r="AH101" s="162">
        <v>0.29189625792379525</v>
      </c>
      <c r="AI101" s="160">
        <v>856482</v>
      </c>
      <c r="AJ101" s="163">
        <v>4676932.8827826232</v>
      </c>
      <c r="AK101" s="160">
        <v>7330</v>
      </c>
      <c r="AL101" s="160">
        <v>7330</v>
      </c>
      <c r="AM101" s="162">
        <v>5.7194965893587995</v>
      </c>
      <c r="AN101" s="160">
        <v>4192391</v>
      </c>
      <c r="AO101" s="160">
        <v>6754.4077222222177</v>
      </c>
      <c r="AP101" s="160"/>
      <c r="AQ101" s="160"/>
      <c r="AR101" s="160"/>
      <c r="AS101" s="161">
        <v>0</v>
      </c>
      <c r="AT101" s="162">
        <v>0</v>
      </c>
      <c r="AU101" s="160"/>
      <c r="AV101" s="356">
        <v>0</v>
      </c>
      <c r="AW101" s="160">
        <v>6980</v>
      </c>
      <c r="AX101" s="160">
        <v>3619</v>
      </c>
      <c r="AY101" s="160">
        <v>2635</v>
      </c>
      <c r="AZ101" s="161">
        <v>1.2859806151233272E-2</v>
      </c>
      <c r="BA101" s="162">
        <v>0.16200000000000001</v>
      </c>
      <c r="BB101" s="160">
        <v>42687</v>
      </c>
      <c r="BC101" s="163">
        <v>850909.12769875152</v>
      </c>
      <c r="BD101" s="160">
        <v>3096</v>
      </c>
      <c r="BE101" s="160">
        <v>3096</v>
      </c>
      <c r="BF101" s="161">
        <v>1.5109662179968961E-2</v>
      </c>
      <c r="BG101" s="162">
        <v>0.1837984496124031</v>
      </c>
      <c r="BH101" s="160">
        <v>56904</v>
      </c>
      <c r="BI101" s="163">
        <v>727939.94455798145</v>
      </c>
      <c r="BJ101" s="160">
        <v>265</v>
      </c>
      <c r="BK101" s="160">
        <v>265</v>
      </c>
      <c r="BL101" s="161">
        <v>1.2933011878849402E-3</v>
      </c>
      <c r="BM101" s="162">
        <v>0.17618867924528303</v>
      </c>
      <c r="BN101" s="160">
        <v>4669</v>
      </c>
      <c r="BO101" s="163">
        <v>28633.576819570626</v>
      </c>
    </row>
    <row r="102" spans="1:67" x14ac:dyDescent="0.3">
      <c r="A102" s="19" t="s">
        <v>229</v>
      </c>
      <c r="B102" s="16" t="s">
        <v>248</v>
      </c>
      <c r="C102" s="159">
        <v>13239</v>
      </c>
      <c r="D102" s="160">
        <v>13239</v>
      </c>
      <c r="E102" s="161">
        <v>0.28274565918458877</v>
      </c>
      <c r="F102" s="162">
        <v>0.86197522471485766</v>
      </c>
      <c r="G102" s="160">
        <v>1141169</v>
      </c>
      <c r="H102" s="163">
        <v>46694353.141999997</v>
      </c>
      <c r="I102" s="163">
        <v>897000.25450557459</v>
      </c>
      <c r="J102" s="160">
        <v>1412</v>
      </c>
      <c r="K102" s="160">
        <v>1412</v>
      </c>
      <c r="L102" s="161">
        <v>3.0156119855626509E-2</v>
      </c>
      <c r="M102" s="162">
        <v>0.60656515580736547</v>
      </c>
      <c r="N102" s="160">
        <v>85647</v>
      </c>
      <c r="O102" s="163">
        <v>3504503.946</v>
      </c>
      <c r="P102" s="163">
        <v>433705.50980352488</v>
      </c>
      <c r="Q102" s="160">
        <v>10555</v>
      </c>
      <c r="R102" s="160">
        <v>10545</v>
      </c>
      <c r="S102" s="161">
        <v>0.22520983277449116</v>
      </c>
      <c r="T102" s="162">
        <v>0.11451493598862021</v>
      </c>
      <c r="U102" s="160">
        <v>120756</v>
      </c>
      <c r="V102" s="165">
        <v>4941094.0079999994</v>
      </c>
      <c r="W102" s="163">
        <v>862018.17041338701</v>
      </c>
      <c r="X102" s="160">
        <v>2760</v>
      </c>
      <c r="Y102" s="160">
        <v>2760</v>
      </c>
      <c r="Z102" s="161">
        <v>5.8945390086068812E-2</v>
      </c>
      <c r="AA102" s="162">
        <v>0.66102536231884057</v>
      </c>
      <c r="AB102" s="160">
        <v>182443</v>
      </c>
      <c r="AC102" s="165">
        <v>7465202.6739999996</v>
      </c>
      <c r="AD102" s="163">
        <v>361886.64737662132</v>
      </c>
      <c r="AE102" s="160">
        <v>6365</v>
      </c>
      <c r="AF102" s="160">
        <v>6365</v>
      </c>
      <c r="AG102" s="161">
        <v>0.13593746662964781</v>
      </c>
      <c r="AH102" s="162">
        <v>0.27783189316575019</v>
      </c>
      <c r="AI102" s="160">
        <v>176840</v>
      </c>
      <c r="AJ102" s="163">
        <v>971087.1896562191</v>
      </c>
      <c r="AK102" s="160">
        <v>3555</v>
      </c>
      <c r="AL102" s="160">
        <v>3555</v>
      </c>
      <c r="AM102" s="162">
        <v>6.1005007032348804</v>
      </c>
      <c r="AN102" s="160">
        <v>2168728</v>
      </c>
      <c r="AO102" s="160">
        <v>3494.0617777777757</v>
      </c>
      <c r="AP102" s="160"/>
      <c r="AQ102" s="160"/>
      <c r="AR102" s="160"/>
      <c r="AS102" s="161">
        <v>0</v>
      </c>
      <c r="AT102" s="162">
        <v>0</v>
      </c>
      <c r="AU102" s="160"/>
      <c r="AV102" s="356">
        <v>0</v>
      </c>
      <c r="AW102" s="160">
        <v>8947</v>
      </c>
      <c r="AX102" s="160">
        <v>4672</v>
      </c>
      <c r="AY102" s="160">
        <v>4672</v>
      </c>
      <c r="AZ102" s="161">
        <v>9.9780022638446916E-2</v>
      </c>
      <c r="BA102" s="162">
        <v>0.17125856164383563</v>
      </c>
      <c r="BB102" s="160">
        <v>80012</v>
      </c>
      <c r="BC102" s="163">
        <v>1098493.3530280648</v>
      </c>
      <c r="BD102" s="160">
        <v>3865</v>
      </c>
      <c r="BE102" s="160">
        <v>3865</v>
      </c>
      <c r="BF102" s="161">
        <v>8.2544903145889845E-2</v>
      </c>
      <c r="BG102" s="162">
        <v>0.18270116429495473</v>
      </c>
      <c r="BH102" s="160">
        <v>70614</v>
      </c>
      <c r="BI102" s="163">
        <v>908749.31709192449</v>
      </c>
      <c r="BJ102" s="160">
        <v>410</v>
      </c>
      <c r="BK102" s="160">
        <v>410</v>
      </c>
      <c r="BL102" s="161">
        <v>8.7563804113363099E-3</v>
      </c>
      <c r="BM102" s="162">
        <v>0.17270731707317072</v>
      </c>
      <c r="BN102" s="160">
        <v>7081</v>
      </c>
      <c r="BO102" s="163">
        <v>44301.005645373421</v>
      </c>
    </row>
    <row r="103" spans="1:67" x14ac:dyDescent="0.3">
      <c r="A103" s="19" t="s">
        <v>229</v>
      </c>
      <c r="B103" s="16" t="s">
        <v>250</v>
      </c>
      <c r="C103" s="159">
        <v>62683</v>
      </c>
      <c r="D103" s="160">
        <v>62683</v>
      </c>
      <c r="E103" s="161">
        <v>0.21028777316308936</v>
      </c>
      <c r="F103" s="162">
        <v>0.96358901137469488</v>
      </c>
      <c r="G103" s="160">
        <v>6040065</v>
      </c>
      <c r="H103" s="163">
        <v>247147379.66999999</v>
      </c>
      <c r="I103" s="163">
        <v>4247047.8852762999</v>
      </c>
      <c r="J103" s="160">
        <v>11875</v>
      </c>
      <c r="K103" s="160">
        <v>11875</v>
      </c>
      <c r="L103" s="161">
        <v>3.9838031145792097E-2</v>
      </c>
      <c r="M103" s="162">
        <v>0.59260294736842101</v>
      </c>
      <c r="N103" s="160">
        <v>703716</v>
      </c>
      <c r="O103" s="163">
        <v>28794651.287999999</v>
      </c>
      <c r="P103" s="163">
        <v>3647487.9099977743</v>
      </c>
      <c r="Q103" s="160">
        <v>52905</v>
      </c>
      <c r="R103" s="160">
        <v>52905</v>
      </c>
      <c r="S103" s="161">
        <v>0.17748471896994786</v>
      </c>
      <c r="T103" s="162">
        <v>0.1417444475947453</v>
      </c>
      <c r="U103" s="160">
        <v>749899</v>
      </c>
      <c r="V103" s="165">
        <v>30684367.281999998</v>
      </c>
      <c r="W103" s="163">
        <v>4324805.24473402</v>
      </c>
      <c r="X103" s="160">
        <v>29157</v>
      </c>
      <c r="Y103" s="160">
        <v>29157</v>
      </c>
      <c r="Z103" s="161">
        <v>9.7815366241504012E-2</v>
      </c>
      <c r="AA103" s="162">
        <v>0.68171176732860028</v>
      </c>
      <c r="AB103" s="160">
        <v>1987667</v>
      </c>
      <c r="AC103" s="165">
        <v>81331358.305999994</v>
      </c>
      <c r="AD103" s="163">
        <v>3823017.7454928067</v>
      </c>
      <c r="AE103" s="160">
        <v>50137</v>
      </c>
      <c r="AF103" s="160">
        <v>50137</v>
      </c>
      <c r="AG103" s="161">
        <v>0.16819868358371187</v>
      </c>
      <c r="AH103" s="162">
        <v>0.29623810758521651</v>
      </c>
      <c r="AI103" s="160">
        <v>1485249</v>
      </c>
      <c r="AJ103" s="163">
        <v>7649237.7734161587</v>
      </c>
      <c r="AK103" s="160">
        <v>31644</v>
      </c>
      <c r="AL103" s="160">
        <v>31644</v>
      </c>
      <c r="AM103" s="162">
        <v>6.3094744659335102</v>
      </c>
      <c r="AN103" s="160">
        <v>19965701</v>
      </c>
      <c r="AO103" s="160">
        <v>32166.962722222201</v>
      </c>
      <c r="AP103" s="160"/>
      <c r="AQ103" s="160"/>
      <c r="AR103" s="160"/>
      <c r="AS103" s="161">
        <v>0</v>
      </c>
      <c r="AT103" s="162">
        <v>0</v>
      </c>
      <c r="AU103" s="160"/>
      <c r="AV103" s="356">
        <v>0</v>
      </c>
      <c r="AW103" s="160">
        <v>59681</v>
      </c>
      <c r="AX103" s="160">
        <v>49210</v>
      </c>
      <c r="AY103" s="160">
        <v>49210</v>
      </c>
      <c r="AZ103" s="161">
        <v>0.16508880106816246</v>
      </c>
      <c r="BA103" s="162">
        <v>0.16792440560861613</v>
      </c>
      <c r="BB103" s="160">
        <v>826356</v>
      </c>
      <c r="BC103" s="163">
        <v>11570389.105845693</v>
      </c>
      <c r="BD103" s="160">
        <v>9789</v>
      </c>
      <c r="BE103" s="160">
        <v>9789</v>
      </c>
      <c r="BF103" s="161">
        <v>3.2839956790413377E-2</v>
      </c>
      <c r="BG103" s="162">
        <v>0.18301154356931248</v>
      </c>
      <c r="BH103" s="160">
        <v>179150</v>
      </c>
      <c r="BI103" s="163">
        <v>2301616.3169502844</v>
      </c>
      <c r="BJ103" s="160">
        <v>682</v>
      </c>
      <c r="BK103" s="160">
        <v>682</v>
      </c>
      <c r="BL103" s="161">
        <v>2.287961030857281E-3</v>
      </c>
      <c r="BM103" s="162">
        <v>0.18890029325513197</v>
      </c>
      <c r="BN103" s="160">
        <v>12883</v>
      </c>
      <c r="BO103" s="163">
        <v>73690.941097913848</v>
      </c>
    </row>
    <row r="104" spans="1:67" x14ac:dyDescent="0.3">
      <c r="A104" s="19" t="s">
        <v>229</v>
      </c>
      <c r="B104" s="16" t="s">
        <v>252</v>
      </c>
      <c r="C104" s="159">
        <v>8645</v>
      </c>
      <c r="D104" s="160">
        <v>8454</v>
      </c>
      <c r="E104" s="161">
        <v>0.23159105851413544</v>
      </c>
      <c r="F104" s="162">
        <v>0.855166784953868</v>
      </c>
      <c r="G104" s="160">
        <v>722958</v>
      </c>
      <c r="H104" s="163">
        <v>29581995.443999998</v>
      </c>
      <c r="I104" s="163">
        <v>572795.53981343959</v>
      </c>
      <c r="J104" s="160">
        <v>505</v>
      </c>
      <c r="K104" s="160">
        <v>505</v>
      </c>
      <c r="L104" s="161">
        <v>1.383410037256191E-2</v>
      </c>
      <c r="M104" s="162">
        <v>0.56354455445544549</v>
      </c>
      <c r="N104" s="160">
        <v>28459</v>
      </c>
      <c r="O104" s="163">
        <v>1164485.362</v>
      </c>
      <c r="P104" s="163">
        <v>155114.22269885271</v>
      </c>
      <c r="Q104" s="160">
        <v>15273</v>
      </c>
      <c r="R104" s="160">
        <v>12678</v>
      </c>
      <c r="S104" s="161">
        <v>0.34730440499671267</v>
      </c>
      <c r="T104" s="162">
        <v>9.3197665246884359E-2</v>
      </c>
      <c r="U104" s="160">
        <v>118156</v>
      </c>
      <c r="V104" s="165">
        <v>4834707.2079999996</v>
      </c>
      <c r="W104" s="163">
        <v>1036383.7235183425</v>
      </c>
      <c r="X104" s="160">
        <v>699</v>
      </c>
      <c r="Y104" s="160">
        <v>651</v>
      </c>
      <c r="Z104" s="161">
        <v>1.7833662064431294E-2</v>
      </c>
      <c r="AA104" s="162">
        <v>0.57809523809523811</v>
      </c>
      <c r="AB104" s="160">
        <v>37634</v>
      </c>
      <c r="AC104" s="165">
        <v>1539908.0119999999</v>
      </c>
      <c r="AD104" s="163">
        <v>85358.046174703064</v>
      </c>
      <c r="AE104" s="160">
        <v>6705</v>
      </c>
      <c r="AF104" s="160">
        <v>6705</v>
      </c>
      <c r="AG104" s="161">
        <v>0.18367850098619329</v>
      </c>
      <c r="AH104" s="162">
        <v>0.30347054436987325</v>
      </c>
      <c r="AI104" s="160">
        <v>203477</v>
      </c>
      <c r="AJ104" s="163">
        <v>1022959.8753566297</v>
      </c>
      <c r="AK104" s="160"/>
      <c r="AL104" s="160"/>
      <c r="AM104" s="162">
        <v>0</v>
      </c>
      <c r="AN104" s="160"/>
      <c r="AO104" s="160">
        <v>0</v>
      </c>
      <c r="AP104" s="160"/>
      <c r="AQ104" s="160"/>
      <c r="AR104" s="160"/>
      <c r="AS104" s="161">
        <v>0</v>
      </c>
      <c r="AT104" s="162">
        <v>0</v>
      </c>
      <c r="AU104" s="160"/>
      <c r="AV104" s="356">
        <v>0</v>
      </c>
      <c r="AW104" s="160">
        <v>7710</v>
      </c>
      <c r="AX104" s="160">
        <v>333</v>
      </c>
      <c r="AY104" s="160">
        <v>320</v>
      </c>
      <c r="AZ104" s="161">
        <v>8.7661626123164589E-3</v>
      </c>
      <c r="BA104" s="162">
        <v>0.17609374999999999</v>
      </c>
      <c r="BB104" s="160">
        <v>5635</v>
      </c>
      <c r="BC104" s="163">
        <v>78295.86612978288</v>
      </c>
      <c r="BD104" s="160">
        <v>6719</v>
      </c>
      <c r="BE104" s="160">
        <v>6533</v>
      </c>
      <c r="BF104" s="161">
        <v>0.17896668858207321</v>
      </c>
      <c r="BG104" s="162">
        <v>0.19450022960355121</v>
      </c>
      <c r="BH104" s="160">
        <v>127067</v>
      </c>
      <c r="BI104" s="163">
        <v>1536056.7370146294</v>
      </c>
      <c r="BJ104" s="160">
        <v>658</v>
      </c>
      <c r="BK104" s="160">
        <v>658</v>
      </c>
      <c r="BL104" s="161">
        <v>1.8025421871575718E-2</v>
      </c>
      <c r="BM104" s="162">
        <v>0.18958966565349544</v>
      </c>
      <c r="BN104" s="160">
        <v>12475</v>
      </c>
      <c r="BO104" s="163">
        <v>71097.711499160272</v>
      </c>
    </row>
    <row r="105" spans="1:67" x14ac:dyDescent="0.3">
      <c r="A105" s="19" t="s">
        <v>229</v>
      </c>
      <c r="B105" s="16" t="s">
        <v>256</v>
      </c>
      <c r="C105" s="159">
        <v>26270</v>
      </c>
      <c r="D105" s="160">
        <v>26270</v>
      </c>
      <c r="E105" s="161">
        <v>0.29940733986779122</v>
      </c>
      <c r="F105" s="162">
        <v>0.80778035782261126</v>
      </c>
      <c r="G105" s="160">
        <v>2122039</v>
      </c>
      <c r="H105" s="163">
        <v>86829591.802000001</v>
      </c>
      <c r="I105" s="163">
        <v>1779907.5976932882</v>
      </c>
      <c r="J105" s="160">
        <v>259</v>
      </c>
      <c r="K105" s="160">
        <v>259</v>
      </c>
      <c r="L105" s="161">
        <v>2.951903350809209E-3</v>
      </c>
      <c r="M105" s="162">
        <v>0.55227799227799235</v>
      </c>
      <c r="N105" s="160">
        <v>14304</v>
      </c>
      <c r="O105" s="163">
        <v>585291.07200000004</v>
      </c>
      <c r="P105" s="163">
        <v>79553.631047530405</v>
      </c>
      <c r="Q105" s="160">
        <v>24790</v>
      </c>
      <c r="R105" s="160">
        <v>23879</v>
      </c>
      <c r="S105" s="161">
        <v>0.27215637109642127</v>
      </c>
      <c r="T105" s="162">
        <v>0.11862933958708488</v>
      </c>
      <c r="U105" s="160">
        <v>283275</v>
      </c>
      <c r="V105" s="165">
        <v>11591046.449999999</v>
      </c>
      <c r="W105" s="163">
        <v>1952027.6805406609</v>
      </c>
      <c r="X105" s="160">
        <v>8248</v>
      </c>
      <c r="Y105" s="160">
        <v>8248</v>
      </c>
      <c r="Z105" s="161">
        <v>9.4005014816503307E-2</v>
      </c>
      <c r="AA105" s="162">
        <v>0.67169980601357904</v>
      </c>
      <c r="AB105" s="160">
        <v>554018</v>
      </c>
      <c r="AC105" s="165">
        <v>22669308.524</v>
      </c>
      <c r="AD105" s="163">
        <v>1081464.154913903</v>
      </c>
      <c r="AE105" s="160">
        <v>3803</v>
      </c>
      <c r="AF105" s="160">
        <v>3803</v>
      </c>
      <c r="AG105" s="161">
        <v>4.3343970822885797E-2</v>
      </c>
      <c r="AH105" s="162">
        <v>0.26170128845648172</v>
      </c>
      <c r="AI105" s="160">
        <v>99525</v>
      </c>
      <c r="AJ105" s="163">
        <v>580211.2462313592</v>
      </c>
      <c r="AK105" s="160">
        <v>7985</v>
      </c>
      <c r="AL105" s="160">
        <v>7985</v>
      </c>
      <c r="AM105" s="162">
        <v>6.3620000000000001</v>
      </c>
      <c r="AN105" s="160">
        <v>5080057</v>
      </c>
      <c r="AO105" s="160">
        <v>8184.5362777777727</v>
      </c>
      <c r="AP105" s="160"/>
      <c r="AQ105" s="160"/>
      <c r="AR105" s="160"/>
      <c r="AS105" s="161">
        <v>0</v>
      </c>
      <c r="AT105" s="162">
        <v>0</v>
      </c>
      <c r="AU105" s="160"/>
      <c r="AV105" s="356">
        <v>0</v>
      </c>
      <c r="AW105" s="160">
        <v>17296</v>
      </c>
      <c r="AX105" s="160">
        <v>10250</v>
      </c>
      <c r="AY105" s="160">
        <v>10250</v>
      </c>
      <c r="AZ105" s="161">
        <v>0.11682242990654206</v>
      </c>
      <c r="BA105" s="162">
        <v>0.15740000000000001</v>
      </c>
      <c r="BB105" s="160">
        <v>161335</v>
      </c>
      <c r="BC105" s="163">
        <v>2410007.8913822058</v>
      </c>
      <c r="BD105" s="160">
        <v>7046</v>
      </c>
      <c r="BE105" s="160">
        <v>7046</v>
      </c>
      <c r="BF105" s="161">
        <v>8.0305447914292227E-2</v>
      </c>
      <c r="BG105" s="162">
        <v>0.17150014192449617</v>
      </c>
      <c r="BH105" s="160">
        <v>120839</v>
      </c>
      <c r="BI105" s="163">
        <v>1656674.6929442948</v>
      </c>
      <c r="BJ105" s="160"/>
      <c r="BK105" s="160"/>
      <c r="BL105" s="161">
        <v>0</v>
      </c>
      <c r="BM105" s="162">
        <v>0</v>
      </c>
      <c r="BN105" s="160"/>
      <c r="BO105" s="163">
        <v>0</v>
      </c>
    </row>
    <row r="106" spans="1:67" x14ac:dyDescent="0.3">
      <c r="A106" s="19" t="s">
        <v>229</v>
      </c>
      <c r="B106" s="16" t="s">
        <v>257</v>
      </c>
      <c r="C106" s="159">
        <v>14449</v>
      </c>
      <c r="D106" s="160">
        <v>14449</v>
      </c>
      <c r="E106" s="161">
        <v>0.11700258314236435</v>
      </c>
      <c r="F106" s="162">
        <v>0.79451519136272408</v>
      </c>
      <c r="G106" s="160">
        <v>1147995</v>
      </c>
      <c r="H106" s="163">
        <v>46973659.409999996</v>
      </c>
      <c r="I106" s="163">
        <v>978983.05592197657</v>
      </c>
      <c r="J106" s="160">
        <v>559</v>
      </c>
      <c r="K106" s="160">
        <v>559</v>
      </c>
      <c r="L106" s="161">
        <v>4.5265723563278886E-3</v>
      </c>
      <c r="M106" s="162">
        <v>0.54035778175313065</v>
      </c>
      <c r="N106" s="160">
        <v>30206</v>
      </c>
      <c r="O106" s="163">
        <v>1235969.108</v>
      </c>
      <c r="P106" s="163">
        <v>171700.69403694785</v>
      </c>
      <c r="Q106" s="160">
        <v>49183</v>
      </c>
      <c r="R106" s="160">
        <v>48385</v>
      </c>
      <c r="S106" s="161">
        <v>0.39180358400881021</v>
      </c>
      <c r="T106" s="162">
        <v>9.9500051668905645E-2</v>
      </c>
      <c r="U106" s="160">
        <v>481431</v>
      </c>
      <c r="V106" s="165">
        <v>19699193.658</v>
      </c>
      <c r="W106" s="163">
        <v>3955310.4955383339</v>
      </c>
      <c r="X106" s="160">
        <v>3390</v>
      </c>
      <c r="Y106" s="160">
        <v>3390</v>
      </c>
      <c r="Z106" s="161">
        <v>2.7450948636764838E-2</v>
      </c>
      <c r="AA106" s="162">
        <v>0.63950442477876113</v>
      </c>
      <c r="AB106" s="160">
        <v>216792</v>
      </c>
      <c r="AC106" s="165">
        <v>8870695.0559999999</v>
      </c>
      <c r="AD106" s="163">
        <v>444491.2081908501</v>
      </c>
      <c r="AE106" s="160">
        <v>908</v>
      </c>
      <c r="AF106" s="160">
        <v>908</v>
      </c>
      <c r="AG106" s="161">
        <v>7.3526434696703459E-3</v>
      </c>
      <c r="AH106" s="162">
        <v>0.28169603524229075</v>
      </c>
      <c r="AI106" s="160">
        <v>25578</v>
      </c>
      <c r="AJ106" s="163">
        <v>138530.58416462637</v>
      </c>
      <c r="AK106" s="160">
        <v>22582</v>
      </c>
      <c r="AL106" s="160">
        <v>22582</v>
      </c>
      <c r="AM106" s="162">
        <v>6.3862036134974751</v>
      </c>
      <c r="AN106" s="160">
        <v>14421325</v>
      </c>
      <c r="AO106" s="160">
        <v>23234.356944444429</v>
      </c>
      <c r="AP106" s="160"/>
      <c r="AQ106" s="160"/>
      <c r="AR106" s="160"/>
      <c r="AS106" s="161">
        <v>0</v>
      </c>
      <c r="AT106" s="162">
        <v>0</v>
      </c>
      <c r="AU106" s="160"/>
      <c r="AV106" s="356">
        <v>0</v>
      </c>
      <c r="AW106" s="160">
        <v>33220</v>
      </c>
      <c r="AX106" s="160">
        <v>13163</v>
      </c>
      <c r="AY106" s="160">
        <v>13163</v>
      </c>
      <c r="AZ106" s="161">
        <v>0.10658903743532022</v>
      </c>
      <c r="BA106" s="162">
        <v>0.15114563549342855</v>
      </c>
      <c r="BB106" s="160">
        <v>198953</v>
      </c>
      <c r="BC106" s="163">
        <v>3094920.3779769735</v>
      </c>
      <c r="BD106" s="160">
        <v>19949</v>
      </c>
      <c r="BE106" s="160">
        <v>19949</v>
      </c>
      <c r="BF106" s="161">
        <v>0.16153952045864947</v>
      </c>
      <c r="BG106" s="162">
        <v>0.19870018547295604</v>
      </c>
      <c r="BH106" s="160">
        <v>396387</v>
      </c>
      <c r="BI106" s="163">
        <v>4690463.1634325488</v>
      </c>
      <c r="BJ106" s="160">
        <v>108</v>
      </c>
      <c r="BK106" s="160">
        <v>108</v>
      </c>
      <c r="BL106" s="161">
        <v>8.7454349639250813E-4</v>
      </c>
      <c r="BM106" s="162">
        <v>0.19953703703703701</v>
      </c>
      <c r="BN106" s="160">
        <v>2155</v>
      </c>
      <c r="BO106" s="163">
        <v>11669.533194391048</v>
      </c>
    </row>
    <row r="107" spans="1:67" x14ac:dyDescent="0.3">
      <c r="A107" s="19" t="s">
        <v>229</v>
      </c>
      <c r="B107" s="16" t="s">
        <v>259</v>
      </c>
      <c r="C107" s="159">
        <v>19737</v>
      </c>
      <c r="D107" s="160">
        <v>19737</v>
      </c>
      <c r="E107" s="161">
        <v>0.37229086107705367</v>
      </c>
      <c r="F107" s="162">
        <v>0.85945128438972485</v>
      </c>
      <c r="G107" s="160">
        <v>1696299</v>
      </c>
      <c r="H107" s="163">
        <v>69409162.481999993</v>
      </c>
      <c r="I107" s="163">
        <v>1337268.2244260537</v>
      </c>
      <c r="J107" s="160">
        <v>95</v>
      </c>
      <c r="K107" s="160">
        <v>95</v>
      </c>
      <c r="L107" s="161">
        <v>1.7919456757521455E-3</v>
      </c>
      <c r="M107" s="162">
        <v>0.60126315789473683</v>
      </c>
      <c r="N107" s="160">
        <v>5712</v>
      </c>
      <c r="O107" s="163">
        <v>233723.61600000001</v>
      </c>
      <c r="P107" s="163">
        <v>29179.903279982194</v>
      </c>
      <c r="Q107" s="160">
        <v>11620</v>
      </c>
      <c r="R107" s="160">
        <v>11620</v>
      </c>
      <c r="S107" s="161">
        <v>0.21918325002357822</v>
      </c>
      <c r="T107" s="162">
        <v>0.1027409638554217</v>
      </c>
      <c r="U107" s="160">
        <v>119385</v>
      </c>
      <c r="V107" s="165">
        <v>4884995.43</v>
      </c>
      <c r="W107" s="163">
        <v>949895.79328625486</v>
      </c>
      <c r="X107" s="160">
        <v>6355</v>
      </c>
      <c r="Y107" s="160">
        <v>6355</v>
      </c>
      <c r="Z107" s="161">
        <v>0.11987173441478827</v>
      </c>
      <c r="AA107" s="162">
        <v>0.68978599527930773</v>
      </c>
      <c r="AB107" s="160">
        <v>438359</v>
      </c>
      <c r="AC107" s="165">
        <v>17936773.561999999</v>
      </c>
      <c r="AD107" s="163">
        <v>833257.11741972028</v>
      </c>
      <c r="AE107" s="160">
        <v>4721</v>
      </c>
      <c r="AF107" s="160">
        <v>4721</v>
      </c>
      <c r="AG107" s="161">
        <v>8.9050268791851364E-2</v>
      </c>
      <c r="AH107" s="162">
        <v>0.26280025418343572</v>
      </c>
      <c r="AI107" s="160">
        <v>124068</v>
      </c>
      <c r="AJ107" s="163">
        <v>720267.49762246816</v>
      </c>
      <c r="AK107" s="160">
        <v>4405</v>
      </c>
      <c r="AL107" s="160">
        <v>4405</v>
      </c>
      <c r="AM107" s="162">
        <v>5.2778206583427929</v>
      </c>
      <c r="AN107" s="160">
        <v>2324880</v>
      </c>
      <c r="AO107" s="160">
        <v>3745.6399999999976</v>
      </c>
      <c r="AP107" s="160"/>
      <c r="AQ107" s="160"/>
      <c r="AR107" s="160"/>
      <c r="AS107" s="161">
        <v>0</v>
      </c>
      <c r="AT107" s="162">
        <v>0</v>
      </c>
      <c r="AU107" s="160"/>
      <c r="AV107" s="356">
        <v>0</v>
      </c>
      <c r="AW107" s="160">
        <v>6082</v>
      </c>
      <c r="AX107" s="160">
        <v>880</v>
      </c>
      <c r="AY107" s="160">
        <v>880</v>
      </c>
      <c r="AZ107" s="161">
        <v>1.6599075733283033E-2</v>
      </c>
      <c r="BA107" s="162">
        <v>0.13845454545454547</v>
      </c>
      <c r="BB107" s="160">
        <v>12184</v>
      </c>
      <c r="BC107" s="163">
        <v>206907.99457720402</v>
      </c>
      <c r="BD107" s="160">
        <v>4516</v>
      </c>
      <c r="BE107" s="160">
        <v>4516</v>
      </c>
      <c r="BF107" s="161">
        <v>8.5183438649438836E-2</v>
      </c>
      <c r="BG107" s="162">
        <v>0.17939991142604075</v>
      </c>
      <c r="BH107" s="160">
        <v>81017</v>
      </c>
      <c r="BI107" s="163">
        <v>1061814.2085348333</v>
      </c>
      <c r="BJ107" s="160">
        <v>686</v>
      </c>
      <c r="BK107" s="160">
        <v>686</v>
      </c>
      <c r="BL107" s="161">
        <v>1.2939734037536546E-2</v>
      </c>
      <c r="BM107" s="162">
        <v>0.19750728862973763</v>
      </c>
      <c r="BN107" s="160">
        <v>13549</v>
      </c>
      <c r="BO107" s="163">
        <v>74123.146031039432</v>
      </c>
    </row>
    <row r="108" spans="1:67" x14ac:dyDescent="0.3">
      <c r="A108" s="19" t="s">
        <v>229</v>
      </c>
      <c r="B108" s="16" t="s">
        <v>261</v>
      </c>
      <c r="C108" s="159">
        <v>32676</v>
      </c>
      <c r="D108" s="160">
        <v>32676</v>
      </c>
      <c r="E108" s="161">
        <v>0.32749358563181524</v>
      </c>
      <c r="F108" s="162">
        <v>0.8635876484269801</v>
      </c>
      <c r="G108" s="160">
        <v>2821859</v>
      </c>
      <c r="H108" s="163">
        <v>115464826.56199999</v>
      </c>
      <c r="I108" s="163">
        <v>2213942.1645308677</v>
      </c>
      <c r="J108" s="160">
        <v>148</v>
      </c>
      <c r="K108" s="160">
        <v>148</v>
      </c>
      <c r="L108" s="161">
        <v>1.4833226427196922E-3</v>
      </c>
      <c r="M108" s="162">
        <v>0.59412162162162163</v>
      </c>
      <c r="N108" s="160">
        <v>8793</v>
      </c>
      <c r="O108" s="163">
        <v>359791.97399999999</v>
      </c>
      <c r="P108" s="163">
        <v>45459.217741445944</v>
      </c>
      <c r="Q108" s="160">
        <v>23125</v>
      </c>
      <c r="R108" s="160">
        <v>23125</v>
      </c>
      <c r="S108" s="161">
        <v>0.23176916292495189</v>
      </c>
      <c r="T108" s="162">
        <v>0.11129989189189189</v>
      </c>
      <c r="U108" s="160">
        <v>257381</v>
      </c>
      <c r="V108" s="165">
        <v>10531515.757999999</v>
      </c>
      <c r="W108" s="163">
        <v>1890390.7245907609</v>
      </c>
      <c r="X108" s="160">
        <v>13193</v>
      </c>
      <c r="Y108" s="160">
        <v>13193</v>
      </c>
      <c r="Z108" s="161">
        <v>0.13222618665811417</v>
      </c>
      <c r="AA108" s="162">
        <v>0.67000378988857734</v>
      </c>
      <c r="AB108" s="160">
        <v>883936</v>
      </c>
      <c r="AC108" s="165">
        <v>36168893.247999996</v>
      </c>
      <c r="AD108" s="163">
        <v>1729844.3981303496</v>
      </c>
      <c r="AE108" s="160">
        <v>8510</v>
      </c>
      <c r="AF108" s="160">
        <v>8510</v>
      </c>
      <c r="AG108" s="161">
        <v>8.5291051956382299E-2</v>
      </c>
      <c r="AH108" s="162">
        <v>0.31048296122209168</v>
      </c>
      <c r="AI108" s="160">
        <v>264221</v>
      </c>
      <c r="AJ108" s="163">
        <v>1298342.8097367517</v>
      </c>
      <c r="AK108" s="160">
        <v>4067</v>
      </c>
      <c r="AL108" s="160">
        <v>4067</v>
      </c>
      <c r="AM108" s="162">
        <v>6.3564986476518319</v>
      </c>
      <c r="AN108" s="160">
        <v>2585188</v>
      </c>
      <c r="AO108" s="160">
        <v>4165.0251111111083</v>
      </c>
      <c r="AP108" s="160"/>
      <c r="AQ108" s="160">
        <v>1655</v>
      </c>
      <c r="AR108" s="160">
        <v>1655</v>
      </c>
      <c r="AS108" s="161">
        <v>1.6587155227710072E-2</v>
      </c>
      <c r="AT108" s="162">
        <v>0.27376435045317221</v>
      </c>
      <c r="AU108" s="160">
        <v>45308</v>
      </c>
      <c r="AV108" s="356">
        <v>68.200174984894261</v>
      </c>
      <c r="AW108" s="160">
        <v>16402</v>
      </c>
      <c r="AX108" s="160">
        <v>13446</v>
      </c>
      <c r="AY108" s="160">
        <v>13446</v>
      </c>
      <c r="AZ108" s="161">
        <v>0.13476186658114175</v>
      </c>
      <c r="BA108" s="162">
        <v>0.15334077048936487</v>
      </c>
      <c r="BB108" s="160">
        <v>206182</v>
      </c>
      <c r="BC108" s="163">
        <v>3161460.1080512335</v>
      </c>
      <c r="BD108" s="160">
        <v>671</v>
      </c>
      <c r="BE108" s="160">
        <v>671</v>
      </c>
      <c r="BF108" s="161">
        <v>6.725064143681847E-3</v>
      </c>
      <c r="BG108" s="162">
        <v>0.18670640834575258</v>
      </c>
      <c r="BH108" s="160">
        <v>12528</v>
      </c>
      <c r="BI108" s="163">
        <v>157767.34586511808</v>
      </c>
      <c r="BJ108" s="160">
        <v>2285</v>
      </c>
      <c r="BK108" s="160">
        <v>2285</v>
      </c>
      <c r="BL108" s="161">
        <v>2.2901298909557409E-2</v>
      </c>
      <c r="BM108" s="162">
        <v>0.20369803063457328</v>
      </c>
      <c r="BN108" s="160">
        <v>46545</v>
      </c>
      <c r="BO108" s="163">
        <v>246897.0680479958</v>
      </c>
    </row>
    <row r="109" spans="1:67" x14ac:dyDescent="0.3">
      <c r="A109" s="19" t="s">
        <v>229</v>
      </c>
      <c r="B109" s="16" t="s">
        <v>263</v>
      </c>
      <c r="C109" s="159">
        <v>59893</v>
      </c>
      <c r="D109" s="160">
        <v>59893</v>
      </c>
      <c r="E109" s="161">
        <v>0.21176175255982349</v>
      </c>
      <c r="F109" s="162">
        <v>0.83633145776635009</v>
      </c>
      <c r="G109" s="160">
        <v>5009040</v>
      </c>
      <c r="H109" s="163">
        <v>204959898.72</v>
      </c>
      <c r="I109" s="163">
        <v>4058013.1613492239</v>
      </c>
      <c r="J109" s="160"/>
      <c r="K109" s="160"/>
      <c r="L109" s="161">
        <v>0</v>
      </c>
      <c r="M109" s="162">
        <v>0</v>
      </c>
      <c r="N109" s="160"/>
      <c r="O109" s="163">
        <v>0</v>
      </c>
      <c r="P109" s="163">
        <v>0</v>
      </c>
      <c r="Q109" s="160">
        <v>37254</v>
      </c>
      <c r="R109" s="160">
        <v>36529</v>
      </c>
      <c r="S109" s="161">
        <v>0.12915440968490127</v>
      </c>
      <c r="T109" s="162">
        <v>0.11496427495962112</v>
      </c>
      <c r="U109" s="160">
        <v>419953</v>
      </c>
      <c r="V109" s="165">
        <v>17183636.853999998</v>
      </c>
      <c r="W109" s="163">
        <v>2986122.4985330123</v>
      </c>
      <c r="X109" s="160">
        <v>72351</v>
      </c>
      <c r="Y109" s="160">
        <v>72351</v>
      </c>
      <c r="Z109" s="161">
        <v>0.25580910222322795</v>
      </c>
      <c r="AA109" s="162">
        <v>0.6529916656300534</v>
      </c>
      <c r="AB109" s="160">
        <v>4724460</v>
      </c>
      <c r="AC109" s="165">
        <v>193315454.28</v>
      </c>
      <c r="AD109" s="163">
        <v>9486543.7769369297</v>
      </c>
      <c r="AE109" s="160">
        <v>1646</v>
      </c>
      <c r="AF109" s="160">
        <v>1646</v>
      </c>
      <c r="AG109" s="161">
        <v>5.819709226678735E-3</v>
      </c>
      <c r="AH109" s="162">
        <v>0.28549817739975697</v>
      </c>
      <c r="AI109" s="160">
        <v>46993</v>
      </c>
      <c r="AJ109" s="163">
        <v>251124.82547904737</v>
      </c>
      <c r="AK109" s="160">
        <v>19799</v>
      </c>
      <c r="AL109" s="160">
        <v>19799</v>
      </c>
      <c r="AM109" s="162">
        <v>6.5166776099803023</v>
      </c>
      <c r="AN109" s="160">
        <v>12902370</v>
      </c>
      <c r="AO109" s="160">
        <v>20787.151666666654</v>
      </c>
      <c r="AP109" s="160"/>
      <c r="AQ109" s="160">
        <v>10076</v>
      </c>
      <c r="AR109" s="160">
        <v>10076</v>
      </c>
      <c r="AS109" s="161">
        <v>3.5625388923459865E-2</v>
      </c>
      <c r="AT109" s="162">
        <v>0.26826716951171098</v>
      </c>
      <c r="AU109" s="160">
        <v>270306</v>
      </c>
      <c r="AV109" s="356">
        <v>66.830717268757439</v>
      </c>
      <c r="AW109" s="160">
        <v>82854</v>
      </c>
      <c r="AX109" s="160">
        <v>66912</v>
      </c>
      <c r="AY109" s="160">
        <v>66596</v>
      </c>
      <c r="AZ109" s="161">
        <v>0.23546133393675397</v>
      </c>
      <c r="BA109" s="162">
        <v>0.16883281278154844</v>
      </c>
      <c r="BB109" s="160">
        <v>1124359</v>
      </c>
      <c r="BC109" s="163">
        <v>15732531.514943039</v>
      </c>
      <c r="BD109" s="160">
        <v>11645</v>
      </c>
      <c r="BE109" s="160">
        <v>11645</v>
      </c>
      <c r="BF109" s="161">
        <v>4.1172851728234428E-2</v>
      </c>
      <c r="BG109" s="162">
        <v>0.182</v>
      </c>
      <c r="BH109" s="160">
        <v>211939</v>
      </c>
      <c r="BI109" s="163">
        <v>2738004.0873312964</v>
      </c>
      <c r="BJ109" s="160">
        <v>4297</v>
      </c>
      <c r="BK109" s="160">
        <v>4297</v>
      </c>
      <c r="BL109" s="161">
        <v>1.5192764609379419E-2</v>
      </c>
      <c r="BM109" s="162">
        <v>0.19779613683965558</v>
      </c>
      <c r="BN109" s="160">
        <v>84993</v>
      </c>
      <c r="BO109" s="163">
        <v>464296.14941016975</v>
      </c>
    </row>
    <row r="110" spans="1:67" x14ac:dyDescent="0.3">
      <c r="A110" s="19" t="s">
        <v>229</v>
      </c>
      <c r="B110" s="16" t="s">
        <v>265</v>
      </c>
      <c r="C110" s="159">
        <v>26247</v>
      </c>
      <c r="D110" s="160">
        <v>26247</v>
      </c>
      <c r="E110" s="161">
        <v>0.1353733637292017</v>
      </c>
      <c r="F110" s="162">
        <v>0.72761648950356228</v>
      </c>
      <c r="G110" s="160">
        <v>1909775</v>
      </c>
      <c r="H110" s="163">
        <v>78144173.450000003</v>
      </c>
      <c r="I110" s="163">
        <v>1778349.2469225635</v>
      </c>
      <c r="J110" s="160">
        <v>10</v>
      </c>
      <c r="K110" s="160">
        <v>10</v>
      </c>
      <c r="L110" s="161">
        <v>5.1576699710138946E-5</v>
      </c>
      <c r="M110" s="162">
        <v>0.52600000000000002</v>
      </c>
      <c r="N110" s="160">
        <v>526</v>
      </c>
      <c r="O110" s="163">
        <v>21522.867999999999</v>
      </c>
      <c r="P110" s="163">
        <v>3071.5687663139156</v>
      </c>
      <c r="Q110" s="160">
        <v>48983</v>
      </c>
      <c r="R110" s="160">
        <v>48983</v>
      </c>
      <c r="S110" s="161">
        <v>0.25263814819017361</v>
      </c>
      <c r="T110" s="162">
        <v>9.4511361084457873E-2</v>
      </c>
      <c r="U110" s="160">
        <v>462945</v>
      </c>
      <c r="V110" s="165">
        <v>18942783.509999998</v>
      </c>
      <c r="W110" s="163">
        <v>4004194.9778434271</v>
      </c>
      <c r="X110" s="160">
        <v>44819</v>
      </c>
      <c r="Y110" s="160">
        <v>44819</v>
      </c>
      <c r="Z110" s="161">
        <v>0.23116161043087174</v>
      </c>
      <c r="AA110" s="162">
        <v>0.64101809500435081</v>
      </c>
      <c r="AB110" s="160">
        <v>2872979</v>
      </c>
      <c r="AC110" s="165">
        <v>117556554.722</v>
      </c>
      <c r="AD110" s="163">
        <v>5876593.3510046341</v>
      </c>
      <c r="AE110" s="160">
        <v>416</v>
      </c>
      <c r="AF110" s="160">
        <v>416</v>
      </c>
      <c r="AG110" s="161">
        <v>2.14559070794178E-3</v>
      </c>
      <c r="AH110" s="162">
        <v>0.20499999999999999</v>
      </c>
      <c r="AI110" s="160">
        <v>8528</v>
      </c>
      <c r="AJ110" s="163">
        <v>63467.756621679036</v>
      </c>
      <c r="AK110" s="160">
        <v>22048</v>
      </c>
      <c r="AL110" s="160">
        <v>22048</v>
      </c>
      <c r="AM110" s="162">
        <v>6.4014999092888241</v>
      </c>
      <c r="AN110" s="160">
        <v>14114027</v>
      </c>
      <c r="AO110" s="160">
        <v>22739.265722222208</v>
      </c>
      <c r="AP110" s="160"/>
      <c r="AQ110" s="160"/>
      <c r="AR110" s="160"/>
      <c r="AS110" s="161">
        <v>0</v>
      </c>
      <c r="AT110" s="162">
        <v>0</v>
      </c>
      <c r="AU110" s="160"/>
      <c r="AV110" s="356">
        <v>0</v>
      </c>
      <c r="AW110" s="160">
        <v>51417</v>
      </c>
      <c r="AX110" s="160">
        <v>37826</v>
      </c>
      <c r="AY110" s="160">
        <v>37772</v>
      </c>
      <c r="AZ110" s="161">
        <v>0.19481551014513684</v>
      </c>
      <c r="BA110" s="162">
        <v>0.1215950968971725</v>
      </c>
      <c r="BB110" s="160">
        <v>459289</v>
      </c>
      <c r="BC110" s="163">
        <v>8893752.0487242267</v>
      </c>
      <c r="BD110" s="160">
        <v>13285</v>
      </c>
      <c r="BE110" s="160">
        <v>13285</v>
      </c>
      <c r="BF110" s="161">
        <v>6.8519645564919587E-2</v>
      </c>
      <c r="BG110" s="162">
        <v>0.17499962363567934</v>
      </c>
      <c r="BH110" s="160">
        <v>232487</v>
      </c>
      <c r="BI110" s="163">
        <v>3123605.3499524496</v>
      </c>
      <c r="BJ110" s="160">
        <v>306</v>
      </c>
      <c r="BK110" s="160">
        <v>306</v>
      </c>
      <c r="BL110" s="161">
        <v>1.5782470111302517E-3</v>
      </c>
      <c r="BM110" s="162">
        <v>0.18398692810457515</v>
      </c>
      <c r="BN110" s="160">
        <v>5630</v>
      </c>
      <c r="BO110" s="163">
        <v>33063.67738410797</v>
      </c>
    </row>
    <row r="111" spans="1:67" x14ac:dyDescent="0.3">
      <c r="A111" s="19" t="s">
        <v>229</v>
      </c>
      <c r="B111" s="16" t="s">
        <v>269</v>
      </c>
      <c r="C111" s="159">
        <v>4087</v>
      </c>
      <c r="D111" s="160">
        <v>4087</v>
      </c>
      <c r="E111" s="161">
        <v>2.3377395939986386E-2</v>
      </c>
      <c r="F111" s="162">
        <v>0.982356251529239</v>
      </c>
      <c r="G111" s="160">
        <v>401489</v>
      </c>
      <c r="H111" s="163">
        <v>16428126.901999999</v>
      </c>
      <c r="I111" s="163">
        <v>276912.1565196981</v>
      </c>
      <c r="J111" s="160">
        <v>1439</v>
      </c>
      <c r="K111" s="160">
        <v>1439</v>
      </c>
      <c r="L111" s="161">
        <v>8.2309940684219263E-3</v>
      </c>
      <c r="M111" s="162">
        <v>0.59230020847810971</v>
      </c>
      <c r="N111" s="160">
        <v>85232</v>
      </c>
      <c r="O111" s="163">
        <v>3487522.9759999998</v>
      </c>
      <c r="P111" s="163">
        <v>441998.74547257239</v>
      </c>
      <c r="Q111" s="160">
        <v>40831</v>
      </c>
      <c r="R111" s="160">
        <v>40831</v>
      </c>
      <c r="S111" s="161">
        <v>0.23355088172879476</v>
      </c>
      <c r="T111" s="162">
        <v>0.12397418628003233</v>
      </c>
      <c r="U111" s="160">
        <v>506199</v>
      </c>
      <c r="V111" s="165">
        <v>20712650.682</v>
      </c>
      <c r="W111" s="163">
        <v>3337796.4832763402</v>
      </c>
      <c r="X111" s="160">
        <v>16163</v>
      </c>
      <c r="Y111" s="160">
        <v>16163</v>
      </c>
      <c r="Z111" s="161">
        <v>9.2451394807438206E-2</v>
      </c>
      <c r="AA111" s="162">
        <v>0.60791499102889324</v>
      </c>
      <c r="AB111" s="160">
        <v>982573</v>
      </c>
      <c r="AC111" s="165">
        <v>40204922.013999999</v>
      </c>
      <c r="AD111" s="163">
        <v>2119265.8991117137</v>
      </c>
      <c r="AE111" s="160">
        <v>15058</v>
      </c>
      <c r="AF111" s="160">
        <v>15058</v>
      </c>
      <c r="AG111" s="161">
        <v>8.613086079381331E-2</v>
      </c>
      <c r="AH111" s="162">
        <v>0.28550006640988179</v>
      </c>
      <c r="AI111" s="160">
        <v>429906</v>
      </c>
      <c r="AJ111" s="163">
        <v>2297349.7096376037</v>
      </c>
      <c r="AK111" s="160">
        <v>6461</v>
      </c>
      <c r="AL111" s="160">
        <v>6461</v>
      </c>
      <c r="AM111" s="162">
        <v>5.9834886240520042</v>
      </c>
      <c r="AN111" s="160">
        <v>3865932</v>
      </c>
      <c r="AO111" s="160">
        <v>6228.4459999999963</v>
      </c>
      <c r="AP111" s="160"/>
      <c r="AQ111" s="160"/>
      <c r="AR111" s="160"/>
      <c r="AS111" s="161">
        <v>0</v>
      </c>
      <c r="AT111" s="162">
        <v>0</v>
      </c>
      <c r="AU111" s="160"/>
      <c r="AV111" s="356">
        <v>0</v>
      </c>
      <c r="AW111" s="160">
        <v>90788</v>
      </c>
      <c r="AX111" s="160">
        <v>55285</v>
      </c>
      <c r="AY111" s="160">
        <v>55285</v>
      </c>
      <c r="AZ111" s="161">
        <v>0.3162268985911787</v>
      </c>
      <c r="BA111" s="162">
        <v>0.13989997286786651</v>
      </c>
      <c r="BB111" s="160">
        <v>773437</v>
      </c>
      <c r="BC111" s="163">
        <v>12998759.636591733</v>
      </c>
      <c r="BD111" s="160">
        <v>35503</v>
      </c>
      <c r="BE111" s="160">
        <v>35503</v>
      </c>
      <c r="BF111" s="161">
        <v>0.20307503989658349</v>
      </c>
      <c r="BG111" s="162">
        <v>0.20260006196659436</v>
      </c>
      <c r="BH111" s="160">
        <v>719291</v>
      </c>
      <c r="BI111" s="163">
        <v>8347561.9675846305</v>
      </c>
      <c r="BJ111" s="160"/>
      <c r="BK111" s="160"/>
      <c r="BL111" s="161">
        <v>0</v>
      </c>
      <c r="BM111" s="162">
        <v>0</v>
      </c>
      <c r="BN111" s="160"/>
      <c r="BO111" s="163">
        <v>0</v>
      </c>
    </row>
    <row r="112" spans="1:67" x14ac:dyDescent="0.3">
      <c r="A112" s="19" t="s">
        <v>229</v>
      </c>
      <c r="B112" s="16" t="s">
        <v>270</v>
      </c>
      <c r="C112" s="159">
        <v>33404</v>
      </c>
      <c r="D112" s="160">
        <v>33404</v>
      </c>
      <c r="E112" s="161">
        <v>0.21178767974436358</v>
      </c>
      <c r="F112" s="162">
        <v>0.86445425697521261</v>
      </c>
      <c r="G112" s="160">
        <v>2887623</v>
      </c>
      <c r="H112" s="163">
        <v>118155757.914</v>
      </c>
      <c r="I112" s="163">
        <v>2263267.3541433807</v>
      </c>
      <c r="J112" s="160">
        <v>1567</v>
      </c>
      <c r="K112" s="160">
        <v>1567</v>
      </c>
      <c r="L112" s="161">
        <v>9.9350764626816458E-3</v>
      </c>
      <c r="M112" s="162">
        <v>0.59890236119974471</v>
      </c>
      <c r="N112" s="160">
        <v>93848</v>
      </c>
      <c r="O112" s="163">
        <v>3840072.4640000002</v>
      </c>
      <c r="P112" s="163">
        <v>481314.82568139047</v>
      </c>
      <c r="Q112" s="160">
        <v>19494</v>
      </c>
      <c r="R112" s="160">
        <v>19494</v>
      </c>
      <c r="S112" s="161">
        <v>0.12359564809413913</v>
      </c>
      <c r="T112" s="162">
        <v>0.14022571047501795</v>
      </c>
      <c r="U112" s="160">
        <v>273356</v>
      </c>
      <c r="V112" s="165">
        <v>11185180.808</v>
      </c>
      <c r="W112" s="163">
        <v>1593568.7258452885</v>
      </c>
      <c r="X112" s="160">
        <v>23804</v>
      </c>
      <c r="Y112" s="160">
        <v>23804</v>
      </c>
      <c r="Z112" s="161">
        <v>0.15092186350840708</v>
      </c>
      <c r="AA112" s="162">
        <v>0.67092295412535707</v>
      </c>
      <c r="AB112" s="160">
        <v>1597065</v>
      </c>
      <c r="AC112" s="165">
        <v>65348705.670000002</v>
      </c>
      <c r="AD112" s="163">
        <v>3121141.2152728597</v>
      </c>
      <c r="AE112" s="160">
        <v>39077</v>
      </c>
      <c r="AF112" s="160">
        <v>39077</v>
      </c>
      <c r="AG112" s="161">
        <v>0.24775557302629911</v>
      </c>
      <c r="AH112" s="162">
        <v>0.29695191544898536</v>
      </c>
      <c r="AI112" s="160">
        <v>1160399</v>
      </c>
      <c r="AJ112" s="163">
        <v>5961849.8209263273</v>
      </c>
      <c r="AK112" s="160">
        <v>4560</v>
      </c>
      <c r="AL112" s="160">
        <v>4560</v>
      </c>
      <c r="AM112" s="162">
        <v>6.4374232456140348</v>
      </c>
      <c r="AN112" s="160">
        <v>2935465</v>
      </c>
      <c r="AO112" s="160">
        <v>4729.3602777777742</v>
      </c>
      <c r="AP112" s="160"/>
      <c r="AQ112" s="160"/>
      <c r="AR112" s="160"/>
      <c r="AS112" s="161">
        <v>0</v>
      </c>
      <c r="AT112" s="162">
        <v>0</v>
      </c>
      <c r="AU112" s="160"/>
      <c r="AV112" s="356">
        <v>0</v>
      </c>
      <c r="AW112" s="160">
        <v>35818</v>
      </c>
      <c r="AX112" s="160">
        <v>25884</v>
      </c>
      <c r="AY112" s="160">
        <v>25884</v>
      </c>
      <c r="AZ112" s="161">
        <v>0.16410945702619767</v>
      </c>
      <c r="BA112" s="162">
        <v>0.15018698810075723</v>
      </c>
      <c r="BB112" s="160">
        <v>388744</v>
      </c>
      <c r="BC112" s="163">
        <v>6085916.5132231237</v>
      </c>
      <c r="BD112" s="160">
        <v>7225</v>
      </c>
      <c r="BE112" s="160">
        <v>7225</v>
      </c>
      <c r="BF112" s="161">
        <v>4.5807866906748498E-2</v>
      </c>
      <c r="BG112" s="162">
        <v>0.18989896193771627</v>
      </c>
      <c r="BH112" s="160">
        <v>137202</v>
      </c>
      <c r="BI112" s="163">
        <v>1698761.6600230671</v>
      </c>
      <c r="BJ112" s="160">
        <v>2709</v>
      </c>
      <c r="BK112" s="160">
        <v>2709</v>
      </c>
      <c r="BL112" s="161">
        <v>1.717557251908397E-2</v>
      </c>
      <c r="BM112" s="162">
        <v>0.21221483942414174</v>
      </c>
      <c r="BN112" s="160">
        <v>57489</v>
      </c>
      <c r="BO112" s="163">
        <v>292710.7909593088</v>
      </c>
    </row>
    <row r="113" spans="1:67" x14ac:dyDescent="0.3">
      <c r="A113" s="19" t="s">
        <v>229</v>
      </c>
      <c r="B113" s="16" t="s">
        <v>272</v>
      </c>
      <c r="C113" s="159">
        <v>36014</v>
      </c>
      <c r="D113" s="160">
        <v>36014</v>
      </c>
      <c r="E113" s="161">
        <v>8.6322278789273357E-2</v>
      </c>
      <c r="F113" s="162">
        <v>0.72722885544510463</v>
      </c>
      <c r="G113" s="160">
        <v>2619042</v>
      </c>
      <c r="H113" s="163">
        <v>107165960.55599999</v>
      </c>
      <c r="I113" s="163">
        <v>2440106.2894299994</v>
      </c>
      <c r="J113" s="160">
        <v>3529</v>
      </c>
      <c r="K113" s="160">
        <v>3529</v>
      </c>
      <c r="L113" s="161">
        <v>8.4586916712207933E-3</v>
      </c>
      <c r="M113" s="162">
        <v>0.60272598469821481</v>
      </c>
      <c r="N113" s="160">
        <v>212702</v>
      </c>
      <c r="O113" s="163">
        <v>8703340.4360000007</v>
      </c>
      <c r="P113" s="163">
        <v>1083956.6176321807</v>
      </c>
      <c r="Q113" s="160">
        <v>121049</v>
      </c>
      <c r="R113" s="160">
        <v>121049</v>
      </c>
      <c r="S113" s="161">
        <v>0.29014343103134199</v>
      </c>
      <c r="T113" s="162">
        <v>0.10688795446472091</v>
      </c>
      <c r="U113" s="160">
        <v>1293868</v>
      </c>
      <c r="V113" s="165">
        <v>52942490.824000001</v>
      </c>
      <c r="W113" s="163">
        <v>9895347.3219886292</v>
      </c>
      <c r="X113" s="160">
        <v>34025</v>
      </c>
      <c r="Y113" s="160">
        <v>34025</v>
      </c>
      <c r="Z113" s="161">
        <v>8.155482689523591E-2</v>
      </c>
      <c r="AA113" s="162">
        <v>0.53150389419544453</v>
      </c>
      <c r="AB113" s="160">
        <v>1808442</v>
      </c>
      <c r="AC113" s="165">
        <v>73997829.755999997</v>
      </c>
      <c r="AD113" s="163">
        <v>4461301.8757208474</v>
      </c>
      <c r="AE113" s="160">
        <v>27140</v>
      </c>
      <c r="AF113" s="160">
        <v>27140</v>
      </c>
      <c r="AG113" s="161">
        <v>6.5052108800490893E-2</v>
      </c>
      <c r="AH113" s="162">
        <v>0.2806978629329403</v>
      </c>
      <c r="AI113" s="160">
        <v>761814</v>
      </c>
      <c r="AJ113" s="163">
        <v>4140660.8526739646</v>
      </c>
      <c r="AK113" s="160">
        <v>5852</v>
      </c>
      <c r="AL113" s="160">
        <v>5852</v>
      </c>
      <c r="AM113" s="162">
        <v>6.0761722488038279</v>
      </c>
      <c r="AN113" s="160">
        <v>3555776</v>
      </c>
      <c r="AO113" s="160">
        <v>5728.7502222222183</v>
      </c>
      <c r="AP113" s="160"/>
      <c r="AQ113" s="160"/>
      <c r="AR113" s="160"/>
      <c r="AS113" s="161">
        <v>0</v>
      </c>
      <c r="AT113" s="162">
        <v>0</v>
      </c>
      <c r="AU113" s="160"/>
      <c r="AV113" s="356">
        <v>0</v>
      </c>
      <c r="AW113" s="160">
        <v>189595</v>
      </c>
      <c r="AX113" s="160">
        <v>90058</v>
      </c>
      <c r="AY113" s="160">
        <v>90058</v>
      </c>
      <c r="AZ113" s="161">
        <v>0.21586082587894651</v>
      </c>
      <c r="BA113" s="162">
        <v>0.1445733860401075</v>
      </c>
      <c r="BB113" s="160">
        <v>1301999</v>
      </c>
      <c r="BC113" s="163">
        <v>21174682.017765727</v>
      </c>
      <c r="BD113" s="160">
        <v>99537</v>
      </c>
      <c r="BE113" s="160">
        <v>99537</v>
      </c>
      <c r="BF113" s="161">
        <v>0.23858112578019386</v>
      </c>
      <c r="BG113" s="162">
        <v>0.21560002813024301</v>
      </c>
      <c r="BH113" s="160">
        <v>2146018</v>
      </c>
      <c r="BI113" s="163">
        <v>23403410.291171771</v>
      </c>
      <c r="BJ113" s="160"/>
      <c r="BK113" s="160"/>
      <c r="BL113" s="161">
        <v>0</v>
      </c>
      <c r="BM113" s="162">
        <v>0</v>
      </c>
      <c r="BN113" s="160"/>
      <c r="BO113" s="163">
        <v>0</v>
      </c>
    </row>
    <row r="114" spans="1:67" x14ac:dyDescent="0.3">
      <c r="A114" s="19" t="s">
        <v>229</v>
      </c>
      <c r="B114" s="16" t="s">
        <v>274</v>
      </c>
      <c r="C114" s="159">
        <v>18071</v>
      </c>
      <c r="D114" s="160">
        <v>18066</v>
      </c>
      <c r="E114" s="161">
        <v>0.11919087958198084</v>
      </c>
      <c r="F114" s="162">
        <v>0.85701538802169819</v>
      </c>
      <c r="G114" s="160">
        <v>1548284</v>
      </c>
      <c r="H114" s="163">
        <v>63352684.711999997</v>
      </c>
      <c r="I114" s="163">
        <v>1224050.653213816</v>
      </c>
      <c r="J114" s="160">
        <v>11145</v>
      </c>
      <c r="K114" s="160">
        <v>11145</v>
      </c>
      <c r="L114" s="161">
        <v>7.3529411764705885E-2</v>
      </c>
      <c r="M114" s="162">
        <v>0.47705069537909373</v>
      </c>
      <c r="N114" s="160">
        <v>531673</v>
      </c>
      <c r="O114" s="163">
        <v>21754995.813999999</v>
      </c>
      <c r="P114" s="163">
        <v>3423263.3900568583</v>
      </c>
      <c r="Q114" s="160">
        <v>50682</v>
      </c>
      <c r="R114" s="160">
        <v>50682</v>
      </c>
      <c r="S114" s="161">
        <v>0.3343757422215185</v>
      </c>
      <c r="T114" s="162">
        <v>8.1819975533720057E-2</v>
      </c>
      <c r="U114" s="160">
        <v>414680</v>
      </c>
      <c r="V114" s="165">
        <v>16967876.239999998</v>
      </c>
      <c r="W114" s="163">
        <v>4143082.4952955223</v>
      </c>
      <c r="X114" s="160">
        <v>17865</v>
      </c>
      <c r="Y114" s="160">
        <v>17865</v>
      </c>
      <c r="Z114" s="161">
        <v>0.11786477713561871</v>
      </c>
      <c r="AA114" s="162">
        <v>0.62141673663588026</v>
      </c>
      <c r="AB114" s="160">
        <v>1110161</v>
      </c>
      <c r="AC114" s="165">
        <v>45425567.798</v>
      </c>
      <c r="AD114" s="163">
        <v>2342429.3316606302</v>
      </c>
      <c r="AE114" s="160">
        <v>13414</v>
      </c>
      <c r="AF114" s="160">
        <v>13414</v>
      </c>
      <c r="AG114" s="161">
        <v>8.8499195101997732E-2</v>
      </c>
      <c r="AH114" s="162">
        <v>0.27228567168629791</v>
      </c>
      <c r="AI114" s="160">
        <v>365244</v>
      </c>
      <c r="AJ114" s="163">
        <v>2046530.0176038526</v>
      </c>
      <c r="AK114" s="160">
        <v>8513</v>
      </c>
      <c r="AL114" s="160">
        <v>8513</v>
      </c>
      <c r="AM114" s="162">
        <v>6.3507341712674732</v>
      </c>
      <c r="AN114" s="160">
        <v>5406380</v>
      </c>
      <c r="AO114" s="160">
        <v>8710.2788888888826</v>
      </c>
      <c r="AP114" s="160"/>
      <c r="AQ114" s="160"/>
      <c r="AR114" s="160"/>
      <c r="AS114" s="161">
        <v>0</v>
      </c>
      <c r="AT114" s="162">
        <v>0</v>
      </c>
      <c r="AU114" s="160"/>
      <c r="AV114" s="356">
        <v>0</v>
      </c>
      <c r="AW114" s="160">
        <v>31887</v>
      </c>
      <c r="AX114" s="160">
        <v>22424</v>
      </c>
      <c r="AY114" s="160">
        <v>22424</v>
      </c>
      <c r="AZ114" s="161">
        <v>0.14794289182698653</v>
      </c>
      <c r="BA114" s="162">
        <v>0.13464145558330359</v>
      </c>
      <c r="BB114" s="160">
        <v>301920</v>
      </c>
      <c r="BC114" s="163">
        <v>5272391.8981809355</v>
      </c>
      <c r="BD114" s="160">
        <v>9430</v>
      </c>
      <c r="BE114" s="160">
        <v>9430</v>
      </c>
      <c r="BF114" s="161">
        <v>6.2214657060670836E-2</v>
      </c>
      <c r="BG114" s="162">
        <v>0.17509968186638389</v>
      </c>
      <c r="BH114" s="160">
        <v>165119</v>
      </c>
      <c r="BI114" s="163">
        <v>2217207.2600716297</v>
      </c>
      <c r="BJ114" s="160">
        <v>33</v>
      </c>
      <c r="BK114" s="160">
        <v>33</v>
      </c>
      <c r="BL114" s="161">
        <v>2.177183120893041E-4</v>
      </c>
      <c r="BM114" s="162">
        <v>0.21090909090909091</v>
      </c>
      <c r="BN114" s="160">
        <v>696</v>
      </c>
      <c r="BO114" s="163">
        <v>3565.6906982861537</v>
      </c>
    </row>
    <row r="115" spans="1:67" x14ac:dyDescent="0.3">
      <c r="A115" s="19" t="s">
        <v>229</v>
      </c>
      <c r="B115" s="16" t="s">
        <v>276</v>
      </c>
      <c r="C115" s="159">
        <v>14024</v>
      </c>
      <c r="D115" s="160">
        <v>14024</v>
      </c>
      <c r="E115" s="161">
        <v>0.13759136620063772</v>
      </c>
      <c r="F115" s="162">
        <v>0.73616871078151747</v>
      </c>
      <c r="G115" s="160">
        <v>1032403</v>
      </c>
      <c r="H115" s="163">
        <v>42243865.953999996</v>
      </c>
      <c r="I115" s="163">
        <v>950187.44385423197</v>
      </c>
      <c r="J115" s="160">
        <v>6924</v>
      </c>
      <c r="K115" s="160">
        <v>6924</v>
      </c>
      <c r="L115" s="161">
        <v>6.793230316409124E-2</v>
      </c>
      <c r="M115" s="162">
        <v>0.5399162333911034</v>
      </c>
      <c r="N115" s="160">
        <v>373838</v>
      </c>
      <c r="O115" s="163">
        <v>15296703.284</v>
      </c>
      <c r="P115" s="163">
        <v>2126754.2137957551</v>
      </c>
      <c r="Q115" s="160">
        <v>16026</v>
      </c>
      <c r="R115" s="160">
        <v>16026</v>
      </c>
      <c r="S115" s="161">
        <v>0.15723325974981603</v>
      </c>
      <c r="T115" s="162">
        <v>9.3937351803319608E-2</v>
      </c>
      <c r="U115" s="160">
        <v>150544</v>
      </c>
      <c r="V115" s="165">
        <v>6159959.392</v>
      </c>
      <c r="W115" s="163">
        <v>1310071.4271261203</v>
      </c>
      <c r="X115" s="160">
        <v>9486</v>
      </c>
      <c r="Y115" s="160">
        <v>9486</v>
      </c>
      <c r="Z115" s="161">
        <v>9.3068432671081683E-2</v>
      </c>
      <c r="AA115" s="162">
        <v>0.55581699346405233</v>
      </c>
      <c r="AB115" s="160">
        <v>527248</v>
      </c>
      <c r="AC115" s="165">
        <v>21573933.664000001</v>
      </c>
      <c r="AD115" s="163">
        <v>1243788.6728313875</v>
      </c>
      <c r="AE115" s="160">
        <v>11035</v>
      </c>
      <c r="AF115" s="160">
        <v>11035</v>
      </c>
      <c r="AG115" s="161">
        <v>0.10826588177581555</v>
      </c>
      <c r="AH115" s="162">
        <v>0.2632723153602175</v>
      </c>
      <c r="AI115" s="160">
        <v>290521</v>
      </c>
      <c r="AJ115" s="163">
        <v>1683573.7844236253</v>
      </c>
      <c r="AK115" s="160">
        <v>5774</v>
      </c>
      <c r="AL115" s="160">
        <v>5774</v>
      </c>
      <c r="AM115" s="162">
        <v>6.3760166262556286</v>
      </c>
      <c r="AN115" s="160">
        <v>3681512</v>
      </c>
      <c r="AO115" s="160">
        <v>5931.3248888888847</v>
      </c>
      <c r="AP115" s="160"/>
      <c r="AQ115" s="160"/>
      <c r="AR115" s="160"/>
      <c r="AS115" s="161">
        <v>0</v>
      </c>
      <c r="AT115" s="162">
        <v>0</v>
      </c>
      <c r="AU115" s="160"/>
      <c r="AV115" s="356">
        <v>0</v>
      </c>
      <c r="AW115" s="160">
        <v>38656</v>
      </c>
      <c r="AX115" s="160">
        <v>36137</v>
      </c>
      <c r="AY115" s="160">
        <v>36137</v>
      </c>
      <c r="AZ115" s="161">
        <v>0.35454500858474369</v>
      </c>
      <c r="BA115" s="162">
        <v>0.13392616985361264</v>
      </c>
      <c r="BB115" s="160">
        <v>483969</v>
      </c>
      <c r="BC115" s="163">
        <v>8496629.7727686614</v>
      </c>
      <c r="BD115" s="160">
        <v>2519</v>
      </c>
      <c r="BE115" s="160">
        <v>2519</v>
      </c>
      <c r="BF115" s="161">
        <v>2.4714250674515575E-2</v>
      </c>
      <c r="BG115" s="162">
        <v>0.18649861055974593</v>
      </c>
      <c r="BH115" s="160">
        <v>46979</v>
      </c>
      <c r="BI115" s="163">
        <v>592274.13447724655</v>
      </c>
      <c r="BJ115" s="160"/>
      <c r="BK115" s="160"/>
      <c r="BL115" s="161">
        <v>0</v>
      </c>
      <c r="BM115" s="162">
        <v>0</v>
      </c>
      <c r="BN115" s="160"/>
      <c r="BO115" s="163">
        <v>0</v>
      </c>
    </row>
    <row r="116" spans="1:67" x14ac:dyDescent="0.3">
      <c r="A116" s="19" t="s">
        <v>229</v>
      </c>
      <c r="B116" s="16" t="s">
        <v>280</v>
      </c>
      <c r="C116" s="159">
        <v>18331</v>
      </c>
      <c r="D116" s="160">
        <v>17846</v>
      </c>
      <c r="E116" s="161">
        <v>0.30404634125564356</v>
      </c>
      <c r="F116" s="162">
        <v>0.87315140647764211</v>
      </c>
      <c r="G116" s="160">
        <v>1558226</v>
      </c>
      <c r="H116" s="163">
        <v>63759491.468000002</v>
      </c>
      <c r="I116" s="163">
        <v>1209144.6893199247</v>
      </c>
      <c r="J116" s="160">
        <v>6494</v>
      </c>
      <c r="K116" s="160">
        <v>6494</v>
      </c>
      <c r="L116" s="161">
        <v>0.11063974784905017</v>
      </c>
      <c r="M116" s="162">
        <v>0.56397135817677857</v>
      </c>
      <c r="N116" s="160">
        <v>366243</v>
      </c>
      <c r="O116" s="163">
        <v>14985931.073999999</v>
      </c>
      <c r="P116" s="163">
        <v>1994676.7568442563</v>
      </c>
      <c r="Q116" s="160">
        <v>6317</v>
      </c>
      <c r="R116" s="160">
        <v>6317</v>
      </c>
      <c r="S116" s="161">
        <v>0.10762415878694949</v>
      </c>
      <c r="T116" s="162">
        <v>0.13811619439607409</v>
      </c>
      <c r="U116" s="160">
        <v>87248</v>
      </c>
      <c r="V116" s="165">
        <v>3570013.6639999999</v>
      </c>
      <c r="W116" s="163">
        <v>516393.43598874967</v>
      </c>
      <c r="X116" s="160">
        <v>6205</v>
      </c>
      <c r="Y116" s="160">
        <v>6205</v>
      </c>
      <c r="Z116" s="161">
        <v>0.10571598943691966</v>
      </c>
      <c r="AA116" s="162">
        <v>0.6921676067687349</v>
      </c>
      <c r="AB116" s="160">
        <v>429490</v>
      </c>
      <c r="AC116" s="165">
        <v>17573871.82</v>
      </c>
      <c r="AD116" s="163">
        <v>813589.36484490393</v>
      </c>
      <c r="AE116" s="160">
        <v>9034</v>
      </c>
      <c r="AF116" s="160">
        <v>9034</v>
      </c>
      <c r="AG116" s="161">
        <v>0.15391430275151205</v>
      </c>
      <c r="AH116" s="162">
        <v>0.29832189506309498</v>
      </c>
      <c r="AI116" s="160">
        <v>269504</v>
      </c>
      <c r="AJ116" s="163">
        <v>1378287.7724044435</v>
      </c>
      <c r="AK116" s="160"/>
      <c r="AL116" s="160"/>
      <c r="AM116" s="162">
        <v>0</v>
      </c>
      <c r="AN116" s="160"/>
      <c r="AO116" s="160">
        <v>0</v>
      </c>
      <c r="AP116" s="160"/>
      <c r="AQ116" s="160"/>
      <c r="AR116" s="160"/>
      <c r="AS116" s="161">
        <v>0</v>
      </c>
      <c r="AT116" s="162">
        <v>0</v>
      </c>
      <c r="AU116" s="160"/>
      <c r="AV116" s="356">
        <v>0</v>
      </c>
      <c r="AW116" s="160">
        <v>12799</v>
      </c>
      <c r="AX116" s="160">
        <v>11199</v>
      </c>
      <c r="AY116" s="160">
        <v>11199</v>
      </c>
      <c r="AZ116" s="161">
        <v>0.19079989777664197</v>
      </c>
      <c r="BA116" s="162">
        <v>0.17765604071792127</v>
      </c>
      <c r="BB116" s="160">
        <v>198957</v>
      </c>
      <c r="BC116" s="163">
        <v>2633139.3537160316</v>
      </c>
      <c r="BD116" s="160">
        <v>1600</v>
      </c>
      <c r="BE116" s="160">
        <v>1600</v>
      </c>
      <c r="BF116" s="161">
        <v>2.7259562143283074E-2</v>
      </c>
      <c r="BG116" s="162">
        <v>0.1978</v>
      </c>
      <c r="BH116" s="160">
        <v>31648</v>
      </c>
      <c r="BI116" s="163">
        <v>376196.35377673461</v>
      </c>
      <c r="BJ116" s="160"/>
      <c r="BK116" s="160"/>
      <c r="BL116" s="161">
        <v>0</v>
      </c>
      <c r="BM116" s="162">
        <v>0</v>
      </c>
      <c r="BN116" s="160"/>
      <c r="BO116" s="163">
        <v>0</v>
      </c>
    </row>
    <row r="117" spans="1:67" x14ac:dyDescent="0.3">
      <c r="A117" s="19" t="s">
        <v>229</v>
      </c>
      <c r="B117" s="16" t="s">
        <v>281</v>
      </c>
      <c r="C117" s="159">
        <v>53518</v>
      </c>
      <c r="D117" s="160">
        <v>53518</v>
      </c>
      <c r="E117" s="161">
        <v>0.45926765011284743</v>
      </c>
      <c r="F117" s="162">
        <v>0.86550001868530213</v>
      </c>
      <c r="G117" s="160">
        <v>4631983</v>
      </c>
      <c r="H117" s="163">
        <v>189531480.39399999</v>
      </c>
      <c r="I117" s="163">
        <v>3626078.9803330568</v>
      </c>
      <c r="J117" s="160">
        <v>1688</v>
      </c>
      <c r="K117" s="160">
        <v>1688</v>
      </c>
      <c r="L117" s="161">
        <v>1.448566451269641E-2</v>
      </c>
      <c r="M117" s="162">
        <v>0.59144549763033172</v>
      </c>
      <c r="N117" s="160">
        <v>99836</v>
      </c>
      <c r="O117" s="163">
        <v>4085089.4479999999</v>
      </c>
      <c r="P117" s="163">
        <v>518480.80775378889</v>
      </c>
      <c r="Q117" s="160">
        <v>41544</v>
      </c>
      <c r="R117" s="160">
        <v>27382</v>
      </c>
      <c r="S117" s="161">
        <v>0.23498013370062387</v>
      </c>
      <c r="T117" s="162">
        <v>0.13548279891899789</v>
      </c>
      <c r="U117" s="160">
        <v>370979</v>
      </c>
      <c r="V117" s="165">
        <v>15179718.721999999</v>
      </c>
      <c r="W117" s="163">
        <v>2238386.1111673177</v>
      </c>
      <c r="X117" s="160">
        <v>5025</v>
      </c>
      <c r="Y117" s="160">
        <v>5025</v>
      </c>
      <c r="Z117" s="161">
        <v>4.3122312900651341E-2</v>
      </c>
      <c r="AA117" s="162">
        <v>0.71773930348258697</v>
      </c>
      <c r="AB117" s="160">
        <v>360664</v>
      </c>
      <c r="AC117" s="165">
        <v>14757649.551999999</v>
      </c>
      <c r="AD117" s="163">
        <v>658869.71125634853</v>
      </c>
      <c r="AE117" s="160">
        <v>22475</v>
      </c>
      <c r="AF117" s="160">
        <v>22475</v>
      </c>
      <c r="AG117" s="161">
        <v>0.19287044426709232</v>
      </c>
      <c r="AH117" s="162">
        <v>0.32180600667408227</v>
      </c>
      <c r="AI117" s="160">
        <v>723259</v>
      </c>
      <c r="AJ117" s="163">
        <v>3428937.0915197995</v>
      </c>
      <c r="AK117" s="160"/>
      <c r="AL117" s="160"/>
      <c r="AM117" s="162">
        <v>0</v>
      </c>
      <c r="AN117" s="160"/>
      <c r="AO117" s="160">
        <v>0</v>
      </c>
      <c r="AP117" s="160"/>
      <c r="AQ117" s="160"/>
      <c r="AR117" s="160"/>
      <c r="AS117" s="161">
        <v>0</v>
      </c>
      <c r="AT117" s="162">
        <v>0</v>
      </c>
      <c r="AU117" s="160"/>
      <c r="AV117" s="356">
        <v>0</v>
      </c>
      <c r="AW117" s="160">
        <v>6441</v>
      </c>
      <c r="AX117" s="160">
        <v>4176</v>
      </c>
      <c r="AY117" s="160">
        <v>4176</v>
      </c>
      <c r="AZ117" s="161">
        <v>3.5836572870272636E-2</v>
      </c>
      <c r="BA117" s="162">
        <v>0.17483955938697318</v>
      </c>
      <c r="BB117" s="160">
        <v>73013</v>
      </c>
      <c r="BC117" s="163">
        <v>981872.48335727723</v>
      </c>
      <c r="BD117" s="160">
        <v>1908</v>
      </c>
      <c r="BE117" s="160">
        <v>1908</v>
      </c>
      <c r="BF117" s="161">
        <v>1.6373606570038359E-2</v>
      </c>
      <c r="BG117" s="162">
        <v>0.19589622641509433</v>
      </c>
      <c r="BH117" s="160">
        <v>37377</v>
      </c>
      <c r="BI117" s="163">
        <v>448614.15187875601</v>
      </c>
      <c r="BJ117" s="160">
        <v>357</v>
      </c>
      <c r="BK117" s="160">
        <v>357</v>
      </c>
      <c r="BL117" s="161">
        <v>3.0636150657776177E-3</v>
      </c>
      <c r="BM117" s="162">
        <v>0.21610644257703082</v>
      </c>
      <c r="BN117" s="160">
        <v>7715</v>
      </c>
      <c r="BO117" s="163">
        <v>38574.290281459296</v>
      </c>
    </row>
    <row r="118" spans="1:67" x14ac:dyDescent="0.3">
      <c r="A118" s="19" t="s">
        <v>229</v>
      </c>
      <c r="B118" s="16" t="s">
        <v>283</v>
      </c>
      <c r="C118" s="159">
        <v>44379</v>
      </c>
      <c r="D118" s="160">
        <v>43786</v>
      </c>
      <c r="E118" s="161">
        <v>0.42551165186293755</v>
      </c>
      <c r="F118" s="162">
        <v>0.89577399168684058</v>
      </c>
      <c r="G118" s="160">
        <v>3922236</v>
      </c>
      <c r="H118" s="163">
        <v>160490052.648</v>
      </c>
      <c r="I118" s="163">
        <v>2966693.3411723762</v>
      </c>
      <c r="J118" s="160">
        <v>10540</v>
      </c>
      <c r="K118" s="160">
        <v>10540</v>
      </c>
      <c r="L118" s="161">
        <v>0.10242755242852422</v>
      </c>
      <c r="M118" s="162">
        <v>0.56780550284629983</v>
      </c>
      <c r="N118" s="160">
        <v>598467</v>
      </c>
      <c r="O118" s="163">
        <v>24488072.706</v>
      </c>
      <c r="P118" s="163">
        <v>3237433.479694867</v>
      </c>
      <c r="Q118" s="160">
        <v>11887</v>
      </c>
      <c r="R118" s="160">
        <v>11887</v>
      </c>
      <c r="S118" s="161">
        <v>0.11551767701308041</v>
      </c>
      <c r="T118" s="162">
        <v>0.13571969378312443</v>
      </c>
      <c r="U118" s="160">
        <v>161330</v>
      </c>
      <c r="V118" s="165">
        <v>6601300.9399999995</v>
      </c>
      <c r="W118" s="163">
        <v>971722.1424090974</v>
      </c>
      <c r="X118" s="160">
        <v>12201</v>
      </c>
      <c r="Y118" s="160">
        <v>12201</v>
      </c>
      <c r="Z118" s="161">
        <v>0.1185691240209131</v>
      </c>
      <c r="AA118" s="162">
        <v>0.69126137201868698</v>
      </c>
      <c r="AB118" s="160">
        <v>843408</v>
      </c>
      <c r="AC118" s="165">
        <v>34510568.544</v>
      </c>
      <c r="AD118" s="163">
        <v>1599774.9944355639</v>
      </c>
      <c r="AE118" s="160">
        <v>20054</v>
      </c>
      <c r="AF118" s="160">
        <v>20054</v>
      </c>
      <c r="AG118" s="161">
        <v>0.1948844531690346</v>
      </c>
      <c r="AH118" s="162">
        <v>0.29410691133938366</v>
      </c>
      <c r="AI118" s="160">
        <v>589802</v>
      </c>
      <c r="AJ118" s="163">
        <v>3059573.0559883448</v>
      </c>
      <c r="AK118" s="160"/>
      <c r="AL118" s="160"/>
      <c r="AM118" s="162">
        <v>0</v>
      </c>
      <c r="AN118" s="160"/>
      <c r="AO118" s="160">
        <v>0</v>
      </c>
      <c r="AP118" s="160"/>
      <c r="AQ118" s="160"/>
      <c r="AR118" s="160"/>
      <c r="AS118" s="161">
        <v>0</v>
      </c>
      <c r="AT118" s="162">
        <v>0</v>
      </c>
      <c r="AU118" s="160"/>
      <c r="AV118" s="356">
        <v>0</v>
      </c>
      <c r="AW118" s="160">
        <v>4434</v>
      </c>
      <c r="AX118" s="160">
        <v>868</v>
      </c>
      <c r="AY118" s="160">
        <v>868</v>
      </c>
      <c r="AZ118" s="161">
        <v>8.435210199996112E-3</v>
      </c>
      <c r="BA118" s="162">
        <v>0.17747695852534562</v>
      </c>
      <c r="BB118" s="160">
        <v>15405</v>
      </c>
      <c r="BC118" s="163">
        <v>204086.52192387849</v>
      </c>
      <c r="BD118" s="160">
        <v>3566</v>
      </c>
      <c r="BE118" s="160">
        <v>3566</v>
      </c>
      <c r="BF118" s="161">
        <v>3.4654331305513986E-2</v>
      </c>
      <c r="BG118" s="162">
        <v>0.20564778463264161</v>
      </c>
      <c r="BH118" s="160">
        <v>73334</v>
      </c>
      <c r="BI118" s="163">
        <v>838447.62347989727</v>
      </c>
      <c r="BJ118" s="160"/>
      <c r="BK118" s="160"/>
      <c r="BL118" s="161">
        <v>0</v>
      </c>
      <c r="BM118" s="162">
        <v>0</v>
      </c>
      <c r="BN118" s="160"/>
      <c r="BO118" s="163">
        <v>0</v>
      </c>
    </row>
    <row r="119" spans="1:67" x14ac:dyDescent="0.3">
      <c r="A119" s="19" t="s">
        <v>285</v>
      </c>
      <c r="B119" s="16" t="s">
        <v>288</v>
      </c>
      <c r="C119" s="159">
        <v>44</v>
      </c>
      <c r="D119" s="160">
        <v>44</v>
      </c>
      <c r="E119" s="161">
        <v>1</v>
      </c>
      <c r="F119" s="162">
        <v>1.07</v>
      </c>
      <c r="G119" s="160">
        <v>4708</v>
      </c>
      <c r="H119" s="163">
        <v>192641.94399999999</v>
      </c>
      <c r="I119" s="163">
        <v>2981.1927787782524</v>
      </c>
      <c r="J119" s="160"/>
      <c r="K119" s="160"/>
      <c r="L119" s="161">
        <v>0</v>
      </c>
      <c r="M119" s="162">
        <v>0</v>
      </c>
      <c r="N119" s="160"/>
      <c r="O119" s="163">
        <v>0</v>
      </c>
      <c r="P119" s="163">
        <v>0</v>
      </c>
      <c r="Q119" s="160"/>
      <c r="R119" s="160"/>
      <c r="S119" s="161">
        <v>0</v>
      </c>
      <c r="T119" s="162">
        <v>0</v>
      </c>
      <c r="U119" s="160"/>
      <c r="V119" s="165">
        <v>0</v>
      </c>
      <c r="W119" s="163">
        <v>0</v>
      </c>
      <c r="X119" s="160"/>
      <c r="Y119" s="160"/>
      <c r="Z119" s="161">
        <v>0</v>
      </c>
      <c r="AA119" s="162">
        <v>0</v>
      </c>
      <c r="AB119" s="160"/>
      <c r="AC119" s="165">
        <v>0</v>
      </c>
      <c r="AD119" s="163">
        <v>0</v>
      </c>
      <c r="AE119" s="160"/>
      <c r="AF119" s="160"/>
      <c r="AG119" s="161">
        <v>0</v>
      </c>
      <c r="AH119" s="162">
        <v>0</v>
      </c>
      <c r="AI119" s="160"/>
      <c r="AJ119" s="163">
        <v>0</v>
      </c>
      <c r="AK119" s="160"/>
      <c r="AL119" s="160"/>
      <c r="AM119" s="162">
        <v>0</v>
      </c>
      <c r="AN119" s="160"/>
      <c r="AO119" s="160">
        <v>0</v>
      </c>
      <c r="AP119" s="160"/>
      <c r="AQ119" s="160"/>
      <c r="AR119" s="160"/>
      <c r="AS119" s="161">
        <v>0</v>
      </c>
      <c r="AT119" s="162">
        <v>0</v>
      </c>
      <c r="AU119" s="160"/>
      <c r="AV119" s="356">
        <v>0</v>
      </c>
      <c r="AW119" s="160">
        <v>0</v>
      </c>
      <c r="AX119" s="160"/>
      <c r="AY119" s="160"/>
      <c r="AZ119" s="161">
        <v>0</v>
      </c>
      <c r="BA119" s="162">
        <v>0</v>
      </c>
      <c r="BB119" s="160"/>
      <c r="BC119" s="163">
        <v>0</v>
      </c>
      <c r="BD119" s="160"/>
      <c r="BE119" s="160"/>
      <c r="BF119" s="161">
        <v>0</v>
      </c>
      <c r="BG119" s="162">
        <v>0</v>
      </c>
      <c r="BH119" s="160"/>
      <c r="BI119" s="163">
        <v>0</v>
      </c>
      <c r="BJ119" s="160"/>
      <c r="BK119" s="160"/>
      <c r="BL119" s="161">
        <v>0</v>
      </c>
      <c r="BM119" s="162">
        <v>0</v>
      </c>
      <c r="BN119" s="160"/>
      <c r="BO119" s="163">
        <v>0</v>
      </c>
    </row>
    <row r="120" spans="1:67" x14ac:dyDescent="0.3">
      <c r="A120" s="19" t="s">
        <v>285</v>
      </c>
      <c r="B120" s="16" t="s">
        <v>290</v>
      </c>
      <c r="C120" s="164"/>
      <c r="D120" s="165"/>
      <c r="E120" s="165"/>
      <c r="F120" s="166">
        <v>0</v>
      </c>
      <c r="G120" s="165"/>
      <c r="H120" s="163"/>
      <c r="I120" s="163"/>
      <c r="J120" s="165"/>
      <c r="K120" s="165"/>
      <c r="L120" s="165"/>
      <c r="M120" s="166">
        <v>0</v>
      </c>
      <c r="N120" s="165"/>
      <c r="O120" s="163">
        <v>0</v>
      </c>
      <c r="P120" s="163">
        <v>0</v>
      </c>
      <c r="Q120" s="165"/>
      <c r="R120" s="165"/>
      <c r="S120" s="165"/>
      <c r="T120" s="166">
        <v>0</v>
      </c>
      <c r="U120" s="165"/>
      <c r="V120" s="165">
        <v>0</v>
      </c>
      <c r="W120" s="163">
        <v>0</v>
      </c>
      <c r="X120" s="165"/>
      <c r="Y120" s="165"/>
      <c r="Z120" s="165"/>
      <c r="AA120" s="166">
        <v>0</v>
      </c>
      <c r="AB120" s="165"/>
      <c r="AC120" s="165">
        <v>0</v>
      </c>
      <c r="AD120" s="163">
        <v>0</v>
      </c>
      <c r="AE120" s="165"/>
      <c r="AF120" s="165"/>
      <c r="AG120" s="165"/>
      <c r="AH120" s="166">
        <v>0</v>
      </c>
      <c r="AI120" s="165"/>
      <c r="AJ120" s="163">
        <v>0</v>
      </c>
      <c r="AK120" s="165"/>
      <c r="AL120" s="165"/>
      <c r="AM120" s="166">
        <v>0</v>
      </c>
      <c r="AN120" s="165"/>
      <c r="AO120" s="160">
        <v>0</v>
      </c>
      <c r="AP120" s="160"/>
      <c r="AQ120" s="165"/>
      <c r="AR120" s="165"/>
      <c r="AS120" s="165"/>
      <c r="AT120" s="166">
        <v>0</v>
      </c>
      <c r="AU120" s="165"/>
      <c r="AV120" s="356">
        <v>0</v>
      </c>
      <c r="AW120" s="165"/>
      <c r="AX120" s="165"/>
      <c r="AY120" s="165"/>
      <c r="AZ120" s="165"/>
      <c r="BA120" s="166">
        <v>0</v>
      </c>
      <c r="BB120" s="165"/>
      <c r="BC120" s="163">
        <v>0</v>
      </c>
      <c r="BD120" s="165"/>
      <c r="BE120" s="165"/>
      <c r="BF120" s="165"/>
      <c r="BG120" s="166">
        <v>0</v>
      </c>
      <c r="BH120" s="165"/>
      <c r="BI120" s="163">
        <v>0</v>
      </c>
      <c r="BJ120" s="165"/>
      <c r="BK120" s="165"/>
      <c r="BL120" s="165"/>
      <c r="BM120" s="166">
        <v>0</v>
      </c>
      <c r="BN120" s="165"/>
      <c r="BO120" s="163">
        <v>0</v>
      </c>
    </row>
    <row r="121" spans="1:67" x14ac:dyDescent="0.3">
      <c r="A121" s="19" t="s">
        <v>285</v>
      </c>
      <c r="B121" s="16" t="s">
        <v>292</v>
      </c>
      <c r="C121" s="167"/>
      <c r="D121" s="168"/>
      <c r="E121" s="168"/>
      <c r="F121" s="126">
        <v>0</v>
      </c>
      <c r="G121" s="168"/>
      <c r="H121" s="163"/>
      <c r="I121" s="163"/>
      <c r="J121" s="168"/>
      <c r="K121" s="168"/>
      <c r="L121" s="168"/>
      <c r="M121" s="126">
        <v>0</v>
      </c>
      <c r="N121" s="168"/>
      <c r="O121" s="163">
        <v>0</v>
      </c>
      <c r="P121" s="163">
        <v>0</v>
      </c>
      <c r="Q121" s="168"/>
      <c r="R121" s="168"/>
      <c r="S121" s="168"/>
      <c r="T121" s="126">
        <v>0</v>
      </c>
      <c r="U121" s="168"/>
      <c r="V121" s="165">
        <v>0</v>
      </c>
      <c r="W121" s="163">
        <v>0</v>
      </c>
      <c r="X121" s="168"/>
      <c r="Y121" s="168"/>
      <c r="Z121" s="168"/>
      <c r="AA121" s="126">
        <v>0</v>
      </c>
      <c r="AB121" s="168"/>
      <c r="AC121" s="165">
        <v>0</v>
      </c>
      <c r="AD121" s="163">
        <v>0</v>
      </c>
      <c r="AE121" s="168"/>
      <c r="AF121" s="168"/>
      <c r="AG121" s="168"/>
      <c r="AH121" s="126">
        <v>0</v>
      </c>
      <c r="AI121" s="168"/>
      <c r="AJ121" s="163">
        <v>0</v>
      </c>
      <c r="AK121" s="168"/>
      <c r="AL121" s="168"/>
      <c r="AM121" s="126">
        <v>0</v>
      </c>
      <c r="AN121" s="168"/>
      <c r="AO121" s="160">
        <v>0</v>
      </c>
      <c r="AP121" s="160"/>
      <c r="AQ121" s="168"/>
      <c r="AR121" s="168"/>
      <c r="AS121" s="168"/>
      <c r="AT121" s="126">
        <v>0</v>
      </c>
      <c r="AU121" s="168"/>
      <c r="AV121" s="356">
        <v>0</v>
      </c>
      <c r="AW121" s="168"/>
      <c r="AX121" s="168"/>
      <c r="AY121" s="168"/>
      <c r="AZ121" s="168"/>
      <c r="BA121" s="126">
        <v>0</v>
      </c>
      <c r="BB121" s="168"/>
      <c r="BC121" s="163">
        <v>0</v>
      </c>
      <c r="BD121" s="168"/>
      <c r="BE121" s="168"/>
      <c r="BF121" s="168"/>
      <c r="BG121" s="126">
        <v>0</v>
      </c>
      <c r="BH121" s="168"/>
      <c r="BI121" s="163">
        <v>0</v>
      </c>
      <c r="BJ121" s="168"/>
      <c r="BK121" s="168"/>
      <c r="BL121" s="168"/>
      <c r="BM121" s="126">
        <v>0</v>
      </c>
      <c r="BN121" s="168"/>
      <c r="BO121" s="163">
        <v>0</v>
      </c>
    </row>
    <row r="122" spans="1:67" x14ac:dyDescent="0.3">
      <c r="A122" s="19" t="s">
        <v>285</v>
      </c>
      <c r="B122" s="16" t="s">
        <v>294</v>
      </c>
      <c r="C122" s="167"/>
      <c r="D122" s="168"/>
      <c r="E122" s="168"/>
      <c r="F122" s="126">
        <v>0</v>
      </c>
      <c r="G122" s="168"/>
      <c r="H122" s="163"/>
      <c r="I122" s="163"/>
      <c r="J122" s="168"/>
      <c r="K122" s="168"/>
      <c r="L122" s="168"/>
      <c r="M122" s="126">
        <v>0</v>
      </c>
      <c r="N122" s="168"/>
      <c r="O122" s="163">
        <v>0</v>
      </c>
      <c r="P122" s="163">
        <v>0</v>
      </c>
      <c r="Q122" s="168"/>
      <c r="R122" s="168"/>
      <c r="S122" s="168"/>
      <c r="T122" s="126">
        <v>0</v>
      </c>
      <c r="U122" s="168"/>
      <c r="V122" s="165">
        <v>0</v>
      </c>
      <c r="W122" s="163">
        <v>0</v>
      </c>
      <c r="X122" s="168"/>
      <c r="Y122" s="168"/>
      <c r="Z122" s="168"/>
      <c r="AA122" s="126">
        <v>0</v>
      </c>
      <c r="AB122" s="168"/>
      <c r="AC122" s="165">
        <v>0</v>
      </c>
      <c r="AD122" s="163">
        <v>0</v>
      </c>
      <c r="AE122" s="168"/>
      <c r="AF122" s="168"/>
      <c r="AG122" s="168"/>
      <c r="AH122" s="126">
        <v>0</v>
      </c>
      <c r="AI122" s="168"/>
      <c r="AJ122" s="163">
        <v>0</v>
      </c>
      <c r="AK122" s="168"/>
      <c r="AL122" s="168"/>
      <c r="AM122" s="126">
        <v>0</v>
      </c>
      <c r="AN122" s="168"/>
      <c r="AO122" s="160">
        <v>0</v>
      </c>
      <c r="AP122" s="160"/>
      <c r="AQ122" s="168"/>
      <c r="AR122" s="168"/>
      <c r="AS122" s="168"/>
      <c r="AT122" s="126">
        <v>0</v>
      </c>
      <c r="AU122" s="168"/>
      <c r="AV122" s="356">
        <v>0</v>
      </c>
      <c r="AW122" s="168"/>
      <c r="AX122" s="168"/>
      <c r="AY122" s="168"/>
      <c r="AZ122" s="168"/>
      <c r="BA122" s="126">
        <v>0</v>
      </c>
      <c r="BB122" s="168"/>
      <c r="BC122" s="163">
        <v>0</v>
      </c>
      <c r="BD122" s="168"/>
      <c r="BE122" s="168"/>
      <c r="BF122" s="168"/>
      <c r="BG122" s="126">
        <v>0</v>
      </c>
      <c r="BH122" s="168"/>
      <c r="BI122" s="163">
        <v>0</v>
      </c>
      <c r="BJ122" s="168"/>
      <c r="BK122" s="168"/>
      <c r="BL122" s="168"/>
      <c r="BM122" s="126">
        <v>0</v>
      </c>
      <c r="BN122" s="168"/>
      <c r="BO122" s="163">
        <v>0</v>
      </c>
    </row>
    <row r="123" spans="1:67" x14ac:dyDescent="0.3">
      <c r="A123" s="19" t="s">
        <v>285</v>
      </c>
      <c r="B123" s="16" t="s">
        <v>296</v>
      </c>
      <c r="C123" s="167"/>
      <c r="D123" s="168"/>
      <c r="E123" s="168"/>
      <c r="F123" s="126">
        <v>0</v>
      </c>
      <c r="G123" s="168"/>
      <c r="H123" s="163"/>
      <c r="I123" s="163"/>
      <c r="J123" s="168"/>
      <c r="K123" s="168"/>
      <c r="L123" s="168"/>
      <c r="M123" s="126">
        <v>0</v>
      </c>
      <c r="N123" s="168"/>
      <c r="O123" s="163">
        <v>0</v>
      </c>
      <c r="P123" s="163">
        <v>0</v>
      </c>
      <c r="Q123" s="168"/>
      <c r="R123" s="168"/>
      <c r="S123" s="168"/>
      <c r="T123" s="126">
        <v>0</v>
      </c>
      <c r="U123" s="168"/>
      <c r="V123" s="165">
        <v>0</v>
      </c>
      <c r="W123" s="163">
        <v>0</v>
      </c>
      <c r="X123" s="168"/>
      <c r="Y123" s="168"/>
      <c r="Z123" s="168"/>
      <c r="AA123" s="126">
        <v>0</v>
      </c>
      <c r="AB123" s="168"/>
      <c r="AC123" s="165">
        <v>0</v>
      </c>
      <c r="AD123" s="163">
        <v>0</v>
      </c>
      <c r="AE123" s="168"/>
      <c r="AF123" s="168"/>
      <c r="AG123" s="168"/>
      <c r="AH123" s="126">
        <v>0</v>
      </c>
      <c r="AI123" s="168"/>
      <c r="AJ123" s="163">
        <v>0</v>
      </c>
      <c r="AK123" s="168"/>
      <c r="AL123" s="168"/>
      <c r="AM123" s="126">
        <v>0</v>
      </c>
      <c r="AN123" s="168"/>
      <c r="AO123" s="160">
        <v>0</v>
      </c>
      <c r="AP123" s="160"/>
      <c r="AQ123" s="168"/>
      <c r="AR123" s="168"/>
      <c r="AS123" s="168"/>
      <c r="AT123" s="126">
        <v>0</v>
      </c>
      <c r="AU123" s="168"/>
      <c r="AV123" s="356">
        <v>0</v>
      </c>
      <c r="AW123" s="168"/>
      <c r="AX123" s="168"/>
      <c r="AY123" s="168"/>
      <c r="AZ123" s="168"/>
      <c r="BA123" s="126">
        <v>0</v>
      </c>
      <c r="BB123" s="168"/>
      <c r="BC123" s="163">
        <v>0</v>
      </c>
      <c r="BD123" s="168"/>
      <c r="BE123" s="168"/>
      <c r="BF123" s="168"/>
      <c r="BG123" s="126">
        <v>0</v>
      </c>
      <c r="BH123" s="168"/>
      <c r="BI123" s="163">
        <v>0</v>
      </c>
      <c r="BJ123" s="168"/>
      <c r="BK123" s="168"/>
      <c r="BL123" s="168"/>
      <c r="BM123" s="126">
        <v>0</v>
      </c>
      <c r="BN123" s="168"/>
      <c r="BO123" s="163">
        <v>0</v>
      </c>
    </row>
    <row r="124" spans="1:67" x14ac:dyDescent="0.3">
      <c r="A124" s="19" t="s">
        <v>285</v>
      </c>
      <c r="B124" s="16" t="s">
        <v>298</v>
      </c>
      <c r="C124" s="159">
        <v>18521</v>
      </c>
      <c r="D124" s="160">
        <v>18261</v>
      </c>
      <c r="E124" s="161">
        <v>0.76008324661810611</v>
      </c>
      <c r="F124" s="162">
        <v>0.96183067739992334</v>
      </c>
      <c r="G124" s="160">
        <v>1756399</v>
      </c>
      <c r="H124" s="163">
        <v>71868334.282000005</v>
      </c>
      <c r="I124" s="163">
        <v>1237262.7575743105</v>
      </c>
      <c r="J124" s="160"/>
      <c r="K124" s="160"/>
      <c r="L124" s="161">
        <v>0</v>
      </c>
      <c r="M124" s="162">
        <v>0</v>
      </c>
      <c r="N124" s="160"/>
      <c r="O124" s="163">
        <v>0</v>
      </c>
      <c r="P124" s="163">
        <v>0</v>
      </c>
      <c r="Q124" s="160">
        <v>4596</v>
      </c>
      <c r="R124" s="160">
        <v>3808</v>
      </c>
      <c r="S124" s="161">
        <v>0.15850156087408948</v>
      </c>
      <c r="T124" s="162">
        <v>0.119375</v>
      </c>
      <c r="U124" s="160">
        <v>45458</v>
      </c>
      <c r="V124" s="165">
        <v>1860050.4439999999</v>
      </c>
      <c r="W124" s="163">
        <v>311291.15153477265</v>
      </c>
      <c r="X124" s="160">
        <v>1718</v>
      </c>
      <c r="Y124" s="160">
        <v>1718</v>
      </c>
      <c r="Z124" s="161">
        <v>7.1508844953173778E-2</v>
      </c>
      <c r="AA124" s="162">
        <v>0.69270081490104773</v>
      </c>
      <c r="AB124" s="160">
        <v>119006</v>
      </c>
      <c r="AC124" s="165">
        <v>4869487.5079999994</v>
      </c>
      <c r="AD124" s="163">
        <v>225261.32615689686</v>
      </c>
      <c r="AE124" s="160">
        <v>171</v>
      </c>
      <c r="AF124" s="160">
        <v>171</v>
      </c>
      <c r="AG124" s="161">
        <v>7.117585848074922E-3</v>
      </c>
      <c r="AH124" s="162">
        <v>0.22473684210526315</v>
      </c>
      <c r="AI124" s="160">
        <v>3843</v>
      </c>
      <c r="AJ124" s="163">
        <v>26088.909572853649</v>
      </c>
      <c r="AK124" s="160">
        <v>62</v>
      </c>
      <c r="AL124" s="160">
        <v>62</v>
      </c>
      <c r="AM124" s="162">
        <v>4.0495161290322583</v>
      </c>
      <c r="AN124" s="160">
        <v>25107</v>
      </c>
      <c r="AO124" s="160">
        <v>40.45016666666664</v>
      </c>
      <c r="AP124" s="160"/>
      <c r="AQ124" s="160"/>
      <c r="AR124" s="160"/>
      <c r="AS124" s="161">
        <v>0</v>
      </c>
      <c r="AT124" s="162">
        <v>0</v>
      </c>
      <c r="AU124" s="160"/>
      <c r="AV124" s="356">
        <v>0</v>
      </c>
      <c r="AW124" s="160">
        <v>5</v>
      </c>
      <c r="AX124" s="160"/>
      <c r="AY124" s="160"/>
      <c r="AZ124" s="161">
        <v>0</v>
      </c>
      <c r="BA124" s="162">
        <v>0</v>
      </c>
      <c r="BB124" s="160"/>
      <c r="BC124" s="163">
        <v>0</v>
      </c>
      <c r="BD124" s="160">
        <v>3</v>
      </c>
      <c r="BE124" s="160">
        <v>3</v>
      </c>
      <c r="BF124" s="161">
        <v>1.2486992715920916E-4</v>
      </c>
      <c r="BG124" s="162">
        <v>0.12</v>
      </c>
      <c r="BH124" s="160">
        <v>36</v>
      </c>
      <c r="BI124" s="163">
        <v>705.36816333137733</v>
      </c>
      <c r="BJ124" s="160">
        <v>2</v>
      </c>
      <c r="BK124" s="160">
        <v>2</v>
      </c>
      <c r="BL124" s="161">
        <v>8.3246618106139442E-5</v>
      </c>
      <c r="BM124" s="162">
        <v>0.14499999999999999</v>
      </c>
      <c r="BN124" s="160">
        <v>29</v>
      </c>
      <c r="BO124" s="163">
        <v>216.10246656279719</v>
      </c>
    </row>
    <row r="125" spans="1:67" x14ac:dyDescent="0.3">
      <c r="A125" s="19" t="s">
        <v>285</v>
      </c>
      <c r="B125" s="16" t="s">
        <v>300</v>
      </c>
      <c r="C125" s="159">
        <v>42806</v>
      </c>
      <c r="D125" s="160">
        <v>42777</v>
      </c>
      <c r="E125" s="161">
        <v>0.77070121072355147</v>
      </c>
      <c r="F125" s="162">
        <v>1.0002774855646726</v>
      </c>
      <c r="G125" s="160">
        <v>4278887</v>
      </c>
      <c r="H125" s="163">
        <v>175083498.266</v>
      </c>
      <c r="I125" s="163">
        <v>2898329.170404484</v>
      </c>
      <c r="J125" s="160"/>
      <c r="K125" s="160"/>
      <c r="L125" s="161">
        <v>0</v>
      </c>
      <c r="M125" s="162">
        <v>0</v>
      </c>
      <c r="N125" s="160"/>
      <c r="O125" s="163">
        <v>0</v>
      </c>
      <c r="P125" s="163">
        <v>0</v>
      </c>
      <c r="Q125" s="160">
        <v>4354</v>
      </c>
      <c r="R125" s="160">
        <v>4354</v>
      </c>
      <c r="S125" s="161">
        <v>7.8444796771403869E-2</v>
      </c>
      <c r="T125" s="162">
        <v>0.1057762976573266</v>
      </c>
      <c r="U125" s="160">
        <v>46055</v>
      </c>
      <c r="V125" s="165">
        <v>1884478.49</v>
      </c>
      <c r="W125" s="163">
        <v>355924.8092915967</v>
      </c>
      <c r="X125" s="160">
        <v>3480</v>
      </c>
      <c r="Y125" s="160">
        <v>3480</v>
      </c>
      <c r="Z125" s="161">
        <v>6.2698183914672814E-2</v>
      </c>
      <c r="AA125" s="162">
        <v>0.59355747126436786</v>
      </c>
      <c r="AB125" s="160">
        <v>206558</v>
      </c>
      <c r="AC125" s="165">
        <v>8451940.243999999</v>
      </c>
      <c r="AD125" s="163">
        <v>456291.85973573988</v>
      </c>
      <c r="AE125" s="160">
        <v>839</v>
      </c>
      <c r="AF125" s="160">
        <v>839</v>
      </c>
      <c r="AG125" s="161">
        <v>1.5116027673681176E-2</v>
      </c>
      <c r="AH125" s="162">
        <v>0.21517282479141836</v>
      </c>
      <c r="AI125" s="160">
        <v>18053</v>
      </c>
      <c r="AJ125" s="163">
        <v>128003.48030189596</v>
      </c>
      <c r="AK125" s="160">
        <v>611</v>
      </c>
      <c r="AL125" s="160">
        <v>611</v>
      </c>
      <c r="AM125" s="162">
        <v>4.0091489361702131</v>
      </c>
      <c r="AN125" s="160">
        <v>244959</v>
      </c>
      <c r="AO125" s="160">
        <v>394.65616666666642</v>
      </c>
      <c r="AP125" s="160"/>
      <c r="AQ125" s="160">
        <v>10</v>
      </c>
      <c r="AR125" s="160">
        <v>10</v>
      </c>
      <c r="AS125" s="161">
        <v>1.8016719515710579E-4</v>
      </c>
      <c r="AT125" s="162">
        <v>0.22</v>
      </c>
      <c r="AU125" s="160">
        <v>220</v>
      </c>
      <c r="AV125" s="356">
        <v>54.806400000000004</v>
      </c>
      <c r="AW125" s="160">
        <v>3433</v>
      </c>
      <c r="AX125" s="160">
        <v>2511</v>
      </c>
      <c r="AY125" s="160">
        <v>2511</v>
      </c>
      <c r="AZ125" s="161">
        <v>4.5239982703949265E-2</v>
      </c>
      <c r="BA125" s="162">
        <v>8.0736758263639991E-2</v>
      </c>
      <c r="BB125" s="160">
        <v>20273</v>
      </c>
      <c r="BC125" s="163">
        <v>590393.1527083629</v>
      </c>
      <c r="BD125" s="160">
        <v>682</v>
      </c>
      <c r="BE125" s="160">
        <v>682</v>
      </c>
      <c r="BF125" s="161">
        <v>1.2287402709714615E-2</v>
      </c>
      <c r="BG125" s="162">
        <v>0.12800586510263931</v>
      </c>
      <c r="BH125" s="160">
        <v>8730</v>
      </c>
      <c r="BI125" s="163">
        <v>160353.69579733312</v>
      </c>
      <c r="BJ125" s="160">
        <v>240</v>
      </c>
      <c r="BK125" s="160">
        <v>240</v>
      </c>
      <c r="BL125" s="161">
        <v>4.3240126837705388E-3</v>
      </c>
      <c r="BM125" s="162">
        <v>0.13250000000000001</v>
      </c>
      <c r="BN125" s="160">
        <v>3180</v>
      </c>
      <c r="BO125" s="163">
        <v>25932.295987535665</v>
      </c>
    </row>
    <row r="126" spans="1:67" x14ac:dyDescent="0.3">
      <c r="A126" s="19" t="s">
        <v>285</v>
      </c>
      <c r="B126" s="16" t="s">
        <v>304</v>
      </c>
      <c r="C126" s="159">
        <v>7469</v>
      </c>
      <c r="D126" s="160">
        <v>7469</v>
      </c>
      <c r="E126" s="161">
        <v>0.61783439490445857</v>
      </c>
      <c r="F126" s="162">
        <v>0.71738385326014198</v>
      </c>
      <c r="G126" s="160">
        <v>535814</v>
      </c>
      <c r="H126" s="163">
        <v>21924437.252</v>
      </c>
      <c r="I126" s="163">
        <v>506057.47419760836</v>
      </c>
      <c r="J126" s="160">
        <v>1832</v>
      </c>
      <c r="K126" s="160">
        <v>1832</v>
      </c>
      <c r="L126" s="161">
        <v>0.15154272479113243</v>
      </c>
      <c r="M126" s="162">
        <v>0.55020196506550223</v>
      </c>
      <c r="N126" s="160">
        <v>100797</v>
      </c>
      <c r="O126" s="163">
        <v>4124411.6459999997</v>
      </c>
      <c r="P126" s="163">
        <v>562711.39798870927</v>
      </c>
      <c r="Q126" s="160">
        <v>75</v>
      </c>
      <c r="R126" s="160">
        <v>75</v>
      </c>
      <c r="S126" s="161">
        <v>6.2039870957068411E-3</v>
      </c>
      <c r="T126" s="162">
        <v>5.8533333333333333E-2</v>
      </c>
      <c r="U126" s="160">
        <v>439</v>
      </c>
      <c r="V126" s="165">
        <v>17963.002</v>
      </c>
      <c r="W126" s="163">
        <v>6130.9969446186842</v>
      </c>
      <c r="X126" s="160">
        <v>1269</v>
      </c>
      <c r="Y126" s="160">
        <v>1269</v>
      </c>
      <c r="Z126" s="161">
        <v>0.10497146165935975</v>
      </c>
      <c r="AA126" s="162">
        <v>0.37550039401103236</v>
      </c>
      <c r="AB126" s="160">
        <v>47651</v>
      </c>
      <c r="AC126" s="165">
        <v>1949783.618</v>
      </c>
      <c r="AD126" s="163">
        <v>166389.18678294652</v>
      </c>
      <c r="AE126" s="160">
        <v>828</v>
      </c>
      <c r="AF126" s="160">
        <v>828</v>
      </c>
      <c r="AG126" s="161">
        <v>6.8492017536603528E-2</v>
      </c>
      <c r="AH126" s="162">
        <v>0.17</v>
      </c>
      <c r="AI126" s="160">
        <v>14076</v>
      </c>
      <c r="AJ126" s="163">
        <v>126325.24635276503</v>
      </c>
      <c r="AK126" s="160">
        <v>269</v>
      </c>
      <c r="AL126" s="160">
        <v>269</v>
      </c>
      <c r="AM126" s="162">
        <v>4.0999999999999996</v>
      </c>
      <c r="AN126" s="160">
        <v>110290</v>
      </c>
      <c r="AO126" s="160">
        <v>177.68944444444432</v>
      </c>
      <c r="AP126" s="160"/>
      <c r="AQ126" s="160"/>
      <c r="AR126" s="160"/>
      <c r="AS126" s="161">
        <v>0</v>
      </c>
      <c r="AT126" s="162">
        <v>0</v>
      </c>
      <c r="AU126" s="160"/>
      <c r="AV126" s="356">
        <v>0</v>
      </c>
      <c r="AW126" s="160">
        <v>347</v>
      </c>
      <c r="AX126" s="160">
        <v>25</v>
      </c>
      <c r="AY126" s="160">
        <v>25</v>
      </c>
      <c r="AZ126" s="161">
        <v>2.067995698568947E-3</v>
      </c>
      <c r="BA126" s="162">
        <v>0.12240000000000001</v>
      </c>
      <c r="BB126" s="160">
        <v>306</v>
      </c>
      <c r="BC126" s="163">
        <v>5878.0680277614783</v>
      </c>
      <c r="BD126" s="160">
        <v>322</v>
      </c>
      <c r="BE126" s="160">
        <v>322</v>
      </c>
      <c r="BF126" s="161">
        <v>2.6635784597568036E-2</v>
      </c>
      <c r="BG126" s="162">
        <v>0.11580745341614908</v>
      </c>
      <c r="BH126" s="160">
        <v>3729</v>
      </c>
      <c r="BI126" s="163">
        <v>75709.516197567835</v>
      </c>
      <c r="BJ126" s="160"/>
      <c r="BK126" s="160"/>
      <c r="BL126" s="161">
        <v>0</v>
      </c>
      <c r="BM126" s="162">
        <v>0</v>
      </c>
      <c r="BN126" s="160"/>
      <c r="BO126" s="163">
        <v>0</v>
      </c>
    </row>
    <row r="127" spans="1:67" x14ac:dyDescent="0.3">
      <c r="A127" s="19" t="s">
        <v>285</v>
      </c>
      <c r="B127" s="16" t="s">
        <v>305</v>
      </c>
      <c r="C127" s="159">
        <v>94505</v>
      </c>
      <c r="D127" s="160">
        <v>94368</v>
      </c>
      <c r="E127" s="161">
        <v>0.62234884457106676</v>
      </c>
      <c r="F127" s="162">
        <v>0.95524722363513048</v>
      </c>
      <c r="G127" s="160">
        <v>9014477</v>
      </c>
      <c r="H127" s="163">
        <v>368854369.88599998</v>
      </c>
      <c r="I127" s="163">
        <v>6393845.4579033209</v>
      </c>
      <c r="J127" s="160">
        <v>334</v>
      </c>
      <c r="K127" s="160">
        <v>334</v>
      </c>
      <c r="L127" s="161">
        <v>2.202701276775351E-3</v>
      </c>
      <c r="M127" s="162">
        <v>0.3833532934131737</v>
      </c>
      <c r="N127" s="160">
        <v>12804</v>
      </c>
      <c r="O127" s="163">
        <v>523914.07199999999</v>
      </c>
      <c r="P127" s="163">
        <v>102590.39679488477</v>
      </c>
      <c r="Q127" s="160">
        <v>11970</v>
      </c>
      <c r="R127" s="160">
        <v>11970</v>
      </c>
      <c r="S127" s="161">
        <v>7.8941120607787268E-2</v>
      </c>
      <c r="T127" s="162">
        <v>0.11449707602339182</v>
      </c>
      <c r="U127" s="160">
        <v>137053</v>
      </c>
      <c r="V127" s="165">
        <v>5607934.6540000001</v>
      </c>
      <c r="W127" s="163">
        <v>978507.11236114206</v>
      </c>
      <c r="X127" s="160">
        <v>17141</v>
      </c>
      <c r="Y127" s="160">
        <v>17141</v>
      </c>
      <c r="Z127" s="161">
        <v>0.11304342091379128</v>
      </c>
      <c r="AA127" s="162">
        <v>0.65090018085292567</v>
      </c>
      <c r="AB127" s="160">
        <v>1115708</v>
      </c>
      <c r="AC127" s="165">
        <v>45652539.943999998</v>
      </c>
      <c r="AD127" s="163">
        <v>2247499.6458995165</v>
      </c>
      <c r="AE127" s="160">
        <v>3489</v>
      </c>
      <c r="AF127" s="160">
        <v>3489</v>
      </c>
      <c r="AG127" s="161">
        <v>2.3009654954099398E-2</v>
      </c>
      <c r="AH127" s="162">
        <v>0.23560045858412151</v>
      </c>
      <c r="AI127" s="160">
        <v>82201</v>
      </c>
      <c r="AJ127" s="163">
        <v>532305.29531980329</v>
      </c>
      <c r="AK127" s="160">
        <v>1501</v>
      </c>
      <c r="AL127" s="160">
        <v>1501</v>
      </c>
      <c r="AM127" s="162">
        <v>3.9027781479013992</v>
      </c>
      <c r="AN127" s="160">
        <v>585807</v>
      </c>
      <c r="AO127" s="160">
        <v>943.80016666666609</v>
      </c>
      <c r="AP127" s="160"/>
      <c r="AQ127" s="160">
        <v>4186</v>
      </c>
      <c r="AR127" s="160">
        <v>4186</v>
      </c>
      <c r="AS127" s="161">
        <v>2.7606310013717422E-2</v>
      </c>
      <c r="AT127" s="162">
        <v>0.19645962732919256</v>
      </c>
      <c r="AU127" s="160">
        <v>82238</v>
      </c>
      <c r="AV127" s="356">
        <v>48.942022360248451</v>
      </c>
      <c r="AW127" s="160">
        <v>18643</v>
      </c>
      <c r="AX127" s="160">
        <v>10836</v>
      </c>
      <c r="AY127" s="160">
        <v>10836</v>
      </c>
      <c r="AZ127" s="161">
        <v>7.1462488129154803E-2</v>
      </c>
      <c r="BA127" s="162">
        <v>0.12002676264304171</v>
      </c>
      <c r="BB127" s="160">
        <v>130061</v>
      </c>
      <c r="BC127" s="163">
        <v>2547789.805952935</v>
      </c>
      <c r="BD127" s="160">
        <v>3923</v>
      </c>
      <c r="BE127" s="160">
        <v>3923</v>
      </c>
      <c r="BF127" s="161">
        <v>2.5871847631106889E-2</v>
      </c>
      <c r="BG127" s="162">
        <v>0.10300025490695897</v>
      </c>
      <c r="BH127" s="160">
        <v>40407</v>
      </c>
      <c r="BI127" s="163">
        <v>922386.4349163312</v>
      </c>
      <c r="BJ127" s="160">
        <v>3884</v>
      </c>
      <c r="BK127" s="160">
        <v>3884</v>
      </c>
      <c r="BL127" s="161">
        <v>2.5614645985016355E-2</v>
      </c>
      <c r="BM127" s="162">
        <v>0.11941297631307929</v>
      </c>
      <c r="BN127" s="160">
        <v>46380</v>
      </c>
      <c r="BO127" s="163">
        <v>419670.99006495217</v>
      </c>
    </row>
    <row r="128" spans="1:67" x14ac:dyDescent="0.3">
      <c r="A128" s="19" t="s">
        <v>285</v>
      </c>
      <c r="B128" s="16" t="s">
        <v>307</v>
      </c>
      <c r="C128" s="159">
        <v>29753</v>
      </c>
      <c r="D128" s="160">
        <v>29706</v>
      </c>
      <c r="E128" s="161">
        <v>0.36125940969730874</v>
      </c>
      <c r="F128" s="162">
        <v>0.7583319868040127</v>
      </c>
      <c r="G128" s="160">
        <v>2252701</v>
      </c>
      <c r="H128" s="163">
        <v>92176019.517999992</v>
      </c>
      <c r="I128" s="163">
        <v>2012711.6519633357</v>
      </c>
      <c r="J128" s="160">
        <v>3937</v>
      </c>
      <c r="K128" s="160">
        <v>3937</v>
      </c>
      <c r="L128" s="161">
        <v>4.7878485692395625E-2</v>
      </c>
      <c r="M128" s="162">
        <v>0.31662941325882654</v>
      </c>
      <c r="N128" s="160">
        <v>124657</v>
      </c>
      <c r="O128" s="163">
        <v>5100715.1260000002</v>
      </c>
      <c r="P128" s="163">
        <v>1209276.6232977884</v>
      </c>
      <c r="Q128" s="160">
        <v>4836</v>
      </c>
      <c r="R128" s="160">
        <v>4836</v>
      </c>
      <c r="S128" s="161">
        <v>5.8811368252076515E-2</v>
      </c>
      <c r="T128" s="162">
        <v>8.1075268817204296E-2</v>
      </c>
      <c r="U128" s="160">
        <v>39208</v>
      </c>
      <c r="V128" s="165">
        <v>1604312.9439999999</v>
      </c>
      <c r="W128" s="163">
        <v>395326.68298901274</v>
      </c>
      <c r="X128" s="160">
        <v>20957</v>
      </c>
      <c r="Y128" s="160">
        <v>20957</v>
      </c>
      <c r="Z128" s="161">
        <v>0.25486142358535308</v>
      </c>
      <c r="AA128" s="162">
        <v>0.63343131173354961</v>
      </c>
      <c r="AB128" s="160">
        <v>1327482</v>
      </c>
      <c r="AC128" s="165">
        <v>54317908.475999996</v>
      </c>
      <c r="AD128" s="163">
        <v>2747847.2714028447</v>
      </c>
      <c r="AE128" s="160">
        <v>590</v>
      </c>
      <c r="AF128" s="160">
        <v>590</v>
      </c>
      <c r="AG128" s="161">
        <v>7.1750842160308408E-3</v>
      </c>
      <c r="AH128" s="162">
        <v>0.19233898305084746</v>
      </c>
      <c r="AI128" s="160">
        <v>11348</v>
      </c>
      <c r="AJ128" s="163">
        <v>90014.366362477493</v>
      </c>
      <c r="AK128" s="160"/>
      <c r="AL128" s="160"/>
      <c r="AM128" s="162">
        <v>0</v>
      </c>
      <c r="AN128" s="160"/>
      <c r="AO128" s="160">
        <v>0</v>
      </c>
      <c r="AP128" s="160"/>
      <c r="AQ128" s="160">
        <v>6856</v>
      </c>
      <c r="AR128" s="160">
        <v>6856</v>
      </c>
      <c r="AS128" s="161">
        <v>8.3376910822216002E-2</v>
      </c>
      <c r="AT128" s="162">
        <v>0.24187572928821471</v>
      </c>
      <c r="AU128" s="160">
        <v>165830</v>
      </c>
      <c r="AV128" s="356">
        <v>60.256081680280047</v>
      </c>
      <c r="AW128" s="160">
        <v>15347</v>
      </c>
      <c r="AX128" s="160">
        <v>8328</v>
      </c>
      <c r="AY128" s="160">
        <v>8328</v>
      </c>
      <c r="AZ128" s="161">
        <v>0.10127813788322855</v>
      </c>
      <c r="BA128" s="162">
        <v>0.15659221902017292</v>
      </c>
      <c r="BB128" s="160">
        <v>130410</v>
      </c>
      <c r="BC128" s="163">
        <v>1958102.0214079034</v>
      </c>
      <c r="BD128" s="160">
        <v>3450</v>
      </c>
      <c r="BE128" s="160">
        <v>3450</v>
      </c>
      <c r="BF128" s="161">
        <v>4.1956000924248137E-2</v>
      </c>
      <c r="BG128" s="162">
        <v>0.1336</v>
      </c>
      <c r="BH128" s="160">
        <v>46092</v>
      </c>
      <c r="BI128" s="163">
        <v>811173.38783108396</v>
      </c>
      <c r="BJ128" s="160">
        <v>3569</v>
      </c>
      <c r="BK128" s="160">
        <v>3569</v>
      </c>
      <c r="BL128" s="161">
        <v>4.3403178927142495E-2</v>
      </c>
      <c r="BM128" s="162">
        <v>0.12539927150462316</v>
      </c>
      <c r="BN128" s="160">
        <v>44755</v>
      </c>
      <c r="BO128" s="163">
        <v>385634.85158131161</v>
      </c>
    </row>
    <row r="129" spans="1:67" x14ac:dyDescent="0.3">
      <c r="A129" s="19" t="s">
        <v>285</v>
      </c>
      <c r="B129" s="16" t="s">
        <v>309</v>
      </c>
      <c r="C129" s="159">
        <v>3408</v>
      </c>
      <c r="D129" s="160">
        <v>3399</v>
      </c>
      <c r="E129" s="161">
        <v>0.55959828778399734</v>
      </c>
      <c r="F129" s="162">
        <v>0.73436598999705793</v>
      </c>
      <c r="G129" s="160">
        <v>249611</v>
      </c>
      <c r="H129" s="163">
        <v>10213582.898</v>
      </c>
      <c r="I129" s="163">
        <v>230297.14216061999</v>
      </c>
      <c r="J129" s="160">
        <v>1435</v>
      </c>
      <c r="K129" s="160">
        <v>1435</v>
      </c>
      <c r="L129" s="161">
        <v>0.23625288113269674</v>
      </c>
      <c r="M129" s="162">
        <v>0.5371010452961672</v>
      </c>
      <c r="N129" s="160">
        <v>77074</v>
      </c>
      <c r="O129" s="163">
        <v>3153713.932</v>
      </c>
      <c r="P129" s="163">
        <v>440770.11796604679</v>
      </c>
      <c r="Q129" s="160"/>
      <c r="R129" s="160"/>
      <c r="S129" s="161">
        <v>0</v>
      </c>
      <c r="T129" s="162">
        <v>0</v>
      </c>
      <c r="U129" s="160"/>
      <c r="V129" s="165">
        <v>0</v>
      </c>
      <c r="W129" s="163">
        <v>0</v>
      </c>
      <c r="X129" s="160">
        <v>1200</v>
      </c>
      <c r="Y129" s="160">
        <v>1200</v>
      </c>
      <c r="Z129" s="161">
        <v>0.19756338491932829</v>
      </c>
      <c r="AA129" s="162">
        <v>0.34299999999999997</v>
      </c>
      <c r="AB129" s="160">
        <v>41160</v>
      </c>
      <c r="AC129" s="165">
        <v>1684184.88</v>
      </c>
      <c r="AD129" s="163">
        <v>157342.020598531</v>
      </c>
      <c r="AE129" s="160">
        <v>40</v>
      </c>
      <c r="AF129" s="160">
        <v>40</v>
      </c>
      <c r="AG129" s="161">
        <v>6.5854461639776093E-3</v>
      </c>
      <c r="AH129" s="162">
        <v>0.15625</v>
      </c>
      <c r="AI129" s="160">
        <v>625</v>
      </c>
      <c r="AJ129" s="163">
        <v>6102.6689059306782</v>
      </c>
      <c r="AK129" s="160"/>
      <c r="AL129" s="160"/>
      <c r="AM129" s="162">
        <v>0</v>
      </c>
      <c r="AN129" s="160"/>
      <c r="AO129" s="160">
        <v>0</v>
      </c>
      <c r="AP129" s="160"/>
      <c r="AQ129" s="160"/>
      <c r="AR129" s="160"/>
      <c r="AS129" s="161">
        <v>0</v>
      </c>
      <c r="AT129" s="162">
        <v>0</v>
      </c>
      <c r="AU129" s="160"/>
      <c r="AV129" s="356">
        <v>0</v>
      </c>
      <c r="AW129" s="160">
        <v>0</v>
      </c>
      <c r="AX129" s="160"/>
      <c r="AY129" s="160"/>
      <c r="AZ129" s="161">
        <v>0</v>
      </c>
      <c r="BA129" s="162">
        <v>0</v>
      </c>
      <c r="BB129" s="160"/>
      <c r="BC129" s="163">
        <v>0</v>
      </c>
      <c r="BD129" s="160"/>
      <c r="BE129" s="160"/>
      <c r="BF129" s="161">
        <v>0</v>
      </c>
      <c r="BG129" s="162">
        <v>0</v>
      </c>
      <c r="BH129" s="160"/>
      <c r="BI129" s="163">
        <v>0</v>
      </c>
      <c r="BJ129" s="160"/>
      <c r="BK129" s="160"/>
      <c r="BL129" s="161">
        <v>0</v>
      </c>
      <c r="BM129" s="162">
        <v>0</v>
      </c>
      <c r="BN129" s="160"/>
      <c r="BO129" s="163">
        <v>0</v>
      </c>
    </row>
    <row r="130" spans="1:67" x14ac:dyDescent="0.3">
      <c r="A130" s="19" t="s">
        <v>285</v>
      </c>
      <c r="B130" s="16" t="s">
        <v>311</v>
      </c>
      <c r="C130" s="159">
        <v>9630</v>
      </c>
      <c r="D130" s="160">
        <v>9630</v>
      </c>
      <c r="E130" s="161">
        <v>0.13459307607373969</v>
      </c>
      <c r="F130" s="162">
        <v>0.77747559709241953</v>
      </c>
      <c r="G130" s="160">
        <v>748709</v>
      </c>
      <c r="H130" s="163">
        <v>30635674.862</v>
      </c>
      <c r="I130" s="163">
        <v>652474.69226442208</v>
      </c>
      <c r="J130" s="160">
        <v>4822</v>
      </c>
      <c r="K130" s="160">
        <v>4822</v>
      </c>
      <c r="L130" s="161">
        <v>6.7394373086975365E-2</v>
      </c>
      <c r="M130" s="162">
        <v>0.33577561177934467</v>
      </c>
      <c r="N130" s="160">
        <v>161911</v>
      </c>
      <c r="O130" s="163">
        <v>6625074.2979999995</v>
      </c>
      <c r="P130" s="163">
        <v>1481110.45911657</v>
      </c>
      <c r="Q130" s="160">
        <v>9941</v>
      </c>
      <c r="R130" s="160">
        <v>9941</v>
      </c>
      <c r="S130" s="161">
        <v>0.13893974758557073</v>
      </c>
      <c r="T130" s="162">
        <v>7.999195251986721E-2</v>
      </c>
      <c r="U130" s="160">
        <v>79520</v>
      </c>
      <c r="V130" s="165">
        <v>3253799.36</v>
      </c>
      <c r="W130" s="163">
        <v>812643.20835272456</v>
      </c>
      <c r="X130" s="160">
        <v>10417</v>
      </c>
      <c r="Y130" s="160">
        <v>10417</v>
      </c>
      <c r="Z130" s="161">
        <v>0.14559253099274622</v>
      </c>
      <c r="AA130" s="162">
        <v>0.57761927618316211</v>
      </c>
      <c r="AB130" s="160">
        <v>601706</v>
      </c>
      <c r="AC130" s="165">
        <v>24620606.107999999</v>
      </c>
      <c r="AD130" s="163">
        <v>1365859.8571457479</v>
      </c>
      <c r="AE130" s="160">
        <v>8655</v>
      </c>
      <c r="AF130" s="160">
        <v>8655</v>
      </c>
      <c r="AG130" s="161">
        <v>0.12096605123761338</v>
      </c>
      <c r="AH130" s="162">
        <v>0.25958752166377819</v>
      </c>
      <c r="AI130" s="160">
        <v>224673</v>
      </c>
      <c r="AJ130" s="163">
        <v>1320464.9845207504</v>
      </c>
      <c r="AK130" s="160"/>
      <c r="AL130" s="160"/>
      <c r="AM130" s="162">
        <v>0</v>
      </c>
      <c r="AN130" s="160"/>
      <c r="AO130" s="160">
        <v>0</v>
      </c>
      <c r="AP130" s="160"/>
      <c r="AQ130" s="160">
        <v>17080</v>
      </c>
      <c r="AR130" s="160">
        <v>17080</v>
      </c>
      <c r="AS130" s="161">
        <v>0.23871752225747389</v>
      </c>
      <c r="AT130" s="162">
        <v>0.22653629976580794</v>
      </c>
      <c r="AU130" s="160">
        <v>386924</v>
      </c>
      <c r="AV130" s="356">
        <v>56.434722997658078</v>
      </c>
      <c r="AW130" s="160">
        <v>11004</v>
      </c>
      <c r="AX130" s="160">
        <v>3096</v>
      </c>
      <c r="AY130" s="160">
        <v>3096</v>
      </c>
      <c r="AZ130" s="161">
        <v>4.3271045018099481E-2</v>
      </c>
      <c r="BA130" s="162">
        <v>8.4441214470284243E-2</v>
      </c>
      <c r="BB130" s="160">
        <v>26143</v>
      </c>
      <c r="BC130" s="163">
        <v>727939.94455798145</v>
      </c>
      <c r="BD130" s="160">
        <v>6313</v>
      </c>
      <c r="BE130" s="160">
        <v>6313</v>
      </c>
      <c r="BF130" s="161">
        <v>8.8233238759451563E-2</v>
      </c>
      <c r="BG130" s="162">
        <v>0.14327261207033107</v>
      </c>
      <c r="BH130" s="160">
        <v>90448</v>
      </c>
      <c r="BI130" s="163">
        <v>1484329.7383703284</v>
      </c>
      <c r="BJ130" s="160">
        <v>1595</v>
      </c>
      <c r="BK130" s="160">
        <v>1595</v>
      </c>
      <c r="BL130" s="161">
        <v>2.2292414988329675E-2</v>
      </c>
      <c r="BM130" s="162">
        <v>0.13557366771159873</v>
      </c>
      <c r="BN130" s="160">
        <v>21624</v>
      </c>
      <c r="BO130" s="163">
        <v>172341.71708383076</v>
      </c>
    </row>
    <row r="131" spans="1:67" x14ac:dyDescent="0.3">
      <c r="A131" s="19" t="s">
        <v>285</v>
      </c>
      <c r="B131" s="16" t="s">
        <v>315</v>
      </c>
      <c r="C131" s="159">
        <v>53948</v>
      </c>
      <c r="D131" s="160">
        <v>53948</v>
      </c>
      <c r="E131" s="161">
        <v>0.38864355130357103</v>
      </c>
      <c r="F131" s="162">
        <v>0.95063690961666791</v>
      </c>
      <c r="G131" s="160">
        <v>5128496</v>
      </c>
      <c r="H131" s="163">
        <v>209847799.32800001</v>
      </c>
      <c r="I131" s="163">
        <v>3655213.3643074809</v>
      </c>
      <c r="J131" s="160"/>
      <c r="K131" s="160"/>
      <c r="L131" s="161">
        <v>0</v>
      </c>
      <c r="M131" s="162">
        <v>0</v>
      </c>
      <c r="N131" s="160"/>
      <c r="O131" s="163">
        <v>0</v>
      </c>
      <c r="P131" s="163">
        <v>0</v>
      </c>
      <c r="Q131" s="160">
        <v>27827</v>
      </c>
      <c r="R131" s="160">
        <v>26469</v>
      </c>
      <c r="S131" s="161">
        <v>0.1906837354388341</v>
      </c>
      <c r="T131" s="162">
        <v>0.12525142619668292</v>
      </c>
      <c r="U131" s="160">
        <v>331528</v>
      </c>
      <c r="V131" s="165">
        <v>13565462.704</v>
      </c>
      <c r="W131" s="163">
        <v>2163751.4416948264</v>
      </c>
      <c r="X131" s="160">
        <v>682</v>
      </c>
      <c r="Y131" s="160">
        <v>682</v>
      </c>
      <c r="Z131" s="161">
        <v>4.913155297490833E-3</v>
      </c>
      <c r="AA131" s="162">
        <v>0.49356304985337246</v>
      </c>
      <c r="AB131" s="160">
        <v>33661</v>
      </c>
      <c r="AC131" s="165">
        <v>1377340.798</v>
      </c>
      <c r="AD131" s="163">
        <v>89422.715040165116</v>
      </c>
      <c r="AE131" s="160">
        <v>14180</v>
      </c>
      <c r="AF131" s="160">
        <v>14180</v>
      </c>
      <c r="AG131" s="161">
        <v>0.10215328756366571</v>
      </c>
      <c r="AH131" s="162">
        <v>0.34170592383638926</v>
      </c>
      <c r="AI131" s="160">
        <v>484539</v>
      </c>
      <c r="AJ131" s="163">
        <v>2163396.1271524252</v>
      </c>
      <c r="AK131" s="160">
        <v>16160</v>
      </c>
      <c r="AL131" s="160">
        <v>16160</v>
      </c>
      <c r="AM131" s="162">
        <v>4.1418991336633662</v>
      </c>
      <c r="AN131" s="160">
        <v>6693309</v>
      </c>
      <c r="AO131" s="160">
        <v>10783.664499999993</v>
      </c>
      <c r="AP131" s="160"/>
      <c r="AQ131" s="160"/>
      <c r="AR131" s="160"/>
      <c r="AS131" s="161">
        <v>0</v>
      </c>
      <c r="AT131" s="162">
        <v>0</v>
      </c>
      <c r="AU131" s="160"/>
      <c r="AV131" s="356">
        <v>0</v>
      </c>
      <c r="AW131" s="160">
        <v>27372</v>
      </c>
      <c r="AX131" s="160">
        <v>24558</v>
      </c>
      <c r="AY131" s="160">
        <v>24558</v>
      </c>
      <c r="AZ131" s="161">
        <v>0.17691681494982386</v>
      </c>
      <c r="BA131" s="162">
        <v>0.17234221027770993</v>
      </c>
      <c r="BB131" s="160">
        <v>423238</v>
      </c>
      <c r="BC131" s="163">
        <v>5774143.7850306546</v>
      </c>
      <c r="BD131" s="160">
        <v>2814</v>
      </c>
      <c r="BE131" s="160">
        <v>2814</v>
      </c>
      <c r="BF131" s="161">
        <v>2.0272168632168922E-2</v>
      </c>
      <c r="BG131" s="162">
        <v>0.17120113717128643</v>
      </c>
      <c r="BH131" s="160">
        <v>48176</v>
      </c>
      <c r="BI131" s="163">
        <v>661635.33720483189</v>
      </c>
      <c r="BJ131" s="160"/>
      <c r="BK131" s="160"/>
      <c r="BL131" s="161">
        <v>0</v>
      </c>
      <c r="BM131" s="162">
        <v>0</v>
      </c>
      <c r="BN131" s="160"/>
      <c r="BO131" s="163">
        <v>0</v>
      </c>
    </row>
    <row r="132" spans="1:67" x14ac:dyDescent="0.3">
      <c r="A132" s="19" t="s">
        <v>285</v>
      </c>
      <c r="B132" s="16" t="s">
        <v>316</v>
      </c>
      <c r="C132" s="159">
        <v>30716</v>
      </c>
      <c r="D132" s="160">
        <v>30695</v>
      </c>
      <c r="E132" s="161">
        <v>0.26196308023179399</v>
      </c>
      <c r="F132" s="162">
        <v>0.94453559211597982</v>
      </c>
      <c r="G132" s="160">
        <v>2899252</v>
      </c>
      <c r="H132" s="163">
        <v>118631593.336</v>
      </c>
      <c r="I132" s="163">
        <v>2079720.7351045103</v>
      </c>
      <c r="J132" s="160"/>
      <c r="K132" s="160"/>
      <c r="L132" s="161">
        <v>0</v>
      </c>
      <c r="M132" s="162">
        <v>0</v>
      </c>
      <c r="N132" s="160"/>
      <c r="O132" s="163">
        <v>0</v>
      </c>
      <c r="P132" s="163">
        <v>0</v>
      </c>
      <c r="Q132" s="160">
        <v>54718</v>
      </c>
      <c r="R132" s="160">
        <v>54527</v>
      </c>
      <c r="S132" s="161">
        <v>0.46535464654826625</v>
      </c>
      <c r="T132" s="162">
        <v>7.2749830359271558E-2</v>
      </c>
      <c r="U132" s="160">
        <v>396683</v>
      </c>
      <c r="V132" s="165">
        <v>16231474.993999999</v>
      </c>
      <c r="W132" s="163">
        <v>4457398.2719896408</v>
      </c>
      <c r="X132" s="160">
        <v>2493</v>
      </c>
      <c r="Y132" s="160">
        <v>2493</v>
      </c>
      <c r="Z132" s="161">
        <v>2.1276232579177799E-2</v>
      </c>
      <c r="AA132" s="162">
        <v>0.50924989971921375</v>
      </c>
      <c r="AB132" s="160">
        <v>126956</v>
      </c>
      <c r="AC132" s="165">
        <v>5194785.608</v>
      </c>
      <c r="AD132" s="163">
        <v>326878.04779344815</v>
      </c>
      <c r="AE132" s="160">
        <v>10031</v>
      </c>
      <c r="AF132" s="160">
        <v>10031</v>
      </c>
      <c r="AG132" s="161">
        <v>8.5608459286695734E-2</v>
      </c>
      <c r="AH132" s="162">
        <v>0.30623965706310435</v>
      </c>
      <c r="AI132" s="160">
        <v>307189</v>
      </c>
      <c r="AJ132" s="163">
        <v>1530396.7948847655</v>
      </c>
      <c r="AK132" s="160">
        <v>9432</v>
      </c>
      <c r="AL132" s="160">
        <v>9432</v>
      </c>
      <c r="AM132" s="162">
        <v>3.6643479643765904</v>
      </c>
      <c r="AN132" s="160">
        <v>3456213</v>
      </c>
      <c r="AO132" s="160">
        <v>5568.3431666666629</v>
      </c>
      <c r="AP132" s="160"/>
      <c r="AQ132" s="160"/>
      <c r="AR132" s="160"/>
      <c r="AS132" s="161">
        <v>0</v>
      </c>
      <c r="AT132" s="162">
        <v>0</v>
      </c>
      <c r="AU132" s="160"/>
      <c r="AV132" s="356">
        <v>0</v>
      </c>
      <c r="AW132" s="160">
        <v>10160</v>
      </c>
      <c r="AX132" s="160">
        <v>8920</v>
      </c>
      <c r="AY132" s="160">
        <v>8755</v>
      </c>
      <c r="AZ132" s="161">
        <v>7.4718578512114567E-2</v>
      </c>
      <c r="BA132" s="162">
        <v>0.14118446601941748</v>
      </c>
      <c r="BB132" s="160">
        <v>123607</v>
      </c>
      <c r="BC132" s="163">
        <v>2097294.6723052952</v>
      </c>
      <c r="BD132" s="160">
        <v>1240</v>
      </c>
      <c r="BE132" s="160">
        <v>1240</v>
      </c>
      <c r="BF132" s="161">
        <v>1.058264275899738E-2</v>
      </c>
      <c r="BG132" s="162">
        <v>0.155</v>
      </c>
      <c r="BH132" s="160">
        <v>19220</v>
      </c>
      <c r="BI132" s="163">
        <v>291552.17417696933</v>
      </c>
      <c r="BJ132" s="160"/>
      <c r="BK132" s="160"/>
      <c r="BL132" s="161">
        <v>0</v>
      </c>
      <c r="BM132" s="162">
        <v>0</v>
      </c>
      <c r="BN132" s="160"/>
      <c r="BO132" s="163">
        <v>0</v>
      </c>
    </row>
    <row r="133" spans="1:67" x14ac:dyDescent="0.3">
      <c r="A133" s="19" t="s">
        <v>285</v>
      </c>
      <c r="B133" s="16" t="s">
        <v>318</v>
      </c>
      <c r="C133" s="159">
        <v>48076</v>
      </c>
      <c r="D133" s="160">
        <v>48076</v>
      </c>
      <c r="E133" s="161">
        <v>0.45771845307233849</v>
      </c>
      <c r="F133" s="162">
        <v>1.0022778517347533</v>
      </c>
      <c r="G133" s="160">
        <v>4818551</v>
      </c>
      <c r="H133" s="163">
        <v>197165469.81799999</v>
      </c>
      <c r="I133" s="163">
        <v>3257359.6371032554</v>
      </c>
      <c r="J133" s="160"/>
      <c r="K133" s="160"/>
      <c r="L133" s="161">
        <v>0</v>
      </c>
      <c r="M133" s="162">
        <v>0</v>
      </c>
      <c r="N133" s="160"/>
      <c r="O133" s="163">
        <v>0</v>
      </c>
      <c r="P133" s="163">
        <v>0</v>
      </c>
      <c r="Q133" s="160">
        <v>30885</v>
      </c>
      <c r="R133" s="160">
        <v>29881</v>
      </c>
      <c r="S133" s="161">
        <v>0.28448883218767257</v>
      </c>
      <c r="T133" s="162">
        <v>0.132884776279241</v>
      </c>
      <c r="U133" s="160">
        <v>397073</v>
      </c>
      <c r="V133" s="165">
        <v>16247433.014</v>
      </c>
      <c r="W133" s="163">
        <v>2442670.9293620121</v>
      </c>
      <c r="X133" s="160">
        <v>2030</v>
      </c>
      <c r="Y133" s="160">
        <v>2030</v>
      </c>
      <c r="Z133" s="161">
        <v>1.9327075042367234E-2</v>
      </c>
      <c r="AA133" s="162">
        <v>0.57851231527093594</v>
      </c>
      <c r="AB133" s="160">
        <v>117438</v>
      </c>
      <c r="AC133" s="165">
        <v>4805328.0839999998</v>
      </c>
      <c r="AD133" s="163">
        <v>266170.25151251495</v>
      </c>
      <c r="AE133" s="160">
        <v>892</v>
      </c>
      <c r="AF133" s="160">
        <v>892</v>
      </c>
      <c r="AG133" s="161">
        <v>8.4924881466953549E-3</v>
      </c>
      <c r="AH133" s="162">
        <v>0.33760089686098654</v>
      </c>
      <c r="AI133" s="160">
        <v>30114</v>
      </c>
      <c r="AJ133" s="163">
        <v>136089.51660225409</v>
      </c>
      <c r="AK133" s="160">
        <v>9157</v>
      </c>
      <c r="AL133" s="160">
        <v>9157</v>
      </c>
      <c r="AM133" s="162">
        <v>3.9753314404280875</v>
      </c>
      <c r="AN133" s="160">
        <v>3640211</v>
      </c>
      <c r="AO133" s="160">
        <v>5864.7843888888847</v>
      </c>
      <c r="AP133" s="160"/>
      <c r="AQ133" s="160"/>
      <c r="AR133" s="160"/>
      <c r="AS133" s="161">
        <v>0</v>
      </c>
      <c r="AT133" s="162">
        <v>0</v>
      </c>
      <c r="AU133" s="160"/>
      <c r="AV133" s="356">
        <v>0</v>
      </c>
      <c r="AW133" s="160">
        <v>14998</v>
      </c>
      <c r="AX133" s="160">
        <v>14831</v>
      </c>
      <c r="AY133" s="160">
        <v>14831</v>
      </c>
      <c r="AZ133" s="161">
        <v>0.14120189652874307</v>
      </c>
      <c r="BA133" s="162">
        <v>0.13228373002494773</v>
      </c>
      <c r="BB133" s="160">
        <v>196190</v>
      </c>
      <c r="BC133" s="163">
        <v>3487105.0767892189</v>
      </c>
      <c r="BD133" s="160">
        <v>167</v>
      </c>
      <c r="BE133" s="160">
        <v>167</v>
      </c>
      <c r="BF133" s="161">
        <v>1.5899613458499153E-3</v>
      </c>
      <c r="BG133" s="162">
        <v>0.15</v>
      </c>
      <c r="BH133" s="160">
        <v>2505</v>
      </c>
      <c r="BI133" s="163">
        <v>39265.494425446675</v>
      </c>
      <c r="BJ133" s="160"/>
      <c r="BK133" s="160"/>
      <c r="BL133" s="161">
        <v>0</v>
      </c>
      <c r="BM133" s="162">
        <v>0</v>
      </c>
      <c r="BN133" s="160"/>
      <c r="BO133" s="163">
        <v>0</v>
      </c>
    </row>
    <row r="134" spans="1:67" x14ac:dyDescent="0.3">
      <c r="A134" s="19" t="s">
        <v>285</v>
      </c>
      <c r="B134" s="16" t="s">
        <v>320</v>
      </c>
      <c r="C134" s="159">
        <v>10982</v>
      </c>
      <c r="D134" s="160">
        <v>10982</v>
      </c>
      <c r="E134" s="161">
        <v>0.15678940079665349</v>
      </c>
      <c r="F134" s="162">
        <v>0.94812602440356952</v>
      </c>
      <c r="G134" s="160">
        <v>1041232</v>
      </c>
      <c r="H134" s="163">
        <v>42605130.975999996</v>
      </c>
      <c r="I134" s="163">
        <v>744078.61583051737</v>
      </c>
      <c r="J134" s="160"/>
      <c r="K134" s="160"/>
      <c r="L134" s="161">
        <v>0</v>
      </c>
      <c r="M134" s="162">
        <v>0</v>
      </c>
      <c r="N134" s="160"/>
      <c r="O134" s="163">
        <v>0</v>
      </c>
      <c r="P134" s="163">
        <v>0</v>
      </c>
      <c r="Q134" s="160">
        <v>10033</v>
      </c>
      <c r="R134" s="160">
        <v>10018</v>
      </c>
      <c r="S134" s="161">
        <v>0.14302642662364548</v>
      </c>
      <c r="T134" s="162">
        <v>8.8832102216011177E-2</v>
      </c>
      <c r="U134" s="160">
        <v>88992</v>
      </c>
      <c r="V134" s="165">
        <v>3641374.656</v>
      </c>
      <c r="W134" s="163">
        <v>818937.69854919973</v>
      </c>
      <c r="X134" s="160">
        <v>10959</v>
      </c>
      <c r="Y134" s="160">
        <v>10959</v>
      </c>
      <c r="Z134" s="161">
        <v>0.15646103108090745</v>
      </c>
      <c r="AA134" s="162">
        <v>0.53598412263892692</v>
      </c>
      <c r="AB134" s="160">
        <v>587385</v>
      </c>
      <c r="AC134" s="165">
        <v>24034619.43</v>
      </c>
      <c r="AD134" s="163">
        <v>1436926.003116084</v>
      </c>
      <c r="AE134" s="160">
        <v>18998</v>
      </c>
      <c r="AF134" s="160">
        <v>18998</v>
      </c>
      <c r="AG134" s="161">
        <v>0.27123338520623047</v>
      </c>
      <c r="AH134" s="162">
        <v>0.28243078218759871</v>
      </c>
      <c r="AI134" s="160">
        <v>536562</v>
      </c>
      <c r="AJ134" s="163">
        <v>2898462.5968717751</v>
      </c>
      <c r="AK134" s="160">
        <v>3954</v>
      </c>
      <c r="AL134" s="160">
        <v>3954</v>
      </c>
      <c r="AM134" s="162">
        <v>3.7330526049570056</v>
      </c>
      <c r="AN134" s="160">
        <v>1476049</v>
      </c>
      <c r="AO134" s="160">
        <v>2378.0789444444426</v>
      </c>
      <c r="AP134" s="160"/>
      <c r="AQ134" s="160"/>
      <c r="AR134" s="160"/>
      <c r="AS134" s="161">
        <v>0</v>
      </c>
      <c r="AT134" s="162">
        <v>0</v>
      </c>
      <c r="AU134" s="160"/>
      <c r="AV134" s="356">
        <v>0</v>
      </c>
      <c r="AW134" s="160">
        <v>15132</v>
      </c>
      <c r="AX134" s="160">
        <v>5257</v>
      </c>
      <c r="AY134" s="160">
        <v>5257</v>
      </c>
      <c r="AZ134" s="161">
        <v>7.5053895464214843E-2</v>
      </c>
      <c r="BA134" s="162">
        <v>0.13024538710291039</v>
      </c>
      <c r="BB134" s="160">
        <v>68470</v>
      </c>
      <c r="BC134" s="163">
        <v>1236040.1448776836</v>
      </c>
      <c r="BD134" s="160">
        <v>9875</v>
      </c>
      <c r="BE134" s="160">
        <v>9875</v>
      </c>
      <c r="BF134" s="161">
        <v>0.14098482360835488</v>
      </c>
      <c r="BG134" s="162">
        <v>0.16</v>
      </c>
      <c r="BH134" s="160">
        <v>158000</v>
      </c>
      <c r="BI134" s="163">
        <v>2321836.8709657839</v>
      </c>
      <c r="BJ134" s="160"/>
      <c r="BK134" s="160"/>
      <c r="BL134" s="161">
        <v>0</v>
      </c>
      <c r="BM134" s="162">
        <v>0</v>
      </c>
      <c r="BN134" s="160"/>
      <c r="BO134" s="163">
        <v>0</v>
      </c>
    </row>
    <row r="135" spans="1:67" x14ac:dyDescent="0.3">
      <c r="A135" s="19" t="s">
        <v>285</v>
      </c>
      <c r="B135" s="16" t="s">
        <v>324</v>
      </c>
      <c r="C135" s="159">
        <v>5047</v>
      </c>
      <c r="D135" s="160">
        <v>5022</v>
      </c>
      <c r="E135" s="161">
        <v>4.8826017208691848E-2</v>
      </c>
      <c r="F135" s="162">
        <v>0.88412982875348467</v>
      </c>
      <c r="G135" s="160">
        <v>444010</v>
      </c>
      <c r="H135" s="163">
        <v>18168001.18</v>
      </c>
      <c r="I135" s="163">
        <v>340262.503068736</v>
      </c>
      <c r="J135" s="160">
        <v>13022</v>
      </c>
      <c r="K135" s="160">
        <v>13019</v>
      </c>
      <c r="L135" s="161">
        <v>0.12657624811628021</v>
      </c>
      <c r="M135" s="162">
        <v>0.75153621629925493</v>
      </c>
      <c r="N135" s="160">
        <v>978425</v>
      </c>
      <c r="O135" s="163">
        <v>40035194.149999999</v>
      </c>
      <c r="P135" s="163">
        <v>3998875.3768640864</v>
      </c>
      <c r="Q135" s="160">
        <v>24279</v>
      </c>
      <c r="R135" s="160">
        <v>24180</v>
      </c>
      <c r="S135" s="161">
        <v>0.2350882310048126</v>
      </c>
      <c r="T135" s="162">
        <v>5.5169975186104218E-2</v>
      </c>
      <c r="U135" s="160">
        <v>133401</v>
      </c>
      <c r="V135" s="165">
        <v>5458502.1179999998</v>
      </c>
      <c r="W135" s="163">
        <v>1976633.4149450639</v>
      </c>
      <c r="X135" s="160">
        <v>23209</v>
      </c>
      <c r="Y135" s="160">
        <v>23209</v>
      </c>
      <c r="Z135" s="161">
        <v>0.22564775655048369</v>
      </c>
      <c r="AA135" s="162">
        <v>0.50991641173682623</v>
      </c>
      <c r="AB135" s="160">
        <v>1183465</v>
      </c>
      <c r="AC135" s="165">
        <v>48425020.869999997</v>
      </c>
      <c r="AD135" s="163">
        <v>3043125.7967260885</v>
      </c>
      <c r="AE135" s="160">
        <v>2757</v>
      </c>
      <c r="AF135" s="160">
        <v>2757</v>
      </c>
      <c r="AG135" s="161">
        <v>2.680472509843955E-2</v>
      </c>
      <c r="AH135" s="162">
        <v>0.20485310119695321</v>
      </c>
      <c r="AI135" s="160">
        <v>56478</v>
      </c>
      <c r="AJ135" s="163">
        <v>420626.45434127189</v>
      </c>
      <c r="AK135" s="160">
        <v>8974</v>
      </c>
      <c r="AL135" s="160">
        <v>8974</v>
      </c>
      <c r="AM135" s="162">
        <v>4.4003053264987741</v>
      </c>
      <c r="AN135" s="160">
        <v>3948834</v>
      </c>
      <c r="AO135" s="160">
        <v>6362.0103333333291</v>
      </c>
      <c r="AP135" s="160"/>
      <c r="AQ135" s="160"/>
      <c r="AR135" s="160"/>
      <c r="AS135" s="161">
        <v>0</v>
      </c>
      <c r="AT135" s="162">
        <v>0</v>
      </c>
      <c r="AU135" s="160"/>
      <c r="AV135" s="356">
        <v>0</v>
      </c>
      <c r="AW135" s="160">
        <v>25694</v>
      </c>
      <c r="AX135" s="160">
        <v>4254</v>
      </c>
      <c r="AY135" s="160">
        <v>4254</v>
      </c>
      <c r="AZ135" s="161">
        <v>4.135919498322882E-2</v>
      </c>
      <c r="BA135" s="162">
        <v>8.8500235072872593E-2</v>
      </c>
      <c r="BB135" s="160">
        <v>37648</v>
      </c>
      <c r="BC135" s="163">
        <v>1000212.0556038931</v>
      </c>
      <c r="BD135" s="160">
        <v>21044</v>
      </c>
      <c r="BE135" s="160">
        <v>21044</v>
      </c>
      <c r="BF135" s="161">
        <v>0.20459870691750523</v>
      </c>
      <c r="BG135" s="162">
        <v>0.1275</v>
      </c>
      <c r="BH135" s="160">
        <v>268311</v>
      </c>
      <c r="BI135" s="163">
        <v>4947922.543048501</v>
      </c>
      <c r="BJ135" s="160">
        <v>396</v>
      </c>
      <c r="BK135" s="160">
        <v>396</v>
      </c>
      <c r="BL135" s="161">
        <v>3.8500802100043751E-3</v>
      </c>
      <c r="BM135" s="162">
        <v>0.09</v>
      </c>
      <c r="BN135" s="160">
        <v>3564</v>
      </c>
      <c r="BO135" s="163">
        <v>42788.288379433849</v>
      </c>
    </row>
    <row r="136" spans="1:67" x14ac:dyDescent="0.3">
      <c r="A136" s="19" t="s">
        <v>285</v>
      </c>
      <c r="B136" s="16" t="s">
        <v>325</v>
      </c>
      <c r="C136" s="159">
        <v>5029</v>
      </c>
      <c r="D136" s="160">
        <v>5026</v>
      </c>
      <c r="E136" s="161">
        <v>2.3544071353620147E-2</v>
      </c>
      <c r="F136" s="162">
        <v>0.9012495025865499</v>
      </c>
      <c r="G136" s="160">
        <v>452968</v>
      </c>
      <c r="H136" s="163">
        <v>18534544.623999998</v>
      </c>
      <c r="I136" s="163">
        <v>340533.52059407945</v>
      </c>
      <c r="J136" s="160">
        <v>749</v>
      </c>
      <c r="K136" s="160">
        <v>749</v>
      </c>
      <c r="L136" s="161">
        <v>3.5086568730325288E-3</v>
      </c>
      <c r="M136" s="162">
        <v>0.74500667556742328</v>
      </c>
      <c r="N136" s="160">
        <v>55801</v>
      </c>
      <c r="O136" s="163">
        <v>2283265.318</v>
      </c>
      <c r="P136" s="163">
        <v>230060.50059691223</v>
      </c>
      <c r="Q136" s="160">
        <v>38972</v>
      </c>
      <c r="R136" s="160">
        <v>38972</v>
      </c>
      <c r="S136" s="161">
        <v>0.18256258432019187</v>
      </c>
      <c r="T136" s="162">
        <v>3.3275428512778406E-2</v>
      </c>
      <c r="U136" s="160">
        <v>129681</v>
      </c>
      <c r="V136" s="165">
        <v>5306287.1579999998</v>
      </c>
      <c r="W136" s="163">
        <v>3185829.5056757252</v>
      </c>
      <c r="X136" s="160">
        <v>76778</v>
      </c>
      <c r="Y136" s="160">
        <v>76778</v>
      </c>
      <c r="Z136" s="161">
        <v>0.35966309398890722</v>
      </c>
      <c r="AA136" s="162">
        <v>0.49011318346401311</v>
      </c>
      <c r="AB136" s="160">
        <v>3762991</v>
      </c>
      <c r="AC136" s="165">
        <v>153974065.73800001</v>
      </c>
      <c r="AD136" s="163">
        <v>10067004.714595011</v>
      </c>
      <c r="AE136" s="160">
        <v>9634</v>
      </c>
      <c r="AF136" s="160">
        <v>9634</v>
      </c>
      <c r="AG136" s="161">
        <v>4.5130040473692103E-2</v>
      </c>
      <c r="AH136" s="162">
        <v>0.23220676769773718</v>
      </c>
      <c r="AI136" s="160">
        <v>223708</v>
      </c>
      <c r="AJ136" s="163">
        <v>1469827.8059934035</v>
      </c>
      <c r="AK136" s="160">
        <v>4685</v>
      </c>
      <c r="AL136" s="160">
        <v>4685</v>
      </c>
      <c r="AM136" s="162">
        <v>4.0236072572038424</v>
      </c>
      <c r="AN136" s="160">
        <v>1885060</v>
      </c>
      <c r="AO136" s="160">
        <v>3037.0411111111089</v>
      </c>
      <c r="AP136" s="160"/>
      <c r="AQ136" s="160"/>
      <c r="AR136" s="160"/>
      <c r="AS136" s="161">
        <v>0</v>
      </c>
      <c r="AT136" s="162">
        <v>0</v>
      </c>
      <c r="AU136" s="160"/>
      <c r="AV136" s="356">
        <v>0</v>
      </c>
      <c r="AW136" s="160">
        <v>77628</v>
      </c>
      <c r="AX136" s="160">
        <v>49604</v>
      </c>
      <c r="AY136" s="160">
        <v>49604</v>
      </c>
      <c r="AZ136" s="161">
        <v>0.23236771098785788</v>
      </c>
      <c r="BA136" s="162">
        <v>8.5002217563099738E-2</v>
      </c>
      <c r="BB136" s="160">
        <v>421645</v>
      </c>
      <c r="BC136" s="163">
        <v>11663027.457963213</v>
      </c>
      <c r="BD136" s="160">
        <v>28024</v>
      </c>
      <c r="BE136" s="160">
        <v>28024</v>
      </c>
      <c r="BF136" s="161">
        <v>0.13127716983960425</v>
      </c>
      <c r="BG136" s="162">
        <v>0.11349985726520126</v>
      </c>
      <c r="BH136" s="160">
        <v>318072</v>
      </c>
      <c r="BI136" s="163">
        <v>6589079.1363995066</v>
      </c>
      <c r="BJ136" s="160"/>
      <c r="BK136" s="160"/>
      <c r="BL136" s="161">
        <v>0</v>
      </c>
      <c r="BM136" s="162">
        <v>0</v>
      </c>
      <c r="BN136" s="160"/>
      <c r="BO136" s="163">
        <v>0</v>
      </c>
    </row>
    <row r="137" spans="1:67" x14ac:dyDescent="0.3">
      <c r="A137" s="19" t="s">
        <v>285</v>
      </c>
      <c r="B137" s="16" t="s">
        <v>327</v>
      </c>
      <c r="C137" s="159">
        <v>5495</v>
      </c>
      <c r="D137" s="160">
        <v>5495</v>
      </c>
      <c r="E137" s="161">
        <v>1.8358524101618357E-2</v>
      </c>
      <c r="F137" s="162">
        <v>0.6469244767970882</v>
      </c>
      <c r="G137" s="160">
        <v>355485</v>
      </c>
      <c r="H137" s="163">
        <v>14545735.23</v>
      </c>
      <c r="I137" s="163">
        <v>372310.3254406022</v>
      </c>
      <c r="J137" s="160">
        <v>721</v>
      </c>
      <c r="K137" s="160">
        <v>721</v>
      </c>
      <c r="L137" s="161">
        <v>2.4088254553715806E-3</v>
      </c>
      <c r="M137" s="162">
        <v>0.73565880721220522</v>
      </c>
      <c r="N137" s="160">
        <v>53041</v>
      </c>
      <c r="O137" s="163">
        <v>2170331.6379999998</v>
      </c>
      <c r="P137" s="163">
        <v>221460.10805123328</v>
      </c>
      <c r="Q137" s="160">
        <v>162274</v>
      </c>
      <c r="R137" s="160">
        <v>162274</v>
      </c>
      <c r="S137" s="161">
        <v>0.54214943404295124</v>
      </c>
      <c r="T137" s="162">
        <v>3.0407274116617571E-2</v>
      </c>
      <c r="U137" s="160">
        <v>493431</v>
      </c>
      <c r="V137" s="165">
        <v>20190209.658</v>
      </c>
      <c r="W137" s="163">
        <v>13265351.975880699</v>
      </c>
      <c r="X137" s="160">
        <v>25683</v>
      </c>
      <c r="Y137" s="160">
        <v>25683</v>
      </c>
      <c r="Z137" s="161">
        <v>8.580563685202261E-2</v>
      </c>
      <c r="AA137" s="162">
        <v>0.43939493049877348</v>
      </c>
      <c r="AB137" s="160">
        <v>1128498</v>
      </c>
      <c r="AC137" s="165">
        <v>46175881.163999997</v>
      </c>
      <c r="AD137" s="163">
        <v>3367512.5958600598</v>
      </c>
      <c r="AE137" s="160">
        <v>8775</v>
      </c>
      <c r="AF137" s="160">
        <v>8775</v>
      </c>
      <c r="AG137" s="161">
        <v>2.9316842400673535E-2</v>
      </c>
      <c r="AH137" s="162">
        <v>0.21687179487179489</v>
      </c>
      <c r="AI137" s="160">
        <v>190305</v>
      </c>
      <c r="AJ137" s="163">
        <v>1338772.9912385424</v>
      </c>
      <c r="AK137" s="160">
        <v>5155</v>
      </c>
      <c r="AL137" s="160">
        <v>5155</v>
      </c>
      <c r="AM137" s="162">
        <v>4.1851658583899125</v>
      </c>
      <c r="AN137" s="160">
        <v>2157453</v>
      </c>
      <c r="AO137" s="160">
        <v>3475.8964999999976</v>
      </c>
      <c r="AP137" s="160"/>
      <c r="AQ137" s="160"/>
      <c r="AR137" s="160"/>
      <c r="AS137" s="161">
        <v>0</v>
      </c>
      <c r="AT137" s="162">
        <v>0</v>
      </c>
      <c r="AU137" s="160"/>
      <c r="AV137" s="356">
        <v>0</v>
      </c>
      <c r="AW137" s="160">
        <v>91213</v>
      </c>
      <c r="AX137" s="160">
        <v>8425</v>
      </c>
      <c r="AY137" s="160">
        <v>8425</v>
      </c>
      <c r="AZ137" s="161">
        <v>2.8147509655347527E-2</v>
      </c>
      <c r="BA137" s="162">
        <v>8.0199406528189923E-2</v>
      </c>
      <c r="BB137" s="160">
        <v>67568</v>
      </c>
      <c r="BC137" s="163">
        <v>1980908.9253556181</v>
      </c>
      <c r="BD137" s="160">
        <v>82788</v>
      </c>
      <c r="BE137" s="160">
        <v>82788</v>
      </c>
      <c r="BF137" s="161">
        <v>0.27659062662871348</v>
      </c>
      <c r="BG137" s="162">
        <v>0.12850751316615935</v>
      </c>
      <c r="BH137" s="160">
        <v>1063888</v>
      </c>
      <c r="BI137" s="163">
        <v>19465339.835292693</v>
      </c>
      <c r="BJ137" s="160"/>
      <c r="BK137" s="160"/>
      <c r="BL137" s="161">
        <v>0</v>
      </c>
      <c r="BM137" s="162">
        <v>0</v>
      </c>
      <c r="BN137" s="160"/>
      <c r="BO137" s="163">
        <v>0</v>
      </c>
    </row>
    <row r="138" spans="1:67" x14ac:dyDescent="0.3">
      <c r="A138" s="19" t="s">
        <v>285</v>
      </c>
      <c r="B138" s="16" t="s">
        <v>329</v>
      </c>
      <c r="C138" s="159">
        <v>17109</v>
      </c>
      <c r="D138" s="160">
        <v>17109</v>
      </c>
      <c r="E138" s="161">
        <v>5.3371724122871327E-2</v>
      </c>
      <c r="F138" s="162">
        <v>0.68090361797884158</v>
      </c>
      <c r="G138" s="160">
        <v>1164958</v>
      </c>
      <c r="H138" s="163">
        <v>47667751.443999998</v>
      </c>
      <c r="I138" s="163">
        <v>1159209.710275389</v>
      </c>
      <c r="J138" s="160"/>
      <c r="K138" s="160"/>
      <c r="L138" s="161">
        <v>0</v>
      </c>
      <c r="M138" s="162">
        <v>0</v>
      </c>
      <c r="N138" s="160"/>
      <c r="O138" s="163">
        <v>0</v>
      </c>
      <c r="P138" s="163">
        <v>0</v>
      </c>
      <c r="Q138" s="160">
        <v>154763</v>
      </c>
      <c r="R138" s="160">
        <v>154031</v>
      </c>
      <c r="S138" s="161">
        <v>0.48050149268630504</v>
      </c>
      <c r="T138" s="162">
        <v>4.1573709188410121E-2</v>
      </c>
      <c r="U138" s="160">
        <v>640364</v>
      </c>
      <c r="V138" s="165">
        <v>26202414.151999999</v>
      </c>
      <c r="W138" s="163">
        <v>12591514.538354142</v>
      </c>
      <c r="X138" s="160">
        <v>24169</v>
      </c>
      <c r="Y138" s="160">
        <v>24169</v>
      </c>
      <c r="Z138" s="161">
        <v>7.5395476084264251E-2</v>
      </c>
      <c r="AA138" s="162">
        <v>0.43769498117423145</v>
      </c>
      <c r="AB138" s="160">
        <v>1057865</v>
      </c>
      <c r="AC138" s="165">
        <v>43285720.07</v>
      </c>
      <c r="AD138" s="163">
        <v>3168999.4132049126</v>
      </c>
      <c r="AE138" s="160">
        <v>15176</v>
      </c>
      <c r="AF138" s="160">
        <v>15176</v>
      </c>
      <c r="AG138" s="161">
        <v>4.7341708182167E-2</v>
      </c>
      <c r="AH138" s="162">
        <v>0.207745782814971</v>
      </c>
      <c r="AI138" s="160">
        <v>315275</v>
      </c>
      <c r="AJ138" s="163">
        <v>2315352.5829100991</v>
      </c>
      <c r="AK138" s="160">
        <v>1503</v>
      </c>
      <c r="AL138" s="160">
        <v>1503</v>
      </c>
      <c r="AM138" s="162">
        <v>3.7065003326679973</v>
      </c>
      <c r="AN138" s="160">
        <v>557087</v>
      </c>
      <c r="AO138" s="160">
        <v>897.52905555555492</v>
      </c>
      <c r="AP138" s="160"/>
      <c r="AQ138" s="160"/>
      <c r="AR138" s="160"/>
      <c r="AS138" s="161">
        <v>0</v>
      </c>
      <c r="AT138" s="162">
        <v>0</v>
      </c>
      <c r="AU138" s="160"/>
      <c r="AV138" s="356">
        <v>0</v>
      </c>
      <c r="AW138" s="160">
        <v>108575</v>
      </c>
      <c r="AX138" s="160">
        <v>14134</v>
      </c>
      <c r="AY138" s="160">
        <v>14134</v>
      </c>
      <c r="AZ138" s="161">
        <v>4.4091177085315521E-2</v>
      </c>
      <c r="BA138" s="162">
        <v>9.8830479694354045E-2</v>
      </c>
      <c r="BB138" s="160">
        <v>139687</v>
      </c>
      <c r="BC138" s="163">
        <v>3323224.5401752293</v>
      </c>
      <c r="BD138" s="160">
        <v>94441</v>
      </c>
      <c r="BE138" s="160">
        <v>94441</v>
      </c>
      <c r="BF138" s="161">
        <v>0.29460979589035541</v>
      </c>
      <c r="BG138" s="162">
        <v>0.12439999576455142</v>
      </c>
      <c r="BH138" s="160">
        <v>1174846</v>
      </c>
      <c r="BI138" s="163">
        <v>22205224.904392872</v>
      </c>
      <c r="BJ138" s="160"/>
      <c r="BK138" s="160"/>
      <c r="BL138" s="161">
        <v>0</v>
      </c>
      <c r="BM138" s="162">
        <v>0</v>
      </c>
      <c r="BN138" s="160"/>
      <c r="BO138" s="163">
        <v>0</v>
      </c>
    </row>
    <row r="139" spans="1:67" x14ac:dyDescent="0.3">
      <c r="A139" s="19" t="s">
        <v>285</v>
      </c>
      <c r="B139" s="16" t="s">
        <v>331</v>
      </c>
      <c r="C139" s="159">
        <v>5658</v>
      </c>
      <c r="D139" s="160">
        <v>5623</v>
      </c>
      <c r="E139" s="161">
        <v>3.6789625888172098E-2</v>
      </c>
      <c r="F139" s="162">
        <v>0.85590965676685049</v>
      </c>
      <c r="G139" s="160">
        <v>481278</v>
      </c>
      <c r="H139" s="163">
        <v>19692933.204</v>
      </c>
      <c r="I139" s="163">
        <v>380982.88625159347</v>
      </c>
      <c r="J139" s="160">
        <v>4728</v>
      </c>
      <c r="K139" s="160">
        <v>4728</v>
      </c>
      <c r="L139" s="161">
        <v>3.0933905601863362E-2</v>
      </c>
      <c r="M139" s="162">
        <v>0.73437182741116758</v>
      </c>
      <c r="N139" s="160">
        <v>347211</v>
      </c>
      <c r="O139" s="163">
        <v>14207179.697999999</v>
      </c>
      <c r="P139" s="163">
        <v>1452237.7127132192</v>
      </c>
      <c r="Q139" s="160">
        <v>80563</v>
      </c>
      <c r="R139" s="160">
        <v>80563</v>
      </c>
      <c r="S139" s="161">
        <v>0.52709988092278304</v>
      </c>
      <c r="T139" s="162">
        <v>4.1009892878864987E-2</v>
      </c>
      <c r="U139" s="160">
        <v>330388</v>
      </c>
      <c r="V139" s="165">
        <v>13518816.184</v>
      </c>
      <c r="W139" s="163">
        <v>6585753.4246575339</v>
      </c>
      <c r="X139" s="160">
        <v>10949</v>
      </c>
      <c r="Y139" s="160">
        <v>10949</v>
      </c>
      <c r="Z139" s="161">
        <v>7.1636068619881976E-2</v>
      </c>
      <c r="AA139" s="162">
        <v>0.51749657502968305</v>
      </c>
      <c r="AB139" s="160">
        <v>566607</v>
      </c>
      <c r="AC139" s="165">
        <v>23184425.226</v>
      </c>
      <c r="AD139" s="163">
        <v>1435614.8196110965</v>
      </c>
      <c r="AE139" s="160">
        <v>3838</v>
      </c>
      <c r="AF139" s="160">
        <v>3838</v>
      </c>
      <c r="AG139" s="161">
        <v>2.5110898836707189E-2</v>
      </c>
      <c r="AH139" s="162">
        <v>0.21290515893694631</v>
      </c>
      <c r="AI139" s="160">
        <v>81713</v>
      </c>
      <c r="AJ139" s="163">
        <v>585551.08152404847</v>
      </c>
      <c r="AK139" s="160">
        <v>6336</v>
      </c>
      <c r="AL139" s="160">
        <v>6336</v>
      </c>
      <c r="AM139" s="162">
        <v>5.3816429924242426</v>
      </c>
      <c r="AN139" s="160">
        <v>3409809</v>
      </c>
      <c r="AO139" s="160">
        <v>5493.5811666666632</v>
      </c>
      <c r="AP139" s="160"/>
      <c r="AQ139" s="160"/>
      <c r="AR139" s="160"/>
      <c r="AS139" s="161">
        <v>0</v>
      </c>
      <c r="AT139" s="162">
        <v>0</v>
      </c>
      <c r="AU139" s="160"/>
      <c r="AV139" s="356">
        <v>0</v>
      </c>
      <c r="AW139" s="160">
        <v>40805</v>
      </c>
      <c r="AX139" s="160">
        <v>6202</v>
      </c>
      <c r="AY139" s="160">
        <v>6202</v>
      </c>
      <c r="AZ139" s="161">
        <v>4.057785163763887E-2</v>
      </c>
      <c r="BA139" s="162">
        <v>0.10879393743953564</v>
      </c>
      <c r="BB139" s="160">
        <v>67474</v>
      </c>
      <c r="BC139" s="163">
        <v>1458231.1163270676</v>
      </c>
      <c r="BD139" s="160">
        <v>34521</v>
      </c>
      <c r="BE139" s="160">
        <v>34521</v>
      </c>
      <c r="BF139" s="161">
        <v>0.22586069274152393</v>
      </c>
      <c r="BG139" s="162">
        <v>0.1074997827409403</v>
      </c>
      <c r="BH139" s="160">
        <v>371100</v>
      </c>
      <c r="BI139" s="163">
        <v>8116671.4554541595</v>
      </c>
      <c r="BJ139" s="160">
        <v>82</v>
      </c>
      <c r="BK139" s="160">
        <v>82</v>
      </c>
      <c r="BL139" s="161">
        <v>5.3650174690202958E-4</v>
      </c>
      <c r="BM139" s="162">
        <v>9.1463414634146339E-2</v>
      </c>
      <c r="BN139" s="160">
        <v>750</v>
      </c>
      <c r="BO139" s="163">
        <v>8860.201129074685</v>
      </c>
    </row>
    <row r="140" spans="1:67" x14ac:dyDescent="0.3">
      <c r="A140" s="19" t="s">
        <v>285</v>
      </c>
      <c r="B140" s="16" t="s">
        <v>335</v>
      </c>
      <c r="C140" s="159">
        <v>2475</v>
      </c>
      <c r="D140" s="160">
        <v>2475</v>
      </c>
      <c r="E140" s="161">
        <v>1.1952999357677206E-2</v>
      </c>
      <c r="F140" s="162">
        <v>0.83571717171717164</v>
      </c>
      <c r="G140" s="160">
        <v>206840</v>
      </c>
      <c r="H140" s="163">
        <v>8463479.1199999992</v>
      </c>
      <c r="I140" s="163">
        <v>167692.09380627668</v>
      </c>
      <c r="J140" s="160">
        <v>171</v>
      </c>
      <c r="K140" s="160">
        <v>171</v>
      </c>
      <c r="L140" s="161">
        <v>8.2584359198497063E-4</v>
      </c>
      <c r="M140" s="162">
        <v>0.70023391812865499</v>
      </c>
      <c r="N140" s="160">
        <v>11974</v>
      </c>
      <c r="O140" s="163">
        <v>489952.13199999998</v>
      </c>
      <c r="P140" s="163">
        <v>52523.825903967954</v>
      </c>
      <c r="Q140" s="160">
        <v>34963</v>
      </c>
      <c r="R140" s="160">
        <v>34963</v>
      </c>
      <c r="S140" s="161">
        <v>0.16885362284544167</v>
      </c>
      <c r="T140" s="162">
        <v>2.3586934759603009E-2</v>
      </c>
      <c r="U140" s="160">
        <v>82467</v>
      </c>
      <c r="V140" s="165">
        <v>3374384.7059999998</v>
      </c>
      <c r="W140" s="163">
        <v>2858107.282329374</v>
      </c>
      <c r="X140" s="160">
        <v>108011</v>
      </c>
      <c r="Y140" s="160">
        <v>108011</v>
      </c>
      <c r="Z140" s="161">
        <v>0.52163855095841327</v>
      </c>
      <c r="AA140" s="162">
        <v>0.40409532362444567</v>
      </c>
      <c r="AB140" s="160">
        <v>4364674</v>
      </c>
      <c r="AC140" s="165">
        <v>178593730.73199999</v>
      </c>
      <c r="AD140" s="163">
        <v>14162224.155723277</v>
      </c>
      <c r="AE140" s="160">
        <v>5</v>
      </c>
      <c r="AF140" s="160">
        <v>5</v>
      </c>
      <c r="AG140" s="161">
        <v>2.4147473449852942E-5</v>
      </c>
      <c r="AH140" s="162">
        <v>0.2</v>
      </c>
      <c r="AI140" s="160">
        <v>100</v>
      </c>
      <c r="AJ140" s="163">
        <v>762.83361324133477</v>
      </c>
      <c r="AK140" s="160">
        <v>874</v>
      </c>
      <c r="AL140" s="160">
        <v>874</v>
      </c>
      <c r="AM140" s="162">
        <v>4.4144393592677345</v>
      </c>
      <c r="AN140" s="160">
        <v>385822</v>
      </c>
      <c r="AO140" s="160">
        <v>621.60211111111073</v>
      </c>
      <c r="AP140" s="160"/>
      <c r="AQ140" s="160"/>
      <c r="AR140" s="160"/>
      <c r="AS140" s="161">
        <v>0</v>
      </c>
      <c r="AT140" s="162">
        <v>0</v>
      </c>
      <c r="AU140" s="160"/>
      <c r="AV140" s="356">
        <v>0</v>
      </c>
      <c r="AW140" s="160">
        <v>60562</v>
      </c>
      <c r="AX140" s="160">
        <v>35532</v>
      </c>
      <c r="AY140" s="160">
        <v>35532</v>
      </c>
      <c r="AZ140" s="161">
        <v>0.17160160532403496</v>
      </c>
      <c r="BA140" s="162">
        <v>0.1259653270291568</v>
      </c>
      <c r="BB140" s="160">
        <v>447580</v>
      </c>
      <c r="BC140" s="163">
        <v>8354380.5264968332</v>
      </c>
      <c r="BD140" s="160">
        <v>25030</v>
      </c>
      <c r="BE140" s="160">
        <v>25030</v>
      </c>
      <c r="BF140" s="161">
        <v>0.12088225208996382</v>
      </c>
      <c r="BG140" s="162">
        <v>0.12409268877347185</v>
      </c>
      <c r="BH140" s="160">
        <v>310604</v>
      </c>
      <c r="BI140" s="163">
        <v>5885121.7093947921</v>
      </c>
      <c r="BJ140" s="160"/>
      <c r="BK140" s="160"/>
      <c r="BL140" s="161">
        <v>0</v>
      </c>
      <c r="BM140" s="162">
        <v>0</v>
      </c>
      <c r="BN140" s="160"/>
      <c r="BO140" s="163">
        <v>0</v>
      </c>
    </row>
    <row r="141" spans="1:67" x14ac:dyDescent="0.3">
      <c r="A141" s="19" t="s">
        <v>285</v>
      </c>
      <c r="B141" s="16" t="s">
        <v>338</v>
      </c>
      <c r="C141" s="159">
        <v>39176</v>
      </c>
      <c r="D141" s="160">
        <v>39176</v>
      </c>
      <c r="E141" s="161">
        <v>0.18887737145336644</v>
      </c>
      <c r="F141" s="162">
        <v>0.64427123749234227</v>
      </c>
      <c r="G141" s="160">
        <v>2523997</v>
      </c>
      <c r="H141" s="163">
        <v>103276909.24599999</v>
      </c>
      <c r="I141" s="163">
        <v>2654345.6432140185</v>
      </c>
      <c r="J141" s="160"/>
      <c r="K141" s="160"/>
      <c r="L141" s="161">
        <v>0</v>
      </c>
      <c r="M141" s="162">
        <v>0</v>
      </c>
      <c r="N141" s="160"/>
      <c r="O141" s="163">
        <v>0</v>
      </c>
      <c r="P141" s="163">
        <v>0</v>
      </c>
      <c r="Q141" s="160">
        <v>19065</v>
      </c>
      <c r="R141" s="160">
        <v>19065</v>
      </c>
      <c r="S141" s="161">
        <v>9.1917170889279948E-2</v>
      </c>
      <c r="T141" s="162">
        <v>6.7217414109624965E-2</v>
      </c>
      <c r="U141" s="160">
        <v>128150</v>
      </c>
      <c r="V141" s="165">
        <v>5243641.7</v>
      </c>
      <c r="W141" s="163">
        <v>1558499.4233220697</v>
      </c>
      <c r="X141" s="160">
        <v>24865</v>
      </c>
      <c r="Y141" s="160">
        <v>24865</v>
      </c>
      <c r="Z141" s="161">
        <v>0.11988043294843671</v>
      </c>
      <c r="AA141" s="162">
        <v>0.29787210939070985</v>
      </c>
      <c r="AB141" s="160">
        <v>740659</v>
      </c>
      <c r="AC141" s="165">
        <v>30306284.962000001</v>
      </c>
      <c r="AD141" s="163">
        <v>3260257.7851520609</v>
      </c>
      <c r="AE141" s="160">
        <v>29055</v>
      </c>
      <c r="AF141" s="160">
        <v>29055</v>
      </c>
      <c r="AG141" s="161">
        <v>0.14008147916013788</v>
      </c>
      <c r="AH141" s="162">
        <v>0.2958434004474273</v>
      </c>
      <c r="AI141" s="160">
        <v>859573</v>
      </c>
      <c r="AJ141" s="163">
        <v>4432826.1265453957</v>
      </c>
      <c r="AK141" s="160">
        <v>35314</v>
      </c>
      <c r="AL141" s="160">
        <v>35314</v>
      </c>
      <c r="AM141" s="162">
        <v>4.6449181627683069</v>
      </c>
      <c r="AN141" s="160">
        <v>16403064</v>
      </c>
      <c r="AO141" s="160">
        <v>26427.158666666648</v>
      </c>
      <c r="AP141" s="160"/>
      <c r="AQ141" s="160">
        <v>35</v>
      </c>
      <c r="AR141" s="160">
        <v>35</v>
      </c>
      <c r="AS141" s="161">
        <v>1.6874382277077356E-4</v>
      </c>
      <c r="AT141" s="162">
        <v>0.2</v>
      </c>
      <c r="AU141" s="160">
        <v>700</v>
      </c>
      <c r="AV141" s="356">
        <v>49.824000000000005</v>
      </c>
      <c r="AW141" s="160">
        <v>59905</v>
      </c>
      <c r="AX141" s="160">
        <v>54762</v>
      </c>
      <c r="AY141" s="160">
        <v>54762</v>
      </c>
      <c r="AZ141" s="161">
        <v>0.26402140635923149</v>
      </c>
      <c r="BA141" s="162">
        <v>0.10427267083013769</v>
      </c>
      <c r="BB141" s="160">
        <v>571018</v>
      </c>
      <c r="BC141" s="163">
        <v>12875790.453450963</v>
      </c>
      <c r="BD141" s="160">
        <v>5030</v>
      </c>
      <c r="BE141" s="160">
        <v>5030</v>
      </c>
      <c r="BF141" s="161">
        <v>2.4250897958199746E-2</v>
      </c>
      <c r="BG141" s="162">
        <v>0.13750099403578531</v>
      </c>
      <c r="BH141" s="160">
        <v>69163</v>
      </c>
      <c r="BI141" s="163">
        <v>1182667.2871856093</v>
      </c>
      <c r="BJ141" s="160">
        <v>113</v>
      </c>
      <c r="BK141" s="160">
        <v>113</v>
      </c>
      <c r="BL141" s="161">
        <v>5.4480148494564042E-4</v>
      </c>
      <c r="BM141" s="162">
        <v>0.1031858407079646</v>
      </c>
      <c r="BN141" s="160">
        <v>1166</v>
      </c>
      <c r="BO141" s="163">
        <v>12209.789360798042</v>
      </c>
    </row>
    <row r="142" spans="1:67" x14ac:dyDescent="0.3">
      <c r="A142" s="19" t="s">
        <v>285</v>
      </c>
      <c r="B142" s="16" t="s">
        <v>339</v>
      </c>
      <c r="C142" s="159">
        <v>18656</v>
      </c>
      <c r="D142" s="160">
        <v>18656</v>
      </c>
      <c r="E142" s="161">
        <v>8.8284007987961266E-2</v>
      </c>
      <c r="F142" s="162">
        <v>0.58955188679245285</v>
      </c>
      <c r="G142" s="160">
        <v>1099868</v>
      </c>
      <c r="H142" s="163">
        <v>45004398.824000001</v>
      </c>
      <c r="I142" s="163">
        <v>1264025.7382019791</v>
      </c>
      <c r="J142" s="160"/>
      <c r="K142" s="160"/>
      <c r="L142" s="161">
        <v>0</v>
      </c>
      <c r="M142" s="162">
        <v>0</v>
      </c>
      <c r="N142" s="160"/>
      <c r="O142" s="163">
        <v>0</v>
      </c>
      <c r="P142" s="163">
        <v>0</v>
      </c>
      <c r="Q142" s="160">
        <v>82115</v>
      </c>
      <c r="R142" s="160">
        <v>82115</v>
      </c>
      <c r="S142" s="161">
        <v>0.38858497619701116</v>
      </c>
      <c r="T142" s="162">
        <v>5.5494854776837362E-2</v>
      </c>
      <c r="U142" s="160">
        <v>455696</v>
      </c>
      <c r="V142" s="165">
        <v>18646168.927999999</v>
      </c>
      <c r="W142" s="163">
        <v>6712624.1880981773</v>
      </c>
      <c r="X142" s="160">
        <v>4615</v>
      </c>
      <c r="Y142" s="160">
        <v>4615</v>
      </c>
      <c r="Z142" s="161">
        <v>2.1839123974294664E-2</v>
      </c>
      <c r="AA142" s="162">
        <v>0.35604983748645724</v>
      </c>
      <c r="AB142" s="160">
        <v>164317</v>
      </c>
      <c r="AC142" s="165">
        <v>6723523.0060000001</v>
      </c>
      <c r="AD142" s="163">
        <v>605111.18755185045</v>
      </c>
      <c r="AE142" s="160">
        <v>16925</v>
      </c>
      <c r="AF142" s="160">
        <v>16925</v>
      </c>
      <c r="AG142" s="161">
        <v>8.0092561920896463E-2</v>
      </c>
      <c r="AH142" s="162">
        <v>0.26314446085672083</v>
      </c>
      <c r="AI142" s="160">
        <v>445372</v>
      </c>
      <c r="AJ142" s="163">
        <v>2582191.7808219176</v>
      </c>
      <c r="AK142" s="160">
        <v>30722</v>
      </c>
      <c r="AL142" s="160">
        <v>30722</v>
      </c>
      <c r="AM142" s="162">
        <v>4.7235518520929629</v>
      </c>
      <c r="AN142" s="160">
        <v>14511696</v>
      </c>
      <c r="AO142" s="160">
        <v>23379.95466666665</v>
      </c>
      <c r="AP142" s="160"/>
      <c r="AQ142" s="160"/>
      <c r="AR142" s="160"/>
      <c r="AS142" s="161">
        <v>0</v>
      </c>
      <c r="AT142" s="162">
        <v>0</v>
      </c>
      <c r="AU142" s="160"/>
      <c r="AV142" s="356">
        <v>0</v>
      </c>
      <c r="AW142" s="160">
        <v>58285</v>
      </c>
      <c r="AX142" s="160">
        <v>43523</v>
      </c>
      <c r="AY142" s="160">
        <v>43523</v>
      </c>
      <c r="AZ142" s="161">
        <v>0.20595973840373277</v>
      </c>
      <c r="BA142" s="162">
        <v>0.12163683569606874</v>
      </c>
      <c r="BB142" s="160">
        <v>529400</v>
      </c>
      <c r="BC142" s="163">
        <v>10233246.190890511</v>
      </c>
      <c r="BD142" s="160">
        <v>14762</v>
      </c>
      <c r="BE142" s="160">
        <v>14762</v>
      </c>
      <c r="BF142" s="161">
        <v>6.9856803490474073E-2</v>
      </c>
      <c r="BG142" s="162">
        <v>0.16209998645170032</v>
      </c>
      <c r="BH142" s="160">
        <v>239292</v>
      </c>
      <c r="BI142" s="163">
        <v>3470881.6090325979</v>
      </c>
      <c r="BJ142" s="160"/>
      <c r="BK142" s="160"/>
      <c r="BL142" s="161">
        <v>0</v>
      </c>
      <c r="BM142" s="162">
        <v>0</v>
      </c>
      <c r="BN142" s="160"/>
      <c r="BO142" s="163">
        <v>0</v>
      </c>
    </row>
    <row r="143" spans="1:67" x14ac:dyDescent="0.3">
      <c r="A143" s="19" t="s">
        <v>285</v>
      </c>
      <c r="B143" s="16" t="s">
        <v>343</v>
      </c>
      <c r="C143" s="159">
        <v>9851</v>
      </c>
      <c r="D143" s="160">
        <v>9851</v>
      </c>
      <c r="E143" s="161">
        <v>6.204885300008818E-2</v>
      </c>
      <c r="F143" s="162">
        <v>0.61014110242614961</v>
      </c>
      <c r="G143" s="160">
        <v>601050</v>
      </c>
      <c r="H143" s="163">
        <v>24593763.899999999</v>
      </c>
      <c r="I143" s="163">
        <v>667448.41053964908</v>
      </c>
      <c r="J143" s="160"/>
      <c r="K143" s="160"/>
      <c r="L143" s="161">
        <v>0</v>
      </c>
      <c r="M143" s="162">
        <v>0</v>
      </c>
      <c r="N143" s="160"/>
      <c r="O143" s="163">
        <v>0</v>
      </c>
      <c r="P143" s="163">
        <v>0</v>
      </c>
      <c r="Q143" s="160">
        <v>92464</v>
      </c>
      <c r="R143" s="160">
        <v>92464</v>
      </c>
      <c r="S143" s="161">
        <v>0.58240636928232192</v>
      </c>
      <c r="T143" s="162">
        <v>5.0681778854473093E-2</v>
      </c>
      <c r="U143" s="160">
        <v>468624</v>
      </c>
      <c r="V143" s="165">
        <v>19175156.831999999</v>
      </c>
      <c r="W143" s="163">
        <v>7558620.0198296271</v>
      </c>
      <c r="X143" s="160">
        <v>1364</v>
      </c>
      <c r="Y143" s="160">
        <v>1364</v>
      </c>
      <c r="Z143" s="161">
        <v>8.5914765498041092E-3</v>
      </c>
      <c r="AA143" s="162">
        <v>0.27045454545454545</v>
      </c>
      <c r="AB143" s="160">
        <v>36890</v>
      </c>
      <c r="AC143" s="165">
        <v>1509465.02</v>
      </c>
      <c r="AD143" s="163">
        <v>178845.43008033023</v>
      </c>
      <c r="AE143" s="160">
        <v>5157</v>
      </c>
      <c r="AF143" s="160">
        <v>5157</v>
      </c>
      <c r="AG143" s="161">
        <v>3.2482583993650872E-2</v>
      </c>
      <c r="AH143" s="162">
        <v>0.1798681403917006</v>
      </c>
      <c r="AI143" s="160">
        <v>92758</v>
      </c>
      <c r="AJ143" s="163">
        <v>786786.58869711263</v>
      </c>
      <c r="AK143" s="160">
        <v>9402</v>
      </c>
      <c r="AL143" s="160">
        <v>9402</v>
      </c>
      <c r="AM143" s="162">
        <v>2.7384205488193998</v>
      </c>
      <c r="AN143" s="160">
        <v>2574663</v>
      </c>
      <c r="AO143" s="160">
        <v>4148.0681666666642</v>
      </c>
      <c r="AP143" s="160"/>
      <c r="AQ143" s="160"/>
      <c r="AR143" s="160"/>
      <c r="AS143" s="161">
        <v>0</v>
      </c>
      <c r="AT143" s="162">
        <v>0</v>
      </c>
      <c r="AU143" s="160"/>
      <c r="AV143" s="356">
        <v>0</v>
      </c>
      <c r="AW143" s="160">
        <v>40524</v>
      </c>
      <c r="AX143" s="160">
        <v>9643</v>
      </c>
      <c r="AY143" s="160">
        <v>9643</v>
      </c>
      <c r="AZ143" s="161">
        <v>6.0738715813607791E-2</v>
      </c>
      <c r="BA143" s="162">
        <v>5.2384112827958101E-2</v>
      </c>
      <c r="BB143" s="160">
        <v>50514</v>
      </c>
      <c r="BC143" s="163">
        <v>2267288.3996681576</v>
      </c>
      <c r="BD143" s="160">
        <v>30881</v>
      </c>
      <c r="BE143" s="160">
        <v>30881</v>
      </c>
      <c r="BF143" s="161">
        <v>0.19451128103702398</v>
      </c>
      <c r="BG143" s="162">
        <v>0.1124999190440724</v>
      </c>
      <c r="BH143" s="160">
        <v>347411</v>
      </c>
      <c r="BI143" s="163">
        <v>7260824.7506120885</v>
      </c>
      <c r="BJ143" s="160"/>
      <c r="BK143" s="160"/>
      <c r="BL143" s="161">
        <v>0</v>
      </c>
      <c r="BM143" s="162">
        <v>0</v>
      </c>
      <c r="BN143" s="160"/>
      <c r="BO143" s="163">
        <v>0</v>
      </c>
    </row>
    <row r="144" spans="1:67" x14ac:dyDescent="0.3">
      <c r="A144" s="19" t="s">
        <v>285</v>
      </c>
      <c r="B144" s="16" t="s">
        <v>344</v>
      </c>
      <c r="C144" s="159">
        <v>5883</v>
      </c>
      <c r="D144" s="160">
        <v>5883</v>
      </c>
      <c r="E144" s="161">
        <v>2.2331630212801493E-2</v>
      </c>
      <c r="F144" s="162">
        <v>0.57840897501274857</v>
      </c>
      <c r="G144" s="160">
        <v>340278</v>
      </c>
      <c r="H144" s="163">
        <v>13923495.204</v>
      </c>
      <c r="I144" s="163">
        <v>398599.02539891948</v>
      </c>
      <c r="J144" s="160"/>
      <c r="K144" s="160"/>
      <c r="L144" s="161">
        <v>0</v>
      </c>
      <c r="M144" s="162">
        <v>0</v>
      </c>
      <c r="N144" s="160"/>
      <c r="O144" s="163">
        <v>0</v>
      </c>
      <c r="P144" s="163">
        <v>0</v>
      </c>
      <c r="Q144" s="160">
        <v>131112</v>
      </c>
      <c r="R144" s="160">
        <v>131112</v>
      </c>
      <c r="S144" s="161">
        <v>0.49769585253456222</v>
      </c>
      <c r="T144" s="162">
        <v>5.3028250655927762E-2</v>
      </c>
      <c r="U144" s="160">
        <v>695264</v>
      </c>
      <c r="V144" s="165">
        <v>28448812.351999998</v>
      </c>
      <c r="W144" s="163">
        <v>10717963.618704598</v>
      </c>
      <c r="X144" s="160">
        <v>15872</v>
      </c>
      <c r="Y144" s="160">
        <v>15872</v>
      </c>
      <c r="Z144" s="161">
        <v>6.0249470463638502E-2</v>
      </c>
      <c r="AA144" s="162">
        <v>0.50844884072580643</v>
      </c>
      <c r="AB144" s="160">
        <v>807010</v>
      </c>
      <c r="AC144" s="165">
        <v>33021235.18</v>
      </c>
      <c r="AD144" s="163">
        <v>2081110.45911657</v>
      </c>
      <c r="AE144" s="160">
        <v>6282</v>
      </c>
      <c r="AF144" s="160">
        <v>6282</v>
      </c>
      <c r="AG144" s="161">
        <v>2.3846218085469825E-2</v>
      </c>
      <c r="AH144" s="162">
        <v>0.23513689907672716</v>
      </c>
      <c r="AI144" s="160">
        <v>147713</v>
      </c>
      <c r="AJ144" s="163">
        <v>958424.1516764129</v>
      </c>
      <c r="AK144" s="160">
        <v>11448</v>
      </c>
      <c r="AL144" s="160">
        <v>11448</v>
      </c>
      <c r="AM144" s="162">
        <v>3.0991343466107617</v>
      </c>
      <c r="AN144" s="160">
        <v>3547889</v>
      </c>
      <c r="AO144" s="160">
        <v>5716.0433888888847</v>
      </c>
      <c r="AP144" s="160"/>
      <c r="AQ144" s="160"/>
      <c r="AR144" s="160"/>
      <c r="AS144" s="161">
        <v>0</v>
      </c>
      <c r="AT144" s="162">
        <v>0</v>
      </c>
      <c r="AU144" s="160"/>
      <c r="AV144" s="356">
        <v>0</v>
      </c>
      <c r="AW144" s="160">
        <v>92841</v>
      </c>
      <c r="AX144" s="160">
        <v>3418</v>
      </c>
      <c r="AY144" s="160">
        <v>3418</v>
      </c>
      <c r="AZ144" s="161">
        <v>1.2974589846567314E-2</v>
      </c>
      <c r="BA144" s="162">
        <v>6.929783499122294E-2</v>
      </c>
      <c r="BB144" s="160">
        <v>23686</v>
      </c>
      <c r="BC144" s="163">
        <v>803649.46075554925</v>
      </c>
      <c r="BD144" s="160">
        <v>89423</v>
      </c>
      <c r="BE144" s="160">
        <v>89423</v>
      </c>
      <c r="BF144" s="161">
        <v>0.3394460935779956</v>
      </c>
      <c r="BG144" s="162">
        <v>0.14198282321103073</v>
      </c>
      <c r="BH144" s="160">
        <v>1269653</v>
      </c>
      <c r="BI144" s="163">
        <v>21025379.089860585</v>
      </c>
      <c r="BJ144" s="160"/>
      <c r="BK144" s="160"/>
      <c r="BL144" s="161">
        <v>0</v>
      </c>
      <c r="BM144" s="162">
        <v>0</v>
      </c>
      <c r="BN144" s="160"/>
      <c r="BO144" s="163">
        <v>0</v>
      </c>
    </row>
    <row r="145" spans="1:67" x14ac:dyDescent="0.3">
      <c r="A145" s="19" t="s">
        <v>285</v>
      </c>
      <c r="B145" s="16" t="s">
        <v>346</v>
      </c>
      <c r="C145" s="159">
        <v>23596</v>
      </c>
      <c r="D145" s="160">
        <v>23596</v>
      </c>
      <c r="E145" s="161">
        <v>0.22072758907774484</v>
      </c>
      <c r="F145" s="162">
        <v>0.62530683166638412</v>
      </c>
      <c r="G145" s="160">
        <v>1475474</v>
      </c>
      <c r="H145" s="163">
        <v>60373445.131999999</v>
      </c>
      <c r="I145" s="163">
        <v>1598732.3820011737</v>
      </c>
      <c r="J145" s="160"/>
      <c r="K145" s="160"/>
      <c r="L145" s="161">
        <v>0</v>
      </c>
      <c r="M145" s="162">
        <v>0</v>
      </c>
      <c r="N145" s="160"/>
      <c r="O145" s="163">
        <v>0</v>
      </c>
      <c r="P145" s="163">
        <v>0</v>
      </c>
      <c r="Q145" s="160">
        <v>35739</v>
      </c>
      <c r="R145" s="160">
        <v>35739</v>
      </c>
      <c r="S145" s="161">
        <v>0.33431866867475513</v>
      </c>
      <c r="T145" s="162">
        <v>6.0246789221858471E-2</v>
      </c>
      <c r="U145" s="160">
        <v>215316</v>
      </c>
      <c r="V145" s="165">
        <v>8810300.0879999995</v>
      </c>
      <c r="W145" s="163">
        <v>2921542.6640496957</v>
      </c>
      <c r="X145" s="160">
        <v>3935</v>
      </c>
      <c r="Y145" s="160">
        <v>3935</v>
      </c>
      <c r="Z145" s="161">
        <v>3.6809758561659855E-2</v>
      </c>
      <c r="AA145" s="162">
        <v>0.3467166454891995</v>
      </c>
      <c r="AB145" s="160">
        <v>136433</v>
      </c>
      <c r="AC145" s="165">
        <v>5582565.4939999999</v>
      </c>
      <c r="AD145" s="163">
        <v>515950.70921268291</v>
      </c>
      <c r="AE145" s="160">
        <v>11842</v>
      </c>
      <c r="AF145" s="160">
        <v>11842</v>
      </c>
      <c r="AG145" s="161">
        <v>0.11077539031440305</v>
      </c>
      <c r="AH145" s="162">
        <v>0.24533018071271745</v>
      </c>
      <c r="AI145" s="160">
        <v>290520</v>
      </c>
      <c r="AJ145" s="163">
        <v>1806695.1296007771</v>
      </c>
      <c r="AK145" s="160">
        <v>12235</v>
      </c>
      <c r="AL145" s="160">
        <v>12235</v>
      </c>
      <c r="AM145" s="162">
        <v>3.120125051082959</v>
      </c>
      <c r="AN145" s="160">
        <v>3817473</v>
      </c>
      <c r="AO145" s="160">
        <v>6150.3731666666627</v>
      </c>
      <c r="AP145" s="160"/>
      <c r="AQ145" s="160"/>
      <c r="AR145" s="160"/>
      <c r="AS145" s="161">
        <v>0</v>
      </c>
      <c r="AT145" s="162">
        <v>0</v>
      </c>
      <c r="AU145" s="160"/>
      <c r="AV145" s="356">
        <v>0</v>
      </c>
      <c r="AW145" s="160">
        <v>19554</v>
      </c>
      <c r="AX145" s="160">
        <v>15202</v>
      </c>
      <c r="AY145" s="160">
        <v>15202</v>
      </c>
      <c r="AZ145" s="161">
        <v>0.14220634044583305</v>
      </c>
      <c r="BA145" s="162">
        <v>6.9115247993685042E-2</v>
      </c>
      <c r="BB145" s="160">
        <v>105069</v>
      </c>
      <c r="BC145" s="163">
        <v>3574335.6063211993</v>
      </c>
      <c r="BD145" s="160">
        <v>4352</v>
      </c>
      <c r="BE145" s="160">
        <v>4352</v>
      </c>
      <c r="BF145" s="161">
        <v>4.0710563979756968E-2</v>
      </c>
      <c r="BG145" s="162">
        <v>0.12019990808823529</v>
      </c>
      <c r="BH145" s="160">
        <v>52311</v>
      </c>
      <c r="BI145" s="163">
        <v>1023254.0822727181</v>
      </c>
      <c r="BJ145" s="160"/>
      <c r="BK145" s="160"/>
      <c r="BL145" s="161">
        <v>0</v>
      </c>
      <c r="BM145" s="162">
        <v>0</v>
      </c>
      <c r="BN145" s="160"/>
      <c r="BO145" s="163">
        <v>0</v>
      </c>
    </row>
    <row r="146" spans="1:67" x14ac:dyDescent="0.3">
      <c r="A146" s="19" t="s">
        <v>285</v>
      </c>
      <c r="B146" s="16" t="s">
        <v>348</v>
      </c>
      <c r="C146" s="159">
        <v>55103</v>
      </c>
      <c r="D146" s="160">
        <v>55090</v>
      </c>
      <c r="E146" s="161">
        <v>0.38886418341344964</v>
      </c>
      <c r="F146" s="162">
        <v>0.68304066073697589</v>
      </c>
      <c r="G146" s="160">
        <v>3762871</v>
      </c>
      <c r="H146" s="163">
        <v>153969155.57800001</v>
      </c>
      <c r="I146" s="163">
        <v>3732588.8677930431</v>
      </c>
      <c r="J146" s="160"/>
      <c r="K146" s="160"/>
      <c r="L146" s="161">
        <v>0</v>
      </c>
      <c r="M146" s="162">
        <v>0</v>
      </c>
      <c r="N146" s="160"/>
      <c r="O146" s="163">
        <v>0</v>
      </c>
      <c r="P146" s="163">
        <v>0</v>
      </c>
      <c r="Q146" s="160">
        <v>51953</v>
      </c>
      <c r="R146" s="160">
        <v>51355</v>
      </c>
      <c r="S146" s="161">
        <v>0.36249991176615914</v>
      </c>
      <c r="T146" s="162">
        <v>4.5994158309804307E-2</v>
      </c>
      <c r="U146" s="160">
        <v>236203</v>
      </c>
      <c r="V146" s="165">
        <v>9664954.3540000003</v>
      </c>
      <c r="W146" s="163">
        <v>4198097.9745452339</v>
      </c>
      <c r="X146" s="160">
        <v>8401</v>
      </c>
      <c r="Y146" s="160">
        <v>8401</v>
      </c>
      <c r="Z146" s="161">
        <v>5.9300199761415692E-2</v>
      </c>
      <c r="AA146" s="162">
        <v>0.42373526961076058</v>
      </c>
      <c r="AB146" s="160">
        <v>355980</v>
      </c>
      <c r="AC146" s="165">
        <v>14565989.640000001</v>
      </c>
      <c r="AD146" s="163">
        <v>1101525.2625402159</v>
      </c>
      <c r="AE146" s="160">
        <v>998</v>
      </c>
      <c r="AF146" s="160">
        <v>998</v>
      </c>
      <c r="AG146" s="161">
        <v>7.0445898538141725E-3</v>
      </c>
      <c r="AH146" s="162">
        <v>0.20061122244488977</v>
      </c>
      <c r="AI146" s="160">
        <v>20021</v>
      </c>
      <c r="AJ146" s="163">
        <v>152261.58920297041</v>
      </c>
      <c r="AK146" s="160">
        <v>11126</v>
      </c>
      <c r="AL146" s="160">
        <v>11126</v>
      </c>
      <c r="AM146" s="162">
        <v>3.0137749415782848</v>
      </c>
      <c r="AN146" s="160">
        <v>3353126</v>
      </c>
      <c r="AO146" s="160">
        <v>5402.2585555555515</v>
      </c>
      <c r="AP146" s="160"/>
      <c r="AQ146" s="160"/>
      <c r="AR146" s="160"/>
      <c r="AS146" s="161">
        <v>0</v>
      </c>
      <c r="AT146" s="162">
        <v>0</v>
      </c>
      <c r="AU146" s="160"/>
      <c r="AV146" s="356">
        <v>0</v>
      </c>
      <c r="AW146" s="160">
        <v>14699</v>
      </c>
      <c r="AX146" s="160">
        <v>12966</v>
      </c>
      <c r="AY146" s="160">
        <v>12966</v>
      </c>
      <c r="AZ146" s="161">
        <v>9.1523198441437428E-2</v>
      </c>
      <c r="BA146" s="162">
        <v>9.7806571031929662E-2</v>
      </c>
      <c r="BB146" s="160">
        <v>126816</v>
      </c>
      <c r="BC146" s="163">
        <v>3048601.2019182127</v>
      </c>
      <c r="BD146" s="160">
        <v>1733</v>
      </c>
      <c r="BE146" s="160">
        <v>1733</v>
      </c>
      <c r="BF146" s="161">
        <v>1.2232739696052064E-2</v>
      </c>
      <c r="BG146" s="162">
        <v>0.13559723023658396</v>
      </c>
      <c r="BH146" s="160">
        <v>23499</v>
      </c>
      <c r="BI146" s="163">
        <v>407467.67568442563</v>
      </c>
      <c r="BJ146" s="160"/>
      <c r="BK146" s="160"/>
      <c r="BL146" s="161">
        <v>0</v>
      </c>
      <c r="BM146" s="162">
        <v>0</v>
      </c>
      <c r="BN146" s="160"/>
      <c r="BO146" s="163">
        <v>0</v>
      </c>
    </row>
    <row r="147" spans="1:67" ht="15" thickBot="1" x14ac:dyDescent="0.35">
      <c r="A147" s="19" t="s">
        <v>350</v>
      </c>
      <c r="B147" s="16" t="s">
        <v>354</v>
      </c>
      <c r="C147" s="169">
        <v>14604</v>
      </c>
      <c r="D147" s="170">
        <v>14604</v>
      </c>
      <c r="E147" s="171">
        <v>0.82615828477682862</v>
      </c>
      <c r="F147" s="172">
        <v>0.64186113393590805</v>
      </c>
      <c r="G147" s="170">
        <v>937374</v>
      </c>
      <c r="H147" s="173">
        <v>38355469.332000002</v>
      </c>
      <c r="I147" s="173">
        <v>989484.9850290363</v>
      </c>
      <c r="J147" s="170"/>
      <c r="K147" s="170"/>
      <c r="L147" s="171">
        <v>0</v>
      </c>
      <c r="M147" s="172">
        <v>0</v>
      </c>
      <c r="N147" s="170"/>
      <c r="O147" s="173">
        <v>0</v>
      </c>
      <c r="P147" s="173">
        <v>0</v>
      </c>
      <c r="Q147" s="170">
        <v>468</v>
      </c>
      <c r="R147" s="170">
        <v>468</v>
      </c>
      <c r="S147" s="171">
        <v>2.6475080613226225E-2</v>
      </c>
      <c r="T147" s="172">
        <v>0.13519230769230769</v>
      </c>
      <c r="U147" s="170">
        <v>6327</v>
      </c>
      <c r="V147" s="357">
        <v>258888.18599999999</v>
      </c>
      <c r="W147" s="173">
        <v>38257.420934420588</v>
      </c>
      <c r="X147" s="170">
        <v>728</v>
      </c>
      <c r="Y147" s="170">
        <v>728</v>
      </c>
      <c r="Z147" s="171">
        <v>4.1183458731685239E-2</v>
      </c>
      <c r="AA147" s="172">
        <v>0.54500000000000004</v>
      </c>
      <c r="AB147" s="170">
        <v>39676</v>
      </c>
      <c r="AC147" s="357">
        <v>1623462.568</v>
      </c>
      <c r="AD147" s="173">
        <v>95454.159163108809</v>
      </c>
      <c r="AE147" s="170">
        <v>483</v>
      </c>
      <c r="AF147" s="170">
        <v>483</v>
      </c>
      <c r="AG147" s="171">
        <v>2.7323640889291168E-2</v>
      </c>
      <c r="AH147" s="172">
        <v>0.12509316770186335</v>
      </c>
      <c r="AI147" s="170">
        <v>6042</v>
      </c>
      <c r="AJ147" s="173">
        <v>73689.727039112928</v>
      </c>
      <c r="AK147" s="170"/>
      <c r="AL147" s="170"/>
      <c r="AM147" s="172">
        <v>0</v>
      </c>
      <c r="AN147" s="170"/>
      <c r="AO147" s="170">
        <v>0</v>
      </c>
      <c r="AP147" s="170"/>
      <c r="AQ147" s="170"/>
      <c r="AR147" s="170"/>
      <c r="AS147" s="171">
        <v>0</v>
      </c>
      <c r="AT147" s="172">
        <v>0</v>
      </c>
      <c r="AU147" s="170"/>
      <c r="AV147" s="358">
        <v>0</v>
      </c>
      <c r="AW147" s="170">
        <v>1394</v>
      </c>
      <c r="AX147" s="170">
        <v>687</v>
      </c>
      <c r="AY147" s="170">
        <v>687</v>
      </c>
      <c r="AZ147" s="171">
        <v>3.8864060643774394E-2</v>
      </c>
      <c r="BA147" s="172">
        <v>0.16940320232896652</v>
      </c>
      <c r="BB147" s="170">
        <v>11638</v>
      </c>
      <c r="BC147" s="173">
        <v>161529.30940288544</v>
      </c>
      <c r="BD147" s="170"/>
      <c r="BE147" s="170"/>
      <c r="BF147" s="171">
        <v>0</v>
      </c>
      <c r="BG147" s="172">
        <v>0</v>
      </c>
      <c r="BH147" s="170"/>
      <c r="BI147" s="173">
        <v>0</v>
      </c>
      <c r="BJ147" s="170">
        <v>707</v>
      </c>
      <c r="BK147" s="170">
        <v>707</v>
      </c>
      <c r="BL147" s="171">
        <v>3.9995474345194321E-2</v>
      </c>
      <c r="BM147" s="172">
        <v>0.16719943422913719</v>
      </c>
      <c r="BN147" s="170">
        <v>11821</v>
      </c>
      <c r="BO147" s="173">
        <v>76392.221929948806</v>
      </c>
    </row>
    <row r="148" spans="1:67" x14ac:dyDescent="0.3">
      <c r="A148" s="19" t="s">
        <v>350</v>
      </c>
      <c r="B148" s="16" t="s">
        <v>355</v>
      </c>
      <c r="C148" s="160">
        <v>54001</v>
      </c>
      <c r="D148" s="160">
        <v>54001</v>
      </c>
      <c r="E148" s="161">
        <v>0.96068385191510564</v>
      </c>
      <c r="F148" s="162">
        <v>0.68568600581470718</v>
      </c>
      <c r="G148" s="160">
        <v>3702773</v>
      </c>
      <c r="H148" s="163">
        <v>151510065.61399999</v>
      </c>
      <c r="I148" s="163">
        <v>3658804.3465182818</v>
      </c>
      <c r="J148" s="160"/>
      <c r="K148" s="160"/>
      <c r="L148" s="161">
        <v>0</v>
      </c>
      <c r="M148" s="162">
        <v>0</v>
      </c>
      <c r="N148" s="160"/>
      <c r="O148" s="163">
        <v>0</v>
      </c>
      <c r="P148" s="163">
        <v>0</v>
      </c>
      <c r="Q148" s="160">
        <v>476</v>
      </c>
      <c r="R148" s="160">
        <v>476</v>
      </c>
      <c r="S148" s="161">
        <v>8.4680934336695667E-3</v>
      </c>
      <c r="T148" s="162">
        <v>9.9978991596638644E-2</v>
      </c>
      <c r="U148" s="160">
        <v>4759</v>
      </c>
      <c r="V148" s="165">
        <v>194728.76199999999</v>
      </c>
      <c r="W148" s="163">
        <v>38911.393941846582</v>
      </c>
      <c r="X148" s="160">
        <v>1111</v>
      </c>
      <c r="Y148" s="160">
        <v>1111</v>
      </c>
      <c r="Z148" s="161">
        <v>1.9764814715980857E-2</v>
      </c>
      <c r="AA148" s="162">
        <v>0.47600360036003603</v>
      </c>
      <c r="AB148" s="160">
        <v>52884</v>
      </c>
      <c r="AC148" s="165">
        <v>2163907.5120000001</v>
      </c>
      <c r="AD148" s="163">
        <v>145672.48740413995</v>
      </c>
      <c r="AE148" s="160">
        <v>5</v>
      </c>
      <c r="AF148" s="160">
        <v>5</v>
      </c>
      <c r="AG148" s="161">
        <v>8.895056127804167E-5</v>
      </c>
      <c r="AH148" s="162">
        <v>0.24600000000000002</v>
      </c>
      <c r="AI148" s="160">
        <v>123</v>
      </c>
      <c r="AJ148" s="163">
        <v>762.83361324133477</v>
      </c>
      <c r="AK148" s="160"/>
      <c r="AL148" s="160"/>
      <c r="AM148" s="162">
        <v>0</v>
      </c>
      <c r="AN148" s="160"/>
      <c r="AO148" s="160">
        <v>0</v>
      </c>
      <c r="AP148" s="160"/>
      <c r="AQ148" s="160"/>
      <c r="AR148" s="160"/>
      <c r="AS148" s="161">
        <v>0</v>
      </c>
      <c r="AT148" s="162">
        <v>0</v>
      </c>
      <c r="AU148" s="160"/>
      <c r="AV148" s="356">
        <v>0</v>
      </c>
      <c r="AW148" s="160">
        <v>618</v>
      </c>
      <c r="AX148" s="160">
        <v>373</v>
      </c>
      <c r="AY148" s="160">
        <v>373</v>
      </c>
      <c r="AZ148" s="161">
        <v>6.6357118713419082E-3</v>
      </c>
      <c r="BA148" s="162">
        <v>0.16501340482573729</v>
      </c>
      <c r="BB148" s="160">
        <v>6155</v>
      </c>
      <c r="BC148" s="163">
        <v>87700.774974201253</v>
      </c>
      <c r="BD148" s="160"/>
      <c r="BE148" s="160"/>
      <c r="BF148" s="161">
        <v>0</v>
      </c>
      <c r="BG148" s="162">
        <v>0</v>
      </c>
      <c r="BH148" s="160"/>
      <c r="BI148" s="163">
        <v>0</v>
      </c>
      <c r="BJ148" s="160">
        <v>245</v>
      </c>
      <c r="BK148" s="160">
        <v>245</v>
      </c>
      <c r="BL148" s="161">
        <v>4.358577502624042E-3</v>
      </c>
      <c r="BM148" s="162">
        <v>0.152</v>
      </c>
      <c r="BN148" s="160">
        <v>3724</v>
      </c>
      <c r="BO148" s="163">
        <v>26472.552153942655</v>
      </c>
    </row>
    <row r="149" spans="1:67" x14ac:dyDescent="0.3">
      <c r="A149" s="19" t="s">
        <v>350</v>
      </c>
      <c r="B149" s="16" t="s">
        <v>357</v>
      </c>
      <c r="C149" s="160">
        <v>65588</v>
      </c>
      <c r="D149" s="160">
        <v>65588</v>
      </c>
      <c r="E149" s="161">
        <v>0.95030281955431917</v>
      </c>
      <c r="F149" s="162">
        <v>0.62771818015490632</v>
      </c>
      <c r="G149" s="160">
        <v>4117078</v>
      </c>
      <c r="H149" s="163">
        <v>168462597.604</v>
      </c>
      <c r="I149" s="163">
        <v>4443874.3630569996</v>
      </c>
      <c r="J149" s="160"/>
      <c r="K149" s="160"/>
      <c r="L149" s="161">
        <v>0</v>
      </c>
      <c r="M149" s="162">
        <v>0</v>
      </c>
      <c r="N149" s="160"/>
      <c r="O149" s="163">
        <v>0</v>
      </c>
      <c r="P149" s="163">
        <v>0</v>
      </c>
      <c r="Q149" s="160"/>
      <c r="R149" s="160"/>
      <c r="S149" s="161">
        <v>0</v>
      </c>
      <c r="T149" s="162">
        <v>0</v>
      </c>
      <c r="U149" s="160"/>
      <c r="V149" s="165">
        <v>0</v>
      </c>
      <c r="W149" s="163">
        <v>0</v>
      </c>
      <c r="X149" s="160">
        <v>25</v>
      </c>
      <c r="Y149" s="160">
        <v>25</v>
      </c>
      <c r="Z149" s="161">
        <v>3.6222434727172621E-4</v>
      </c>
      <c r="AA149" s="162">
        <v>0.51400000000000001</v>
      </c>
      <c r="AB149" s="160">
        <v>1285</v>
      </c>
      <c r="AC149" s="165">
        <v>52579.63</v>
      </c>
      <c r="AD149" s="163">
        <v>3277.9587624693959</v>
      </c>
      <c r="AE149" s="160">
        <v>15</v>
      </c>
      <c r="AF149" s="160">
        <v>15</v>
      </c>
      <c r="AG149" s="161">
        <v>2.1733460836303572E-4</v>
      </c>
      <c r="AH149" s="162">
        <v>0.27</v>
      </c>
      <c r="AI149" s="160">
        <v>405</v>
      </c>
      <c r="AJ149" s="163">
        <v>2288.500839724004</v>
      </c>
      <c r="AK149" s="160"/>
      <c r="AL149" s="160"/>
      <c r="AM149" s="162">
        <v>0</v>
      </c>
      <c r="AN149" s="160"/>
      <c r="AO149" s="160">
        <v>0</v>
      </c>
      <c r="AP149" s="160"/>
      <c r="AQ149" s="160"/>
      <c r="AR149" s="160"/>
      <c r="AS149" s="161">
        <v>0</v>
      </c>
      <c r="AT149" s="162">
        <v>0</v>
      </c>
      <c r="AU149" s="160"/>
      <c r="AV149" s="356">
        <v>0</v>
      </c>
      <c r="AW149" s="160">
        <v>3390</v>
      </c>
      <c r="AX149" s="160">
        <v>1135</v>
      </c>
      <c r="AY149" s="160">
        <v>1135</v>
      </c>
      <c r="AZ149" s="161">
        <v>1.644498536613637E-2</v>
      </c>
      <c r="BA149" s="162">
        <v>0.11450220264317182</v>
      </c>
      <c r="BB149" s="160">
        <v>12996</v>
      </c>
      <c r="BC149" s="163">
        <v>266864.28846037114</v>
      </c>
      <c r="BD149" s="160"/>
      <c r="BE149" s="160"/>
      <c r="BF149" s="161">
        <v>0</v>
      </c>
      <c r="BG149" s="162">
        <v>0</v>
      </c>
      <c r="BH149" s="160"/>
      <c r="BI149" s="163">
        <v>0</v>
      </c>
      <c r="BJ149" s="160">
        <v>2255</v>
      </c>
      <c r="BK149" s="160">
        <v>2255</v>
      </c>
      <c r="BL149" s="161">
        <v>3.2672636123909707E-2</v>
      </c>
      <c r="BM149" s="162">
        <v>0.11599999999999999</v>
      </c>
      <c r="BN149" s="160">
        <v>26158</v>
      </c>
      <c r="BO149" s="163">
        <v>243655.53104955383</v>
      </c>
    </row>
    <row r="150" spans="1:67" x14ac:dyDescent="0.3">
      <c r="A150" s="19" t="s">
        <v>350</v>
      </c>
      <c r="B150" s="16" t="s">
        <v>359</v>
      </c>
      <c r="C150" s="160">
        <v>26178</v>
      </c>
      <c r="D150" s="160">
        <v>26178</v>
      </c>
      <c r="E150" s="161">
        <v>0.99942732791203759</v>
      </c>
      <c r="F150" s="162">
        <v>0.68324585529834214</v>
      </c>
      <c r="G150" s="160">
        <v>1788601</v>
      </c>
      <c r="H150" s="163">
        <v>73185975.717999995</v>
      </c>
      <c r="I150" s="163">
        <v>1773674.1946103885</v>
      </c>
      <c r="J150" s="160"/>
      <c r="K150" s="160"/>
      <c r="L150" s="161">
        <v>0</v>
      </c>
      <c r="M150" s="162">
        <v>0</v>
      </c>
      <c r="N150" s="160"/>
      <c r="O150" s="163">
        <v>0</v>
      </c>
      <c r="P150" s="163">
        <v>0</v>
      </c>
      <c r="Q150" s="160"/>
      <c r="R150" s="160"/>
      <c r="S150" s="161">
        <v>0</v>
      </c>
      <c r="T150" s="162">
        <v>0</v>
      </c>
      <c r="U150" s="160"/>
      <c r="V150" s="165">
        <v>0</v>
      </c>
      <c r="W150" s="163">
        <v>0</v>
      </c>
      <c r="X150" s="160"/>
      <c r="Y150" s="160"/>
      <c r="Z150" s="161">
        <v>0</v>
      </c>
      <c r="AA150" s="162">
        <v>0</v>
      </c>
      <c r="AB150" s="160"/>
      <c r="AC150" s="165">
        <v>0</v>
      </c>
      <c r="AD150" s="163">
        <v>0</v>
      </c>
      <c r="AE150" s="160"/>
      <c r="AF150" s="160"/>
      <c r="AG150" s="161">
        <v>0</v>
      </c>
      <c r="AH150" s="162">
        <v>0</v>
      </c>
      <c r="AI150" s="160"/>
      <c r="AJ150" s="163">
        <v>0</v>
      </c>
      <c r="AK150" s="160"/>
      <c r="AL150" s="160"/>
      <c r="AM150" s="162">
        <v>0</v>
      </c>
      <c r="AN150" s="160"/>
      <c r="AO150" s="160">
        <v>0</v>
      </c>
      <c r="AP150" s="160"/>
      <c r="AQ150" s="160"/>
      <c r="AR150" s="160"/>
      <c r="AS150" s="161">
        <v>0</v>
      </c>
      <c r="AT150" s="162">
        <v>0</v>
      </c>
      <c r="AU150" s="160"/>
      <c r="AV150" s="356">
        <v>0</v>
      </c>
      <c r="AW150" s="160">
        <v>15</v>
      </c>
      <c r="AX150" s="160">
        <v>5</v>
      </c>
      <c r="AY150" s="160">
        <v>5</v>
      </c>
      <c r="AZ150" s="161">
        <v>1.9089069598747757E-4</v>
      </c>
      <c r="BA150" s="162">
        <v>0.158</v>
      </c>
      <c r="BB150" s="160">
        <v>79</v>
      </c>
      <c r="BC150" s="163">
        <v>1175.6136055522957</v>
      </c>
      <c r="BD150" s="160"/>
      <c r="BE150" s="160"/>
      <c r="BF150" s="161">
        <v>0</v>
      </c>
      <c r="BG150" s="162">
        <v>0</v>
      </c>
      <c r="BH150" s="160"/>
      <c r="BI150" s="163">
        <v>0</v>
      </c>
      <c r="BJ150" s="160">
        <v>10</v>
      </c>
      <c r="BK150" s="160">
        <v>10</v>
      </c>
      <c r="BL150" s="161">
        <v>3.8178139197495513E-4</v>
      </c>
      <c r="BM150" s="162">
        <v>0.155</v>
      </c>
      <c r="BN150" s="160">
        <v>155</v>
      </c>
      <c r="BO150" s="163">
        <v>1080.5123328139862</v>
      </c>
    </row>
    <row r="151" spans="1:67" x14ac:dyDescent="0.3">
      <c r="A151" s="19" t="s">
        <v>350</v>
      </c>
      <c r="B151" s="16" t="s">
        <v>361</v>
      </c>
      <c r="C151" s="160">
        <v>78186</v>
      </c>
      <c r="D151" s="160">
        <v>78186</v>
      </c>
      <c r="E151" s="161">
        <v>0.99965478884584402</v>
      </c>
      <c r="F151" s="162">
        <v>0.69119701736883843</v>
      </c>
      <c r="G151" s="160">
        <v>5404193</v>
      </c>
      <c r="H151" s="163">
        <v>221128769.17399999</v>
      </c>
      <c r="I151" s="163">
        <v>5297444.059126283</v>
      </c>
      <c r="J151" s="160"/>
      <c r="K151" s="160"/>
      <c r="L151" s="161">
        <v>0</v>
      </c>
      <c r="M151" s="162">
        <v>0</v>
      </c>
      <c r="N151" s="160"/>
      <c r="O151" s="163">
        <v>0</v>
      </c>
      <c r="P151" s="163">
        <v>0</v>
      </c>
      <c r="Q151" s="160">
        <v>13</v>
      </c>
      <c r="R151" s="160">
        <v>13</v>
      </c>
      <c r="S151" s="161">
        <v>1.6621277792694308E-4</v>
      </c>
      <c r="T151" s="162">
        <v>8.2307692307692304E-2</v>
      </c>
      <c r="U151" s="160">
        <v>107</v>
      </c>
      <c r="V151" s="165">
        <v>4378.2259999999997</v>
      </c>
      <c r="W151" s="163">
        <v>1062.7061370672386</v>
      </c>
      <c r="X151" s="160"/>
      <c r="Y151" s="160"/>
      <c r="Z151" s="161">
        <v>0</v>
      </c>
      <c r="AA151" s="162">
        <v>0</v>
      </c>
      <c r="AB151" s="160"/>
      <c r="AC151" s="165">
        <v>0</v>
      </c>
      <c r="AD151" s="163">
        <v>0</v>
      </c>
      <c r="AE151" s="160"/>
      <c r="AF151" s="160"/>
      <c r="AG151" s="161">
        <v>0</v>
      </c>
      <c r="AH151" s="162">
        <v>0</v>
      </c>
      <c r="AI151" s="160"/>
      <c r="AJ151" s="163">
        <v>0</v>
      </c>
      <c r="AK151" s="160"/>
      <c r="AL151" s="160"/>
      <c r="AM151" s="162">
        <v>0</v>
      </c>
      <c r="AN151" s="160"/>
      <c r="AO151" s="160">
        <v>0</v>
      </c>
      <c r="AP151" s="160"/>
      <c r="AQ151" s="160"/>
      <c r="AR151" s="160"/>
      <c r="AS151" s="161">
        <v>0</v>
      </c>
      <c r="AT151" s="162">
        <v>0</v>
      </c>
      <c r="AU151" s="160"/>
      <c r="AV151" s="356">
        <v>0</v>
      </c>
      <c r="AW151" s="160">
        <v>14</v>
      </c>
      <c r="AX151" s="160"/>
      <c r="AY151" s="160"/>
      <c r="AZ151" s="161">
        <v>0</v>
      </c>
      <c r="BA151" s="162">
        <v>0</v>
      </c>
      <c r="BB151" s="160"/>
      <c r="BC151" s="163">
        <v>0</v>
      </c>
      <c r="BD151" s="160"/>
      <c r="BE151" s="160"/>
      <c r="BF151" s="161">
        <v>0</v>
      </c>
      <c r="BG151" s="162">
        <v>0</v>
      </c>
      <c r="BH151" s="160"/>
      <c r="BI151" s="163">
        <v>0</v>
      </c>
      <c r="BJ151" s="160">
        <v>14</v>
      </c>
      <c r="BK151" s="160">
        <v>14</v>
      </c>
      <c r="BL151" s="161">
        <v>1.7899837622901564E-4</v>
      </c>
      <c r="BM151" s="162">
        <v>0.10285714285714287</v>
      </c>
      <c r="BN151" s="160">
        <v>144</v>
      </c>
      <c r="BO151" s="163">
        <v>1512.7172659395806</v>
      </c>
    </row>
    <row r="152" spans="1:67" x14ac:dyDescent="0.3">
      <c r="A152" s="19" t="s">
        <v>350</v>
      </c>
      <c r="B152" s="16" t="s">
        <v>363</v>
      </c>
      <c r="C152" s="160">
        <v>68509</v>
      </c>
      <c r="D152" s="160">
        <v>68509</v>
      </c>
      <c r="E152" s="161">
        <v>0.99908125765618616</v>
      </c>
      <c r="F152" s="162">
        <v>0.60622443766512424</v>
      </c>
      <c r="G152" s="160">
        <v>4153183</v>
      </c>
      <c r="H152" s="163">
        <v>169939941.99399999</v>
      </c>
      <c r="I152" s="163">
        <v>4641784.9109390741</v>
      </c>
      <c r="J152" s="160"/>
      <c r="K152" s="160"/>
      <c r="L152" s="161">
        <v>0</v>
      </c>
      <c r="M152" s="162">
        <v>0</v>
      </c>
      <c r="N152" s="160"/>
      <c r="O152" s="163">
        <v>0</v>
      </c>
      <c r="P152" s="163">
        <v>0</v>
      </c>
      <c r="Q152" s="160">
        <v>59</v>
      </c>
      <c r="R152" s="160">
        <v>59</v>
      </c>
      <c r="S152" s="161">
        <v>8.6040949658752839E-4</v>
      </c>
      <c r="T152" s="162">
        <v>5.9830508474576272E-2</v>
      </c>
      <c r="U152" s="160">
        <v>353</v>
      </c>
      <c r="V152" s="165">
        <v>14444.054</v>
      </c>
      <c r="W152" s="163">
        <v>4823.0509297666986</v>
      </c>
      <c r="X152" s="160"/>
      <c r="Y152" s="160"/>
      <c r="Z152" s="161">
        <v>0</v>
      </c>
      <c r="AA152" s="162">
        <v>0</v>
      </c>
      <c r="AB152" s="160"/>
      <c r="AC152" s="165">
        <v>0</v>
      </c>
      <c r="AD152" s="163">
        <v>0</v>
      </c>
      <c r="AE152" s="160"/>
      <c r="AF152" s="160"/>
      <c r="AG152" s="161">
        <v>0</v>
      </c>
      <c r="AH152" s="162">
        <v>0</v>
      </c>
      <c r="AI152" s="160"/>
      <c r="AJ152" s="163">
        <v>0</v>
      </c>
      <c r="AK152" s="160"/>
      <c r="AL152" s="160"/>
      <c r="AM152" s="162">
        <v>0</v>
      </c>
      <c r="AN152" s="160"/>
      <c r="AO152" s="160">
        <v>0</v>
      </c>
      <c r="AP152" s="160"/>
      <c r="AQ152" s="160"/>
      <c r="AR152" s="160"/>
      <c r="AS152" s="161">
        <v>0</v>
      </c>
      <c r="AT152" s="162">
        <v>0</v>
      </c>
      <c r="AU152" s="160"/>
      <c r="AV152" s="356">
        <v>0</v>
      </c>
      <c r="AW152" s="160">
        <v>4</v>
      </c>
      <c r="AX152" s="160">
        <v>1</v>
      </c>
      <c r="AY152" s="160">
        <v>1</v>
      </c>
      <c r="AZ152" s="161">
        <v>1.4583211806568279E-5</v>
      </c>
      <c r="BA152" s="162">
        <v>0.13</v>
      </c>
      <c r="BB152" s="160">
        <v>13</v>
      </c>
      <c r="BC152" s="163">
        <v>235.12272111045911</v>
      </c>
      <c r="BD152" s="160"/>
      <c r="BE152" s="160"/>
      <c r="BF152" s="161">
        <v>0</v>
      </c>
      <c r="BG152" s="162">
        <v>0</v>
      </c>
      <c r="BH152" s="160"/>
      <c r="BI152" s="163">
        <v>0</v>
      </c>
      <c r="BJ152" s="160">
        <v>3</v>
      </c>
      <c r="BK152" s="160">
        <v>3</v>
      </c>
      <c r="BL152" s="161">
        <v>4.3749635419704833E-5</v>
      </c>
      <c r="BM152" s="162">
        <v>0.11</v>
      </c>
      <c r="BN152" s="160">
        <v>33</v>
      </c>
      <c r="BO152" s="163">
        <v>324.15369984419578</v>
      </c>
    </row>
    <row r="153" spans="1:67" x14ac:dyDescent="0.3">
      <c r="A153" s="19" t="s">
        <v>350</v>
      </c>
      <c r="B153" s="16" t="s">
        <v>367</v>
      </c>
      <c r="C153" s="160">
        <v>138781</v>
      </c>
      <c r="D153" s="160">
        <v>138781</v>
      </c>
      <c r="E153" s="161">
        <v>0.92894722750274439</v>
      </c>
      <c r="F153" s="162">
        <v>0.68264856140249752</v>
      </c>
      <c r="G153" s="160">
        <v>9473865</v>
      </c>
      <c r="H153" s="163">
        <v>387651608.06999999</v>
      </c>
      <c r="I153" s="163">
        <v>9403020.7961732876</v>
      </c>
      <c r="J153" s="160"/>
      <c r="K153" s="160"/>
      <c r="L153" s="161">
        <v>0</v>
      </c>
      <c r="M153" s="162">
        <v>0</v>
      </c>
      <c r="N153" s="160"/>
      <c r="O153" s="163">
        <v>0</v>
      </c>
      <c r="P153" s="163">
        <v>0</v>
      </c>
      <c r="Q153" s="160"/>
      <c r="R153" s="160"/>
      <c r="S153" s="161">
        <v>0</v>
      </c>
      <c r="T153" s="162">
        <v>0</v>
      </c>
      <c r="U153" s="160"/>
      <c r="V153" s="165">
        <v>0</v>
      </c>
      <c r="W153" s="163">
        <v>0</v>
      </c>
      <c r="X153" s="160">
        <v>4405</v>
      </c>
      <c r="Y153" s="160">
        <v>4405</v>
      </c>
      <c r="Z153" s="161">
        <v>2.9485394521941686E-2</v>
      </c>
      <c r="AA153" s="162">
        <v>0.58927355278093074</v>
      </c>
      <c r="AB153" s="160">
        <v>259575</v>
      </c>
      <c r="AC153" s="165">
        <v>10621289.85</v>
      </c>
      <c r="AD153" s="163">
        <v>577576.33394710755</v>
      </c>
      <c r="AE153" s="160"/>
      <c r="AF153" s="160"/>
      <c r="AG153" s="161">
        <v>0</v>
      </c>
      <c r="AH153" s="162">
        <v>0</v>
      </c>
      <c r="AI153" s="160"/>
      <c r="AJ153" s="163">
        <v>0</v>
      </c>
      <c r="AK153" s="160"/>
      <c r="AL153" s="160"/>
      <c r="AM153" s="162">
        <v>0</v>
      </c>
      <c r="AN153" s="160"/>
      <c r="AO153" s="160">
        <v>0</v>
      </c>
      <c r="AP153" s="160"/>
      <c r="AQ153" s="160"/>
      <c r="AR153" s="160"/>
      <c r="AS153" s="161">
        <v>0</v>
      </c>
      <c r="AT153" s="162">
        <v>0</v>
      </c>
      <c r="AU153" s="160"/>
      <c r="AV153" s="356">
        <v>0</v>
      </c>
      <c r="AW153" s="160">
        <v>6210</v>
      </c>
      <c r="AX153" s="160">
        <v>5603</v>
      </c>
      <c r="AY153" s="160">
        <v>5603</v>
      </c>
      <c r="AZ153" s="161">
        <v>3.750435085276714E-2</v>
      </c>
      <c r="BA153" s="162">
        <v>0.15980010708548992</v>
      </c>
      <c r="BB153" s="160">
        <v>89536</v>
      </c>
      <c r="BC153" s="163">
        <v>1317392.6063819025</v>
      </c>
      <c r="BD153" s="160"/>
      <c r="BE153" s="160"/>
      <c r="BF153" s="161">
        <v>0</v>
      </c>
      <c r="BG153" s="162">
        <v>0</v>
      </c>
      <c r="BH153" s="160"/>
      <c r="BI153" s="163">
        <v>0</v>
      </c>
      <c r="BJ153" s="160">
        <v>607</v>
      </c>
      <c r="BK153" s="160">
        <v>607</v>
      </c>
      <c r="BL153" s="161">
        <v>4.0630271225467881E-3</v>
      </c>
      <c r="BM153" s="162">
        <v>0.1600988467874794</v>
      </c>
      <c r="BN153" s="160">
        <v>9718</v>
      </c>
      <c r="BO153" s="163">
        <v>65587.098601808946</v>
      </c>
    </row>
    <row r="154" spans="1:67" x14ac:dyDescent="0.3">
      <c r="A154" s="19" t="s">
        <v>350</v>
      </c>
      <c r="B154" s="16" t="s">
        <v>368</v>
      </c>
      <c r="C154" s="160">
        <v>139020</v>
      </c>
      <c r="D154" s="160">
        <v>139020</v>
      </c>
      <c r="E154" s="161">
        <v>0.98498643181544432</v>
      </c>
      <c r="F154" s="162">
        <v>0.65704502949215937</v>
      </c>
      <c r="G154" s="160">
        <v>9134240</v>
      </c>
      <c r="H154" s="163">
        <v>373754832.31999999</v>
      </c>
      <c r="I154" s="163">
        <v>9419214.0933125596</v>
      </c>
      <c r="J154" s="160"/>
      <c r="K154" s="160"/>
      <c r="L154" s="161">
        <v>0</v>
      </c>
      <c r="M154" s="162">
        <v>0</v>
      </c>
      <c r="N154" s="160"/>
      <c r="O154" s="163">
        <v>0</v>
      </c>
      <c r="P154" s="163">
        <v>0</v>
      </c>
      <c r="Q154" s="160">
        <v>248</v>
      </c>
      <c r="R154" s="160">
        <v>248</v>
      </c>
      <c r="S154" s="161">
        <v>1.757133039060784E-3</v>
      </c>
      <c r="T154" s="162">
        <v>8.8306451612903222E-2</v>
      </c>
      <c r="U154" s="160">
        <v>2190</v>
      </c>
      <c r="V154" s="165">
        <v>89610.42</v>
      </c>
      <c r="W154" s="163">
        <v>20273.163230205784</v>
      </c>
      <c r="X154" s="160">
        <v>779</v>
      </c>
      <c r="Y154" s="160">
        <v>779</v>
      </c>
      <c r="Z154" s="161">
        <v>5.5193816025336725E-3</v>
      </c>
      <c r="AA154" s="162">
        <v>0.57480102695763802</v>
      </c>
      <c r="AB154" s="160">
        <v>44777</v>
      </c>
      <c r="AC154" s="165">
        <v>1832185.2860000001</v>
      </c>
      <c r="AD154" s="163">
        <v>102141.19503854637</v>
      </c>
      <c r="AE154" s="160"/>
      <c r="AF154" s="160"/>
      <c r="AG154" s="161">
        <v>0</v>
      </c>
      <c r="AH154" s="162">
        <v>0</v>
      </c>
      <c r="AI154" s="160"/>
      <c r="AJ154" s="163">
        <v>0</v>
      </c>
      <c r="AK154" s="160"/>
      <c r="AL154" s="160"/>
      <c r="AM154" s="162">
        <v>0</v>
      </c>
      <c r="AN154" s="160"/>
      <c r="AO154" s="160">
        <v>0</v>
      </c>
      <c r="AP154" s="160"/>
      <c r="AQ154" s="160"/>
      <c r="AR154" s="160"/>
      <c r="AS154" s="161">
        <v>0</v>
      </c>
      <c r="AT154" s="162">
        <v>0</v>
      </c>
      <c r="AU154" s="160"/>
      <c r="AV154" s="356">
        <v>0</v>
      </c>
      <c r="AW154" s="160">
        <v>1092</v>
      </c>
      <c r="AX154" s="160">
        <v>733</v>
      </c>
      <c r="AY154" s="160">
        <v>733</v>
      </c>
      <c r="AZ154" s="161">
        <v>5.1934617646433659E-3</v>
      </c>
      <c r="BA154" s="162">
        <v>0.16780354706684858</v>
      </c>
      <c r="BB154" s="160">
        <v>12300</v>
      </c>
      <c r="BC154" s="163">
        <v>172344.95457396653</v>
      </c>
      <c r="BD154" s="160"/>
      <c r="BE154" s="160"/>
      <c r="BF154" s="161">
        <v>0</v>
      </c>
      <c r="BG154" s="162">
        <v>0</v>
      </c>
      <c r="BH154" s="160"/>
      <c r="BI154" s="163">
        <v>0</v>
      </c>
      <c r="BJ154" s="160">
        <v>359</v>
      </c>
      <c r="BK154" s="160">
        <v>359</v>
      </c>
      <c r="BL154" s="161">
        <v>2.5435917783178286E-3</v>
      </c>
      <c r="BM154" s="162">
        <v>0.16019498607242341</v>
      </c>
      <c r="BN154" s="160">
        <v>5751</v>
      </c>
      <c r="BO154" s="163">
        <v>38790.392748022095</v>
      </c>
    </row>
    <row r="155" spans="1:67" x14ac:dyDescent="0.3">
      <c r="A155" s="19" t="s">
        <v>350</v>
      </c>
      <c r="B155" s="16" t="s">
        <v>370</v>
      </c>
      <c r="C155" s="160">
        <v>22021</v>
      </c>
      <c r="D155" s="160">
        <v>22021</v>
      </c>
      <c r="E155" s="161">
        <v>0.72325680691036887</v>
      </c>
      <c r="F155" s="162">
        <v>0.70131238363380399</v>
      </c>
      <c r="G155" s="160">
        <v>1544360</v>
      </c>
      <c r="H155" s="163">
        <v>63192122.479999997</v>
      </c>
      <c r="I155" s="163">
        <v>1492019.2313971792</v>
      </c>
      <c r="J155" s="160"/>
      <c r="K155" s="160"/>
      <c r="L155" s="161">
        <v>0</v>
      </c>
      <c r="M155" s="162">
        <v>0</v>
      </c>
      <c r="N155" s="160"/>
      <c r="O155" s="163">
        <v>0</v>
      </c>
      <c r="P155" s="163">
        <v>0</v>
      </c>
      <c r="Q155" s="160">
        <v>883</v>
      </c>
      <c r="R155" s="160">
        <v>883</v>
      </c>
      <c r="S155" s="161">
        <v>2.9001215226459091E-2</v>
      </c>
      <c r="T155" s="162">
        <v>0.10976217440543602</v>
      </c>
      <c r="U155" s="160">
        <v>9692</v>
      </c>
      <c r="V155" s="165">
        <v>396577.25599999999</v>
      </c>
      <c r="W155" s="163">
        <v>72182.270694643972</v>
      </c>
      <c r="X155" s="160">
        <v>3222</v>
      </c>
      <c r="Y155" s="160">
        <v>3222</v>
      </c>
      <c r="Z155" s="161">
        <v>0.10582323381613952</v>
      </c>
      <c r="AA155" s="162">
        <v>0.66811607697082553</v>
      </c>
      <c r="AB155" s="160">
        <v>215267</v>
      </c>
      <c r="AC155" s="165">
        <v>8808295.1060000006</v>
      </c>
      <c r="AD155" s="163">
        <v>422463.32530705567</v>
      </c>
      <c r="AE155" s="160"/>
      <c r="AF155" s="160"/>
      <c r="AG155" s="161">
        <v>0</v>
      </c>
      <c r="AH155" s="162">
        <v>0</v>
      </c>
      <c r="AI155" s="160"/>
      <c r="AJ155" s="163">
        <v>0</v>
      </c>
      <c r="AK155" s="160"/>
      <c r="AL155" s="160"/>
      <c r="AM155" s="162">
        <v>0</v>
      </c>
      <c r="AN155" s="160"/>
      <c r="AO155" s="160">
        <v>0</v>
      </c>
      <c r="AP155" s="160"/>
      <c r="AQ155" s="160">
        <v>57</v>
      </c>
      <c r="AR155" s="160">
        <v>57</v>
      </c>
      <c r="AS155" s="161">
        <v>1.8721056261700661E-3</v>
      </c>
      <c r="AT155" s="162">
        <v>0.1492982456140351</v>
      </c>
      <c r="AU155" s="160">
        <v>851</v>
      </c>
      <c r="AV155" s="356">
        <v>37.193178947368423</v>
      </c>
      <c r="AW155" s="160">
        <v>4264</v>
      </c>
      <c r="AX155" s="160">
        <v>3572</v>
      </c>
      <c r="AY155" s="160">
        <v>3572</v>
      </c>
      <c r="AZ155" s="161">
        <v>0.1173186192399908</v>
      </c>
      <c r="BA155" s="162">
        <v>0.18330067189249721</v>
      </c>
      <c r="BB155" s="160">
        <v>65475</v>
      </c>
      <c r="BC155" s="163">
        <v>839858.35980655998</v>
      </c>
      <c r="BD155" s="160"/>
      <c r="BE155" s="160"/>
      <c r="BF155" s="161">
        <v>0</v>
      </c>
      <c r="BG155" s="162">
        <v>0</v>
      </c>
      <c r="BH155" s="160"/>
      <c r="BI155" s="163">
        <v>0</v>
      </c>
      <c r="BJ155" s="160">
        <v>692</v>
      </c>
      <c r="BK155" s="160">
        <v>692</v>
      </c>
      <c r="BL155" s="161">
        <v>2.2728019180871677E-2</v>
      </c>
      <c r="BM155" s="162">
        <v>0.14930635838150288</v>
      </c>
      <c r="BN155" s="160">
        <v>10332</v>
      </c>
      <c r="BO155" s="163">
        <v>74771.453430727823</v>
      </c>
    </row>
    <row r="156" spans="1:67" x14ac:dyDescent="0.3">
      <c r="A156" s="19" t="s">
        <v>350</v>
      </c>
      <c r="B156" s="16" t="s">
        <v>372</v>
      </c>
      <c r="C156" s="160">
        <v>113377</v>
      </c>
      <c r="D156" s="160">
        <v>113377</v>
      </c>
      <c r="E156" s="161">
        <v>0.77280194125786417</v>
      </c>
      <c r="F156" s="162">
        <v>0.7253859248348431</v>
      </c>
      <c r="G156" s="160">
        <v>8224208</v>
      </c>
      <c r="H156" s="163">
        <v>336518142.94400001</v>
      </c>
      <c r="I156" s="163">
        <v>7681788.492716861</v>
      </c>
      <c r="J156" s="160"/>
      <c r="K156" s="160"/>
      <c r="L156" s="161">
        <v>0</v>
      </c>
      <c r="M156" s="162">
        <v>0</v>
      </c>
      <c r="N156" s="160"/>
      <c r="O156" s="163">
        <v>0</v>
      </c>
      <c r="P156" s="163">
        <v>0</v>
      </c>
      <c r="Q156" s="160">
        <v>1663</v>
      </c>
      <c r="R156" s="160">
        <v>1663</v>
      </c>
      <c r="S156" s="161">
        <v>1.1335364565227764E-2</v>
      </c>
      <c r="T156" s="162">
        <v>0.14671677690920024</v>
      </c>
      <c r="U156" s="160">
        <v>24399</v>
      </c>
      <c r="V156" s="165">
        <v>998358.28200000001</v>
      </c>
      <c r="W156" s="163">
        <v>135944.63891867831</v>
      </c>
      <c r="X156" s="160">
        <v>13807</v>
      </c>
      <c r="Y156" s="160">
        <v>13807</v>
      </c>
      <c r="Z156" s="161">
        <v>9.4111472370474888E-2</v>
      </c>
      <c r="AA156" s="162">
        <v>0.61945462446585065</v>
      </c>
      <c r="AB156" s="160">
        <v>855281</v>
      </c>
      <c r="AC156" s="165">
        <v>34996387.957999997</v>
      </c>
      <c r="AD156" s="163">
        <v>1810351.0653365979</v>
      </c>
      <c r="AE156" s="160">
        <v>41</v>
      </c>
      <c r="AF156" s="160">
        <v>41</v>
      </c>
      <c r="AG156" s="161">
        <v>2.7946479084446082E-4</v>
      </c>
      <c r="AH156" s="162">
        <v>0.23317073170731706</v>
      </c>
      <c r="AI156" s="160">
        <v>956</v>
      </c>
      <c r="AJ156" s="163">
        <v>6255.2356285789438</v>
      </c>
      <c r="AK156" s="160"/>
      <c r="AL156" s="160"/>
      <c r="AM156" s="162">
        <v>0</v>
      </c>
      <c r="AN156" s="160"/>
      <c r="AO156" s="160">
        <v>0</v>
      </c>
      <c r="AP156" s="160"/>
      <c r="AQ156" s="160">
        <v>256</v>
      </c>
      <c r="AR156" s="160">
        <v>256</v>
      </c>
      <c r="AS156" s="161">
        <v>1.7449508891751698E-3</v>
      </c>
      <c r="AT156" s="162">
        <v>0.1630859375</v>
      </c>
      <c r="AU156" s="160">
        <v>4175</v>
      </c>
      <c r="AV156" s="356">
        <v>40.627968750000001</v>
      </c>
      <c r="AW156" s="160">
        <v>17565</v>
      </c>
      <c r="AX156" s="160">
        <v>16580</v>
      </c>
      <c r="AY156" s="160">
        <v>16580</v>
      </c>
      <c r="AZ156" s="161">
        <v>0.11301283493173561</v>
      </c>
      <c r="BA156" s="162">
        <v>0.16350000000000001</v>
      </c>
      <c r="BB156" s="160">
        <v>271083</v>
      </c>
      <c r="BC156" s="163">
        <v>3898334.716011412</v>
      </c>
      <c r="BD156" s="160"/>
      <c r="BE156" s="160"/>
      <c r="BF156" s="161">
        <v>0</v>
      </c>
      <c r="BG156" s="162">
        <v>0</v>
      </c>
      <c r="BH156" s="160"/>
      <c r="BI156" s="163">
        <v>0</v>
      </c>
      <c r="BJ156" s="160">
        <v>985</v>
      </c>
      <c r="BK156" s="160">
        <v>985</v>
      </c>
      <c r="BL156" s="161">
        <v>6.7139711946778997E-3</v>
      </c>
      <c r="BM156" s="162">
        <v>0.16750253807106599</v>
      </c>
      <c r="BN156" s="160">
        <v>16499</v>
      </c>
      <c r="BO156" s="163">
        <v>106430.46478217762</v>
      </c>
    </row>
    <row r="157" spans="1:67" x14ac:dyDescent="0.3">
      <c r="A157" s="19" t="s">
        <v>374</v>
      </c>
      <c r="B157" s="16" t="s">
        <v>378</v>
      </c>
      <c r="C157" s="160">
        <v>23360</v>
      </c>
      <c r="D157" s="160">
        <v>23360</v>
      </c>
      <c r="E157" s="161">
        <v>0.99505878343840515</v>
      </c>
      <c r="F157" s="162">
        <v>0.7065115582191781</v>
      </c>
      <c r="G157" s="160">
        <v>1650411</v>
      </c>
      <c r="H157" s="163">
        <v>67531517.297999993</v>
      </c>
      <c r="I157" s="163">
        <v>1582742.3480059083</v>
      </c>
      <c r="J157" s="160"/>
      <c r="K157" s="160"/>
      <c r="L157" s="161">
        <v>0</v>
      </c>
      <c r="M157" s="162">
        <v>0</v>
      </c>
      <c r="N157" s="160"/>
      <c r="O157" s="163">
        <v>0</v>
      </c>
      <c r="P157" s="163">
        <v>0</v>
      </c>
      <c r="Q157" s="160">
        <v>4</v>
      </c>
      <c r="R157" s="160">
        <v>4</v>
      </c>
      <c r="S157" s="161">
        <v>1.7038677798602829E-4</v>
      </c>
      <c r="T157" s="162">
        <v>0.08</v>
      </c>
      <c r="U157" s="160">
        <v>32</v>
      </c>
      <c r="V157" s="165">
        <v>1309.376</v>
      </c>
      <c r="W157" s="163">
        <v>326.98650371299652</v>
      </c>
      <c r="X157" s="160"/>
      <c r="Y157" s="160"/>
      <c r="Z157" s="161">
        <v>0</v>
      </c>
      <c r="AA157" s="162">
        <v>0</v>
      </c>
      <c r="AB157" s="160"/>
      <c r="AC157" s="165">
        <v>0</v>
      </c>
      <c r="AD157" s="163">
        <v>0</v>
      </c>
      <c r="AE157" s="160">
        <v>5</v>
      </c>
      <c r="AF157" s="160">
        <v>5</v>
      </c>
      <c r="AG157" s="161">
        <v>2.1298347248253536E-4</v>
      </c>
      <c r="AH157" s="162">
        <v>0.19399999999999998</v>
      </c>
      <c r="AI157" s="160">
        <v>97</v>
      </c>
      <c r="AJ157" s="163">
        <v>762.83361324133477</v>
      </c>
      <c r="AK157" s="160"/>
      <c r="AL157" s="160"/>
      <c r="AM157" s="162">
        <v>0</v>
      </c>
      <c r="AN157" s="160"/>
      <c r="AO157" s="160">
        <v>0</v>
      </c>
      <c r="AP157" s="160"/>
      <c r="AQ157" s="160"/>
      <c r="AR157" s="160"/>
      <c r="AS157" s="161">
        <v>0</v>
      </c>
      <c r="AT157" s="162">
        <v>0</v>
      </c>
      <c r="AU157" s="160"/>
      <c r="AV157" s="356">
        <v>0</v>
      </c>
      <c r="AW157" s="160">
        <v>107</v>
      </c>
      <c r="AX157" s="160">
        <v>5</v>
      </c>
      <c r="AY157" s="160">
        <v>5</v>
      </c>
      <c r="AZ157" s="161">
        <v>2.1298347248253536E-4</v>
      </c>
      <c r="BA157" s="162">
        <v>0.152</v>
      </c>
      <c r="BB157" s="160">
        <v>76</v>
      </c>
      <c r="BC157" s="163">
        <v>1175.6136055522957</v>
      </c>
      <c r="BD157" s="160"/>
      <c r="BE157" s="160"/>
      <c r="BF157" s="161">
        <v>0</v>
      </c>
      <c r="BG157" s="162">
        <v>0</v>
      </c>
      <c r="BH157" s="160"/>
      <c r="BI157" s="163">
        <v>0</v>
      </c>
      <c r="BJ157" s="160">
        <v>102</v>
      </c>
      <c r="BK157" s="160">
        <v>102</v>
      </c>
      <c r="BL157" s="161">
        <v>4.344862838643721E-3</v>
      </c>
      <c r="BM157" s="162">
        <v>0.13392156862745097</v>
      </c>
      <c r="BN157" s="160">
        <v>1366</v>
      </c>
      <c r="BO157" s="163">
        <v>11021.225794702657</v>
      </c>
    </row>
    <row r="158" spans="1:67" x14ac:dyDescent="0.3">
      <c r="A158" s="19" t="s">
        <v>374</v>
      </c>
      <c r="B158" s="16" t="s">
        <v>379</v>
      </c>
      <c r="C158" s="160">
        <v>62914</v>
      </c>
      <c r="D158" s="160">
        <v>62706</v>
      </c>
      <c r="E158" s="161">
        <v>0.99380319191086741</v>
      </c>
      <c r="F158" s="162">
        <v>0.6858372404554588</v>
      </c>
      <c r="G158" s="160">
        <v>4300611</v>
      </c>
      <c r="H158" s="163">
        <v>175972400.898</v>
      </c>
      <c r="I158" s="163">
        <v>4248606.2360470248</v>
      </c>
      <c r="J158" s="160"/>
      <c r="K158" s="160"/>
      <c r="L158" s="161">
        <v>0</v>
      </c>
      <c r="M158" s="162">
        <v>0</v>
      </c>
      <c r="N158" s="160"/>
      <c r="O158" s="163">
        <v>0</v>
      </c>
      <c r="P158" s="163">
        <v>0</v>
      </c>
      <c r="Q158" s="160">
        <v>39</v>
      </c>
      <c r="R158" s="160">
        <v>39</v>
      </c>
      <c r="S158" s="161">
        <v>6.1809594750939032E-4</v>
      </c>
      <c r="T158" s="162">
        <v>7.0000000000000007E-2</v>
      </c>
      <c r="U158" s="160">
        <v>273</v>
      </c>
      <c r="V158" s="165">
        <v>11170.614</v>
      </c>
      <c r="W158" s="163">
        <v>3188.1184112017158</v>
      </c>
      <c r="X158" s="160">
        <v>183</v>
      </c>
      <c r="Y158" s="160">
        <v>183</v>
      </c>
      <c r="Z158" s="161">
        <v>2.9002963690825238E-3</v>
      </c>
      <c r="AA158" s="162">
        <v>0.47513661202185792</v>
      </c>
      <c r="AB158" s="160">
        <v>8695</v>
      </c>
      <c r="AC158" s="165">
        <v>355782.01</v>
      </c>
      <c r="AD158" s="163">
        <v>23994.658141275977</v>
      </c>
      <c r="AE158" s="160"/>
      <c r="AF158" s="160"/>
      <c r="AG158" s="161">
        <v>0</v>
      </c>
      <c r="AH158" s="162">
        <v>0</v>
      </c>
      <c r="AI158" s="160"/>
      <c r="AJ158" s="163">
        <v>0</v>
      </c>
      <c r="AK158" s="160"/>
      <c r="AL158" s="160"/>
      <c r="AM158" s="162">
        <v>0</v>
      </c>
      <c r="AN158" s="160"/>
      <c r="AO158" s="160">
        <v>0</v>
      </c>
      <c r="AP158" s="160"/>
      <c r="AQ158" s="160"/>
      <c r="AR158" s="160"/>
      <c r="AS158" s="161">
        <v>0</v>
      </c>
      <c r="AT158" s="162">
        <v>0</v>
      </c>
      <c r="AU158" s="160"/>
      <c r="AV158" s="356">
        <v>0</v>
      </c>
      <c r="AW158" s="160">
        <v>169</v>
      </c>
      <c r="AX158" s="160"/>
      <c r="AY158" s="160"/>
      <c r="AZ158" s="161">
        <v>0</v>
      </c>
      <c r="BA158" s="162">
        <v>0</v>
      </c>
      <c r="BB158" s="160"/>
      <c r="BC158" s="163">
        <v>0</v>
      </c>
      <c r="BD158" s="160">
        <v>169</v>
      </c>
      <c r="BE158" s="160">
        <v>169</v>
      </c>
      <c r="BF158" s="161">
        <v>2.6784157725406911E-3</v>
      </c>
      <c r="BG158" s="162">
        <v>0.09</v>
      </c>
      <c r="BH158" s="160">
        <v>1521</v>
      </c>
      <c r="BI158" s="163">
        <v>39735.739867667595</v>
      </c>
      <c r="BJ158" s="160"/>
      <c r="BK158" s="160"/>
      <c r="BL158" s="161">
        <v>0</v>
      </c>
      <c r="BM158" s="162">
        <v>0</v>
      </c>
      <c r="BN158" s="160"/>
      <c r="BO158" s="163">
        <v>0</v>
      </c>
    </row>
    <row r="159" spans="1:67" x14ac:dyDescent="0.3">
      <c r="A159" s="19" t="s">
        <v>374</v>
      </c>
      <c r="B159" s="16" t="s">
        <v>383</v>
      </c>
      <c r="C159" s="160">
        <v>132487</v>
      </c>
      <c r="D159" s="160">
        <v>132440</v>
      </c>
      <c r="E159" s="161">
        <v>0.93262351416821587</v>
      </c>
      <c r="F159" s="162">
        <v>0.70420703714889765</v>
      </c>
      <c r="G159" s="160">
        <v>9326518</v>
      </c>
      <c r="H159" s="163">
        <v>381622463.52399999</v>
      </c>
      <c r="I159" s="163">
        <v>8973390.2641225401</v>
      </c>
      <c r="J159" s="160"/>
      <c r="K159" s="160"/>
      <c r="L159" s="161">
        <v>0</v>
      </c>
      <c r="M159" s="162">
        <v>0</v>
      </c>
      <c r="N159" s="160"/>
      <c r="O159" s="163">
        <v>0</v>
      </c>
      <c r="P159" s="163">
        <v>0</v>
      </c>
      <c r="Q159" s="160">
        <v>79</v>
      </c>
      <c r="R159" s="160">
        <v>79</v>
      </c>
      <c r="S159" s="161">
        <v>5.5630668694721429E-4</v>
      </c>
      <c r="T159" s="162">
        <v>7.1265822784810126E-2</v>
      </c>
      <c r="U159" s="160">
        <v>563</v>
      </c>
      <c r="V159" s="165">
        <v>23036.833999999999</v>
      </c>
      <c r="W159" s="163">
        <v>6457.9834483316808</v>
      </c>
      <c r="X159" s="160">
        <v>1959</v>
      </c>
      <c r="Y159" s="160">
        <v>1959</v>
      </c>
      <c r="Z159" s="161">
        <v>1.3794997464931553E-2</v>
      </c>
      <c r="AA159" s="162">
        <v>0.62919857069933638</v>
      </c>
      <c r="AB159" s="160">
        <v>123260</v>
      </c>
      <c r="AC159" s="165">
        <v>5043552.68</v>
      </c>
      <c r="AD159" s="163">
        <v>256860.84862710183</v>
      </c>
      <c r="AE159" s="160">
        <v>17</v>
      </c>
      <c r="AF159" s="160">
        <v>17</v>
      </c>
      <c r="AG159" s="161">
        <v>1.1971156554560307E-4</v>
      </c>
      <c r="AH159" s="162">
        <v>0.25176470588235295</v>
      </c>
      <c r="AI159" s="160">
        <v>428</v>
      </c>
      <c r="AJ159" s="163">
        <v>2593.6342850205378</v>
      </c>
      <c r="AK159" s="160"/>
      <c r="AL159" s="160"/>
      <c r="AM159" s="162">
        <v>0</v>
      </c>
      <c r="AN159" s="160"/>
      <c r="AO159" s="160">
        <v>0</v>
      </c>
      <c r="AP159" s="160"/>
      <c r="AQ159" s="160"/>
      <c r="AR159" s="160"/>
      <c r="AS159" s="161">
        <v>0</v>
      </c>
      <c r="AT159" s="162">
        <v>0</v>
      </c>
      <c r="AU159" s="160"/>
      <c r="AV159" s="356">
        <v>0</v>
      </c>
      <c r="AW159" s="160">
        <v>7513</v>
      </c>
      <c r="AX159" s="160">
        <v>427</v>
      </c>
      <c r="AY159" s="160">
        <v>427</v>
      </c>
      <c r="AZ159" s="161">
        <v>3.0068728522336771E-3</v>
      </c>
      <c r="BA159" s="162">
        <v>0.11950819672131148</v>
      </c>
      <c r="BB159" s="160">
        <v>5103</v>
      </c>
      <c r="BC159" s="163">
        <v>100397.40191416604</v>
      </c>
      <c r="BD159" s="160">
        <v>72</v>
      </c>
      <c r="BE159" s="160">
        <v>72</v>
      </c>
      <c r="BF159" s="161">
        <v>5.0701368936961299E-4</v>
      </c>
      <c r="BG159" s="162">
        <v>9.8472222222222211E-2</v>
      </c>
      <c r="BH159" s="160">
        <v>709</v>
      </c>
      <c r="BI159" s="163">
        <v>16928.835919953057</v>
      </c>
      <c r="BJ159" s="160">
        <v>7014</v>
      </c>
      <c r="BK159" s="160">
        <v>7014</v>
      </c>
      <c r="BL159" s="161">
        <v>4.9391583572756463E-2</v>
      </c>
      <c r="BM159" s="162">
        <v>0.16149985742800116</v>
      </c>
      <c r="BN159" s="160">
        <v>113276</v>
      </c>
      <c r="BO159" s="163">
        <v>757871.35023572983</v>
      </c>
    </row>
    <row r="160" spans="1:67" x14ac:dyDescent="0.3">
      <c r="A160" s="19" t="s">
        <v>374</v>
      </c>
      <c r="B160" s="16" t="s">
        <v>384</v>
      </c>
      <c r="C160" s="160">
        <v>92914</v>
      </c>
      <c r="D160" s="160">
        <v>92909</v>
      </c>
      <c r="E160" s="161">
        <v>0.87804901099108801</v>
      </c>
      <c r="F160" s="162">
        <v>0.71024916854126074</v>
      </c>
      <c r="G160" s="160">
        <v>6598854</v>
      </c>
      <c r="H160" s="163">
        <v>270011907.972</v>
      </c>
      <c r="I160" s="163">
        <v>6294991.8155342871</v>
      </c>
      <c r="J160" s="160"/>
      <c r="K160" s="160"/>
      <c r="L160" s="161">
        <v>0</v>
      </c>
      <c r="M160" s="162">
        <v>0</v>
      </c>
      <c r="N160" s="160"/>
      <c r="O160" s="163">
        <v>0</v>
      </c>
      <c r="P160" s="163">
        <v>0</v>
      </c>
      <c r="Q160" s="160">
        <v>109</v>
      </c>
      <c r="R160" s="160">
        <v>109</v>
      </c>
      <c r="S160" s="161">
        <v>1.0301191725024335E-3</v>
      </c>
      <c r="T160" s="162">
        <v>7.238532110091743E-2</v>
      </c>
      <c r="U160" s="160">
        <v>789</v>
      </c>
      <c r="V160" s="165">
        <v>32284.302</v>
      </c>
      <c r="W160" s="163">
        <v>8910.3822261791556</v>
      </c>
      <c r="X160" s="160">
        <v>9640</v>
      </c>
      <c r="Y160" s="160">
        <v>9640</v>
      </c>
      <c r="Z160" s="161">
        <v>9.110411764149963E-2</v>
      </c>
      <c r="AA160" s="162">
        <v>0.63269190871369296</v>
      </c>
      <c r="AB160" s="160">
        <v>609915</v>
      </c>
      <c r="AC160" s="165">
        <v>24956501.969999999</v>
      </c>
      <c r="AD160" s="163">
        <v>1263980.898808199</v>
      </c>
      <c r="AE160" s="160">
        <v>26</v>
      </c>
      <c r="AF160" s="160">
        <v>26</v>
      </c>
      <c r="AG160" s="161">
        <v>2.4571649986296579E-4</v>
      </c>
      <c r="AH160" s="162">
        <v>0.24269230769230771</v>
      </c>
      <c r="AI160" s="160">
        <v>631</v>
      </c>
      <c r="AJ160" s="163">
        <v>3966.7347888549398</v>
      </c>
      <c r="AK160" s="160"/>
      <c r="AL160" s="160"/>
      <c r="AM160" s="162">
        <v>0</v>
      </c>
      <c r="AN160" s="160"/>
      <c r="AO160" s="160">
        <v>0</v>
      </c>
      <c r="AP160" s="160"/>
      <c r="AQ160" s="160">
        <v>829</v>
      </c>
      <c r="AR160" s="160">
        <v>829</v>
      </c>
      <c r="AS160" s="161">
        <v>7.8345760917845637E-3</v>
      </c>
      <c r="AT160" s="162">
        <v>0.12670687575392039</v>
      </c>
      <c r="AU160" s="160">
        <v>10504</v>
      </c>
      <c r="AV160" s="356">
        <v>31.56521688781665</v>
      </c>
      <c r="AW160" s="160">
        <v>2300</v>
      </c>
      <c r="AX160" s="160">
        <v>975</v>
      </c>
      <c r="AY160" s="160">
        <v>975</v>
      </c>
      <c r="AZ160" s="161">
        <v>9.2143687448612167E-3</v>
      </c>
      <c r="BA160" s="162">
        <v>0.12570256410256411</v>
      </c>
      <c r="BB160" s="160">
        <v>12256</v>
      </c>
      <c r="BC160" s="163">
        <v>229244.65308269762</v>
      </c>
      <c r="BD160" s="160">
        <v>78</v>
      </c>
      <c r="BE160" s="160">
        <v>78</v>
      </c>
      <c r="BF160" s="161">
        <v>7.3714949958889736E-4</v>
      </c>
      <c r="BG160" s="162">
        <v>0.10628205128205127</v>
      </c>
      <c r="BH160" s="160">
        <v>829</v>
      </c>
      <c r="BI160" s="163">
        <v>18339.572246615811</v>
      </c>
      <c r="BJ160" s="160">
        <v>1247</v>
      </c>
      <c r="BK160" s="160">
        <v>1247</v>
      </c>
      <c r="BL160" s="161">
        <v>1.1784941358812244E-2</v>
      </c>
      <c r="BM160" s="162">
        <v>0.1665036086607859</v>
      </c>
      <c r="BN160" s="160">
        <v>20763</v>
      </c>
      <c r="BO160" s="163">
        <v>134739.88790190406</v>
      </c>
    </row>
    <row r="161" spans="1:67" x14ac:dyDescent="0.3">
      <c r="A161" s="19" t="s">
        <v>374</v>
      </c>
      <c r="B161" s="16" t="s">
        <v>386</v>
      </c>
      <c r="C161" s="160">
        <v>93870</v>
      </c>
      <c r="D161" s="160">
        <v>93799</v>
      </c>
      <c r="E161" s="161">
        <v>0.95406601230737931</v>
      </c>
      <c r="F161" s="162">
        <v>0.7038456699964819</v>
      </c>
      <c r="G161" s="160">
        <v>6602002</v>
      </c>
      <c r="H161" s="163">
        <v>270140717.83599997</v>
      </c>
      <c r="I161" s="163">
        <v>6355293.2149232114</v>
      </c>
      <c r="J161" s="160"/>
      <c r="K161" s="160"/>
      <c r="L161" s="161">
        <v>0</v>
      </c>
      <c r="M161" s="162">
        <v>0</v>
      </c>
      <c r="N161" s="160"/>
      <c r="O161" s="163">
        <v>0</v>
      </c>
      <c r="P161" s="163">
        <v>0</v>
      </c>
      <c r="Q161" s="160">
        <v>63</v>
      </c>
      <c r="R161" s="160">
        <v>63</v>
      </c>
      <c r="S161" s="161">
        <v>6.4079743681025271E-4</v>
      </c>
      <c r="T161" s="162">
        <v>7.5396825396825393E-2</v>
      </c>
      <c r="U161" s="160">
        <v>475</v>
      </c>
      <c r="V161" s="165">
        <v>19436.05</v>
      </c>
      <c r="W161" s="163">
        <v>5150.0374334796943</v>
      </c>
      <c r="X161" s="160">
        <v>538</v>
      </c>
      <c r="Y161" s="160">
        <v>538</v>
      </c>
      <c r="Z161" s="161">
        <v>5.4722066826018408E-3</v>
      </c>
      <c r="AA161" s="162">
        <v>0.63910780669144984</v>
      </c>
      <c r="AB161" s="160">
        <v>34384</v>
      </c>
      <c r="AC161" s="165">
        <v>1406924.5119999999</v>
      </c>
      <c r="AD161" s="163">
        <v>70541.672568341397</v>
      </c>
      <c r="AE161" s="160">
        <v>59</v>
      </c>
      <c r="AF161" s="160">
        <v>59</v>
      </c>
      <c r="AG161" s="161">
        <v>6.0011188526674464E-4</v>
      </c>
      <c r="AH161" s="162">
        <v>0.26050847457627119</v>
      </c>
      <c r="AI161" s="160">
        <v>1537</v>
      </c>
      <c r="AJ161" s="163">
        <v>9001.4366362477485</v>
      </c>
      <c r="AK161" s="160"/>
      <c r="AL161" s="160"/>
      <c r="AM161" s="162">
        <v>0</v>
      </c>
      <c r="AN161" s="160"/>
      <c r="AO161" s="160">
        <v>0</v>
      </c>
      <c r="AP161" s="160"/>
      <c r="AQ161" s="160"/>
      <c r="AR161" s="160"/>
      <c r="AS161" s="161">
        <v>0</v>
      </c>
      <c r="AT161" s="162">
        <v>0</v>
      </c>
      <c r="AU161" s="160"/>
      <c r="AV161" s="356">
        <v>0</v>
      </c>
      <c r="AW161" s="160">
        <v>3856</v>
      </c>
      <c r="AX161" s="160">
        <v>194</v>
      </c>
      <c r="AY161" s="160">
        <v>194</v>
      </c>
      <c r="AZ161" s="161">
        <v>1.9732492498601433E-3</v>
      </c>
      <c r="BA161" s="162">
        <v>0.12139175257731959</v>
      </c>
      <c r="BB161" s="160">
        <v>2355</v>
      </c>
      <c r="BC161" s="163">
        <v>45613.807895429069</v>
      </c>
      <c r="BD161" s="160">
        <v>135</v>
      </c>
      <c r="BE161" s="160">
        <v>135</v>
      </c>
      <c r="BF161" s="161">
        <v>1.3731373645933988E-3</v>
      </c>
      <c r="BG161" s="162">
        <v>9.5703703703703694E-2</v>
      </c>
      <c r="BH161" s="160">
        <v>1292</v>
      </c>
      <c r="BI161" s="163">
        <v>31741.567349911984</v>
      </c>
      <c r="BJ161" s="160">
        <v>3527</v>
      </c>
      <c r="BK161" s="160">
        <v>3527</v>
      </c>
      <c r="BL161" s="161">
        <v>3.5874485073488276E-2</v>
      </c>
      <c r="BM161" s="162">
        <v>0.15500141763538416</v>
      </c>
      <c r="BN161" s="160">
        <v>54669</v>
      </c>
      <c r="BO161" s="163">
        <v>381096.69978349289</v>
      </c>
    </row>
    <row r="162" spans="1:67" x14ac:dyDescent="0.3">
      <c r="A162" s="19" t="s">
        <v>374</v>
      </c>
      <c r="B162" s="16" t="s">
        <v>388</v>
      </c>
      <c r="C162" s="160">
        <v>55367</v>
      </c>
      <c r="D162" s="160">
        <v>55310</v>
      </c>
      <c r="E162" s="161">
        <v>0.99237462994527681</v>
      </c>
      <c r="F162" s="162">
        <v>0.61009998192008685</v>
      </c>
      <c r="G162" s="160">
        <v>3374463</v>
      </c>
      <c r="H162" s="163">
        <v>138076277.03400001</v>
      </c>
      <c r="I162" s="163">
        <v>3747494.8316869349</v>
      </c>
      <c r="J162" s="160"/>
      <c r="K162" s="160"/>
      <c r="L162" s="161">
        <v>0</v>
      </c>
      <c r="M162" s="162">
        <v>0</v>
      </c>
      <c r="N162" s="160"/>
      <c r="O162" s="163">
        <v>0</v>
      </c>
      <c r="P162" s="163">
        <v>0</v>
      </c>
      <c r="Q162" s="160">
        <v>9</v>
      </c>
      <c r="R162" s="160">
        <v>9</v>
      </c>
      <c r="S162" s="161">
        <v>1.6147842468825692E-4</v>
      </c>
      <c r="T162" s="162">
        <v>6.777777777777777E-2</v>
      </c>
      <c r="U162" s="160">
        <v>61</v>
      </c>
      <c r="V162" s="165">
        <v>2495.998</v>
      </c>
      <c r="W162" s="163">
        <v>735.71963335424221</v>
      </c>
      <c r="X162" s="160"/>
      <c r="Y162" s="160"/>
      <c r="Z162" s="161">
        <v>0</v>
      </c>
      <c r="AA162" s="162">
        <v>0</v>
      </c>
      <c r="AB162" s="160"/>
      <c r="AC162" s="165">
        <v>0</v>
      </c>
      <c r="AD162" s="163">
        <v>0</v>
      </c>
      <c r="AE162" s="160">
        <v>111</v>
      </c>
      <c r="AF162" s="160">
        <v>111</v>
      </c>
      <c r="AG162" s="161">
        <v>1.9915672378218357E-3</v>
      </c>
      <c r="AH162" s="162">
        <v>0.22297297297297297</v>
      </c>
      <c r="AI162" s="160">
        <v>2475</v>
      </c>
      <c r="AJ162" s="163">
        <v>16934.906213957631</v>
      </c>
      <c r="AK162" s="160"/>
      <c r="AL162" s="160"/>
      <c r="AM162" s="162">
        <v>0</v>
      </c>
      <c r="AN162" s="160"/>
      <c r="AO162" s="160">
        <v>0</v>
      </c>
      <c r="AP162" s="160"/>
      <c r="AQ162" s="160"/>
      <c r="AR162" s="160"/>
      <c r="AS162" s="161">
        <v>0</v>
      </c>
      <c r="AT162" s="162">
        <v>0</v>
      </c>
      <c r="AU162" s="160"/>
      <c r="AV162" s="356">
        <v>0</v>
      </c>
      <c r="AW162" s="160">
        <v>305</v>
      </c>
      <c r="AX162" s="160">
        <v>12</v>
      </c>
      <c r="AY162" s="160">
        <v>12</v>
      </c>
      <c r="AZ162" s="161">
        <v>2.1530456625100923E-4</v>
      </c>
      <c r="BA162" s="162">
        <v>0.10583333333333333</v>
      </c>
      <c r="BB162" s="160">
        <v>127</v>
      </c>
      <c r="BC162" s="163">
        <v>2821.4726533255093</v>
      </c>
      <c r="BD162" s="160">
        <v>53</v>
      </c>
      <c r="BE162" s="160">
        <v>53</v>
      </c>
      <c r="BF162" s="161">
        <v>9.5092850094195748E-4</v>
      </c>
      <c r="BG162" s="162">
        <v>7.6037735849056598E-2</v>
      </c>
      <c r="BH162" s="160">
        <v>403</v>
      </c>
      <c r="BI162" s="163">
        <v>12461.504218854332</v>
      </c>
      <c r="BJ162" s="160">
        <v>240</v>
      </c>
      <c r="BK162" s="160">
        <v>240</v>
      </c>
      <c r="BL162" s="161">
        <v>4.306091325020185E-3</v>
      </c>
      <c r="BM162" s="162">
        <v>0.11358333333333333</v>
      </c>
      <c r="BN162" s="160">
        <v>2726</v>
      </c>
      <c r="BO162" s="163">
        <v>25932.295987535665</v>
      </c>
    </row>
    <row r="163" spans="1:67" x14ac:dyDescent="0.3">
      <c r="A163" s="19" t="s">
        <v>374</v>
      </c>
      <c r="B163" s="16" t="s">
        <v>390</v>
      </c>
      <c r="C163" s="160">
        <v>102610</v>
      </c>
      <c r="D163" s="160">
        <v>102610</v>
      </c>
      <c r="E163" s="161">
        <v>0.99728833986140408</v>
      </c>
      <c r="F163" s="162">
        <v>0.63460003898255524</v>
      </c>
      <c r="G163" s="160">
        <v>6511631</v>
      </c>
      <c r="H163" s="163">
        <v>266442917.25799999</v>
      </c>
      <c r="I163" s="163">
        <v>6952277.0688735563</v>
      </c>
      <c r="J163" s="160"/>
      <c r="K163" s="160"/>
      <c r="L163" s="161">
        <v>0</v>
      </c>
      <c r="M163" s="162">
        <v>0</v>
      </c>
      <c r="N163" s="160"/>
      <c r="O163" s="163">
        <v>0</v>
      </c>
      <c r="P163" s="163">
        <v>0</v>
      </c>
      <c r="Q163" s="160"/>
      <c r="R163" s="160"/>
      <c r="S163" s="161">
        <v>0</v>
      </c>
      <c r="T163" s="162">
        <v>0</v>
      </c>
      <c r="U163" s="160"/>
      <c r="V163" s="165">
        <v>0</v>
      </c>
      <c r="W163" s="163">
        <v>0</v>
      </c>
      <c r="X163" s="160">
        <v>62</v>
      </c>
      <c r="Y163" s="160">
        <v>62</v>
      </c>
      <c r="Z163" s="161">
        <v>6.0259114191021392E-4</v>
      </c>
      <c r="AA163" s="162">
        <v>0.4604838709677419</v>
      </c>
      <c r="AB163" s="160">
        <v>2855</v>
      </c>
      <c r="AC163" s="165">
        <v>116820.89</v>
      </c>
      <c r="AD163" s="163">
        <v>8129.3377309241014</v>
      </c>
      <c r="AE163" s="160">
        <v>22</v>
      </c>
      <c r="AF163" s="160">
        <v>22</v>
      </c>
      <c r="AG163" s="161">
        <v>2.13822663258463E-4</v>
      </c>
      <c r="AH163" s="162">
        <v>0.21772727272727274</v>
      </c>
      <c r="AI163" s="160">
        <v>479</v>
      </c>
      <c r="AJ163" s="163">
        <v>3356.4678982618725</v>
      </c>
      <c r="AK163" s="160"/>
      <c r="AL163" s="160"/>
      <c r="AM163" s="162">
        <v>0</v>
      </c>
      <c r="AN163" s="160"/>
      <c r="AO163" s="160">
        <v>0</v>
      </c>
      <c r="AP163" s="160"/>
      <c r="AQ163" s="160"/>
      <c r="AR163" s="160"/>
      <c r="AS163" s="161">
        <v>0</v>
      </c>
      <c r="AT163" s="162">
        <v>0</v>
      </c>
      <c r="AU163" s="160"/>
      <c r="AV163" s="356">
        <v>0</v>
      </c>
      <c r="AW163" s="160">
        <v>195</v>
      </c>
      <c r="AX163" s="160">
        <v>20</v>
      </c>
      <c r="AY163" s="160">
        <v>20</v>
      </c>
      <c r="AZ163" s="161">
        <v>1.9438423932587547E-4</v>
      </c>
      <c r="BA163" s="162">
        <v>0.11</v>
      </c>
      <c r="BB163" s="160">
        <v>220</v>
      </c>
      <c r="BC163" s="163">
        <v>4702.4544222091827</v>
      </c>
      <c r="BD163" s="160"/>
      <c r="BE163" s="160"/>
      <c r="BF163" s="161">
        <v>0</v>
      </c>
      <c r="BG163" s="162">
        <v>0</v>
      </c>
      <c r="BH163" s="160"/>
      <c r="BI163" s="163">
        <v>0</v>
      </c>
      <c r="BJ163" s="160">
        <v>175</v>
      </c>
      <c r="BK163" s="160">
        <v>175</v>
      </c>
      <c r="BL163" s="161">
        <v>1.7008620941014103E-3</v>
      </c>
      <c r="BM163" s="162">
        <v>0.10862857142857144</v>
      </c>
      <c r="BN163" s="160">
        <v>1901</v>
      </c>
      <c r="BO163" s="163">
        <v>18908.965824244751</v>
      </c>
    </row>
    <row r="164" spans="1:67" x14ac:dyDescent="0.3">
      <c r="A164" s="19" t="s">
        <v>374</v>
      </c>
      <c r="B164" s="16" t="s">
        <v>392</v>
      </c>
      <c r="C164" s="160">
        <v>88282</v>
      </c>
      <c r="D164" s="160">
        <v>88282</v>
      </c>
      <c r="E164" s="161">
        <v>0.98596142463060787</v>
      </c>
      <c r="F164" s="162">
        <v>0.6341430869259872</v>
      </c>
      <c r="G164" s="160">
        <v>5598342</v>
      </c>
      <c r="H164" s="163">
        <v>229072957.956</v>
      </c>
      <c r="I164" s="163">
        <v>5981492.2930932203</v>
      </c>
      <c r="J164" s="160"/>
      <c r="K164" s="160"/>
      <c r="L164" s="161">
        <v>0</v>
      </c>
      <c r="M164" s="162">
        <v>0</v>
      </c>
      <c r="N164" s="160"/>
      <c r="O164" s="163">
        <v>0</v>
      </c>
      <c r="P164" s="163">
        <v>0</v>
      </c>
      <c r="Q164" s="160">
        <v>27</v>
      </c>
      <c r="R164" s="160">
        <v>27</v>
      </c>
      <c r="S164" s="161">
        <v>3.015445783401646E-4</v>
      </c>
      <c r="T164" s="162">
        <v>6.1481481481481477E-2</v>
      </c>
      <c r="U164" s="160">
        <v>166</v>
      </c>
      <c r="V164" s="165">
        <v>6792.3879999999999</v>
      </c>
      <c r="W164" s="163">
        <v>2207.1589000627264</v>
      </c>
      <c r="X164" s="160">
        <v>1070</v>
      </c>
      <c r="Y164" s="160">
        <v>1070</v>
      </c>
      <c r="Z164" s="161">
        <v>1.195009995644356E-2</v>
      </c>
      <c r="AA164" s="162">
        <v>0.45512149532710283</v>
      </c>
      <c r="AB164" s="160">
        <v>48698</v>
      </c>
      <c r="AC164" s="165">
        <v>1992624.764</v>
      </c>
      <c r="AD164" s="163">
        <v>140296.63503369014</v>
      </c>
      <c r="AE164" s="160">
        <v>56</v>
      </c>
      <c r="AF164" s="160">
        <v>56</v>
      </c>
      <c r="AG164" s="161">
        <v>6.2542579211293404E-4</v>
      </c>
      <c r="AH164" s="162">
        <v>0.19321428571428573</v>
      </c>
      <c r="AI164" s="160">
        <v>1082</v>
      </c>
      <c r="AJ164" s="163">
        <v>8543.7364683029482</v>
      </c>
      <c r="AK164" s="160"/>
      <c r="AL164" s="160"/>
      <c r="AM164" s="162">
        <v>0</v>
      </c>
      <c r="AN164" s="160"/>
      <c r="AO164" s="160">
        <v>0</v>
      </c>
      <c r="AP164" s="160"/>
      <c r="AQ164" s="160"/>
      <c r="AR164" s="160"/>
      <c r="AS164" s="161">
        <v>0</v>
      </c>
      <c r="AT164" s="162">
        <v>0</v>
      </c>
      <c r="AU164" s="160"/>
      <c r="AV164" s="356">
        <v>0</v>
      </c>
      <c r="AW164" s="160">
        <v>104</v>
      </c>
      <c r="AX164" s="160">
        <v>19</v>
      </c>
      <c r="AY164" s="160">
        <v>19</v>
      </c>
      <c r="AZ164" s="161">
        <v>2.1219803660974549E-4</v>
      </c>
      <c r="BA164" s="162">
        <v>9.4736842105263147E-2</v>
      </c>
      <c r="BB164" s="160">
        <v>180</v>
      </c>
      <c r="BC164" s="163">
        <v>4467.331701098723</v>
      </c>
      <c r="BD164" s="160">
        <v>36</v>
      </c>
      <c r="BE164" s="160">
        <v>36</v>
      </c>
      <c r="BF164" s="161">
        <v>4.0205943778688614E-4</v>
      </c>
      <c r="BG164" s="162">
        <v>7.3888888888888893E-2</v>
      </c>
      <c r="BH164" s="160">
        <v>266</v>
      </c>
      <c r="BI164" s="163">
        <v>8464.4179599765284</v>
      </c>
      <c r="BJ164" s="160">
        <v>49</v>
      </c>
      <c r="BK164" s="160">
        <v>49</v>
      </c>
      <c r="BL164" s="161">
        <v>5.4724756809881728E-4</v>
      </c>
      <c r="BM164" s="162">
        <v>0.10857142857142858</v>
      </c>
      <c r="BN164" s="160">
        <v>532</v>
      </c>
      <c r="BO164" s="163">
        <v>5294.5104307885313</v>
      </c>
    </row>
    <row r="165" spans="1:67" x14ac:dyDescent="0.3">
      <c r="A165" s="19" t="s">
        <v>374</v>
      </c>
      <c r="B165" s="16" t="s">
        <v>396</v>
      </c>
      <c r="C165" s="160">
        <v>78624</v>
      </c>
      <c r="D165" s="160">
        <v>78595</v>
      </c>
      <c r="E165" s="161">
        <v>0.93044868000473546</v>
      </c>
      <c r="F165" s="162">
        <v>0.66595228704116038</v>
      </c>
      <c r="G165" s="160">
        <v>5234052</v>
      </c>
      <c r="H165" s="163">
        <v>214166939.736</v>
      </c>
      <c r="I165" s="163">
        <v>5325155.6010926533</v>
      </c>
      <c r="J165" s="160"/>
      <c r="K165" s="160"/>
      <c r="L165" s="161">
        <v>0</v>
      </c>
      <c r="M165" s="162">
        <v>0</v>
      </c>
      <c r="N165" s="160"/>
      <c r="O165" s="163">
        <v>0</v>
      </c>
      <c r="P165" s="163">
        <v>0</v>
      </c>
      <c r="Q165" s="160">
        <v>89</v>
      </c>
      <c r="R165" s="160">
        <v>89</v>
      </c>
      <c r="S165" s="161">
        <v>1.0536285071623061E-3</v>
      </c>
      <c r="T165" s="162">
        <v>7.5056179775280896E-2</v>
      </c>
      <c r="U165" s="160">
        <v>668</v>
      </c>
      <c r="V165" s="165">
        <v>27333.223999999998</v>
      </c>
      <c r="W165" s="163">
        <v>7275.4497076141724</v>
      </c>
      <c r="X165" s="160">
        <v>3909</v>
      </c>
      <c r="Y165" s="160">
        <v>3909</v>
      </c>
      <c r="Z165" s="161">
        <v>4.6276784657274771E-2</v>
      </c>
      <c r="AA165" s="162">
        <v>0.49049629061140954</v>
      </c>
      <c r="AB165" s="160">
        <v>191735</v>
      </c>
      <c r="AC165" s="165">
        <v>7845412.7299999995</v>
      </c>
      <c r="AD165" s="163">
        <v>512541.63209971471</v>
      </c>
      <c r="AE165" s="160">
        <v>3</v>
      </c>
      <c r="AF165" s="160">
        <v>3</v>
      </c>
      <c r="AG165" s="161">
        <v>3.5515567657156389E-5</v>
      </c>
      <c r="AH165" s="162">
        <v>0.23333333333333331</v>
      </c>
      <c r="AI165" s="160">
        <v>70</v>
      </c>
      <c r="AJ165" s="163">
        <v>457.7001679448008</v>
      </c>
      <c r="AK165" s="160"/>
      <c r="AL165" s="160"/>
      <c r="AM165" s="162">
        <v>0</v>
      </c>
      <c r="AN165" s="160"/>
      <c r="AO165" s="160">
        <v>0</v>
      </c>
      <c r="AP165" s="160"/>
      <c r="AQ165" s="160"/>
      <c r="AR165" s="160"/>
      <c r="AS165" s="161">
        <v>0</v>
      </c>
      <c r="AT165" s="162">
        <v>0</v>
      </c>
      <c r="AU165" s="160"/>
      <c r="AV165" s="356">
        <v>0</v>
      </c>
      <c r="AW165" s="160">
        <v>1874</v>
      </c>
      <c r="AX165" s="160">
        <v>322</v>
      </c>
      <c r="AY165" s="160">
        <v>322</v>
      </c>
      <c r="AZ165" s="161">
        <v>3.8120042618681187E-3</v>
      </c>
      <c r="BA165" s="162">
        <v>0.11838509316770188</v>
      </c>
      <c r="BB165" s="160">
        <v>3812</v>
      </c>
      <c r="BC165" s="163">
        <v>75709.516197567835</v>
      </c>
      <c r="BD165" s="160">
        <v>60</v>
      </c>
      <c r="BE165" s="160">
        <v>60</v>
      </c>
      <c r="BF165" s="161">
        <v>7.1031135314312773E-4</v>
      </c>
      <c r="BG165" s="162">
        <v>8.6500000000000007E-2</v>
      </c>
      <c r="BH165" s="160">
        <v>519</v>
      </c>
      <c r="BI165" s="163">
        <v>14107.363266627548</v>
      </c>
      <c r="BJ165" s="160">
        <v>1492</v>
      </c>
      <c r="BK165" s="160">
        <v>1492</v>
      </c>
      <c r="BL165" s="161">
        <v>1.766307564815911E-2</v>
      </c>
      <c r="BM165" s="162">
        <v>0.13420241286863269</v>
      </c>
      <c r="BN165" s="160">
        <v>20023</v>
      </c>
      <c r="BO165" s="163">
        <v>161212.4400558467</v>
      </c>
    </row>
    <row r="166" spans="1:67" x14ac:dyDescent="0.3">
      <c r="A166" s="19" t="s">
        <v>374</v>
      </c>
      <c r="B166" s="16" t="s">
        <v>397</v>
      </c>
      <c r="C166" s="160">
        <v>89558</v>
      </c>
      <c r="D166" s="160">
        <v>89503</v>
      </c>
      <c r="E166" s="161">
        <v>0.91114821186794392</v>
      </c>
      <c r="F166" s="162">
        <v>0.69415561489559008</v>
      </c>
      <c r="G166" s="160">
        <v>6212901</v>
      </c>
      <c r="H166" s="163">
        <v>254219483.118</v>
      </c>
      <c r="I166" s="163">
        <v>6064220.3927043164</v>
      </c>
      <c r="J166" s="160"/>
      <c r="K166" s="160"/>
      <c r="L166" s="161">
        <v>0</v>
      </c>
      <c r="M166" s="162">
        <v>0</v>
      </c>
      <c r="N166" s="160"/>
      <c r="O166" s="163">
        <v>0</v>
      </c>
      <c r="P166" s="163">
        <v>0</v>
      </c>
      <c r="Q166" s="160">
        <v>291</v>
      </c>
      <c r="R166" s="160">
        <v>291</v>
      </c>
      <c r="S166" s="161">
        <v>2.9624049434496241E-3</v>
      </c>
      <c r="T166" s="162">
        <v>8.7800687285223375E-2</v>
      </c>
      <c r="U166" s="160">
        <v>2555</v>
      </c>
      <c r="V166" s="165">
        <v>104545.49</v>
      </c>
      <c r="W166" s="163">
        <v>23788.268145120495</v>
      </c>
      <c r="X166" s="160">
        <v>1390</v>
      </c>
      <c r="Y166" s="160">
        <v>1390</v>
      </c>
      <c r="Z166" s="161">
        <v>1.4150319145687207E-2</v>
      </c>
      <c r="AA166" s="162">
        <v>0.52600000000000002</v>
      </c>
      <c r="AB166" s="160">
        <v>73114</v>
      </c>
      <c r="AC166" s="165">
        <v>2991678.6519999998</v>
      </c>
      <c r="AD166" s="163">
        <v>182254.5071932984</v>
      </c>
      <c r="AE166" s="160">
        <v>499</v>
      </c>
      <c r="AF166" s="160">
        <v>499</v>
      </c>
      <c r="AG166" s="161">
        <v>5.0798627724445442E-3</v>
      </c>
      <c r="AH166" s="162">
        <v>0.22729458917835671</v>
      </c>
      <c r="AI166" s="160">
        <v>11342</v>
      </c>
      <c r="AJ166" s="163">
        <v>76130.794601485206</v>
      </c>
      <c r="AK166" s="160"/>
      <c r="AL166" s="160"/>
      <c r="AM166" s="162">
        <v>0</v>
      </c>
      <c r="AN166" s="160"/>
      <c r="AO166" s="160">
        <v>0</v>
      </c>
      <c r="AP166" s="160"/>
      <c r="AQ166" s="160"/>
      <c r="AR166" s="160"/>
      <c r="AS166" s="161">
        <v>0</v>
      </c>
      <c r="AT166" s="162">
        <v>0</v>
      </c>
      <c r="AU166" s="160"/>
      <c r="AV166" s="356">
        <v>0</v>
      </c>
      <c r="AW166" s="160">
        <v>6548</v>
      </c>
      <c r="AX166" s="160">
        <v>241</v>
      </c>
      <c r="AY166" s="160">
        <v>241</v>
      </c>
      <c r="AZ166" s="161">
        <v>2.4534006576335371E-3</v>
      </c>
      <c r="BA166" s="162">
        <v>0.10771784232365146</v>
      </c>
      <c r="BB166" s="160">
        <v>2596</v>
      </c>
      <c r="BC166" s="163">
        <v>56664.575787620648</v>
      </c>
      <c r="BD166" s="160">
        <v>235</v>
      </c>
      <c r="BE166" s="160">
        <v>235</v>
      </c>
      <c r="BF166" s="161">
        <v>2.3923201433356067E-3</v>
      </c>
      <c r="BG166" s="162">
        <v>7.8808510638297871E-2</v>
      </c>
      <c r="BH166" s="160">
        <v>1852</v>
      </c>
      <c r="BI166" s="163">
        <v>55253.839460957897</v>
      </c>
      <c r="BJ166" s="160">
        <v>6072</v>
      </c>
      <c r="BK166" s="160">
        <v>6072</v>
      </c>
      <c r="BL166" s="161">
        <v>6.1813480469505556E-2</v>
      </c>
      <c r="BM166" s="162">
        <v>0.13300065876152833</v>
      </c>
      <c r="BN166" s="160">
        <v>80758</v>
      </c>
      <c r="BO166" s="163">
        <v>656087.08848465234</v>
      </c>
    </row>
    <row r="167" spans="1:67" x14ac:dyDescent="0.3">
      <c r="A167" s="19" t="s">
        <v>374</v>
      </c>
      <c r="B167" s="16" t="s">
        <v>401</v>
      </c>
      <c r="C167" s="160">
        <v>45724</v>
      </c>
      <c r="D167" s="160">
        <v>44985</v>
      </c>
      <c r="E167" s="161">
        <v>0.9705501618122977</v>
      </c>
      <c r="F167" s="162">
        <v>0.62953829054129151</v>
      </c>
      <c r="G167" s="160">
        <v>2831978</v>
      </c>
      <c r="H167" s="163">
        <v>115878875.80400001</v>
      </c>
      <c r="I167" s="163">
        <v>3047930.8443940836</v>
      </c>
      <c r="J167" s="160"/>
      <c r="K167" s="160"/>
      <c r="L167" s="161">
        <v>0</v>
      </c>
      <c r="M167" s="162">
        <v>0</v>
      </c>
      <c r="N167" s="160"/>
      <c r="O167" s="163">
        <v>0</v>
      </c>
      <c r="P167" s="163">
        <v>0</v>
      </c>
      <c r="Q167" s="160"/>
      <c r="R167" s="160"/>
      <c r="S167" s="161">
        <v>0</v>
      </c>
      <c r="T167" s="162">
        <v>0</v>
      </c>
      <c r="U167" s="160"/>
      <c r="V167" s="165">
        <v>0</v>
      </c>
      <c r="W167" s="163">
        <v>0</v>
      </c>
      <c r="X167" s="160">
        <v>1202</v>
      </c>
      <c r="Y167" s="160">
        <v>1202</v>
      </c>
      <c r="Z167" s="161">
        <v>2.5933117583603022E-2</v>
      </c>
      <c r="AA167" s="162">
        <v>0.43880199667221298</v>
      </c>
      <c r="AB167" s="160">
        <v>52744</v>
      </c>
      <c r="AC167" s="165">
        <v>2158178.9920000001</v>
      </c>
      <c r="AD167" s="163">
        <v>157604.25729952854</v>
      </c>
      <c r="AE167" s="160">
        <v>19</v>
      </c>
      <c r="AF167" s="160">
        <v>19</v>
      </c>
      <c r="AG167" s="161">
        <v>4.0992448759439052E-4</v>
      </c>
      <c r="AH167" s="162">
        <v>0.24</v>
      </c>
      <c r="AI167" s="160">
        <v>456</v>
      </c>
      <c r="AJ167" s="163">
        <v>2898.7677303170717</v>
      </c>
      <c r="AK167" s="160"/>
      <c r="AL167" s="160"/>
      <c r="AM167" s="162">
        <v>0</v>
      </c>
      <c r="AN167" s="160"/>
      <c r="AO167" s="160">
        <v>0</v>
      </c>
      <c r="AP167" s="160"/>
      <c r="AQ167" s="160"/>
      <c r="AR167" s="160"/>
      <c r="AS167" s="161">
        <v>0</v>
      </c>
      <c r="AT167" s="162">
        <v>0</v>
      </c>
      <c r="AU167" s="160"/>
      <c r="AV167" s="356">
        <v>0</v>
      </c>
      <c r="AW167" s="160">
        <v>144</v>
      </c>
      <c r="AX167" s="160">
        <v>95</v>
      </c>
      <c r="AY167" s="160">
        <v>95</v>
      </c>
      <c r="AZ167" s="161">
        <v>2.0496224379719526E-3</v>
      </c>
      <c r="BA167" s="162">
        <v>0.11978947368421053</v>
      </c>
      <c r="BB167" s="160">
        <v>1138</v>
      </c>
      <c r="BC167" s="163">
        <v>22336.658505493615</v>
      </c>
      <c r="BD167" s="160">
        <v>1</v>
      </c>
      <c r="BE167" s="160">
        <v>1</v>
      </c>
      <c r="BF167" s="161">
        <v>2.1574973031283711E-5</v>
      </c>
      <c r="BG167" s="162">
        <v>0.09</v>
      </c>
      <c r="BH167" s="160">
        <v>9</v>
      </c>
      <c r="BI167" s="163">
        <v>235.12272111045911</v>
      </c>
      <c r="BJ167" s="160">
        <v>48</v>
      </c>
      <c r="BK167" s="160">
        <v>48</v>
      </c>
      <c r="BL167" s="161">
        <v>1.0355987055016181E-3</v>
      </c>
      <c r="BM167" s="162">
        <v>0.13062499999999999</v>
      </c>
      <c r="BN167" s="160">
        <v>627</v>
      </c>
      <c r="BO167" s="163">
        <v>5186.4591975071326</v>
      </c>
    </row>
    <row r="168" spans="1:67" x14ac:dyDescent="0.3">
      <c r="A168" s="19" t="s">
        <v>374</v>
      </c>
      <c r="B168" s="16" t="s">
        <v>402</v>
      </c>
      <c r="C168" s="160">
        <v>27438</v>
      </c>
      <c r="D168" s="160">
        <v>27438</v>
      </c>
      <c r="E168" s="161">
        <v>0.66952978209414116</v>
      </c>
      <c r="F168" s="162">
        <v>0.64059989795174577</v>
      </c>
      <c r="G168" s="160">
        <v>1757678</v>
      </c>
      <c r="H168" s="163">
        <v>71920668.403999999</v>
      </c>
      <c r="I168" s="163">
        <v>1859044.7150935838</v>
      </c>
      <c r="J168" s="160"/>
      <c r="K168" s="160"/>
      <c r="L168" s="161">
        <v>0</v>
      </c>
      <c r="M168" s="162">
        <v>0</v>
      </c>
      <c r="N168" s="160"/>
      <c r="O168" s="163">
        <v>0</v>
      </c>
      <c r="P168" s="163">
        <v>0</v>
      </c>
      <c r="Q168" s="160"/>
      <c r="R168" s="160"/>
      <c r="S168" s="161">
        <v>0</v>
      </c>
      <c r="T168" s="162">
        <v>0</v>
      </c>
      <c r="U168" s="160"/>
      <c r="V168" s="165">
        <v>0</v>
      </c>
      <c r="W168" s="163">
        <v>0</v>
      </c>
      <c r="X168" s="160">
        <v>12565</v>
      </c>
      <c r="Y168" s="160">
        <v>12565</v>
      </c>
      <c r="Z168" s="161">
        <v>0.30660550010980697</v>
      </c>
      <c r="AA168" s="162">
        <v>0.50588300835654598</v>
      </c>
      <c r="AB168" s="160">
        <v>635642</v>
      </c>
      <c r="AC168" s="165">
        <v>26009199.355999999</v>
      </c>
      <c r="AD168" s="163">
        <v>1647502.0740171184</v>
      </c>
      <c r="AE168" s="160"/>
      <c r="AF168" s="160"/>
      <c r="AG168" s="161">
        <v>0</v>
      </c>
      <c r="AH168" s="162">
        <v>0</v>
      </c>
      <c r="AI168" s="160"/>
      <c r="AJ168" s="163">
        <v>0</v>
      </c>
      <c r="AK168" s="160"/>
      <c r="AL168" s="160"/>
      <c r="AM168" s="162">
        <v>0</v>
      </c>
      <c r="AN168" s="160"/>
      <c r="AO168" s="160">
        <v>0</v>
      </c>
      <c r="AP168" s="160"/>
      <c r="AQ168" s="160"/>
      <c r="AR168" s="160"/>
      <c r="AS168" s="161">
        <v>0</v>
      </c>
      <c r="AT168" s="162">
        <v>0</v>
      </c>
      <c r="AU168" s="160"/>
      <c r="AV168" s="356">
        <v>0</v>
      </c>
      <c r="AW168" s="160">
        <v>978</v>
      </c>
      <c r="AX168" s="160">
        <v>70</v>
      </c>
      <c r="AY168" s="160">
        <v>70</v>
      </c>
      <c r="AZ168" s="161">
        <v>1.7081086357092312E-3</v>
      </c>
      <c r="BA168" s="162">
        <v>0.11128571428571428</v>
      </c>
      <c r="BB168" s="160">
        <v>779</v>
      </c>
      <c r="BC168" s="163">
        <v>16458.590477732138</v>
      </c>
      <c r="BD168" s="160"/>
      <c r="BE168" s="160"/>
      <c r="BF168" s="161">
        <v>0</v>
      </c>
      <c r="BG168" s="162">
        <v>0</v>
      </c>
      <c r="BH168" s="160"/>
      <c r="BI168" s="163">
        <v>0</v>
      </c>
      <c r="BJ168" s="160">
        <v>908</v>
      </c>
      <c r="BK168" s="160">
        <v>908</v>
      </c>
      <c r="BL168" s="161">
        <v>2.2156609160342598E-2</v>
      </c>
      <c r="BM168" s="162">
        <v>0.13620044052863436</v>
      </c>
      <c r="BN168" s="160">
        <v>12367</v>
      </c>
      <c r="BO168" s="163">
        <v>98110.519819509922</v>
      </c>
    </row>
    <row r="169" spans="1:67" x14ac:dyDescent="0.3">
      <c r="A169" s="19" t="s">
        <v>374</v>
      </c>
      <c r="B169" s="16" t="s">
        <v>404</v>
      </c>
      <c r="C169" s="160">
        <v>45869</v>
      </c>
      <c r="D169" s="160">
        <v>45869</v>
      </c>
      <c r="E169" s="161">
        <v>0.77804729110832171</v>
      </c>
      <c r="F169" s="162">
        <v>0.66209989317403906</v>
      </c>
      <c r="G169" s="160">
        <v>3036986</v>
      </c>
      <c r="H169" s="163">
        <v>124267393.148</v>
      </c>
      <c r="I169" s="163">
        <v>3107825.7174949916</v>
      </c>
      <c r="J169" s="160"/>
      <c r="K169" s="160"/>
      <c r="L169" s="161">
        <v>0</v>
      </c>
      <c r="M169" s="162">
        <v>0</v>
      </c>
      <c r="N169" s="160"/>
      <c r="O169" s="163">
        <v>0</v>
      </c>
      <c r="P169" s="163">
        <v>0</v>
      </c>
      <c r="Q169" s="160">
        <v>108</v>
      </c>
      <c r="R169" s="160">
        <v>108</v>
      </c>
      <c r="S169" s="161">
        <v>1.8319367642568782E-3</v>
      </c>
      <c r="T169" s="162">
        <v>6.7037037037037034E-2</v>
      </c>
      <c r="U169" s="160">
        <v>724</v>
      </c>
      <c r="V169" s="165">
        <v>29624.631999999998</v>
      </c>
      <c r="W169" s="163">
        <v>8828.6356002509056</v>
      </c>
      <c r="X169" s="160">
        <v>9451</v>
      </c>
      <c r="Y169" s="160">
        <v>9451</v>
      </c>
      <c r="Z169" s="161">
        <v>0.16031142924992367</v>
      </c>
      <c r="AA169" s="162">
        <v>0.372867421436885</v>
      </c>
      <c r="AB169" s="160">
        <v>352397</v>
      </c>
      <c r="AC169" s="165">
        <v>14419380.446</v>
      </c>
      <c r="AD169" s="163">
        <v>1239199.5305639303</v>
      </c>
      <c r="AE169" s="160">
        <v>150</v>
      </c>
      <c r="AF169" s="160">
        <v>150</v>
      </c>
      <c r="AG169" s="161">
        <v>2.5443566170234421E-3</v>
      </c>
      <c r="AH169" s="162">
        <v>0.23893333333333333</v>
      </c>
      <c r="AI169" s="160">
        <v>3584</v>
      </c>
      <c r="AJ169" s="163">
        <v>22885.008397240039</v>
      </c>
      <c r="AK169" s="160"/>
      <c r="AL169" s="160"/>
      <c r="AM169" s="162">
        <v>0</v>
      </c>
      <c r="AN169" s="160"/>
      <c r="AO169" s="160">
        <v>0</v>
      </c>
      <c r="AP169" s="160"/>
      <c r="AQ169" s="160"/>
      <c r="AR169" s="160"/>
      <c r="AS169" s="161">
        <v>0</v>
      </c>
      <c r="AT169" s="162">
        <v>0</v>
      </c>
      <c r="AU169" s="160"/>
      <c r="AV169" s="356">
        <v>0</v>
      </c>
      <c r="AW169" s="160">
        <v>3376</v>
      </c>
      <c r="AX169" s="160">
        <v>358</v>
      </c>
      <c r="AY169" s="160">
        <v>358</v>
      </c>
      <c r="AZ169" s="161">
        <v>6.0725311259626153E-3</v>
      </c>
      <c r="BA169" s="162">
        <v>0.11751396648044693</v>
      </c>
      <c r="BB169" s="160">
        <v>4207</v>
      </c>
      <c r="BC169" s="163">
        <v>84173.934157544354</v>
      </c>
      <c r="BD169" s="160">
        <v>13</v>
      </c>
      <c r="BE169" s="160">
        <v>13</v>
      </c>
      <c r="BF169" s="161">
        <v>2.205109068086983E-4</v>
      </c>
      <c r="BG169" s="162">
        <v>9.9230769230769234E-2</v>
      </c>
      <c r="BH169" s="160">
        <v>129</v>
      </c>
      <c r="BI169" s="163">
        <v>3056.5953744359686</v>
      </c>
      <c r="BJ169" s="160">
        <v>3005</v>
      </c>
      <c r="BK169" s="160">
        <v>3005</v>
      </c>
      <c r="BL169" s="161">
        <v>5.0971944227702952E-2</v>
      </c>
      <c r="BM169" s="162">
        <v>0.14360066555740433</v>
      </c>
      <c r="BN169" s="160">
        <v>43152</v>
      </c>
      <c r="BO169" s="163">
        <v>324693.95601060282</v>
      </c>
    </row>
    <row r="170" spans="1:67" x14ac:dyDescent="0.3">
      <c r="A170" s="19" t="s">
        <v>374</v>
      </c>
      <c r="B170" s="16" t="s">
        <v>406</v>
      </c>
      <c r="C170" s="160">
        <v>43922</v>
      </c>
      <c r="D170" s="160">
        <v>43677</v>
      </c>
      <c r="E170" s="161">
        <v>0.82302285703518063</v>
      </c>
      <c r="F170" s="162">
        <v>0.61921148430524076</v>
      </c>
      <c r="G170" s="160">
        <v>2704530</v>
      </c>
      <c r="H170" s="163">
        <v>110663958.53999999</v>
      </c>
      <c r="I170" s="163">
        <v>2959308.1136067663</v>
      </c>
      <c r="J170" s="160"/>
      <c r="K170" s="160"/>
      <c r="L170" s="161">
        <v>0</v>
      </c>
      <c r="M170" s="162">
        <v>0</v>
      </c>
      <c r="N170" s="160"/>
      <c r="O170" s="163">
        <v>0</v>
      </c>
      <c r="P170" s="163">
        <v>0</v>
      </c>
      <c r="Q170" s="160">
        <v>2915</v>
      </c>
      <c r="R170" s="160">
        <v>2915</v>
      </c>
      <c r="S170" s="161">
        <v>5.4928489325218113E-2</v>
      </c>
      <c r="T170" s="162">
        <v>8.9801029159519721E-2</v>
      </c>
      <c r="U170" s="160">
        <v>26177</v>
      </c>
      <c r="V170" s="165">
        <v>1071110.486</v>
      </c>
      <c r="W170" s="163">
        <v>238291.41458084621</v>
      </c>
      <c r="X170" s="160">
        <v>3700</v>
      </c>
      <c r="Y170" s="160">
        <v>3700</v>
      </c>
      <c r="Z170" s="161">
        <v>6.9720552488269985E-2</v>
      </c>
      <c r="AA170" s="162">
        <v>0.49700000000000005</v>
      </c>
      <c r="AB170" s="160">
        <v>183890</v>
      </c>
      <c r="AC170" s="165">
        <v>7524411.0199999996</v>
      </c>
      <c r="AD170" s="163">
        <v>485137.89684547053</v>
      </c>
      <c r="AE170" s="160">
        <v>5</v>
      </c>
      <c r="AF170" s="160">
        <v>5</v>
      </c>
      <c r="AG170" s="161">
        <v>9.4216962821986466E-5</v>
      </c>
      <c r="AH170" s="162">
        <v>0.24199999999999999</v>
      </c>
      <c r="AI170" s="160">
        <v>121</v>
      </c>
      <c r="AJ170" s="163">
        <v>762.83361324133477</v>
      </c>
      <c r="AK170" s="160"/>
      <c r="AL170" s="160"/>
      <c r="AM170" s="162">
        <v>0</v>
      </c>
      <c r="AN170" s="160"/>
      <c r="AO170" s="160">
        <v>0</v>
      </c>
      <c r="AP170" s="160"/>
      <c r="AQ170" s="160">
        <v>40</v>
      </c>
      <c r="AR170" s="160">
        <v>40</v>
      </c>
      <c r="AS170" s="161">
        <v>7.5373570257589173E-4</v>
      </c>
      <c r="AT170" s="162">
        <v>0.16200000000000001</v>
      </c>
      <c r="AU170" s="160">
        <v>648</v>
      </c>
      <c r="AV170" s="356">
        <v>40.357440000000004</v>
      </c>
      <c r="AW170" s="160">
        <v>2732</v>
      </c>
      <c r="AX170" s="160">
        <v>267</v>
      </c>
      <c r="AY170" s="160">
        <v>267</v>
      </c>
      <c r="AZ170" s="161">
        <v>5.0311858146940775E-3</v>
      </c>
      <c r="BA170" s="162">
        <v>9.6404494382022463E-2</v>
      </c>
      <c r="BB170" s="160">
        <v>2574</v>
      </c>
      <c r="BC170" s="163">
        <v>62777.766536492585</v>
      </c>
      <c r="BD170" s="160">
        <v>355</v>
      </c>
      <c r="BE170" s="160">
        <v>355</v>
      </c>
      <c r="BF170" s="161">
        <v>6.6894043603610391E-3</v>
      </c>
      <c r="BG170" s="162">
        <v>8.4929577464788741E-2</v>
      </c>
      <c r="BH170" s="160">
        <v>3015</v>
      </c>
      <c r="BI170" s="163">
        <v>83468.565994212986</v>
      </c>
      <c r="BJ170" s="160">
        <v>2110</v>
      </c>
      <c r="BK170" s="160">
        <v>2110</v>
      </c>
      <c r="BL170" s="161">
        <v>3.9759558310878289E-2</v>
      </c>
      <c r="BM170" s="162">
        <v>0.11968246445497631</v>
      </c>
      <c r="BN170" s="160">
        <v>25253</v>
      </c>
      <c r="BO170" s="163">
        <v>227988.10222375102</v>
      </c>
    </row>
    <row r="171" spans="1:67" x14ac:dyDescent="0.3">
      <c r="A171" s="19" t="s">
        <v>374</v>
      </c>
      <c r="B171" s="16" t="s">
        <v>410</v>
      </c>
      <c r="C171" s="160">
        <v>39120</v>
      </c>
      <c r="D171" s="160">
        <v>39120</v>
      </c>
      <c r="E171" s="161">
        <v>0.61840025292443879</v>
      </c>
      <c r="F171" s="162">
        <v>0.71031007157464221</v>
      </c>
      <c r="G171" s="160">
        <v>2778733</v>
      </c>
      <c r="H171" s="163">
        <v>113700196.89399999</v>
      </c>
      <c r="I171" s="163">
        <v>2650551.3978592097</v>
      </c>
      <c r="J171" s="160"/>
      <c r="K171" s="160"/>
      <c r="L171" s="161">
        <v>0</v>
      </c>
      <c r="M171" s="162">
        <v>0</v>
      </c>
      <c r="N171" s="160"/>
      <c r="O171" s="163">
        <v>0</v>
      </c>
      <c r="P171" s="163">
        <v>0</v>
      </c>
      <c r="Q171" s="160">
        <v>87</v>
      </c>
      <c r="R171" s="160">
        <v>87</v>
      </c>
      <c r="S171" s="161">
        <v>1.3752766361049636E-3</v>
      </c>
      <c r="T171" s="162">
        <v>7.9655172413793107E-2</v>
      </c>
      <c r="U171" s="160">
        <v>693</v>
      </c>
      <c r="V171" s="165">
        <v>28356.173999999999</v>
      </c>
      <c r="W171" s="163">
        <v>7111.9564557576741</v>
      </c>
      <c r="X171" s="160">
        <v>19504</v>
      </c>
      <c r="Y171" s="160">
        <v>19504</v>
      </c>
      <c r="Z171" s="161">
        <v>0.30831489092633574</v>
      </c>
      <c r="AA171" s="162">
        <v>0.55747026251025433</v>
      </c>
      <c r="AB171" s="160">
        <v>1087290</v>
      </c>
      <c r="AC171" s="165">
        <v>44489732.219999999</v>
      </c>
      <c r="AD171" s="163">
        <v>2557332.3081281236</v>
      </c>
      <c r="AE171" s="160">
        <v>269</v>
      </c>
      <c r="AF171" s="160">
        <v>269</v>
      </c>
      <c r="AG171" s="161">
        <v>4.2522921277268417E-3</v>
      </c>
      <c r="AH171" s="162">
        <v>0.23245353159851301</v>
      </c>
      <c r="AI171" s="160">
        <v>6253</v>
      </c>
      <c r="AJ171" s="163">
        <v>41040.448392383805</v>
      </c>
      <c r="AK171" s="160"/>
      <c r="AL171" s="160"/>
      <c r="AM171" s="162">
        <v>0</v>
      </c>
      <c r="AN171" s="160"/>
      <c r="AO171" s="160">
        <v>0</v>
      </c>
      <c r="AP171" s="160"/>
      <c r="AQ171" s="160">
        <v>149</v>
      </c>
      <c r="AR171" s="160">
        <v>149</v>
      </c>
      <c r="AS171" s="161">
        <v>2.3553588365475813E-3</v>
      </c>
      <c r="AT171" s="162">
        <v>0.16899328859060403</v>
      </c>
      <c r="AU171" s="160">
        <v>2518</v>
      </c>
      <c r="AV171" s="356">
        <v>42.099608053691277</v>
      </c>
      <c r="AW171" s="160">
        <v>4131</v>
      </c>
      <c r="AX171" s="160">
        <v>416</v>
      </c>
      <c r="AY171" s="160">
        <v>416</v>
      </c>
      <c r="AZ171" s="161">
        <v>6.5760354094214352E-3</v>
      </c>
      <c r="BA171" s="162">
        <v>0.11471153846153846</v>
      </c>
      <c r="BB171" s="160">
        <v>4772</v>
      </c>
      <c r="BC171" s="163">
        <v>97811.051981950994</v>
      </c>
      <c r="BD171" s="160"/>
      <c r="BE171" s="160"/>
      <c r="BF171" s="161">
        <v>0</v>
      </c>
      <c r="BG171" s="162">
        <v>0</v>
      </c>
      <c r="BH171" s="160"/>
      <c r="BI171" s="163">
        <v>0</v>
      </c>
      <c r="BJ171" s="160">
        <v>3715</v>
      </c>
      <c r="BK171" s="160">
        <v>3715</v>
      </c>
      <c r="BL171" s="161">
        <v>5.8725893139424598E-2</v>
      </c>
      <c r="BM171" s="162">
        <v>0.13800000000000001</v>
      </c>
      <c r="BN171" s="160">
        <v>51267</v>
      </c>
      <c r="BO171" s="163">
        <v>401410.3316403958</v>
      </c>
    </row>
    <row r="172" spans="1:67" x14ac:dyDescent="0.3">
      <c r="A172" s="19" t="s">
        <v>374</v>
      </c>
      <c r="B172" s="16" t="s">
        <v>411</v>
      </c>
      <c r="C172" s="160">
        <v>70542</v>
      </c>
      <c r="D172" s="160">
        <v>70542</v>
      </c>
      <c r="E172" s="161">
        <v>0.76340024890428004</v>
      </c>
      <c r="F172" s="162">
        <v>0.69418459924583942</v>
      </c>
      <c r="G172" s="160">
        <v>4896917</v>
      </c>
      <c r="H172" s="163">
        <v>200372049.80599999</v>
      </c>
      <c r="I172" s="163">
        <v>4779529.5681948969</v>
      </c>
      <c r="J172" s="160"/>
      <c r="K172" s="160"/>
      <c r="L172" s="161">
        <v>0</v>
      </c>
      <c r="M172" s="162">
        <v>0</v>
      </c>
      <c r="N172" s="160"/>
      <c r="O172" s="163">
        <v>0</v>
      </c>
      <c r="P172" s="163">
        <v>0</v>
      </c>
      <c r="Q172" s="160">
        <v>146</v>
      </c>
      <c r="R172" s="160">
        <v>146</v>
      </c>
      <c r="S172" s="161">
        <v>1.580001082192522E-3</v>
      </c>
      <c r="T172" s="162">
        <v>8.6712328767123287E-2</v>
      </c>
      <c r="U172" s="160">
        <v>1266</v>
      </c>
      <c r="V172" s="165">
        <v>51802.188000000002</v>
      </c>
      <c r="W172" s="163">
        <v>11935.007385524372</v>
      </c>
      <c r="X172" s="160">
        <v>11857</v>
      </c>
      <c r="Y172" s="160">
        <v>11857</v>
      </c>
      <c r="Z172" s="161">
        <v>0.1283155673394297</v>
      </c>
      <c r="AA172" s="162">
        <v>0.52420679767226108</v>
      </c>
      <c r="AB172" s="160">
        <v>621552</v>
      </c>
      <c r="AC172" s="165">
        <v>25432664.735999998</v>
      </c>
      <c r="AD172" s="163">
        <v>1554670.2818639851</v>
      </c>
      <c r="AE172" s="160">
        <v>1852</v>
      </c>
      <c r="AF172" s="160">
        <v>1852</v>
      </c>
      <c r="AG172" s="161">
        <v>2.0042205508359938E-2</v>
      </c>
      <c r="AH172" s="162">
        <v>0.24610151187904969</v>
      </c>
      <c r="AI172" s="160">
        <v>45578</v>
      </c>
      <c r="AJ172" s="163">
        <v>282553.57034459041</v>
      </c>
      <c r="AK172" s="160"/>
      <c r="AL172" s="160"/>
      <c r="AM172" s="162">
        <v>0</v>
      </c>
      <c r="AN172" s="160"/>
      <c r="AO172" s="160">
        <v>0</v>
      </c>
      <c r="AP172" s="160"/>
      <c r="AQ172" s="160">
        <v>732</v>
      </c>
      <c r="AR172" s="160">
        <v>732</v>
      </c>
      <c r="AS172" s="161">
        <v>7.921649261403603E-3</v>
      </c>
      <c r="AT172" s="162">
        <v>0.16493169398907104</v>
      </c>
      <c r="AU172" s="160">
        <v>12073</v>
      </c>
      <c r="AV172" s="356">
        <v>41.08778360655738</v>
      </c>
      <c r="AW172" s="160">
        <v>7276</v>
      </c>
      <c r="AX172" s="160">
        <v>311</v>
      </c>
      <c r="AY172" s="160">
        <v>311</v>
      </c>
      <c r="AZ172" s="161">
        <v>3.3656187435744818E-3</v>
      </c>
      <c r="BA172" s="162">
        <v>0.11929260450160772</v>
      </c>
      <c r="BB172" s="160">
        <v>3710</v>
      </c>
      <c r="BC172" s="163">
        <v>73123.166265352789</v>
      </c>
      <c r="BD172" s="160">
        <v>182</v>
      </c>
      <c r="BE172" s="160">
        <v>182</v>
      </c>
      <c r="BF172" s="161">
        <v>1.9695903901304043E-3</v>
      </c>
      <c r="BG172" s="162">
        <v>7.9120879120879117E-2</v>
      </c>
      <c r="BH172" s="160">
        <v>1440</v>
      </c>
      <c r="BI172" s="163">
        <v>42792.33524210356</v>
      </c>
      <c r="BJ172" s="160">
        <v>6783</v>
      </c>
      <c r="BK172" s="160">
        <v>6783</v>
      </c>
      <c r="BL172" s="161">
        <v>7.3405118770629302E-2</v>
      </c>
      <c r="BM172" s="162">
        <v>0.13900044228217603</v>
      </c>
      <c r="BN172" s="160">
        <v>94284</v>
      </c>
      <c r="BO172" s="163">
        <v>732911.51534772664</v>
      </c>
    </row>
    <row r="173" spans="1:67" x14ac:dyDescent="0.3">
      <c r="A173" s="19" t="s">
        <v>374</v>
      </c>
      <c r="B173" s="16" t="s">
        <v>413</v>
      </c>
      <c r="C173" s="160">
        <v>24061</v>
      </c>
      <c r="D173" s="160">
        <v>24061</v>
      </c>
      <c r="E173" s="161">
        <v>0.65927772906619908</v>
      </c>
      <c r="F173" s="162">
        <v>0.72030297992602133</v>
      </c>
      <c r="G173" s="160">
        <v>1733121</v>
      </c>
      <c r="H173" s="163">
        <v>70915845.077999994</v>
      </c>
      <c r="I173" s="163">
        <v>1630238.1693223531</v>
      </c>
      <c r="J173" s="160"/>
      <c r="K173" s="160"/>
      <c r="L173" s="161">
        <v>0</v>
      </c>
      <c r="M173" s="162">
        <v>0</v>
      </c>
      <c r="N173" s="160"/>
      <c r="O173" s="163">
        <v>0</v>
      </c>
      <c r="P173" s="163">
        <v>0</v>
      </c>
      <c r="Q173" s="160">
        <v>198</v>
      </c>
      <c r="R173" s="160">
        <v>198</v>
      </c>
      <c r="S173" s="161">
        <v>5.4252520824199912E-3</v>
      </c>
      <c r="T173" s="162">
        <v>7.8585858585858592E-2</v>
      </c>
      <c r="U173" s="160">
        <v>1556</v>
      </c>
      <c r="V173" s="165">
        <v>63668.407999999996</v>
      </c>
      <c r="W173" s="163">
        <v>16185.831933793328</v>
      </c>
      <c r="X173" s="160">
        <v>10485</v>
      </c>
      <c r="Y173" s="160">
        <v>10485</v>
      </c>
      <c r="Z173" s="161">
        <v>0.28729175800087681</v>
      </c>
      <c r="AA173" s="162">
        <v>0.50337434430138295</v>
      </c>
      <c r="AB173" s="160">
        <v>527788</v>
      </c>
      <c r="AC173" s="165">
        <v>21596029.384</v>
      </c>
      <c r="AD173" s="163">
        <v>1374775.9049796644</v>
      </c>
      <c r="AE173" s="160">
        <v>167</v>
      </c>
      <c r="AF173" s="160">
        <v>167</v>
      </c>
      <c r="AG173" s="161">
        <v>4.5758439281017096E-3</v>
      </c>
      <c r="AH173" s="162">
        <v>0.22395209580838324</v>
      </c>
      <c r="AI173" s="160">
        <v>3740</v>
      </c>
      <c r="AJ173" s="163">
        <v>25478.642682260579</v>
      </c>
      <c r="AK173" s="160"/>
      <c r="AL173" s="160"/>
      <c r="AM173" s="162">
        <v>0</v>
      </c>
      <c r="AN173" s="160"/>
      <c r="AO173" s="160">
        <v>0</v>
      </c>
      <c r="AP173" s="160"/>
      <c r="AQ173" s="160">
        <v>118</v>
      </c>
      <c r="AR173" s="160">
        <v>118</v>
      </c>
      <c r="AS173" s="161">
        <v>3.2332310390179747E-3</v>
      </c>
      <c r="AT173" s="162">
        <v>0.16779661016949152</v>
      </c>
      <c r="AU173" s="160">
        <v>1980</v>
      </c>
      <c r="AV173" s="356">
        <v>41.801491525423728</v>
      </c>
      <c r="AW173" s="160">
        <v>1467</v>
      </c>
      <c r="AX173" s="160">
        <v>220</v>
      </c>
      <c r="AY173" s="160">
        <v>220</v>
      </c>
      <c r="AZ173" s="161">
        <v>6.0280578693555457E-3</v>
      </c>
      <c r="BA173" s="162">
        <v>0.113</v>
      </c>
      <c r="BB173" s="160">
        <v>2486</v>
      </c>
      <c r="BC173" s="163">
        <v>51726.998644301006</v>
      </c>
      <c r="BD173" s="160">
        <v>72</v>
      </c>
      <c r="BE173" s="160">
        <v>72</v>
      </c>
      <c r="BF173" s="161">
        <v>1.9728189390618152E-3</v>
      </c>
      <c r="BG173" s="162">
        <v>9.8055555555555549E-2</v>
      </c>
      <c r="BH173" s="160">
        <v>706</v>
      </c>
      <c r="BI173" s="163">
        <v>16928.835919953057</v>
      </c>
      <c r="BJ173" s="160">
        <v>1175</v>
      </c>
      <c r="BK173" s="160">
        <v>1175</v>
      </c>
      <c r="BL173" s="161">
        <v>3.2195309074967121E-2</v>
      </c>
      <c r="BM173" s="162">
        <v>0.13200000000000001</v>
      </c>
      <c r="BN173" s="160">
        <v>15510</v>
      </c>
      <c r="BO173" s="163">
        <v>126960.19910564335</v>
      </c>
    </row>
    <row r="174" spans="1:67" x14ac:dyDescent="0.3">
      <c r="A174" s="19" t="s">
        <v>415</v>
      </c>
      <c r="B174" s="16" t="s">
        <v>419</v>
      </c>
      <c r="C174" s="165"/>
      <c r="D174" s="165"/>
      <c r="E174" s="165"/>
      <c r="F174" s="166">
        <v>0</v>
      </c>
      <c r="G174" s="165"/>
      <c r="H174" s="163"/>
      <c r="I174" s="163"/>
      <c r="J174" s="165"/>
      <c r="K174" s="165"/>
      <c r="L174" s="165"/>
      <c r="M174" s="166">
        <v>0</v>
      </c>
      <c r="N174" s="165"/>
      <c r="O174" s="163">
        <v>0</v>
      </c>
      <c r="P174" s="163">
        <v>0</v>
      </c>
      <c r="Q174" s="165"/>
      <c r="R174" s="165"/>
      <c r="S174" s="165"/>
      <c r="T174" s="166">
        <v>0</v>
      </c>
      <c r="U174" s="165"/>
      <c r="V174" s="165">
        <v>0</v>
      </c>
      <c r="W174" s="163">
        <v>0</v>
      </c>
      <c r="X174" s="165"/>
      <c r="Y174" s="165"/>
      <c r="Z174" s="165"/>
      <c r="AA174" s="166">
        <v>0</v>
      </c>
      <c r="AB174" s="165"/>
      <c r="AC174" s="165">
        <v>0</v>
      </c>
      <c r="AD174" s="163">
        <v>0</v>
      </c>
      <c r="AE174" s="165"/>
      <c r="AF174" s="165"/>
      <c r="AG174" s="165"/>
      <c r="AH174" s="166">
        <v>0</v>
      </c>
      <c r="AI174" s="165"/>
      <c r="AJ174" s="163">
        <v>0</v>
      </c>
      <c r="AK174" s="165"/>
      <c r="AL174" s="165"/>
      <c r="AM174" s="166">
        <v>0</v>
      </c>
      <c r="AN174" s="165"/>
      <c r="AO174" s="160">
        <v>0</v>
      </c>
      <c r="AP174" s="160"/>
      <c r="AQ174" s="165"/>
      <c r="AR174" s="165"/>
      <c r="AS174" s="165"/>
      <c r="AT174" s="166">
        <v>0</v>
      </c>
      <c r="AU174" s="165"/>
      <c r="AV174" s="356">
        <v>0</v>
      </c>
      <c r="AW174" s="165"/>
      <c r="AX174" s="165"/>
      <c r="AY174" s="165"/>
      <c r="AZ174" s="165"/>
      <c r="BA174" s="166">
        <v>0</v>
      </c>
      <c r="BB174" s="165"/>
      <c r="BC174" s="163">
        <v>0</v>
      </c>
      <c r="BD174" s="165"/>
      <c r="BE174" s="165"/>
      <c r="BF174" s="165"/>
      <c r="BG174" s="166">
        <v>0</v>
      </c>
      <c r="BH174" s="165"/>
      <c r="BI174" s="163">
        <v>0</v>
      </c>
      <c r="BJ174" s="165"/>
      <c r="BK174" s="165"/>
      <c r="BL174" s="165"/>
      <c r="BM174" s="166">
        <v>0</v>
      </c>
      <c r="BN174" s="165"/>
      <c r="BO174" s="163">
        <v>0</v>
      </c>
    </row>
    <row r="175" spans="1:67" x14ac:dyDescent="0.3">
      <c r="A175" s="19" t="s">
        <v>415</v>
      </c>
      <c r="B175" s="16" t="s">
        <v>421</v>
      </c>
      <c r="C175" s="160">
        <v>3193</v>
      </c>
      <c r="D175" s="160">
        <v>3193</v>
      </c>
      <c r="E175" s="161">
        <v>0.98155548724254538</v>
      </c>
      <c r="F175" s="162">
        <v>0.77005324146570631</v>
      </c>
      <c r="G175" s="160">
        <v>245878</v>
      </c>
      <c r="H175" s="163">
        <v>10060836.004000001</v>
      </c>
      <c r="I175" s="163">
        <v>216339.73960543089</v>
      </c>
      <c r="J175" s="160"/>
      <c r="K175" s="160"/>
      <c r="L175" s="161">
        <v>0</v>
      </c>
      <c r="M175" s="162">
        <v>0</v>
      </c>
      <c r="N175" s="160"/>
      <c r="O175" s="163">
        <v>0</v>
      </c>
      <c r="P175" s="163">
        <v>0</v>
      </c>
      <c r="Q175" s="160"/>
      <c r="R175" s="160"/>
      <c r="S175" s="161">
        <v>0</v>
      </c>
      <c r="T175" s="162">
        <v>0</v>
      </c>
      <c r="U175" s="160"/>
      <c r="V175" s="165">
        <v>0</v>
      </c>
      <c r="W175" s="163">
        <v>0</v>
      </c>
      <c r="X175" s="160"/>
      <c r="Y175" s="160"/>
      <c r="Z175" s="161">
        <v>0</v>
      </c>
      <c r="AA175" s="162">
        <v>0</v>
      </c>
      <c r="AB175" s="160"/>
      <c r="AC175" s="165">
        <v>0</v>
      </c>
      <c r="AD175" s="163">
        <v>0</v>
      </c>
      <c r="AE175" s="160"/>
      <c r="AF175" s="160"/>
      <c r="AG175" s="161">
        <v>0</v>
      </c>
      <c r="AH175" s="162">
        <v>0</v>
      </c>
      <c r="AI175" s="160"/>
      <c r="AJ175" s="163">
        <v>0</v>
      </c>
      <c r="AK175" s="160"/>
      <c r="AL175" s="160"/>
      <c r="AM175" s="162">
        <v>0</v>
      </c>
      <c r="AN175" s="160"/>
      <c r="AO175" s="160">
        <v>0</v>
      </c>
      <c r="AP175" s="160"/>
      <c r="AQ175" s="160"/>
      <c r="AR175" s="160"/>
      <c r="AS175" s="161">
        <v>0</v>
      </c>
      <c r="AT175" s="162">
        <v>0</v>
      </c>
      <c r="AU175" s="160"/>
      <c r="AV175" s="356">
        <v>0</v>
      </c>
      <c r="AW175" s="160">
        <v>60</v>
      </c>
      <c r="AX175" s="160"/>
      <c r="AY175" s="160"/>
      <c r="AZ175" s="161">
        <v>0</v>
      </c>
      <c r="BA175" s="162">
        <v>0</v>
      </c>
      <c r="BB175" s="160"/>
      <c r="BC175" s="163">
        <v>0</v>
      </c>
      <c r="BD175" s="160"/>
      <c r="BE175" s="160"/>
      <c r="BF175" s="161">
        <v>0</v>
      </c>
      <c r="BG175" s="162">
        <v>0</v>
      </c>
      <c r="BH175" s="160"/>
      <c r="BI175" s="163">
        <v>0</v>
      </c>
      <c r="BJ175" s="160">
        <v>60</v>
      </c>
      <c r="BK175" s="160">
        <v>60</v>
      </c>
      <c r="BL175" s="161">
        <v>1.8444512757454658E-2</v>
      </c>
      <c r="BM175" s="162">
        <v>0.13150000000000001</v>
      </c>
      <c r="BN175" s="160">
        <v>789</v>
      </c>
      <c r="BO175" s="163">
        <v>6483.0739968839162</v>
      </c>
    </row>
    <row r="176" spans="1:67" x14ac:dyDescent="0.3">
      <c r="A176" s="19" t="s">
        <v>415</v>
      </c>
      <c r="B176" s="16" t="s">
        <v>423</v>
      </c>
      <c r="C176" s="160">
        <v>50050</v>
      </c>
      <c r="D176" s="160">
        <v>50050</v>
      </c>
      <c r="E176" s="161">
        <v>0.96400161790481331</v>
      </c>
      <c r="F176" s="162">
        <v>0.68834465534465539</v>
      </c>
      <c r="G176" s="160">
        <v>3445165</v>
      </c>
      <c r="H176" s="163">
        <v>140969261.47</v>
      </c>
      <c r="I176" s="163">
        <v>3391106.7858602614</v>
      </c>
      <c r="J176" s="160"/>
      <c r="K176" s="160"/>
      <c r="L176" s="161">
        <v>0</v>
      </c>
      <c r="M176" s="162">
        <v>0</v>
      </c>
      <c r="N176" s="160"/>
      <c r="O176" s="163">
        <v>0</v>
      </c>
      <c r="P176" s="163">
        <v>0</v>
      </c>
      <c r="Q176" s="160"/>
      <c r="R176" s="160"/>
      <c r="S176" s="161">
        <v>0</v>
      </c>
      <c r="T176" s="162">
        <v>0</v>
      </c>
      <c r="U176" s="160"/>
      <c r="V176" s="165">
        <v>0</v>
      </c>
      <c r="W176" s="163">
        <v>0</v>
      </c>
      <c r="X176" s="160">
        <v>285</v>
      </c>
      <c r="Y176" s="160">
        <v>285</v>
      </c>
      <c r="Z176" s="161">
        <v>5.4893199021552805E-3</v>
      </c>
      <c r="AA176" s="162">
        <v>0.63224561403508772</v>
      </c>
      <c r="AB176" s="160">
        <v>18019</v>
      </c>
      <c r="AC176" s="165">
        <v>737301.44200000004</v>
      </c>
      <c r="AD176" s="163">
        <v>37368.72989215111</v>
      </c>
      <c r="AE176" s="160"/>
      <c r="AF176" s="160"/>
      <c r="AG176" s="161">
        <v>0</v>
      </c>
      <c r="AH176" s="162">
        <v>0</v>
      </c>
      <c r="AI176" s="160"/>
      <c r="AJ176" s="163">
        <v>0</v>
      </c>
      <c r="AK176" s="160"/>
      <c r="AL176" s="160"/>
      <c r="AM176" s="162">
        <v>0</v>
      </c>
      <c r="AN176" s="160"/>
      <c r="AO176" s="160">
        <v>0</v>
      </c>
      <c r="AP176" s="160"/>
      <c r="AQ176" s="160"/>
      <c r="AR176" s="160"/>
      <c r="AS176" s="161">
        <v>0</v>
      </c>
      <c r="AT176" s="162">
        <v>0</v>
      </c>
      <c r="AU176" s="160"/>
      <c r="AV176" s="356">
        <v>0</v>
      </c>
      <c r="AW176" s="160">
        <v>1584</v>
      </c>
      <c r="AX176" s="160">
        <v>59</v>
      </c>
      <c r="AY176" s="160">
        <v>59</v>
      </c>
      <c r="AZ176" s="161">
        <v>1.1363855236040756E-3</v>
      </c>
      <c r="BA176" s="162">
        <v>0.12118644067796611</v>
      </c>
      <c r="BB176" s="160">
        <v>715</v>
      </c>
      <c r="BC176" s="163">
        <v>13872.240545517088</v>
      </c>
      <c r="BD176" s="160"/>
      <c r="BE176" s="160"/>
      <c r="BF176" s="161">
        <v>0</v>
      </c>
      <c r="BG176" s="162">
        <v>0</v>
      </c>
      <c r="BH176" s="160"/>
      <c r="BI176" s="163">
        <v>0</v>
      </c>
      <c r="BJ176" s="160">
        <v>1525</v>
      </c>
      <c r="BK176" s="160">
        <v>1525</v>
      </c>
      <c r="BL176" s="161">
        <v>2.9372676669427378E-2</v>
      </c>
      <c r="BM176" s="162">
        <v>0.1461967213114754</v>
      </c>
      <c r="BN176" s="160">
        <v>22295</v>
      </c>
      <c r="BO176" s="163">
        <v>164778.13075413287</v>
      </c>
    </row>
    <row r="177" spans="1:67" x14ac:dyDescent="0.3">
      <c r="A177" s="19" t="s">
        <v>415</v>
      </c>
      <c r="B177" s="16" t="s">
        <v>425</v>
      </c>
      <c r="C177" s="160">
        <v>118846</v>
      </c>
      <c r="D177" s="160">
        <v>118846</v>
      </c>
      <c r="E177" s="161">
        <v>0.8877319310406645</v>
      </c>
      <c r="F177" s="162">
        <v>0.71758081887484648</v>
      </c>
      <c r="G177" s="160">
        <v>8528161</v>
      </c>
      <c r="H177" s="163">
        <v>348955291.79799998</v>
      </c>
      <c r="I177" s="163">
        <v>8052337.2042427314</v>
      </c>
      <c r="J177" s="160"/>
      <c r="K177" s="160"/>
      <c r="L177" s="161">
        <v>0</v>
      </c>
      <c r="M177" s="162">
        <v>0</v>
      </c>
      <c r="N177" s="160"/>
      <c r="O177" s="163">
        <v>0</v>
      </c>
      <c r="P177" s="163">
        <v>0</v>
      </c>
      <c r="Q177" s="160">
        <v>130</v>
      </c>
      <c r="R177" s="160">
        <v>130</v>
      </c>
      <c r="S177" s="161">
        <v>9.7104783531028714E-4</v>
      </c>
      <c r="T177" s="162">
        <v>6.7846153846153848E-2</v>
      </c>
      <c r="U177" s="160">
        <v>882</v>
      </c>
      <c r="V177" s="165">
        <v>36089.675999999999</v>
      </c>
      <c r="W177" s="163">
        <v>10627.061370672387</v>
      </c>
      <c r="X177" s="160">
        <v>3439</v>
      </c>
      <c r="Y177" s="160">
        <v>3439</v>
      </c>
      <c r="Z177" s="161">
        <v>2.5687950043323672E-2</v>
      </c>
      <c r="AA177" s="162">
        <v>0.48009886594940387</v>
      </c>
      <c r="AB177" s="160">
        <v>165106</v>
      </c>
      <c r="AC177" s="165">
        <v>6755807.3080000002</v>
      </c>
      <c r="AD177" s="163">
        <v>450916.00736529008</v>
      </c>
      <c r="AE177" s="160"/>
      <c r="AF177" s="160"/>
      <c r="AG177" s="161">
        <v>0</v>
      </c>
      <c r="AH177" s="162">
        <v>0</v>
      </c>
      <c r="AI177" s="160"/>
      <c r="AJ177" s="163">
        <v>0</v>
      </c>
      <c r="AK177" s="160"/>
      <c r="AL177" s="160"/>
      <c r="AM177" s="162">
        <v>0</v>
      </c>
      <c r="AN177" s="160"/>
      <c r="AO177" s="160">
        <v>0</v>
      </c>
      <c r="AP177" s="160"/>
      <c r="AQ177" s="160"/>
      <c r="AR177" s="160"/>
      <c r="AS177" s="161">
        <v>0</v>
      </c>
      <c r="AT177" s="162">
        <v>0</v>
      </c>
      <c r="AU177" s="160"/>
      <c r="AV177" s="356">
        <v>0</v>
      </c>
      <c r="AW177" s="160">
        <v>11461</v>
      </c>
      <c r="AX177" s="160">
        <v>8897</v>
      </c>
      <c r="AY177" s="160">
        <v>8897</v>
      </c>
      <c r="AZ177" s="161">
        <v>6.6457019928889416E-2</v>
      </c>
      <c r="BA177" s="162">
        <v>0.14169944925255704</v>
      </c>
      <c r="BB177" s="160">
        <v>126070</v>
      </c>
      <c r="BC177" s="163">
        <v>2091886.8497197549</v>
      </c>
      <c r="BD177" s="160"/>
      <c r="BE177" s="160"/>
      <c r="BF177" s="161">
        <v>0</v>
      </c>
      <c r="BG177" s="162">
        <v>0</v>
      </c>
      <c r="BH177" s="160"/>
      <c r="BI177" s="163">
        <v>0</v>
      </c>
      <c r="BJ177" s="160">
        <v>2564</v>
      </c>
      <c r="BK177" s="160">
        <v>2564</v>
      </c>
      <c r="BL177" s="161">
        <v>1.9152051151812125E-2</v>
      </c>
      <c r="BM177" s="162">
        <v>0.13030031201248049</v>
      </c>
      <c r="BN177" s="160">
        <v>33409</v>
      </c>
      <c r="BO177" s="163">
        <v>277043.36213350599</v>
      </c>
    </row>
    <row r="178" spans="1:67" x14ac:dyDescent="0.3">
      <c r="A178" s="19" t="s">
        <v>415</v>
      </c>
      <c r="B178" s="16" t="s">
        <v>427</v>
      </c>
      <c r="C178" s="160">
        <v>176590</v>
      </c>
      <c r="D178" s="160">
        <v>164339</v>
      </c>
      <c r="E178" s="161">
        <v>0.76515751147696687</v>
      </c>
      <c r="F178" s="162">
        <v>0.76414046574458894</v>
      </c>
      <c r="G178" s="160">
        <v>12557808</v>
      </c>
      <c r="H178" s="163">
        <v>513840387.74400002</v>
      </c>
      <c r="I178" s="163">
        <v>11134687.274355436</v>
      </c>
      <c r="J178" s="160"/>
      <c r="K178" s="160"/>
      <c r="L178" s="161">
        <v>0</v>
      </c>
      <c r="M178" s="162">
        <v>0</v>
      </c>
      <c r="N178" s="160"/>
      <c r="O178" s="163">
        <v>0</v>
      </c>
      <c r="P178" s="163">
        <v>0</v>
      </c>
      <c r="Q178" s="160">
        <v>4355</v>
      </c>
      <c r="R178" s="160">
        <v>4355</v>
      </c>
      <c r="S178" s="161">
        <v>2.027675087765041E-2</v>
      </c>
      <c r="T178" s="162">
        <v>0.11132491389207808</v>
      </c>
      <c r="U178" s="160">
        <v>48482</v>
      </c>
      <c r="V178" s="165">
        <v>1983786.476</v>
      </c>
      <c r="W178" s="163">
        <v>356006.55591752497</v>
      </c>
      <c r="X178" s="160">
        <v>2309</v>
      </c>
      <c r="Y178" s="160">
        <v>2309</v>
      </c>
      <c r="Z178" s="161">
        <v>1.0750635539952881E-2</v>
      </c>
      <c r="AA178" s="162">
        <v>0.51217843222174109</v>
      </c>
      <c r="AB178" s="160">
        <v>118262</v>
      </c>
      <c r="AC178" s="165">
        <v>4839044.5159999998</v>
      </c>
      <c r="AD178" s="163">
        <v>302752.27130167338</v>
      </c>
      <c r="AE178" s="160">
        <v>106</v>
      </c>
      <c r="AF178" s="160">
        <v>106</v>
      </c>
      <c r="AG178" s="161">
        <v>4.935328571827655E-4</v>
      </c>
      <c r="AH178" s="162">
        <v>0.15566037735849056</v>
      </c>
      <c r="AI178" s="160">
        <v>1650</v>
      </c>
      <c r="AJ178" s="163">
        <v>16172.072600716294</v>
      </c>
      <c r="AK178" s="160"/>
      <c r="AL178" s="160"/>
      <c r="AM178" s="162">
        <v>0</v>
      </c>
      <c r="AN178" s="160"/>
      <c r="AO178" s="160">
        <v>0</v>
      </c>
      <c r="AP178" s="160"/>
      <c r="AQ178" s="160">
        <v>6183</v>
      </c>
      <c r="AR178" s="160">
        <v>6183</v>
      </c>
      <c r="AS178" s="161">
        <v>2.8787864678877725E-2</v>
      </c>
      <c r="AT178" s="162">
        <v>0.20099951479864142</v>
      </c>
      <c r="AU178" s="160">
        <v>124278</v>
      </c>
      <c r="AV178" s="356">
        <v>50.072999126637555</v>
      </c>
      <c r="AW178" s="160">
        <v>37486</v>
      </c>
      <c r="AX178" s="160">
        <v>362</v>
      </c>
      <c r="AY178" s="160">
        <v>362</v>
      </c>
      <c r="AZ178" s="161">
        <v>1.6854612669826518E-3</v>
      </c>
      <c r="BA178" s="162">
        <v>0.14320441988950278</v>
      </c>
      <c r="BB178" s="160">
        <v>5184</v>
      </c>
      <c r="BC178" s="163">
        <v>85114.425041986193</v>
      </c>
      <c r="BD178" s="160"/>
      <c r="BE178" s="160"/>
      <c r="BF178" s="161">
        <v>0</v>
      </c>
      <c r="BG178" s="162">
        <v>0</v>
      </c>
      <c r="BH178" s="160"/>
      <c r="BI178" s="163">
        <v>0</v>
      </c>
      <c r="BJ178" s="160">
        <v>37124</v>
      </c>
      <c r="BK178" s="160">
        <v>37124</v>
      </c>
      <c r="BL178" s="161">
        <v>0.17284824330238666</v>
      </c>
      <c r="BM178" s="162">
        <v>0.17280007542290701</v>
      </c>
      <c r="BN178" s="160">
        <v>641503</v>
      </c>
      <c r="BO178" s="163">
        <v>4011293.9843386416</v>
      </c>
    </row>
    <row r="179" spans="1:67" x14ac:dyDescent="0.3">
      <c r="A179" s="19" t="s">
        <v>415</v>
      </c>
      <c r="B179" s="16" t="s">
        <v>429</v>
      </c>
      <c r="C179" s="160">
        <v>136065</v>
      </c>
      <c r="D179" s="160">
        <v>136008</v>
      </c>
      <c r="E179" s="161">
        <v>0.92971494975733138</v>
      </c>
      <c r="F179" s="162">
        <v>0.7223612581612846</v>
      </c>
      <c r="G179" s="160">
        <v>9824691</v>
      </c>
      <c r="H179" s="163">
        <v>402006706.338</v>
      </c>
      <c r="I179" s="163">
        <v>9215137.8967289217</v>
      </c>
      <c r="J179" s="160"/>
      <c r="K179" s="160"/>
      <c r="L179" s="161">
        <v>0</v>
      </c>
      <c r="M179" s="162">
        <v>0</v>
      </c>
      <c r="N179" s="160"/>
      <c r="O179" s="163">
        <v>0</v>
      </c>
      <c r="P179" s="163">
        <v>0</v>
      </c>
      <c r="Q179" s="160">
        <v>7</v>
      </c>
      <c r="R179" s="160">
        <v>7</v>
      </c>
      <c r="S179" s="161">
        <v>4.7850160639825007E-5</v>
      </c>
      <c r="T179" s="162">
        <v>8.5714285714285715E-2</v>
      </c>
      <c r="U179" s="160">
        <v>60</v>
      </c>
      <c r="V179" s="165">
        <v>2455.08</v>
      </c>
      <c r="W179" s="163">
        <v>572.22638149774389</v>
      </c>
      <c r="X179" s="160">
        <v>1215</v>
      </c>
      <c r="Y179" s="160">
        <v>1215</v>
      </c>
      <c r="Z179" s="161">
        <v>8.3054207396267687E-3</v>
      </c>
      <c r="AA179" s="162">
        <v>0.5186995884773663</v>
      </c>
      <c r="AB179" s="160">
        <v>63022</v>
      </c>
      <c r="AC179" s="165">
        <v>2578734.196</v>
      </c>
      <c r="AD179" s="163">
        <v>159308.79585601264</v>
      </c>
      <c r="AE179" s="160">
        <v>12</v>
      </c>
      <c r="AF179" s="160">
        <v>12</v>
      </c>
      <c r="AG179" s="161">
        <v>8.2028846811128578E-5</v>
      </c>
      <c r="AH179" s="162">
        <v>0.13333333333333333</v>
      </c>
      <c r="AI179" s="160">
        <v>160</v>
      </c>
      <c r="AJ179" s="163">
        <v>1830.8006717792032</v>
      </c>
      <c r="AK179" s="160"/>
      <c r="AL179" s="160"/>
      <c r="AM179" s="162">
        <v>0</v>
      </c>
      <c r="AN179" s="160"/>
      <c r="AO179" s="160">
        <v>0</v>
      </c>
      <c r="AP179" s="160"/>
      <c r="AQ179" s="160"/>
      <c r="AR179" s="160"/>
      <c r="AS179" s="161">
        <v>0</v>
      </c>
      <c r="AT179" s="162">
        <v>0</v>
      </c>
      <c r="AU179" s="160"/>
      <c r="AV179" s="356">
        <v>0</v>
      </c>
      <c r="AW179" s="160">
        <v>9050</v>
      </c>
      <c r="AX179" s="160">
        <v>720</v>
      </c>
      <c r="AY179" s="160">
        <v>720</v>
      </c>
      <c r="AZ179" s="161">
        <v>4.9217308086677144E-3</v>
      </c>
      <c r="BA179" s="162">
        <v>0.13150000000000001</v>
      </c>
      <c r="BB179" s="160">
        <v>9468</v>
      </c>
      <c r="BC179" s="163">
        <v>169288.35919953059</v>
      </c>
      <c r="BD179" s="160"/>
      <c r="BE179" s="160"/>
      <c r="BF179" s="161">
        <v>0</v>
      </c>
      <c r="BG179" s="162">
        <v>0</v>
      </c>
      <c r="BH179" s="160"/>
      <c r="BI179" s="163">
        <v>0</v>
      </c>
      <c r="BJ179" s="160">
        <v>8330</v>
      </c>
      <c r="BK179" s="160">
        <v>8328</v>
      </c>
      <c r="BL179" s="161">
        <v>5.6928019686923237E-2</v>
      </c>
      <c r="BM179" s="162">
        <v>0.13189961575408263</v>
      </c>
      <c r="BN179" s="160">
        <v>109846</v>
      </c>
      <c r="BO179" s="163">
        <v>899850.67076748749</v>
      </c>
    </row>
    <row r="180" spans="1:67" x14ac:dyDescent="0.3">
      <c r="A180" s="19" t="s">
        <v>415</v>
      </c>
      <c r="B180" s="16" t="s">
        <v>431</v>
      </c>
      <c r="C180" s="160">
        <v>1590</v>
      </c>
      <c r="D180" s="160">
        <v>1590</v>
      </c>
      <c r="E180" s="161">
        <v>0.9839108910891089</v>
      </c>
      <c r="F180" s="162">
        <v>0.75011949685534585</v>
      </c>
      <c r="G180" s="160">
        <v>119269</v>
      </c>
      <c r="H180" s="163">
        <v>4880248.9419999998</v>
      </c>
      <c r="I180" s="163">
        <v>107729.4663240323</v>
      </c>
      <c r="J180" s="160"/>
      <c r="K180" s="160"/>
      <c r="L180" s="161">
        <v>0</v>
      </c>
      <c r="M180" s="162">
        <v>0</v>
      </c>
      <c r="N180" s="160"/>
      <c r="O180" s="163">
        <v>0</v>
      </c>
      <c r="P180" s="163">
        <v>0</v>
      </c>
      <c r="Q180" s="160"/>
      <c r="R180" s="160"/>
      <c r="S180" s="161">
        <v>0</v>
      </c>
      <c r="T180" s="162">
        <v>0</v>
      </c>
      <c r="U180" s="160"/>
      <c r="V180" s="165">
        <v>0</v>
      </c>
      <c r="W180" s="163">
        <v>0</v>
      </c>
      <c r="X180" s="160"/>
      <c r="Y180" s="160"/>
      <c r="Z180" s="161">
        <v>0</v>
      </c>
      <c r="AA180" s="162">
        <v>0</v>
      </c>
      <c r="AB180" s="160"/>
      <c r="AC180" s="165">
        <v>0</v>
      </c>
      <c r="AD180" s="163">
        <v>0</v>
      </c>
      <c r="AE180" s="160"/>
      <c r="AF180" s="160"/>
      <c r="AG180" s="161">
        <v>0</v>
      </c>
      <c r="AH180" s="162">
        <v>0</v>
      </c>
      <c r="AI180" s="160"/>
      <c r="AJ180" s="163">
        <v>0</v>
      </c>
      <c r="AK180" s="160"/>
      <c r="AL180" s="160"/>
      <c r="AM180" s="162">
        <v>0</v>
      </c>
      <c r="AN180" s="160"/>
      <c r="AO180" s="160">
        <v>0</v>
      </c>
      <c r="AP180" s="160"/>
      <c r="AQ180" s="160"/>
      <c r="AR180" s="160"/>
      <c r="AS180" s="161">
        <v>0</v>
      </c>
      <c r="AT180" s="162">
        <v>0</v>
      </c>
      <c r="AU180" s="160"/>
      <c r="AV180" s="356">
        <v>0</v>
      </c>
      <c r="AW180" s="160">
        <v>26</v>
      </c>
      <c r="AX180" s="160"/>
      <c r="AY180" s="160"/>
      <c r="AZ180" s="161">
        <v>0</v>
      </c>
      <c r="BA180" s="162">
        <v>0</v>
      </c>
      <c r="BB180" s="160"/>
      <c r="BC180" s="163">
        <v>0</v>
      </c>
      <c r="BD180" s="160"/>
      <c r="BE180" s="160"/>
      <c r="BF180" s="161">
        <v>0</v>
      </c>
      <c r="BG180" s="162">
        <v>0</v>
      </c>
      <c r="BH180" s="160"/>
      <c r="BI180" s="163">
        <v>0</v>
      </c>
      <c r="BJ180" s="160">
        <v>26</v>
      </c>
      <c r="BK180" s="160">
        <v>26</v>
      </c>
      <c r="BL180" s="161">
        <v>1.608910891089109E-2</v>
      </c>
      <c r="BM180" s="162">
        <v>0.1223076923076923</v>
      </c>
      <c r="BN180" s="160">
        <v>318</v>
      </c>
      <c r="BO180" s="163">
        <v>2809.3320653163632</v>
      </c>
    </row>
    <row r="181" spans="1:67" x14ac:dyDescent="0.3">
      <c r="A181" s="19" t="s">
        <v>415</v>
      </c>
      <c r="B181" s="16" t="s">
        <v>433</v>
      </c>
      <c r="C181" s="160">
        <v>2226</v>
      </c>
      <c r="D181" s="160">
        <v>2226</v>
      </c>
      <c r="E181" s="161">
        <v>0.96866840731070492</v>
      </c>
      <c r="F181" s="162">
        <v>0.74924977538185089</v>
      </c>
      <c r="G181" s="160">
        <v>166783</v>
      </c>
      <c r="H181" s="163">
        <v>6824426.7939999998</v>
      </c>
      <c r="I181" s="163">
        <v>150821.25285364522</v>
      </c>
      <c r="J181" s="160"/>
      <c r="K181" s="160"/>
      <c r="L181" s="161">
        <v>0</v>
      </c>
      <c r="M181" s="162">
        <v>0</v>
      </c>
      <c r="N181" s="160"/>
      <c r="O181" s="163">
        <v>0</v>
      </c>
      <c r="P181" s="163">
        <v>0</v>
      </c>
      <c r="Q181" s="160"/>
      <c r="R181" s="160"/>
      <c r="S181" s="161">
        <v>0</v>
      </c>
      <c r="T181" s="162">
        <v>0</v>
      </c>
      <c r="U181" s="160"/>
      <c r="V181" s="165">
        <v>0</v>
      </c>
      <c r="W181" s="163">
        <v>0</v>
      </c>
      <c r="X181" s="160"/>
      <c r="Y181" s="160"/>
      <c r="Z181" s="161">
        <v>0</v>
      </c>
      <c r="AA181" s="162">
        <v>0</v>
      </c>
      <c r="AB181" s="160"/>
      <c r="AC181" s="165">
        <v>0</v>
      </c>
      <c r="AD181" s="163">
        <v>0</v>
      </c>
      <c r="AE181" s="160">
        <v>10</v>
      </c>
      <c r="AF181" s="160">
        <v>10</v>
      </c>
      <c r="AG181" s="161">
        <v>4.3516100957354219E-3</v>
      </c>
      <c r="AH181" s="162">
        <v>0.13</v>
      </c>
      <c r="AI181" s="160">
        <v>130</v>
      </c>
      <c r="AJ181" s="163">
        <v>1525.6672264826695</v>
      </c>
      <c r="AK181" s="160"/>
      <c r="AL181" s="160"/>
      <c r="AM181" s="162">
        <v>0</v>
      </c>
      <c r="AN181" s="160"/>
      <c r="AO181" s="160">
        <v>0</v>
      </c>
      <c r="AP181" s="160"/>
      <c r="AQ181" s="160"/>
      <c r="AR181" s="160"/>
      <c r="AS181" s="161">
        <v>0</v>
      </c>
      <c r="AT181" s="162">
        <v>0</v>
      </c>
      <c r="AU181" s="160"/>
      <c r="AV181" s="356">
        <v>0</v>
      </c>
      <c r="AW181" s="160">
        <v>62</v>
      </c>
      <c r="AX181" s="160">
        <v>27</v>
      </c>
      <c r="AY181" s="160">
        <v>27</v>
      </c>
      <c r="AZ181" s="161">
        <v>1.1749347258485639E-2</v>
      </c>
      <c r="BA181" s="162">
        <v>0.1174074074074074</v>
      </c>
      <c r="BB181" s="160">
        <v>317</v>
      </c>
      <c r="BC181" s="163">
        <v>6348.3134699823959</v>
      </c>
      <c r="BD181" s="160"/>
      <c r="BE181" s="160"/>
      <c r="BF181" s="161">
        <v>0</v>
      </c>
      <c r="BG181" s="162">
        <v>0</v>
      </c>
      <c r="BH181" s="160"/>
      <c r="BI181" s="163">
        <v>0</v>
      </c>
      <c r="BJ181" s="160">
        <v>35</v>
      </c>
      <c r="BK181" s="160">
        <v>35</v>
      </c>
      <c r="BL181" s="161">
        <v>1.5230635335073977E-2</v>
      </c>
      <c r="BM181" s="162">
        <v>0.11714285714285713</v>
      </c>
      <c r="BN181" s="160">
        <v>410</v>
      </c>
      <c r="BO181" s="163">
        <v>3781.7931648489507</v>
      </c>
    </row>
    <row r="182" spans="1:67" x14ac:dyDescent="0.3">
      <c r="A182" s="19" t="s">
        <v>415</v>
      </c>
      <c r="B182" s="16" t="s">
        <v>437</v>
      </c>
      <c r="C182" s="168"/>
      <c r="D182" s="168"/>
      <c r="E182" s="168"/>
      <c r="F182" s="126">
        <v>0</v>
      </c>
      <c r="G182" s="168"/>
      <c r="H182" s="163"/>
      <c r="I182" s="163"/>
      <c r="J182" s="168"/>
      <c r="K182" s="168"/>
      <c r="L182" s="168"/>
      <c r="M182" s="126">
        <v>0</v>
      </c>
      <c r="N182" s="168"/>
      <c r="O182" s="163">
        <v>0</v>
      </c>
      <c r="P182" s="163">
        <v>0</v>
      </c>
      <c r="Q182" s="168"/>
      <c r="R182" s="168"/>
      <c r="S182" s="168"/>
      <c r="T182" s="126">
        <v>0</v>
      </c>
      <c r="U182" s="168"/>
      <c r="V182" s="165">
        <v>0</v>
      </c>
      <c r="W182" s="163">
        <v>0</v>
      </c>
      <c r="X182" s="168"/>
      <c r="Y182" s="168"/>
      <c r="Z182" s="168"/>
      <c r="AA182" s="126">
        <v>0</v>
      </c>
      <c r="AB182" s="168"/>
      <c r="AC182" s="165">
        <v>0</v>
      </c>
      <c r="AD182" s="163">
        <v>0</v>
      </c>
      <c r="AE182" s="168"/>
      <c r="AF182" s="168"/>
      <c r="AG182" s="168"/>
      <c r="AH182" s="126">
        <v>0</v>
      </c>
      <c r="AI182" s="168"/>
      <c r="AJ182" s="163">
        <v>0</v>
      </c>
      <c r="AK182" s="168"/>
      <c r="AL182" s="168"/>
      <c r="AM182" s="126">
        <v>0</v>
      </c>
      <c r="AN182" s="168"/>
      <c r="AO182" s="160">
        <v>0</v>
      </c>
      <c r="AP182" s="160"/>
      <c r="AQ182" s="168"/>
      <c r="AR182" s="168"/>
      <c r="AS182" s="168"/>
      <c r="AT182" s="126">
        <v>0</v>
      </c>
      <c r="AU182" s="168"/>
      <c r="AV182" s="356">
        <v>0</v>
      </c>
      <c r="AW182" s="168"/>
      <c r="AX182" s="168"/>
      <c r="AY182" s="168"/>
      <c r="AZ182" s="168"/>
      <c r="BA182" s="126">
        <v>0</v>
      </c>
      <c r="BB182" s="168"/>
      <c r="BC182" s="163">
        <v>0</v>
      </c>
      <c r="BD182" s="168"/>
      <c r="BE182" s="168"/>
      <c r="BF182" s="168"/>
      <c r="BG182" s="126">
        <v>0</v>
      </c>
      <c r="BH182" s="168"/>
      <c r="BI182" s="163">
        <v>0</v>
      </c>
      <c r="BJ182" s="168"/>
      <c r="BK182" s="168"/>
      <c r="BL182" s="168"/>
      <c r="BM182" s="126">
        <v>0</v>
      </c>
      <c r="BN182" s="168"/>
      <c r="BO182" s="163">
        <v>0</v>
      </c>
    </row>
    <row r="183" spans="1:67" x14ac:dyDescent="0.3">
      <c r="A183" s="19" t="s">
        <v>415</v>
      </c>
      <c r="B183" s="16" t="s">
        <v>439</v>
      </c>
      <c r="C183" s="168"/>
      <c r="D183" s="168"/>
      <c r="E183" s="168"/>
      <c r="F183" s="126">
        <v>0</v>
      </c>
      <c r="G183" s="168"/>
      <c r="H183" s="163"/>
      <c r="I183" s="163"/>
      <c r="J183" s="168"/>
      <c r="K183" s="168"/>
      <c r="L183" s="168"/>
      <c r="M183" s="126">
        <v>0</v>
      </c>
      <c r="N183" s="168"/>
      <c r="O183" s="163">
        <v>0</v>
      </c>
      <c r="P183" s="163">
        <v>0</v>
      </c>
      <c r="Q183" s="168"/>
      <c r="R183" s="168"/>
      <c r="S183" s="168"/>
      <c r="T183" s="126">
        <v>0</v>
      </c>
      <c r="U183" s="168"/>
      <c r="V183" s="165">
        <v>0</v>
      </c>
      <c r="W183" s="163">
        <v>0</v>
      </c>
      <c r="X183" s="168"/>
      <c r="Y183" s="168"/>
      <c r="Z183" s="168"/>
      <c r="AA183" s="126">
        <v>0</v>
      </c>
      <c r="AB183" s="168"/>
      <c r="AC183" s="165">
        <v>0</v>
      </c>
      <c r="AD183" s="163">
        <v>0</v>
      </c>
      <c r="AE183" s="168"/>
      <c r="AF183" s="168"/>
      <c r="AG183" s="168"/>
      <c r="AH183" s="126">
        <v>0</v>
      </c>
      <c r="AI183" s="168"/>
      <c r="AJ183" s="163">
        <v>0</v>
      </c>
      <c r="AK183" s="168"/>
      <c r="AL183" s="168"/>
      <c r="AM183" s="126">
        <v>0</v>
      </c>
      <c r="AN183" s="168"/>
      <c r="AO183" s="160">
        <v>0</v>
      </c>
      <c r="AP183" s="160"/>
      <c r="AQ183" s="168"/>
      <c r="AR183" s="168"/>
      <c r="AS183" s="168"/>
      <c r="AT183" s="126">
        <v>0</v>
      </c>
      <c r="AU183" s="168"/>
      <c r="AV183" s="356">
        <v>0</v>
      </c>
      <c r="AW183" s="168"/>
      <c r="AX183" s="168"/>
      <c r="AY183" s="168"/>
      <c r="AZ183" s="168"/>
      <c r="BA183" s="126">
        <v>0</v>
      </c>
      <c r="BB183" s="168"/>
      <c r="BC183" s="163">
        <v>0</v>
      </c>
      <c r="BD183" s="168"/>
      <c r="BE183" s="168"/>
      <c r="BF183" s="168"/>
      <c r="BG183" s="126">
        <v>0</v>
      </c>
      <c r="BH183" s="168"/>
      <c r="BI183" s="163">
        <v>0</v>
      </c>
      <c r="BJ183" s="168"/>
      <c r="BK183" s="168"/>
      <c r="BL183" s="168"/>
      <c r="BM183" s="126">
        <v>0</v>
      </c>
      <c r="BN183" s="168"/>
      <c r="BO183" s="163">
        <v>0</v>
      </c>
    </row>
    <row r="184" spans="1:67" x14ac:dyDescent="0.3">
      <c r="A184" s="19" t="s">
        <v>415</v>
      </c>
      <c r="B184" s="16" t="s">
        <v>441</v>
      </c>
      <c r="C184" s="168"/>
      <c r="D184" s="168"/>
      <c r="E184" s="168"/>
      <c r="F184" s="126">
        <v>0</v>
      </c>
      <c r="G184" s="168"/>
      <c r="H184" s="163"/>
      <c r="I184" s="163"/>
      <c r="J184" s="168"/>
      <c r="K184" s="168"/>
      <c r="L184" s="168"/>
      <c r="M184" s="126">
        <v>0</v>
      </c>
      <c r="N184" s="168"/>
      <c r="O184" s="163">
        <v>0</v>
      </c>
      <c r="P184" s="163">
        <v>0</v>
      </c>
      <c r="Q184" s="168"/>
      <c r="R184" s="168"/>
      <c r="S184" s="168"/>
      <c r="T184" s="126">
        <v>0</v>
      </c>
      <c r="U184" s="168"/>
      <c r="V184" s="165">
        <v>0</v>
      </c>
      <c r="W184" s="163">
        <v>0</v>
      </c>
      <c r="X184" s="168"/>
      <c r="Y184" s="168"/>
      <c r="Z184" s="168"/>
      <c r="AA184" s="126">
        <v>0</v>
      </c>
      <c r="AB184" s="168"/>
      <c r="AC184" s="165">
        <v>0</v>
      </c>
      <c r="AD184" s="163">
        <v>0</v>
      </c>
      <c r="AE184" s="168"/>
      <c r="AF184" s="168"/>
      <c r="AG184" s="168"/>
      <c r="AH184" s="126">
        <v>0</v>
      </c>
      <c r="AI184" s="168"/>
      <c r="AJ184" s="163">
        <v>0</v>
      </c>
      <c r="AK184" s="168"/>
      <c r="AL184" s="168"/>
      <c r="AM184" s="126">
        <v>0</v>
      </c>
      <c r="AN184" s="168"/>
      <c r="AO184" s="160">
        <v>0</v>
      </c>
      <c r="AP184" s="160"/>
      <c r="AQ184" s="168"/>
      <c r="AR184" s="168"/>
      <c r="AS184" s="168"/>
      <c r="AT184" s="126">
        <v>0</v>
      </c>
      <c r="AU184" s="168"/>
      <c r="AV184" s="356">
        <v>0</v>
      </c>
      <c r="AW184" s="168"/>
      <c r="AX184" s="168"/>
      <c r="AY184" s="168"/>
      <c r="AZ184" s="168"/>
      <c r="BA184" s="126">
        <v>0</v>
      </c>
      <c r="BB184" s="168"/>
      <c r="BC184" s="163">
        <v>0</v>
      </c>
      <c r="BD184" s="168"/>
      <c r="BE184" s="168"/>
      <c r="BF184" s="168"/>
      <c r="BG184" s="126">
        <v>0</v>
      </c>
      <c r="BH184" s="168"/>
      <c r="BI184" s="163">
        <v>0</v>
      </c>
      <c r="BJ184" s="168"/>
      <c r="BK184" s="168"/>
      <c r="BL184" s="168"/>
      <c r="BM184" s="126">
        <v>0</v>
      </c>
      <c r="BN184" s="168"/>
      <c r="BO184" s="163">
        <v>0</v>
      </c>
    </row>
    <row r="185" spans="1:67" x14ac:dyDescent="0.3">
      <c r="A185" s="19" t="s">
        <v>415</v>
      </c>
      <c r="B185" s="16" t="s">
        <v>443</v>
      </c>
      <c r="C185" s="168"/>
      <c r="D185" s="168"/>
      <c r="E185" s="168"/>
      <c r="F185" s="126">
        <v>0</v>
      </c>
      <c r="G185" s="168"/>
      <c r="H185" s="163"/>
      <c r="I185" s="163"/>
      <c r="J185" s="168"/>
      <c r="K185" s="168"/>
      <c r="L185" s="168"/>
      <c r="M185" s="126">
        <v>0</v>
      </c>
      <c r="N185" s="168"/>
      <c r="O185" s="163">
        <v>0</v>
      </c>
      <c r="P185" s="163">
        <v>0</v>
      </c>
      <c r="Q185" s="168"/>
      <c r="R185" s="168"/>
      <c r="S185" s="168"/>
      <c r="T185" s="126">
        <v>0</v>
      </c>
      <c r="U185" s="168"/>
      <c r="V185" s="165">
        <v>0</v>
      </c>
      <c r="W185" s="163">
        <v>0</v>
      </c>
      <c r="X185" s="168"/>
      <c r="Y185" s="168"/>
      <c r="Z185" s="168"/>
      <c r="AA185" s="126">
        <v>0</v>
      </c>
      <c r="AB185" s="168"/>
      <c r="AC185" s="165">
        <v>0</v>
      </c>
      <c r="AD185" s="163">
        <v>0</v>
      </c>
      <c r="AE185" s="168"/>
      <c r="AF185" s="168"/>
      <c r="AG185" s="168"/>
      <c r="AH185" s="126">
        <v>0</v>
      </c>
      <c r="AI185" s="168"/>
      <c r="AJ185" s="163">
        <v>0</v>
      </c>
      <c r="AK185" s="168"/>
      <c r="AL185" s="168"/>
      <c r="AM185" s="126">
        <v>0</v>
      </c>
      <c r="AN185" s="168"/>
      <c r="AO185" s="160">
        <v>0</v>
      </c>
      <c r="AP185" s="160"/>
      <c r="AQ185" s="168"/>
      <c r="AR185" s="168"/>
      <c r="AS185" s="168"/>
      <c r="AT185" s="126">
        <v>0</v>
      </c>
      <c r="AU185" s="168"/>
      <c r="AV185" s="356">
        <v>0</v>
      </c>
      <c r="AW185" s="168"/>
      <c r="AX185" s="168"/>
      <c r="AY185" s="168"/>
      <c r="AZ185" s="168"/>
      <c r="BA185" s="126">
        <v>0</v>
      </c>
      <c r="BB185" s="168"/>
      <c r="BC185" s="163">
        <v>0</v>
      </c>
      <c r="BD185" s="168"/>
      <c r="BE185" s="168"/>
      <c r="BF185" s="168"/>
      <c r="BG185" s="126">
        <v>0</v>
      </c>
      <c r="BH185" s="168"/>
      <c r="BI185" s="163">
        <v>0</v>
      </c>
      <c r="BJ185" s="168"/>
      <c r="BK185" s="168"/>
      <c r="BL185" s="168"/>
      <c r="BM185" s="126">
        <v>0</v>
      </c>
      <c r="BN185" s="168"/>
      <c r="BO185" s="163">
        <v>0</v>
      </c>
    </row>
    <row r="186" spans="1:67" x14ac:dyDescent="0.3">
      <c r="A186" s="19" t="s">
        <v>415</v>
      </c>
      <c r="B186" s="16" t="s">
        <v>445</v>
      </c>
      <c r="C186" s="168"/>
      <c r="D186" s="168"/>
      <c r="E186" s="168"/>
      <c r="F186" s="126">
        <v>0</v>
      </c>
      <c r="G186" s="168"/>
      <c r="H186" s="163"/>
      <c r="I186" s="163"/>
      <c r="J186" s="168"/>
      <c r="K186" s="168"/>
      <c r="L186" s="168"/>
      <c r="M186" s="126">
        <v>0</v>
      </c>
      <c r="N186" s="168"/>
      <c r="O186" s="163">
        <v>0</v>
      </c>
      <c r="P186" s="163">
        <v>0</v>
      </c>
      <c r="Q186" s="168"/>
      <c r="R186" s="168"/>
      <c r="S186" s="168"/>
      <c r="T186" s="126">
        <v>0</v>
      </c>
      <c r="U186" s="168"/>
      <c r="V186" s="165">
        <v>0</v>
      </c>
      <c r="W186" s="163">
        <v>0</v>
      </c>
      <c r="X186" s="168"/>
      <c r="Y186" s="168"/>
      <c r="Z186" s="168"/>
      <c r="AA186" s="126">
        <v>0</v>
      </c>
      <c r="AB186" s="168"/>
      <c r="AC186" s="165">
        <v>0</v>
      </c>
      <c r="AD186" s="163">
        <v>0</v>
      </c>
      <c r="AE186" s="168"/>
      <c r="AF186" s="168"/>
      <c r="AG186" s="168"/>
      <c r="AH186" s="126">
        <v>0</v>
      </c>
      <c r="AI186" s="168"/>
      <c r="AJ186" s="163">
        <v>0</v>
      </c>
      <c r="AK186" s="168"/>
      <c r="AL186" s="168"/>
      <c r="AM186" s="126">
        <v>0</v>
      </c>
      <c r="AN186" s="168"/>
      <c r="AO186" s="160">
        <v>0</v>
      </c>
      <c r="AP186" s="160"/>
      <c r="AQ186" s="168"/>
      <c r="AR186" s="168"/>
      <c r="AS186" s="168"/>
      <c r="AT186" s="126">
        <v>0</v>
      </c>
      <c r="AU186" s="168"/>
      <c r="AV186" s="356">
        <v>0</v>
      </c>
      <c r="AW186" s="168"/>
      <c r="AX186" s="168"/>
      <c r="AY186" s="168"/>
      <c r="AZ186" s="168"/>
      <c r="BA186" s="126">
        <v>0</v>
      </c>
      <c r="BB186" s="168"/>
      <c r="BC186" s="163">
        <v>0</v>
      </c>
      <c r="BD186" s="168"/>
      <c r="BE186" s="168"/>
      <c r="BF186" s="168"/>
      <c r="BG186" s="126">
        <v>0</v>
      </c>
      <c r="BH186" s="168"/>
      <c r="BI186" s="163">
        <v>0</v>
      </c>
      <c r="BJ186" s="168"/>
      <c r="BK186" s="168"/>
      <c r="BL186" s="168"/>
      <c r="BM186" s="126">
        <v>0</v>
      </c>
      <c r="BN186" s="168"/>
      <c r="BO186" s="163">
        <v>0</v>
      </c>
    </row>
    <row r="187" spans="1:67" x14ac:dyDescent="0.3">
      <c r="A187" s="19" t="s">
        <v>415</v>
      </c>
      <c r="B187" s="16" t="s">
        <v>447</v>
      </c>
      <c r="C187" s="168"/>
      <c r="D187" s="168"/>
      <c r="E187" s="168"/>
      <c r="F187" s="126">
        <v>0</v>
      </c>
      <c r="G187" s="168"/>
      <c r="H187" s="163"/>
      <c r="I187" s="163"/>
      <c r="J187" s="168"/>
      <c r="K187" s="168"/>
      <c r="L187" s="168"/>
      <c r="M187" s="126">
        <v>0</v>
      </c>
      <c r="N187" s="168"/>
      <c r="O187" s="163">
        <v>0</v>
      </c>
      <c r="P187" s="163">
        <v>0</v>
      </c>
      <c r="Q187" s="168"/>
      <c r="R187" s="168"/>
      <c r="S187" s="168"/>
      <c r="T187" s="126">
        <v>0</v>
      </c>
      <c r="U187" s="168"/>
      <c r="V187" s="165">
        <v>0</v>
      </c>
      <c r="W187" s="163">
        <v>0</v>
      </c>
      <c r="X187" s="168"/>
      <c r="Y187" s="168"/>
      <c r="Z187" s="168"/>
      <c r="AA187" s="126">
        <v>0</v>
      </c>
      <c r="AB187" s="168"/>
      <c r="AC187" s="165">
        <v>0</v>
      </c>
      <c r="AD187" s="163">
        <v>0</v>
      </c>
      <c r="AE187" s="168"/>
      <c r="AF187" s="168"/>
      <c r="AG187" s="168"/>
      <c r="AH187" s="126">
        <v>0</v>
      </c>
      <c r="AI187" s="168"/>
      <c r="AJ187" s="163">
        <v>0</v>
      </c>
      <c r="AK187" s="168"/>
      <c r="AL187" s="168"/>
      <c r="AM187" s="126">
        <v>0</v>
      </c>
      <c r="AN187" s="168"/>
      <c r="AO187" s="160">
        <v>0</v>
      </c>
      <c r="AP187" s="160"/>
      <c r="AQ187" s="168"/>
      <c r="AR187" s="168"/>
      <c r="AS187" s="168"/>
      <c r="AT187" s="126">
        <v>0</v>
      </c>
      <c r="AU187" s="168"/>
      <c r="AV187" s="356">
        <v>0</v>
      </c>
      <c r="AW187" s="168"/>
      <c r="AX187" s="168"/>
      <c r="AY187" s="168"/>
      <c r="AZ187" s="168"/>
      <c r="BA187" s="126">
        <v>0</v>
      </c>
      <c r="BB187" s="168"/>
      <c r="BC187" s="163">
        <v>0</v>
      </c>
      <c r="BD187" s="168"/>
      <c r="BE187" s="168"/>
      <c r="BF187" s="168"/>
      <c r="BG187" s="126">
        <v>0</v>
      </c>
      <c r="BH187" s="168"/>
      <c r="BI187" s="163">
        <v>0</v>
      </c>
      <c r="BJ187" s="168"/>
      <c r="BK187" s="168"/>
      <c r="BL187" s="168"/>
      <c r="BM187" s="126">
        <v>0</v>
      </c>
      <c r="BN187" s="168"/>
      <c r="BO187" s="163">
        <v>0</v>
      </c>
    </row>
    <row r="188" spans="1:67" x14ac:dyDescent="0.3">
      <c r="A188" s="19" t="s">
        <v>415</v>
      </c>
      <c r="B188" s="16" t="s">
        <v>449</v>
      </c>
      <c r="C188" s="168"/>
      <c r="D188" s="168"/>
      <c r="E188" s="168"/>
      <c r="F188" s="126">
        <v>0</v>
      </c>
      <c r="G188" s="168"/>
      <c r="H188" s="163"/>
      <c r="I188" s="163"/>
      <c r="J188" s="168"/>
      <c r="K188" s="168"/>
      <c r="L188" s="168"/>
      <c r="M188" s="126">
        <v>0</v>
      </c>
      <c r="N188" s="168"/>
      <c r="O188" s="163">
        <v>0</v>
      </c>
      <c r="P188" s="163">
        <v>0</v>
      </c>
      <c r="Q188" s="168"/>
      <c r="R188" s="168"/>
      <c r="S188" s="168"/>
      <c r="T188" s="126">
        <v>0</v>
      </c>
      <c r="U188" s="168"/>
      <c r="V188" s="165">
        <v>0</v>
      </c>
      <c r="W188" s="163">
        <v>0</v>
      </c>
      <c r="X188" s="168"/>
      <c r="Y188" s="168"/>
      <c r="Z188" s="168"/>
      <c r="AA188" s="126">
        <v>0</v>
      </c>
      <c r="AB188" s="168"/>
      <c r="AC188" s="165">
        <v>0</v>
      </c>
      <c r="AD188" s="163">
        <v>0</v>
      </c>
      <c r="AE188" s="168"/>
      <c r="AF188" s="168"/>
      <c r="AG188" s="168"/>
      <c r="AH188" s="126">
        <v>0</v>
      </c>
      <c r="AI188" s="168"/>
      <c r="AJ188" s="163">
        <v>0</v>
      </c>
      <c r="AK188" s="168"/>
      <c r="AL188" s="168"/>
      <c r="AM188" s="126">
        <v>0</v>
      </c>
      <c r="AN188" s="168"/>
      <c r="AO188" s="160">
        <v>0</v>
      </c>
      <c r="AP188" s="160"/>
      <c r="AQ188" s="168"/>
      <c r="AR188" s="168"/>
      <c r="AS188" s="168"/>
      <c r="AT188" s="126">
        <v>0</v>
      </c>
      <c r="AU188" s="168"/>
      <c r="AV188" s="356">
        <v>0</v>
      </c>
      <c r="AW188" s="168"/>
      <c r="AX188" s="168"/>
      <c r="AY188" s="168"/>
      <c r="AZ188" s="168"/>
      <c r="BA188" s="126">
        <v>0</v>
      </c>
      <c r="BB188" s="168"/>
      <c r="BC188" s="163">
        <v>0</v>
      </c>
      <c r="BD188" s="168"/>
      <c r="BE188" s="168"/>
      <c r="BF188" s="168"/>
      <c r="BG188" s="126">
        <v>0</v>
      </c>
      <c r="BH188" s="168"/>
      <c r="BI188" s="163">
        <v>0</v>
      </c>
      <c r="BJ188" s="168"/>
      <c r="BK188" s="168"/>
      <c r="BL188" s="168"/>
      <c r="BM188" s="126">
        <v>0</v>
      </c>
      <c r="BN188" s="168"/>
      <c r="BO188" s="163">
        <v>0</v>
      </c>
    </row>
    <row r="189" spans="1:67" x14ac:dyDescent="0.3">
      <c r="A189" s="19" t="s">
        <v>415</v>
      </c>
      <c r="B189" s="16" t="s">
        <v>451</v>
      </c>
      <c r="C189" s="168"/>
      <c r="D189" s="168"/>
      <c r="E189" s="168"/>
      <c r="F189" s="126">
        <v>0</v>
      </c>
      <c r="G189" s="168"/>
      <c r="H189" s="163"/>
      <c r="I189" s="163"/>
      <c r="J189" s="168"/>
      <c r="K189" s="168"/>
      <c r="L189" s="168"/>
      <c r="M189" s="126">
        <v>0</v>
      </c>
      <c r="N189" s="168"/>
      <c r="O189" s="163">
        <v>0</v>
      </c>
      <c r="P189" s="163">
        <v>0</v>
      </c>
      <c r="Q189" s="168"/>
      <c r="R189" s="168"/>
      <c r="S189" s="168"/>
      <c r="T189" s="126">
        <v>0</v>
      </c>
      <c r="U189" s="168"/>
      <c r="V189" s="165">
        <v>0</v>
      </c>
      <c r="W189" s="163">
        <v>0</v>
      </c>
      <c r="X189" s="168"/>
      <c r="Y189" s="168"/>
      <c r="Z189" s="168"/>
      <c r="AA189" s="126">
        <v>0</v>
      </c>
      <c r="AB189" s="168"/>
      <c r="AC189" s="165">
        <v>0</v>
      </c>
      <c r="AD189" s="163">
        <v>0</v>
      </c>
      <c r="AE189" s="168"/>
      <c r="AF189" s="168"/>
      <c r="AG189" s="168"/>
      <c r="AH189" s="126">
        <v>0</v>
      </c>
      <c r="AI189" s="168"/>
      <c r="AJ189" s="163">
        <v>0</v>
      </c>
      <c r="AK189" s="168"/>
      <c r="AL189" s="168"/>
      <c r="AM189" s="126">
        <v>0</v>
      </c>
      <c r="AN189" s="168"/>
      <c r="AO189" s="160">
        <v>0</v>
      </c>
      <c r="AP189" s="160"/>
      <c r="AQ189" s="168"/>
      <c r="AR189" s="168"/>
      <c r="AS189" s="168"/>
      <c r="AT189" s="126">
        <v>0</v>
      </c>
      <c r="AU189" s="168"/>
      <c r="AV189" s="356">
        <v>0</v>
      </c>
      <c r="AW189" s="168"/>
      <c r="AX189" s="168"/>
      <c r="AY189" s="168"/>
      <c r="AZ189" s="168"/>
      <c r="BA189" s="126">
        <v>0</v>
      </c>
      <c r="BB189" s="168"/>
      <c r="BC189" s="163">
        <v>0</v>
      </c>
      <c r="BD189" s="168"/>
      <c r="BE189" s="168"/>
      <c r="BF189" s="168"/>
      <c r="BG189" s="126">
        <v>0</v>
      </c>
      <c r="BH189" s="168"/>
      <c r="BI189" s="163">
        <v>0</v>
      </c>
      <c r="BJ189" s="168"/>
      <c r="BK189" s="168"/>
      <c r="BL189" s="168"/>
      <c r="BM189" s="126">
        <v>0</v>
      </c>
      <c r="BN189" s="168"/>
      <c r="BO189" s="163">
        <v>0</v>
      </c>
    </row>
    <row r="190" spans="1:67" x14ac:dyDescent="0.3">
      <c r="A190" s="19" t="s">
        <v>415</v>
      </c>
      <c r="B190" s="16" t="s">
        <v>453</v>
      </c>
      <c r="C190" s="168"/>
      <c r="D190" s="168"/>
      <c r="E190" s="168"/>
      <c r="F190" s="126">
        <v>0</v>
      </c>
      <c r="G190" s="168"/>
      <c r="H190" s="163"/>
      <c r="I190" s="163"/>
      <c r="J190" s="168"/>
      <c r="K190" s="168"/>
      <c r="L190" s="168"/>
      <c r="M190" s="126">
        <v>0</v>
      </c>
      <c r="N190" s="168"/>
      <c r="O190" s="163">
        <v>0</v>
      </c>
      <c r="P190" s="163">
        <v>0</v>
      </c>
      <c r="Q190" s="168"/>
      <c r="R190" s="168"/>
      <c r="S190" s="168"/>
      <c r="T190" s="126">
        <v>0</v>
      </c>
      <c r="U190" s="168"/>
      <c r="V190" s="165">
        <v>0</v>
      </c>
      <c r="W190" s="163">
        <v>0</v>
      </c>
      <c r="X190" s="168"/>
      <c r="Y190" s="168"/>
      <c r="Z190" s="168"/>
      <c r="AA190" s="126">
        <v>0</v>
      </c>
      <c r="AB190" s="168"/>
      <c r="AC190" s="165">
        <v>0</v>
      </c>
      <c r="AD190" s="163">
        <v>0</v>
      </c>
      <c r="AE190" s="168"/>
      <c r="AF190" s="168"/>
      <c r="AG190" s="168"/>
      <c r="AH190" s="126">
        <v>0</v>
      </c>
      <c r="AI190" s="168"/>
      <c r="AJ190" s="163">
        <v>0</v>
      </c>
      <c r="AK190" s="168"/>
      <c r="AL190" s="168"/>
      <c r="AM190" s="126">
        <v>0</v>
      </c>
      <c r="AN190" s="168"/>
      <c r="AO190" s="160">
        <v>0</v>
      </c>
      <c r="AP190" s="160"/>
      <c r="AQ190" s="168"/>
      <c r="AR190" s="168"/>
      <c r="AS190" s="168"/>
      <c r="AT190" s="126">
        <v>0</v>
      </c>
      <c r="AU190" s="168"/>
      <c r="AV190" s="356">
        <v>0</v>
      </c>
      <c r="AW190" s="168"/>
      <c r="AX190" s="168"/>
      <c r="AY190" s="168"/>
      <c r="AZ190" s="168"/>
      <c r="BA190" s="126">
        <v>0</v>
      </c>
      <c r="BB190" s="168"/>
      <c r="BC190" s="163">
        <v>0</v>
      </c>
      <c r="BD190" s="168"/>
      <c r="BE190" s="168"/>
      <c r="BF190" s="168"/>
      <c r="BG190" s="126">
        <v>0</v>
      </c>
      <c r="BH190" s="168"/>
      <c r="BI190" s="163">
        <v>0</v>
      </c>
      <c r="BJ190" s="168"/>
      <c r="BK190" s="168"/>
      <c r="BL190" s="168"/>
      <c r="BM190" s="126">
        <v>0</v>
      </c>
      <c r="BN190" s="168"/>
      <c r="BO190" s="163">
        <v>0</v>
      </c>
    </row>
    <row r="191" spans="1:67" x14ac:dyDescent="0.3">
      <c r="A191" s="19" t="s">
        <v>415</v>
      </c>
      <c r="B191" s="16" t="s">
        <v>455</v>
      </c>
      <c r="C191" s="168"/>
      <c r="D191" s="168"/>
      <c r="E191" s="168"/>
      <c r="F191" s="126">
        <v>0</v>
      </c>
      <c r="G191" s="168"/>
      <c r="H191" s="163"/>
      <c r="I191" s="163"/>
      <c r="J191" s="168"/>
      <c r="K191" s="168"/>
      <c r="L191" s="168"/>
      <c r="M191" s="126">
        <v>0</v>
      </c>
      <c r="N191" s="168"/>
      <c r="O191" s="163">
        <v>0</v>
      </c>
      <c r="P191" s="163">
        <v>0</v>
      </c>
      <c r="Q191" s="168"/>
      <c r="R191" s="168"/>
      <c r="S191" s="168"/>
      <c r="T191" s="126">
        <v>0</v>
      </c>
      <c r="U191" s="168"/>
      <c r="V191" s="165">
        <v>0</v>
      </c>
      <c r="W191" s="163">
        <v>0</v>
      </c>
      <c r="X191" s="168"/>
      <c r="Y191" s="168"/>
      <c r="Z191" s="168"/>
      <c r="AA191" s="126">
        <v>0</v>
      </c>
      <c r="AB191" s="168"/>
      <c r="AC191" s="165">
        <v>0</v>
      </c>
      <c r="AD191" s="163">
        <v>0</v>
      </c>
      <c r="AE191" s="168"/>
      <c r="AF191" s="168"/>
      <c r="AG191" s="168"/>
      <c r="AH191" s="126">
        <v>0</v>
      </c>
      <c r="AI191" s="168"/>
      <c r="AJ191" s="163">
        <v>0</v>
      </c>
      <c r="AK191" s="168"/>
      <c r="AL191" s="168"/>
      <c r="AM191" s="126">
        <v>0</v>
      </c>
      <c r="AN191" s="168"/>
      <c r="AO191" s="160">
        <v>0</v>
      </c>
      <c r="AP191" s="160"/>
      <c r="AQ191" s="168"/>
      <c r="AR191" s="168"/>
      <c r="AS191" s="168"/>
      <c r="AT191" s="126">
        <v>0</v>
      </c>
      <c r="AU191" s="168"/>
      <c r="AV191" s="356">
        <v>0</v>
      </c>
      <c r="AW191" s="168"/>
      <c r="AX191" s="168"/>
      <c r="AY191" s="168"/>
      <c r="AZ191" s="168"/>
      <c r="BA191" s="126">
        <v>0</v>
      </c>
      <c r="BB191" s="168"/>
      <c r="BC191" s="163">
        <v>0</v>
      </c>
      <c r="BD191" s="168"/>
      <c r="BE191" s="168"/>
      <c r="BF191" s="168"/>
      <c r="BG191" s="126">
        <v>0</v>
      </c>
      <c r="BH191" s="168"/>
      <c r="BI191" s="163">
        <v>0</v>
      </c>
      <c r="BJ191" s="168"/>
      <c r="BK191" s="168"/>
      <c r="BL191" s="168"/>
      <c r="BM191" s="126">
        <v>0</v>
      </c>
      <c r="BN191" s="168"/>
      <c r="BO191" s="163">
        <v>0</v>
      </c>
    </row>
    <row r="192" spans="1:67" x14ac:dyDescent="0.3">
      <c r="A192" s="19" t="s">
        <v>415</v>
      </c>
      <c r="B192" s="16" t="s">
        <v>457</v>
      </c>
      <c r="C192" s="168"/>
      <c r="D192" s="168"/>
      <c r="E192" s="168"/>
      <c r="F192" s="126">
        <v>0</v>
      </c>
      <c r="G192" s="168"/>
      <c r="H192" s="163"/>
      <c r="I192" s="163"/>
      <c r="J192" s="168"/>
      <c r="K192" s="168"/>
      <c r="L192" s="168"/>
      <c r="M192" s="126">
        <v>0</v>
      </c>
      <c r="N192" s="168"/>
      <c r="O192" s="163">
        <v>0</v>
      </c>
      <c r="P192" s="163">
        <v>0</v>
      </c>
      <c r="Q192" s="168"/>
      <c r="R192" s="168"/>
      <c r="S192" s="168"/>
      <c r="T192" s="126">
        <v>0</v>
      </c>
      <c r="U192" s="168"/>
      <c r="V192" s="165">
        <v>0</v>
      </c>
      <c r="W192" s="163">
        <v>0</v>
      </c>
      <c r="X192" s="168"/>
      <c r="Y192" s="168"/>
      <c r="Z192" s="168"/>
      <c r="AA192" s="126">
        <v>0</v>
      </c>
      <c r="AB192" s="168"/>
      <c r="AC192" s="165">
        <v>0</v>
      </c>
      <c r="AD192" s="163">
        <v>0</v>
      </c>
      <c r="AE192" s="168"/>
      <c r="AF192" s="168"/>
      <c r="AG192" s="168"/>
      <c r="AH192" s="126">
        <v>0</v>
      </c>
      <c r="AI192" s="168"/>
      <c r="AJ192" s="163">
        <v>0</v>
      </c>
      <c r="AK192" s="168"/>
      <c r="AL192" s="168"/>
      <c r="AM192" s="126">
        <v>0</v>
      </c>
      <c r="AN192" s="168"/>
      <c r="AO192" s="160">
        <v>0</v>
      </c>
      <c r="AP192" s="160"/>
      <c r="AQ192" s="168"/>
      <c r="AR192" s="168"/>
      <c r="AS192" s="168"/>
      <c r="AT192" s="126">
        <v>0</v>
      </c>
      <c r="AU192" s="168"/>
      <c r="AV192" s="356">
        <v>0</v>
      </c>
      <c r="AW192" s="168"/>
      <c r="AX192" s="168"/>
      <c r="AY192" s="168"/>
      <c r="AZ192" s="168"/>
      <c r="BA192" s="126">
        <v>0</v>
      </c>
      <c r="BB192" s="168"/>
      <c r="BC192" s="163">
        <v>0</v>
      </c>
      <c r="BD192" s="168"/>
      <c r="BE192" s="168"/>
      <c r="BF192" s="168"/>
      <c r="BG192" s="126">
        <v>0</v>
      </c>
      <c r="BH192" s="168"/>
      <c r="BI192" s="163">
        <v>0</v>
      </c>
      <c r="BJ192" s="168"/>
      <c r="BK192" s="168"/>
      <c r="BL192" s="168"/>
      <c r="BM192" s="126">
        <v>0</v>
      </c>
      <c r="BN192" s="168"/>
      <c r="BO192" s="163">
        <v>0</v>
      </c>
    </row>
    <row r="193" spans="1:67" x14ac:dyDescent="0.3">
      <c r="A193" s="19" t="s">
        <v>415</v>
      </c>
      <c r="B193" s="16" t="s">
        <v>459</v>
      </c>
      <c r="C193" s="160">
        <v>33231</v>
      </c>
      <c r="D193" s="160">
        <v>33231</v>
      </c>
      <c r="E193" s="161">
        <v>0.85715391163042642</v>
      </c>
      <c r="F193" s="162">
        <v>0.75232734494899345</v>
      </c>
      <c r="G193" s="160">
        <v>2500059</v>
      </c>
      <c r="H193" s="163">
        <v>102297414.162</v>
      </c>
      <c r="I193" s="163">
        <v>2251545.846172275</v>
      </c>
      <c r="J193" s="160"/>
      <c r="K193" s="160"/>
      <c r="L193" s="161">
        <v>0</v>
      </c>
      <c r="M193" s="162">
        <v>0</v>
      </c>
      <c r="N193" s="160"/>
      <c r="O193" s="163">
        <v>0</v>
      </c>
      <c r="P193" s="163">
        <v>0</v>
      </c>
      <c r="Q193" s="160"/>
      <c r="R193" s="160"/>
      <c r="S193" s="161">
        <v>0</v>
      </c>
      <c r="T193" s="162">
        <v>0</v>
      </c>
      <c r="U193" s="160"/>
      <c r="V193" s="165">
        <v>0</v>
      </c>
      <c r="W193" s="163">
        <v>0</v>
      </c>
      <c r="X193" s="160"/>
      <c r="Y193" s="160"/>
      <c r="Z193" s="161">
        <v>0</v>
      </c>
      <c r="AA193" s="162">
        <v>0</v>
      </c>
      <c r="AB193" s="160"/>
      <c r="AC193" s="165">
        <v>0</v>
      </c>
      <c r="AD193" s="163">
        <v>0</v>
      </c>
      <c r="AE193" s="160"/>
      <c r="AF193" s="160"/>
      <c r="AG193" s="161">
        <v>0</v>
      </c>
      <c r="AH193" s="162">
        <v>0</v>
      </c>
      <c r="AI193" s="160"/>
      <c r="AJ193" s="163">
        <v>0</v>
      </c>
      <c r="AK193" s="160"/>
      <c r="AL193" s="160"/>
      <c r="AM193" s="162">
        <v>0</v>
      </c>
      <c r="AN193" s="160"/>
      <c r="AO193" s="160">
        <v>0</v>
      </c>
      <c r="AP193" s="160"/>
      <c r="AQ193" s="160"/>
      <c r="AR193" s="160"/>
      <c r="AS193" s="161">
        <v>0</v>
      </c>
      <c r="AT193" s="162">
        <v>0</v>
      </c>
      <c r="AU193" s="160"/>
      <c r="AV193" s="356">
        <v>0</v>
      </c>
      <c r="AW193" s="160">
        <v>5538</v>
      </c>
      <c r="AX193" s="160">
        <v>5538</v>
      </c>
      <c r="AY193" s="160">
        <v>5538</v>
      </c>
      <c r="AZ193" s="161">
        <v>0.14284608836957363</v>
      </c>
      <c r="BA193" s="162">
        <v>0.12386601661249548</v>
      </c>
      <c r="BB193" s="160">
        <v>68597</v>
      </c>
      <c r="BC193" s="163">
        <v>1302109.6295097226</v>
      </c>
      <c r="BD193" s="160"/>
      <c r="BE193" s="160"/>
      <c r="BF193" s="161">
        <v>0</v>
      </c>
      <c r="BG193" s="162">
        <v>0</v>
      </c>
      <c r="BH193" s="160"/>
      <c r="BI193" s="163">
        <v>0</v>
      </c>
      <c r="BJ193" s="160"/>
      <c r="BK193" s="160"/>
      <c r="BL193" s="161">
        <v>0</v>
      </c>
      <c r="BM193" s="162">
        <v>0</v>
      </c>
      <c r="BN193" s="160"/>
      <c r="BO193" s="163">
        <v>0</v>
      </c>
    </row>
    <row r="194" spans="1:67" x14ac:dyDescent="0.3">
      <c r="A194" s="19" t="s">
        <v>415</v>
      </c>
      <c r="B194" s="16" t="s">
        <v>461</v>
      </c>
      <c r="C194" s="168"/>
      <c r="D194" s="168"/>
      <c r="E194" s="168"/>
      <c r="F194" s="126">
        <v>0</v>
      </c>
      <c r="G194" s="168"/>
      <c r="H194" s="163"/>
      <c r="I194" s="163"/>
      <c r="J194" s="168"/>
      <c r="K194" s="168"/>
      <c r="L194" s="168"/>
      <c r="M194" s="126">
        <v>0</v>
      </c>
      <c r="N194" s="168"/>
      <c r="O194" s="163">
        <v>0</v>
      </c>
      <c r="P194" s="163">
        <v>0</v>
      </c>
      <c r="Q194" s="168"/>
      <c r="R194" s="168"/>
      <c r="S194" s="168"/>
      <c r="T194" s="126">
        <v>0</v>
      </c>
      <c r="U194" s="168"/>
      <c r="V194" s="165">
        <v>0</v>
      </c>
      <c r="W194" s="163">
        <v>0</v>
      </c>
      <c r="X194" s="168"/>
      <c r="Y194" s="168"/>
      <c r="Z194" s="168"/>
      <c r="AA194" s="126">
        <v>0</v>
      </c>
      <c r="AB194" s="168"/>
      <c r="AC194" s="165">
        <v>0</v>
      </c>
      <c r="AD194" s="163">
        <v>0</v>
      </c>
      <c r="AE194" s="168"/>
      <c r="AF194" s="168"/>
      <c r="AG194" s="168"/>
      <c r="AH194" s="126">
        <v>0</v>
      </c>
      <c r="AI194" s="168"/>
      <c r="AJ194" s="163">
        <v>0</v>
      </c>
      <c r="AK194" s="168"/>
      <c r="AL194" s="168"/>
      <c r="AM194" s="126">
        <v>0</v>
      </c>
      <c r="AN194" s="168"/>
      <c r="AO194" s="160">
        <v>0</v>
      </c>
      <c r="AP194" s="160"/>
      <c r="AQ194" s="168"/>
      <c r="AR194" s="168"/>
      <c r="AS194" s="168"/>
      <c r="AT194" s="126">
        <v>0</v>
      </c>
      <c r="AU194" s="168"/>
      <c r="AV194" s="356">
        <v>0</v>
      </c>
      <c r="AW194" s="168"/>
      <c r="AX194" s="168"/>
      <c r="AY194" s="168"/>
      <c r="AZ194" s="168"/>
      <c r="BA194" s="126">
        <v>0</v>
      </c>
      <c r="BB194" s="168"/>
      <c r="BC194" s="163">
        <v>0</v>
      </c>
      <c r="BD194" s="168"/>
      <c r="BE194" s="168"/>
      <c r="BF194" s="168"/>
      <c r="BG194" s="126">
        <v>0</v>
      </c>
      <c r="BH194" s="168"/>
      <c r="BI194" s="163">
        <v>0</v>
      </c>
      <c r="BJ194" s="168"/>
      <c r="BK194" s="168"/>
      <c r="BL194" s="168"/>
      <c r="BM194" s="126">
        <v>0</v>
      </c>
      <c r="BN194" s="168"/>
      <c r="BO194" s="163">
        <v>0</v>
      </c>
    </row>
    <row r="195" spans="1:67" x14ac:dyDescent="0.3">
      <c r="A195" s="19" t="s">
        <v>415</v>
      </c>
      <c r="B195" s="16" t="s">
        <v>463</v>
      </c>
      <c r="C195" s="168"/>
      <c r="D195" s="168"/>
      <c r="E195" s="168"/>
      <c r="F195" s="126">
        <v>0</v>
      </c>
      <c r="G195" s="168"/>
      <c r="H195" s="163"/>
      <c r="I195" s="163"/>
      <c r="J195" s="168"/>
      <c r="K195" s="168"/>
      <c r="L195" s="168"/>
      <c r="M195" s="126">
        <v>0</v>
      </c>
      <c r="N195" s="168"/>
      <c r="O195" s="163">
        <v>0</v>
      </c>
      <c r="P195" s="163">
        <v>0</v>
      </c>
      <c r="Q195" s="168"/>
      <c r="R195" s="168"/>
      <c r="S195" s="168"/>
      <c r="T195" s="126">
        <v>0</v>
      </c>
      <c r="U195" s="168"/>
      <c r="V195" s="165">
        <v>0</v>
      </c>
      <c r="W195" s="163">
        <v>0</v>
      </c>
      <c r="X195" s="168"/>
      <c r="Y195" s="168"/>
      <c r="Z195" s="168"/>
      <c r="AA195" s="126">
        <v>0</v>
      </c>
      <c r="AB195" s="168"/>
      <c r="AC195" s="165">
        <v>0</v>
      </c>
      <c r="AD195" s="163">
        <v>0</v>
      </c>
      <c r="AE195" s="168"/>
      <c r="AF195" s="168"/>
      <c r="AG195" s="168"/>
      <c r="AH195" s="126">
        <v>0</v>
      </c>
      <c r="AI195" s="168"/>
      <c r="AJ195" s="163">
        <v>0</v>
      </c>
      <c r="AK195" s="168"/>
      <c r="AL195" s="168"/>
      <c r="AM195" s="126">
        <v>0</v>
      </c>
      <c r="AN195" s="168"/>
      <c r="AO195" s="160">
        <v>0</v>
      </c>
      <c r="AP195" s="160"/>
      <c r="AQ195" s="168"/>
      <c r="AR195" s="168"/>
      <c r="AS195" s="168"/>
      <c r="AT195" s="126">
        <v>0</v>
      </c>
      <c r="AU195" s="168"/>
      <c r="AV195" s="356">
        <v>0</v>
      </c>
      <c r="AW195" s="168"/>
      <c r="AX195" s="168"/>
      <c r="AY195" s="168"/>
      <c r="AZ195" s="168"/>
      <c r="BA195" s="126">
        <v>0</v>
      </c>
      <c r="BB195" s="168"/>
      <c r="BC195" s="163">
        <v>0</v>
      </c>
      <c r="BD195" s="168"/>
      <c r="BE195" s="168"/>
      <c r="BF195" s="168"/>
      <c r="BG195" s="126">
        <v>0</v>
      </c>
      <c r="BH195" s="168"/>
      <c r="BI195" s="163">
        <v>0</v>
      </c>
      <c r="BJ195" s="168"/>
      <c r="BK195" s="168"/>
      <c r="BL195" s="168"/>
      <c r="BM195" s="126">
        <v>0</v>
      </c>
      <c r="BN195" s="168"/>
      <c r="BO195" s="163">
        <v>0</v>
      </c>
    </row>
    <row r="196" spans="1:67" x14ac:dyDescent="0.3">
      <c r="A196" s="19" t="s">
        <v>415</v>
      </c>
      <c r="B196" s="16" t="s">
        <v>467</v>
      </c>
      <c r="C196" s="160">
        <v>62088</v>
      </c>
      <c r="D196" s="160">
        <v>62068</v>
      </c>
      <c r="E196" s="161">
        <v>0.592913844654815</v>
      </c>
      <c r="F196" s="162">
        <v>0.68925791067861053</v>
      </c>
      <c r="G196" s="160">
        <v>4278086</v>
      </c>
      <c r="H196" s="163">
        <v>175050722.94799998</v>
      </c>
      <c r="I196" s="163">
        <v>4205378.9407547396</v>
      </c>
      <c r="J196" s="160"/>
      <c r="K196" s="160"/>
      <c r="L196" s="161">
        <v>0</v>
      </c>
      <c r="M196" s="162">
        <v>0</v>
      </c>
      <c r="N196" s="160"/>
      <c r="O196" s="163">
        <v>0</v>
      </c>
      <c r="P196" s="163">
        <v>0</v>
      </c>
      <c r="Q196" s="160"/>
      <c r="R196" s="160"/>
      <c r="S196" s="161">
        <v>0</v>
      </c>
      <c r="T196" s="162">
        <v>0</v>
      </c>
      <c r="U196" s="160"/>
      <c r="V196" s="165">
        <v>0</v>
      </c>
      <c r="W196" s="163">
        <v>0</v>
      </c>
      <c r="X196" s="160">
        <v>52</v>
      </c>
      <c r="Y196" s="160">
        <v>52</v>
      </c>
      <c r="Z196" s="161">
        <v>4.9673777022057072E-4</v>
      </c>
      <c r="AA196" s="162">
        <v>0.38403846153846155</v>
      </c>
      <c r="AB196" s="160">
        <v>1997</v>
      </c>
      <c r="AC196" s="165">
        <v>81713.245999999999</v>
      </c>
      <c r="AD196" s="163">
        <v>6818.1542259363423</v>
      </c>
      <c r="AE196" s="160"/>
      <c r="AF196" s="160"/>
      <c r="AG196" s="161">
        <v>0</v>
      </c>
      <c r="AH196" s="162">
        <v>0</v>
      </c>
      <c r="AI196" s="160"/>
      <c r="AJ196" s="163">
        <v>0</v>
      </c>
      <c r="AK196" s="160"/>
      <c r="AL196" s="160"/>
      <c r="AM196" s="162">
        <v>0</v>
      </c>
      <c r="AN196" s="160"/>
      <c r="AO196" s="160">
        <v>0</v>
      </c>
      <c r="AP196" s="160"/>
      <c r="AQ196" s="160"/>
      <c r="AR196" s="160"/>
      <c r="AS196" s="161">
        <v>0</v>
      </c>
      <c r="AT196" s="162">
        <v>0</v>
      </c>
      <c r="AU196" s="160"/>
      <c r="AV196" s="356">
        <v>0</v>
      </c>
      <c r="AW196" s="160">
        <v>42563</v>
      </c>
      <c r="AX196" s="160">
        <v>42563</v>
      </c>
      <c r="AY196" s="160">
        <v>42563</v>
      </c>
      <c r="AZ196" s="161">
        <v>0.40658941757496442</v>
      </c>
      <c r="BA196" s="162">
        <v>0.13420975965040058</v>
      </c>
      <c r="BB196" s="160">
        <v>571237</v>
      </c>
      <c r="BC196" s="163">
        <v>10007528.378624471</v>
      </c>
      <c r="BD196" s="160"/>
      <c r="BE196" s="160"/>
      <c r="BF196" s="161">
        <v>0</v>
      </c>
      <c r="BG196" s="162">
        <v>0</v>
      </c>
      <c r="BH196" s="160"/>
      <c r="BI196" s="163">
        <v>0</v>
      </c>
      <c r="BJ196" s="160"/>
      <c r="BK196" s="160"/>
      <c r="BL196" s="161">
        <v>0</v>
      </c>
      <c r="BM196" s="162">
        <v>0</v>
      </c>
      <c r="BN196" s="160"/>
      <c r="BO196" s="163">
        <v>0</v>
      </c>
    </row>
    <row r="197" spans="1:67" x14ac:dyDescent="0.3">
      <c r="A197" s="19" t="s">
        <v>415</v>
      </c>
      <c r="B197" s="16" t="s">
        <v>469</v>
      </c>
      <c r="C197" s="160">
        <v>157643</v>
      </c>
      <c r="D197" s="160">
        <v>157643</v>
      </c>
      <c r="E197" s="161">
        <v>0.65173244915930428</v>
      </c>
      <c r="F197" s="162">
        <v>0.69508966462196231</v>
      </c>
      <c r="G197" s="160">
        <v>10957602</v>
      </c>
      <c r="H197" s="163">
        <v>448363158.63599998</v>
      </c>
      <c r="I197" s="163">
        <v>10681003.936930455</v>
      </c>
      <c r="J197" s="160"/>
      <c r="K197" s="160"/>
      <c r="L197" s="161">
        <v>0</v>
      </c>
      <c r="M197" s="162">
        <v>0</v>
      </c>
      <c r="N197" s="160"/>
      <c r="O197" s="163">
        <v>0</v>
      </c>
      <c r="P197" s="163">
        <v>0</v>
      </c>
      <c r="Q197" s="160"/>
      <c r="R197" s="160"/>
      <c r="S197" s="161">
        <v>0</v>
      </c>
      <c r="T197" s="162">
        <v>0</v>
      </c>
      <c r="U197" s="160"/>
      <c r="V197" s="165">
        <v>0</v>
      </c>
      <c r="W197" s="163">
        <v>0</v>
      </c>
      <c r="X197" s="160"/>
      <c r="Y197" s="160"/>
      <c r="Z197" s="161">
        <v>0</v>
      </c>
      <c r="AA197" s="162">
        <v>0</v>
      </c>
      <c r="AB197" s="160"/>
      <c r="AC197" s="165">
        <v>0</v>
      </c>
      <c r="AD197" s="163">
        <v>0</v>
      </c>
      <c r="AE197" s="160">
        <v>7</v>
      </c>
      <c r="AF197" s="160">
        <v>7</v>
      </c>
      <c r="AG197" s="161">
        <v>2.8939611299677943E-5</v>
      </c>
      <c r="AH197" s="162">
        <v>9.1428571428571428E-2</v>
      </c>
      <c r="AI197" s="160">
        <v>64</v>
      </c>
      <c r="AJ197" s="163">
        <v>1067.9670585378685</v>
      </c>
      <c r="AK197" s="160"/>
      <c r="AL197" s="160"/>
      <c r="AM197" s="162">
        <v>0</v>
      </c>
      <c r="AN197" s="160"/>
      <c r="AO197" s="160">
        <v>0</v>
      </c>
      <c r="AP197" s="160"/>
      <c r="AQ197" s="160"/>
      <c r="AR197" s="160"/>
      <c r="AS197" s="161">
        <v>0</v>
      </c>
      <c r="AT197" s="162">
        <v>0</v>
      </c>
      <c r="AU197" s="160"/>
      <c r="AV197" s="356">
        <v>0</v>
      </c>
      <c r="AW197" s="160">
        <v>84233</v>
      </c>
      <c r="AX197" s="160">
        <v>84233</v>
      </c>
      <c r="AY197" s="160">
        <v>84233</v>
      </c>
      <c r="AZ197" s="161">
        <v>0.34823861122939603</v>
      </c>
      <c r="BA197" s="162">
        <v>0.15412688613726211</v>
      </c>
      <c r="BB197" s="160">
        <v>1298257</v>
      </c>
      <c r="BC197" s="163">
        <v>19805092.167297304</v>
      </c>
      <c r="BD197" s="160"/>
      <c r="BE197" s="160"/>
      <c r="BF197" s="161">
        <v>0</v>
      </c>
      <c r="BG197" s="162">
        <v>0</v>
      </c>
      <c r="BH197" s="160"/>
      <c r="BI197" s="163">
        <v>0</v>
      </c>
      <c r="BJ197" s="160"/>
      <c r="BK197" s="160"/>
      <c r="BL197" s="161">
        <v>0</v>
      </c>
      <c r="BM197" s="162">
        <v>0</v>
      </c>
      <c r="BN197" s="160"/>
      <c r="BO197" s="163">
        <v>0</v>
      </c>
    </row>
    <row r="198" spans="1:67" x14ac:dyDescent="0.3">
      <c r="A198" s="19" t="s">
        <v>415</v>
      </c>
      <c r="B198" s="16" t="s">
        <v>471</v>
      </c>
      <c r="C198" s="160">
        <v>150168</v>
      </c>
      <c r="D198" s="160">
        <v>150168</v>
      </c>
      <c r="E198" s="161">
        <v>0.53499399695750849</v>
      </c>
      <c r="F198" s="162">
        <v>0.71299997336316667</v>
      </c>
      <c r="G198" s="160">
        <v>10706978</v>
      </c>
      <c r="H198" s="163">
        <v>438108125.80400002</v>
      </c>
      <c r="I198" s="163">
        <v>10174539.936444832</v>
      </c>
      <c r="J198" s="160"/>
      <c r="K198" s="160"/>
      <c r="L198" s="161">
        <v>0</v>
      </c>
      <c r="M198" s="162">
        <v>0</v>
      </c>
      <c r="N198" s="160"/>
      <c r="O198" s="163">
        <v>0</v>
      </c>
      <c r="P198" s="163">
        <v>0</v>
      </c>
      <c r="Q198" s="160"/>
      <c r="R198" s="160"/>
      <c r="S198" s="161">
        <v>0</v>
      </c>
      <c r="T198" s="162">
        <v>0</v>
      </c>
      <c r="U198" s="160"/>
      <c r="V198" s="165">
        <v>0</v>
      </c>
      <c r="W198" s="163">
        <v>0</v>
      </c>
      <c r="X198" s="160">
        <v>80</v>
      </c>
      <c r="Y198" s="160">
        <v>80</v>
      </c>
      <c r="Z198" s="161">
        <v>2.8501091948085261E-4</v>
      </c>
      <c r="AA198" s="162">
        <v>0.51475000000000004</v>
      </c>
      <c r="AB198" s="160">
        <v>4118</v>
      </c>
      <c r="AC198" s="165">
        <v>168500.32399999999</v>
      </c>
      <c r="AD198" s="163">
        <v>10489.468039902067</v>
      </c>
      <c r="AE198" s="160">
        <v>13</v>
      </c>
      <c r="AF198" s="160">
        <v>13</v>
      </c>
      <c r="AG198" s="161">
        <v>4.6314274415638552E-5</v>
      </c>
      <c r="AH198" s="162">
        <v>8.3846153846153848E-2</v>
      </c>
      <c r="AI198" s="160">
        <v>109</v>
      </c>
      <c r="AJ198" s="163">
        <v>1983.3673944274699</v>
      </c>
      <c r="AK198" s="160"/>
      <c r="AL198" s="160"/>
      <c r="AM198" s="162">
        <v>0</v>
      </c>
      <c r="AN198" s="160"/>
      <c r="AO198" s="160">
        <v>0</v>
      </c>
      <c r="AP198" s="160"/>
      <c r="AQ198" s="160"/>
      <c r="AR198" s="160"/>
      <c r="AS198" s="161">
        <v>0</v>
      </c>
      <c r="AT198" s="162">
        <v>0</v>
      </c>
      <c r="AU198" s="160"/>
      <c r="AV198" s="356">
        <v>0</v>
      </c>
      <c r="AW198" s="160">
        <v>130430</v>
      </c>
      <c r="AX198" s="160">
        <v>130430</v>
      </c>
      <c r="AY198" s="160">
        <v>130430</v>
      </c>
      <c r="AZ198" s="161">
        <v>0.46467467784859506</v>
      </c>
      <c r="BA198" s="162">
        <v>0.15978448209767693</v>
      </c>
      <c r="BB198" s="160">
        <v>2084069</v>
      </c>
      <c r="BC198" s="163">
        <v>30667056.514437184</v>
      </c>
      <c r="BD198" s="160"/>
      <c r="BE198" s="160"/>
      <c r="BF198" s="161">
        <v>0</v>
      </c>
      <c r="BG198" s="162">
        <v>0</v>
      </c>
      <c r="BH198" s="160"/>
      <c r="BI198" s="163">
        <v>0</v>
      </c>
      <c r="BJ198" s="160"/>
      <c r="BK198" s="160"/>
      <c r="BL198" s="161">
        <v>0</v>
      </c>
      <c r="BM198" s="162">
        <v>0</v>
      </c>
      <c r="BN198" s="160"/>
      <c r="BO198" s="163">
        <v>0</v>
      </c>
    </row>
    <row r="199" spans="1:67" x14ac:dyDescent="0.3">
      <c r="A199" s="19" t="s">
        <v>415</v>
      </c>
      <c r="B199" s="16" t="s">
        <v>473</v>
      </c>
      <c r="C199" s="160">
        <v>112692</v>
      </c>
      <c r="D199" s="160">
        <v>112592</v>
      </c>
      <c r="E199" s="161">
        <v>0.52683246379524129</v>
      </c>
      <c r="F199" s="162">
        <v>0.70503490478897257</v>
      </c>
      <c r="G199" s="160">
        <v>7938129</v>
      </c>
      <c r="H199" s="163">
        <v>324812362.42199999</v>
      </c>
      <c r="I199" s="163">
        <v>7628601.3033682043</v>
      </c>
      <c r="J199" s="160"/>
      <c r="K199" s="160"/>
      <c r="L199" s="161">
        <v>0</v>
      </c>
      <c r="M199" s="162">
        <v>0</v>
      </c>
      <c r="N199" s="160"/>
      <c r="O199" s="163">
        <v>0</v>
      </c>
      <c r="P199" s="163">
        <v>0</v>
      </c>
      <c r="Q199" s="160"/>
      <c r="R199" s="160"/>
      <c r="S199" s="161">
        <v>0</v>
      </c>
      <c r="T199" s="162">
        <v>0</v>
      </c>
      <c r="U199" s="160"/>
      <c r="V199" s="165">
        <v>0</v>
      </c>
      <c r="W199" s="163">
        <v>0</v>
      </c>
      <c r="X199" s="160">
        <v>121</v>
      </c>
      <c r="Y199" s="160">
        <v>121</v>
      </c>
      <c r="Z199" s="161">
        <v>5.661745782935217E-4</v>
      </c>
      <c r="AA199" s="162">
        <v>0.50545454545454549</v>
      </c>
      <c r="AB199" s="160">
        <v>6116</v>
      </c>
      <c r="AC199" s="165">
        <v>250254.48799999998</v>
      </c>
      <c r="AD199" s="163">
        <v>15865.320410351875</v>
      </c>
      <c r="AE199" s="160"/>
      <c r="AF199" s="160"/>
      <c r="AG199" s="161">
        <v>0</v>
      </c>
      <c r="AH199" s="162">
        <v>0</v>
      </c>
      <c r="AI199" s="160"/>
      <c r="AJ199" s="163">
        <v>0</v>
      </c>
      <c r="AK199" s="160"/>
      <c r="AL199" s="160"/>
      <c r="AM199" s="162">
        <v>0</v>
      </c>
      <c r="AN199" s="160"/>
      <c r="AO199" s="160">
        <v>0</v>
      </c>
      <c r="AP199" s="160"/>
      <c r="AQ199" s="160"/>
      <c r="AR199" s="160"/>
      <c r="AS199" s="161">
        <v>0</v>
      </c>
      <c r="AT199" s="162">
        <v>0</v>
      </c>
      <c r="AU199" s="160"/>
      <c r="AV199" s="356">
        <v>0</v>
      </c>
      <c r="AW199" s="160">
        <v>101002</v>
      </c>
      <c r="AX199" s="160">
        <v>101002</v>
      </c>
      <c r="AY199" s="160">
        <v>101002</v>
      </c>
      <c r="AZ199" s="161">
        <v>0.47260136162646516</v>
      </c>
      <c r="BA199" s="162">
        <v>0.15275618304588026</v>
      </c>
      <c r="BB199" s="160">
        <v>1542868</v>
      </c>
      <c r="BC199" s="163">
        <v>23747865.07759859</v>
      </c>
      <c r="BD199" s="160"/>
      <c r="BE199" s="160"/>
      <c r="BF199" s="161">
        <v>0</v>
      </c>
      <c r="BG199" s="162">
        <v>0</v>
      </c>
      <c r="BH199" s="160"/>
      <c r="BI199" s="163">
        <v>0</v>
      </c>
      <c r="BJ199" s="160"/>
      <c r="BK199" s="160"/>
      <c r="BL199" s="161">
        <v>0</v>
      </c>
      <c r="BM199" s="162">
        <v>0</v>
      </c>
      <c r="BN199" s="160"/>
      <c r="BO199" s="163">
        <v>0</v>
      </c>
    </row>
    <row r="200" spans="1:67" x14ac:dyDescent="0.3">
      <c r="A200" s="19" t="s">
        <v>415</v>
      </c>
      <c r="B200" s="16" t="s">
        <v>475</v>
      </c>
      <c r="C200" s="160">
        <v>107081</v>
      </c>
      <c r="D200" s="160">
        <v>107081</v>
      </c>
      <c r="E200" s="161">
        <v>0.99683488330959491</v>
      </c>
      <c r="F200" s="162">
        <v>0.70041463938513826</v>
      </c>
      <c r="G200" s="160">
        <v>7500110</v>
      </c>
      <c r="H200" s="163">
        <v>306889500.98000002</v>
      </c>
      <c r="I200" s="163">
        <v>7255206.9078262281</v>
      </c>
      <c r="J200" s="160"/>
      <c r="K200" s="160"/>
      <c r="L200" s="161">
        <v>0</v>
      </c>
      <c r="M200" s="162">
        <v>0</v>
      </c>
      <c r="N200" s="160"/>
      <c r="O200" s="163">
        <v>0</v>
      </c>
      <c r="P200" s="163">
        <v>0</v>
      </c>
      <c r="Q200" s="160"/>
      <c r="R200" s="160"/>
      <c r="S200" s="161">
        <v>0</v>
      </c>
      <c r="T200" s="162">
        <v>0</v>
      </c>
      <c r="U200" s="160"/>
      <c r="V200" s="165">
        <v>0</v>
      </c>
      <c r="W200" s="163">
        <v>0</v>
      </c>
      <c r="X200" s="160"/>
      <c r="Y200" s="160"/>
      <c r="Z200" s="161">
        <v>0</v>
      </c>
      <c r="AA200" s="162">
        <v>0</v>
      </c>
      <c r="AB200" s="160"/>
      <c r="AC200" s="165">
        <v>0</v>
      </c>
      <c r="AD200" s="163">
        <v>0</v>
      </c>
      <c r="AE200" s="160">
        <v>6</v>
      </c>
      <c r="AF200" s="160">
        <v>6</v>
      </c>
      <c r="AG200" s="161">
        <v>5.5855000418912504E-5</v>
      </c>
      <c r="AH200" s="162">
        <v>0.12833333333333333</v>
      </c>
      <c r="AI200" s="160">
        <v>77</v>
      </c>
      <c r="AJ200" s="163">
        <v>915.40033588960159</v>
      </c>
      <c r="AK200" s="160"/>
      <c r="AL200" s="160"/>
      <c r="AM200" s="162">
        <v>0</v>
      </c>
      <c r="AN200" s="160"/>
      <c r="AO200" s="160">
        <v>0</v>
      </c>
      <c r="AP200" s="160"/>
      <c r="AQ200" s="160"/>
      <c r="AR200" s="160"/>
      <c r="AS200" s="161">
        <v>0</v>
      </c>
      <c r="AT200" s="162">
        <v>0</v>
      </c>
      <c r="AU200" s="160"/>
      <c r="AV200" s="356">
        <v>0</v>
      </c>
      <c r="AW200" s="160">
        <v>334</v>
      </c>
      <c r="AX200" s="160">
        <v>35</v>
      </c>
      <c r="AY200" s="160">
        <v>35</v>
      </c>
      <c r="AZ200" s="161">
        <v>3.258208357769896E-4</v>
      </c>
      <c r="BA200" s="162">
        <v>0.11428571428571428</v>
      </c>
      <c r="BB200" s="160">
        <v>400</v>
      </c>
      <c r="BC200" s="163">
        <v>8229.2952388660688</v>
      </c>
      <c r="BD200" s="160"/>
      <c r="BE200" s="160"/>
      <c r="BF200" s="161">
        <v>0</v>
      </c>
      <c r="BG200" s="162">
        <v>0</v>
      </c>
      <c r="BH200" s="160"/>
      <c r="BI200" s="163">
        <v>0</v>
      </c>
      <c r="BJ200" s="160">
        <v>299</v>
      </c>
      <c r="BK200" s="160">
        <v>299</v>
      </c>
      <c r="BL200" s="161">
        <v>2.7834408542091399E-3</v>
      </c>
      <c r="BM200" s="162">
        <v>0.10498327759197325</v>
      </c>
      <c r="BN200" s="160">
        <v>3139</v>
      </c>
      <c r="BO200" s="163">
        <v>32307.31875113818</v>
      </c>
    </row>
    <row r="201" spans="1:67" x14ac:dyDescent="0.3">
      <c r="A201" s="19" t="s">
        <v>415</v>
      </c>
      <c r="B201" s="16" t="s">
        <v>477</v>
      </c>
      <c r="C201" s="160">
        <v>102980</v>
      </c>
      <c r="D201" s="160">
        <v>102980</v>
      </c>
      <c r="E201" s="161">
        <v>0.9994565006405528</v>
      </c>
      <c r="F201" s="162">
        <v>0.67148019032821904</v>
      </c>
      <c r="G201" s="160">
        <v>6914903</v>
      </c>
      <c r="H201" s="163">
        <v>282944000.954</v>
      </c>
      <c r="I201" s="163">
        <v>6977346.1899678279</v>
      </c>
      <c r="J201" s="160"/>
      <c r="K201" s="160"/>
      <c r="L201" s="161">
        <v>0</v>
      </c>
      <c r="M201" s="162">
        <v>0</v>
      </c>
      <c r="N201" s="160"/>
      <c r="O201" s="163">
        <v>0</v>
      </c>
      <c r="P201" s="163">
        <v>0</v>
      </c>
      <c r="Q201" s="160"/>
      <c r="R201" s="160"/>
      <c r="S201" s="161">
        <v>0</v>
      </c>
      <c r="T201" s="162">
        <v>0</v>
      </c>
      <c r="U201" s="160"/>
      <c r="V201" s="165">
        <v>0</v>
      </c>
      <c r="W201" s="163">
        <v>0</v>
      </c>
      <c r="X201" s="160"/>
      <c r="Y201" s="160"/>
      <c r="Z201" s="161">
        <v>0</v>
      </c>
      <c r="AA201" s="162">
        <v>0</v>
      </c>
      <c r="AB201" s="160"/>
      <c r="AC201" s="165">
        <v>0</v>
      </c>
      <c r="AD201" s="163">
        <v>0</v>
      </c>
      <c r="AE201" s="160">
        <v>5</v>
      </c>
      <c r="AF201" s="160">
        <v>5</v>
      </c>
      <c r="AG201" s="161">
        <v>4.8526728522069957E-5</v>
      </c>
      <c r="AH201" s="162">
        <v>0.04</v>
      </c>
      <c r="AI201" s="160">
        <v>20</v>
      </c>
      <c r="AJ201" s="163">
        <v>762.83361324133477</v>
      </c>
      <c r="AK201" s="160"/>
      <c r="AL201" s="160"/>
      <c r="AM201" s="162">
        <v>0</v>
      </c>
      <c r="AN201" s="160"/>
      <c r="AO201" s="160">
        <v>0</v>
      </c>
      <c r="AP201" s="160"/>
      <c r="AQ201" s="160"/>
      <c r="AR201" s="160"/>
      <c r="AS201" s="161">
        <v>0</v>
      </c>
      <c r="AT201" s="162">
        <v>0</v>
      </c>
      <c r="AU201" s="160"/>
      <c r="AV201" s="356">
        <v>0</v>
      </c>
      <c r="AW201" s="160">
        <v>51</v>
      </c>
      <c r="AX201" s="160">
        <v>35</v>
      </c>
      <c r="AY201" s="160">
        <v>35</v>
      </c>
      <c r="AZ201" s="161">
        <v>3.3968709965448971E-4</v>
      </c>
      <c r="BA201" s="162">
        <v>0.10828571428571429</v>
      </c>
      <c r="BB201" s="160">
        <v>379</v>
      </c>
      <c r="BC201" s="163">
        <v>8229.2952388660688</v>
      </c>
      <c r="BD201" s="160"/>
      <c r="BE201" s="160"/>
      <c r="BF201" s="161">
        <v>0</v>
      </c>
      <c r="BG201" s="162">
        <v>0</v>
      </c>
      <c r="BH201" s="160"/>
      <c r="BI201" s="163">
        <v>0</v>
      </c>
      <c r="BJ201" s="160">
        <v>16</v>
      </c>
      <c r="BK201" s="160">
        <v>16</v>
      </c>
      <c r="BL201" s="161">
        <v>1.5528553127062386E-4</v>
      </c>
      <c r="BM201" s="162">
        <v>0.115</v>
      </c>
      <c r="BN201" s="160">
        <v>184</v>
      </c>
      <c r="BO201" s="163">
        <v>1728.8197325023775</v>
      </c>
    </row>
    <row r="202" spans="1:67" x14ac:dyDescent="0.3">
      <c r="A202" s="19" t="s">
        <v>415</v>
      </c>
      <c r="B202" s="16" t="s">
        <v>479</v>
      </c>
      <c r="C202" s="160">
        <v>120920</v>
      </c>
      <c r="D202" s="160">
        <v>120920</v>
      </c>
      <c r="E202" s="161">
        <v>0.99802738550169612</v>
      </c>
      <c r="F202" s="162">
        <v>0.6995887363546146</v>
      </c>
      <c r="G202" s="160">
        <v>8459427</v>
      </c>
      <c r="H202" s="163">
        <v>346142833.986</v>
      </c>
      <c r="I202" s="163">
        <v>8192859.7911333237</v>
      </c>
      <c r="J202" s="160"/>
      <c r="K202" s="160"/>
      <c r="L202" s="161">
        <v>0</v>
      </c>
      <c r="M202" s="162">
        <v>0</v>
      </c>
      <c r="N202" s="160"/>
      <c r="O202" s="163">
        <v>0</v>
      </c>
      <c r="P202" s="163">
        <v>0</v>
      </c>
      <c r="Q202" s="160"/>
      <c r="R202" s="160"/>
      <c r="S202" s="161">
        <v>0</v>
      </c>
      <c r="T202" s="162">
        <v>0</v>
      </c>
      <c r="U202" s="160"/>
      <c r="V202" s="165">
        <v>0</v>
      </c>
      <c r="W202" s="163">
        <v>0</v>
      </c>
      <c r="X202" s="160">
        <v>22</v>
      </c>
      <c r="Y202" s="160">
        <v>22</v>
      </c>
      <c r="Z202" s="161">
        <v>1.815795772497297E-4</v>
      </c>
      <c r="AA202" s="162">
        <v>0.28181818181818186</v>
      </c>
      <c r="AB202" s="160">
        <v>620</v>
      </c>
      <c r="AC202" s="165">
        <v>25369.16</v>
      </c>
      <c r="AD202" s="163">
        <v>2884.6037109730682</v>
      </c>
      <c r="AE202" s="160">
        <v>5</v>
      </c>
      <c r="AF202" s="160">
        <v>5</v>
      </c>
      <c r="AG202" s="161">
        <v>4.126808573857493E-5</v>
      </c>
      <c r="AH202" s="162">
        <v>0.06</v>
      </c>
      <c r="AI202" s="160">
        <v>30</v>
      </c>
      <c r="AJ202" s="163">
        <v>762.83361324133477</v>
      </c>
      <c r="AK202" s="160"/>
      <c r="AL202" s="160"/>
      <c r="AM202" s="162">
        <v>0</v>
      </c>
      <c r="AN202" s="160"/>
      <c r="AO202" s="160">
        <v>0</v>
      </c>
      <c r="AP202" s="160"/>
      <c r="AQ202" s="160"/>
      <c r="AR202" s="160"/>
      <c r="AS202" s="161">
        <v>0</v>
      </c>
      <c r="AT202" s="162">
        <v>0</v>
      </c>
      <c r="AU202" s="160"/>
      <c r="AV202" s="356">
        <v>0</v>
      </c>
      <c r="AW202" s="160">
        <v>212</v>
      </c>
      <c r="AX202" s="160">
        <v>185</v>
      </c>
      <c r="AY202" s="160">
        <v>185</v>
      </c>
      <c r="AZ202" s="161">
        <v>1.5269191723272725E-3</v>
      </c>
      <c r="BA202" s="162">
        <v>0.14778378378378376</v>
      </c>
      <c r="BB202" s="160">
        <v>2734</v>
      </c>
      <c r="BC202" s="163">
        <v>43497.703405434935</v>
      </c>
      <c r="BD202" s="160"/>
      <c r="BE202" s="160"/>
      <c r="BF202" s="161">
        <v>0</v>
      </c>
      <c r="BG202" s="162">
        <v>0</v>
      </c>
      <c r="BH202" s="160"/>
      <c r="BI202" s="163">
        <v>0</v>
      </c>
      <c r="BJ202" s="160">
        <v>27</v>
      </c>
      <c r="BK202" s="160">
        <v>27</v>
      </c>
      <c r="BL202" s="161">
        <v>2.2284766298830461E-4</v>
      </c>
      <c r="BM202" s="162">
        <v>0.10148148148148149</v>
      </c>
      <c r="BN202" s="160">
        <v>274</v>
      </c>
      <c r="BO202" s="163">
        <v>2917.383298597762</v>
      </c>
    </row>
    <row r="203" spans="1:67" x14ac:dyDescent="0.3">
      <c r="A203" s="19" t="s">
        <v>415</v>
      </c>
      <c r="B203" s="16" t="s">
        <v>481</v>
      </c>
      <c r="C203" s="160">
        <v>46955</v>
      </c>
      <c r="D203" s="160">
        <v>46955</v>
      </c>
      <c r="E203" s="161">
        <v>0.99985094331587243</v>
      </c>
      <c r="F203" s="162">
        <v>0.6573926099456926</v>
      </c>
      <c r="G203" s="160">
        <v>3086787</v>
      </c>
      <c r="H203" s="163">
        <v>126305150.46599999</v>
      </c>
      <c r="I203" s="163">
        <v>3181406.975625746</v>
      </c>
      <c r="J203" s="160"/>
      <c r="K203" s="160"/>
      <c r="L203" s="161">
        <v>0</v>
      </c>
      <c r="M203" s="162">
        <v>0</v>
      </c>
      <c r="N203" s="160"/>
      <c r="O203" s="163">
        <v>0</v>
      </c>
      <c r="P203" s="163">
        <v>0</v>
      </c>
      <c r="Q203" s="160"/>
      <c r="R203" s="160"/>
      <c r="S203" s="161">
        <v>0</v>
      </c>
      <c r="T203" s="162">
        <v>0</v>
      </c>
      <c r="U203" s="160"/>
      <c r="V203" s="165">
        <v>0</v>
      </c>
      <c r="W203" s="163">
        <v>0</v>
      </c>
      <c r="X203" s="160"/>
      <c r="Y203" s="160"/>
      <c r="Z203" s="161">
        <v>0</v>
      </c>
      <c r="AA203" s="162">
        <v>0</v>
      </c>
      <c r="AB203" s="160"/>
      <c r="AC203" s="165">
        <v>0</v>
      </c>
      <c r="AD203" s="163">
        <v>0</v>
      </c>
      <c r="AE203" s="160">
        <v>2</v>
      </c>
      <c r="AF203" s="160">
        <v>2</v>
      </c>
      <c r="AG203" s="161">
        <v>4.2587624036455008E-5</v>
      </c>
      <c r="AH203" s="162">
        <v>0.12</v>
      </c>
      <c r="AI203" s="160">
        <v>24</v>
      </c>
      <c r="AJ203" s="163">
        <v>305.13344529653386</v>
      </c>
      <c r="AK203" s="160"/>
      <c r="AL203" s="160"/>
      <c r="AM203" s="162">
        <v>0</v>
      </c>
      <c r="AN203" s="160"/>
      <c r="AO203" s="160">
        <v>0</v>
      </c>
      <c r="AP203" s="160"/>
      <c r="AQ203" s="160"/>
      <c r="AR203" s="160"/>
      <c r="AS203" s="161">
        <v>0</v>
      </c>
      <c r="AT203" s="162">
        <v>0</v>
      </c>
      <c r="AU203" s="160"/>
      <c r="AV203" s="356">
        <v>0</v>
      </c>
      <c r="AW203" s="160">
        <v>5</v>
      </c>
      <c r="AX203" s="160">
        <v>5</v>
      </c>
      <c r="AY203" s="160">
        <v>5</v>
      </c>
      <c r="AZ203" s="161">
        <v>1.0646906009113751E-4</v>
      </c>
      <c r="BA203" s="162">
        <v>0.13800000000000001</v>
      </c>
      <c r="BB203" s="160">
        <v>69</v>
      </c>
      <c r="BC203" s="163">
        <v>1175.6136055522957</v>
      </c>
      <c r="BD203" s="160"/>
      <c r="BE203" s="160"/>
      <c r="BF203" s="161">
        <v>0</v>
      </c>
      <c r="BG203" s="162">
        <v>0</v>
      </c>
      <c r="BH203" s="160"/>
      <c r="BI203" s="163">
        <v>0</v>
      </c>
      <c r="BJ203" s="160"/>
      <c r="BK203" s="160"/>
      <c r="BL203" s="161">
        <v>0</v>
      </c>
      <c r="BM203" s="162">
        <v>0</v>
      </c>
      <c r="BN203" s="160"/>
      <c r="BO203" s="163">
        <v>0</v>
      </c>
    </row>
    <row r="204" spans="1:67" x14ac:dyDescent="0.3">
      <c r="A204" s="19" t="s">
        <v>415</v>
      </c>
      <c r="B204" s="16" t="s">
        <v>483</v>
      </c>
      <c r="C204" s="160">
        <v>307</v>
      </c>
      <c r="D204" s="160">
        <v>307</v>
      </c>
      <c r="E204" s="161">
        <v>1</v>
      </c>
      <c r="F204" s="162">
        <v>0.71198697068403904</v>
      </c>
      <c r="G204" s="160">
        <v>21858</v>
      </c>
      <c r="H204" s="163">
        <v>894385.64399999997</v>
      </c>
      <c r="I204" s="163">
        <v>20800.595070111896</v>
      </c>
      <c r="J204" s="160"/>
      <c r="K204" s="160"/>
      <c r="L204" s="161">
        <v>0</v>
      </c>
      <c r="M204" s="162">
        <v>0</v>
      </c>
      <c r="N204" s="160"/>
      <c r="O204" s="163">
        <v>0</v>
      </c>
      <c r="P204" s="163">
        <v>0</v>
      </c>
      <c r="Q204" s="160"/>
      <c r="R204" s="160"/>
      <c r="S204" s="161">
        <v>0</v>
      </c>
      <c r="T204" s="162">
        <v>0</v>
      </c>
      <c r="U204" s="160"/>
      <c r="V204" s="165">
        <v>0</v>
      </c>
      <c r="W204" s="163">
        <v>0</v>
      </c>
      <c r="X204" s="160"/>
      <c r="Y204" s="160"/>
      <c r="Z204" s="161">
        <v>0</v>
      </c>
      <c r="AA204" s="162">
        <v>0</v>
      </c>
      <c r="AB204" s="160"/>
      <c r="AC204" s="165">
        <v>0</v>
      </c>
      <c r="AD204" s="163">
        <v>0</v>
      </c>
      <c r="AE204" s="160"/>
      <c r="AF204" s="160"/>
      <c r="AG204" s="161">
        <v>0</v>
      </c>
      <c r="AH204" s="162">
        <v>0</v>
      </c>
      <c r="AI204" s="160"/>
      <c r="AJ204" s="163">
        <v>0</v>
      </c>
      <c r="AK204" s="160"/>
      <c r="AL204" s="160"/>
      <c r="AM204" s="162">
        <v>0</v>
      </c>
      <c r="AN204" s="160"/>
      <c r="AO204" s="160">
        <v>0</v>
      </c>
      <c r="AP204" s="160"/>
      <c r="AQ204" s="160"/>
      <c r="AR204" s="160"/>
      <c r="AS204" s="161">
        <v>0</v>
      </c>
      <c r="AT204" s="162">
        <v>0</v>
      </c>
      <c r="AU204" s="160"/>
      <c r="AV204" s="356">
        <v>0</v>
      </c>
      <c r="AW204" s="160">
        <v>0</v>
      </c>
      <c r="AX204" s="160"/>
      <c r="AY204" s="160"/>
      <c r="AZ204" s="161">
        <v>0</v>
      </c>
      <c r="BA204" s="162">
        <v>0</v>
      </c>
      <c r="BB204" s="160"/>
      <c r="BC204" s="163">
        <v>0</v>
      </c>
      <c r="BD204" s="160"/>
      <c r="BE204" s="160"/>
      <c r="BF204" s="161">
        <v>0</v>
      </c>
      <c r="BG204" s="162">
        <v>0</v>
      </c>
      <c r="BH204" s="160"/>
      <c r="BI204" s="163">
        <v>0</v>
      </c>
      <c r="BJ204" s="160"/>
      <c r="BK204" s="160"/>
      <c r="BL204" s="161">
        <v>0</v>
      </c>
      <c r="BM204" s="162">
        <v>0</v>
      </c>
      <c r="BN204" s="160"/>
      <c r="BO204" s="163">
        <v>0</v>
      </c>
    </row>
    <row r="205" spans="1:67" x14ac:dyDescent="0.3">
      <c r="A205" s="19" t="s">
        <v>415</v>
      </c>
      <c r="B205" s="16" t="s">
        <v>485</v>
      </c>
      <c r="C205" s="168"/>
      <c r="D205" s="168"/>
      <c r="E205" s="168"/>
      <c r="F205" s="126">
        <v>0</v>
      </c>
      <c r="G205" s="168"/>
      <c r="H205" s="163"/>
      <c r="I205" s="163"/>
      <c r="J205" s="168"/>
      <c r="K205" s="168"/>
      <c r="L205" s="168"/>
      <c r="M205" s="126">
        <v>0</v>
      </c>
      <c r="N205" s="168"/>
      <c r="O205" s="163">
        <v>0</v>
      </c>
      <c r="P205" s="163">
        <v>0</v>
      </c>
      <c r="Q205" s="168"/>
      <c r="R205" s="168"/>
      <c r="S205" s="168"/>
      <c r="T205" s="126">
        <v>0</v>
      </c>
      <c r="U205" s="168"/>
      <c r="V205" s="165">
        <v>0</v>
      </c>
      <c r="W205" s="163">
        <v>0</v>
      </c>
      <c r="X205" s="168"/>
      <c r="Y205" s="168"/>
      <c r="Z205" s="168"/>
      <c r="AA205" s="126">
        <v>0</v>
      </c>
      <c r="AB205" s="168"/>
      <c r="AC205" s="165">
        <v>0</v>
      </c>
      <c r="AD205" s="163">
        <v>0</v>
      </c>
      <c r="AE205" s="168"/>
      <c r="AF205" s="168"/>
      <c r="AG205" s="168"/>
      <c r="AH205" s="126">
        <v>0</v>
      </c>
      <c r="AI205" s="168"/>
      <c r="AJ205" s="163">
        <v>0</v>
      </c>
      <c r="AK205" s="168"/>
      <c r="AL205" s="168"/>
      <c r="AM205" s="126">
        <v>0</v>
      </c>
      <c r="AN205" s="168"/>
      <c r="AO205" s="160">
        <v>0</v>
      </c>
      <c r="AP205" s="160"/>
      <c r="AQ205" s="168"/>
      <c r="AR205" s="168"/>
      <c r="AS205" s="168"/>
      <c r="AT205" s="126">
        <v>0</v>
      </c>
      <c r="AU205" s="168"/>
      <c r="AV205" s="356">
        <v>0</v>
      </c>
      <c r="AW205" s="168"/>
      <c r="AX205" s="168"/>
      <c r="AY205" s="168"/>
      <c r="AZ205" s="168"/>
      <c r="BA205" s="126">
        <v>0</v>
      </c>
      <c r="BB205" s="168"/>
      <c r="BC205" s="163">
        <v>0</v>
      </c>
      <c r="BD205" s="168"/>
      <c r="BE205" s="168"/>
      <c r="BF205" s="168"/>
      <c r="BG205" s="126">
        <v>0</v>
      </c>
      <c r="BH205" s="168"/>
      <c r="BI205" s="163">
        <v>0</v>
      </c>
      <c r="BJ205" s="168"/>
      <c r="BK205" s="168"/>
      <c r="BL205" s="168"/>
      <c r="BM205" s="126">
        <v>0</v>
      </c>
      <c r="BN205" s="168"/>
      <c r="BO205" s="163">
        <v>0</v>
      </c>
    </row>
    <row r="206" spans="1:67" x14ac:dyDescent="0.3">
      <c r="A206" s="19" t="s">
        <v>415</v>
      </c>
      <c r="B206" s="16" t="s">
        <v>489</v>
      </c>
      <c r="C206" s="168"/>
      <c r="D206" s="168"/>
      <c r="E206" s="168"/>
      <c r="F206" s="126">
        <v>0</v>
      </c>
      <c r="G206" s="168"/>
      <c r="H206" s="163"/>
      <c r="I206" s="163"/>
      <c r="J206" s="168"/>
      <c r="K206" s="168"/>
      <c r="L206" s="168"/>
      <c r="M206" s="126">
        <v>0</v>
      </c>
      <c r="N206" s="168"/>
      <c r="O206" s="163">
        <v>0</v>
      </c>
      <c r="P206" s="163">
        <v>0</v>
      </c>
      <c r="Q206" s="168"/>
      <c r="R206" s="168"/>
      <c r="S206" s="168"/>
      <c r="T206" s="126">
        <v>0</v>
      </c>
      <c r="U206" s="168"/>
      <c r="V206" s="165">
        <v>0</v>
      </c>
      <c r="W206" s="163">
        <v>0</v>
      </c>
      <c r="X206" s="168"/>
      <c r="Y206" s="168"/>
      <c r="Z206" s="168"/>
      <c r="AA206" s="126">
        <v>0</v>
      </c>
      <c r="AB206" s="168"/>
      <c r="AC206" s="165">
        <v>0</v>
      </c>
      <c r="AD206" s="163">
        <v>0</v>
      </c>
      <c r="AE206" s="168"/>
      <c r="AF206" s="168"/>
      <c r="AG206" s="168"/>
      <c r="AH206" s="126">
        <v>0</v>
      </c>
      <c r="AI206" s="168"/>
      <c r="AJ206" s="163">
        <v>0</v>
      </c>
      <c r="AK206" s="168"/>
      <c r="AL206" s="168"/>
      <c r="AM206" s="126">
        <v>0</v>
      </c>
      <c r="AN206" s="168"/>
      <c r="AO206" s="160">
        <v>0</v>
      </c>
      <c r="AP206" s="160"/>
      <c r="AQ206" s="168"/>
      <c r="AR206" s="168"/>
      <c r="AS206" s="168"/>
      <c r="AT206" s="126">
        <v>0</v>
      </c>
      <c r="AU206" s="168"/>
      <c r="AV206" s="356">
        <v>0</v>
      </c>
      <c r="AW206" s="168"/>
      <c r="AX206" s="168"/>
      <c r="AY206" s="168"/>
      <c r="AZ206" s="168"/>
      <c r="BA206" s="126">
        <v>0</v>
      </c>
      <c r="BB206" s="168"/>
      <c r="BC206" s="163">
        <v>0</v>
      </c>
      <c r="BD206" s="168"/>
      <c r="BE206" s="168"/>
      <c r="BF206" s="168"/>
      <c r="BG206" s="126">
        <v>0</v>
      </c>
      <c r="BH206" s="168"/>
      <c r="BI206" s="163">
        <v>0</v>
      </c>
      <c r="BJ206" s="168"/>
      <c r="BK206" s="168"/>
      <c r="BL206" s="168"/>
      <c r="BM206" s="126">
        <v>0</v>
      </c>
      <c r="BN206" s="168"/>
      <c r="BO206" s="163">
        <v>0</v>
      </c>
    </row>
    <row r="207" spans="1:67" x14ac:dyDescent="0.3">
      <c r="A207" s="19" t="s">
        <v>415</v>
      </c>
      <c r="B207" s="16" t="s">
        <v>491</v>
      </c>
      <c r="C207" s="168"/>
      <c r="D207" s="168"/>
      <c r="E207" s="168"/>
      <c r="F207" s="126">
        <v>0</v>
      </c>
      <c r="G207" s="168"/>
      <c r="H207" s="163"/>
      <c r="I207" s="163"/>
      <c r="J207" s="168"/>
      <c r="K207" s="168"/>
      <c r="L207" s="168"/>
      <c r="M207" s="126">
        <v>0</v>
      </c>
      <c r="N207" s="168"/>
      <c r="O207" s="163">
        <v>0</v>
      </c>
      <c r="P207" s="163">
        <v>0</v>
      </c>
      <c r="Q207" s="168"/>
      <c r="R207" s="168"/>
      <c r="S207" s="168"/>
      <c r="T207" s="126">
        <v>0</v>
      </c>
      <c r="U207" s="168"/>
      <c r="V207" s="165">
        <v>0</v>
      </c>
      <c r="W207" s="163">
        <v>0</v>
      </c>
      <c r="X207" s="168"/>
      <c r="Y207" s="168"/>
      <c r="Z207" s="168"/>
      <c r="AA207" s="126">
        <v>0</v>
      </c>
      <c r="AB207" s="168"/>
      <c r="AC207" s="165">
        <v>0</v>
      </c>
      <c r="AD207" s="163">
        <v>0</v>
      </c>
      <c r="AE207" s="168"/>
      <c r="AF207" s="168"/>
      <c r="AG207" s="168"/>
      <c r="AH207" s="126">
        <v>0</v>
      </c>
      <c r="AI207" s="168"/>
      <c r="AJ207" s="163">
        <v>0</v>
      </c>
      <c r="AK207" s="168"/>
      <c r="AL207" s="168"/>
      <c r="AM207" s="126">
        <v>0</v>
      </c>
      <c r="AN207" s="168"/>
      <c r="AO207" s="160">
        <v>0</v>
      </c>
      <c r="AP207" s="160"/>
      <c r="AQ207" s="168"/>
      <c r="AR207" s="168"/>
      <c r="AS207" s="168"/>
      <c r="AT207" s="126">
        <v>0</v>
      </c>
      <c r="AU207" s="168"/>
      <c r="AV207" s="356">
        <v>0</v>
      </c>
      <c r="AW207" s="168"/>
      <c r="AX207" s="168"/>
      <c r="AY207" s="168"/>
      <c r="AZ207" s="168"/>
      <c r="BA207" s="126">
        <v>0</v>
      </c>
      <c r="BB207" s="168"/>
      <c r="BC207" s="163">
        <v>0</v>
      </c>
      <c r="BD207" s="168"/>
      <c r="BE207" s="168"/>
      <c r="BF207" s="168"/>
      <c r="BG207" s="126">
        <v>0</v>
      </c>
      <c r="BH207" s="168"/>
      <c r="BI207" s="163">
        <v>0</v>
      </c>
      <c r="BJ207" s="168"/>
      <c r="BK207" s="168"/>
      <c r="BL207" s="168"/>
      <c r="BM207" s="126">
        <v>0</v>
      </c>
      <c r="BN207" s="168"/>
      <c r="BO207" s="163">
        <v>0</v>
      </c>
    </row>
    <row r="208" spans="1:67" x14ac:dyDescent="0.3">
      <c r="A208" s="19" t="s">
        <v>415</v>
      </c>
      <c r="B208" s="16" t="s">
        <v>493</v>
      </c>
      <c r="C208" s="168"/>
      <c r="D208" s="168"/>
      <c r="E208" s="168"/>
      <c r="F208" s="126">
        <v>0</v>
      </c>
      <c r="G208" s="168"/>
      <c r="H208" s="163"/>
      <c r="I208" s="163"/>
      <c r="J208" s="168"/>
      <c r="K208" s="168"/>
      <c r="L208" s="168"/>
      <c r="M208" s="126">
        <v>0</v>
      </c>
      <c r="N208" s="168"/>
      <c r="O208" s="163">
        <v>0</v>
      </c>
      <c r="P208" s="163">
        <v>0</v>
      </c>
      <c r="Q208" s="168"/>
      <c r="R208" s="168"/>
      <c r="S208" s="168"/>
      <c r="T208" s="126">
        <v>0</v>
      </c>
      <c r="U208" s="168"/>
      <c r="V208" s="165">
        <v>0</v>
      </c>
      <c r="W208" s="163">
        <v>0</v>
      </c>
      <c r="X208" s="168"/>
      <c r="Y208" s="168"/>
      <c r="Z208" s="168"/>
      <c r="AA208" s="126">
        <v>0</v>
      </c>
      <c r="AB208" s="168"/>
      <c r="AC208" s="165">
        <v>0</v>
      </c>
      <c r="AD208" s="163">
        <v>0</v>
      </c>
      <c r="AE208" s="168"/>
      <c r="AF208" s="168"/>
      <c r="AG208" s="168"/>
      <c r="AH208" s="126">
        <v>0</v>
      </c>
      <c r="AI208" s="168"/>
      <c r="AJ208" s="163">
        <v>0</v>
      </c>
      <c r="AK208" s="168"/>
      <c r="AL208" s="168"/>
      <c r="AM208" s="126">
        <v>0</v>
      </c>
      <c r="AN208" s="168"/>
      <c r="AO208" s="160">
        <v>0</v>
      </c>
      <c r="AP208" s="160"/>
      <c r="AQ208" s="168"/>
      <c r="AR208" s="168"/>
      <c r="AS208" s="168"/>
      <c r="AT208" s="126">
        <v>0</v>
      </c>
      <c r="AU208" s="168"/>
      <c r="AV208" s="356">
        <v>0</v>
      </c>
      <c r="AW208" s="168"/>
      <c r="AX208" s="168"/>
      <c r="AY208" s="168"/>
      <c r="AZ208" s="168"/>
      <c r="BA208" s="126">
        <v>0</v>
      </c>
      <c r="BB208" s="168"/>
      <c r="BC208" s="163">
        <v>0</v>
      </c>
      <c r="BD208" s="168"/>
      <c r="BE208" s="168"/>
      <c r="BF208" s="168"/>
      <c r="BG208" s="126">
        <v>0</v>
      </c>
      <c r="BH208" s="168"/>
      <c r="BI208" s="163">
        <v>0</v>
      </c>
      <c r="BJ208" s="168"/>
      <c r="BK208" s="168"/>
      <c r="BL208" s="168"/>
      <c r="BM208" s="126">
        <v>0</v>
      </c>
      <c r="BN208" s="168"/>
      <c r="BO208" s="163">
        <v>0</v>
      </c>
    </row>
    <row r="209" spans="1:67" x14ac:dyDescent="0.3">
      <c r="A209" s="19" t="s">
        <v>415</v>
      </c>
      <c r="B209" s="16" t="s">
        <v>495</v>
      </c>
      <c r="C209" s="168"/>
      <c r="D209" s="168"/>
      <c r="E209" s="168"/>
      <c r="F209" s="126">
        <v>0</v>
      </c>
      <c r="G209" s="168"/>
      <c r="H209" s="163"/>
      <c r="I209" s="163"/>
      <c r="J209" s="168"/>
      <c r="K209" s="168"/>
      <c r="L209" s="168"/>
      <c r="M209" s="126">
        <v>0</v>
      </c>
      <c r="N209" s="168"/>
      <c r="O209" s="163">
        <v>0</v>
      </c>
      <c r="P209" s="163">
        <v>0</v>
      </c>
      <c r="Q209" s="168"/>
      <c r="R209" s="168"/>
      <c r="S209" s="168"/>
      <c r="T209" s="126">
        <v>0</v>
      </c>
      <c r="U209" s="168"/>
      <c r="V209" s="165">
        <v>0</v>
      </c>
      <c r="W209" s="163">
        <v>0</v>
      </c>
      <c r="X209" s="168"/>
      <c r="Y209" s="168"/>
      <c r="Z209" s="168"/>
      <c r="AA209" s="126">
        <v>0</v>
      </c>
      <c r="AB209" s="168"/>
      <c r="AC209" s="165">
        <v>0</v>
      </c>
      <c r="AD209" s="163">
        <v>0</v>
      </c>
      <c r="AE209" s="168"/>
      <c r="AF209" s="168"/>
      <c r="AG209" s="168"/>
      <c r="AH209" s="126">
        <v>0</v>
      </c>
      <c r="AI209" s="168"/>
      <c r="AJ209" s="163">
        <v>0</v>
      </c>
      <c r="AK209" s="168"/>
      <c r="AL209" s="168"/>
      <c r="AM209" s="126">
        <v>0</v>
      </c>
      <c r="AN209" s="168"/>
      <c r="AO209" s="160">
        <v>0</v>
      </c>
      <c r="AP209" s="160"/>
      <c r="AQ209" s="168"/>
      <c r="AR209" s="168"/>
      <c r="AS209" s="168"/>
      <c r="AT209" s="126">
        <v>0</v>
      </c>
      <c r="AU209" s="168"/>
      <c r="AV209" s="356">
        <v>0</v>
      </c>
      <c r="AW209" s="168"/>
      <c r="AX209" s="168"/>
      <c r="AY209" s="168"/>
      <c r="AZ209" s="168"/>
      <c r="BA209" s="126">
        <v>0</v>
      </c>
      <c r="BB209" s="168"/>
      <c r="BC209" s="163">
        <v>0</v>
      </c>
      <c r="BD209" s="168"/>
      <c r="BE209" s="168"/>
      <c r="BF209" s="168"/>
      <c r="BG209" s="126">
        <v>0</v>
      </c>
      <c r="BH209" s="168"/>
      <c r="BI209" s="163">
        <v>0</v>
      </c>
      <c r="BJ209" s="168"/>
      <c r="BK209" s="168"/>
      <c r="BL209" s="168"/>
      <c r="BM209" s="126">
        <v>0</v>
      </c>
      <c r="BN209" s="168"/>
      <c r="BO209" s="163">
        <v>0</v>
      </c>
    </row>
    <row r="210" spans="1:67" x14ac:dyDescent="0.3">
      <c r="A210" s="19" t="s">
        <v>415</v>
      </c>
      <c r="B210" s="16" t="s">
        <v>497</v>
      </c>
      <c r="C210" s="168"/>
      <c r="D210" s="168"/>
      <c r="E210" s="168"/>
      <c r="F210" s="126">
        <v>0</v>
      </c>
      <c r="G210" s="168"/>
      <c r="H210" s="163"/>
      <c r="I210" s="163"/>
      <c r="J210" s="168"/>
      <c r="K210" s="168"/>
      <c r="L210" s="168"/>
      <c r="M210" s="126">
        <v>0</v>
      </c>
      <c r="N210" s="168"/>
      <c r="O210" s="163">
        <v>0</v>
      </c>
      <c r="P210" s="163">
        <v>0</v>
      </c>
      <c r="Q210" s="168"/>
      <c r="R210" s="168"/>
      <c r="S210" s="168"/>
      <c r="T210" s="126">
        <v>0</v>
      </c>
      <c r="U210" s="168"/>
      <c r="V210" s="165">
        <v>0</v>
      </c>
      <c r="W210" s="163">
        <v>0</v>
      </c>
      <c r="X210" s="168"/>
      <c r="Y210" s="168"/>
      <c r="Z210" s="168"/>
      <c r="AA210" s="126">
        <v>0</v>
      </c>
      <c r="AB210" s="168"/>
      <c r="AC210" s="165">
        <v>0</v>
      </c>
      <c r="AD210" s="163">
        <v>0</v>
      </c>
      <c r="AE210" s="168"/>
      <c r="AF210" s="168"/>
      <c r="AG210" s="168"/>
      <c r="AH210" s="126">
        <v>0</v>
      </c>
      <c r="AI210" s="168"/>
      <c r="AJ210" s="163">
        <v>0</v>
      </c>
      <c r="AK210" s="168"/>
      <c r="AL210" s="168"/>
      <c r="AM210" s="126">
        <v>0</v>
      </c>
      <c r="AN210" s="168"/>
      <c r="AO210" s="160">
        <v>0</v>
      </c>
      <c r="AP210" s="160"/>
      <c r="AQ210" s="168"/>
      <c r="AR210" s="168"/>
      <c r="AS210" s="168"/>
      <c r="AT210" s="126">
        <v>0</v>
      </c>
      <c r="AU210" s="168"/>
      <c r="AV210" s="356">
        <v>0</v>
      </c>
      <c r="AW210" s="168"/>
      <c r="AX210" s="168"/>
      <c r="AY210" s="168"/>
      <c r="AZ210" s="168"/>
      <c r="BA210" s="126">
        <v>0</v>
      </c>
      <c r="BB210" s="168"/>
      <c r="BC210" s="163">
        <v>0</v>
      </c>
      <c r="BD210" s="168"/>
      <c r="BE210" s="168"/>
      <c r="BF210" s="168"/>
      <c r="BG210" s="126">
        <v>0</v>
      </c>
      <c r="BH210" s="168"/>
      <c r="BI210" s="163">
        <v>0</v>
      </c>
      <c r="BJ210" s="168"/>
      <c r="BK210" s="168"/>
      <c r="BL210" s="168"/>
      <c r="BM210" s="126">
        <v>0</v>
      </c>
      <c r="BN210" s="168"/>
      <c r="BO210" s="163">
        <v>0</v>
      </c>
    </row>
    <row r="211" spans="1:67" x14ac:dyDescent="0.3">
      <c r="A211" s="19" t="s">
        <v>415</v>
      </c>
      <c r="B211" s="16" t="s">
        <v>499</v>
      </c>
      <c r="C211" s="168"/>
      <c r="D211" s="168"/>
      <c r="E211" s="168"/>
      <c r="F211" s="126">
        <v>0</v>
      </c>
      <c r="G211" s="168"/>
      <c r="H211" s="163"/>
      <c r="I211" s="163"/>
      <c r="J211" s="168"/>
      <c r="K211" s="168"/>
      <c r="L211" s="168"/>
      <c r="M211" s="126">
        <v>0</v>
      </c>
      <c r="N211" s="168"/>
      <c r="O211" s="163">
        <v>0</v>
      </c>
      <c r="P211" s="163">
        <v>0</v>
      </c>
      <c r="Q211" s="168"/>
      <c r="R211" s="168"/>
      <c r="S211" s="168"/>
      <c r="T211" s="126">
        <v>0</v>
      </c>
      <c r="U211" s="168"/>
      <c r="V211" s="165">
        <v>0</v>
      </c>
      <c r="W211" s="163">
        <v>0</v>
      </c>
      <c r="X211" s="168"/>
      <c r="Y211" s="168"/>
      <c r="Z211" s="168"/>
      <c r="AA211" s="126">
        <v>0</v>
      </c>
      <c r="AB211" s="168"/>
      <c r="AC211" s="165">
        <v>0</v>
      </c>
      <c r="AD211" s="163">
        <v>0</v>
      </c>
      <c r="AE211" s="168"/>
      <c r="AF211" s="168"/>
      <c r="AG211" s="168"/>
      <c r="AH211" s="126">
        <v>0</v>
      </c>
      <c r="AI211" s="168"/>
      <c r="AJ211" s="163">
        <v>0</v>
      </c>
      <c r="AK211" s="168"/>
      <c r="AL211" s="168"/>
      <c r="AM211" s="126">
        <v>0</v>
      </c>
      <c r="AN211" s="168"/>
      <c r="AO211" s="160">
        <v>0</v>
      </c>
      <c r="AP211" s="160"/>
      <c r="AQ211" s="168"/>
      <c r="AR211" s="168"/>
      <c r="AS211" s="168"/>
      <c r="AT211" s="126">
        <v>0</v>
      </c>
      <c r="AU211" s="168"/>
      <c r="AV211" s="356">
        <v>0</v>
      </c>
      <c r="AW211" s="168"/>
      <c r="AX211" s="168"/>
      <c r="AY211" s="168"/>
      <c r="AZ211" s="168"/>
      <c r="BA211" s="126">
        <v>0</v>
      </c>
      <c r="BB211" s="168"/>
      <c r="BC211" s="163">
        <v>0</v>
      </c>
      <c r="BD211" s="168"/>
      <c r="BE211" s="168"/>
      <c r="BF211" s="168"/>
      <c r="BG211" s="126">
        <v>0</v>
      </c>
      <c r="BH211" s="168"/>
      <c r="BI211" s="163">
        <v>0</v>
      </c>
      <c r="BJ211" s="168"/>
      <c r="BK211" s="168"/>
      <c r="BL211" s="168"/>
      <c r="BM211" s="126">
        <v>0</v>
      </c>
      <c r="BN211" s="168"/>
      <c r="BO211" s="163">
        <v>0</v>
      </c>
    </row>
    <row r="212" spans="1:67" x14ac:dyDescent="0.3">
      <c r="A212" s="19" t="s">
        <v>415</v>
      </c>
      <c r="B212" s="16" t="s">
        <v>501</v>
      </c>
      <c r="C212" s="168"/>
      <c r="D212" s="168"/>
      <c r="E212" s="168"/>
      <c r="F212" s="126">
        <v>0</v>
      </c>
      <c r="G212" s="168"/>
      <c r="H212" s="163"/>
      <c r="I212" s="163"/>
      <c r="J212" s="168"/>
      <c r="K212" s="168"/>
      <c r="L212" s="168"/>
      <c r="M212" s="126">
        <v>0</v>
      </c>
      <c r="N212" s="168"/>
      <c r="O212" s="163">
        <v>0</v>
      </c>
      <c r="P212" s="163">
        <v>0</v>
      </c>
      <c r="Q212" s="168"/>
      <c r="R212" s="168"/>
      <c r="S212" s="168"/>
      <c r="T212" s="126">
        <v>0</v>
      </c>
      <c r="U212" s="168"/>
      <c r="V212" s="165">
        <v>0</v>
      </c>
      <c r="W212" s="163">
        <v>0</v>
      </c>
      <c r="X212" s="168"/>
      <c r="Y212" s="168"/>
      <c r="Z212" s="168"/>
      <c r="AA212" s="126">
        <v>0</v>
      </c>
      <c r="AB212" s="168"/>
      <c r="AC212" s="165">
        <v>0</v>
      </c>
      <c r="AD212" s="163">
        <v>0</v>
      </c>
      <c r="AE212" s="168"/>
      <c r="AF212" s="168"/>
      <c r="AG212" s="168"/>
      <c r="AH212" s="126">
        <v>0</v>
      </c>
      <c r="AI212" s="168"/>
      <c r="AJ212" s="163">
        <v>0</v>
      </c>
      <c r="AK212" s="168"/>
      <c r="AL212" s="168"/>
      <c r="AM212" s="126">
        <v>0</v>
      </c>
      <c r="AN212" s="168"/>
      <c r="AO212" s="160">
        <v>0</v>
      </c>
      <c r="AP212" s="160"/>
      <c r="AQ212" s="168"/>
      <c r="AR212" s="168"/>
      <c r="AS212" s="168"/>
      <c r="AT212" s="126">
        <v>0</v>
      </c>
      <c r="AU212" s="168"/>
      <c r="AV212" s="356">
        <v>0</v>
      </c>
      <c r="AW212" s="168"/>
      <c r="AX212" s="168"/>
      <c r="AY212" s="168"/>
      <c r="AZ212" s="168"/>
      <c r="BA212" s="126">
        <v>0</v>
      </c>
      <c r="BB212" s="168"/>
      <c r="BC212" s="163">
        <v>0</v>
      </c>
      <c r="BD212" s="168"/>
      <c r="BE212" s="168"/>
      <c r="BF212" s="168"/>
      <c r="BG212" s="126">
        <v>0</v>
      </c>
      <c r="BH212" s="168"/>
      <c r="BI212" s="163">
        <v>0</v>
      </c>
      <c r="BJ212" s="168"/>
      <c r="BK212" s="168"/>
      <c r="BL212" s="168"/>
      <c r="BM212" s="126">
        <v>0</v>
      </c>
      <c r="BN212" s="168"/>
      <c r="BO212" s="163">
        <v>0</v>
      </c>
    </row>
    <row r="213" spans="1:67" x14ac:dyDescent="0.3">
      <c r="A213" s="19" t="s">
        <v>415</v>
      </c>
      <c r="B213" s="16" t="s">
        <v>503</v>
      </c>
      <c r="C213" s="168"/>
      <c r="D213" s="168"/>
      <c r="E213" s="168"/>
      <c r="F213" s="126">
        <v>0</v>
      </c>
      <c r="G213" s="168"/>
      <c r="H213" s="163"/>
      <c r="I213" s="163"/>
      <c r="J213" s="168"/>
      <c r="K213" s="168"/>
      <c r="L213" s="168"/>
      <c r="M213" s="126">
        <v>0</v>
      </c>
      <c r="N213" s="168"/>
      <c r="O213" s="163">
        <v>0</v>
      </c>
      <c r="P213" s="163">
        <v>0</v>
      </c>
      <c r="Q213" s="168"/>
      <c r="R213" s="168"/>
      <c r="S213" s="168"/>
      <c r="T213" s="126">
        <v>0</v>
      </c>
      <c r="U213" s="168"/>
      <c r="V213" s="165">
        <v>0</v>
      </c>
      <c r="W213" s="163">
        <v>0</v>
      </c>
      <c r="X213" s="168"/>
      <c r="Y213" s="168"/>
      <c r="Z213" s="168"/>
      <c r="AA213" s="126">
        <v>0</v>
      </c>
      <c r="AB213" s="168"/>
      <c r="AC213" s="165">
        <v>0</v>
      </c>
      <c r="AD213" s="163">
        <v>0</v>
      </c>
      <c r="AE213" s="168"/>
      <c r="AF213" s="168"/>
      <c r="AG213" s="168"/>
      <c r="AH213" s="126">
        <v>0</v>
      </c>
      <c r="AI213" s="168"/>
      <c r="AJ213" s="163">
        <v>0</v>
      </c>
      <c r="AK213" s="168"/>
      <c r="AL213" s="168"/>
      <c r="AM213" s="126">
        <v>0</v>
      </c>
      <c r="AN213" s="168"/>
      <c r="AO213" s="160">
        <v>0</v>
      </c>
      <c r="AP213" s="160"/>
      <c r="AQ213" s="168"/>
      <c r="AR213" s="168"/>
      <c r="AS213" s="168"/>
      <c r="AT213" s="126">
        <v>0</v>
      </c>
      <c r="AU213" s="168"/>
      <c r="AV213" s="356">
        <v>0</v>
      </c>
      <c r="AW213" s="168"/>
      <c r="AX213" s="168"/>
      <c r="AY213" s="168"/>
      <c r="AZ213" s="168"/>
      <c r="BA213" s="126">
        <v>0</v>
      </c>
      <c r="BB213" s="168"/>
      <c r="BC213" s="163">
        <v>0</v>
      </c>
      <c r="BD213" s="168"/>
      <c r="BE213" s="168"/>
      <c r="BF213" s="168"/>
      <c r="BG213" s="126">
        <v>0</v>
      </c>
      <c r="BH213" s="168"/>
      <c r="BI213" s="163">
        <v>0</v>
      </c>
      <c r="BJ213" s="168"/>
      <c r="BK213" s="168"/>
      <c r="BL213" s="168"/>
      <c r="BM213" s="126">
        <v>0</v>
      </c>
      <c r="BN213" s="168"/>
      <c r="BO213" s="163">
        <v>0</v>
      </c>
    </row>
    <row r="214" spans="1:67" x14ac:dyDescent="0.3">
      <c r="A214" s="19" t="s">
        <v>415</v>
      </c>
      <c r="B214" s="16" t="s">
        <v>505</v>
      </c>
      <c r="C214" s="168"/>
      <c r="D214" s="168"/>
      <c r="E214" s="168"/>
      <c r="F214" s="126">
        <v>0</v>
      </c>
      <c r="G214" s="168"/>
      <c r="H214" s="163"/>
      <c r="I214" s="163"/>
      <c r="J214" s="168"/>
      <c r="K214" s="168"/>
      <c r="L214" s="168"/>
      <c r="M214" s="126">
        <v>0</v>
      </c>
      <c r="N214" s="168"/>
      <c r="O214" s="163">
        <v>0</v>
      </c>
      <c r="P214" s="163">
        <v>0</v>
      </c>
      <c r="Q214" s="168"/>
      <c r="R214" s="168"/>
      <c r="S214" s="168"/>
      <c r="T214" s="126">
        <v>0</v>
      </c>
      <c r="U214" s="168"/>
      <c r="V214" s="165">
        <v>0</v>
      </c>
      <c r="W214" s="163">
        <v>0</v>
      </c>
      <c r="X214" s="168"/>
      <c r="Y214" s="168"/>
      <c r="Z214" s="168"/>
      <c r="AA214" s="126">
        <v>0</v>
      </c>
      <c r="AB214" s="168"/>
      <c r="AC214" s="165">
        <v>0</v>
      </c>
      <c r="AD214" s="163">
        <v>0</v>
      </c>
      <c r="AE214" s="168"/>
      <c r="AF214" s="168"/>
      <c r="AG214" s="168"/>
      <c r="AH214" s="126">
        <v>0</v>
      </c>
      <c r="AI214" s="168"/>
      <c r="AJ214" s="163">
        <v>0</v>
      </c>
      <c r="AK214" s="168"/>
      <c r="AL214" s="168"/>
      <c r="AM214" s="126">
        <v>0</v>
      </c>
      <c r="AN214" s="168"/>
      <c r="AO214" s="160">
        <v>0</v>
      </c>
      <c r="AP214" s="160"/>
      <c r="AQ214" s="168"/>
      <c r="AR214" s="168"/>
      <c r="AS214" s="168"/>
      <c r="AT214" s="126">
        <v>0</v>
      </c>
      <c r="AU214" s="168"/>
      <c r="AV214" s="356">
        <v>0</v>
      </c>
      <c r="AW214" s="168"/>
      <c r="AX214" s="168"/>
      <c r="AY214" s="168"/>
      <c r="AZ214" s="168"/>
      <c r="BA214" s="126">
        <v>0</v>
      </c>
      <c r="BB214" s="168"/>
      <c r="BC214" s="163">
        <v>0</v>
      </c>
      <c r="BD214" s="168"/>
      <c r="BE214" s="168"/>
      <c r="BF214" s="168"/>
      <c r="BG214" s="126">
        <v>0</v>
      </c>
      <c r="BH214" s="168"/>
      <c r="BI214" s="163">
        <v>0</v>
      </c>
      <c r="BJ214" s="168"/>
      <c r="BK214" s="168"/>
      <c r="BL214" s="168"/>
      <c r="BM214" s="126">
        <v>0</v>
      </c>
      <c r="BN214" s="168"/>
      <c r="BO214" s="163">
        <v>0</v>
      </c>
    </row>
    <row r="215" spans="1:67" x14ac:dyDescent="0.3">
      <c r="A215" s="19" t="s">
        <v>415</v>
      </c>
      <c r="B215" s="16" t="s">
        <v>507</v>
      </c>
      <c r="C215" s="168"/>
      <c r="D215" s="168"/>
      <c r="E215" s="168"/>
      <c r="F215" s="126">
        <v>0</v>
      </c>
      <c r="G215" s="168"/>
      <c r="H215" s="163"/>
      <c r="I215" s="163"/>
      <c r="J215" s="168"/>
      <c r="K215" s="168"/>
      <c r="L215" s="168"/>
      <c r="M215" s="126">
        <v>0</v>
      </c>
      <c r="N215" s="168"/>
      <c r="O215" s="163">
        <v>0</v>
      </c>
      <c r="P215" s="163">
        <v>0</v>
      </c>
      <c r="Q215" s="168"/>
      <c r="R215" s="168"/>
      <c r="S215" s="168"/>
      <c r="T215" s="126">
        <v>0</v>
      </c>
      <c r="U215" s="168"/>
      <c r="V215" s="165">
        <v>0</v>
      </c>
      <c r="W215" s="163">
        <v>0</v>
      </c>
      <c r="X215" s="168"/>
      <c r="Y215" s="168"/>
      <c r="Z215" s="168"/>
      <c r="AA215" s="126">
        <v>0</v>
      </c>
      <c r="AB215" s="168"/>
      <c r="AC215" s="165">
        <v>0</v>
      </c>
      <c r="AD215" s="163">
        <v>0</v>
      </c>
      <c r="AE215" s="168"/>
      <c r="AF215" s="168"/>
      <c r="AG215" s="168"/>
      <c r="AH215" s="126">
        <v>0</v>
      </c>
      <c r="AI215" s="168"/>
      <c r="AJ215" s="163">
        <v>0</v>
      </c>
      <c r="AK215" s="168"/>
      <c r="AL215" s="168"/>
      <c r="AM215" s="126">
        <v>0</v>
      </c>
      <c r="AN215" s="168"/>
      <c r="AO215" s="160">
        <v>0</v>
      </c>
      <c r="AP215" s="160"/>
      <c r="AQ215" s="168"/>
      <c r="AR215" s="168"/>
      <c r="AS215" s="168"/>
      <c r="AT215" s="126">
        <v>0</v>
      </c>
      <c r="AU215" s="168"/>
      <c r="AV215" s="356">
        <v>0</v>
      </c>
      <c r="AW215" s="168"/>
      <c r="AX215" s="168"/>
      <c r="AY215" s="168"/>
      <c r="AZ215" s="168"/>
      <c r="BA215" s="126">
        <v>0</v>
      </c>
      <c r="BB215" s="168"/>
      <c r="BC215" s="163">
        <v>0</v>
      </c>
      <c r="BD215" s="168"/>
      <c r="BE215" s="168"/>
      <c r="BF215" s="168"/>
      <c r="BG215" s="126">
        <v>0</v>
      </c>
      <c r="BH215" s="168"/>
      <c r="BI215" s="163">
        <v>0</v>
      </c>
      <c r="BJ215" s="168"/>
      <c r="BK215" s="168"/>
      <c r="BL215" s="168"/>
      <c r="BM215" s="126">
        <v>0</v>
      </c>
      <c r="BN215" s="168"/>
      <c r="BO215" s="163">
        <v>0</v>
      </c>
    </row>
    <row r="216" spans="1:67" x14ac:dyDescent="0.3">
      <c r="A216" s="19" t="s">
        <v>415</v>
      </c>
      <c r="B216" s="16" t="s">
        <v>509</v>
      </c>
      <c r="C216" s="168"/>
      <c r="D216" s="168"/>
      <c r="E216" s="168"/>
      <c r="F216" s="126">
        <v>0</v>
      </c>
      <c r="G216" s="168"/>
      <c r="H216" s="163"/>
      <c r="I216" s="163"/>
      <c r="J216" s="168"/>
      <c r="K216" s="168"/>
      <c r="L216" s="168"/>
      <c r="M216" s="126">
        <v>0</v>
      </c>
      <c r="N216" s="168"/>
      <c r="O216" s="163">
        <v>0</v>
      </c>
      <c r="P216" s="163">
        <v>0</v>
      </c>
      <c r="Q216" s="168"/>
      <c r="R216" s="168"/>
      <c r="S216" s="168"/>
      <c r="T216" s="126">
        <v>0</v>
      </c>
      <c r="U216" s="168"/>
      <c r="V216" s="165">
        <v>0</v>
      </c>
      <c r="W216" s="163">
        <v>0</v>
      </c>
      <c r="X216" s="168"/>
      <c r="Y216" s="168"/>
      <c r="Z216" s="168"/>
      <c r="AA216" s="126">
        <v>0</v>
      </c>
      <c r="AB216" s="168"/>
      <c r="AC216" s="165">
        <v>0</v>
      </c>
      <c r="AD216" s="163">
        <v>0</v>
      </c>
      <c r="AE216" s="168"/>
      <c r="AF216" s="168"/>
      <c r="AG216" s="168"/>
      <c r="AH216" s="126">
        <v>0</v>
      </c>
      <c r="AI216" s="168"/>
      <c r="AJ216" s="163">
        <v>0</v>
      </c>
      <c r="AK216" s="168"/>
      <c r="AL216" s="168"/>
      <c r="AM216" s="126">
        <v>0</v>
      </c>
      <c r="AN216" s="168"/>
      <c r="AO216" s="160">
        <v>0</v>
      </c>
      <c r="AP216" s="160"/>
      <c r="AQ216" s="168"/>
      <c r="AR216" s="168"/>
      <c r="AS216" s="168"/>
      <c r="AT216" s="126">
        <v>0</v>
      </c>
      <c r="AU216" s="168"/>
      <c r="AV216" s="356">
        <v>0</v>
      </c>
      <c r="AW216" s="168"/>
      <c r="AX216" s="168"/>
      <c r="AY216" s="168"/>
      <c r="AZ216" s="168"/>
      <c r="BA216" s="126">
        <v>0</v>
      </c>
      <c r="BB216" s="168"/>
      <c r="BC216" s="163">
        <v>0</v>
      </c>
      <c r="BD216" s="168"/>
      <c r="BE216" s="168"/>
      <c r="BF216" s="168"/>
      <c r="BG216" s="126">
        <v>0</v>
      </c>
      <c r="BH216" s="168"/>
      <c r="BI216" s="163">
        <v>0</v>
      </c>
      <c r="BJ216" s="168"/>
      <c r="BK216" s="168"/>
      <c r="BL216" s="168"/>
      <c r="BM216" s="126">
        <v>0</v>
      </c>
      <c r="BN216" s="168"/>
      <c r="BO216" s="163">
        <v>0</v>
      </c>
    </row>
    <row r="217" spans="1:67" x14ac:dyDescent="0.3">
      <c r="A217" s="19" t="s">
        <v>415</v>
      </c>
      <c r="B217" s="16" t="s">
        <v>511</v>
      </c>
      <c r="C217" s="168"/>
      <c r="D217" s="168"/>
      <c r="E217" s="168"/>
      <c r="F217" s="126">
        <v>0</v>
      </c>
      <c r="G217" s="168"/>
      <c r="H217" s="163"/>
      <c r="I217" s="163"/>
      <c r="J217" s="168"/>
      <c r="K217" s="168"/>
      <c r="L217" s="168"/>
      <c r="M217" s="126">
        <v>0</v>
      </c>
      <c r="N217" s="168"/>
      <c r="O217" s="163">
        <v>0</v>
      </c>
      <c r="P217" s="163">
        <v>0</v>
      </c>
      <c r="Q217" s="168"/>
      <c r="R217" s="168"/>
      <c r="S217" s="168"/>
      <c r="T217" s="126">
        <v>0</v>
      </c>
      <c r="U217" s="168"/>
      <c r="V217" s="165">
        <v>0</v>
      </c>
      <c r="W217" s="163">
        <v>0</v>
      </c>
      <c r="X217" s="168"/>
      <c r="Y217" s="168"/>
      <c r="Z217" s="168"/>
      <c r="AA217" s="126">
        <v>0</v>
      </c>
      <c r="AB217" s="168"/>
      <c r="AC217" s="165">
        <v>0</v>
      </c>
      <c r="AD217" s="163">
        <v>0</v>
      </c>
      <c r="AE217" s="168"/>
      <c r="AF217" s="168"/>
      <c r="AG217" s="168"/>
      <c r="AH217" s="126">
        <v>0</v>
      </c>
      <c r="AI217" s="168"/>
      <c r="AJ217" s="163">
        <v>0</v>
      </c>
      <c r="AK217" s="168"/>
      <c r="AL217" s="168"/>
      <c r="AM217" s="126">
        <v>0</v>
      </c>
      <c r="AN217" s="168"/>
      <c r="AO217" s="160">
        <v>0</v>
      </c>
      <c r="AP217" s="160"/>
      <c r="AQ217" s="168"/>
      <c r="AR217" s="168"/>
      <c r="AS217" s="168"/>
      <c r="AT217" s="126">
        <v>0</v>
      </c>
      <c r="AU217" s="168"/>
      <c r="AV217" s="356">
        <v>0</v>
      </c>
      <c r="AW217" s="168"/>
      <c r="AX217" s="168"/>
      <c r="AY217" s="168"/>
      <c r="AZ217" s="168"/>
      <c r="BA217" s="126">
        <v>0</v>
      </c>
      <c r="BB217" s="168"/>
      <c r="BC217" s="163">
        <v>0</v>
      </c>
      <c r="BD217" s="168"/>
      <c r="BE217" s="168"/>
      <c r="BF217" s="168"/>
      <c r="BG217" s="126">
        <v>0</v>
      </c>
      <c r="BH217" s="168"/>
      <c r="BI217" s="163">
        <v>0</v>
      </c>
      <c r="BJ217" s="168"/>
      <c r="BK217" s="168"/>
      <c r="BL217" s="168"/>
      <c r="BM217" s="126">
        <v>0</v>
      </c>
      <c r="BN217" s="168"/>
      <c r="BO217" s="163">
        <v>0</v>
      </c>
    </row>
    <row r="218" spans="1:67" x14ac:dyDescent="0.3">
      <c r="A218" s="19" t="s">
        <v>415</v>
      </c>
      <c r="B218" s="16" t="s">
        <v>513</v>
      </c>
      <c r="C218" s="168"/>
      <c r="D218" s="168"/>
      <c r="E218" s="168"/>
      <c r="F218" s="126">
        <v>0</v>
      </c>
      <c r="G218" s="168"/>
      <c r="H218" s="163"/>
      <c r="I218" s="163"/>
      <c r="J218" s="168"/>
      <c r="K218" s="168"/>
      <c r="L218" s="168"/>
      <c r="M218" s="126">
        <v>0</v>
      </c>
      <c r="N218" s="168"/>
      <c r="O218" s="163">
        <v>0</v>
      </c>
      <c r="P218" s="163">
        <v>0</v>
      </c>
      <c r="Q218" s="168"/>
      <c r="R218" s="168"/>
      <c r="S218" s="168"/>
      <c r="T218" s="126">
        <v>0</v>
      </c>
      <c r="U218" s="168"/>
      <c r="V218" s="165">
        <v>0</v>
      </c>
      <c r="W218" s="163">
        <v>0</v>
      </c>
      <c r="X218" s="168"/>
      <c r="Y218" s="168"/>
      <c r="Z218" s="168"/>
      <c r="AA218" s="126">
        <v>0</v>
      </c>
      <c r="AB218" s="168"/>
      <c r="AC218" s="165">
        <v>0</v>
      </c>
      <c r="AD218" s="163">
        <v>0</v>
      </c>
      <c r="AE218" s="168"/>
      <c r="AF218" s="168"/>
      <c r="AG218" s="168"/>
      <c r="AH218" s="126">
        <v>0</v>
      </c>
      <c r="AI218" s="168"/>
      <c r="AJ218" s="163">
        <v>0</v>
      </c>
      <c r="AK218" s="168"/>
      <c r="AL218" s="168"/>
      <c r="AM218" s="126">
        <v>0</v>
      </c>
      <c r="AN218" s="168"/>
      <c r="AO218" s="160">
        <v>0</v>
      </c>
      <c r="AP218" s="160"/>
      <c r="AQ218" s="168"/>
      <c r="AR218" s="168"/>
      <c r="AS218" s="168"/>
      <c r="AT218" s="126">
        <v>0</v>
      </c>
      <c r="AU218" s="168"/>
      <c r="AV218" s="356">
        <v>0</v>
      </c>
      <c r="AW218" s="168"/>
      <c r="AX218" s="168"/>
      <c r="AY218" s="168"/>
      <c r="AZ218" s="168"/>
      <c r="BA218" s="126">
        <v>0</v>
      </c>
      <c r="BB218" s="168"/>
      <c r="BC218" s="163">
        <v>0</v>
      </c>
      <c r="BD218" s="168"/>
      <c r="BE218" s="168"/>
      <c r="BF218" s="168"/>
      <c r="BG218" s="126">
        <v>0</v>
      </c>
      <c r="BH218" s="168"/>
      <c r="BI218" s="163">
        <v>0</v>
      </c>
      <c r="BJ218" s="168"/>
      <c r="BK218" s="168"/>
      <c r="BL218" s="168"/>
      <c r="BM218" s="126">
        <v>0</v>
      </c>
      <c r="BN218" s="168"/>
      <c r="BO218" s="163">
        <v>0</v>
      </c>
    </row>
    <row r="219" spans="1:67" x14ac:dyDescent="0.3">
      <c r="A219" s="19" t="s">
        <v>515</v>
      </c>
      <c r="B219" s="16" t="s">
        <v>519</v>
      </c>
      <c r="C219" s="160">
        <v>139638</v>
      </c>
      <c r="D219" s="160">
        <v>139638</v>
      </c>
      <c r="E219" s="161">
        <v>0.975554887974458</v>
      </c>
      <c r="F219" s="162">
        <v>0.82914213895930911</v>
      </c>
      <c r="G219" s="160">
        <v>11577975</v>
      </c>
      <c r="H219" s="163">
        <v>473747581.05000001</v>
      </c>
      <c r="I219" s="163">
        <v>9461086.300978126</v>
      </c>
      <c r="J219" s="160"/>
      <c r="K219" s="160"/>
      <c r="L219" s="161">
        <v>0</v>
      </c>
      <c r="M219" s="162">
        <v>0</v>
      </c>
      <c r="N219" s="160"/>
      <c r="O219" s="163">
        <v>0</v>
      </c>
      <c r="P219" s="163">
        <v>0</v>
      </c>
      <c r="Q219" s="160">
        <v>152</v>
      </c>
      <c r="R219" s="160">
        <v>152</v>
      </c>
      <c r="S219" s="161">
        <v>1.0619196993090535E-3</v>
      </c>
      <c r="T219" s="162">
        <v>7.822368421052632E-2</v>
      </c>
      <c r="U219" s="160">
        <v>1189</v>
      </c>
      <c r="V219" s="165">
        <v>48651.502</v>
      </c>
      <c r="W219" s="163">
        <v>12425.487141093867</v>
      </c>
      <c r="X219" s="160">
        <v>550</v>
      </c>
      <c r="Y219" s="160">
        <v>550</v>
      </c>
      <c r="Z219" s="161">
        <v>3.8424725961840752E-3</v>
      </c>
      <c r="AA219" s="162">
        <v>0.44661818181818186</v>
      </c>
      <c r="AB219" s="160">
        <v>24564</v>
      </c>
      <c r="AC219" s="165">
        <v>1005109.752</v>
      </c>
      <c r="AD219" s="163">
        <v>72115.092774326709</v>
      </c>
      <c r="AE219" s="160"/>
      <c r="AF219" s="160"/>
      <c r="AG219" s="161">
        <v>0</v>
      </c>
      <c r="AH219" s="162">
        <v>0</v>
      </c>
      <c r="AI219" s="160"/>
      <c r="AJ219" s="163">
        <v>0</v>
      </c>
      <c r="AK219" s="160"/>
      <c r="AL219" s="160"/>
      <c r="AM219" s="162">
        <v>0</v>
      </c>
      <c r="AN219" s="160"/>
      <c r="AO219" s="160">
        <v>0</v>
      </c>
      <c r="AP219" s="160"/>
      <c r="AQ219" s="160"/>
      <c r="AR219" s="160"/>
      <c r="AS219" s="161">
        <v>0</v>
      </c>
      <c r="AT219" s="162">
        <v>0</v>
      </c>
      <c r="AU219" s="160"/>
      <c r="AV219" s="356">
        <v>0</v>
      </c>
      <c r="AW219" s="160">
        <v>2797</v>
      </c>
      <c r="AX219" s="160">
        <v>62</v>
      </c>
      <c r="AY219" s="160">
        <v>62</v>
      </c>
      <c r="AZ219" s="161">
        <v>4.3315145629711397E-4</v>
      </c>
      <c r="BA219" s="162">
        <v>0.1432258064516129</v>
      </c>
      <c r="BB219" s="160">
        <v>888</v>
      </c>
      <c r="BC219" s="163">
        <v>14577.608708848466</v>
      </c>
      <c r="BD219" s="160">
        <v>123</v>
      </c>
      <c r="BE219" s="160">
        <v>123</v>
      </c>
      <c r="BF219" s="161">
        <v>8.5931659878298418E-4</v>
      </c>
      <c r="BG219" s="162">
        <v>0.12089430894308943</v>
      </c>
      <c r="BH219" s="160">
        <v>1487</v>
      </c>
      <c r="BI219" s="163">
        <v>28920.094696586475</v>
      </c>
      <c r="BJ219" s="160">
        <v>2612</v>
      </c>
      <c r="BK219" s="160">
        <v>2612</v>
      </c>
      <c r="BL219" s="161">
        <v>1.8248251674968737E-2</v>
      </c>
      <c r="BM219" s="162">
        <v>0.16650076569678407</v>
      </c>
      <c r="BN219" s="160">
        <v>43490</v>
      </c>
      <c r="BO219" s="163">
        <v>282229.82133101311</v>
      </c>
    </row>
    <row r="220" spans="1:67" x14ac:dyDescent="0.3">
      <c r="A220" s="19" t="s">
        <v>515</v>
      </c>
      <c r="B220" s="16" t="s">
        <v>520</v>
      </c>
      <c r="C220" s="160">
        <v>209021</v>
      </c>
      <c r="D220" s="160">
        <v>209021</v>
      </c>
      <c r="E220" s="161">
        <v>0.87484670793519248</v>
      </c>
      <c r="F220" s="162">
        <v>0.82346816827017377</v>
      </c>
      <c r="G220" s="160">
        <v>17212214</v>
      </c>
      <c r="H220" s="163">
        <v>704289372.45200002</v>
      </c>
      <c r="I220" s="163">
        <v>14162088.541204752</v>
      </c>
      <c r="J220" s="160"/>
      <c r="K220" s="160"/>
      <c r="L220" s="161">
        <v>0</v>
      </c>
      <c r="M220" s="162">
        <v>0</v>
      </c>
      <c r="N220" s="160"/>
      <c r="O220" s="163">
        <v>0</v>
      </c>
      <c r="P220" s="163">
        <v>0</v>
      </c>
      <c r="Q220" s="160"/>
      <c r="R220" s="160"/>
      <c r="S220" s="161">
        <v>0</v>
      </c>
      <c r="T220" s="162">
        <v>0</v>
      </c>
      <c r="U220" s="160"/>
      <c r="V220" s="165">
        <v>0</v>
      </c>
      <c r="W220" s="163">
        <v>0</v>
      </c>
      <c r="X220" s="160">
        <v>1671</v>
      </c>
      <c r="Y220" s="160">
        <v>1671</v>
      </c>
      <c r="Z220" s="161">
        <v>6.9938850592031745E-3</v>
      </c>
      <c r="AA220" s="162">
        <v>0.43705565529622981</v>
      </c>
      <c r="AB220" s="160">
        <v>73032</v>
      </c>
      <c r="AC220" s="165">
        <v>2988323.3760000002</v>
      </c>
      <c r="AD220" s="163">
        <v>219098.7636834544</v>
      </c>
      <c r="AE220" s="160"/>
      <c r="AF220" s="160"/>
      <c r="AG220" s="161">
        <v>0</v>
      </c>
      <c r="AH220" s="162">
        <v>0</v>
      </c>
      <c r="AI220" s="160"/>
      <c r="AJ220" s="163">
        <v>0</v>
      </c>
      <c r="AK220" s="160"/>
      <c r="AL220" s="160"/>
      <c r="AM220" s="162">
        <v>0</v>
      </c>
      <c r="AN220" s="160"/>
      <c r="AO220" s="160">
        <v>0</v>
      </c>
      <c r="AP220" s="160"/>
      <c r="AQ220" s="160"/>
      <c r="AR220" s="160"/>
      <c r="AS220" s="161">
        <v>0</v>
      </c>
      <c r="AT220" s="162">
        <v>0</v>
      </c>
      <c r="AU220" s="160"/>
      <c r="AV220" s="356">
        <v>0</v>
      </c>
      <c r="AW220" s="160">
        <v>28231</v>
      </c>
      <c r="AX220" s="160">
        <v>551</v>
      </c>
      <c r="AY220" s="160">
        <v>551</v>
      </c>
      <c r="AZ220" s="161">
        <v>2.306182326523608E-3</v>
      </c>
      <c r="BA220" s="162">
        <v>0.10849364791288567</v>
      </c>
      <c r="BB220" s="160">
        <v>5978</v>
      </c>
      <c r="BC220" s="163">
        <v>129552.61933186298</v>
      </c>
      <c r="BD220" s="160"/>
      <c r="BE220" s="160"/>
      <c r="BF220" s="161">
        <v>0</v>
      </c>
      <c r="BG220" s="162">
        <v>0</v>
      </c>
      <c r="BH220" s="160"/>
      <c r="BI220" s="163">
        <v>0</v>
      </c>
      <c r="BJ220" s="160">
        <v>27680</v>
      </c>
      <c r="BK220" s="160">
        <v>27680</v>
      </c>
      <c r="BL220" s="161">
        <v>0.11585322467908071</v>
      </c>
      <c r="BM220" s="162">
        <v>0.10860007225433525</v>
      </c>
      <c r="BN220" s="160">
        <v>300605</v>
      </c>
      <c r="BO220" s="163">
        <v>2990858.1372291129</v>
      </c>
    </row>
    <row r="221" spans="1:67" x14ac:dyDescent="0.3">
      <c r="A221" s="19" t="s">
        <v>515</v>
      </c>
      <c r="B221" s="16" t="s">
        <v>522</v>
      </c>
      <c r="C221" s="160">
        <v>156565</v>
      </c>
      <c r="D221" s="160">
        <v>156565</v>
      </c>
      <c r="E221" s="161">
        <v>0.86065393537605683</v>
      </c>
      <c r="F221" s="162">
        <v>0.81575166863602977</v>
      </c>
      <c r="G221" s="160">
        <v>12771816</v>
      </c>
      <c r="H221" s="163">
        <v>522597167.088</v>
      </c>
      <c r="I221" s="163">
        <v>10607964.713850388</v>
      </c>
      <c r="J221" s="160"/>
      <c r="K221" s="160"/>
      <c r="L221" s="161">
        <v>0</v>
      </c>
      <c r="M221" s="162">
        <v>0</v>
      </c>
      <c r="N221" s="160"/>
      <c r="O221" s="163">
        <v>0</v>
      </c>
      <c r="P221" s="163">
        <v>0</v>
      </c>
      <c r="Q221" s="160">
        <v>159</v>
      </c>
      <c r="R221" s="160">
        <v>159</v>
      </c>
      <c r="S221" s="161">
        <v>8.7403938124608327E-4</v>
      </c>
      <c r="T221" s="162">
        <v>9.1949685534591194E-2</v>
      </c>
      <c r="U221" s="160">
        <v>1462</v>
      </c>
      <c r="V221" s="165">
        <v>59822.116000000002</v>
      </c>
      <c r="W221" s="163">
        <v>12997.71352259161</v>
      </c>
      <c r="X221" s="160">
        <v>2990</v>
      </c>
      <c r="Y221" s="160">
        <v>2990</v>
      </c>
      <c r="Z221" s="161">
        <v>1.6436338049847732E-2</v>
      </c>
      <c r="AA221" s="162">
        <v>0.54864882943143811</v>
      </c>
      <c r="AB221" s="160">
        <v>164046</v>
      </c>
      <c r="AC221" s="165">
        <v>6712434.2280000001</v>
      </c>
      <c r="AD221" s="163">
        <v>392043.86799133971</v>
      </c>
      <c r="AE221" s="160">
        <v>2695</v>
      </c>
      <c r="AF221" s="160">
        <v>2695</v>
      </c>
      <c r="AG221" s="161">
        <v>1.4814692656969776E-2</v>
      </c>
      <c r="AH221" s="162">
        <v>0.14779962894248608</v>
      </c>
      <c r="AI221" s="160">
        <v>39832</v>
      </c>
      <c r="AJ221" s="163">
        <v>411167.31753707939</v>
      </c>
      <c r="AK221" s="160"/>
      <c r="AL221" s="160"/>
      <c r="AM221" s="162">
        <v>0</v>
      </c>
      <c r="AN221" s="160"/>
      <c r="AO221" s="160">
        <v>0</v>
      </c>
      <c r="AP221" s="160"/>
      <c r="AQ221" s="160"/>
      <c r="AR221" s="160"/>
      <c r="AS221" s="161">
        <v>0</v>
      </c>
      <c r="AT221" s="162">
        <v>0</v>
      </c>
      <c r="AU221" s="160"/>
      <c r="AV221" s="356">
        <v>0</v>
      </c>
      <c r="AW221" s="160">
        <v>19505</v>
      </c>
      <c r="AX221" s="160">
        <v>5791</v>
      </c>
      <c r="AY221" s="160">
        <v>5791</v>
      </c>
      <c r="AZ221" s="161">
        <v>3.1833723627648226E-2</v>
      </c>
      <c r="BA221" s="162">
        <v>0.14979968917285444</v>
      </c>
      <c r="BB221" s="160">
        <v>86749</v>
      </c>
      <c r="BC221" s="163">
        <v>1361595.6779506686</v>
      </c>
      <c r="BD221" s="160">
        <v>52</v>
      </c>
      <c r="BE221" s="160">
        <v>52</v>
      </c>
      <c r="BF221" s="161">
        <v>2.8584935738865618E-4</v>
      </c>
      <c r="BG221" s="162">
        <v>0.12557692307692309</v>
      </c>
      <c r="BH221" s="160">
        <v>653</v>
      </c>
      <c r="BI221" s="163">
        <v>12226.381497743874</v>
      </c>
      <c r="BJ221" s="160">
        <v>13662</v>
      </c>
      <c r="BK221" s="160">
        <v>13662</v>
      </c>
      <c r="BL221" s="161">
        <v>7.5101421550842706E-2</v>
      </c>
      <c r="BM221" s="162">
        <v>0.1448001756697409</v>
      </c>
      <c r="BN221" s="160">
        <v>197826</v>
      </c>
      <c r="BO221" s="163">
        <v>1476195.9490904675</v>
      </c>
    </row>
    <row r="222" spans="1:67" x14ac:dyDescent="0.3">
      <c r="A222" s="19" t="s">
        <v>515</v>
      </c>
      <c r="B222" s="16" t="s">
        <v>524</v>
      </c>
      <c r="C222" s="160">
        <v>210636</v>
      </c>
      <c r="D222" s="160">
        <v>210636</v>
      </c>
      <c r="E222" s="161">
        <v>0.93396000532079992</v>
      </c>
      <c r="F222" s="162">
        <v>0.70547546478284817</v>
      </c>
      <c r="G222" s="160">
        <v>14859853</v>
      </c>
      <c r="H222" s="163">
        <v>608035465.05400002</v>
      </c>
      <c r="I222" s="163">
        <v>14271511.867062181</v>
      </c>
      <c r="J222" s="160"/>
      <c r="K222" s="160"/>
      <c r="L222" s="161">
        <v>0</v>
      </c>
      <c r="M222" s="162">
        <v>0</v>
      </c>
      <c r="N222" s="160"/>
      <c r="O222" s="163">
        <v>0</v>
      </c>
      <c r="P222" s="163">
        <v>0</v>
      </c>
      <c r="Q222" s="160">
        <v>1292</v>
      </c>
      <c r="R222" s="160">
        <v>1292</v>
      </c>
      <c r="S222" s="161">
        <v>5.7287278854254425E-3</v>
      </c>
      <c r="T222" s="162">
        <v>0.11876160990712074</v>
      </c>
      <c r="U222" s="160">
        <v>15344</v>
      </c>
      <c r="V222" s="165">
        <v>627845.79200000002</v>
      </c>
      <c r="W222" s="163">
        <v>105616.64069929787</v>
      </c>
      <c r="X222" s="160">
        <v>9241</v>
      </c>
      <c r="Y222" s="160">
        <v>9241</v>
      </c>
      <c r="Z222" s="161">
        <v>4.097459318050814E-2</v>
      </c>
      <c r="AA222" s="162">
        <v>0.59728925440969594</v>
      </c>
      <c r="AB222" s="160">
        <v>551955</v>
      </c>
      <c r="AC222" s="165">
        <v>22584894.690000001</v>
      </c>
      <c r="AD222" s="163">
        <v>1211664.6769591875</v>
      </c>
      <c r="AE222" s="160"/>
      <c r="AF222" s="160"/>
      <c r="AG222" s="161">
        <v>0</v>
      </c>
      <c r="AH222" s="162">
        <v>0</v>
      </c>
      <c r="AI222" s="160"/>
      <c r="AJ222" s="163">
        <v>0</v>
      </c>
      <c r="AK222" s="160"/>
      <c r="AL222" s="160"/>
      <c r="AM222" s="162">
        <v>0</v>
      </c>
      <c r="AN222" s="160"/>
      <c r="AO222" s="160">
        <v>0</v>
      </c>
      <c r="AP222" s="160"/>
      <c r="AQ222" s="160"/>
      <c r="AR222" s="160"/>
      <c r="AS222" s="161">
        <v>0</v>
      </c>
      <c r="AT222" s="162">
        <v>0</v>
      </c>
      <c r="AU222" s="160"/>
      <c r="AV222" s="356">
        <v>0</v>
      </c>
      <c r="AW222" s="160">
        <v>4361</v>
      </c>
      <c r="AX222" s="160">
        <v>1395</v>
      </c>
      <c r="AY222" s="160">
        <v>1395</v>
      </c>
      <c r="AZ222" s="161">
        <v>6.1854298762914024E-3</v>
      </c>
      <c r="BA222" s="162">
        <v>0.14194982078853047</v>
      </c>
      <c r="BB222" s="160">
        <v>19802</v>
      </c>
      <c r="BC222" s="163">
        <v>327996.19594909047</v>
      </c>
      <c r="BD222" s="160">
        <v>242</v>
      </c>
      <c r="BE222" s="160">
        <v>242</v>
      </c>
      <c r="BF222" s="161">
        <v>1.0730279785394405E-3</v>
      </c>
      <c r="BG222" s="162">
        <v>0.14904958677685951</v>
      </c>
      <c r="BH222" s="160">
        <v>3607</v>
      </c>
      <c r="BI222" s="163">
        <v>56899.698508731111</v>
      </c>
      <c r="BJ222" s="160">
        <v>2724</v>
      </c>
      <c r="BK222" s="160">
        <v>2724</v>
      </c>
      <c r="BL222" s="161">
        <v>1.2078215758435686E-2</v>
      </c>
      <c r="BM222" s="162">
        <v>0.15520190895741556</v>
      </c>
      <c r="BN222" s="160">
        <v>42277</v>
      </c>
      <c r="BO222" s="163">
        <v>294331.55945852981</v>
      </c>
    </row>
    <row r="223" spans="1:67" x14ac:dyDescent="0.3">
      <c r="A223" s="19" t="s">
        <v>515</v>
      </c>
      <c r="B223" s="16" t="s">
        <v>526</v>
      </c>
      <c r="C223" s="160">
        <v>130282</v>
      </c>
      <c r="D223" s="160">
        <v>125422</v>
      </c>
      <c r="E223" s="161">
        <v>0.52603721039475226</v>
      </c>
      <c r="F223" s="162">
        <v>0.73939380650922493</v>
      </c>
      <c r="G223" s="160">
        <v>9273625</v>
      </c>
      <c r="H223" s="163">
        <v>379458187.75</v>
      </c>
      <c r="I223" s="163">
        <v>8497890.0159074087</v>
      </c>
      <c r="J223" s="160"/>
      <c r="K223" s="160"/>
      <c r="L223" s="161">
        <v>0</v>
      </c>
      <c r="M223" s="162">
        <v>0</v>
      </c>
      <c r="N223" s="160"/>
      <c r="O223" s="163">
        <v>0</v>
      </c>
      <c r="P223" s="163">
        <v>0</v>
      </c>
      <c r="Q223" s="160">
        <v>1493</v>
      </c>
      <c r="R223" s="160">
        <v>1493</v>
      </c>
      <c r="S223" s="161">
        <v>6.2618484406193903E-3</v>
      </c>
      <c r="T223" s="162">
        <v>0.22499665103817815</v>
      </c>
      <c r="U223" s="160">
        <v>33592</v>
      </c>
      <c r="V223" s="165">
        <v>1374517.456</v>
      </c>
      <c r="W223" s="163">
        <v>122047.71251087595</v>
      </c>
      <c r="X223" s="160">
        <v>2597</v>
      </c>
      <c r="Y223" s="160">
        <v>2597</v>
      </c>
      <c r="Z223" s="161">
        <v>1.0892177093294412E-2</v>
      </c>
      <c r="AA223" s="162">
        <v>0.58279938390450514</v>
      </c>
      <c r="AB223" s="160">
        <v>151353</v>
      </c>
      <c r="AC223" s="165">
        <v>6193062.0539999995</v>
      </c>
      <c r="AD223" s="163">
        <v>340514.35624532081</v>
      </c>
      <c r="AE223" s="160">
        <v>8</v>
      </c>
      <c r="AF223" s="160">
        <v>8</v>
      </c>
      <c r="AG223" s="161">
        <v>3.35531061788045E-5</v>
      </c>
      <c r="AH223" s="162">
        <v>0.30249999999999999</v>
      </c>
      <c r="AI223" s="160">
        <v>242</v>
      </c>
      <c r="AJ223" s="163">
        <v>1220.5337811861355</v>
      </c>
      <c r="AK223" s="160"/>
      <c r="AL223" s="160"/>
      <c r="AM223" s="162">
        <v>0</v>
      </c>
      <c r="AN223" s="160"/>
      <c r="AO223" s="160">
        <v>0</v>
      </c>
      <c r="AP223" s="160"/>
      <c r="AQ223" s="160"/>
      <c r="AR223" s="160"/>
      <c r="AS223" s="161">
        <v>0</v>
      </c>
      <c r="AT223" s="162">
        <v>0</v>
      </c>
      <c r="AU223" s="160"/>
      <c r="AV223" s="356">
        <v>0</v>
      </c>
      <c r="AW223" s="160">
        <v>108908</v>
      </c>
      <c r="AX223" s="160">
        <v>3018</v>
      </c>
      <c r="AY223" s="160">
        <v>3018</v>
      </c>
      <c r="AZ223" s="161">
        <v>1.2657909305953998E-2</v>
      </c>
      <c r="BA223" s="162">
        <v>0.21179920477137176</v>
      </c>
      <c r="BB223" s="160">
        <v>63921</v>
      </c>
      <c r="BC223" s="163">
        <v>709600.37231136567</v>
      </c>
      <c r="BD223" s="160"/>
      <c r="BE223" s="160"/>
      <c r="BF223" s="161">
        <v>0</v>
      </c>
      <c r="BG223" s="162">
        <v>0</v>
      </c>
      <c r="BH223" s="160"/>
      <c r="BI223" s="163">
        <v>0</v>
      </c>
      <c r="BJ223" s="160">
        <v>105890</v>
      </c>
      <c r="BK223" s="160">
        <v>105890</v>
      </c>
      <c r="BL223" s="161">
        <v>0.4441173016592011</v>
      </c>
      <c r="BM223" s="162">
        <v>0.21299999999999999</v>
      </c>
      <c r="BN223" s="160">
        <v>2255457</v>
      </c>
      <c r="BO223" s="163">
        <v>11441545.092167299</v>
      </c>
    </row>
    <row r="224" spans="1:67" x14ac:dyDescent="0.3">
      <c r="A224" s="19" t="s">
        <v>515</v>
      </c>
      <c r="B224" s="16" t="s">
        <v>528</v>
      </c>
      <c r="C224" s="160">
        <v>120898</v>
      </c>
      <c r="D224" s="160">
        <v>100081</v>
      </c>
      <c r="E224" s="161">
        <v>0.56109594263512874</v>
      </c>
      <c r="F224" s="162">
        <v>0.81469080045163422</v>
      </c>
      <c r="G224" s="160">
        <v>8153507</v>
      </c>
      <c r="H224" s="163">
        <v>333625199.426</v>
      </c>
      <c r="I224" s="163">
        <v>6780926.238475142</v>
      </c>
      <c r="J224" s="160"/>
      <c r="K224" s="160"/>
      <c r="L224" s="161">
        <v>0</v>
      </c>
      <c r="M224" s="162">
        <v>0</v>
      </c>
      <c r="N224" s="160"/>
      <c r="O224" s="163">
        <v>0</v>
      </c>
      <c r="P224" s="163">
        <v>0</v>
      </c>
      <c r="Q224" s="160">
        <v>558</v>
      </c>
      <c r="R224" s="160">
        <v>558</v>
      </c>
      <c r="S224" s="161">
        <v>3.1283813709935132E-3</v>
      </c>
      <c r="T224" s="162">
        <v>0.18096774193548387</v>
      </c>
      <c r="U224" s="160">
        <v>10098</v>
      </c>
      <c r="V224" s="165">
        <v>413189.96399999998</v>
      </c>
      <c r="W224" s="163">
        <v>45614.617267963018</v>
      </c>
      <c r="X224" s="160">
        <v>4690</v>
      </c>
      <c r="Y224" s="160">
        <v>4690</v>
      </c>
      <c r="Z224" s="161">
        <v>2.6294101487382756E-2</v>
      </c>
      <c r="AA224" s="162">
        <v>0.51984008528784653</v>
      </c>
      <c r="AB224" s="160">
        <v>243805</v>
      </c>
      <c r="AC224" s="165">
        <v>9976012.9900000002</v>
      </c>
      <c r="AD224" s="163">
        <v>614945.06383925863</v>
      </c>
      <c r="AE224" s="160">
        <v>56</v>
      </c>
      <c r="AF224" s="160">
        <v>56</v>
      </c>
      <c r="AG224" s="161">
        <v>3.1395942074486874E-4</v>
      </c>
      <c r="AH224" s="162">
        <v>0.33250000000000002</v>
      </c>
      <c r="AI224" s="160">
        <v>1862</v>
      </c>
      <c r="AJ224" s="163">
        <v>8543.7364683029482</v>
      </c>
      <c r="AK224" s="160"/>
      <c r="AL224" s="160"/>
      <c r="AM224" s="162">
        <v>0</v>
      </c>
      <c r="AN224" s="160"/>
      <c r="AO224" s="160">
        <v>0</v>
      </c>
      <c r="AP224" s="160"/>
      <c r="AQ224" s="160"/>
      <c r="AR224" s="160"/>
      <c r="AS224" s="161">
        <v>0</v>
      </c>
      <c r="AT224" s="162">
        <v>0</v>
      </c>
      <c r="AU224" s="160"/>
      <c r="AV224" s="356">
        <v>0</v>
      </c>
      <c r="AW224" s="160">
        <v>72982</v>
      </c>
      <c r="AX224" s="160">
        <v>19909</v>
      </c>
      <c r="AY224" s="160">
        <v>19909</v>
      </c>
      <c r="AZ224" s="161">
        <v>0.11161818049302842</v>
      </c>
      <c r="BA224" s="162">
        <v>0.15400020091415942</v>
      </c>
      <c r="BB224" s="160">
        <v>306599</v>
      </c>
      <c r="BC224" s="163">
        <v>4681058.2545881299</v>
      </c>
      <c r="BD224" s="160"/>
      <c r="BE224" s="160"/>
      <c r="BF224" s="161">
        <v>0</v>
      </c>
      <c r="BG224" s="162">
        <v>0</v>
      </c>
      <c r="BH224" s="160"/>
      <c r="BI224" s="163">
        <v>0</v>
      </c>
      <c r="BJ224" s="160">
        <v>53073</v>
      </c>
      <c r="BK224" s="160">
        <v>53073</v>
      </c>
      <c r="BL224" s="161">
        <v>0.29754943459272176</v>
      </c>
      <c r="BM224" s="162">
        <v>0.15839993970568839</v>
      </c>
      <c r="BN224" s="160">
        <v>840676</v>
      </c>
      <c r="BO224" s="163">
        <v>5734603.1039436674</v>
      </c>
    </row>
    <row r="225" spans="1:67" x14ac:dyDescent="0.3">
      <c r="A225" s="19" t="s">
        <v>515</v>
      </c>
      <c r="B225" s="16" t="s">
        <v>530</v>
      </c>
      <c r="C225" s="160">
        <v>136423</v>
      </c>
      <c r="D225" s="160">
        <v>121996</v>
      </c>
      <c r="E225" s="161">
        <v>0.53170272484789316</v>
      </c>
      <c r="F225" s="162">
        <v>0.77690145578543568</v>
      </c>
      <c r="G225" s="160">
        <v>9477887</v>
      </c>
      <c r="H225" s="163">
        <v>387816180.26599997</v>
      </c>
      <c r="I225" s="163">
        <v>8265763.505450719</v>
      </c>
      <c r="J225" s="160"/>
      <c r="K225" s="160"/>
      <c r="L225" s="161">
        <v>0</v>
      </c>
      <c r="M225" s="162">
        <v>0</v>
      </c>
      <c r="N225" s="160"/>
      <c r="O225" s="163">
        <v>0</v>
      </c>
      <c r="P225" s="163">
        <v>0</v>
      </c>
      <c r="Q225" s="160">
        <v>200</v>
      </c>
      <c r="R225" s="160">
        <v>200</v>
      </c>
      <c r="S225" s="161">
        <v>8.716723906486986E-4</v>
      </c>
      <c r="T225" s="162">
        <v>0.15509999999999999</v>
      </c>
      <c r="U225" s="160">
        <v>3102</v>
      </c>
      <c r="V225" s="165">
        <v>126927.636</v>
      </c>
      <c r="W225" s="163">
        <v>16349.325185649826</v>
      </c>
      <c r="X225" s="160">
        <v>3873</v>
      </c>
      <c r="Y225" s="160">
        <v>3873</v>
      </c>
      <c r="Z225" s="161">
        <v>1.6879935844912049E-2</v>
      </c>
      <c r="AA225" s="162">
        <v>0.52095016782855663</v>
      </c>
      <c r="AB225" s="160">
        <v>201764</v>
      </c>
      <c r="AC225" s="165">
        <v>8255779.352</v>
      </c>
      <c r="AD225" s="163">
        <v>507821.37148175878</v>
      </c>
      <c r="AE225" s="160"/>
      <c r="AF225" s="160"/>
      <c r="AG225" s="161">
        <v>0</v>
      </c>
      <c r="AH225" s="162">
        <v>0</v>
      </c>
      <c r="AI225" s="160"/>
      <c r="AJ225" s="163">
        <v>0</v>
      </c>
      <c r="AK225" s="160"/>
      <c r="AL225" s="160"/>
      <c r="AM225" s="162">
        <v>0</v>
      </c>
      <c r="AN225" s="160"/>
      <c r="AO225" s="160">
        <v>0</v>
      </c>
      <c r="AP225" s="160"/>
      <c r="AQ225" s="160"/>
      <c r="AR225" s="160"/>
      <c r="AS225" s="161">
        <v>0</v>
      </c>
      <c r="AT225" s="162">
        <v>0</v>
      </c>
      <c r="AU225" s="160"/>
      <c r="AV225" s="356">
        <v>0</v>
      </c>
      <c r="AW225" s="160">
        <v>103375</v>
      </c>
      <c r="AX225" s="160">
        <v>29563</v>
      </c>
      <c r="AY225" s="160">
        <v>29563</v>
      </c>
      <c r="AZ225" s="161">
        <v>0.12884625442373737</v>
      </c>
      <c r="BA225" s="162">
        <v>0.17299969556540268</v>
      </c>
      <c r="BB225" s="160">
        <v>511439</v>
      </c>
      <c r="BC225" s="163">
        <v>6950933.0041885031</v>
      </c>
      <c r="BD225" s="160"/>
      <c r="BE225" s="160"/>
      <c r="BF225" s="161">
        <v>0</v>
      </c>
      <c r="BG225" s="162">
        <v>0</v>
      </c>
      <c r="BH225" s="160"/>
      <c r="BI225" s="163">
        <v>0</v>
      </c>
      <c r="BJ225" s="160">
        <v>73812</v>
      </c>
      <c r="BK225" s="160">
        <v>73812</v>
      </c>
      <c r="BL225" s="161">
        <v>0.3216994124928087</v>
      </c>
      <c r="BM225" s="162">
        <v>0.15229989703571234</v>
      </c>
      <c r="BN225" s="160">
        <v>1124156</v>
      </c>
      <c r="BO225" s="163">
        <v>7975477.6309665926</v>
      </c>
    </row>
    <row r="226" spans="1:67" x14ac:dyDescent="0.3">
      <c r="A226" s="19" t="s">
        <v>515</v>
      </c>
      <c r="B226" s="16" t="s">
        <v>534</v>
      </c>
      <c r="C226" s="160">
        <v>130542</v>
      </c>
      <c r="D226" s="160">
        <v>129368</v>
      </c>
      <c r="E226" s="161">
        <v>0.47961147051735964</v>
      </c>
      <c r="F226" s="162">
        <v>0.76743568734153722</v>
      </c>
      <c r="G226" s="160">
        <v>9928162</v>
      </c>
      <c r="H226" s="163">
        <v>406240532.71600002</v>
      </c>
      <c r="I226" s="163">
        <v>8765248.8046587482</v>
      </c>
      <c r="J226" s="160">
        <v>3255</v>
      </c>
      <c r="K226" s="160">
        <v>3255</v>
      </c>
      <c r="L226" s="161">
        <v>1.2067399484679407E-2</v>
      </c>
      <c r="M226" s="162">
        <v>0.86</v>
      </c>
      <c r="N226" s="160">
        <v>279930</v>
      </c>
      <c r="O226" s="163">
        <v>11454175.74</v>
      </c>
      <c r="P226" s="163">
        <v>999795.63343517936</v>
      </c>
      <c r="Q226" s="160">
        <v>103</v>
      </c>
      <c r="R226" s="160">
        <v>103</v>
      </c>
      <c r="S226" s="161">
        <v>3.8185626633547741E-4</v>
      </c>
      <c r="T226" s="162">
        <v>8.2038834951456308E-2</v>
      </c>
      <c r="U226" s="160">
        <v>845</v>
      </c>
      <c r="V226" s="165">
        <v>34575.71</v>
      </c>
      <c r="W226" s="163">
        <v>8419.9024706096588</v>
      </c>
      <c r="X226" s="160">
        <v>3565</v>
      </c>
      <c r="Y226" s="160">
        <v>3565</v>
      </c>
      <c r="Z226" s="161">
        <v>1.3216675626077446E-2</v>
      </c>
      <c r="AA226" s="162">
        <v>0.6242664796633941</v>
      </c>
      <c r="AB226" s="160">
        <v>222551</v>
      </c>
      <c r="AC226" s="165">
        <v>9106341.818</v>
      </c>
      <c r="AD226" s="163">
        <v>467436.91952813586</v>
      </c>
      <c r="AE226" s="160">
        <v>1025</v>
      </c>
      <c r="AF226" s="160">
        <v>1025</v>
      </c>
      <c r="AG226" s="161">
        <v>3.8000259513967412E-3</v>
      </c>
      <c r="AH226" s="162">
        <v>8.150243902439025E-2</v>
      </c>
      <c r="AI226" s="160">
        <v>8354</v>
      </c>
      <c r="AJ226" s="163">
        <v>156380.89071447361</v>
      </c>
      <c r="AK226" s="160"/>
      <c r="AL226" s="160"/>
      <c r="AM226" s="162">
        <v>0</v>
      </c>
      <c r="AN226" s="160"/>
      <c r="AO226" s="160">
        <v>0</v>
      </c>
      <c r="AP226" s="160"/>
      <c r="AQ226" s="160"/>
      <c r="AR226" s="160"/>
      <c r="AS226" s="161">
        <v>0</v>
      </c>
      <c r="AT226" s="162">
        <v>0</v>
      </c>
      <c r="AU226" s="160"/>
      <c r="AV226" s="356">
        <v>0</v>
      </c>
      <c r="AW226" s="160">
        <v>132419</v>
      </c>
      <c r="AX226" s="160">
        <v>2289</v>
      </c>
      <c r="AY226" s="160">
        <v>2289</v>
      </c>
      <c r="AZ226" s="161">
        <v>8.4861067343874538E-3</v>
      </c>
      <c r="BA226" s="162">
        <v>0.15850152905198775</v>
      </c>
      <c r="BB226" s="160">
        <v>36281</v>
      </c>
      <c r="BC226" s="163">
        <v>538195.90862184088</v>
      </c>
      <c r="BD226" s="160"/>
      <c r="BE226" s="160"/>
      <c r="BF226" s="161">
        <v>0</v>
      </c>
      <c r="BG226" s="162">
        <v>0</v>
      </c>
      <c r="BH226" s="160"/>
      <c r="BI226" s="163">
        <v>0</v>
      </c>
      <c r="BJ226" s="160">
        <v>130130</v>
      </c>
      <c r="BK226" s="160">
        <v>130130</v>
      </c>
      <c r="BL226" s="161">
        <v>0.48243646541976382</v>
      </c>
      <c r="BM226" s="162">
        <v>0.16650003842311534</v>
      </c>
      <c r="BN226" s="160">
        <v>2166665</v>
      </c>
      <c r="BO226" s="163">
        <v>14060706.986908399</v>
      </c>
    </row>
    <row r="227" spans="1:67" x14ac:dyDescent="0.3">
      <c r="A227" s="19" t="s">
        <v>515</v>
      </c>
      <c r="B227" s="16" t="s">
        <v>535</v>
      </c>
      <c r="C227" s="160">
        <v>75815</v>
      </c>
      <c r="D227" s="160">
        <v>63722</v>
      </c>
      <c r="E227" s="161">
        <v>0.40738538649890998</v>
      </c>
      <c r="F227" s="162">
        <v>0.75886412855842567</v>
      </c>
      <c r="G227" s="160">
        <v>4835634</v>
      </c>
      <c r="H227" s="163">
        <v>197864472.01199999</v>
      </c>
      <c r="I227" s="163">
        <v>4317444.6874842672</v>
      </c>
      <c r="J227" s="160">
        <v>14677</v>
      </c>
      <c r="K227" s="160">
        <v>14552</v>
      </c>
      <c r="L227" s="161">
        <v>9.3033365938484949E-2</v>
      </c>
      <c r="M227" s="162">
        <v>0.84699972512369426</v>
      </c>
      <c r="N227" s="160">
        <v>1232554</v>
      </c>
      <c r="O227" s="163">
        <v>50433644.571999997</v>
      </c>
      <c r="P227" s="163">
        <v>4469746.8687400091</v>
      </c>
      <c r="Q227" s="160">
        <v>2</v>
      </c>
      <c r="R227" s="160">
        <v>2</v>
      </c>
      <c r="S227" s="161">
        <v>1.2786333966256865E-5</v>
      </c>
      <c r="T227" s="162">
        <v>0.105</v>
      </c>
      <c r="U227" s="160">
        <v>21</v>
      </c>
      <c r="V227" s="165">
        <v>859.27800000000002</v>
      </c>
      <c r="W227" s="163">
        <v>163.49325185649826</v>
      </c>
      <c r="X227" s="160">
        <v>246</v>
      </c>
      <c r="Y227" s="160">
        <v>244</v>
      </c>
      <c r="Z227" s="161">
        <v>1.5599327438833375E-3</v>
      </c>
      <c r="AA227" s="162">
        <v>0.66237704918032791</v>
      </c>
      <c r="AB227" s="160">
        <v>16162</v>
      </c>
      <c r="AC227" s="165">
        <v>661316.71600000001</v>
      </c>
      <c r="AD227" s="163">
        <v>31992.877521701303</v>
      </c>
      <c r="AE227" s="160">
        <v>278</v>
      </c>
      <c r="AF227" s="160">
        <v>278</v>
      </c>
      <c r="AG227" s="161">
        <v>1.7773004213097042E-3</v>
      </c>
      <c r="AH227" s="162">
        <v>5.2302158273381298E-2</v>
      </c>
      <c r="AI227" s="160">
        <v>1454</v>
      </c>
      <c r="AJ227" s="163">
        <v>42413.548896218206</v>
      </c>
      <c r="AK227" s="160"/>
      <c r="AL227" s="160"/>
      <c r="AM227" s="162">
        <v>0</v>
      </c>
      <c r="AN227" s="160"/>
      <c r="AO227" s="160">
        <v>0</v>
      </c>
      <c r="AP227" s="160"/>
      <c r="AQ227" s="160"/>
      <c r="AR227" s="160"/>
      <c r="AS227" s="161">
        <v>0</v>
      </c>
      <c r="AT227" s="162">
        <v>0</v>
      </c>
      <c r="AU227" s="160"/>
      <c r="AV227" s="356">
        <v>0</v>
      </c>
      <c r="AW227" s="160">
        <v>77657</v>
      </c>
      <c r="AX227" s="160">
        <v>1650</v>
      </c>
      <c r="AY227" s="160">
        <v>1643</v>
      </c>
      <c r="AZ227" s="161">
        <v>1.0503973353280014E-2</v>
      </c>
      <c r="BA227" s="162">
        <v>0.16850273889227022</v>
      </c>
      <c r="BB227" s="160">
        <v>27685</v>
      </c>
      <c r="BC227" s="163">
        <v>387952.48983225756</v>
      </c>
      <c r="BD227" s="160"/>
      <c r="BE227" s="160"/>
      <c r="BF227" s="161">
        <v>0</v>
      </c>
      <c r="BG227" s="162">
        <v>0</v>
      </c>
      <c r="BH227" s="160"/>
      <c r="BI227" s="163">
        <v>0</v>
      </c>
      <c r="BJ227" s="160">
        <v>76007</v>
      </c>
      <c r="BK227" s="160">
        <v>75976</v>
      </c>
      <c r="BL227" s="161">
        <v>0.48572725471016576</v>
      </c>
      <c r="BM227" s="162">
        <v>0.16500000000000001</v>
      </c>
      <c r="BN227" s="160">
        <v>1253604</v>
      </c>
      <c r="BO227" s="163">
        <v>8209300.4997875392</v>
      </c>
    </row>
    <row r="228" spans="1:67" x14ac:dyDescent="0.3">
      <c r="A228" s="19" t="s">
        <v>515</v>
      </c>
      <c r="B228" s="16" t="s">
        <v>537</v>
      </c>
      <c r="C228" s="160">
        <v>54170</v>
      </c>
      <c r="D228" s="160">
        <v>46746</v>
      </c>
      <c r="E228" s="161">
        <v>0.42020764978201269</v>
      </c>
      <c r="F228" s="162">
        <v>0.74374085483249897</v>
      </c>
      <c r="G228" s="160">
        <v>3476691</v>
      </c>
      <c r="H228" s="163">
        <v>142259242.338</v>
      </c>
      <c r="I228" s="163">
        <v>3167246.3099265494</v>
      </c>
      <c r="J228" s="160"/>
      <c r="K228" s="160"/>
      <c r="L228" s="161">
        <v>0</v>
      </c>
      <c r="M228" s="162">
        <v>0</v>
      </c>
      <c r="N228" s="160"/>
      <c r="O228" s="163">
        <v>0</v>
      </c>
      <c r="P228" s="163">
        <v>0</v>
      </c>
      <c r="Q228" s="160">
        <v>215</v>
      </c>
      <c r="R228" s="160">
        <v>215</v>
      </c>
      <c r="S228" s="161">
        <v>1.9326711312867993E-3</v>
      </c>
      <c r="T228" s="162">
        <v>0.10330232558139535</v>
      </c>
      <c r="U228" s="160">
        <v>2221</v>
      </c>
      <c r="V228" s="165">
        <v>90878.877999999997</v>
      </c>
      <c r="W228" s="163">
        <v>17575.524574573563</v>
      </c>
      <c r="X228" s="160">
        <v>5149</v>
      </c>
      <c r="Y228" s="160">
        <v>5149</v>
      </c>
      <c r="Z228" s="161">
        <v>4.6285226302305721E-2</v>
      </c>
      <c r="AA228" s="162">
        <v>0.61719945620508843</v>
      </c>
      <c r="AB228" s="160">
        <v>317796</v>
      </c>
      <c r="AC228" s="165">
        <v>13003576.728</v>
      </c>
      <c r="AD228" s="163">
        <v>675128.38671819668</v>
      </c>
      <c r="AE228" s="160">
        <v>2102</v>
      </c>
      <c r="AF228" s="160">
        <v>2102</v>
      </c>
      <c r="AG228" s="161">
        <v>1.8895231246348152E-2</v>
      </c>
      <c r="AH228" s="162">
        <v>5.2997145575642252E-2</v>
      </c>
      <c r="AI228" s="160">
        <v>11140</v>
      </c>
      <c r="AJ228" s="163">
        <v>320695.25100665708</v>
      </c>
      <c r="AK228" s="160"/>
      <c r="AL228" s="160"/>
      <c r="AM228" s="162">
        <v>0</v>
      </c>
      <c r="AN228" s="160"/>
      <c r="AO228" s="160">
        <v>0</v>
      </c>
      <c r="AP228" s="160"/>
      <c r="AQ228" s="160"/>
      <c r="AR228" s="160"/>
      <c r="AS228" s="161">
        <v>0</v>
      </c>
      <c r="AT228" s="162">
        <v>0</v>
      </c>
      <c r="AU228" s="160"/>
      <c r="AV228" s="356">
        <v>0</v>
      </c>
      <c r="AW228" s="160">
        <v>57033</v>
      </c>
      <c r="AX228" s="160">
        <v>980</v>
      </c>
      <c r="AY228" s="160">
        <v>980</v>
      </c>
      <c r="AZ228" s="161">
        <v>8.809384691446806E-3</v>
      </c>
      <c r="BA228" s="162">
        <v>0.14749999999999999</v>
      </c>
      <c r="BB228" s="160">
        <v>14455</v>
      </c>
      <c r="BC228" s="163">
        <v>230420.26668824992</v>
      </c>
      <c r="BD228" s="160">
        <v>283</v>
      </c>
      <c r="BE228" s="160">
        <v>283</v>
      </c>
      <c r="BF228" s="161">
        <v>2.5439345588565776E-3</v>
      </c>
      <c r="BG228" s="162">
        <v>0.141660777385159</v>
      </c>
      <c r="BH228" s="160">
        <v>4009</v>
      </c>
      <c r="BI228" s="163">
        <v>66539.730074259933</v>
      </c>
      <c r="BJ228" s="160">
        <v>55770</v>
      </c>
      <c r="BK228" s="160">
        <v>55770</v>
      </c>
      <c r="BL228" s="161">
        <v>0.50132590228774332</v>
      </c>
      <c r="BM228" s="162">
        <v>0.15150008965393583</v>
      </c>
      <c r="BN228" s="160">
        <v>844916</v>
      </c>
      <c r="BO228" s="163">
        <v>6026017.2801036006</v>
      </c>
    </row>
    <row r="229" spans="1:67" x14ac:dyDescent="0.3">
      <c r="A229" s="19" t="s">
        <v>515</v>
      </c>
      <c r="B229" s="16" t="s">
        <v>539</v>
      </c>
      <c r="C229" s="160">
        <v>127412</v>
      </c>
      <c r="D229" s="160">
        <v>98023</v>
      </c>
      <c r="E229" s="161">
        <v>0.44852957999112303</v>
      </c>
      <c r="F229" s="162">
        <v>0.75395631637472826</v>
      </c>
      <c r="G229" s="160">
        <v>7390506</v>
      </c>
      <c r="H229" s="163">
        <v>302404724.50800002</v>
      </c>
      <c r="I229" s="163">
        <v>6641487.7216859227</v>
      </c>
      <c r="J229" s="160">
        <v>2365</v>
      </c>
      <c r="K229" s="160">
        <v>2365</v>
      </c>
      <c r="L229" s="161">
        <v>1.0821668962172204E-2</v>
      </c>
      <c r="M229" s="162">
        <v>0.85099788583509506</v>
      </c>
      <c r="N229" s="160">
        <v>201261</v>
      </c>
      <c r="O229" s="163">
        <v>8235197.5980000002</v>
      </c>
      <c r="P229" s="163">
        <v>726426.01323324093</v>
      </c>
      <c r="Q229" s="160">
        <v>9380</v>
      </c>
      <c r="R229" s="160">
        <v>9380</v>
      </c>
      <c r="S229" s="161">
        <v>4.2920615164978977E-2</v>
      </c>
      <c r="T229" s="162">
        <v>0.12105970149253732</v>
      </c>
      <c r="U229" s="160">
        <v>113554</v>
      </c>
      <c r="V229" s="165">
        <v>4646402.5719999997</v>
      </c>
      <c r="W229" s="163">
        <v>766783.3512069768</v>
      </c>
      <c r="X229" s="160">
        <v>26387</v>
      </c>
      <c r="Y229" s="160">
        <v>26387</v>
      </c>
      <c r="Z229" s="161">
        <v>0.12074054076314501</v>
      </c>
      <c r="AA229" s="162">
        <v>0.64355553871224469</v>
      </c>
      <c r="AB229" s="160">
        <v>1698150</v>
      </c>
      <c r="AC229" s="165">
        <v>69484901.700000003</v>
      </c>
      <c r="AD229" s="163">
        <v>3459819.914611198</v>
      </c>
      <c r="AE229" s="160">
        <v>1120</v>
      </c>
      <c r="AF229" s="160">
        <v>1120</v>
      </c>
      <c r="AG229" s="161">
        <v>5.1248495719377878E-3</v>
      </c>
      <c r="AH229" s="162">
        <v>8.5500000000000007E-2</v>
      </c>
      <c r="AI229" s="160">
        <v>9576</v>
      </c>
      <c r="AJ229" s="163">
        <v>170874.72936605895</v>
      </c>
      <c r="AK229" s="160"/>
      <c r="AL229" s="160"/>
      <c r="AM229" s="162">
        <v>0</v>
      </c>
      <c r="AN229" s="160"/>
      <c r="AO229" s="160">
        <v>0</v>
      </c>
      <c r="AP229" s="160"/>
      <c r="AQ229" s="160">
        <v>110</v>
      </c>
      <c r="AR229" s="160">
        <v>110</v>
      </c>
      <c r="AS229" s="161">
        <v>5.0333344010103278E-4</v>
      </c>
      <c r="AT229" s="162">
        <v>0.23499999999999999</v>
      </c>
      <c r="AU229" s="160">
        <v>2585</v>
      </c>
      <c r="AV229" s="356">
        <v>58.543199999999999</v>
      </c>
      <c r="AW229" s="160">
        <v>81158</v>
      </c>
      <c r="AX229" s="160">
        <v>1920</v>
      </c>
      <c r="AY229" s="160">
        <v>1920</v>
      </c>
      <c r="AZ229" s="161">
        <v>8.7854564090362082E-3</v>
      </c>
      <c r="BA229" s="162">
        <v>0.182</v>
      </c>
      <c r="BB229" s="160">
        <v>34944</v>
      </c>
      <c r="BC229" s="163">
        <v>451435.62453208154</v>
      </c>
      <c r="BD229" s="160">
        <v>1110</v>
      </c>
      <c r="BE229" s="160">
        <v>1110</v>
      </c>
      <c r="BF229" s="161">
        <v>5.0790919864740578E-3</v>
      </c>
      <c r="BG229" s="162">
        <v>0.16300000000000001</v>
      </c>
      <c r="BH229" s="160">
        <v>18093</v>
      </c>
      <c r="BI229" s="163">
        <v>260986.22043260961</v>
      </c>
      <c r="BJ229" s="160">
        <v>78128</v>
      </c>
      <c r="BK229" s="160">
        <v>78128</v>
      </c>
      <c r="BL229" s="161">
        <v>0.35749486371103167</v>
      </c>
      <c r="BM229" s="162">
        <v>0.18</v>
      </c>
      <c r="BN229" s="160">
        <v>1406304</v>
      </c>
      <c r="BO229" s="163">
        <v>8441826.7538091093</v>
      </c>
    </row>
    <row r="230" spans="1:67" x14ac:dyDescent="0.3">
      <c r="A230" s="19" t="s">
        <v>515</v>
      </c>
      <c r="B230" s="16" t="s">
        <v>541</v>
      </c>
      <c r="C230" s="160">
        <v>44224</v>
      </c>
      <c r="D230" s="160">
        <v>42380</v>
      </c>
      <c r="E230" s="161">
        <v>0.44238919392889203</v>
      </c>
      <c r="F230" s="162">
        <v>0.75949764039641332</v>
      </c>
      <c r="G230" s="160">
        <v>3218751</v>
      </c>
      <c r="H230" s="163">
        <v>131704853.418</v>
      </c>
      <c r="I230" s="163">
        <v>2871430.6810141439</v>
      </c>
      <c r="J230" s="160"/>
      <c r="K230" s="160"/>
      <c r="L230" s="161">
        <v>0</v>
      </c>
      <c r="M230" s="162">
        <v>0</v>
      </c>
      <c r="N230" s="160"/>
      <c r="O230" s="163">
        <v>0</v>
      </c>
      <c r="P230" s="163">
        <v>0</v>
      </c>
      <c r="Q230" s="160">
        <v>6889</v>
      </c>
      <c r="R230" s="160">
        <v>6379</v>
      </c>
      <c r="S230" s="161">
        <v>6.6588028977640448E-2</v>
      </c>
      <c r="T230" s="162">
        <v>0.12542404765637247</v>
      </c>
      <c r="U230" s="160">
        <v>80008</v>
      </c>
      <c r="V230" s="165">
        <v>3273767.344</v>
      </c>
      <c r="W230" s="163">
        <v>521461.72679630114</v>
      </c>
      <c r="X230" s="160">
        <v>22019</v>
      </c>
      <c r="Y230" s="160">
        <v>21801</v>
      </c>
      <c r="Z230" s="161">
        <v>0.22757260068059876</v>
      </c>
      <c r="AA230" s="162">
        <v>0.6200880693546168</v>
      </c>
      <c r="AB230" s="160">
        <v>1351854</v>
      </c>
      <c r="AC230" s="165">
        <v>55315161.971999995</v>
      </c>
      <c r="AD230" s="163">
        <v>2858511.1592238122</v>
      </c>
      <c r="AE230" s="160">
        <v>12</v>
      </c>
      <c r="AF230" s="160">
        <v>12</v>
      </c>
      <c r="AG230" s="161">
        <v>1.252635754399883E-4</v>
      </c>
      <c r="AH230" s="162">
        <v>7.4999999999999997E-2</v>
      </c>
      <c r="AI230" s="160">
        <v>90</v>
      </c>
      <c r="AJ230" s="163">
        <v>1830.8006717792032</v>
      </c>
      <c r="AK230" s="160"/>
      <c r="AL230" s="160"/>
      <c r="AM230" s="162">
        <v>0</v>
      </c>
      <c r="AN230" s="160"/>
      <c r="AO230" s="160">
        <v>0</v>
      </c>
      <c r="AP230" s="160"/>
      <c r="AQ230" s="160">
        <v>9</v>
      </c>
      <c r="AR230" s="160">
        <v>9</v>
      </c>
      <c r="AS230" s="161">
        <v>9.3947681579991231E-5</v>
      </c>
      <c r="AT230" s="162">
        <v>0.22333333333333333</v>
      </c>
      <c r="AU230" s="160">
        <v>201</v>
      </c>
      <c r="AV230" s="356">
        <v>55.636800000000001</v>
      </c>
      <c r="AW230" s="160">
        <v>25217</v>
      </c>
      <c r="AX230" s="160">
        <v>1756</v>
      </c>
      <c r="AY230" s="160">
        <v>1756</v>
      </c>
      <c r="AZ230" s="161">
        <v>1.8330236539384957E-2</v>
      </c>
      <c r="BA230" s="162">
        <v>0.16552391799544419</v>
      </c>
      <c r="BB230" s="160">
        <v>29066</v>
      </c>
      <c r="BC230" s="163">
        <v>412875.49826996622</v>
      </c>
      <c r="BD230" s="160">
        <v>1348</v>
      </c>
      <c r="BE230" s="160">
        <v>1348</v>
      </c>
      <c r="BF230" s="161">
        <v>1.4071274974425353E-2</v>
      </c>
      <c r="BG230" s="162">
        <v>0.11680267062314539</v>
      </c>
      <c r="BH230" s="160">
        <v>15745</v>
      </c>
      <c r="BI230" s="163">
        <v>316945.42805689888</v>
      </c>
      <c r="BJ230" s="160">
        <v>22113</v>
      </c>
      <c r="BK230" s="160">
        <v>22113</v>
      </c>
      <c r="BL230" s="161">
        <v>0.23082945364203847</v>
      </c>
      <c r="BM230" s="162">
        <v>0.16520010853344186</v>
      </c>
      <c r="BN230" s="160">
        <v>365307</v>
      </c>
      <c r="BO230" s="163">
        <v>2389336.921551567</v>
      </c>
    </row>
    <row r="231" spans="1:67" x14ac:dyDescent="0.3">
      <c r="A231" s="19" t="s">
        <v>515</v>
      </c>
      <c r="B231" s="16" t="s">
        <v>543</v>
      </c>
      <c r="C231" s="160">
        <v>130627</v>
      </c>
      <c r="D231" s="160">
        <v>97141</v>
      </c>
      <c r="E231" s="161">
        <v>0.47954524137454396</v>
      </c>
      <c r="F231" s="162">
        <v>0.78911808608105749</v>
      </c>
      <c r="G231" s="160">
        <v>7665572</v>
      </c>
      <c r="H231" s="163">
        <v>313659875.09600002</v>
      </c>
      <c r="I231" s="163">
        <v>6581728.3573476858</v>
      </c>
      <c r="J231" s="160">
        <v>1467</v>
      </c>
      <c r="K231" s="160">
        <v>1467</v>
      </c>
      <c r="L231" s="161">
        <v>7.2419768079024921E-3</v>
      </c>
      <c r="M231" s="162">
        <v>0.91</v>
      </c>
      <c r="N231" s="160">
        <v>133497</v>
      </c>
      <c r="O231" s="163">
        <v>5462430.2460000003</v>
      </c>
      <c r="P231" s="163">
        <v>450599.13801825134</v>
      </c>
      <c r="Q231" s="160">
        <v>3324</v>
      </c>
      <c r="R231" s="160">
        <v>3324</v>
      </c>
      <c r="S231" s="161">
        <v>1.6409223523836322E-2</v>
      </c>
      <c r="T231" s="162">
        <v>6.7253309265944652E-2</v>
      </c>
      <c r="U231" s="160">
        <v>22355</v>
      </c>
      <c r="V231" s="165">
        <v>914721.89</v>
      </c>
      <c r="W231" s="163">
        <v>271725.78458550008</v>
      </c>
      <c r="X231" s="160">
        <v>11389</v>
      </c>
      <c r="Y231" s="160">
        <v>11389</v>
      </c>
      <c r="Z231" s="161">
        <v>5.622281790402283E-2</v>
      </c>
      <c r="AA231" s="162">
        <v>0.66745807357977005</v>
      </c>
      <c r="AB231" s="160">
        <v>760168</v>
      </c>
      <c r="AC231" s="165">
        <v>31104554.223999999</v>
      </c>
      <c r="AD231" s="163">
        <v>1493306.8938305578</v>
      </c>
      <c r="AE231" s="160">
        <v>10151</v>
      </c>
      <c r="AF231" s="160">
        <v>10151</v>
      </c>
      <c r="AG231" s="161">
        <v>5.0111320093400274E-2</v>
      </c>
      <c r="AH231" s="162">
        <v>8.0300463008570591E-2</v>
      </c>
      <c r="AI231" s="160">
        <v>81513</v>
      </c>
      <c r="AJ231" s="163">
        <v>1548704.8016025578</v>
      </c>
      <c r="AK231" s="160"/>
      <c r="AL231" s="160"/>
      <c r="AM231" s="162">
        <v>0</v>
      </c>
      <c r="AN231" s="160"/>
      <c r="AO231" s="160">
        <v>0</v>
      </c>
      <c r="AP231" s="160"/>
      <c r="AQ231" s="160">
        <v>76</v>
      </c>
      <c r="AR231" s="160">
        <v>76</v>
      </c>
      <c r="AS231" s="161">
        <v>3.7518080259072215E-4</v>
      </c>
      <c r="AT231" s="162">
        <v>0.22105263157894736</v>
      </c>
      <c r="AU231" s="160">
        <v>1680</v>
      </c>
      <c r="AV231" s="356">
        <v>55.068631578947368</v>
      </c>
      <c r="AW231" s="160">
        <v>79021</v>
      </c>
      <c r="AX231" s="160">
        <v>7918</v>
      </c>
      <c r="AY231" s="160">
        <v>7918</v>
      </c>
      <c r="AZ231" s="161">
        <v>3.9087915722543921E-2</v>
      </c>
      <c r="BA231" s="162">
        <v>0.18040035362465268</v>
      </c>
      <c r="BB231" s="160">
        <v>142841</v>
      </c>
      <c r="BC231" s="163">
        <v>1861701.7057526154</v>
      </c>
      <c r="BD231" s="160">
        <v>1005</v>
      </c>
      <c r="BE231" s="160">
        <v>1005</v>
      </c>
      <c r="BF231" s="161">
        <v>4.9612724553115238E-3</v>
      </c>
      <c r="BG231" s="162">
        <v>0.17079601990049753</v>
      </c>
      <c r="BH231" s="160">
        <v>17165</v>
      </c>
      <c r="BI231" s="163">
        <v>236298.33471601142</v>
      </c>
      <c r="BJ231" s="160">
        <v>70098</v>
      </c>
      <c r="BK231" s="160">
        <v>70098</v>
      </c>
      <c r="BL231" s="161">
        <v>0.34604505131584795</v>
      </c>
      <c r="BM231" s="162">
        <v>0.17979999429370308</v>
      </c>
      <c r="BN231" s="160">
        <v>1260362</v>
      </c>
      <c r="BO231" s="163">
        <v>7574175.3505594786</v>
      </c>
    </row>
    <row r="232" spans="1:67" x14ac:dyDescent="0.3">
      <c r="A232" s="19" t="s">
        <v>515</v>
      </c>
      <c r="B232" s="16" t="s">
        <v>547</v>
      </c>
      <c r="C232" s="160">
        <v>277916</v>
      </c>
      <c r="D232" s="160">
        <v>277916</v>
      </c>
      <c r="E232" s="161">
        <v>0.94373567414299542</v>
      </c>
      <c r="F232" s="162">
        <v>0.88258614113617073</v>
      </c>
      <c r="G232" s="160">
        <v>24528481</v>
      </c>
      <c r="H232" s="163">
        <v>1003656385.558</v>
      </c>
      <c r="I232" s="163">
        <v>18830026.64333947</v>
      </c>
      <c r="J232" s="160"/>
      <c r="K232" s="160"/>
      <c r="L232" s="161">
        <v>0</v>
      </c>
      <c r="M232" s="162">
        <v>0</v>
      </c>
      <c r="N232" s="160"/>
      <c r="O232" s="163">
        <v>0</v>
      </c>
      <c r="P232" s="163">
        <v>0</v>
      </c>
      <c r="Q232" s="160"/>
      <c r="R232" s="160"/>
      <c r="S232" s="161">
        <v>0</v>
      </c>
      <c r="T232" s="162">
        <v>0</v>
      </c>
      <c r="U232" s="160"/>
      <c r="V232" s="165">
        <v>0</v>
      </c>
      <c r="W232" s="163">
        <v>0</v>
      </c>
      <c r="X232" s="160">
        <v>2528</v>
      </c>
      <c r="Y232" s="160">
        <v>2528</v>
      </c>
      <c r="Z232" s="161">
        <v>8.5844779869942434E-3</v>
      </c>
      <c r="AA232" s="162">
        <v>0.59149920886075946</v>
      </c>
      <c r="AB232" s="160">
        <v>149531</v>
      </c>
      <c r="AC232" s="165">
        <v>6118509.4579999996</v>
      </c>
      <c r="AD232" s="163">
        <v>331467.1900609053</v>
      </c>
      <c r="AE232" s="160"/>
      <c r="AF232" s="160"/>
      <c r="AG232" s="161">
        <v>0</v>
      </c>
      <c r="AH232" s="162">
        <v>0</v>
      </c>
      <c r="AI232" s="160"/>
      <c r="AJ232" s="163">
        <v>0</v>
      </c>
      <c r="AK232" s="160"/>
      <c r="AL232" s="160"/>
      <c r="AM232" s="162">
        <v>0</v>
      </c>
      <c r="AN232" s="160"/>
      <c r="AO232" s="160">
        <v>0</v>
      </c>
      <c r="AP232" s="160"/>
      <c r="AQ232" s="160"/>
      <c r="AR232" s="160"/>
      <c r="AS232" s="161">
        <v>0</v>
      </c>
      <c r="AT232" s="162">
        <v>0</v>
      </c>
      <c r="AU232" s="160"/>
      <c r="AV232" s="356">
        <v>0</v>
      </c>
      <c r="AW232" s="160">
        <v>14041</v>
      </c>
      <c r="AX232" s="160">
        <v>13429</v>
      </c>
      <c r="AY232" s="160">
        <v>13429</v>
      </c>
      <c r="AZ232" s="161">
        <v>4.5601643547209532E-2</v>
      </c>
      <c r="BA232" s="162">
        <v>0.1885002606299799</v>
      </c>
      <c r="BB232" s="160">
        <v>253137</v>
      </c>
      <c r="BC232" s="163">
        <v>3157463.0217923555</v>
      </c>
      <c r="BD232" s="160">
        <v>60</v>
      </c>
      <c r="BE232" s="160">
        <v>60</v>
      </c>
      <c r="BF232" s="161">
        <v>2.0374552184321783E-4</v>
      </c>
      <c r="BG232" s="162">
        <v>0.115</v>
      </c>
      <c r="BH232" s="160">
        <v>690</v>
      </c>
      <c r="BI232" s="163">
        <v>14107.363266627548</v>
      </c>
      <c r="BJ232" s="160">
        <v>552</v>
      </c>
      <c r="BK232" s="160">
        <v>552</v>
      </c>
      <c r="BL232" s="161">
        <v>1.8744588009576039E-3</v>
      </c>
      <c r="BM232" s="162">
        <v>0.18650362318840577</v>
      </c>
      <c r="BN232" s="160">
        <v>10295</v>
      </c>
      <c r="BO232" s="163">
        <v>59644.280771332022</v>
      </c>
    </row>
    <row r="233" spans="1:67" x14ac:dyDescent="0.3">
      <c r="A233" s="19" t="s">
        <v>515</v>
      </c>
      <c r="B233" s="16" t="s">
        <v>548</v>
      </c>
      <c r="C233" s="160">
        <v>213890</v>
      </c>
      <c r="D233" s="160">
        <v>213890</v>
      </c>
      <c r="E233" s="161">
        <v>0.75944468115324526</v>
      </c>
      <c r="F233" s="162">
        <v>0.86784739819533396</v>
      </c>
      <c r="G233" s="160">
        <v>18562388</v>
      </c>
      <c r="H233" s="163">
        <v>759535792.18400002</v>
      </c>
      <c r="I233" s="163">
        <v>14491984.623929098</v>
      </c>
      <c r="J233" s="160"/>
      <c r="K233" s="160"/>
      <c r="L233" s="161">
        <v>0</v>
      </c>
      <c r="M233" s="162">
        <v>0</v>
      </c>
      <c r="N233" s="160"/>
      <c r="O233" s="163">
        <v>0</v>
      </c>
      <c r="P233" s="163">
        <v>0</v>
      </c>
      <c r="Q233" s="160"/>
      <c r="R233" s="160"/>
      <c r="S233" s="161">
        <v>0</v>
      </c>
      <c r="T233" s="162">
        <v>0</v>
      </c>
      <c r="U233" s="160"/>
      <c r="V233" s="165">
        <v>0</v>
      </c>
      <c r="W233" s="163">
        <v>0</v>
      </c>
      <c r="X233" s="160">
        <v>554</v>
      </c>
      <c r="Y233" s="160">
        <v>554</v>
      </c>
      <c r="Z233" s="161">
        <v>1.9670501349240165E-3</v>
      </c>
      <c r="AA233" s="162">
        <v>0.56272563176895307</v>
      </c>
      <c r="AB233" s="160">
        <v>31175</v>
      </c>
      <c r="AC233" s="165">
        <v>1275618.6499999999</v>
      </c>
      <c r="AD233" s="163">
        <v>72639.566176321809</v>
      </c>
      <c r="AE233" s="160"/>
      <c r="AF233" s="160"/>
      <c r="AG233" s="161">
        <v>0</v>
      </c>
      <c r="AH233" s="162">
        <v>0</v>
      </c>
      <c r="AI233" s="160"/>
      <c r="AJ233" s="163">
        <v>0</v>
      </c>
      <c r="AK233" s="160"/>
      <c r="AL233" s="160"/>
      <c r="AM233" s="162">
        <v>0</v>
      </c>
      <c r="AN233" s="160"/>
      <c r="AO233" s="160">
        <v>0</v>
      </c>
      <c r="AP233" s="160"/>
      <c r="AQ233" s="160"/>
      <c r="AR233" s="160"/>
      <c r="AS233" s="161">
        <v>0</v>
      </c>
      <c r="AT233" s="162">
        <v>0</v>
      </c>
      <c r="AU233" s="160"/>
      <c r="AV233" s="356">
        <v>0</v>
      </c>
      <c r="AW233" s="160">
        <v>67196</v>
      </c>
      <c r="AX233" s="160">
        <v>25448</v>
      </c>
      <c r="AY233" s="160">
        <v>25448</v>
      </c>
      <c r="AZ233" s="161">
        <v>9.0356483454054823E-2</v>
      </c>
      <c r="BA233" s="162">
        <v>0.20509981138006916</v>
      </c>
      <c r="BB233" s="160">
        <v>521938</v>
      </c>
      <c r="BC233" s="163">
        <v>5983403.0068189641</v>
      </c>
      <c r="BD233" s="160"/>
      <c r="BE233" s="160"/>
      <c r="BF233" s="161">
        <v>0</v>
      </c>
      <c r="BG233" s="162">
        <v>0</v>
      </c>
      <c r="BH233" s="160"/>
      <c r="BI233" s="163">
        <v>0</v>
      </c>
      <c r="BJ233" s="160">
        <v>41748</v>
      </c>
      <c r="BK233" s="160">
        <v>41748</v>
      </c>
      <c r="BL233" s="161">
        <v>0.14823178525777589</v>
      </c>
      <c r="BM233" s="162">
        <v>0.20499999999999999</v>
      </c>
      <c r="BN233" s="160">
        <v>855834</v>
      </c>
      <c r="BO233" s="163">
        <v>4510922.8870318281</v>
      </c>
    </row>
    <row r="234" spans="1:67" x14ac:dyDescent="0.3">
      <c r="A234" s="19" t="s">
        <v>515</v>
      </c>
      <c r="B234" s="16" t="s">
        <v>552</v>
      </c>
      <c r="C234" s="160">
        <v>392686</v>
      </c>
      <c r="D234" s="160">
        <v>392686</v>
      </c>
      <c r="E234" s="161">
        <v>0.95646667105093297</v>
      </c>
      <c r="F234" s="162">
        <v>0.64658027024136333</v>
      </c>
      <c r="G234" s="160">
        <v>25390302</v>
      </c>
      <c r="H234" s="163">
        <v>1038920377.2359999</v>
      </c>
      <c r="I234" s="163">
        <v>26606196.989257198</v>
      </c>
      <c r="J234" s="160"/>
      <c r="K234" s="160"/>
      <c r="L234" s="161">
        <v>0</v>
      </c>
      <c r="M234" s="162">
        <v>0</v>
      </c>
      <c r="N234" s="160"/>
      <c r="O234" s="163">
        <v>0</v>
      </c>
      <c r="P234" s="163">
        <v>0</v>
      </c>
      <c r="Q234" s="160">
        <v>149</v>
      </c>
      <c r="R234" s="160">
        <v>149</v>
      </c>
      <c r="S234" s="161">
        <v>3.6291982394734981E-4</v>
      </c>
      <c r="T234" s="162">
        <v>0.14503355704697987</v>
      </c>
      <c r="U234" s="160">
        <v>2161</v>
      </c>
      <c r="V234" s="165">
        <v>88423.797999999995</v>
      </c>
      <c r="W234" s="163">
        <v>12180.24726330912</v>
      </c>
      <c r="X234" s="160">
        <v>619</v>
      </c>
      <c r="Y234" s="160">
        <v>619</v>
      </c>
      <c r="Z234" s="161">
        <v>1.5077004766671782E-3</v>
      </c>
      <c r="AA234" s="162">
        <v>0.60870759289176091</v>
      </c>
      <c r="AB234" s="160">
        <v>37679</v>
      </c>
      <c r="AC234" s="165">
        <v>1541749.3219999999</v>
      </c>
      <c r="AD234" s="163">
        <v>81162.258958742241</v>
      </c>
      <c r="AE234" s="160">
        <v>3</v>
      </c>
      <c r="AF234" s="160">
        <v>3</v>
      </c>
      <c r="AG234" s="161">
        <v>7.3071105492754999E-6</v>
      </c>
      <c r="AH234" s="162">
        <v>0.27333333333333332</v>
      </c>
      <c r="AI234" s="160">
        <v>82</v>
      </c>
      <c r="AJ234" s="163">
        <v>457.7001679448008</v>
      </c>
      <c r="AK234" s="160"/>
      <c r="AL234" s="160"/>
      <c r="AM234" s="162">
        <v>0</v>
      </c>
      <c r="AN234" s="160"/>
      <c r="AO234" s="160">
        <v>0</v>
      </c>
      <c r="AP234" s="160"/>
      <c r="AQ234" s="160"/>
      <c r="AR234" s="160"/>
      <c r="AS234" s="161">
        <v>0</v>
      </c>
      <c r="AT234" s="162">
        <v>0</v>
      </c>
      <c r="AU234" s="160"/>
      <c r="AV234" s="356">
        <v>0</v>
      </c>
      <c r="AW234" s="160">
        <v>17102</v>
      </c>
      <c r="AX234" s="160">
        <v>16570</v>
      </c>
      <c r="AY234" s="160">
        <v>16570</v>
      </c>
      <c r="AZ234" s="161">
        <v>4.0359607267165011E-2</v>
      </c>
      <c r="BA234" s="162">
        <v>0.16750030175015088</v>
      </c>
      <c r="BB234" s="160">
        <v>277548</v>
      </c>
      <c r="BC234" s="163">
        <v>3895983.4888003077</v>
      </c>
      <c r="BD234" s="160">
        <v>99</v>
      </c>
      <c r="BE234" s="160">
        <v>99</v>
      </c>
      <c r="BF234" s="161">
        <v>2.411346481260915E-4</v>
      </c>
      <c r="BG234" s="162">
        <v>0.12676767676767675</v>
      </c>
      <c r="BH234" s="160">
        <v>1255</v>
      </c>
      <c r="BI234" s="163">
        <v>23277.149389935454</v>
      </c>
      <c r="BJ234" s="160">
        <v>433</v>
      </c>
      <c r="BK234" s="160">
        <v>433</v>
      </c>
      <c r="BL234" s="161">
        <v>1.0546596226120972E-3</v>
      </c>
      <c r="BM234" s="162">
        <v>0.16900692840646653</v>
      </c>
      <c r="BN234" s="160">
        <v>7318</v>
      </c>
      <c r="BO234" s="163">
        <v>46786.184010845594</v>
      </c>
    </row>
    <row r="235" spans="1:67" x14ac:dyDescent="0.3">
      <c r="A235" s="19" t="s">
        <v>515</v>
      </c>
      <c r="B235" s="16" t="s">
        <v>553</v>
      </c>
      <c r="C235" s="160">
        <v>320099</v>
      </c>
      <c r="D235" s="160">
        <v>319543</v>
      </c>
      <c r="E235" s="161">
        <v>0.78415844985742267</v>
      </c>
      <c r="F235" s="162">
        <v>0.85273287163229994</v>
      </c>
      <c r="G235" s="160">
        <v>27248482</v>
      </c>
      <c r="H235" s="163">
        <v>1114953386.4760001</v>
      </c>
      <c r="I235" s="163">
        <v>21650438.275207706</v>
      </c>
      <c r="J235" s="160"/>
      <c r="K235" s="160"/>
      <c r="L235" s="161">
        <v>0</v>
      </c>
      <c r="M235" s="162">
        <v>0</v>
      </c>
      <c r="N235" s="160"/>
      <c r="O235" s="163">
        <v>0</v>
      </c>
      <c r="P235" s="163">
        <v>0</v>
      </c>
      <c r="Q235" s="160">
        <v>420</v>
      </c>
      <c r="R235" s="160">
        <v>420</v>
      </c>
      <c r="S235" s="161">
        <v>1.0306799051774487E-3</v>
      </c>
      <c r="T235" s="162">
        <v>0.1676904761904762</v>
      </c>
      <c r="U235" s="160">
        <v>7043</v>
      </c>
      <c r="V235" s="165">
        <v>288185.47399999999</v>
      </c>
      <c r="W235" s="163">
        <v>34333.582889864629</v>
      </c>
      <c r="X235" s="160">
        <v>5382</v>
      </c>
      <c r="Y235" s="160">
        <v>5382</v>
      </c>
      <c r="Z235" s="161">
        <v>1.3207426784916735E-2</v>
      </c>
      <c r="AA235" s="162">
        <v>0.56633036046079521</v>
      </c>
      <c r="AB235" s="160">
        <v>304799</v>
      </c>
      <c r="AC235" s="165">
        <v>12471765.481999999</v>
      </c>
      <c r="AD235" s="163">
        <v>705678.96238441148</v>
      </c>
      <c r="AE235" s="160">
        <v>3426</v>
      </c>
      <c r="AF235" s="160">
        <v>3426</v>
      </c>
      <c r="AG235" s="161">
        <v>8.4074032265189034E-3</v>
      </c>
      <c r="AH235" s="162">
        <v>0.29100116754232341</v>
      </c>
      <c r="AI235" s="160">
        <v>99697</v>
      </c>
      <c r="AJ235" s="163">
        <v>522693.59179296251</v>
      </c>
      <c r="AK235" s="160"/>
      <c r="AL235" s="160"/>
      <c r="AM235" s="162">
        <v>0</v>
      </c>
      <c r="AN235" s="160"/>
      <c r="AO235" s="160">
        <v>0</v>
      </c>
      <c r="AP235" s="160"/>
      <c r="AQ235" s="160"/>
      <c r="AR235" s="160"/>
      <c r="AS235" s="161">
        <v>0</v>
      </c>
      <c r="AT235" s="162">
        <v>0</v>
      </c>
      <c r="AU235" s="160"/>
      <c r="AV235" s="356">
        <v>0</v>
      </c>
      <c r="AW235" s="160">
        <v>78727</v>
      </c>
      <c r="AX235" s="160">
        <v>38179</v>
      </c>
      <c r="AY235" s="160">
        <v>38179</v>
      </c>
      <c r="AZ235" s="161">
        <v>9.3691257380404319E-2</v>
      </c>
      <c r="BA235" s="162">
        <v>0.18630006024254173</v>
      </c>
      <c r="BB235" s="160">
        <v>711275</v>
      </c>
      <c r="BC235" s="163">
        <v>8976750.3692762181</v>
      </c>
      <c r="BD235" s="160"/>
      <c r="BE235" s="160"/>
      <c r="BF235" s="161">
        <v>0</v>
      </c>
      <c r="BG235" s="162">
        <v>0</v>
      </c>
      <c r="BH235" s="160"/>
      <c r="BI235" s="163">
        <v>0</v>
      </c>
      <c r="BJ235" s="160">
        <v>40548</v>
      </c>
      <c r="BK235" s="160">
        <v>40548</v>
      </c>
      <c r="BL235" s="161">
        <v>9.9504782845559983E-2</v>
      </c>
      <c r="BM235" s="162">
        <v>0.1868000887836638</v>
      </c>
      <c r="BN235" s="160">
        <v>757437</v>
      </c>
      <c r="BO235" s="163">
        <v>4381261.4070941499</v>
      </c>
    </row>
    <row r="236" spans="1:67" x14ac:dyDescent="0.3">
      <c r="A236" s="19" t="s">
        <v>515</v>
      </c>
      <c r="B236" s="16" t="s">
        <v>555</v>
      </c>
      <c r="C236" s="160">
        <v>351355</v>
      </c>
      <c r="D236" s="160">
        <v>351355</v>
      </c>
      <c r="E236" s="161">
        <v>0.91567850720596289</v>
      </c>
      <c r="F236" s="162">
        <v>0.78979567673720308</v>
      </c>
      <c r="G236" s="160">
        <v>27749866</v>
      </c>
      <c r="H236" s="163">
        <v>1135469016.9879999</v>
      </c>
      <c r="I236" s="163">
        <v>23805840.654264383</v>
      </c>
      <c r="J236" s="160"/>
      <c r="K236" s="160"/>
      <c r="L236" s="161">
        <v>0</v>
      </c>
      <c r="M236" s="162">
        <v>0</v>
      </c>
      <c r="N236" s="160"/>
      <c r="O236" s="163">
        <v>0</v>
      </c>
      <c r="P236" s="163">
        <v>0</v>
      </c>
      <c r="Q236" s="160">
        <v>18</v>
      </c>
      <c r="R236" s="160">
        <v>18</v>
      </c>
      <c r="S236" s="161">
        <v>4.6910427145500505E-5</v>
      </c>
      <c r="T236" s="162">
        <v>0.11</v>
      </c>
      <c r="U236" s="160">
        <v>198</v>
      </c>
      <c r="V236" s="165">
        <v>8101.7640000000001</v>
      </c>
      <c r="W236" s="163">
        <v>1471.4392667084844</v>
      </c>
      <c r="X236" s="160">
        <v>350</v>
      </c>
      <c r="Y236" s="160">
        <v>350</v>
      </c>
      <c r="Z236" s="161">
        <v>9.1214719449584324E-4</v>
      </c>
      <c r="AA236" s="162">
        <v>0.6</v>
      </c>
      <c r="AB236" s="160">
        <v>21000</v>
      </c>
      <c r="AC236" s="165">
        <v>859278</v>
      </c>
      <c r="AD236" s="163">
        <v>45891.422674571535</v>
      </c>
      <c r="AE236" s="160">
        <v>480</v>
      </c>
      <c r="AF236" s="160">
        <v>480</v>
      </c>
      <c r="AG236" s="161">
        <v>1.2509447238800136E-3</v>
      </c>
      <c r="AH236" s="162">
        <v>0.22</v>
      </c>
      <c r="AI236" s="160">
        <v>10560</v>
      </c>
      <c r="AJ236" s="163">
        <v>73232.026871168127</v>
      </c>
      <c r="AK236" s="160"/>
      <c r="AL236" s="160"/>
      <c r="AM236" s="162">
        <v>0</v>
      </c>
      <c r="AN236" s="160"/>
      <c r="AO236" s="160">
        <v>0</v>
      </c>
      <c r="AP236" s="160"/>
      <c r="AQ236" s="160"/>
      <c r="AR236" s="160"/>
      <c r="AS236" s="161">
        <v>0</v>
      </c>
      <c r="AT236" s="162">
        <v>0</v>
      </c>
      <c r="AU236" s="160"/>
      <c r="AV236" s="356">
        <v>0</v>
      </c>
      <c r="AW236" s="160">
        <v>31507</v>
      </c>
      <c r="AX236" s="160">
        <v>7803</v>
      </c>
      <c r="AY236" s="160">
        <v>7803</v>
      </c>
      <c r="AZ236" s="161">
        <v>2.0335670167574472E-2</v>
      </c>
      <c r="BA236" s="162">
        <v>0.18799948737665001</v>
      </c>
      <c r="BB236" s="160">
        <v>146696</v>
      </c>
      <c r="BC236" s="163">
        <v>1834662.5928249124</v>
      </c>
      <c r="BD236" s="160"/>
      <c r="BE236" s="160"/>
      <c r="BF236" s="161">
        <v>0</v>
      </c>
      <c r="BG236" s="162">
        <v>0</v>
      </c>
      <c r="BH236" s="160"/>
      <c r="BI236" s="163">
        <v>0</v>
      </c>
      <c r="BJ236" s="160">
        <v>23704</v>
      </c>
      <c r="BK236" s="160">
        <v>23704</v>
      </c>
      <c r="BL236" s="161">
        <v>6.1775820280941335E-2</v>
      </c>
      <c r="BM236" s="162">
        <v>0.17799991562605466</v>
      </c>
      <c r="BN236" s="160">
        <v>421931</v>
      </c>
      <c r="BO236" s="163">
        <v>2561246.4337022719</v>
      </c>
    </row>
    <row r="237" spans="1:67" x14ac:dyDescent="0.3">
      <c r="A237" s="19" t="s">
        <v>515</v>
      </c>
      <c r="B237" s="16" t="s">
        <v>559</v>
      </c>
      <c r="C237" s="160">
        <v>224371</v>
      </c>
      <c r="D237" s="160">
        <v>221464</v>
      </c>
      <c r="E237" s="161">
        <v>0.67769515591052354</v>
      </c>
      <c r="F237" s="162">
        <v>0.8117430372430734</v>
      </c>
      <c r="G237" s="160">
        <v>17977186</v>
      </c>
      <c r="H237" s="163">
        <v>735590496.74800003</v>
      </c>
      <c r="I237" s="163">
        <v>15005156.308166973</v>
      </c>
      <c r="J237" s="160">
        <v>48</v>
      </c>
      <c r="K237" s="160">
        <v>48</v>
      </c>
      <c r="L237" s="161">
        <v>1.4688331956302212E-4</v>
      </c>
      <c r="M237" s="162">
        <v>0.72041666666666671</v>
      </c>
      <c r="N237" s="160">
        <v>3458</v>
      </c>
      <c r="O237" s="163">
        <v>141494.44399999999</v>
      </c>
      <c r="P237" s="163">
        <v>14743.530078306792</v>
      </c>
      <c r="Q237" s="160"/>
      <c r="R237" s="160"/>
      <c r="S237" s="161">
        <v>0</v>
      </c>
      <c r="T237" s="162">
        <v>0</v>
      </c>
      <c r="U237" s="160"/>
      <c r="V237" s="165">
        <v>0</v>
      </c>
      <c r="W237" s="163">
        <v>0</v>
      </c>
      <c r="X237" s="160">
        <v>2090</v>
      </c>
      <c r="Y237" s="160">
        <v>2090</v>
      </c>
      <c r="Z237" s="161">
        <v>6.3955445393065885E-3</v>
      </c>
      <c r="AA237" s="162">
        <v>0.55000000000000004</v>
      </c>
      <c r="AB237" s="160">
        <v>114950</v>
      </c>
      <c r="AC237" s="165">
        <v>4703524.0999999996</v>
      </c>
      <c r="AD237" s="163">
        <v>274037.35254244145</v>
      </c>
      <c r="AE237" s="160">
        <v>8598</v>
      </c>
      <c r="AF237" s="160">
        <v>8598</v>
      </c>
      <c r="AG237" s="161">
        <v>2.6310474616726337E-2</v>
      </c>
      <c r="AH237" s="162">
        <v>0.25299953477552917</v>
      </c>
      <c r="AI237" s="160">
        <v>217529</v>
      </c>
      <c r="AJ237" s="163">
        <v>1311768.6813297991</v>
      </c>
      <c r="AK237" s="160"/>
      <c r="AL237" s="160"/>
      <c r="AM237" s="162">
        <v>0</v>
      </c>
      <c r="AN237" s="160"/>
      <c r="AO237" s="160">
        <v>0</v>
      </c>
      <c r="AP237" s="160"/>
      <c r="AQ237" s="160"/>
      <c r="AR237" s="160"/>
      <c r="AS237" s="161">
        <v>0</v>
      </c>
      <c r="AT237" s="162">
        <v>0</v>
      </c>
      <c r="AU237" s="160"/>
      <c r="AV237" s="356">
        <v>0</v>
      </c>
      <c r="AW237" s="160">
        <v>94590</v>
      </c>
      <c r="AX237" s="160">
        <v>3685</v>
      </c>
      <c r="AY237" s="160">
        <v>3685</v>
      </c>
      <c r="AZ237" s="161">
        <v>1.1276354845619511E-2</v>
      </c>
      <c r="BA237" s="162">
        <v>0.15499864314789688</v>
      </c>
      <c r="BB237" s="160">
        <v>57117</v>
      </c>
      <c r="BC237" s="163">
        <v>866427.22729204188</v>
      </c>
      <c r="BD237" s="160"/>
      <c r="BE237" s="160"/>
      <c r="BF237" s="161">
        <v>0</v>
      </c>
      <c r="BG237" s="162">
        <v>0</v>
      </c>
      <c r="BH237" s="160"/>
      <c r="BI237" s="163">
        <v>0</v>
      </c>
      <c r="BJ237" s="160">
        <v>90905</v>
      </c>
      <c r="BK237" s="160">
        <v>90905</v>
      </c>
      <c r="BL237" s="161">
        <v>0.27817558676826099</v>
      </c>
      <c r="BM237" s="162">
        <v>0.16720004400198007</v>
      </c>
      <c r="BN237" s="160">
        <v>1519932</v>
      </c>
      <c r="BO237" s="163">
        <v>9822397.3614455387</v>
      </c>
    </row>
    <row r="238" spans="1:67" x14ac:dyDescent="0.3">
      <c r="A238" s="19" t="s">
        <v>515</v>
      </c>
      <c r="B238" s="16" t="s">
        <v>560</v>
      </c>
      <c r="C238" s="160">
        <v>137331</v>
      </c>
      <c r="D238" s="160">
        <v>131587</v>
      </c>
      <c r="E238" s="161">
        <v>0.6565365770907966</v>
      </c>
      <c r="F238" s="162">
        <v>0.80002637038613233</v>
      </c>
      <c r="G238" s="160">
        <v>10527307</v>
      </c>
      <c r="H238" s="163">
        <v>430756347.82599998</v>
      </c>
      <c r="I238" s="163">
        <v>8915595.776843043</v>
      </c>
      <c r="J238" s="160">
        <v>842</v>
      </c>
      <c r="K238" s="160">
        <v>842</v>
      </c>
      <c r="L238" s="161">
        <v>4.2010517597517285E-3</v>
      </c>
      <c r="M238" s="162">
        <v>0.54339667458432306</v>
      </c>
      <c r="N238" s="160">
        <v>45754</v>
      </c>
      <c r="O238" s="163">
        <v>1872162.172</v>
      </c>
      <c r="P238" s="163">
        <v>258626.09012363167</v>
      </c>
      <c r="Q238" s="160"/>
      <c r="R238" s="160"/>
      <c r="S238" s="161">
        <v>0</v>
      </c>
      <c r="T238" s="162">
        <v>0</v>
      </c>
      <c r="U238" s="160"/>
      <c r="V238" s="165">
        <v>0</v>
      </c>
      <c r="W238" s="163">
        <v>0</v>
      </c>
      <c r="X238" s="160">
        <v>3711</v>
      </c>
      <c r="Y238" s="160">
        <v>3711</v>
      </c>
      <c r="Z238" s="161">
        <v>1.8515561853252573E-2</v>
      </c>
      <c r="AA238" s="162">
        <v>0.51216383724063597</v>
      </c>
      <c r="AB238" s="160">
        <v>190064</v>
      </c>
      <c r="AC238" s="165">
        <v>7777038.7519999994</v>
      </c>
      <c r="AD238" s="163">
        <v>486580.19870095706</v>
      </c>
      <c r="AE238" s="160">
        <v>2262</v>
      </c>
      <c r="AF238" s="160">
        <v>2262</v>
      </c>
      <c r="AG238" s="161">
        <v>1.1285960903276023E-2</v>
      </c>
      <c r="AH238" s="162">
        <v>0.29080017683465959</v>
      </c>
      <c r="AI238" s="160">
        <v>65779</v>
      </c>
      <c r="AJ238" s="163">
        <v>345105.92663037981</v>
      </c>
      <c r="AK238" s="160"/>
      <c r="AL238" s="160"/>
      <c r="AM238" s="162">
        <v>0</v>
      </c>
      <c r="AN238" s="160"/>
      <c r="AO238" s="160">
        <v>0</v>
      </c>
      <c r="AP238" s="160"/>
      <c r="AQ238" s="160"/>
      <c r="AR238" s="160"/>
      <c r="AS238" s="161">
        <v>0</v>
      </c>
      <c r="AT238" s="162">
        <v>0</v>
      </c>
      <c r="AU238" s="160"/>
      <c r="AV238" s="356">
        <v>0</v>
      </c>
      <c r="AW238" s="160">
        <v>62024</v>
      </c>
      <c r="AX238" s="160">
        <v>2586</v>
      </c>
      <c r="AY238" s="160">
        <v>2586</v>
      </c>
      <c r="AZ238" s="161">
        <v>1.2902517637432269E-2</v>
      </c>
      <c r="BA238" s="162">
        <v>0.1253016241299304</v>
      </c>
      <c r="BB238" s="160">
        <v>32403</v>
      </c>
      <c r="BC238" s="163">
        <v>608027.35679164727</v>
      </c>
      <c r="BD238" s="160"/>
      <c r="BE238" s="160"/>
      <c r="BF238" s="161">
        <v>0</v>
      </c>
      <c r="BG238" s="162">
        <v>0</v>
      </c>
      <c r="BH238" s="160"/>
      <c r="BI238" s="163">
        <v>0</v>
      </c>
      <c r="BJ238" s="160">
        <v>59438</v>
      </c>
      <c r="BK238" s="160">
        <v>59438</v>
      </c>
      <c r="BL238" s="161">
        <v>0.29655833075549082</v>
      </c>
      <c r="BM238" s="162">
        <v>0.16750008412126924</v>
      </c>
      <c r="BN238" s="160">
        <v>995587</v>
      </c>
      <c r="BO238" s="163">
        <v>6422349.2037797701</v>
      </c>
    </row>
    <row r="239" spans="1:67" x14ac:dyDescent="0.3">
      <c r="A239" s="19" t="s">
        <v>515</v>
      </c>
      <c r="B239" s="16" t="s">
        <v>562</v>
      </c>
      <c r="C239" s="160">
        <v>108408</v>
      </c>
      <c r="D239" s="160">
        <v>90153</v>
      </c>
      <c r="E239" s="161">
        <v>0.53402164448314471</v>
      </c>
      <c r="F239" s="162">
        <v>0.82535900080973468</v>
      </c>
      <c r="G239" s="160">
        <v>7440859</v>
      </c>
      <c r="H239" s="163">
        <v>304465068.56199998</v>
      </c>
      <c r="I239" s="163">
        <v>6108260.7405726304</v>
      </c>
      <c r="J239" s="160">
        <v>967</v>
      </c>
      <c r="K239" s="160">
        <v>967</v>
      </c>
      <c r="L239" s="161">
        <v>5.7280282432664569E-3</v>
      </c>
      <c r="M239" s="162">
        <v>0.78</v>
      </c>
      <c r="N239" s="160">
        <v>75426</v>
      </c>
      <c r="O239" s="163">
        <v>3086281.068</v>
      </c>
      <c r="P239" s="163">
        <v>297020.6997025556</v>
      </c>
      <c r="Q239" s="160"/>
      <c r="R239" s="160"/>
      <c r="S239" s="161">
        <v>0</v>
      </c>
      <c r="T239" s="162">
        <v>0</v>
      </c>
      <c r="U239" s="160"/>
      <c r="V239" s="165">
        <v>0</v>
      </c>
      <c r="W239" s="163">
        <v>0</v>
      </c>
      <c r="X239" s="160">
        <v>1741</v>
      </c>
      <c r="Y239" s="160">
        <v>1741</v>
      </c>
      <c r="Z239" s="161">
        <v>1.0312820239428026E-2</v>
      </c>
      <c r="AA239" s="162">
        <v>0.53556002297530159</v>
      </c>
      <c r="AB239" s="160">
        <v>93241</v>
      </c>
      <c r="AC239" s="165">
        <v>3815235.2379999999</v>
      </c>
      <c r="AD239" s="163">
        <v>228277.04821836873</v>
      </c>
      <c r="AE239" s="160">
        <v>39</v>
      </c>
      <c r="AF239" s="160">
        <v>39</v>
      </c>
      <c r="AG239" s="161">
        <v>2.3101665096938141E-4</v>
      </c>
      <c r="AH239" s="162">
        <v>0.17358974358974358</v>
      </c>
      <c r="AI239" s="160">
        <v>677</v>
      </c>
      <c r="AJ239" s="163">
        <v>5950.1021832824108</v>
      </c>
      <c r="AK239" s="160"/>
      <c r="AL239" s="160"/>
      <c r="AM239" s="162">
        <v>0</v>
      </c>
      <c r="AN239" s="160"/>
      <c r="AO239" s="160">
        <v>0</v>
      </c>
      <c r="AP239" s="160"/>
      <c r="AQ239" s="160"/>
      <c r="AR239" s="160"/>
      <c r="AS239" s="161">
        <v>0</v>
      </c>
      <c r="AT239" s="162">
        <v>0</v>
      </c>
      <c r="AU239" s="160"/>
      <c r="AV239" s="356">
        <v>0</v>
      </c>
      <c r="AW239" s="160">
        <v>75919</v>
      </c>
      <c r="AX239" s="160">
        <v>369</v>
      </c>
      <c r="AY239" s="160">
        <v>369</v>
      </c>
      <c r="AZ239" s="161">
        <v>2.1857729284026086E-3</v>
      </c>
      <c r="BA239" s="162">
        <v>0.13650406504065041</v>
      </c>
      <c r="BB239" s="160">
        <v>5037</v>
      </c>
      <c r="BC239" s="163">
        <v>86760.284089759414</v>
      </c>
      <c r="BD239" s="160"/>
      <c r="BE239" s="160"/>
      <c r="BF239" s="161">
        <v>0</v>
      </c>
      <c r="BG239" s="162">
        <v>0</v>
      </c>
      <c r="BH239" s="160"/>
      <c r="BI239" s="163">
        <v>0</v>
      </c>
      <c r="BJ239" s="160">
        <v>75550</v>
      </c>
      <c r="BK239" s="160">
        <v>75550</v>
      </c>
      <c r="BL239" s="161">
        <v>0.44752071745478883</v>
      </c>
      <c r="BM239" s="162">
        <v>0.12849993381866315</v>
      </c>
      <c r="BN239" s="160">
        <v>970817</v>
      </c>
      <c r="BO239" s="163">
        <v>8163270.6744096633</v>
      </c>
    </row>
    <row r="240" spans="1:67" x14ac:dyDescent="0.3">
      <c r="A240" s="19" t="s">
        <v>515</v>
      </c>
      <c r="B240" s="16" t="s">
        <v>564</v>
      </c>
      <c r="C240" s="160">
        <v>126310</v>
      </c>
      <c r="D240" s="160">
        <v>115167</v>
      </c>
      <c r="E240" s="161">
        <v>0.54224049041626055</v>
      </c>
      <c r="F240" s="162">
        <v>0.83102624883864307</v>
      </c>
      <c r="G240" s="160">
        <v>9570680</v>
      </c>
      <c r="H240" s="163">
        <v>391613084.24000001</v>
      </c>
      <c r="I240" s="163">
        <v>7803068.8353080675</v>
      </c>
      <c r="J240" s="160">
        <v>792</v>
      </c>
      <c r="K240" s="160">
        <v>792</v>
      </c>
      <c r="L240" s="161">
        <v>3.7289715665918049E-3</v>
      </c>
      <c r="M240" s="162">
        <v>0.63454545454545452</v>
      </c>
      <c r="N240" s="160">
        <v>50256</v>
      </c>
      <c r="O240" s="163">
        <v>2056375.0079999999</v>
      </c>
      <c r="P240" s="163">
        <v>243268.24629206207</v>
      </c>
      <c r="Q240" s="160"/>
      <c r="R240" s="160"/>
      <c r="S240" s="161">
        <v>0</v>
      </c>
      <c r="T240" s="162">
        <v>0</v>
      </c>
      <c r="U240" s="160"/>
      <c r="V240" s="165">
        <v>0</v>
      </c>
      <c r="W240" s="163">
        <v>0</v>
      </c>
      <c r="X240" s="160">
        <v>77</v>
      </c>
      <c r="Y240" s="160">
        <v>77</v>
      </c>
      <c r="Z240" s="161">
        <v>3.6253890230753655E-4</v>
      </c>
      <c r="AA240" s="162">
        <v>0.54961038961038955</v>
      </c>
      <c r="AB240" s="160">
        <v>4232</v>
      </c>
      <c r="AC240" s="165">
        <v>173164.976</v>
      </c>
      <c r="AD240" s="163">
        <v>10096.112988405739</v>
      </c>
      <c r="AE240" s="160">
        <v>4832</v>
      </c>
      <c r="AF240" s="160">
        <v>4832</v>
      </c>
      <c r="AG240" s="161">
        <v>2.2750493194156063E-2</v>
      </c>
      <c r="AH240" s="162">
        <v>0.11014072847682119</v>
      </c>
      <c r="AI240" s="160">
        <v>53220</v>
      </c>
      <c r="AJ240" s="163">
        <v>737202.40383642586</v>
      </c>
      <c r="AK240" s="160"/>
      <c r="AL240" s="160"/>
      <c r="AM240" s="162">
        <v>0</v>
      </c>
      <c r="AN240" s="160"/>
      <c r="AO240" s="160">
        <v>0</v>
      </c>
      <c r="AP240" s="160"/>
      <c r="AQ240" s="160"/>
      <c r="AR240" s="160"/>
      <c r="AS240" s="161">
        <v>0</v>
      </c>
      <c r="AT240" s="162">
        <v>0</v>
      </c>
      <c r="AU240" s="160"/>
      <c r="AV240" s="356">
        <v>0</v>
      </c>
      <c r="AW240" s="160">
        <v>91523</v>
      </c>
      <c r="AX240" s="160">
        <v>452</v>
      </c>
      <c r="AY240" s="160">
        <v>452</v>
      </c>
      <c r="AZ240" s="161">
        <v>2.1281504395195654E-3</v>
      </c>
      <c r="BA240" s="162">
        <v>0.14190265486725664</v>
      </c>
      <c r="BB240" s="160">
        <v>6414</v>
      </c>
      <c r="BC240" s="163">
        <v>106275.46994192753</v>
      </c>
      <c r="BD240" s="160"/>
      <c r="BE240" s="160"/>
      <c r="BF240" s="161">
        <v>0</v>
      </c>
      <c r="BG240" s="162">
        <v>0</v>
      </c>
      <c r="BH240" s="160"/>
      <c r="BI240" s="163">
        <v>0</v>
      </c>
      <c r="BJ240" s="160">
        <v>91071</v>
      </c>
      <c r="BK240" s="160">
        <v>91071</v>
      </c>
      <c r="BL240" s="161">
        <v>0.42878935548116448</v>
      </c>
      <c r="BM240" s="162">
        <v>0.16450000549022192</v>
      </c>
      <c r="BN240" s="160">
        <v>1498118</v>
      </c>
      <c r="BO240" s="163">
        <v>9840333.8661702517</v>
      </c>
    </row>
    <row r="241" spans="1:67" x14ac:dyDescent="0.3">
      <c r="A241" s="19" t="s">
        <v>515</v>
      </c>
      <c r="B241" s="16" t="s">
        <v>568</v>
      </c>
      <c r="C241" s="160">
        <v>283353</v>
      </c>
      <c r="D241" s="160">
        <v>283279</v>
      </c>
      <c r="E241" s="161">
        <v>0.99967533727869118</v>
      </c>
      <c r="F241" s="162">
        <v>0.708520645723827</v>
      </c>
      <c r="G241" s="160">
        <v>20070902</v>
      </c>
      <c r="H241" s="163">
        <v>821261168.03600001</v>
      </c>
      <c r="I241" s="163">
        <v>19193393.390443739</v>
      </c>
      <c r="J241" s="160"/>
      <c r="K241" s="160"/>
      <c r="L241" s="161">
        <v>0</v>
      </c>
      <c r="M241" s="162">
        <v>0</v>
      </c>
      <c r="N241" s="160"/>
      <c r="O241" s="163">
        <v>0</v>
      </c>
      <c r="P241" s="163">
        <v>0</v>
      </c>
      <c r="Q241" s="160">
        <v>5</v>
      </c>
      <c r="R241" s="160">
        <v>5</v>
      </c>
      <c r="S241" s="161">
        <v>1.764471311460947E-5</v>
      </c>
      <c r="T241" s="162">
        <v>7.400000000000001E-2</v>
      </c>
      <c r="U241" s="160">
        <v>37</v>
      </c>
      <c r="V241" s="165">
        <v>1513.9659999999999</v>
      </c>
      <c r="W241" s="163">
        <v>408.73312964124568</v>
      </c>
      <c r="X241" s="160">
        <v>73</v>
      </c>
      <c r="Y241" s="160">
        <v>73</v>
      </c>
      <c r="Z241" s="161">
        <v>2.5761281147329828E-4</v>
      </c>
      <c r="AA241" s="162">
        <v>0.31493150684931509</v>
      </c>
      <c r="AB241" s="160">
        <v>2299</v>
      </c>
      <c r="AC241" s="165">
        <v>94070.482000000004</v>
      </c>
      <c r="AD241" s="163">
        <v>9571.6395864106344</v>
      </c>
      <c r="AE241" s="160">
        <v>7</v>
      </c>
      <c r="AF241" s="160">
        <v>7</v>
      </c>
      <c r="AG241" s="161">
        <v>2.4702598360453259E-5</v>
      </c>
      <c r="AH241" s="162">
        <v>0.14571428571428571</v>
      </c>
      <c r="AI241" s="160">
        <v>102</v>
      </c>
      <c r="AJ241" s="163">
        <v>1067.9670585378685</v>
      </c>
      <c r="AK241" s="160"/>
      <c r="AL241" s="160"/>
      <c r="AM241" s="162">
        <v>0</v>
      </c>
      <c r="AN241" s="160"/>
      <c r="AO241" s="160">
        <v>0</v>
      </c>
      <c r="AP241" s="160"/>
      <c r="AQ241" s="160"/>
      <c r="AR241" s="160"/>
      <c r="AS241" s="161">
        <v>0</v>
      </c>
      <c r="AT241" s="162">
        <v>0</v>
      </c>
      <c r="AU241" s="160"/>
      <c r="AV241" s="356">
        <v>0</v>
      </c>
      <c r="AW241" s="160">
        <v>7</v>
      </c>
      <c r="AX241" s="160"/>
      <c r="AY241" s="160"/>
      <c r="AZ241" s="161">
        <v>0</v>
      </c>
      <c r="BA241" s="162">
        <v>0</v>
      </c>
      <c r="BB241" s="160"/>
      <c r="BC241" s="163">
        <v>0</v>
      </c>
      <c r="BD241" s="160"/>
      <c r="BE241" s="160"/>
      <c r="BF241" s="161">
        <v>0</v>
      </c>
      <c r="BG241" s="162">
        <v>0</v>
      </c>
      <c r="BH241" s="160"/>
      <c r="BI241" s="163">
        <v>0</v>
      </c>
      <c r="BJ241" s="160">
        <v>7</v>
      </c>
      <c r="BK241" s="160">
        <v>7</v>
      </c>
      <c r="BL241" s="161">
        <v>2.4702598360453259E-5</v>
      </c>
      <c r="BM241" s="162">
        <v>8.2857142857142865E-2</v>
      </c>
      <c r="BN241" s="160">
        <v>58</v>
      </c>
      <c r="BO241" s="163">
        <v>756.35863296979028</v>
      </c>
    </row>
    <row r="242" spans="1:67" x14ac:dyDescent="0.3">
      <c r="A242" s="19" t="s">
        <v>515</v>
      </c>
      <c r="B242" s="16" t="s">
        <v>569</v>
      </c>
      <c r="C242" s="160">
        <v>413566</v>
      </c>
      <c r="D242" s="160">
        <v>413566</v>
      </c>
      <c r="E242" s="161">
        <v>0.99988394976959194</v>
      </c>
      <c r="F242" s="162">
        <v>0.66875816677386435</v>
      </c>
      <c r="G242" s="160">
        <v>27657564</v>
      </c>
      <c r="H242" s="163">
        <v>1131692203.7520001</v>
      </c>
      <c r="I242" s="163">
        <v>28020908.471550148</v>
      </c>
      <c r="J242" s="160"/>
      <c r="K242" s="160"/>
      <c r="L242" s="161">
        <v>0</v>
      </c>
      <c r="M242" s="162">
        <v>0</v>
      </c>
      <c r="N242" s="160"/>
      <c r="O242" s="163">
        <v>0</v>
      </c>
      <c r="P242" s="163">
        <v>0</v>
      </c>
      <c r="Q242" s="160">
        <v>8</v>
      </c>
      <c r="R242" s="160">
        <v>8</v>
      </c>
      <c r="S242" s="161">
        <v>1.9341705068010269E-5</v>
      </c>
      <c r="T242" s="162">
        <v>0.12625</v>
      </c>
      <c r="U242" s="160">
        <v>101</v>
      </c>
      <c r="V242" s="165">
        <v>4132.7179999999998</v>
      </c>
      <c r="W242" s="163">
        <v>653.97300742599305</v>
      </c>
      <c r="X242" s="160">
        <v>10</v>
      </c>
      <c r="Y242" s="160">
        <v>10</v>
      </c>
      <c r="Z242" s="161">
        <v>2.4177131335012838E-5</v>
      </c>
      <c r="AA242" s="162">
        <v>0.48499999999999999</v>
      </c>
      <c r="AB242" s="160">
        <v>485</v>
      </c>
      <c r="AC242" s="165">
        <v>19845.23</v>
      </c>
      <c r="AD242" s="163">
        <v>1311.1835049877584</v>
      </c>
      <c r="AE242" s="160">
        <v>8</v>
      </c>
      <c r="AF242" s="160">
        <v>8</v>
      </c>
      <c r="AG242" s="161">
        <v>1.9341705068010269E-5</v>
      </c>
      <c r="AH242" s="162">
        <v>0.26624999999999999</v>
      </c>
      <c r="AI242" s="160">
        <v>213</v>
      </c>
      <c r="AJ242" s="163">
        <v>1220.5337811861355</v>
      </c>
      <c r="AK242" s="160"/>
      <c r="AL242" s="160"/>
      <c r="AM242" s="162">
        <v>0</v>
      </c>
      <c r="AN242" s="160"/>
      <c r="AO242" s="160">
        <v>0</v>
      </c>
      <c r="AP242" s="160"/>
      <c r="AQ242" s="160"/>
      <c r="AR242" s="160"/>
      <c r="AS242" s="161">
        <v>0</v>
      </c>
      <c r="AT242" s="162">
        <v>0</v>
      </c>
      <c r="AU242" s="160"/>
      <c r="AV242" s="356">
        <v>0</v>
      </c>
      <c r="AW242" s="160">
        <v>22</v>
      </c>
      <c r="AX242" s="160">
        <v>12</v>
      </c>
      <c r="AY242" s="160">
        <v>12</v>
      </c>
      <c r="AZ242" s="161">
        <v>2.9012557602015406E-5</v>
      </c>
      <c r="BA242" s="162">
        <v>0.12916666666666665</v>
      </c>
      <c r="BB242" s="160">
        <v>155</v>
      </c>
      <c r="BC242" s="163">
        <v>2821.4726533255093</v>
      </c>
      <c r="BD242" s="160"/>
      <c r="BE242" s="160"/>
      <c r="BF242" s="161">
        <v>0</v>
      </c>
      <c r="BG242" s="162">
        <v>0</v>
      </c>
      <c r="BH242" s="160"/>
      <c r="BI242" s="163">
        <v>0</v>
      </c>
      <c r="BJ242" s="160">
        <v>10</v>
      </c>
      <c r="BK242" s="160">
        <v>10</v>
      </c>
      <c r="BL242" s="161">
        <v>2.4177131335012838E-5</v>
      </c>
      <c r="BM242" s="162">
        <v>0.127</v>
      </c>
      <c r="BN242" s="160">
        <v>127</v>
      </c>
      <c r="BO242" s="163">
        <v>1080.5123328139862</v>
      </c>
    </row>
    <row r="243" spans="1:67" x14ac:dyDescent="0.3">
      <c r="A243" s="19" t="s">
        <v>515</v>
      </c>
      <c r="B243" s="16" t="s">
        <v>571</v>
      </c>
      <c r="C243" s="160">
        <v>258062</v>
      </c>
      <c r="D243" s="160">
        <v>258062</v>
      </c>
      <c r="E243" s="161">
        <v>0.9517876769420287</v>
      </c>
      <c r="F243" s="162">
        <v>0.82965926792786238</v>
      </c>
      <c r="G243" s="160">
        <v>21410353</v>
      </c>
      <c r="H243" s="163">
        <v>876068824.05400002</v>
      </c>
      <c r="I243" s="163">
        <v>17484831.156297121</v>
      </c>
      <c r="J243" s="160"/>
      <c r="K243" s="160"/>
      <c r="L243" s="161">
        <v>0</v>
      </c>
      <c r="M243" s="162">
        <v>0</v>
      </c>
      <c r="N243" s="160"/>
      <c r="O243" s="163">
        <v>0</v>
      </c>
      <c r="P243" s="163">
        <v>0</v>
      </c>
      <c r="Q243" s="160"/>
      <c r="R243" s="160"/>
      <c r="S243" s="161">
        <v>0</v>
      </c>
      <c r="T243" s="162">
        <v>0</v>
      </c>
      <c r="U243" s="160"/>
      <c r="V243" s="165">
        <v>0</v>
      </c>
      <c r="W243" s="163">
        <v>0</v>
      </c>
      <c r="X243" s="160">
        <v>32</v>
      </c>
      <c r="Y243" s="160">
        <v>32</v>
      </c>
      <c r="Z243" s="161">
        <v>1.1802282266333252E-4</v>
      </c>
      <c r="AA243" s="162">
        <v>0.43687500000000001</v>
      </c>
      <c r="AB243" s="160">
        <v>1398</v>
      </c>
      <c r="AC243" s="165">
        <v>57203.364000000001</v>
      </c>
      <c r="AD243" s="163">
        <v>4195.787215960826</v>
      </c>
      <c r="AE243" s="160">
        <v>306</v>
      </c>
      <c r="AF243" s="160">
        <v>306</v>
      </c>
      <c r="AG243" s="161">
        <v>1.1285932417181173E-3</v>
      </c>
      <c r="AH243" s="162">
        <v>0.22300653594771241</v>
      </c>
      <c r="AI243" s="160">
        <v>6824</v>
      </c>
      <c r="AJ243" s="163">
        <v>46685.417130369686</v>
      </c>
      <c r="AK243" s="160"/>
      <c r="AL243" s="160"/>
      <c r="AM243" s="162">
        <v>0</v>
      </c>
      <c r="AN243" s="160"/>
      <c r="AO243" s="160">
        <v>0</v>
      </c>
      <c r="AP243" s="160"/>
      <c r="AQ243" s="160"/>
      <c r="AR243" s="160"/>
      <c r="AS243" s="161">
        <v>0</v>
      </c>
      <c r="AT243" s="162">
        <v>0</v>
      </c>
      <c r="AU243" s="160"/>
      <c r="AV243" s="356">
        <v>0</v>
      </c>
      <c r="AW243" s="160">
        <v>12734</v>
      </c>
      <c r="AX243" s="160">
        <v>1225</v>
      </c>
      <c r="AY243" s="160">
        <v>1225</v>
      </c>
      <c r="AZ243" s="161">
        <v>4.518061180080698E-3</v>
      </c>
      <c r="BA243" s="162">
        <v>0.13569795918367347</v>
      </c>
      <c r="BB243" s="160">
        <v>16623</v>
      </c>
      <c r="BC243" s="163">
        <v>288025.33336031239</v>
      </c>
      <c r="BD243" s="160"/>
      <c r="BE243" s="160"/>
      <c r="BF243" s="161">
        <v>0</v>
      </c>
      <c r="BG243" s="162">
        <v>0</v>
      </c>
      <c r="BH243" s="160"/>
      <c r="BI243" s="163">
        <v>0</v>
      </c>
      <c r="BJ243" s="160">
        <v>11509</v>
      </c>
      <c r="BK243" s="160">
        <v>11509</v>
      </c>
      <c r="BL243" s="161">
        <v>4.244764581350919E-2</v>
      </c>
      <c r="BM243" s="162">
        <v>0.14510035624294029</v>
      </c>
      <c r="BN243" s="160">
        <v>166996</v>
      </c>
      <c r="BO243" s="163">
        <v>1243561.6438356165</v>
      </c>
    </row>
    <row r="244" spans="1:67" x14ac:dyDescent="0.3">
      <c r="A244" s="19" t="s">
        <v>515</v>
      </c>
      <c r="B244" s="16" t="s">
        <v>573</v>
      </c>
      <c r="C244" s="160">
        <v>253231</v>
      </c>
      <c r="D244" s="160">
        <v>253231</v>
      </c>
      <c r="E244" s="161">
        <v>1</v>
      </c>
      <c r="F244" s="162">
        <v>0.69300835995592958</v>
      </c>
      <c r="G244" s="160">
        <v>17549120</v>
      </c>
      <c r="H244" s="163">
        <v>718074892.15999997</v>
      </c>
      <c r="I244" s="163">
        <v>17157509.740063537</v>
      </c>
      <c r="J244" s="160"/>
      <c r="K244" s="160"/>
      <c r="L244" s="161">
        <v>0</v>
      </c>
      <c r="M244" s="162">
        <v>0</v>
      </c>
      <c r="N244" s="160"/>
      <c r="O244" s="163">
        <v>0</v>
      </c>
      <c r="P244" s="163">
        <v>0</v>
      </c>
      <c r="Q244" s="160"/>
      <c r="R244" s="160"/>
      <c r="S244" s="161">
        <v>0</v>
      </c>
      <c r="T244" s="162">
        <v>0</v>
      </c>
      <c r="U244" s="160"/>
      <c r="V244" s="165">
        <v>0</v>
      </c>
      <c r="W244" s="163">
        <v>0</v>
      </c>
      <c r="X244" s="160"/>
      <c r="Y244" s="160"/>
      <c r="Z244" s="161">
        <v>0</v>
      </c>
      <c r="AA244" s="162">
        <v>0</v>
      </c>
      <c r="AB244" s="160"/>
      <c r="AC244" s="165">
        <v>0</v>
      </c>
      <c r="AD244" s="163">
        <v>0</v>
      </c>
      <c r="AE244" s="160"/>
      <c r="AF244" s="160"/>
      <c r="AG244" s="161">
        <v>0</v>
      </c>
      <c r="AH244" s="162">
        <v>0</v>
      </c>
      <c r="AI244" s="160"/>
      <c r="AJ244" s="163">
        <v>0</v>
      </c>
      <c r="AK244" s="160"/>
      <c r="AL244" s="160"/>
      <c r="AM244" s="162">
        <v>0</v>
      </c>
      <c r="AN244" s="160"/>
      <c r="AO244" s="160">
        <v>0</v>
      </c>
      <c r="AP244" s="160"/>
      <c r="AQ244" s="160"/>
      <c r="AR244" s="160"/>
      <c r="AS244" s="161">
        <v>0</v>
      </c>
      <c r="AT244" s="162">
        <v>0</v>
      </c>
      <c r="AU244" s="160"/>
      <c r="AV244" s="356">
        <v>0</v>
      </c>
      <c r="AW244" s="160">
        <v>0</v>
      </c>
      <c r="AX244" s="160"/>
      <c r="AY244" s="160"/>
      <c r="AZ244" s="161">
        <v>0</v>
      </c>
      <c r="BA244" s="162">
        <v>0</v>
      </c>
      <c r="BB244" s="160"/>
      <c r="BC244" s="163">
        <v>0</v>
      </c>
      <c r="BD244" s="160"/>
      <c r="BE244" s="160"/>
      <c r="BF244" s="161">
        <v>0</v>
      </c>
      <c r="BG244" s="162">
        <v>0</v>
      </c>
      <c r="BH244" s="160"/>
      <c r="BI244" s="163">
        <v>0</v>
      </c>
      <c r="BJ244" s="160"/>
      <c r="BK244" s="160"/>
      <c r="BL244" s="161">
        <v>0</v>
      </c>
      <c r="BM244" s="162">
        <v>0</v>
      </c>
      <c r="BN244" s="160"/>
      <c r="BO244" s="163">
        <v>0</v>
      </c>
    </row>
    <row r="245" spans="1:67" x14ac:dyDescent="0.3">
      <c r="A245" s="19" t="s">
        <v>575</v>
      </c>
      <c r="B245" s="16" t="s">
        <v>579</v>
      </c>
      <c r="C245" s="168"/>
      <c r="D245" s="168"/>
      <c r="E245" s="168"/>
      <c r="F245" s="126">
        <v>0</v>
      </c>
      <c r="G245" s="168"/>
      <c r="H245" s="163"/>
      <c r="I245" s="163"/>
      <c r="J245" s="168"/>
      <c r="K245" s="168"/>
      <c r="L245" s="168"/>
      <c r="M245" s="126">
        <v>0</v>
      </c>
      <c r="N245" s="168"/>
      <c r="O245" s="163">
        <v>0</v>
      </c>
      <c r="P245" s="163">
        <v>0</v>
      </c>
      <c r="Q245" s="168"/>
      <c r="R245" s="168"/>
      <c r="S245" s="168"/>
      <c r="T245" s="126">
        <v>0</v>
      </c>
      <c r="U245" s="168"/>
      <c r="V245" s="165">
        <v>0</v>
      </c>
      <c r="W245" s="163">
        <v>0</v>
      </c>
      <c r="X245" s="168"/>
      <c r="Y245" s="168"/>
      <c r="Z245" s="168"/>
      <c r="AA245" s="126">
        <v>0</v>
      </c>
      <c r="AB245" s="168"/>
      <c r="AC245" s="165">
        <v>0</v>
      </c>
      <c r="AD245" s="163">
        <v>0</v>
      </c>
      <c r="AE245" s="168"/>
      <c r="AF245" s="168"/>
      <c r="AG245" s="168"/>
      <c r="AH245" s="126">
        <v>0</v>
      </c>
      <c r="AI245" s="168"/>
      <c r="AJ245" s="163">
        <v>0</v>
      </c>
      <c r="AK245" s="168"/>
      <c r="AL245" s="168"/>
      <c r="AM245" s="126">
        <v>0</v>
      </c>
      <c r="AN245" s="168"/>
      <c r="AO245" s="160">
        <v>0</v>
      </c>
      <c r="AP245" s="160"/>
      <c r="AQ245" s="168"/>
      <c r="AR245" s="168"/>
      <c r="AS245" s="168"/>
      <c r="AT245" s="126">
        <v>0</v>
      </c>
      <c r="AU245" s="168"/>
      <c r="AV245" s="356">
        <v>0</v>
      </c>
      <c r="AW245" s="168"/>
      <c r="AX245" s="168"/>
      <c r="AY245" s="168"/>
      <c r="AZ245" s="168"/>
      <c r="BA245" s="126">
        <v>0</v>
      </c>
      <c r="BB245" s="168"/>
      <c r="BC245" s="163">
        <v>0</v>
      </c>
      <c r="BD245" s="168"/>
      <c r="BE245" s="168"/>
      <c r="BF245" s="168"/>
      <c r="BG245" s="126">
        <v>0</v>
      </c>
      <c r="BH245" s="168"/>
      <c r="BI245" s="163">
        <v>0</v>
      </c>
      <c r="BJ245" s="168"/>
      <c r="BK245" s="168"/>
      <c r="BL245" s="168"/>
      <c r="BM245" s="126">
        <v>0</v>
      </c>
      <c r="BN245" s="168"/>
      <c r="BO245" s="163">
        <v>0</v>
      </c>
    </row>
    <row r="246" spans="1:67" x14ac:dyDescent="0.3">
      <c r="A246" s="19" t="s">
        <v>575</v>
      </c>
      <c r="B246" s="16" t="s">
        <v>583</v>
      </c>
      <c r="C246" s="168"/>
      <c r="D246" s="168"/>
      <c r="E246" s="168"/>
      <c r="F246" s="126">
        <v>0</v>
      </c>
      <c r="G246" s="168"/>
      <c r="H246" s="163"/>
      <c r="I246" s="163"/>
      <c r="J246" s="168"/>
      <c r="K246" s="168"/>
      <c r="L246" s="168"/>
      <c r="M246" s="126">
        <v>0</v>
      </c>
      <c r="N246" s="168"/>
      <c r="O246" s="163">
        <v>0</v>
      </c>
      <c r="P246" s="163">
        <v>0</v>
      </c>
      <c r="Q246" s="168"/>
      <c r="R246" s="168"/>
      <c r="S246" s="168"/>
      <c r="T246" s="126">
        <v>0</v>
      </c>
      <c r="U246" s="168"/>
      <c r="V246" s="165">
        <v>0</v>
      </c>
      <c r="W246" s="163">
        <v>0</v>
      </c>
      <c r="X246" s="168"/>
      <c r="Y246" s="168"/>
      <c r="Z246" s="168"/>
      <c r="AA246" s="126">
        <v>0</v>
      </c>
      <c r="AB246" s="168"/>
      <c r="AC246" s="165">
        <v>0</v>
      </c>
      <c r="AD246" s="163">
        <v>0</v>
      </c>
      <c r="AE246" s="168"/>
      <c r="AF246" s="168"/>
      <c r="AG246" s="168"/>
      <c r="AH246" s="126">
        <v>0</v>
      </c>
      <c r="AI246" s="168"/>
      <c r="AJ246" s="163">
        <v>0</v>
      </c>
      <c r="AK246" s="168"/>
      <c r="AL246" s="168"/>
      <c r="AM246" s="126">
        <v>0</v>
      </c>
      <c r="AN246" s="168"/>
      <c r="AO246" s="160">
        <v>0</v>
      </c>
      <c r="AP246" s="160"/>
      <c r="AQ246" s="168"/>
      <c r="AR246" s="168"/>
      <c r="AS246" s="168"/>
      <c r="AT246" s="126">
        <v>0</v>
      </c>
      <c r="AU246" s="168"/>
      <c r="AV246" s="356">
        <v>0</v>
      </c>
      <c r="AW246" s="168"/>
      <c r="AX246" s="168"/>
      <c r="AY246" s="168"/>
      <c r="AZ246" s="168"/>
      <c r="BA246" s="126">
        <v>0</v>
      </c>
      <c r="BB246" s="168"/>
      <c r="BC246" s="163">
        <v>0</v>
      </c>
      <c r="BD246" s="168"/>
      <c r="BE246" s="168"/>
      <c r="BF246" s="168"/>
      <c r="BG246" s="126">
        <v>0</v>
      </c>
      <c r="BH246" s="168"/>
      <c r="BI246" s="163">
        <v>0</v>
      </c>
      <c r="BJ246" s="168"/>
      <c r="BK246" s="168"/>
      <c r="BL246" s="168"/>
      <c r="BM246" s="126">
        <v>0</v>
      </c>
      <c r="BN246" s="168"/>
      <c r="BO246" s="163">
        <v>0</v>
      </c>
    </row>
    <row r="247" spans="1:67" x14ac:dyDescent="0.3">
      <c r="A247" s="19" t="s">
        <v>575</v>
      </c>
      <c r="B247" s="16" t="s">
        <v>585</v>
      </c>
      <c r="C247" s="165"/>
      <c r="D247" s="165"/>
      <c r="E247" s="165"/>
      <c r="F247" s="166">
        <v>0</v>
      </c>
      <c r="G247" s="165"/>
      <c r="H247" s="163"/>
      <c r="I247" s="163"/>
      <c r="J247" s="165"/>
      <c r="K247" s="165"/>
      <c r="L247" s="165"/>
      <c r="M247" s="166">
        <v>0</v>
      </c>
      <c r="N247" s="165"/>
      <c r="O247" s="163">
        <v>0</v>
      </c>
      <c r="P247" s="163">
        <v>0</v>
      </c>
      <c r="Q247" s="165"/>
      <c r="R247" s="165"/>
      <c r="S247" s="165"/>
      <c r="T247" s="166">
        <v>0</v>
      </c>
      <c r="U247" s="165"/>
      <c r="V247" s="165">
        <v>0</v>
      </c>
      <c r="W247" s="163">
        <v>0</v>
      </c>
      <c r="X247" s="165"/>
      <c r="Y247" s="165"/>
      <c r="Z247" s="165"/>
      <c r="AA247" s="166">
        <v>0</v>
      </c>
      <c r="AB247" s="165"/>
      <c r="AC247" s="165">
        <v>0</v>
      </c>
      <c r="AD247" s="163">
        <v>0</v>
      </c>
      <c r="AE247" s="165"/>
      <c r="AF247" s="165"/>
      <c r="AG247" s="165"/>
      <c r="AH247" s="166">
        <v>0</v>
      </c>
      <c r="AI247" s="165"/>
      <c r="AJ247" s="163">
        <v>0</v>
      </c>
      <c r="AK247" s="165"/>
      <c r="AL247" s="165"/>
      <c r="AM247" s="166">
        <v>0</v>
      </c>
      <c r="AN247" s="165"/>
      <c r="AO247" s="160">
        <v>0</v>
      </c>
      <c r="AP247" s="160"/>
      <c r="AQ247" s="165"/>
      <c r="AR247" s="165"/>
      <c r="AS247" s="165"/>
      <c r="AT247" s="166">
        <v>0</v>
      </c>
      <c r="AU247" s="165"/>
      <c r="AV247" s="356">
        <v>0</v>
      </c>
      <c r="AW247" s="165"/>
      <c r="AX247" s="165"/>
      <c r="AY247" s="165"/>
      <c r="AZ247" s="165"/>
      <c r="BA247" s="166">
        <v>0</v>
      </c>
      <c r="BB247" s="165"/>
      <c r="BC247" s="163">
        <v>0</v>
      </c>
      <c r="BD247" s="165"/>
      <c r="BE247" s="165"/>
      <c r="BF247" s="165"/>
      <c r="BG247" s="166">
        <v>0</v>
      </c>
      <c r="BH247" s="165"/>
      <c r="BI247" s="163">
        <v>0</v>
      </c>
      <c r="BJ247" s="165"/>
      <c r="BK247" s="165"/>
      <c r="BL247" s="165"/>
      <c r="BM247" s="166">
        <v>0</v>
      </c>
      <c r="BN247" s="165"/>
      <c r="BO247" s="163">
        <v>0</v>
      </c>
    </row>
    <row r="248" spans="1:67" x14ac:dyDescent="0.3">
      <c r="A248" s="19" t="s">
        <v>575</v>
      </c>
      <c r="B248" s="16" t="s">
        <v>587</v>
      </c>
      <c r="C248" s="168"/>
      <c r="D248" s="168"/>
      <c r="E248" s="168"/>
      <c r="F248" s="126">
        <v>0</v>
      </c>
      <c r="G248" s="168"/>
      <c r="H248" s="163"/>
      <c r="I248" s="163"/>
      <c r="J248" s="168"/>
      <c r="K248" s="168"/>
      <c r="L248" s="168"/>
      <c r="M248" s="126">
        <v>0</v>
      </c>
      <c r="N248" s="168"/>
      <c r="O248" s="163">
        <v>0</v>
      </c>
      <c r="P248" s="163">
        <v>0</v>
      </c>
      <c r="Q248" s="168"/>
      <c r="R248" s="168"/>
      <c r="S248" s="168"/>
      <c r="T248" s="126">
        <v>0</v>
      </c>
      <c r="U248" s="168"/>
      <c r="V248" s="165">
        <v>0</v>
      </c>
      <c r="W248" s="163">
        <v>0</v>
      </c>
      <c r="X248" s="168"/>
      <c r="Y248" s="168"/>
      <c r="Z248" s="168"/>
      <c r="AA248" s="126">
        <v>0</v>
      </c>
      <c r="AB248" s="168"/>
      <c r="AC248" s="165">
        <v>0</v>
      </c>
      <c r="AD248" s="163">
        <v>0</v>
      </c>
      <c r="AE248" s="168"/>
      <c r="AF248" s="168"/>
      <c r="AG248" s="168"/>
      <c r="AH248" s="126">
        <v>0</v>
      </c>
      <c r="AI248" s="168"/>
      <c r="AJ248" s="163">
        <v>0</v>
      </c>
      <c r="AK248" s="168"/>
      <c r="AL248" s="168"/>
      <c r="AM248" s="126">
        <v>0</v>
      </c>
      <c r="AN248" s="168"/>
      <c r="AO248" s="160">
        <v>0</v>
      </c>
      <c r="AP248" s="160"/>
      <c r="AQ248" s="168"/>
      <c r="AR248" s="168"/>
      <c r="AS248" s="168"/>
      <c r="AT248" s="126">
        <v>0</v>
      </c>
      <c r="AU248" s="168"/>
      <c r="AV248" s="356">
        <v>0</v>
      </c>
      <c r="AW248" s="168"/>
      <c r="AX248" s="168"/>
      <c r="AY248" s="168"/>
      <c r="AZ248" s="168"/>
      <c r="BA248" s="126">
        <v>0</v>
      </c>
      <c r="BB248" s="168"/>
      <c r="BC248" s="163">
        <v>0</v>
      </c>
      <c r="BD248" s="168"/>
      <c r="BE248" s="168"/>
      <c r="BF248" s="168"/>
      <c r="BG248" s="126">
        <v>0</v>
      </c>
      <c r="BH248" s="168"/>
      <c r="BI248" s="163">
        <v>0</v>
      </c>
      <c r="BJ248" s="168"/>
      <c r="BK248" s="168"/>
      <c r="BL248" s="168"/>
      <c r="BM248" s="126">
        <v>0</v>
      </c>
      <c r="BN248" s="168"/>
      <c r="BO248" s="163">
        <v>0</v>
      </c>
    </row>
    <row r="249" spans="1:67" x14ac:dyDescent="0.3">
      <c r="A249" s="19" t="s">
        <v>575</v>
      </c>
      <c r="B249" s="16" t="s">
        <v>589</v>
      </c>
      <c r="C249" s="165"/>
      <c r="D249" s="165"/>
      <c r="E249" s="165"/>
      <c r="F249" s="166">
        <v>0</v>
      </c>
      <c r="G249" s="165"/>
      <c r="H249" s="163"/>
      <c r="I249" s="163"/>
      <c r="J249" s="165"/>
      <c r="K249" s="165"/>
      <c r="L249" s="165"/>
      <c r="M249" s="166">
        <v>0</v>
      </c>
      <c r="N249" s="165"/>
      <c r="O249" s="163">
        <v>0</v>
      </c>
      <c r="P249" s="163">
        <v>0</v>
      </c>
      <c r="Q249" s="165"/>
      <c r="R249" s="165"/>
      <c r="S249" s="165"/>
      <c r="T249" s="166">
        <v>0</v>
      </c>
      <c r="U249" s="165"/>
      <c r="V249" s="165">
        <v>0</v>
      </c>
      <c r="W249" s="163">
        <v>0</v>
      </c>
      <c r="X249" s="165"/>
      <c r="Y249" s="165"/>
      <c r="Z249" s="165"/>
      <c r="AA249" s="166">
        <v>0</v>
      </c>
      <c r="AB249" s="165"/>
      <c r="AC249" s="165">
        <v>0</v>
      </c>
      <c r="AD249" s="163">
        <v>0</v>
      </c>
      <c r="AE249" s="165"/>
      <c r="AF249" s="165"/>
      <c r="AG249" s="165"/>
      <c r="AH249" s="166">
        <v>0</v>
      </c>
      <c r="AI249" s="165"/>
      <c r="AJ249" s="163">
        <v>0</v>
      </c>
      <c r="AK249" s="165"/>
      <c r="AL249" s="165"/>
      <c r="AM249" s="166">
        <v>0</v>
      </c>
      <c r="AN249" s="165"/>
      <c r="AO249" s="160">
        <v>0</v>
      </c>
      <c r="AP249" s="160"/>
      <c r="AQ249" s="165"/>
      <c r="AR249" s="165"/>
      <c r="AS249" s="165"/>
      <c r="AT249" s="166">
        <v>0</v>
      </c>
      <c r="AU249" s="165"/>
      <c r="AV249" s="356">
        <v>0</v>
      </c>
      <c r="AW249" s="165"/>
      <c r="AX249" s="165"/>
      <c r="AY249" s="165"/>
      <c r="AZ249" s="165"/>
      <c r="BA249" s="166">
        <v>0</v>
      </c>
      <c r="BB249" s="165"/>
      <c r="BC249" s="163">
        <v>0</v>
      </c>
      <c r="BD249" s="165"/>
      <c r="BE249" s="165"/>
      <c r="BF249" s="165"/>
      <c r="BG249" s="166">
        <v>0</v>
      </c>
      <c r="BH249" s="165"/>
      <c r="BI249" s="163">
        <v>0</v>
      </c>
      <c r="BJ249" s="165"/>
      <c r="BK249" s="165"/>
      <c r="BL249" s="165"/>
      <c r="BM249" s="166">
        <v>0</v>
      </c>
      <c r="BN249" s="165"/>
      <c r="BO249" s="163">
        <v>0</v>
      </c>
    </row>
    <row r="250" spans="1:67" x14ac:dyDescent="0.3">
      <c r="A250" s="19" t="s">
        <v>575</v>
      </c>
      <c r="B250" s="16" t="s">
        <v>591</v>
      </c>
      <c r="C250" s="165"/>
      <c r="D250" s="165"/>
      <c r="E250" s="165"/>
      <c r="F250" s="166">
        <v>0</v>
      </c>
      <c r="G250" s="165"/>
      <c r="H250" s="163"/>
      <c r="I250" s="163"/>
      <c r="J250" s="165"/>
      <c r="K250" s="165"/>
      <c r="L250" s="165"/>
      <c r="M250" s="166">
        <v>0</v>
      </c>
      <c r="N250" s="165"/>
      <c r="O250" s="163">
        <v>0</v>
      </c>
      <c r="P250" s="163">
        <v>0</v>
      </c>
      <c r="Q250" s="165"/>
      <c r="R250" s="165"/>
      <c r="S250" s="165"/>
      <c r="T250" s="166">
        <v>0</v>
      </c>
      <c r="U250" s="165"/>
      <c r="V250" s="165">
        <v>0</v>
      </c>
      <c r="W250" s="163">
        <v>0</v>
      </c>
      <c r="X250" s="165"/>
      <c r="Y250" s="165"/>
      <c r="Z250" s="165"/>
      <c r="AA250" s="166">
        <v>0</v>
      </c>
      <c r="AB250" s="165"/>
      <c r="AC250" s="165">
        <v>0</v>
      </c>
      <c r="AD250" s="163">
        <v>0</v>
      </c>
      <c r="AE250" s="165"/>
      <c r="AF250" s="165"/>
      <c r="AG250" s="165"/>
      <c r="AH250" s="166">
        <v>0</v>
      </c>
      <c r="AI250" s="165"/>
      <c r="AJ250" s="163">
        <v>0</v>
      </c>
      <c r="AK250" s="165"/>
      <c r="AL250" s="165"/>
      <c r="AM250" s="166">
        <v>0</v>
      </c>
      <c r="AN250" s="165"/>
      <c r="AO250" s="160">
        <v>0</v>
      </c>
      <c r="AP250" s="160"/>
      <c r="AQ250" s="165"/>
      <c r="AR250" s="165"/>
      <c r="AS250" s="165"/>
      <c r="AT250" s="166">
        <v>0</v>
      </c>
      <c r="AU250" s="165"/>
      <c r="AV250" s="356">
        <v>0</v>
      </c>
      <c r="AW250" s="165"/>
      <c r="AX250" s="165"/>
      <c r="AY250" s="165"/>
      <c r="AZ250" s="165"/>
      <c r="BA250" s="166">
        <v>0</v>
      </c>
      <c r="BB250" s="165"/>
      <c r="BC250" s="163">
        <v>0</v>
      </c>
      <c r="BD250" s="165"/>
      <c r="BE250" s="165"/>
      <c r="BF250" s="165"/>
      <c r="BG250" s="166">
        <v>0</v>
      </c>
      <c r="BH250" s="165"/>
      <c r="BI250" s="163">
        <v>0</v>
      </c>
      <c r="BJ250" s="165"/>
      <c r="BK250" s="165"/>
      <c r="BL250" s="165"/>
      <c r="BM250" s="166">
        <v>0</v>
      </c>
      <c r="BN250" s="165"/>
      <c r="BO250" s="163">
        <v>0</v>
      </c>
    </row>
    <row r="251" spans="1:67" x14ac:dyDescent="0.3">
      <c r="A251" s="19" t="s">
        <v>575</v>
      </c>
      <c r="B251" s="16" t="s">
        <v>593</v>
      </c>
      <c r="C251" s="165"/>
      <c r="D251" s="165"/>
      <c r="E251" s="165"/>
      <c r="F251" s="166">
        <v>0</v>
      </c>
      <c r="G251" s="165"/>
      <c r="H251" s="163"/>
      <c r="I251" s="163"/>
      <c r="J251" s="165"/>
      <c r="K251" s="165"/>
      <c r="L251" s="165"/>
      <c r="M251" s="166">
        <v>0</v>
      </c>
      <c r="N251" s="165"/>
      <c r="O251" s="163">
        <v>0</v>
      </c>
      <c r="P251" s="163">
        <v>0</v>
      </c>
      <c r="Q251" s="165"/>
      <c r="R251" s="165"/>
      <c r="S251" s="165"/>
      <c r="T251" s="166">
        <v>0</v>
      </c>
      <c r="U251" s="165"/>
      <c r="V251" s="165">
        <v>0</v>
      </c>
      <c r="W251" s="163">
        <v>0</v>
      </c>
      <c r="X251" s="165"/>
      <c r="Y251" s="165"/>
      <c r="Z251" s="165"/>
      <c r="AA251" s="166">
        <v>0</v>
      </c>
      <c r="AB251" s="165"/>
      <c r="AC251" s="165">
        <v>0</v>
      </c>
      <c r="AD251" s="163">
        <v>0</v>
      </c>
      <c r="AE251" s="165"/>
      <c r="AF251" s="165"/>
      <c r="AG251" s="165"/>
      <c r="AH251" s="166">
        <v>0</v>
      </c>
      <c r="AI251" s="165"/>
      <c r="AJ251" s="163">
        <v>0</v>
      </c>
      <c r="AK251" s="165"/>
      <c r="AL251" s="165"/>
      <c r="AM251" s="166">
        <v>0</v>
      </c>
      <c r="AN251" s="165"/>
      <c r="AO251" s="160">
        <v>0</v>
      </c>
      <c r="AP251" s="160"/>
      <c r="AQ251" s="165"/>
      <c r="AR251" s="165"/>
      <c r="AS251" s="165"/>
      <c r="AT251" s="166">
        <v>0</v>
      </c>
      <c r="AU251" s="165"/>
      <c r="AV251" s="356">
        <v>0</v>
      </c>
      <c r="AW251" s="165"/>
      <c r="AX251" s="165"/>
      <c r="AY251" s="165"/>
      <c r="AZ251" s="165"/>
      <c r="BA251" s="166">
        <v>0</v>
      </c>
      <c r="BB251" s="165"/>
      <c r="BC251" s="163">
        <v>0</v>
      </c>
      <c r="BD251" s="165"/>
      <c r="BE251" s="165"/>
      <c r="BF251" s="165"/>
      <c r="BG251" s="166">
        <v>0</v>
      </c>
      <c r="BH251" s="165"/>
      <c r="BI251" s="163">
        <v>0</v>
      </c>
      <c r="BJ251" s="165"/>
      <c r="BK251" s="165"/>
      <c r="BL251" s="165"/>
      <c r="BM251" s="166">
        <v>0</v>
      </c>
      <c r="BN251" s="165"/>
      <c r="BO251" s="163">
        <v>0</v>
      </c>
    </row>
    <row r="252" spans="1:67" x14ac:dyDescent="0.3">
      <c r="A252" s="19" t="s">
        <v>575</v>
      </c>
      <c r="B252" s="16" t="s">
        <v>595</v>
      </c>
      <c r="C252" s="168"/>
      <c r="D252" s="168"/>
      <c r="E252" s="168"/>
      <c r="F252" s="126">
        <v>0</v>
      </c>
      <c r="G252" s="168"/>
      <c r="H252" s="163"/>
      <c r="I252" s="163"/>
      <c r="J252" s="168"/>
      <c r="K252" s="168"/>
      <c r="L252" s="168"/>
      <c r="M252" s="126">
        <v>0</v>
      </c>
      <c r="N252" s="168"/>
      <c r="O252" s="163">
        <v>0</v>
      </c>
      <c r="P252" s="163">
        <v>0</v>
      </c>
      <c r="Q252" s="168"/>
      <c r="R252" s="168"/>
      <c r="S252" s="168"/>
      <c r="T252" s="126">
        <v>0</v>
      </c>
      <c r="U252" s="168"/>
      <c r="V252" s="165">
        <v>0</v>
      </c>
      <c r="W252" s="163">
        <v>0</v>
      </c>
      <c r="X252" s="168"/>
      <c r="Y252" s="168"/>
      <c r="Z252" s="168"/>
      <c r="AA252" s="126">
        <v>0</v>
      </c>
      <c r="AB252" s="168"/>
      <c r="AC252" s="165">
        <v>0</v>
      </c>
      <c r="AD252" s="163">
        <v>0</v>
      </c>
      <c r="AE252" s="168"/>
      <c r="AF252" s="168"/>
      <c r="AG252" s="168"/>
      <c r="AH252" s="126">
        <v>0</v>
      </c>
      <c r="AI252" s="168"/>
      <c r="AJ252" s="163">
        <v>0</v>
      </c>
      <c r="AK252" s="168"/>
      <c r="AL252" s="168"/>
      <c r="AM252" s="126">
        <v>0</v>
      </c>
      <c r="AN252" s="168"/>
      <c r="AO252" s="160">
        <v>0</v>
      </c>
      <c r="AP252" s="160"/>
      <c r="AQ252" s="168"/>
      <c r="AR252" s="168"/>
      <c r="AS252" s="168"/>
      <c r="AT252" s="126">
        <v>0</v>
      </c>
      <c r="AU252" s="168"/>
      <c r="AV252" s="356">
        <v>0</v>
      </c>
      <c r="AW252" s="168"/>
      <c r="AX252" s="168"/>
      <c r="AY252" s="168"/>
      <c r="AZ252" s="168"/>
      <c r="BA252" s="126">
        <v>0</v>
      </c>
      <c r="BB252" s="168"/>
      <c r="BC252" s="163">
        <v>0</v>
      </c>
      <c r="BD252" s="168"/>
      <c r="BE252" s="168"/>
      <c r="BF252" s="168"/>
      <c r="BG252" s="126">
        <v>0</v>
      </c>
      <c r="BH252" s="168"/>
      <c r="BI252" s="163">
        <v>0</v>
      </c>
      <c r="BJ252" s="168"/>
      <c r="BK252" s="168"/>
      <c r="BL252" s="168"/>
      <c r="BM252" s="126">
        <v>0</v>
      </c>
      <c r="BN252" s="168"/>
      <c r="BO252" s="163">
        <v>0</v>
      </c>
    </row>
    <row r="253" spans="1:67" x14ac:dyDescent="0.3">
      <c r="A253" s="19" t="s">
        <v>597</v>
      </c>
      <c r="B253" s="16" t="s">
        <v>600</v>
      </c>
      <c r="C253" s="160">
        <v>121976</v>
      </c>
      <c r="D253" s="160">
        <v>121976</v>
      </c>
      <c r="E253" s="161">
        <v>0.70575710235491529</v>
      </c>
      <c r="F253" s="162">
        <v>0.76973527579195899</v>
      </c>
      <c r="G253" s="160">
        <v>9388923</v>
      </c>
      <c r="H253" s="163">
        <v>384175951.31400001</v>
      </c>
      <c r="I253" s="163">
        <v>8264408.417824002</v>
      </c>
      <c r="J253" s="160"/>
      <c r="K253" s="160"/>
      <c r="L253" s="161">
        <v>0</v>
      </c>
      <c r="M253" s="162">
        <v>0</v>
      </c>
      <c r="N253" s="160"/>
      <c r="O253" s="163">
        <v>0</v>
      </c>
      <c r="P253" s="163">
        <v>0</v>
      </c>
      <c r="Q253" s="160">
        <v>1310</v>
      </c>
      <c r="R253" s="160">
        <v>1310</v>
      </c>
      <c r="S253" s="161">
        <v>7.5797025979286005E-3</v>
      </c>
      <c r="T253" s="162">
        <v>9.1862595419847329E-2</v>
      </c>
      <c r="U253" s="160">
        <v>12034</v>
      </c>
      <c r="V253" s="165">
        <v>492407.212</v>
      </c>
      <c r="W253" s="163">
        <v>107088.07996600635</v>
      </c>
      <c r="X253" s="160">
        <v>6521</v>
      </c>
      <c r="Y253" s="160">
        <v>6521</v>
      </c>
      <c r="Z253" s="161">
        <v>3.7730718046635421E-2</v>
      </c>
      <c r="AA253" s="162">
        <v>0.6538997086336451</v>
      </c>
      <c r="AB253" s="160">
        <v>426408</v>
      </c>
      <c r="AC253" s="165">
        <v>17447762.544</v>
      </c>
      <c r="AD253" s="163">
        <v>855022.7636025172</v>
      </c>
      <c r="AE253" s="160"/>
      <c r="AF253" s="160"/>
      <c r="AG253" s="161">
        <v>0</v>
      </c>
      <c r="AH253" s="162">
        <v>0</v>
      </c>
      <c r="AI253" s="160"/>
      <c r="AJ253" s="163">
        <v>0</v>
      </c>
      <c r="AK253" s="160"/>
      <c r="AL253" s="160"/>
      <c r="AM253" s="162">
        <v>0</v>
      </c>
      <c r="AN253" s="160"/>
      <c r="AO253" s="160">
        <v>0</v>
      </c>
      <c r="AP253" s="160"/>
      <c r="AQ253" s="160"/>
      <c r="AR253" s="160"/>
      <c r="AS253" s="161">
        <v>0</v>
      </c>
      <c r="AT253" s="162">
        <v>0</v>
      </c>
      <c r="AU253" s="160"/>
      <c r="AV253" s="356">
        <v>0</v>
      </c>
      <c r="AW253" s="160">
        <v>43023</v>
      </c>
      <c r="AX253" s="160">
        <v>30552</v>
      </c>
      <c r="AY253" s="160">
        <v>30552</v>
      </c>
      <c r="AZ253" s="161">
        <v>0.17677486547474397</v>
      </c>
      <c r="BA253" s="162">
        <v>0.18690003927729773</v>
      </c>
      <c r="BB253" s="160">
        <v>571017</v>
      </c>
      <c r="BC253" s="163">
        <v>7183469.3753667464</v>
      </c>
      <c r="BD253" s="160"/>
      <c r="BE253" s="160"/>
      <c r="BF253" s="161">
        <v>0</v>
      </c>
      <c r="BG253" s="162">
        <v>0</v>
      </c>
      <c r="BH253" s="160"/>
      <c r="BI253" s="163">
        <v>0</v>
      </c>
      <c r="BJ253" s="160">
        <v>12471</v>
      </c>
      <c r="BK253" s="160">
        <v>12471</v>
      </c>
      <c r="BL253" s="161">
        <v>7.215761152577678E-2</v>
      </c>
      <c r="BM253" s="162">
        <v>0.16950044102317377</v>
      </c>
      <c r="BN253" s="160">
        <v>211384</v>
      </c>
      <c r="BO253" s="163">
        <v>1347506.9302523218</v>
      </c>
    </row>
    <row r="254" spans="1:67" x14ac:dyDescent="0.3">
      <c r="A254" s="19" t="s">
        <v>597</v>
      </c>
      <c r="B254" s="16" t="s">
        <v>601</v>
      </c>
      <c r="C254" s="160">
        <v>193796</v>
      </c>
      <c r="D254" s="160">
        <v>192330</v>
      </c>
      <c r="E254" s="161">
        <v>0.61071295887618404</v>
      </c>
      <c r="F254" s="162">
        <v>0.77320225653824148</v>
      </c>
      <c r="G254" s="160">
        <v>14870999</v>
      </c>
      <c r="H254" s="163">
        <v>608491537.08200002</v>
      </c>
      <c r="I254" s="163">
        <v>13031200.162327755</v>
      </c>
      <c r="J254" s="160"/>
      <c r="K254" s="160"/>
      <c r="L254" s="161">
        <v>0</v>
      </c>
      <c r="M254" s="162">
        <v>0</v>
      </c>
      <c r="N254" s="160"/>
      <c r="O254" s="163">
        <v>0</v>
      </c>
      <c r="P254" s="163">
        <v>0</v>
      </c>
      <c r="Q254" s="160"/>
      <c r="R254" s="160"/>
      <c r="S254" s="161">
        <v>0</v>
      </c>
      <c r="T254" s="162">
        <v>0</v>
      </c>
      <c r="U254" s="160"/>
      <c r="V254" s="165">
        <v>0</v>
      </c>
      <c r="W254" s="163">
        <v>0</v>
      </c>
      <c r="X254" s="160">
        <v>2982</v>
      </c>
      <c r="Y254" s="160">
        <v>2982</v>
      </c>
      <c r="Z254" s="161">
        <v>9.4688610376372929E-3</v>
      </c>
      <c r="AA254" s="162">
        <v>0.61170020120724344</v>
      </c>
      <c r="AB254" s="160">
        <v>182409</v>
      </c>
      <c r="AC254" s="165">
        <v>7463811.4620000003</v>
      </c>
      <c r="AD254" s="163">
        <v>390994.92118734948</v>
      </c>
      <c r="AE254" s="160">
        <v>52</v>
      </c>
      <c r="AF254" s="160">
        <v>52</v>
      </c>
      <c r="AG254" s="161">
        <v>1.6511763043498969E-4</v>
      </c>
      <c r="AH254" s="162">
        <v>0.27730769230769231</v>
      </c>
      <c r="AI254" s="160">
        <v>1442</v>
      </c>
      <c r="AJ254" s="163">
        <v>7933.4695777098796</v>
      </c>
      <c r="AK254" s="160"/>
      <c r="AL254" s="160"/>
      <c r="AM254" s="162">
        <v>0</v>
      </c>
      <c r="AN254" s="160"/>
      <c r="AO254" s="160">
        <v>0</v>
      </c>
      <c r="AP254" s="160"/>
      <c r="AQ254" s="160"/>
      <c r="AR254" s="160"/>
      <c r="AS254" s="161">
        <v>0</v>
      </c>
      <c r="AT254" s="162">
        <v>0</v>
      </c>
      <c r="AU254" s="160"/>
      <c r="AV254" s="356">
        <v>0</v>
      </c>
      <c r="AW254" s="160">
        <v>119563</v>
      </c>
      <c r="AX254" s="160">
        <v>113379</v>
      </c>
      <c r="AY254" s="160">
        <v>113379</v>
      </c>
      <c r="AZ254" s="161">
        <v>0.36001676579016723</v>
      </c>
      <c r="BA254" s="162">
        <v>0.21290000793797795</v>
      </c>
      <c r="BB254" s="160">
        <v>2413839</v>
      </c>
      <c r="BC254" s="163">
        <v>26657978.996782742</v>
      </c>
      <c r="BD254" s="160"/>
      <c r="BE254" s="160"/>
      <c r="BF254" s="161">
        <v>0</v>
      </c>
      <c r="BG254" s="162">
        <v>0</v>
      </c>
      <c r="BH254" s="160"/>
      <c r="BI254" s="163">
        <v>0</v>
      </c>
      <c r="BJ254" s="160">
        <v>6184</v>
      </c>
      <c r="BK254" s="160">
        <v>6184</v>
      </c>
      <c r="BL254" s="161">
        <v>1.9636296665576466E-2</v>
      </c>
      <c r="BM254" s="162">
        <v>0.18130012936610609</v>
      </c>
      <c r="BN254" s="160">
        <v>112116</v>
      </c>
      <c r="BO254" s="163">
        <v>668188.82661216892</v>
      </c>
    </row>
    <row r="255" spans="1:67" x14ac:dyDescent="0.3">
      <c r="A255" s="19" t="s">
        <v>597</v>
      </c>
      <c r="B255" s="16" t="s">
        <v>603</v>
      </c>
      <c r="C255" s="160">
        <v>217154</v>
      </c>
      <c r="D255" s="160">
        <v>217154</v>
      </c>
      <c r="E255" s="161">
        <v>0.58186875169144781</v>
      </c>
      <c r="F255" s="162">
        <v>0.74566533427889881</v>
      </c>
      <c r="G255" s="160">
        <v>16192421</v>
      </c>
      <c r="H255" s="163">
        <v>662561482.47800004</v>
      </c>
      <c r="I255" s="163">
        <v>14713134.924609376</v>
      </c>
      <c r="J255" s="160"/>
      <c r="K255" s="160"/>
      <c r="L255" s="161">
        <v>0</v>
      </c>
      <c r="M255" s="162">
        <v>0</v>
      </c>
      <c r="N255" s="160"/>
      <c r="O255" s="163">
        <v>0</v>
      </c>
      <c r="P255" s="163">
        <v>0</v>
      </c>
      <c r="Q255" s="160"/>
      <c r="R255" s="160"/>
      <c r="S255" s="161">
        <v>0</v>
      </c>
      <c r="T255" s="162">
        <v>0</v>
      </c>
      <c r="U255" s="160"/>
      <c r="V255" s="165">
        <v>0</v>
      </c>
      <c r="W255" s="163">
        <v>0</v>
      </c>
      <c r="X255" s="160">
        <v>7749</v>
      </c>
      <c r="Y255" s="160">
        <v>7749</v>
      </c>
      <c r="Z255" s="161">
        <v>2.0763609958172672E-2</v>
      </c>
      <c r="AA255" s="162">
        <v>0.5177003484320557</v>
      </c>
      <c r="AB255" s="160">
        <v>401166</v>
      </c>
      <c r="AC255" s="165">
        <v>16414910.388</v>
      </c>
      <c r="AD255" s="163">
        <v>1016036.0980150138</v>
      </c>
      <c r="AE255" s="160">
        <v>132</v>
      </c>
      <c r="AF255" s="160">
        <v>132</v>
      </c>
      <c r="AG255" s="161">
        <v>3.5369680145551591E-4</v>
      </c>
      <c r="AH255" s="162">
        <v>0.12128787878787879</v>
      </c>
      <c r="AI255" s="160">
        <v>1601</v>
      </c>
      <c r="AJ255" s="163">
        <v>20138.807389571237</v>
      </c>
      <c r="AK255" s="160"/>
      <c r="AL255" s="160"/>
      <c r="AM255" s="162">
        <v>0</v>
      </c>
      <c r="AN255" s="160"/>
      <c r="AO255" s="160">
        <v>0</v>
      </c>
      <c r="AP255" s="160"/>
      <c r="AQ255" s="160"/>
      <c r="AR255" s="160"/>
      <c r="AS255" s="161">
        <v>0</v>
      </c>
      <c r="AT255" s="162">
        <v>0</v>
      </c>
      <c r="AU255" s="160"/>
      <c r="AV255" s="356">
        <v>0</v>
      </c>
      <c r="AW255" s="160">
        <v>148166</v>
      </c>
      <c r="AX255" s="160">
        <v>146439</v>
      </c>
      <c r="AY255" s="160">
        <v>146439</v>
      </c>
      <c r="AZ255" s="161">
        <v>0.3923864083965477</v>
      </c>
      <c r="BA255" s="162">
        <v>0.22270003209527517</v>
      </c>
      <c r="BB255" s="160">
        <v>3261197</v>
      </c>
      <c r="BC255" s="163">
        <v>34431136.156694524</v>
      </c>
      <c r="BD255" s="160"/>
      <c r="BE255" s="160"/>
      <c r="BF255" s="161">
        <v>0</v>
      </c>
      <c r="BG255" s="162">
        <v>0</v>
      </c>
      <c r="BH255" s="160"/>
      <c r="BI255" s="163">
        <v>0</v>
      </c>
      <c r="BJ255" s="160">
        <v>1727</v>
      </c>
      <c r="BK255" s="160">
        <v>1727</v>
      </c>
      <c r="BL255" s="161">
        <v>4.6275331523763334E-3</v>
      </c>
      <c r="BM255" s="162">
        <v>0.19760277938621887</v>
      </c>
      <c r="BN255" s="160">
        <v>34126</v>
      </c>
      <c r="BO255" s="163">
        <v>186604.47987697535</v>
      </c>
    </row>
    <row r="256" spans="1:67" x14ac:dyDescent="0.3">
      <c r="A256" s="19" t="s">
        <v>597</v>
      </c>
      <c r="B256" s="16" t="s">
        <v>605</v>
      </c>
      <c r="C256" s="160">
        <v>187693</v>
      </c>
      <c r="D256" s="160">
        <v>187693</v>
      </c>
      <c r="E256" s="161">
        <v>0.6516552382605677</v>
      </c>
      <c r="F256" s="162">
        <v>0.76875024641302558</v>
      </c>
      <c r="G256" s="160">
        <v>14428904</v>
      </c>
      <c r="H256" s="163">
        <v>590401893.87199998</v>
      </c>
      <c r="I256" s="163">
        <v>12717023.096073329</v>
      </c>
      <c r="J256" s="160"/>
      <c r="K256" s="160"/>
      <c r="L256" s="161">
        <v>0</v>
      </c>
      <c r="M256" s="162">
        <v>0</v>
      </c>
      <c r="N256" s="160"/>
      <c r="O256" s="163">
        <v>0</v>
      </c>
      <c r="P256" s="163">
        <v>0</v>
      </c>
      <c r="Q256" s="160"/>
      <c r="R256" s="160"/>
      <c r="S256" s="161">
        <v>0</v>
      </c>
      <c r="T256" s="162">
        <v>0</v>
      </c>
      <c r="U256" s="160"/>
      <c r="V256" s="165">
        <v>0</v>
      </c>
      <c r="W256" s="163">
        <v>0</v>
      </c>
      <c r="X256" s="160">
        <v>7495</v>
      </c>
      <c r="Y256" s="160">
        <v>7495</v>
      </c>
      <c r="Z256" s="161">
        <v>2.6022046697335301E-2</v>
      </c>
      <c r="AA256" s="162">
        <v>0.64619879919946621</v>
      </c>
      <c r="AB256" s="160">
        <v>484326</v>
      </c>
      <c r="AC256" s="165">
        <v>19817651.267999999</v>
      </c>
      <c r="AD256" s="163">
        <v>982732.03698832483</v>
      </c>
      <c r="AE256" s="160"/>
      <c r="AF256" s="160"/>
      <c r="AG256" s="161">
        <v>0</v>
      </c>
      <c r="AH256" s="162">
        <v>0</v>
      </c>
      <c r="AI256" s="160"/>
      <c r="AJ256" s="163">
        <v>0</v>
      </c>
      <c r="AK256" s="160"/>
      <c r="AL256" s="160"/>
      <c r="AM256" s="162">
        <v>0</v>
      </c>
      <c r="AN256" s="160"/>
      <c r="AO256" s="160">
        <v>0</v>
      </c>
      <c r="AP256" s="160"/>
      <c r="AQ256" s="160"/>
      <c r="AR256" s="160"/>
      <c r="AS256" s="161">
        <v>0</v>
      </c>
      <c r="AT256" s="162">
        <v>0</v>
      </c>
      <c r="AU256" s="160"/>
      <c r="AV256" s="356">
        <v>0</v>
      </c>
      <c r="AW256" s="160">
        <v>92837</v>
      </c>
      <c r="AX256" s="160">
        <v>70216</v>
      </c>
      <c r="AY256" s="160">
        <v>70216</v>
      </c>
      <c r="AZ256" s="161">
        <v>0.24378439371582328</v>
      </c>
      <c r="BA256" s="162">
        <v>0.24589993733621968</v>
      </c>
      <c r="BB256" s="160">
        <v>1726611</v>
      </c>
      <c r="BC256" s="163">
        <v>16509376.985491998</v>
      </c>
      <c r="BD256" s="160"/>
      <c r="BE256" s="160"/>
      <c r="BF256" s="161">
        <v>0</v>
      </c>
      <c r="BG256" s="162">
        <v>0</v>
      </c>
      <c r="BH256" s="160"/>
      <c r="BI256" s="163">
        <v>0</v>
      </c>
      <c r="BJ256" s="160">
        <v>22621</v>
      </c>
      <c r="BK256" s="160">
        <v>22621</v>
      </c>
      <c r="BL256" s="161">
        <v>7.8538321326273766E-2</v>
      </c>
      <c r="BM256" s="162">
        <v>0.21570001326201318</v>
      </c>
      <c r="BN256" s="160">
        <v>487935</v>
      </c>
      <c r="BO256" s="163">
        <v>2444226.9480585176</v>
      </c>
    </row>
    <row r="257" spans="1:67" x14ac:dyDescent="0.3">
      <c r="A257" s="19" t="s">
        <v>597</v>
      </c>
      <c r="B257" s="16" t="s">
        <v>607</v>
      </c>
      <c r="C257" s="160">
        <v>134426</v>
      </c>
      <c r="D257" s="160">
        <v>134426</v>
      </c>
      <c r="E257" s="161">
        <v>0.53874917339638895</v>
      </c>
      <c r="F257" s="162">
        <v>0.78833536667013815</v>
      </c>
      <c r="G257" s="160">
        <v>10597277</v>
      </c>
      <c r="H257" s="163">
        <v>433619380.28600001</v>
      </c>
      <c r="I257" s="163">
        <v>9107950.4654555749</v>
      </c>
      <c r="J257" s="160"/>
      <c r="K257" s="160"/>
      <c r="L257" s="161">
        <v>0</v>
      </c>
      <c r="M257" s="162">
        <v>0</v>
      </c>
      <c r="N257" s="160"/>
      <c r="O257" s="163">
        <v>0</v>
      </c>
      <c r="P257" s="163">
        <v>0</v>
      </c>
      <c r="Q257" s="160">
        <v>202</v>
      </c>
      <c r="R257" s="160">
        <v>202</v>
      </c>
      <c r="S257" s="161">
        <v>8.0957056689978559E-4</v>
      </c>
      <c r="T257" s="162">
        <v>0.10168316831683168</v>
      </c>
      <c r="U257" s="160">
        <v>2054</v>
      </c>
      <c r="V257" s="165">
        <v>84045.572</v>
      </c>
      <c r="W257" s="163">
        <v>16512.818437506325</v>
      </c>
      <c r="X257" s="160">
        <v>2027</v>
      </c>
      <c r="Y257" s="160">
        <v>2027</v>
      </c>
      <c r="Z257" s="161">
        <v>8.1237600945834928E-3</v>
      </c>
      <c r="AA257" s="162">
        <v>0.75180069067587563</v>
      </c>
      <c r="AB257" s="160">
        <v>152390</v>
      </c>
      <c r="AC257" s="165">
        <v>6235494.0199999996</v>
      </c>
      <c r="AD257" s="163">
        <v>265776.89646101859</v>
      </c>
      <c r="AE257" s="160"/>
      <c r="AF257" s="160"/>
      <c r="AG257" s="161">
        <v>0</v>
      </c>
      <c r="AH257" s="162">
        <v>0</v>
      </c>
      <c r="AI257" s="160"/>
      <c r="AJ257" s="163">
        <v>0</v>
      </c>
      <c r="AK257" s="160"/>
      <c r="AL257" s="160"/>
      <c r="AM257" s="162">
        <v>0</v>
      </c>
      <c r="AN257" s="160"/>
      <c r="AO257" s="160">
        <v>0</v>
      </c>
      <c r="AP257" s="160"/>
      <c r="AQ257" s="160"/>
      <c r="AR257" s="160"/>
      <c r="AS257" s="161">
        <v>0</v>
      </c>
      <c r="AT257" s="162">
        <v>0</v>
      </c>
      <c r="AU257" s="160"/>
      <c r="AV257" s="356">
        <v>0</v>
      </c>
      <c r="AW257" s="160">
        <v>112860</v>
      </c>
      <c r="AX257" s="160">
        <v>46928</v>
      </c>
      <c r="AY257" s="160">
        <v>46928</v>
      </c>
      <c r="AZ257" s="161">
        <v>0.18807686912610463</v>
      </c>
      <c r="BA257" s="162">
        <v>0.19579994885782476</v>
      </c>
      <c r="BB257" s="160">
        <v>918850</v>
      </c>
      <c r="BC257" s="163">
        <v>11033839.056271626</v>
      </c>
      <c r="BD257" s="160"/>
      <c r="BE257" s="160"/>
      <c r="BF257" s="161">
        <v>0</v>
      </c>
      <c r="BG257" s="162">
        <v>0</v>
      </c>
      <c r="BH257" s="160"/>
      <c r="BI257" s="163">
        <v>0</v>
      </c>
      <c r="BJ257" s="160">
        <v>65932</v>
      </c>
      <c r="BK257" s="160">
        <v>65932</v>
      </c>
      <c r="BL257" s="161">
        <v>0.26424062681602306</v>
      </c>
      <c r="BM257" s="162">
        <v>0.19469999393314324</v>
      </c>
      <c r="BN257" s="160">
        <v>1283696</v>
      </c>
      <c r="BO257" s="163">
        <v>7124033.9127091728</v>
      </c>
    </row>
    <row r="258" spans="1:67" x14ac:dyDescent="0.3">
      <c r="A258" s="19" t="s">
        <v>597</v>
      </c>
      <c r="B258" s="16" t="s">
        <v>609</v>
      </c>
      <c r="C258" s="160">
        <v>150383</v>
      </c>
      <c r="D258" s="160">
        <v>147286</v>
      </c>
      <c r="E258" s="161">
        <v>0.50678530630221452</v>
      </c>
      <c r="F258" s="162">
        <v>0.80239520388903218</v>
      </c>
      <c r="G258" s="160">
        <v>11818158</v>
      </c>
      <c r="H258" s="163">
        <v>483575389.04399997</v>
      </c>
      <c r="I258" s="163">
        <v>9979271.8094348554</v>
      </c>
      <c r="J258" s="160"/>
      <c r="K258" s="160"/>
      <c r="L258" s="161">
        <v>0</v>
      </c>
      <c r="M258" s="162">
        <v>0</v>
      </c>
      <c r="N258" s="160"/>
      <c r="O258" s="163">
        <v>0</v>
      </c>
      <c r="P258" s="163">
        <v>0</v>
      </c>
      <c r="Q258" s="160">
        <v>2148</v>
      </c>
      <c r="R258" s="160">
        <v>2148</v>
      </c>
      <c r="S258" s="161">
        <v>7.390891448862463E-3</v>
      </c>
      <c r="T258" s="162">
        <v>0.10390130353817505</v>
      </c>
      <c r="U258" s="160">
        <v>22318</v>
      </c>
      <c r="V258" s="165">
        <v>913207.924</v>
      </c>
      <c r="W258" s="163">
        <v>175591.75249387912</v>
      </c>
      <c r="X258" s="160">
        <v>5763</v>
      </c>
      <c r="Y258" s="160">
        <v>5763</v>
      </c>
      <c r="Z258" s="161">
        <v>1.9829472728023451E-2</v>
      </c>
      <c r="AA258" s="162">
        <v>0.75399965295852855</v>
      </c>
      <c r="AB258" s="160">
        <v>434530</v>
      </c>
      <c r="AC258" s="165">
        <v>17780098.539999999</v>
      </c>
      <c r="AD258" s="163">
        <v>755635.05392444506</v>
      </c>
      <c r="AE258" s="160"/>
      <c r="AF258" s="160"/>
      <c r="AG258" s="161">
        <v>0</v>
      </c>
      <c r="AH258" s="162">
        <v>0</v>
      </c>
      <c r="AI258" s="160"/>
      <c r="AJ258" s="163">
        <v>0</v>
      </c>
      <c r="AK258" s="160"/>
      <c r="AL258" s="160"/>
      <c r="AM258" s="162">
        <v>0</v>
      </c>
      <c r="AN258" s="160"/>
      <c r="AO258" s="160">
        <v>0</v>
      </c>
      <c r="AP258" s="160"/>
      <c r="AQ258" s="160">
        <v>821</v>
      </c>
      <c r="AR258" s="160">
        <v>821</v>
      </c>
      <c r="AS258" s="161">
        <v>2.8249170761248054E-3</v>
      </c>
      <c r="AT258" s="162">
        <v>0.18660170523751521</v>
      </c>
      <c r="AU258" s="160">
        <v>15320</v>
      </c>
      <c r="AV258" s="356">
        <v>46.48621680876979</v>
      </c>
      <c r="AW258" s="160">
        <v>134610</v>
      </c>
      <c r="AX258" s="160">
        <v>18247</v>
      </c>
      <c r="AY258" s="160">
        <v>18247</v>
      </c>
      <c r="AZ258" s="161">
        <v>6.2784728243665447E-2</v>
      </c>
      <c r="BA258" s="162">
        <v>0.18919986847152956</v>
      </c>
      <c r="BB258" s="160">
        <v>345233</v>
      </c>
      <c r="BC258" s="163">
        <v>4290284.2921025474</v>
      </c>
      <c r="BD258" s="160"/>
      <c r="BE258" s="160"/>
      <c r="BF258" s="161">
        <v>0</v>
      </c>
      <c r="BG258" s="162">
        <v>0</v>
      </c>
      <c r="BH258" s="160"/>
      <c r="BI258" s="163">
        <v>0</v>
      </c>
      <c r="BJ258" s="160">
        <v>116363</v>
      </c>
      <c r="BK258" s="160">
        <v>116363</v>
      </c>
      <c r="BL258" s="161">
        <v>0.40038468420110934</v>
      </c>
      <c r="BM258" s="162">
        <v>0.19950001289069552</v>
      </c>
      <c r="BN258" s="160">
        <v>2321442</v>
      </c>
      <c r="BO258" s="163">
        <v>12573165.658323385</v>
      </c>
    </row>
    <row r="259" spans="1:67" x14ac:dyDescent="0.3">
      <c r="A259" s="19" t="s">
        <v>597</v>
      </c>
      <c r="B259" s="16" t="s">
        <v>611</v>
      </c>
      <c r="C259" s="160">
        <v>211085</v>
      </c>
      <c r="D259" s="160">
        <v>211085</v>
      </c>
      <c r="E259" s="161">
        <v>0.61856228992735551</v>
      </c>
      <c r="F259" s="162">
        <v>0.79658421962716441</v>
      </c>
      <c r="G259" s="160">
        <v>16814698</v>
      </c>
      <c r="H259" s="163">
        <v>688023812.76399994</v>
      </c>
      <c r="I259" s="163">
        <v>14301933.584281985</v>
      </c>
      <c r="J259" s="160"/>
      <c r="K259" s="160"/>
      <c r="L259" s="161">
        <v>0</v>
      </c>
      <c r="M259" s="162">
        <v>0</v>
      </c>
      <c r="N259" s="160"/>
      <c r="O259" s="163">
        <v>0</v>
      </c>
      <c r="P259" s="163">
        <v>0</v>
      </c>
      <c r="Q259" s="160">
        <v>4105</v>
      </c>
      <c r="R259" s="160">
        <v>4105</v>
      </c>
      <c r="S259" s="161">
        <v>1.202926877869955E-2</v>
      </c>
      <c r="T259" s="162">
        <v>9.9532277710109612E-2</v>
      </c>
      <c r="U259" s="160">
        <v>40858</v>
      </c>
      <c r="V259" s="165">
        <v>1671827.6439999999</v>
      </c>
      <c r="W259" s="163">
        <v>335569.89943546266</v>
      </c>
      <c r="X259" s="160">
        <v>4715</v>
      </c>
      <c r="Y259" s="160">
        <v>4715</v>
      </c>
      <c r="Z259" s="161">
        <v>1.3816809328031273E-2</v>
      </c>
      <c r="AA259" s="162">
        <v>0.70209968186638394</v>
      </c>
      <c r="AB259" s="160">
        <v>331040</v>
      </c>
      <c r="AC259" s="165">
        <v>13545494.720000001</v>
      </c>
      <c r="AD259" s="163">
        <v>618223.02260172809</v>
      </c>
      <c r="AE259" s="160"/>
      <c r="AF259" s="160"/>
      <c r="AG259" s="161">
        <v>0</v>
      </c>
      <c r="AH259" s="162">
        <v>0</v>
      </c>
      <c r="AI259" s="160"/>
      <c r="AJ259" s="163">
        <v>0</v>
      </c>
      <c r="AK259" s="160"/>
      <c r="AL259" s="160"/>
      <c r="AM259" s="162">
        <v>0</v>
      </c>
      <c r="AN259" s="160"/>
      <c r="AO259" s="160">
        <v>0</v>
      </c>
      <c r="AP259" s="160"/>
      <c r="AQ259" s="160"/>
      <c r="AR259" s="160"/>
      <c r="AS259" s="161">
        <v>0</v>
      </c>
      <c r="AT259" s="162">
        <v>0</v>
      </c>
      <c r="AU259" s="160"/>
      <c r="AV259" s="356">
        <v>0</v>
      </c>
      <c r="AW259" s="160">
        <v>121346</v>
      </c>
      <c r="AX259" s="160">
        <v>67755</v>
      </c>
      <c r="AY259" s="160">
        <v>67755</v>
      </c>
      <c r="AZ259" s="161">
        <v>0.19854886872126382</v>
      </c>
      <c r="BA259" s="162">
        <v>0.20290000737952918</v>
      </c>
      <c r="BB259" s="160">
        <v>1374749</v>
      </c>
      <c r="BC259" s="163">
        <v>15930739.968839157</v>
      </c>
      <c r="BD259" s="160"/>
      <c r="BE259" s="160"/>
      <c r="BF259" s="161">
        <v>0</v>
      </c>
      <c r="BG259" s="162">
        <v>0</v>
      </c>
      <c r="BH259" s="160"/>
      <c r="BI259" s="163">
        <v>0</v>
      </c>
      <c r="BJ259" s="160">
        <v>53591</v>
      </c>
      <c r="BK259" s="160">
        <v>53591</v>
      </c>
      <c r="BL259" s="161">
        <v>0.15704276324464983</v>
      </c>
      <c r="BM259" s="162">
        <v>0.17890018846448097</v>
      </c>
      <c r="BN259" s="160">
        <v>958744</v>
      </c>
      <c r="BO259" s="163">
        <v>5790573.6427834323</v>
      </c>
    </row>
    <row r="260" spans="1:67" x14ac:dyDescent="0.3">
      <c r="A260" s="19" t="s">
        <v>597</v>
      </c>
      <c r="B260" s="16" t="s">
        <v>613</v>
      </c>
      <c r="C260" s="160">
        <v>48390</v>
      </c>
      <c r="D260" s="160">
        <v>46426</v>
      </c>
      <c r="E260" s="161">
        <v>0.55662662158597698</v>
      </c>
      <c r="F260" s="162">
        <v>0.76804958428466807</v>
      </c>
      <c r="G260" s="160">
        <v>3565747</v>
      </c>
      <c r="H260" s="163">
        <v>145903235.74599999</v>
      </c>
      <c r="I260" s="163">
        <v>3145564.907899071</v>
      </c>
      <c r="J260" s="160"/>
      <c r="K260" s="160"/>
      <c r="L260" s="161">
        <v>0</v>
      </c>
      <c r="M260" s="162">
        <v>0</v>
      </c>
      <c r="N260" s="160"/>
      <c r="O260" s="163">
        <v>0</v>
      </c>
      <c r="P260" s="163">
        <v>0</v>
      </c>
      <c r="Q260" s="160">
        <v>3792</v>
      </c>
      <c r="R260" s="160">
        <v>3792</v>
      </c>
      <c r="S260" s="161">
        <v>4.5464355082368173E-2</v>
      </c>
      <c r="T260" s="162">
        <v>0.10549841772151898</v>
      </c>
      <c r="U260" s="160">
        <v>40005</v>
      </c>
      <c r="V260" s="165">
        <v>1636924.59</v>
      </c>
      <c r="W260" s="163">
        <v>309983.20551992068</v>
      </c>
      <c r="X260" s="160">
        <v>16367</v>
      </c>
      <c r="Y260" s="160">
        <v>16367</v>
      </c>
      <c r="Z260" s="161">
        <v>0.19623288492434596</v>
      </c>
      <c r="AA260" s="162">
        <v>0.80723712348017362</v>
      </c>
      <c r="AB260" s="160">
        <v>1321205</v>
      </c>
      <c r="AC260" s="165">
        <v>54061066.189999998</v>
      </c>
      <c r="AD260" s="163">
        <v>2146014.0426134639</v>
      </c>
      <c r="AE260" s="160">
        <v>304</v>
      </c>
      <c r="AF260" s="160">
        <v>304</v>
      </c>
      <c r="AG260" s="161">
        <v>3.6448217154641154E-3</v>
      </c>
      <c r="AH260" s="162">
        <v>0.15858552631578948</v>
      </c>
      <c r="AI260" s="160">
        <v>4821</v>
      </c>
      <c r="AJ260" s="163">
        <v>46380.283685073147</v>
      </c>
      <c r="AK260" s="160"/>
      <c r="AL260" s="160"/>
      <c r="AM260" s="162">
        <v>0</v>
      </c>
      <c r="AN260" s="160"/>
      <c r="AO260" s="160">
        <v>0</v>
      </c>
      <c r="AP260" s="160"/>
      <c r="AQ260" s="160"/>
      <c r="AR260" s="160"/>
      <c r="AS260" s="161">
        <v>0</v>
      </c>
      <c r="AT260" s="162">
        <v>0</v>
      </c>
      <c r="AU260" s="160"/>
      <c r="AV260" s="356">
        <v>0</v>
      </c>
      <c r="AW260" s="160">
        <v>16517</v>
      </c>
      <c r="AX260" s="160">
        <v>5953</v>
      </c>
      <c r="AY260" s="160">
        <v>5953</v>
      </c>
      <c r="AZ260" s="161">
        <v>7.1373762079466704E-2</v>
      </c>
      <c r="BA260" s="162">
        <v>0.2054006383336133</v>
      </c>
      <c r="BB260" s="160">
        <v>122275</v>
      </c>
      <c r="BC260" s="163">
        <v>1399685.558770563</v>
      </c>
      <c r="BD260" s="160">
        <v>96</v>
      </c>
      <c r="BE260" s="160">
        <v>96</v>
      </c>
      <c r="BF260" s="161">
        <v>1.1509963311991942E-3</v>
      </c>
      <c r="BG260" s="162">
        <v>0.1471875</v>
      </c>
      <c r="BH260" s="160">
        <v>1413</v>
      </c>
      <c r="BI260" s="163">
        <v>22571.781226604075</v>
      </c>
      <c r="BJ260" s="160">
        <v>10468</v>
      </c>
      <c r="BK260" s="160">
        <v>10468</v>
      </c>
      <c r="BL260" s="161">
        <v>0.12550655828117882</v>
      </c>
      <c r="BM260" s="162">
        <v>0.21760030569354222</v>
      </c>
      <c r="BN260" s="160">
        <v>227784</v>
      </c>
      <c r="BO260" s="163">
        <v>1131080.3099896805</v>
      </c>
    </row>
    <row r="261" spans="1:67" x14ac:dyDescent="0.3">
      <c r="A261" s="19" t="s">
        <v>597</v>
      </c>
      <c r="B261" s="16" t="s">
        <v>617</v>
      </c>
      <c r="C261" s="160">
        <v>74044</v>
      </c>
      <c r="D261" s="160">
        <v>73756</v>
      </c>
      <c r="E261" s="161">
        <v>0.68129837979641228</v>
      </c>
      <c r="F261" s="162">
        <v>0.81213514832691569</v>
      </c>
      <c r="G261" s="160">
        <v>5989984</v>
      </c>
      <c r="H261" s="163">
        <v>245098165.31200001</v>
      </c>
      <c r="I261" s="163">
        <v>4997292.1498083808</v>
      </c>
      <c r="J261" s="160"/>
      <c r="K261" s="160"/>
      <c r="L261" s="161">
        <v>0</v>
      </c>
      <c r="M261" s="162">
        <v>0</v>
      </c>
      <c r="N261" s="160"/>
      <c r="O261" s="163">
        <v>0</v>
      </c>
      <c r="P261" s="163">
        <v>0</v>
      </c>
      <c r="Q261" s="160">
        <v>5456</v>
      </c>
      <c r="R261" s="160">
        <v>5456</v>
      </c>
      <c r="S261" s="161">
        <v>5.0398123002457093E-2</v>
      </c>
      <c r="T261" s="162">
        <v>0.10043071847507332</v>
      </c>
      <c r="U261" s="160">
        <v>54795</v>
      </c>
      <c r="V261" s="165">
        <v>2242101.81</v>
      </c>
      <c r="W261" s="163">
        <v>446009.59106452722</v>
      </c>
      <c r="X261" s="160">
        <v>4022</v>
      </c>
      <c r="Y261" s="160">
        <v>4022</v>
      </c>
      <c r="Z261" s="161">
        <v>3.7151988767573758E-2</v>
      </c>
      <c r="AA261" s="162">
        <v>0.52062655395325708</v>
      </c>
      <c r="AB261" s="160">
        <v>209396</v>
      </c>
      <c r="AC261" s="165">
        <v>8568065.527999999</v>
      </c>
      <c r="AD261" s="163">
        <v>527358.00570607639</v>
      </c>
      <c r="AE261" s="160">
        <v>308</v>
      </c>
      <c r="AF261" s="160">
        <v>308</v>
      </c>
      <c r="AG261" s="161">
        <v>2.8450553307838682E-3</v>
      </c>
      <c r="AH261" s="162">
        <v>0.27691558441558439</v>
      </c>
      <c r="AI261" s="160">
        <v>8529</v>
      </c>
      <c r="AJ261" s="163">
        <v>46990.550575666217</v>
      </c>
      <c r="AK261" s="160"/>
      <c r="AL261" s="160"/>
      <c r="AM261" s="162">
        <v>0</v>
      </c>
      <c r="AN261" s="160"/>
      <c r="AO261" s="160">
        <v>0</v>
      </c>
      <c r="AP261" s="160"/>
      <c r="AQ261" s="160">
        <v>3122</v>
      </c>
      <c r="AR261" s="160">
        <v>3122</v>
      </c>
      <c r="AS261" s="161">
        <v>2.8838515398400117E-2</v>
      </c>
      <c r="AT261" s="162">
        <v>0.2014990390775144</v>
      </c>
      <c r="AU261" s="160">
        <v>62908</v>
      </c>
      <c r="AV261" s="356">
        <v>50.197440614990391</v>
      </c>
      <c r="AW261" s="160">
        <v>21594</v>
      </c>
      <c r="AX261" s="160">
        <v>3601</v>
      </c>
      <c r="AY261" s="160">
        <v>3601</v>
      </c>
      <c r="AZ261" s="161">
        <v>3.3263130669326978E-2</v>
      </c>
      <c r="BA261" s="162">
        <v>0.18382671480144402</v>
      </c>
      <c r="BB261" s="160">
        <v>66196</v>
      </c>
      <c r="BC261" s="163">
        <v>846676.91871876328</v>
      </c>
      <c r="BD261" s="160">
        <v>12</v>
      </c>
      <c r="BE261" s="160">
        <v>12</v>
      </c>
      <c r="BF261" s="161">
        <v>1.1084631158898187E-4</v>
      </c>
      <c r="BG261" s="162">
        <v>0.15833333333333333</v>
      </c>
      <c r="BH261" s="160">
        <v>190</v>
      </c>
      <c r="BI261" s="163">
        <v>2821.4726533255093</v>
      </c>
      <c r="BJ261" s="160">
        <v>17981</v>
      </c>
      <c r="BK261" s="160">
        <v>17981</v>
      </c>
      <c r="BL261" s="161">
        <v>0.16609396072345692</v>
      </c>
      <c r="BM261" s="162">
        <v>0.19899894332906956</v>
      </c>
      <c r="BN261" s="160">
        <v>357820</v>
      </c>
      <c r="BO261" s="163">
        <v>1942869.2256328282</v>
      </c>
    </row>
    <row r="262" spans="1:67" x14ac:dyDescent="0.3">
      <c r="A262" s="19" t="s">
        <v>597</v>
      </c>
      <c r="B262" s="16" t="s">
        <v>618</v>
      </c>
      <c r="C262" s="160">
        <v>107078</v>
      </c>
      <c r="D262" s="160">
        <v>107063</v>
      </c>
      <c r="E262" s="161">
        <v>0.65083099293625613</v>
      </c>
      <c r="F262" s="162">
        <v>0.82511521253841191</v>
      </c>
      <c r="G262" s="160">
        <v>8833931</v>
      </c>
      <c r="H262" s="163">
        <v>361466788.65799999</v>
      </c>
      <c r="I262" s="163">
        <v>7253987.3289621826</v>
      </c>
      <c r="J262" s="160">
        <v>1896</v>
      </c>
      <c r="K262" s="160">
        <v>1896</v>
      </c>
      <c r="L262" s="161">
        <v>1.1525695736222053E-2</v>
      </c>
      <c r="M262" s="162">
        <v>0.6062236286919831</v>
      </c>
      <c r="N262" s="160">
        <v>114940</v>
      </c>
      <c r="O262" s="163">
        <v>4703114.92</v>
      </c>
      <c r="P262" s="163">
        <v>582369.43809311837</v>
      </c>
      <c r="Q262" s="160">
        <v>14926</v>
      </c>
      <c r="R262" s="160">
        <v>14926</v>
      </c>
      <c r="S262" s="161">
        <v>9.0734459155511787E-2</v>
      </c>
      <c r="T262" s="162">
        <v>0.10015811335923891</v>
      </c>
      <c r="U262" s="160">
        <v>149496</v>
      </c>
      <c r="V262" s="165">
        <v>6117077.3279999997</v>
      </c>
      <c r="W262" s="163">
        <v>1220150.1386050463</v>
      </c>
      <c r="X262" s="160">
        <v>10487</v>
      </c>
      <c r="Y262" s="160">
        <v>10487</v>
      </c>
      <c r="Z262" s="161">
        <v>6.3749984802616386E-2</v>
      </c>
      <c r="AA262" s="162">
        <v>0.56090492991322594</v>
      </c>
      <c r="AB262" s="160">
        <v>588221</v>
      </c>
      <c r="AC262" s="165">
        <v>24068826.877999999</v>
      </c>
      <c r="AD262" s="163">
        <v>1375038.1416806621</v>
      </c>
      <c r="AE262" s="160">
        <v>185</v>
      </c>
      <c r="AF262" s="160">
        <v>185</v>
      </c>
      <c r="AG262" s="161">
        <v>1.1246063877642825E-3</v>
      </c>
      <c r="AH262" s="162">
        <v>0.27529729729729729</v>
      </c>
      <c r="AI262" s="160">
        <v>5093</v>
      </c>
      <c r="AJ262" s="163">
        <v>28224.843689929385</v>
      </c>
      <c r="AK262" s="160"/>
      <c r="AL262" s="160"/>
      <c r="AM262" s="162">
        <v>0</v>
      </c>
      <c r="AN262" s="160"/>
      <c r="AO262" s="160">
        <v>0</v>
      </c>
      <c r="AP262" s="160"/>
      <c r="AQ262" s="160">
        <v>13868</v>
      </c>
      <c r="AR262" s="160">
        <v>13868</v>
      </c>
      <c r="AS262" s="161">
        <v>8.4302926408189566E-2</v>
      </c>
      <c r="AT262" s="162">
        <v>0.24078814537063742</v>
      </c>
      <c r="AU262" s="160">
        <v>333925</v>
      </c>
      <c r="AV262" s="356">
        <v>59.985142774733198</v>
      </c>
      <c r="AW262" s="160">
        <v>16077</v>
      </c>
      <c r="AX262" s="160">
        <v>6482</v>
      </c>
      <c r="AY262" s="160">
        <v>6482</v>
      </c>
      <c r="AZ262" s="161">
        <v>3.9403776245881511E-2</v>
      </c>
      <c r="BA262" s="162">
        <v>0.21737426720148104</v>
      </c>
      <c r="BB262" s="160">
        <v>140902</v>
      </c>
      <c r="BC262" s="163">
        <v>1524065.4782379959</v>
      </c>
      <c r="BD262" s="160">
        <v>35</v>
      </c>
      <c r="BE262" s="160">
        <v>35</v>
      </c>
      <c r="BF262" s="161">
        <v>2.1276337065810749E-4</v>
      </c>
      <c r="BG262" s="162">
        <v>0.154</v>
      </c>
      <c r="BH262" s="160">
        <v>539</v>
      </c>
      <c r="BI262" s="163">
        <v>8229.2952388660688</v>
      </c>
      <c r="BJ262" s="160">
        <v>9560</v>
      </c>
      <c r="BK262" s="160">
        <v>9560</v>
      </c>
      <c r="BL262" s="161">
        <v>5.8114794956900223E-2</v>
      </c>
      <c r="BM262" s="162">
        <v>0.21149999999999999</v>
      </c>
      <c r="BN262" s="160">
        <v>202194</v>
      </c>
      <c r="BO262" s="163">
        <v>1032969.7901701706</v>
      </c>
    </row>
    <row r="263" spans="1:67" x14ac:dyDescent="0.3">
      <c r="A263" s="19" t="s">
        <v>597</v>
      </c>
      <c r="B263" s="16" t="s">
        <v>620</v>
      </c>
      <c r="C263" s="160">
        <v>73032</v>
      </c>
      <c r="D263" s="160">
        <v>73032</v>
      </c>
      <c r="E263" s="161">
        <v>0.65868177062664601</v>
      </c>
      <c r="F263" s="162">
        <v>0.82818394676306284</v>
      </c>
      <c r="G263" s="160">
        <v>6048393</v>
      </c>
      <c r="H263" s="163">
        <v>247488144.77399999</v>
      </c>
      <c r="I263" s="163">
        <v>4948237.9777212115</v>
      </c>
      <c r="J263" s="160"/>
      <c r="K263" s="160"/>
      <c r="L263" s="161">
        <v>0</v>
      </c>
      <c r="M263" s="162">
        <v>0</v>
      </c>
      <c r="N263" s="160"/>
      <c r="O263" s="163">
        <v>0</v>
      </c>
      <c r="P263" s="163">
        <v>0</v>
      </c>
      <c r="Q263" s="160">
        <v>1972</v>
      </c>
      <c r="R263" s="160">
        <v>1972</v>
      </c>
      <c r="S263" s="161">
        <v>1.7785634402395469E-2</v>
      </c>
      <c r="T263" s="162">
        <v>9.9051724137931035E-2</v>
      </c>
      <c r="U263" s="160">
        <v>19533</v>
      </c>
      <c r="V263" s="165">
        <v>799251.29399999999</v>
      </c>
      <c r="W263" s="163">
        <v>161204.34633050728</v>
      </c>
      <c r="X263" s="160">
        <v>7805</v>
      </c>
      <c r="Y263" s="160">
        <v>7805</v>
      </c>
      <c r="Z263" s="161">
        <v>7.0393953605829937E-2</v>
      </c>
      <c r="AA263" s="162">
        <v>0.63819346572709801</v>
      </c>
      <c r="AB263" s="160">
        <v>498110</v>
      </c>
      <c r="AC263" s="165">
        <v>20381664.98</v>
      </c>
      <c r="AD263" s="163">
        <v>1023378.7256429454</v>
      </c>
      <c r="AE263" s="160">
        <v>2</v>
      </c>
      <c r="AF263" s="160">
        <v>2</v>
      </c>
      <c r="AG263" s="161">
        <v>1.8038168765106967E-5</v>
      </c>
      <c r="AH263" s="162">
        <v>0.27500000000000002</v>
      </c>
      <c r="AI263" s="160">
        <v>55</v>
      </c>
      <c r="AJ263" s="163">
        <v>305.13344529653386</v>
      </c>
      <c r="AK263" s="160"/>
      <c r="AL263" s="160"/>
      <c r="AM263" s="162">
        <v>0</v>
      </c>
      <c r="AN263" s="160"/>
      <c r="AO263" s="160">
        <v>0</v>
      </c>
      <c r="AP263" s="160"/>
      <c r="AQ263" s="160">
        <v>3485</v>
      </c>
      <c r="AR263" s="160">
        <v>3485</v>
      </c>
      <c r="AS263" s="161">
        <v>3.1431509073198888E-2</v>
      </c>
      <c r="AT263" s="162">
        <v>0.21882065997130559</v>
      </c>
      <c r="AU263" s="160">
        <v>76259</v>
      </c>
      <c r="AV263" s="356">
        <v>54.512602812051647</v>
      </c>
      <c r="AW263" s="160">
        <v>24580</v>
      </c>
      <c r="AX263" s="160">
        <v>5012</v>
      </c>
      <c r="AY263" s="160">
        <v>5012</v>
      </c>
      <c r="AZ263" s="161">
        <v>4.5203650925358059E-2</v>
      </c>
      <c r="BA263" s="162">
        <v>0.2034996009577015</v>
      </c>
      <c r="BB263" s="160">
        <v>101994</v>
      </c>
      <c r="BC263" s="163">
        <v>1178435.0782056211</v>
      </c>
      <c r="BD263" s="160">
        <v>32</v>
      </c>
      <c r="BE263" s="160">
        <v>32</v>
      </c>
      <c r="BF263" s="161">
        <v>2.8861070024171147E-4</v>
      </c>
      <c r="BG263" s="162">
        <v>0.16250000000000001</v>
      </c>
      <c r="BH263" s="160">
        <v>520</v>
      </c>
      <c r="BI263" s="163">
        <v>7523.9270755346915</v>
      </c>
      <c r="BJ263" s="160">
        <v>19536</v>
      </c>
      <c r="BK263" s="160">
        <v>19536</v>
      </c>
      <c r="BL263" s="161">
        <v>0.17619683249756485</v>
      </c>
      <c r="BM263" s="162">
        <v>0.23139997952497954</v>
      </c>
      <c r="BN263" s="160">
        <v>452063</v>
      </c>
      <c r="BO263" s="163">
        <v>2110888.8933854029</v>
      </c>
    </row>
    <row r="264" spans="1:67" x14ac:dyDescent="0.3">
      <c r="A264" s="19" t="s">
        <v>597</v>
      </c>
      <c r="B264" s="16" t="s">
        <v>622</v>
      </c>
      <c r="C264" s="160">
        <v>151801</v>
      </c>
      <c r="D264" s="160">
        <v>150664</v>
      </c>
      <c r="E264" s="161">
        <v>0.56440513517867108</v>
      </c>
      <c r="F264" s="162">
        <v>0.79878086337811283</v>
      </c>
      <c r="G264" s="160">
        <v>12034752</v>
      </c>
      <c r="H264" s="163">
        <v>492437982.33599997</v>
      </c>
      <c r="I264" s="163">
        <v>10208146.109587422</v>
      </c>
      <c r="J264" s="160"/>
      <c r="K264" s="160"/>
      <c r="L264" s="161">
        <v>0</v>
      </c>
      <c r="M264" s="162">
        <v>0</v>
      </c>
      <c r="N264" s="160"/>
      <c r="O264" s="163">
        <v>0</v>
      </c>
      <c r="P264" s="163">
        <v>0</v>
      </c>
      <c r="Q264" s="160">
        <v>1841</v>
      </c>
      <c r="R264" s="160">
        <v>1841</v>
      </c>
      <c r="S264" s="161">
        <v>6.896603394732209E-3</v>
      </c>
      <c r="T264" s="162">
        <v>0.11184682237914177</v>
      </c>
      <c r="U264" s="160">
        <v>20591</v>
      </c>
      <c r="V264" s="165">
        <v>842542.53799999994</v>
      </c>
      <c r="W264" s="163">
        <v>150495.53833390665</v>
      </c>
      <c r="X264" s="160">
        <v>2917</v>
      </c>
      <c r="Y264" s="160">
        <v>2917</v>
      </c>
      <c r="Z264" s="161">
        <v>1.0927426454336694E-2</v>
      </c>
      <c r="AA264" s="162">
        <v>0.69926636955776489</v>
      </c>
      <c r="AB264" s="160">
        <v>203976</v>
      </c>
      <c r="AC264" s="165">
        <v>8346289.9679999994</v>
      </c>
      <c r="AD264" s="163">
        <v>382472.2284049291</v>
      </c>
      <c r="AE264" s="160"/>
      <c r="AF264" s="160"/>
      <c r="AG264" s="161">
        <v>0</v>
      </c>
      <c r="AH264" s="162">
        <v>0</v>
      </c>
      <c r="AI264" s="160"/>
      <c r="AJ264" s="163">
        <v>0</v>
      </c>
      <c r="AK264" s="160"/>
      <c r="AL264" s="160"/>
      <c r="AM264" s="162">
        <v>0</v>
      </c>
      <c r="AN264" s="160"/>
      <c r="AO264" s="160">
        <v>0</v>
      </c>
      <c r="AP264" s="160"/>
      <c r="AQ264" s="160">
        <v>2343</v>
      </c>
      <c r="AR264" s="160">
        <v>2343</v>
      </c>
      <c r="AS264" s="161">
        <v>8.7771546734696174E-3</v>
      </c>
      <c r="AT264" s="162">
        <v>0.22955612462654718</v>
      </c>
      <c r="AU264" s="160">
        <v>53785</v>
      </c>
      <c r="AV264" s="356">
        <v>57.187021766965437</v>
      </c>
      <c r="AW264" s="160">
        <v>109178</v>
      </c>
      <c r="AX264" s="160">
        <v>4271</v>
      </c>
      <c r="AY264" s="160">
        <v>4271</v>
      </c>
      <c r="AZ264" s="161">
        <v>1.5999670341608509E-2</v>
      </c>
      <c r="BA264" s="162">
        <v>0.21600093654881761</v>
      </c>
      <c r="BB264" s="160">
        <v>92254</v>
      </c>
      <c r="BC264" s="163">
        <v>1004209.1418627709</v>
      </c>
      <c r="BD264" s="160">
        <v>152</v>
      </c>
      <c r="BE264" s="160">
        <v>152</v>
      </c>
      <c r="BF264" s="161">
        <v>5.6940994894041051E-4</v>
      </c>
      <c r="BG264" s="162">
        <v>0.17539473684210527</v>
      </c>
      <c r="BH264" s="160">
        <v>2666</v>
      </c>
      <c r="BI264" s="163">
        <v>35738.653608789784</v>
      </c>
      <c r="BJ264" s="160">
        <v>104755</v>
      </c>
      <c r="BK264" s="160">
        <v>104755</v>
      </c>
      <c r="BL264" s="161">
        <v>0.39242460000824148</v>
      </c>
      <c r="BM264" s="162">
        <v>0.25250002386520931</v>
      </c>
      <c r="BN264" s="160">
        <v>2645064</v>
      </c>
      <c r="BO264" s="163">
        <v>11318906.94239291</v>
      </c>
    </row>
    <row r="265" spans="1:67" x14ac:dyDescent="0.3">
      <c r="A265" s="19" t="s">
        <v>597</v>
      </c>
      <c r="B265" s="16" t="s">
        <v>624</v>
      </c>
      <c r="C265" s="160">
        <v>119429</v>
      </c>
      <c r="D265" s="160">
        <v>119429</v>
      </c>
      <c r="E265" s="161">
        <v>0.686578747671718</v>
      </c>
      <c r="F265" s="162">
        <v>0.84472699260648587</v>
      </c>
      <c r="G265" s="160">
        <v>10088490</v>
      </c>
      <c r="H265" s="163">
        <v>412800833.81999999</v>
      </c>
      <c r="I265" s="163">
        <v>8091838.0085615423</v>
      </c>
      <c r="J265" s="160"/>
      <c r="K265" s="160"/>
      <c r="L265" s="161">
        <v>0</v>
      </c>
      <c r="M265" s="162">
        <v>0</v>
      </c>
      <c r="N265" s="160"/>
      <c r="O265" s="163">
        <v>0</v>
      </c>
      <c r="P265" s="163">
        <v>0</v>
      </c>
      <c r="Q265" s="160">
        <v>4340</v>
      </c>
      <c r="R265" s="160">
        <v>4340</v>
      </c>
      <c r="S265" s="161">
        <v>2.4949985053004345E-2</v>
      </c>
      <c r="T265" s="162">
        <v>9.862903225806452E-2</v>
      </c>
      <c r="U265" s="160">
        <v>42805</v>
      </c>
      <c r="V265" s="165">
        <v>1751494.99</v>
      </c>
      <c r="W265" s="163">
        <v>354780.3565286012</v>
      </c>
      <c r="X265" s="160">
        <v>2965</v>
      </c>
      <c r="Y265" s="160">
        <v>2965</v>
      </c>
      <c r="Z265" s="161">
        <v>1.7045323889898132E-2</v>
      </c>
      <c r="AA265" s="162">
        <v>0.64308600337268129</v>
      </c>
      <c r="AB265" s="160">
        <v>190675</v>
      </c>
      <c r="AC265" s="165">
        <v>7802039.6499999994</v>
      </c>
      <c r="AD265" s="163">
        <v>388765.9092288703</v>
      </c>
      <c r="AE265" s="160"/>
      <c r="AF265" s="160"/>
      <c r="AG265" s="161">
        <v>0</v>
      </c>
      <c r="AH265" s="162">
        <v>0</v>
      </c>
      <c r="AI265" s="160"/>
      <c r="AJ265" s="163">
        <v>0</v>
      </c>
      <c r="AK265" s="160"/>
      <c r="AL265" s="160"/>
      <c r="AM265" s="162">
        <v>0</v>
      </c>
      <c r="AN265" s="160"/>
      <c r="AO265" s="160">
        <v>0</v>
      </c>
      <c r="AP265" s="160"/>
      <c r="AQ265" s="160">
        <v>1602</v>
      </c>
      <c r="AR265" s="160">
        <v>1602</v>
      </c>
      <c r="AS265" s="161">
        <v>9.2096488605790238E-3</v>
      </c>
      <c r="AT265" s="162">
        <v>0.2087765293383271</v>
      </c>
      <c r="AU265" s="160">
        <v>33446</v>
      </c>
      <c r="AV265" s="356">
        <v>52.010408988764048</v>
      </c>
      <c r="AW265" s="160">
        <v>45612</v>
      </c>
      <c r="AX265" s="160">
        <v>3580</v>
      </c>
      <c r="AY265" s="160">
        <v>3580</v>
      </c>
      <c r="AZ265" s="161">
        <v>2.0580863246487457E-2</v>
      </c>
      <c r="BA265" s="162">
        <v>0.20100000000000001</v>
      </c>
      <c r="BB265" s="160">
        <v>71958</v>
      </c>
      <c r="BC265" s="163">
        <v>841739.34157544363</v>
      </c>
      <c r="BD265" s="160">
        <v>30</v>
      </c>
      <c r="BE265" s="160">
        <v>30</v>
      </c>
      <c r="BF265" s="161">
        <v>1.7246533446777198E-4</v>
      </c>
      <c r="BG265" s="162">
        <v>0.19500000000000001</v>
      </c>
      <c r="BH265" s="160">
        <v>585</v>
      </c>
      <c r="BI265" s="163">
        <v>7053.681633313774</v>
      </c>
      <c r="BJ265" s="160">
        <v>42002</v>
      </c>
      <c r="BK265" s="160">
        <v>42002</v>
      </c>
      <c r="BL265" s="161">
        <v>0.24146296594384528</v>
      </c>
      <c r="BM265" s="162">
        <v>0.19559997142993191</v>
      </c>
      <c r="BN265" s="160">
        <v>821559</v>
      </c>
      <c r="BO265" s="163">
        <v>4538367.9002853036</v>
      </c>
    </row>
    <row r="266" spans="1:67" x14ac:dyDescent="0.3">
      <c r="A266" s="19" t="s">
        <v>597</v>
      </c>
      <c r="B266" s="16" t="s">
        <v>626</v>
      </c>
      <c r="C266" s="160">
        <v>73592</v>
      </c>
      <c r="D266" s="160">
        <v>73592</v>
      </c>
      <c r="E266" s="161">
        <v>0.48365196932156496</v>
      </c>
      <c r="F266" s="162">
        <v>0.89069450483748225</v>
      </c>
      <c r="G266" s="160">
        <v>6554799</v>
      </c>
      <c r="H266" s="163">
        <v>268209265.48199999</v>
      </c>
      <c r="I266" s="163">
        <v>4986180.4312692983</v>
      </c>
      <c r="J266" s="160"/>
      <c r="K266" s="160"/>
      <c r="L266" s="161">
        <v>0</v>
      </c>
      <c r="M266" s="162">
        <v>0</v>
      </c>
      <c r="N266" s="160"/>
      <c r="O266" s="163">
        <v>0</v>
      </c>
      <c r="P266" s="163">
        <v>0</v>
      </c>
      <c r="Q266" s="160">
        <v>1941</v>
      </c>
      <c r="R266" s="160">
        <v>1941</v>
      </c>
      <c r="S266" s="161">
        <v>1.2756392983655255E-2</v>
      </c>
      <c r="T266" s="162">
        <v>0.10226687274600721</v>
      </c>
      <c r="U266" s="160">
        <v>19850</v>
      </c>
      <c r="V266" s="165">
        <v>812222.29999999993</v>
      </c>
      <c r="W266" s="163">
        <v>158670.20092673154</v>
      </c>
      <c r="X266" s="160">
        <v>9611</v>
      </c>
      <c r="Y266" s="160">
        <v>9611</v>
      </c>
      <c r="Z266" s="161">
        <v>6.3164190090628888E-2</v>
      </c>
      <c r="AA266" s="162">
        <v>0.65625949432941422</v>
      </c>
      <c r="AB266" s="160">
        <v>630731</v>
      </c>
      <c r="AC266" s="165">
        <v>25808251.057999998</v>
      </c>
      <c r="AD266" s="163">
        <v>1260178.4666437344</v>
      </c>
      <c r="AE266" s="160"/>
      <c r="AF266" s="160"/>
      <c r="AG266" s="161">
        <v>0</v>
      </c>
      <c r="AH266" s="162">
        <v>0</v>
      </c>
      <c r="AI266" s="160"/>
      <c r="AJ266" s="163">
        <v>0</v>
      </c>
      <c r="AK266" s="160"/>
      <c r="AL266" s="160"/>
      <c r="AM266" s="162">
        <v>0</v>
      </c>
      <c r="AN266" s="160"/>
      <c r="AO266" s="160">
        <v>0</v>
      </c>
      <c r="AP266" s="160"/>
      <c r="AQ266" s="160">
        <v>397</v>
      </c>
      <c r="AR266" s="160">
        <v>397</v>
      </c>
      <c r="AS266" s="161">
        <v>2.6091128359150627E-3</v>
      </c>
      <c r="AT266" s="162">
        <v>0.17100755667506298</v>
      </c>
      <c r="AU266" s="160">
        <v>6789</v>
      </c>
      <c r="AV266" s="356">
        <v>42.601402518891689</v>
      </c>
      <c r="AW266" s="160">
        <v>66618</v>
      </c>
      <c r="AX266" s="160">
        <v>10720</v>
      </c>
      <c r="AY266" s="160">
        <v>10720</v>
      </c>
      <c r="AZ266" s="161">
        <v>7.045261864234123E-2</v>
      </c>
      <c r="BA266" s="162">
        <v>0.20320149253731346</v>
      </c>
      <c r="BB266" s="160">
        <v>217832</v>
      </c>
      <c r="BC266" s="163">
        <v>2520515.5703041218</v>
      </c>
      <c r="BD266" s="160"/>
      <c r="BE266" s="160"/>
      <c r="BF266" s="161">
        <v>0</v>
      </c>
      <c r="BG266" s="162">
        <v>0</v>
      </c>
      <c r="BH266" s="160"/>
      <c r="BI266" s="163">
        <v>0</v>
      </c>
      <c r="BJ266" s="160">
        <v>55898</v>
      </c>
      <c r="BK266" s="160">
        <v>55898</v>
      </c>
      <c r="BL266" s="161">
        <v>0.36736571612589464</v>
      </c>
      <c r="BM266" s="162">
        <v>0.2083999427528713</v>
      </c>
      <c r="BN266" s="160">
        <v>1164914</v>
      </c>
      <c r="BO266" s="163">
        <v>6039847.8379636183</v>
      </c>
    </row>
    <row r="267" spans="1:67" x14ac:dyDescent="0.3">
      <c r="A267" s="19" t="s">
        <v>597</v>
      </c>
      <c r="B267" s="16" t="s">
        <v>630</v>
      </c>
      <c r="C267" s="160">
        <v>81529</v>
      </c>
      <c r="D267" s="160">
        <v>81529</v>
      </c>
      <c r="E267" s="161">
        <v>0.53088453624358611</v>
      </c>
      <c r="F267" s="162">
        <v>0.7764638349544335</v>
      </c>
      <c r="G267" s="160">
        <v>6330432</v>
      </c>
      <c r="H267" s="163">
        <v>259028616.57600001</v>
      </c>
      <c r="I267" s="163">
        <v>5523946.9559320938</v>
      </c>
      <c r="J267" s="160">
        <v>508</v>
      </c>
      <c r="K267" s="160">
        <v>508</v>
      </c>
      <c r="L267" s="161">
        <v>3.3078946682989089E-3</v>
      </c>
      <c r="M267" s="162">
        <v>0.75509842519685033</v>
      </c>
      <c r="N267" s="160">
        <v>38359</v>
      </c>
      <c r="O267" s="163">
        <v>1569573.5619999999</v>
      </c>
      <c r="P267" s="163">
        <v>156035.69332874689</v>
      </c>
      <c r="Q267" s="160">
        <v>12110</v>
      </c>
      <c r="R267" s="160">
        <v>12110</v>
      </c>
      <c r="S267" s="161">
        <v>7.8855520537598006E-2</v>
      </c>
      <c r="T267" s="162">
        <v>0.10828984310487201</v>
      </c>
      <c r="U267" s="160">
        <v>131139</v>
      </c>
      <c r="V267" s="165">
        <v>5365945.602</v>
      </c>
      <c r="W267" s="163">
        <v>989951.63999109692</v>
      </c>
      <c r="X267" s="160">
        <v>17709</v>
      </c>
      <c r="Y267" s="160">
        <v>17709</v>
      </c>
      <c r="Z267" s="161">
        <v>0.11531398952934128</v>
      </c>
      <c r="AA267" s="162">
        <v>0.55945564402281323</v>
      </c>
      <c r="AB267" s="160">
        <v>990740</v>
      </c>
      <c r="AC267" s="165">
        <v>40539099.32</v>
      </c>
      <c r="AD267" s="163">
        <v>2321974.8689828212</v>
      </c>
      <c r="AE267" s="160"/>
      <c r="AF267" s="160"/>
      <c r="AG267" s="161">
        <v>0</v>
      </c>
      <c r="AH267" s="162">
        <v>0</v>
      </c>
      <c r="AI267" s="160"/>
      <c r="AJ267" s="163">
        <v>0</v>
      </c>
      <c r="AK267" s="160">
        <v>1089</v>
      </c>
      <c r="AL267" s="160">
        <v>1089</v>
      </c>
      <c r="AM267" s="162">
        <v>4.3499999999999996</v>
      </c>
      <c r="AN267" s="160">
        <v>473715</v>
      </c>
      <c r="AO267" s="160">
        <v>763.20749999999953</v>
      </c>
      <c r="AP267" s="160"/>
      <c r="AQ267" s="160">
        <v>6432</v>
      </c>
      <c r="AR267" s="160">
        <v>6432</v>
      </c>
      <c r="AS267" s="161">
        <v>4.1882634855312163E-2</v>
      </c>
      <c r="AT267" s="162">
        <v>0.20935634328358207</v>
      </c>
      <c r="AU267" s="160">
        <v>134658</v>
      </c>
      <c r="AV267" s="356">
        <v>52.154852238805965</v>
      </c>
      <c r="AW267" s="160">
        <v>34195</v>
      </c>
      <c r="AX267" s="160">
        <v>4779</v>
      </c>
      <c r="AY267" s="160">
        <v>4779</v>
      </c>
      <c r="AZ267" s="161">
        <v>3.1118953975985207E-2</v>
      </c>
      <c r="BA267" s="162">
        <v>0.17372881355932204</v>
      </c>
      <c r="BB267" s="160">
        <v>83025</v>
      </c>
      <c r="BC267" s="163">
        <v>1123651.484186884</v>
      </c>
      <c r="BD267" s="160">
        <v>973</v>
      </c>
      <c r="BE267" s="160">
        <v>973</v>
      </c>
      <c r="BF267" s="161">
        <v>6.3357903784544058E-3</v>
      </c>
      <c r="BG267" s="162">
        <v>0.15750256937307297</v>
      </c>
      <c r="BH267" s="160">
        <v>15325</v>
      </c>
      <c r="BI267" s="163">
        <v>228774.40764047674</v>
      </c>
      <c r="BJ267" s="160">
        <v>28443</v>
      </c>
      <c r="BK267" s="160">
        <v>28443</v>
      </c>
      <c r="BL267" s="161">
        <v>0.18520954340635012</v>
      </c>
      <c r="BM267" s="162">
        <v>0.16300003515803535</v>
      </c>
      <c r="BN267" s="160">
        <v>463621</v>
      </c>
      <c r="BO267" s="163">
        <v>3073301.2282228204</v>
      </c>
    </row>
    <row r="268" spans="1:67" x14ac:dyDescent="0.3">
      <c r="A268" s="19" t="s">
        <v>597</v>
      </c>
      <c r="B268" s="16" t="s">
        <v>631</v>
      </c>
      <c r="C268" s="160">
        <v>53440</v>
      </c>
      <c r="D268" s="160">
        <v>53440</v>
      </c>
      <c r="E268" s="161">
        <v>0.32090314057527175</v>
      </c>
      <c r="F268" s="162">
        <v>0.77529079341317375</v>
      </c>
      <c r="G268" s="160">
        <v>4143154</v>
      </c>
      <c r="H268" s="163">
        <v>169529575.37200001</v>
      </c>
      <c r="I268" s="163">
        <v>3620794.1385888588</v>
      </c>
      <c r="J268" s="160">
        <v>1384</v>
      </c>
      <c r="K268" s="160">
        <v>1384</v>
      </c>
      <c r="L268" s="161">
        <v>8.3108148681919174E-3</v>
      </c>
      <c r="M268" s="162">
        <v>0.75910404624277461</v>
      </c>
      <c r="N268" s="160">
        <v>105060</v>
      </c>
      <c r="O268" s="163">
        <v>4298845.08</v>
      </c>
      <c r="P268" s="163">
        <v>425105.11725784582</v>
      </c>
      <c r="Q268" s="160">
        <v>47722</v>
      </c>
      <c r="R268" s="160">
        <v>47722</v>
      </c>
      <c r="S268" s="161">
        <v>0.28656698492764066</v>
      </c>
      <c r="T268" s="162">
        <v>0.10347365994719417</v>
      </c>
      <c r="U268" s="160">
        <v>493797</v>
      </c>
      <c r="V268" s="165">
        <v>20205185.645999998</v>
      </c>
      <c r="W268" s="163">
        <v>3901112.4825479053</v>
      </c>
      <c r="X268" s="160">
        <v>10501</v>
      </c>
      <c r="Y268" s="160">
        <v>10501</v>
      </c>
      <c r="Z268" s="161">
        <v>6.3057707320002404E-2</v>
      </c>
      <c r="AA268" s="162">
        <v>0.61830301876011806</v>
      </c>
      <c r="AB268" s="160">
        <v>649280</v>
      </c>
      <c r="AC268" s="165">
        <v>26567239.039999999</v>
      </c>
      <c r="AD268" s="163">
        <v>1376873.7985876449</v>
      </c>
      <c r="AE268" s="160"/>
      <c r="AF268" s="160"/>
      <c r="AG268" s="161">
        <v>0</v>
      </c>
      <c r="AH268" s="162">
        <v>0</v>
      </c>
      <c r="AI268" s="160"/>
      <c r="AJ268" s="163">
        <v>0</v>
      </c>
      <c r="AK268" s="160">
        <v>441</v>
      </c>
      <c r="AL268" s="160">
        <v>441</v>
      </c>
      <c r="AM268" s="162">
        <v>4.0759863945578232</v>
      </c>
      <c r="AN268" s="160">
        <v>179751</v>
      </c>
      <c r="AO268" s="160">
        <v>289.59883333333312</v>
      </c>
      <c r="AP268" s="160"/>
      <c r="AQ268" s="160">
        <v>14502</v>
      </c>
      <c r="AR268" s="160">
        <v>14502</v>
      </c>
      <c r="AS268" s="161">
        <v>8.7083408394883807E-2</v>
      </c>
      <c r="AT268" s="162">
        <v>0.28639980692318301</v>
      </c>
      <c r="AU268" s="160">
        <v>415337</v>
      </c>
      <c r="AV268" s="356">
        <v>71.347919900703346</v>
      </c>
      <c r="AW268" s="160">
        <v>38540</v>
      </c>
      <c r="AX268" s="160">
        <v>9896</v>
      </c>
      <c r="AY268" s="160">
        <v>9896</v>
      </c>
      <c r="AZ268" s="161">
        <v>5.9424728277187297E-2</v>
      </c>
      <c r="BA268" s="162">
        <v>0.1674848423605497</v>
      </c>
      <c r="BB268" s="160">
        <v>165743</v>
      </c>
      <c r="BC268" s="163">
        <v>2326774.4481091034</v>
      </c>
      <c r="BD268" s="160">
        <v>9286</v>
      </c>
      <c r="BE268" s="160">
        <v>9286</v>
      </c>
      <c r="BF268" s="161">
        <v>5.5761724614183633E-2</v>
      </c>
      <c r="BG268" s="162">
        <v>0.16679948309282794</v>
      </c>
      <c r="BH268" s="160">
        <v>154890</v>
      </c>
      <c r="BI268" s="163">
        <v>2183349.5882317233</v>
      </c>
      <c r="BJ268" s="160">
        <v>19358</v>
      </c>
      <c r="BK268" s="160">
        <v>19358</v>
      </c>
      <c r="BL268" s="161">
        <v>0.11624331952200805</v>
      </c>
      <c r="BM268" s="162">
        <v>0.19109980369872923</v>
      </c>
      <c r="BN268" s="160">
        <v>369931</v>
      </c>
      <c r="BO268" s="163">
        <v>2091655.7738613142</v>
      </c>
    </row>
    <row r="269" spans="1:67" x14ac:dyDescent="0.3">
      <c r="A269" s="19" t="s">
        <v>597</v>
      </c>
      <c r="B269" s="16" t="s">
        <v>633</v>
      </c>
      <c r="C269" s="160">
        <v>47981</v>
      </c>
      <c r="D269" s="160">
        <v>47880</v>
      </c>
      <c r="E269" s="161">
        <v>0.52141527001862198</v>
      </c>
      <c r="F269" s="162">
        <v>0.7594791144527987</v>
      </c>
      <c r="G269" s="160">
        <v>3636386</v>
      </c>
      <c r="H269" s="163">
        <v>148793642.34799999</v>
      </c>
      <c r="I269" s="163">
        <v>3244079.7783614253</v>
      </c>
      <c r="J269" s="160"/>
      <c r="K269" s="160"/>
      <c r="L269" s="161">
        <v>0</v>
      </c>
      <c r="M269" s="162">
        <v>0</v>
      </c>
      <c r="N269" s="160"/>
      <c r="O269" s="163">
        <v>0</v>
      </c>
      <c r="P269" s="163">
        <v>0</v>
      </c>
      <c r="Q269" s="160">
        <v>12482</v>
      </c>
      <c r="R269" s="160">
        <v>12482</v>
      </c>
      <c r="S269" s="161">
        <v>0.13592951964019298</v>
      </c>
      <c r="T269" s="162">
        <v>0.10884153180580036</v>
      </c>
      <c r="U269" s="160">
        <v>135856</v>
      </c>
      <c r="V269" s="165">
        <v>5558955.8080000002</v>
      </c>
      <c r="W269" s="163">
        <v>1020361.3848364055</v>
      </c>
      <c r="X269" s="160">
        <v>9947</v>
      </c>
      <c r="Y269" s="160">
        <v>9947</v>
      </c>
      <c r="Z269" s="161">
        <v>0.10832326004334238</v>
      </c>
      <c r="AA269" s="162">
        <v>0.6563637277571126</v>
      </c>
      <c r="AB269" s="160">
        <v>652885</v>
      </c>
      <c r="AC269" s="165">
        <v>26714748.43</v>
      </c>
      <c r="AD269" s="163">
        <v>1304234.2324113231</v>
      </c>
      <c r="AE269" s="160">
        <v>55</v>
      </c>
      <c r="AF269" s="160">
        <v>55</v>
      </c>
      <c r="AG269" s="161">
        <v>5.9895237784093999E-4</v>
      </c>
      <c r="AH269" s="162">
        <v>0.1389090909090909</v>
      </c>
      <c r="AI269" s="160">
        <v>764</v>
      </c>
      <c r="AJ269" s="163">
        <v>8391.1697456546808</v>
      </c>
      <c r="AK269" s="160">
        <v>13</v>
      </c>
      <c r="AL269" s="160">
        <v>13</v>
      </c>
      <c r="AM269" s="162">
        <v>4.8807692307692312</v>
      </c>
      <c r="AN269" s="160">
        <v>6345</v>
      </c>
      <c r="AO269" s="160">
        <v>10.222499999999993</v>
      </c>
      <c r="AP269" s="160"/>
      <c r="AQ269" s="160">
        <v>131</v>
      </c>
      <c r="AR269" s="160">
        <v>131</v>
      </c>
      <c r="AS269" s="161">
        <v>1.4265956635847845E-3</v>
      </c>
      <c r="AT269" s="162">
        <v>0.24152671755725191</v>
      </c>
      <c r="AU269" s="160">
        <v>3164</v>
      </c>
      <c r="AV269" s="356">
        <v>60.169135877862601</v>
      </c>
      <c r="AW269" s="160">
        <v>21319</v>
      </c>
      <c r="AX269" s="160">
        <v>7017</v>
      </c>
      <c r="AY269" s="160">
        <v>7017</v>
      </c>
      <c r="AZ269" s="161">
        <v>7.641543336927048E-2</v>
      </c>
      <c r="BA269" s="162">
        <v>0.15252102037907936</v>
      </c>
      <c r="BB269" s="160">
        <v>107024</v>
      </c>
      <c r="BC269" s="163">
        <v>1649856.1340320918</v>
      </c>
      <c r="BD269" s="160">
        <v>5059</v>
      </c>
      <c r="BE269" s="160">
        <v>5059</v>
      </c>
      <c r="BF269" s="161">
        <v>5.5092728718133012E-2</v>
      </c>
      <c r="BG269" s="162">
        <v>0.15610001976675231</v>
      </c>
      <c r="BH269" s="160">
        <v>78971</v>
      </c>
      <c r="BI269" s="163">
        <v>1189485.8460978128</v>
      </c>
      <c r="BJ269" s="160">
        <v>9243</v>
      </c>
      <c r="BK269" s="160">
        <v>9243</v>
      </c>
      <c r="BL269" s="161">
        <v>0.10065666960697833</v>
      </c>
      <c r="BM269" s="162">
        <v>0.22139997836200367</v>
      </c>
      <c r="BN269" s="160">
        <v>204640</v>
      </c>
      <c r="BO269" s="163">
        <v>998717.54921996733</v>
      </c>
    </row>
    <row r="270" spans="1:67" x14ac:dyDescent="0.3">
      <c r="A270" s="19" t="s">
        <v>597</v>
      </c>
      <c r="B270" s="16" t="s">
        <v>635</v>
      </c>
      <c r="C270" s="160">
        <v>73529</v>
      </c>
      <c r="D270" s="160">
        <v>73529</v>
      </c>
      <c r="E270" s="161">
        <v>0.48606502108756294</v>
      </c>
      <c r="F270" s="162">
        <v>0.74131363135633566</v>
      </c>
      <c r="G270" s="160">
        <v>5450805</v>
      </c>
      <c r="H270" s="163">
        <v>223036038.99000001</v>
      </c>
      <c r="I270" s="163">
        <v>4981911.9052451393</v>
      </c>
      <c r="J270" s="160"/>
      <c r="K270" s="160"/>
      <c r="L270" s="161">
        <v>0</v>
      </c>
      <c r="M270" s="162">
        <v>0</v>
      </c>
      <c r="N270" s="160"/>
      <c r="O270" s="163">
        <v>0</v>
      </c>
      <c r="P270" s="163">
        <v>0</v>
      </c>
      <c r="Q270" s="160">
        <v>18464</v>
      </c>
      <c r="R270" s="160">
        <v>18464</v>
      </c>
      <c r="S270" s="161">
        <v>0.12205666538863255</v>
      </c>
      <c r="T270" s="162">
        <v>0.12245396447140382</v>
      </c>
      <c r="U270" s="160">
        <v>226099</v>
      </c>
      <c r="V270" s="165">
        <v>9251518.8819999993</v>
      </c>
      <c r="W270" s="163">
        <v>1509369.7011391919</v>
      </c>
      <c r="X270" s="160">
        <v>12094</v>
      </c>
      <c r="Y270" s="160">
        <v>12094</v>
      </c>
      <c r="Z270" s="161">
        <v>7.9947644671258769E-2</v>
      </c>
      <c r="AA270" s="162">
        <v>0.62733586902596328</v>
      </c>
      <c r="AB270" s="160">
        <v>758700</v>
      </c>
      <c r="AC270" s="165">
        <v>31044486.599999998</v>
      </c>
      <c r="AD270" s="163">
        <v>1585745.3309321948</v>
      </c>
      <c r="AE270" s="160"/>
      <c r="AF270" s="160"/>
      <c r="AG270" s="161">
        <v>0</v>
      </c>
      <c r="AH270" s="162">
        <v>0</v>
      </c>
      <c r="AI270" s="160"/>
      <c r="AJ270" s="163">
        <v>0</v>
      </c>
      <c r="AK270" s="160">
        <v>55</v>
      </c>
      <c r="AL270" s="160">
        <v>55</v>
      </c>
      <c r="AM270" s="162">
        <v>3.8065454545454545</v>
      </c>
      <c r="AN270" s="160">
        <v>20936</v>
      </c>
      <c r="AO270" s="160">
        <v>33.730222222222203</v>
      </c>
      <c r="AP270" s="160"/>
      <c r="AQ270" s="160">
        <v>1150</v>
      </c>
      <c r="AR270" s="160">
        <v>1150</v>
      </c>
      <c r="AS270" s="161">
        <v>7.6020995015666937E-3</v>
      </c>
      <c r="AT270" s="162">
        <v>0.18190434782608694</v>
      </c>
      <c r="AU270" s="160">
        <v>20919</v>
      </c>
      <c r="AV270" s="356">
        <v>45.316011130434781</v>
      </c>
      <c r="AW270" s="160">
        <v>45982</v>
      </c>
      <c r="AX270" s="160">
        <v>6369</v>
      </c>
      <c r="AY270" s="160">
        <v>6369</v>
      </c>
      <c r="AZ270" s="161">
        <v>4.2102410196068064E-2</v>
      </c>
      <c r="BA270" s="162">
        <v>0.16951169728371801</v>
      </c>
      <c r="BB270" s="160">
        <v>107962</v>
      </c>
      <c r="BC270" s="163">
        <v>1497496.6107525141</v>
      </c>
      <c r="BD270" s="160">
        <v>1506</v>
      </c>
      <c r="BE270" s="160">
        <v>1506</v>
      </c>
      <c r="BF270" s="161">
        <v>9.9554450863995128E-3</v>
      </c>
      <c r="BG270" s="162">
        <v>0.13480079681274901</v>
      </c>
      <c r="BH270" s="160">
        <v>20301</v>
      </c>
      <c r="BI270" s="163">
        <v>354094.81799235148</v>
      </c>
      <c r="BJ270" s="160">
        <v>38107</v>
      </c>
      <c r="BK270" s="160">
        <v>38107</v>
      </c>
      <c r="BL270" s="161">
        <v>0.2519071353966974</v>
      </c>
      <c r="BM270" s="162">
        <v>0.1721001390820584</v>
      </c>
      <c r="BN270" s="160">
        <v>655822</v>
      </c>
      <c r="BO270" s="163">
        <v>4117508.3466542563</v>
      </c>
    </row>
    <row r="271" spans="1:67" x14ac:dyDescent="0.3">
      <c r="A271" s="19" t="s">
        <v>597</v>
      </c>
      <c r="B271" s="16" t="s">
        <v>637</v>
      </c>
      <c r="C271" s="160">
        <v>83730</v>
      </c>
      <c r="D271" s="160">
        <v>80670</v>
      </c>
      <c r="E271" s="161">
        <v>0.56556549538685885</v>
      </c>
      <c r="F271" s="162">
        <v>0.7732751952398661</v>
      </c>
      <c r="G271" s="160">
        <v>6238011</v>
      </c>
      <c r="H271" s="163">
        <v>255246934.09799999</v>
      </c>
      <c r="I271" s="163">
        <v>5465745.9423645819</v>
      </c>
      <c r="J271" s="160"/>
      <c r="K271" s="160"/>
      <c r="L271" s="161">
        <v>0</v>
      </c>
      <c r="M271" s="162">
        <v>0</v>
      </c>
      <c r="N271" s="160"/>
      <c r="O271" s="163">
        <v>0</v>
      </c>
      <c r="P271" s="163">
        <v>0</v>
      </c>
      <c r="Q271" s="160">
        <v>8230</v>
      </c>
      <c r="R271" s="160">
        <v>8230</v>
      </c>
      <c r="S271" s="161">
        <v>5.7699318545107826E-2</v>
      </c>
      <c r="T271" s="162">
        <v>0.10582503037667072</v>
      </c>
      <c r="U271" s="160">
        <v>87094</v>
      </c>
      <c r="V271" s="165">
        <v>3563712.2919999999</v>
      </c>
      <c r="W271" s="163">
        <v>672774.73138949031</v>
      </c>
      <c r="X271" s="160">
        <v>11302</v>
      </c>
      <c r="Y271" s="160">
        <v>11302</v>
      </c>
      <c r="Z271" s="161">
        <v>7.9236658347121347E-2</v>
      </c>
      <c r="AA271" s="162">
        <v>0.57880375154839858</v>
      </c>
      <c r="AB271" s="160">
        <v>654164</v>
      </c>
      <c r="AC271" s="165">
        <v>26767082.552000001</v>
      </c>
      <c r="AD271" s="163">
        <v>1481899.5973371642</v>
      </c>
      <c r="AE271" s="160">
        <v>5</v>
      </c>
      <c r="AF271" s="160">
        <v>5</v>
      </c>
      <c r="AG271" s="161">
        <v>3.5054264000673041E-5</v>
      </c>
      <c r="AH271" s="162">
        <v>0.1</v>
      </c>
      <c r="AI271" s="160">
        <v>50</v>
      </c>
      <c r="AJ271" s="163">
        <v>762.83361324133477</v>
      </c>
      <c r="AK271" s="160">
        <v>96</v>
      </c>
      <c r="AL271" s="160">
        <v>96</v>
      </c>
      <c r="AM271" s="162">
        <v>3.8144791666666666</v>
      </c>
      <c r="AN271" s="160">
        <v>36619</v>
      </c>
      <c r="AO271" s="160">
        <v>58.99727777777774</v>
      </c>
      <c r="AP271" s="160"/>
      <c r="AQ271" s="160">
        <v>5363</v>
      </c>
      <c r="AR271" s="160">
        <v>5363</v>
      </c>
      <c r="AS271" s="161">
        <v>3.7599203567121903E-2</v>
      </c>
      <c r="AT271" s="162">
        <v>0.22639940331903785</v>
      </c>
      <c r="AU271" s="160">
        <v>121418</v>
      </c>
      <c r="AV271" s="356">
        <v>56.40061935483871</v>
      </c>
      <c r="AW271" s="160">
        <v>36970</v>
      </c>
      <c r="AX271" s="160">
        <v>2220</v>
      </c>
      <c r="AY271" s="160">
        <v>2220</v>
      </c>
      <c r="AZ271" s="161">
        <v>1.5564093216298831E-2</v>
      </c>
      <c r="BA271" s="162">
        <v>0.1625945945945946</v>
      </c>
      <c r="BB271" s="160">
        <v>36096</v>
      </c>
      <c r="BC271" s="163">
        <v>521972.44086521922</v>
      </c>
      <c r="BD271" s="160">
        <v>1057</v>
      </c>
      <c r="BE271" s="160">
        <v>1057</v>
      </c>
      <c r="BF271" s="161">
        <v>7.410471409742281E-3</v>
      </c>
      <c r="BG271" s="162">
        <v>0.1584957426679281</v>
      </c>
      <c r="BH271" s="160">
        <v>16753</v>
      </c>
      <c r="BI271" s="163">
        <v>248524.71621375528</v>
      </c>
      <c r="BJ271" s="160">
        <v>33693</v>
      </c>
      <c r="BK271" s="160">
        <v>33693</v>
      </c>
      <c r="BL271" s="161">
        <v>0.23621666339493536</v>
      </c>
      <c r="BM271" s="162">
        <v>0.19500014839877719</v>
      </c>
      <c r="BN271" s="160">
        <v>657014</v>
      </c>
      <c r="BO271" s="163">
        <v>3640570.2029501628</v>
      </c>
    </row>
    <row r="272" spans="1:67" x14ac:dyDescent="0.3">
      <c r="A272" s="19" t="s">
        <v>597</v>
      </c>
      <c r="B272" s="16" t="s">
        <v>639</v>
      </c>
      <c r="C272" s="160">
        <v>61404</v>
      </c>
      <c r="D272" s="160">
        <v>57700</v>
      </c>
      <c r="E272" s="161">
        <v>0.54226265436159615</v>
      </c>
      <c r="F272" s="162">
        <v>0.74662894280762571</v>
      </c>
      <c r="G272" s="160">
        <v>4308049</v>
      </c>
      <c r="H272" s="163">
        <v>176276748.98199999</v>
      </c>
      <c r="I272" s="163">
        <v>3909427.8030796628</v>
      </c>
      <c r="J272" s="160"/>
      <c r="K272" s="160"/>
      <c r="L272" s="161">
        <v>0</v>
      </c>
      <c r="M272" s="162">
        <v>0</v>
      </c>
      <c r="N272" s="160"/>
      <c r="O272" s="163">
        <v>0</v>
      </c>
      <c r="P272" s="163">
        <v>0</v>
      </c>
      <c r="Q272" s="160">
        <v>6541</v>
      </c>
      <c r="R272" s="160">
        <v>6133</v>
      </c>
      <c r="S272" s="161">
        <v>5.763772719583482E-2</v>
      </c>
      <c r="T272" s="162">
        <v>0.12071416924832871</v>
      </c>
      <c r="U272" s="160">
        <v>74034</v>
      </c>
      <c r="V272" s="165">
        <v>3029323.2119999998</v>
      </c>
      <c r="W272" s="163">
        <v>501352.0568179519</v>
      </c>
      <c r="X272" s="160">
        <v>23194</v>
      </c>
      <c r="Y272" s="160">
        <v>20001</v>
      </c>
      <c r="Z272" s="161">
        <v>0.18796872356821984</v>
      </c>
      <c r="AA272" s="162">
        <v>0.64617269136543176</v>
      </c>
      <c r="AB272" s="160">
        <v>1292410</v>
      </c>
      <c r="AC272" s="165">
        <v>52882832.380000003</v>
      </c>
      <c r="AD272" s="163">
        <v>2622498.1283260155</v>
      </c>
      <c r="AE272" s="160"/>
      <c r="AF272" s="160"/>
      <c r="AG272" s="161">
        <v>0</v>
      </c>
      <c r="AH272" s="162">
        <v>0</v>
      </c>
      <c r="AI272" s="160"/>
      <c r="AJ272" s="163">
        <v>0</v>
      </c>
      <c r="AK272" s="160">
        <v>12</v>
      </c>
      <c r="AL272" s="160">
        <v>12</v>
      </c>
      <c r="AM272" s="162">
        <v>4.0066666666666668</v>
      </c>
      <c r="AN272" s="160">
        <v>4808</v>
      </c>
      <c r="AO272" s="160">
        <v>7.746222222222217</v>
      </c>
      <c r="AP272" s="160"/>
      <c r="AQ272" s="160">
        <v>1051</v>
      </c>
      <c r="AR272" s="160">
        <v>1051</v>
      </c>
      <c r="AS272" s="161">
        <v>9.8772625603819331E-3</v>
      </c>
      <c r="AT272" s="162">
        <v>0.22259752616555661</v>
      </c>
      <c r="AU272" s="160">
        <v>23395</v>
      </c>
      <c r="AV272" s="356">
        <v>55.453495718363463</v>
      </c>
      <c r="AW272" s="160">
        <v>21509</v>
      </c>
      <c r="AX272" s="160">
        <v>947</v>
      </c>
      <c r="AY272" s="160">
        <v>947</v>
      </c>
      <c r="AZ272" s="161">
        <v>8.8998740672518468E-3</v>
      </c>
      <c r="BA272" s="162">
        <v>0.16469904963041185</v>
      </c>
      <c r="BB272" s="160">
        <v>15597</v>
      </c>
      <c r="BC272" s="163">
        <v>222661.21689160477</v>
      </c>
      <c r="BD272" s="160">
        <v>186</v>
      </c>
      <c r="BE272" s="160">
        <v>186</v>
      </c>
      <c r="BF272" s="161">
        <v>1.7480217280980395E-3</v>
      </c>
      <c r="BG272" s="162">
        <v>0.17510752688172043</v>
      </c>
      <c r="BH272" s="160">
        <v>3257</v>
      </c>
      <c r="BI272" s="163">
        <v>43732.826126545391</v>
      </c>
      <c r="BJ272" s="160">
        <v>20376</v>
      </c>
      <c r="BK272" s="160">
        <v>20376</v>
      </c>
      <c r="BL272" s="161">
        <v>0.19149296092325621</v>
      </c>
      <c r="BM272" s="162">
        <v>0.2110001963093836</v>
      </c>
      <c r="BN272" s="160">
        <v>429934</v>
      </c>
      <c r="BO272" s="163">
        <v>2201651.9293417782</v>
      </c>
    </row>
    <row r="273" spans="1:67" x14ac:dyDescent="0.3">
      <c r="A273" s="19" t="s">
        <v>597</v>
      </c>
      <c r="B273" s="16" t="s">
        <v>643</v>
      </c>
      <c r="C273" s="160">
        <v>121882</v>
      </c>
      <c r="D273" s="160">
        <v>108882</v>
      </c>
      <c r="E273" s="161">
        <v>0.54938467826165938</v>
      </c>
      <c r="F273" s="162">
        <v>0.798380173031355</v>
      </c>
      <c r="G273" s="160">
        <v>8692923</v>
      </c>
      <c r="H273" s="163">
        <v>355697023.31400001</v>
      </c>
      <c r="I273" s="163">
        <v>7377232.5486121289</v>
      </c>
      <c r="J273" s="160">
        <v>1282</v>
      </c>
      <c r="K273" s="160">
        <v>1282</v>
      </c>
      <c r="L273" s="161">
        <v>6.4685729278617888E-3</v>
      </c>
      <c r="M273" s="162">
        <v>0.51000780031201243</v>
      </c>
      <c r="N273" s="160">
        <v>65383</v>
      </c>
      <c r="O273" s="163">
        <v>2675341.594</v>
      </c>
      <c r="P273" s="163">
        <v>393775.11584144394</v>
      </c>
      <c r="Q273" s="160">
        <v>754</v>
      </c>
      <c r="R273" s="160">
        <v>754</v>
      </c>
      <c r="S273" s="161">
        <v>3.8044492883056074E-3</v>
      </c>
      <c r="T273" s="162">
        <v>8.3023872679045083E-2</v>
      </c>
      <c r="U273" s="160">
        <v>6260</v>
      </c>
      <c r="V273" s="165">
        <v>256146.68</v>
      </c>
      <c r="W273" s="163">
        <v>61636.955949899842</v>
      </c>
      <c r="X273" s="160">
        <v>4249</v>
      </c>
      <c r="Y273" s="160">
        <v>4249</v>
      </c>
      <c r="Z273" s="161">
        <v>2.1439131334231466E-2</v>
      </c>
      <c r="AA273" s="162">
        <v>0.53158860908449046</v>
      </c>
      <c r="AB273" s="160">
        <v>225872</v>
      </c>
      <c r="AC273" s="165">
        <v>9242230.4959999993</v>
      </c>
      <c r="AD273" s="163">
        <v>557121.87126929848</v>
      </c>
      <c r="AE273" s="160"/>
      <c r="AF273" s="160"/>
      <c r="AG273" s="161">
        <v>0</v>
      </c>
      <c r="AH273" s="162">
        <v>0</v>
      </c>
      <c r="AI273" s="160"/>
      <c r="AJ273" s="163">
        <v>0</v>
      </c>
      <c r="AK273" s="160"/>
      <c r="AL273" s="160"/>
      <c r="AM273" s="162">
        <v>0</v>
      </c>
      <c r="AN273" s="160"/>
      <c r="AO273" s="160">
        <v>0</v>
      </c>
      <c r="AP273" s="160"/>
      <c r="AQ273" s="160">
        <v>120</v>
      </c>
      <c r="AR273" s="160">
        <v>120</v>
      </c>
      <c r="AS273" s="161">
        <v>6.0548264535367758E-4</v>
      </c>
      <c r="AT273" s="162">
        <v>0.21183333333333335</v>
      </c>
      <c r="AU273" s="160">
        <v>2542</v>
      </c>
      <c r="AV273" s="356">
        <v>52.771920000000001</v>
      </c>
      <c r="AW273" s="160">
        <v>82902</v>
      </c>
      <c r="AX273" s="160">
        <v>861</v>
      </c>
      <c r="AY273" s="160">
        <v>861</v>
      </c>
      <c r="AZ273" s="161">
        <v>4.3443379804126367E-3</v>
      </c>
      <c r="BA273" s="162">
        <v>0.15249709639953543</v>
      </c>
      <c r="BB273" s="160">
        <v>13130</v>
      </c>
      <c r="BC273" s="163">
        <v>202440.66287610531</v>
      </c>
      <c r="BD273" s="160"/>
      <c r="BE273" s="160"/>
      <c r="BF273" s="161">
        <v>0</v>
      </c>
      <c r="BG273" s="162">
        <v>0</v>
      </c>
      <c r="BH273" s="160"/>
      <c r="BI273" s="163">
        <v>0</v>
      </c>
      <c r="BJ273" s="160">
        <v>82041</v>
      </c>
      <c r="BK273" s="160">
        <v>82041</v>
      </c>
      <c r="BL273" s="161">
        <v>0.4139533475621755</v>
      </c>
      <c r="BM273" s="162">
        <v>0.1775999804975561</v>
      </c>
      <c r="BN273" s="160">
        <v>1457048</v>
      </c>
      <c r="BO273" s="163">
        <v>8864631.2296392228</v>
      </c>
    </row>
    <row r="274" spans="1:67" x14ac:dyDescent="0.3">
      <c r="A274" s="19" t="s">
        <v>597</v>
      </c>
      <c r="B274" s="16" t="s">
        <v>644</v>
      </c>
      <c r="C274" s="160">
        <v>109598</v>
      </c>
      <c r="D274" s="160">
        <v>101544</v>
      </c>
      <c r="E274" s="161">
        <v>0.53119899560577521</v>
      </c>
      <c r="F274" s="162">
        <v>0.8059365398251005</v>
      </c>
      <c r="G274" s="160">
        <v>8183802</v>
      </c>
      <c r="H274" s="163">
        <v>334864810.236</v>
      </c>
      <c r="I274" s="163">
        <v>6880050.89836952</v>
      </c>
      <c r="J274" s="160">
        <v>552</v>
      </c>
      <c r="K274" s="160">
        <v>552</v>
      </c>
      <c r="L274" s="161">
        <v>2.8876333961079725E-3</v>
      </c>
      <c r="M274" s="162">
        <v>0.55409420289855071</v>
      </c>
      <c r="N274" s="160">
        <v>30586</v>
      </c>
      <c r="O274" s="163">
        <v>1251517.9480000001</v>
      </c>
      <c r="P274" s="163">
        <v>169550.5959005281</v>
      </c>
      <c r="Q274" s="160">
        <v>686</v>
      </c>
      <c r="R274" s="160">
        <v>686</v>
      </c>
      <c r="S274" s="161">
        <v>3.5886168654530237E-3</v>
      </c>
      <c r="T274" s="162">
        <v>7.8279883381924209E-2</v>
      </c>
      <c r="U274" s="160">
        <v>5370</v>
      </c>
      <c r="V274" s="165">
        <v>219729.66</v>
      </c>
      <c r="W274" s="163">
        <v>56078.185386778896</v>
      </c>
      <c r="X274" s="160">
        <v>1304</v>
      </c>
      <c r="Y274" s="160">
        <v>1304</v>
      </c>
      <c r="Z274" s="161">
        <v>6.8215107763130358E-3</v>
      </c>
      <c r="AA274" s="162">
        <v>0.55398006134969324</v>
      </c>
      <c r="AB274" s="160">
        <v>72239</v>
      </c>
      <c r="AC274" s="165">
        <v>2955875.4019999998</v>
      </c>
      <c r="AD274" s="163">
        <v>170978.32905040367</v>
      </c>
      <c r="AE274" s="160"/>
      <c r="AF274" s="160"/>
      <c r="AG274" s="161">
        <v>0</v>
      </c>
      <c r="AH274" s="162">
        <v>0</v>
      </c>
      <c r="AI274" s="160"/>
      <c r="AJ274" s="163">
        <v>0</v>
      </c>
      <c r="AK274" s="160"/>
      <c r="AL274" s="160"/>
      <c r="AM274" s="162">
        <v>0</v>
      </c>
      <c r="AN274" s="160"/>
      <c r="AO274" s="160">
        <v>0</v>
      </c>
      <c r="AP274" s="160"/>
      <c r="AQ274" s="160"/>
      <c r="AR274" s="160"/>
      <c r="AS274" s="161">
        <v>0</v>
      </c>
      <c r="AT274" s="162">
        <v>0</v>
      </c>
      <c r="AU274" s="160"/>
      <c r="AV274" s="356">
        <v>0</v>
      </c>
      <c r="AW274" s="160">
        <v>87074</v>
      </c>
      <c r="AX274" s="160">
        <v>1905</v>
      </c>
      <c r="AY274" s="160">
        <v>1905</v>
      </c>
      <c r="AZ274" s="161">
        <v>9.9654739485247959E-3</v>
      </c>
      <c r="BA274" s="162">
        <v>0.17710236220472442</v>
      </c>
      <c r="BB274" s="160">
        <v>33738</v>
      </c>
      <c r="BC274" s="163">
        <v>447908.78371542465</v>
      </c>
      <c r="BD274" s="160"/>
      <c r="BE274" s="160"/>
      <c r="BF274" s="161">
        <v>0</v>
      </c>
      <c r="BG274" s="162">
        <v>0</v>
      </c>
      <c r="BH274" s="160"/>
      <c r="BI274" s="163">
        <v>0</v>
      </c>
      <c r="BJ274" s="160">
        <v>85169</v>
      </c>
      <c r="BK274" s="160">
        <v>85169</v>
      </c>
      <c r="BL274" s="161">
        <v>0.44553776940782591</v>
      </c>
      <c r="BM274" s="162">
        <v>0.18640009862743487</v>
      </c>
      <c r="BN274" s="160">
        <v>1587551</v>
      </c>
      <c r="BO274" s="163">
        <v>9202615.487343438</v>
      </c>
    </row>
    <row r="275" spans="1:67" x14ac:dyDescent="0.3">
      <c r="A275" s="19" t="s">
        <v>597</v>
      </c>
      <c r="B275" s="16" t="s">
        <v>646</v>
      </c>
      <c r="C275" s="160">
        <v>78317</v>
      </c>
      <c r="D275" s="160">
        <v>77964</v>
      </c>
      <c r="E275" s="161">
        <v>0.48740294327260908</v>
      </c>
      <c r="F275" s="162">
        <v>0.7914547739982557</v>
      </c>
      <c r="G275" s="160">
        <v>6170498</v>
      </c>
      <c r="H275" s="163">
        <v>252484437.164</v>
      </c>
      <c r="I275" s="163">
        <v>5282402.5864697192</v>
      </c>
      <c r="J275" s="160"/>
      <c r="K275" s="160"/>
      <c r="L275" s="161">
        <v>0</v>
      </c>
      <c r="M275" s="162">
        <v>0</v>
      </c>
      <c r="N275" s="160"/>
      <c r="O275" s="163">
        <v>0</v>
      </c>
      <c r="P275" s="163">
        <v>0</v>
      </c>
      <c r="Q275" s="160">
        <v>348</v>
      </c>
      <c r="R275" s="160">
        <v>348</v>
      </c>
      <c r="S275" s="161">
        <v>2.175571087410445E-3</v>
      </c>
      <c r="T275" s="162">
        <v>9.3735632183908055E-2</v>
      </c>
      <c r="U275" s="160">
        <v>3262</v>
      </c>
      <c r="V275" s="165">
        <v>133474.516</v>
      </c>
      <c r="W275" s="163">
        <v>28447.825823030696</v>
      </c>
      <c r="X275" s="160">
        <v>1043</v>
      </c>
      <c r="Y275" s="160">
        <v>1043</v>
      </c>
      <c r="Z275" s="161">
        <v>6.5204616211755589E-3</v>
      </c>
      <c r="AA275" s="162">
        <v>0.51243528283796747</v>
      </c>
      <c r="AB275" s="160">
        <v>53447</v>
      </c>
      <c r="AC275" s="165">
        <v>2186944.3459999999</v>
      </c>
      <c r="AD275" s="163">
        <v>136756.43957022319</v>
      </c>
      <c r="AE275" s="160"/>
      <c r="AF275" s="160"/>
      <c r="AG275" s="161">
        <v>0</v>
      </c>
      <c r="AH275" s="162">
        <v>0</v>
      </c>
      <c r="AI275" s="160"/>
      <c r="AJ275" s="163">
        <v>0</v>
      </c>
      <c r="AK275" s="160"/>
      <c r="AL275" s="160"/>
      <c r="AM275" s="162">
        <v>0</v>
      </c>
      <c r="AN275" s="160"/>
      <c r="AO275" s="160">
        <v>0</v>
      </c>
      <c r="AP275" s="160"/>
      <c r="AQ275" s="160"/>
      <c r="AR275" s="160"/>
      <c r="AS275" s="161">
        <v>0</v>
      </c>
      <c r="AT275" s="162">
        <v>0</v>
      </c>
      <c r="AU275" s="160"/>
      <c r="AV275" s="356">
        <v>0</v>
      </c>
      <c r="AW275" s="160">
        <v>80603</v>
      </c>
      <c r="AX275" s="160">
        <v>383</v>
      </c>
      <c r="AY275" s="160">
        <v>383</v>
      </c>
      <c r="AZ275" s="161">
        <v>2.3943785243626453E-3</v>
      </c>
      <c r="BA275" s="162">
        <v>0.17989556135770235</v>
      </c>
      <c r="BB275" s="160">
        <v>6890</v>
      </c>
      <c r="BC275" s="163">
        <v>90052.002185305842</v>
      </c>
      <c r="BD275" s="160"/>
      <c r="BE275" s="160"/>
      <c r="BF275" s="161">
        <v>0</v>
      </c>
      <c r="BG275" s="162">
        <v>0</v>
      </c>
      <c r="BH275" s="160"/>
      <c r="BI275" s="163">
        <v>0</v>
      </c>
      <c r="BJ275" s="160">
        <v>80220</v>
      </c>
      <c r="BK275" s="160">
        <v>80220</v>
      </c>
      <c r="BL275" s="161">
        <v>0.50150664549444224</v>
      </c>
      <c r="BM275" s="162">
        <v>0.17969995013712292</v>
      </c>
      <c r="BN275" s="160">
        <v>1441553</v>
      </c>
      <c r="BO275" s="163">
        <v>8667869.9338337965</v>
      </c>
    </row>
    <row r="276" spans="1:67" x14ac:dyDescent="0.3">
      <c r="A276" s="19" t="s">
        <v>597</v>
      </c>
      <c r="B276" s="16" t="s">
        <v>648</v>
      </c>
      <c r="C276" s="160">
        <v>105015</v>
      </c>
      <c r="D276" s="160">
        <v>103097</v>
      </c>
      <c r="E276" s="161">
        <v>0.56448822260427733</v>
      </c>
      <c r="F276" s="162">
        <v>0.78633772078721975</v>
      </c>
      <c r="G276" s="160">
        <v>8106906</v>
      </c>
      <c r="H276" s="163">
        <v>331718379.708</v>
      </c>
      <c r="I276" s="163">
        <v>6985273.4525841242</v>
      </c>
      <c r="J276" s="160"/>
      <c r="K276" s="160"/>
      <c r="L276" s="161">
        <v>0</v>
      </c>
      <c r="M276" s="162">
        <v>0</v>
      </c>
      <c r="N276" s="160"/>
      <c r="O276" s="163">
        <v>0</v>
      </c>
      <c r="P276" s="163">
        <v>0</v>
      </c>
      <c r="Q276" s="160">
        <v>1420</v>
      </c>
      <c r="R276" s="160">
        <v>1420</v>
      </c>
      <c r="S276" s="161">
        <v>7.7749427829914911E-3</v>
      </c>
      <c r="T276" s="162">
        <v>9.5880281690140845E-2</v>
      </c>
      <c r="U276" s="160">
        <v>13615</v>
      </c>
      <c r="V276" s="165">
        <v>557098.56999999995</v>
      </c>
      <c r="W276" s="163">
        <v>116080.20881811375</v>
      </c>
      <c r="X276" s="160">
        <v>2436</v>
      </c>
      <c r="Y276" s="160">
        <v>2436</v>
      </c>
      <c r="Z276" s="161">
        <v>1.3337859591103713E-2</v>
      </c>
      <c r="AA276" s="162">
        <v>0.54273809523809524</v>
      </c>
      <c r="AB276" s="160">
        <v>132211</v>
      </c>
      <c r="AC276" s="165">
        <v>5409809.6979999999</v>
      </c>
      <c r="AD276" s="163">
        <v>319404.30181501794</v>
      </c>
      <c r="AE276" s="160"/>
      <c r="AF276" s="160"/>
      <c r="AG276" s="161">
        <v>0</v>
      </c>
      <c r="AH276" s="162">
        <v>0</v>
      </c>
      <c r="AI276" s="160"/>
      <c r="AJ276" s="163">
        <v>0</v>
      </c>
      <c r="AK276" s="160">
        <v>5</v>
      </c>
      <c r="AL276" s="160">
        <v>5</v>
      </c>
      <c r="AM276" s="162">
        <v>4.45</v>
      </c>
      <c r="AN276" s="160">
        <v>2225</v>
      </c>
      <c r="AO276" s="160">
        <v>3.5847222222222199</v>
      </c>
      <c r="AP276" s="160"/>
      <c r="AQ276" s="160">
        <v>20</v>
      </c>
      <c r="AR276" s="160">
        <v>20</v>
      </c>
      <c r="AS276" s="161">
        <v>1.0950623638016185E-4</v>
      </c>
      <c r="AT276" s="162">
        <v>0.2235</v>
      </c>
      <c r="AU276" s="160">
        <v>447</v>
      </c>
      <c r="AV276" s="356">
        <v>55.678319999999999</v>
      </c>
      <c r="AW276" s="160">
        <v>75660</v>
      </c>
      <c r="AX276" s="160">
        <v>113</v>
      </c>
      <c r="AY276" s="160">
        <v>113</v>
      </c>
      <c r="AZ276" s="161">
        <v>6.1871023554791447E-4</v>
      </c>
      <c r="BA276" s="162">
        <v>0.1427433628318584</v>
      </c>
      <c r="BB276" s="160">
        <v>1613</v>
      </c>
      <c r="BC276" s="163">
        <v>26568.867485481882</v>
      </c>
      <c r="BD276" s="160"/>
      <c r="BE276" s="160"/>
      <c r="BF276" s="161">
        <v>0</v>
      </c>
      <c r="BG276" s="162">
        <v>0</v>
      </c>
      <c r="BH276" s="160"/>
      <c r="BI276" s="163">
        <v>0</v>
      </c>
      <c r="BJ276" s="160">
        <v>75547</v>
      </c>
      <c r="BK276" s="160">
        <v>75547</v>
      </c>
      <c r="BL276" s="161">
        <v>0.41364338199060435</v>
      </c>
      <c r="BM276" s="162">
        <v>0.19510000397103791</v>
      </c>
      <c r="BN276" s="160">
        <v>1473922</v>
      </c>
      <c r="BO276" s="163">
        <v>8162946.5207098201</v>
      </c>
    </row>
    <row r="277" spans="1:67" x14ac:dyDescent="0.3">
      <c r="A277" s="19" t="s">
        <v>597</v>
      </c>
      <c r="B277" s="16" t="s">
        <v>650</v>
      </c>
      <c r="C277" s="160">
        <v>49036</v>
      </c>
      <c r="D277" s="160">
        <v>49036</v>
      </c>
      <c r="E277" s="161">
        <v>0.55402901432638862</v>
      </c>
      <c r="F277" s="162">
        <v>0.79163349375968683</v>
      </c>
      <c r="G277" s="160">
        <v>3881854</v>
      </c>
      <c r="H277" s="163">
        <v>158837701.972</v>
      </c>
      <c r="I277" s="163">
        <v>3322403.8431856907</v>
      </c>
      <c r="J277" s="160"/>
      <c r="K277" s="160"/>
      <c r="L277" s="161">
        <v>0</v>
      </c>
      <c r="M277" s="162">
        <v>0</v>
      </c>
      <c r="N277" s="160"/>
      <c r="O277" s="163">
        <v>0</v>
      </c>
      <c r="P277" s="163">
        <v>0</v>
      </c>
      <c r="Q277" s="160">
        <v>324</v>
      </c>
      <c r="R277" s="160">
        <v>324</v>
      </c>
      <c r="S277" s="161">
        <v>3.660686039680029E-3</v>
      </c>
      <c r="T277" s="162">
        <v>9.0648148148148144E-2</v>
      </c>
      <c r="U277" s="160">
        <v>2937</v>
      </c>
      <c r="V277" s="165">
        <v>120176.166</v>
      </c>
      <c r="W277" s="163">
        <v>26485.90680075272</v>
      </c>
      <c r="X277" s="160">
        <v>94</v>
      </c>
      <c r="Y277" s="160">
        <v>94</v>
      </c>
      <c r="Z277" s="161">
        <v>1.0620508880553169E-3</v>
      </c>
      <c r="AA277" s="162">
        <v>0.50627659574468087</v>
      </c>
      <c r="AB277" s="160">
        <v>4759</v>
      </c>
      <c r="AC277" s="165">
        <v>194728.76199999999</v>
      </c>
      <c r="AD277" s="163">
        <v>12325.124946884927</v>
      </c>
      <c r="AE277" s="160"/>
      <c r="AF277" s="160"/>
      <c r="AG277" s="161">
        <v>0</v>
      </c>
      <c r="AH277" s="162">
        <v>0</v>
      </c>
      <c r="AI277" s="160"/>
      <c r="AJ277" s="163">
        <v>0</v>
      </c>
      <c r="AK277" s="160"/>
      <c r="AL277" s="160"/>
      <c r="AM277" s="162">
        <v>0</v>
      </c>
      <c r="AN277" s="160"/>
      <c r="AO277" s="160">
        <v>0</v>
      </c>
      <c r="AP277" s="160"/>
      <c r="AQ277" s="160">
        <v>30</v>
      </c>
      <c r="AR277" s="160">
        <v>30</v>
      </c>
      <c r="AS277" s="161">
        <v>3.3895241108148418E-4</v>
      </c>
      <c r="AT277" s="162">
        <v>0.22</v>
      </c>
      <c r="AU277" s="160">
        <v>660</v>
      </c>
      <c r="AV277" s="356">
        <v>54.806400000000004</v>
      </c>
      <c r="AW277" s="160">
        <v>39024</v>
      </c>
      <c r="AX277" s="160">
        <v>60</v>
      </c>
      <c r="AY277" s="160">
        <v>60</v>
      </c>
      <c r="AZ277" s="161">
        <v>6.7790482216296835E-4</v>
      </c>
      <c r="BA277" s="162">
        <v>0.14916666666666667</v>
      </c>
      <c r="BB277" s="160">
        <v>895</v>
      </c>
      <c r="BC277" s="163">
        <v>14107.363266627548</v>
      </c>
      <c r="BD277" s="160"/>
      <c r="BE277" s="160"/>
      <c r="BF277" s="161">
        <v>0</v>
      </c>
      <c r="BG277" s="162">
        <v>0</v>
      </c>
      <c r="BH277" s="160"/>
      <c r="BI277" s="163">
        <v>0</v>
      </c>
      <c r="BJ277" s="160">
        <v>38964</v>
      </c>
      <c r="BK277" s="160">
        <v>38964</v>
      </c>
      <c r="BL277" s="161">
        <v>0.44023139151263163</v>
      </c>
      <c r="BM277" s="162">
        <v>0.17249999999999999</v>
      </c>
      <c r="BN277" s="160">
        <v>672129</v>
      </c>
      <c r="BO277" s="163">
        <v>4210108.2535764147</v>
      </c>
    </row>
    <row r="278" spans="1:67" x14ac:dyDescent="0.3">
      <c r="A278" s="19" t="s">
        <v>597</v>
      </c>
      <c r="B278" s="16" t="s">
        <v>652</v>
      </c>
      <c r="C278" s="160">
        <v>110687</v>
      </c>
      <c r="D278" s="160">
        <v>110687</v>
      </c>
      <c r="E278" s="161">
        <v>0.51842085542462113</v>
      </c>
      <c r="F278" s="162">
        <v>0.76466351062003668</v>
      </c>
      <c r="G278" s="160">
        <v>8463831</v>
      </c>
      <c r="H278" s="163">
        <v>346323036.85799998</v>
      </c>
      <c r="I278" s="163">
        <v>7499529.2069233721</v>
      </c>
      <c r="J278" s="160"/>
      <c r="K278" s="160"/>
      <c r="L278" s="161">
        <v>0</v>
      </c>
      <c r="M278" s="162">
        <v>0</v>
      </c>
      <c r="N278" s="160"/>
      <c r="O278" s="163">
        <v>0</v>
      </c>
      <c r="P278" s="163">
        <v>0</v>
      </c>
      <c r="Q278" s="160">
        <v>9057</v>
      </c>
      <c r="R278" s="160">
        <v>9057</v>
      </c>
      <c r="S278" s="161">
        <v>4.2419956160893266E-2</v>
      </c>
      <c r="T278" s="162">
        <v>9.7798387987192217E-2</v>
      </c>
      <c r="U278" s="160">
        <v>88576</v>
      </c>
      <c r="V278" s="165">
        <v>3624352.7680000002</v>
      </c>
      <c r="W278" s="163">
        <v>740379.19103215227</v>
      </c>
      <c r="X278" s="160">
        <v>5001</v>
      </c>
      <c r="Y278" s="160">
        <v>5001</v>
      </c>
      <c r="Z278" s="161">
        <v>2.3423009910635666E-2</v>
      </c>
      <c r="AA278" s="162">
        <v>0.53697060587882428</v>
      </c>
      <c r="AB278" s="160">
        <v>268539</v>
      </c>
      <c r="AC278" s="165">
        <v>10988078.801999999</v>
      </c>
      <c r="AD278" s="163">
        <v>655722.8708443779</v>
      </c>
      <c r="AE278" s="160"/>
      <c r="AF278" s="160"/>
      <c r="AG278" s="161">
        <v>0</v>
      </c>
      <c r="AH278" s="162">
        <v>0</v>
      </c>
      <c r="AI278" s="160"/>
      <c r="AJ278" s="163">
        <v>0</v>
      </c>
      <c r="AK278" s="160">
        <v>10</v>
      </c>
      <c r="AL278" s="160">
        <v>10</v>
      </c>
      <c r="AM278" s="162">
        <v>3.383</v>
      </c>
      <c r="AN278" s="160">
        <v>3383</v>
      </c>
      <c r="AO278" s="160">
        <v>5.4503888888888854</v>
      </c>
      <c r="AP278" s="160"/>
      <c r="AQ278" s="160">
        <v>108</v>
      </c>
      <c r="AR278" s="160">
        <v>108</v>
      </c>
      <c r="AS278" s="161">
        <v>5.0583584690035036E-4</v>
      </c>
      <c r="AT278" s="162">
        <v>0.24009259259259261</v>
      </c>
      <c r="AU278" s="160">
        <v>2593</v>
      </c>
      <c r="AV278" s="356">
        <v>59.811866666666674</v>
      </c>
      <c r="AW278" s="160">
        <v>88645</v>
      </c>
      <c r="AX278" s="160">
        <v>351</v>
      </c>
      <c r="AY278" s="160">
        <v>351</v>
      </c>
      <c r="AZ278" s="161">
        <v>1.6439665024261386E-3</v>
      </c>
      <c r="BA278" s="162">
        <v>0.1735042735042735</v>
      </c>
      <c r="BB278" s="160">
        <v>6090</v>
      </c>
      <c r="BC278" s="163">
        <v>82528.075109771147</v>
      </c>
      <c r="BD278" s="160">
        <v>18</v>
      </c>
      <c r="BE278" s="160">
        <v>18</v>
      </c>
      <c r="BF278" s="161">
        <v>8.4305974483391726E-5</v>
      </c>
      <c r="BG278" s="162">
        <v>0.1388888888888889</v>
      </c>
      <c r="BH278" s="160">
        <v>250</v>
      </c>
      <c r="BI278" s="163">
        <v>4232.2089799882642</v>
      </c>
      <c r="BJ278" s="160">
        <v>88276</v>
      </c>
      <c r="BK278" s="160">
        <v>88276</v>
      </c>
      <c r="BL278" s="161">
        <v>0.41345523352754932</v>
      </c>
      <c r="BM278" s="162">
        <v>0.19369998640627123</v>
      </c>
      <c r="BN278" s="160">
        <v>1709906</v>
      </c>
      <c r="BO278" s="163">
        <v>9538330.6691487413</v>
      </c>
    </row>
    <row r="279" spans="1:67" x14ac:dyDescent="0.3">
      <c r="A279" s="19" t="s">
        <v>597</v>
      </c>
      <c r="B279" s="16" t="s">
        <v>654</v>
      </c>
      <c r="C279" s="160">
        <v>49265</v>
      </c>
      <c r="D279" s="160">
        <v>44682</v>
      </c>
      <c r="E279" s="161">
        <v>0.42858376097069684</v>
      </c>
      <c r="F279" s="162">
        <v>0.76707868940512958</v>
      </c>
      <c r="G279" s="160">
        <v>3427461</v>
      </c>
      <c r="H279" s="163">
        <v>140244849.19799998</v>
      </c>
      <c r="I279" s="163">
        <v>3027401.2668493153</v>
      </c>
      <c r="J279" s="160">
        <v>2943</v>
      </c>
      <c r="K279" s="160">
        <v>2943</v>
      </c>
      <c r="L279" s="161">
        <v>2.8228861925087525E-2</v>
      </c>
      <c r="M279" s="162">
        <v>0.77429833503227996</v>
      </c>
      <c r="N279" s="160">
        <v>227876</v>
      </c>
      <c r="O279" s="163">
        <v>9324230.1679999996</v>
      </c>
      <c r="P279" s="163">
        <v>903962.68792618532</v>
      </c>
      <c r="Q279" s="160">
        <v>15703</v>
      </c>
      <c r="R279" s="160">
        <v>15703</v>
      </c>
      <c r="S279" s="161">
        <v>0.15062107332981631</v>
      </c>
      <c r="T279" s="162">
        <v>0.1068897662866968</v>
      </c>
      <c r="U279" s="160">
        <v>167849</v>
      </c>
      <c r="V279" s="165">
        <v>6868045.3820000002</v>
      </c>
      <c r="W279" s="163">
        <v>1283667.266951296</v>
      </c>
      <c r="X279" s="160">
        <v>5814</v>
      </c>
      <c r="Y279" s="160">
        <v>5814</v>
      </c>
      <c r="Z279" s="161">
        <v>5.5767109491151504E-2</v>
      </c>
      <c r="AA279" s="162">
        <v>0.53772617819057444</v>
      </c>
      <c r="AB279" s="160">
        <v>312634</v>
      </c>
      <c r="AC279" s="165">
        <v>12792358.012</v>
      </c>
      <c r="AD279" s="163">
        <v>762322.08979988261</v>
      </c>
      <c r="AE279" s="160">
        <v>77</v>
      </c>
      <c r="AF279" s="160">
        <v>77</v>
      </c>
      <c r="AG279" s="161">
        <v>7.3857368951129438E-4</v>
      </c>
      <c r="AH279" s="162">
        <v>0.12779220779220779</v>
      </c>
      <c r="AI279" s="160">
        <v>984</v>
      </c>
      <c r="AJ279" s="163">
        <v>11747.637643916554</v>
      </c>
      <c r="AK279" s="160"/>
      <c r="AL279" s="160"/>
      <c r="AM279" s="162">
        <v>0</v>
      </c>
      <c r="AN279" s="160"/>
      <c r="AO279" s="160">
        <v>0</v>
      </c>
      <c r="AP279" s="160"/>
      <c r="AQ279" s="160">
        <v>32</v>
      </c>
      <c r="AR279" s="160">
        <v>32</v>
      </c>
      <c r="AS279" s="161">
        <v>3.0693971512157691E-4</v>
      </c>
      <c r="AT279" s="162">
        <v>0.32</v>
      </c>
      <c r="AU279" s="160">
        <v>1024</v>
      </c>
      <c r="AV279" s="356">
        <v>79.718400000000003</v>
      </c>
      <c r="AW279" s="160">
        <v>35004</v>
      </c>
      <c r="AX279" s="160">
        <v>1235</v>
      </c>
      <c r="AY279" s="160">
        <v>1235</v>
      </c>
      <c r="AZ279" s="161">
        <v>1.1845954630473358E-2</v>
      </c>
      <c r="BA279" s="162">
        <v>0.20220242914979758</v>
      </c>
      <c r="BB279" s="160">
        <v>24972</v>
      </c>
      <c r="BC279" s="163">
        <v>290376.56057141704</v>
      </c>
      <c r="BD279" s="160"/>
      <c r="BE279" s="160"/>
      <c r="BF279" s="161">
        <v>0</v>
      </c>
      <c r="BG279" s="162">
        <v>0</v>
      </c>
      <c r="BH279" s="160"/>
      <c r="BI279" s="163">
        <v>0</v>
      </c>
      <c r="BJ279" s="160">
        <v>33769</v>
      </c>
      <c r="BK279" s="160">
        <v>33769</v>
      </c>
      <c r="BL279" s="161">
        <v>0.32390772624814157</v>
      </c>
      <c r="BM279" s="162">
        <v>0.21130000888388761</v>
      </c>
      <c r="BN279" s="160">
        <v>713539</v>
      </c>
      <c r="BO279" s="163">
        <v>3648782.0966795492</v>
      </c>
    </row>
    <row r="280" spans="1:67" x14ac:dyDescent="0.3">
      <c r="A280" s="19" t="s">
        <v>597</v>
      </c>
      <c r="B280" s="16" t="s">
        <v>656</v>
      </c>
      <c r="C280" s="160">
        <v>90909</v>
      </c>
      <c r="D280" s="160">
        <v>89612</v>
      </c>
      <c r="E280" s="161">
        <v>0.55578158723858195</v>
      </c>
      <c r="F280" s="162">
        <v>0.77127226264339599</v>
      </c>
      <c r="G280" s="160">
        <v>6911525</v>
      </c>
      <c r="H280" s="163">
        <v>282805779.94999999</v>
      </c>
      <c r="I280" s="163">
        <v>6071605.6202699253</v>
      </c>
      <c r="J280" s="160"/>
      <c r="K280" s="160"/>
      <c r="L280" s="161">
        <v>0</v>
      </c>
      <c r="M280" s="162">
        <v>0</v>
      </c>
      <c r="N280" s="160"/>
      <c r="O280" s="163">
        <v>0</v>
      </c>
      <c r="P280" s="163">
        <v>0</v>
      </c>
      <c r="Q280" s="160">
        <v>2214</v>
      </c>
      <c r="R280" s="160">
        <v>2214</v>
      </c>
      <c r="S280" s="161">
        <v>1.3731424743853729E-2</v>
      </c>
      <c r="T280" s="162">
        <v>0.11302168021680217</v>
      </c>
      <c r="U280" s="160">
        <v>25023</v>
      </c>
      <c r="V280" s="165">
        <v>1023891.1139999999</v>
      </c>
      <c r="W280" s="163">
        <v>180987.02980514357</v>
      </c>
      <c r="X280" s="160">
        <v>359</v>
      </c>
      <c r="Y280" s="160">
        <v>359</v>
      </c>
      <c r="Z280" s="161">
        <v>2.226549902006996E-3</v>
      </c>
      <c r="AA280" s="162">
        <v>0.52562674094707518</v>
      </c>
      <c r="AB280" s="160">
        <v>18870</v>
      </c>
      <c r="AC280" s="165">
        <v>772122.66</v>
      </c>
      <c r="AD280" s="163">
        <v>47071.487829060519</v>
      </c>
      <c r="AE280" s="160">
        <v>46</v>
      </c>
      <c r="AF280" s="160">
        <v>46</v>
      </c>
      <c r="AG280" s="161">
        <v>2.8529608772234489E-4</v>
      </c>
      <c r="AH280" s="162">
        <v>0.11565217391304347</v>
      </c>
      <c r="AI280" s="160">
        <v>532</v>
      </c>
      <c r="AJ280" s="163">
        <v>7018.069241820278</v>
      </c>
      <c r="AK280" s="160"/>
      <c r="AL280" s="160"/>
      <c r="AM280" s="162">
        <v>0</v>
      </c>
      <c r="AN280" s="160"/>
      <c r="AO280" s="160">
        <v>0</v>
      </c>
      <c r="AP280" s="160"/>
      <c r="AQ280" s="160">
        <v>35</v>
      </c>
      <c r="AR280" s="160">
        <v>35</v>
      </c>
      <c r="AS280" s="161">
        <v>2.1707311022352329E-4</v>
      </c>
      <c r="AT280" s="162">
        <v>0.22</v>
      </c>
      <c r="AU280" s="160">
        <v>770</v>
      </c>
      <c r="AV280" s="356">
        <v>54.806400000000004</v>
      </c>
      <c r="AW280" s="160">
        <v>68970</v>
      </c>
      <c r="AX280" s="160">
        <v>315</v>
      </c>
      <c r="AY280" s="160">
        <v>315</v>
      </c>
      <c r="AZ280" s="161">
        <v>1.9536579920117095E-3</v>
      </c>
      <c r="BA280" s="162">
        <v>0.1705079365079365</v>
      </c>
      <c r="BB280" s="160">
        <v>5371</v>
      </c>
      <c r="BC280" s="163">
        <v>74063.657149794628</v>
      </c>
      <c r="BD280" s="160"/>
      <c r="BE280" s="160"/>
      <c r="BF280" s="161">
        <v>0</v>
      </c>
      <c r="BG280" s="162">
        <v>0</v>
      </c>
      <c r="BH280" s="160"/>
      <c r="BI280" s="163">
        <v>0</v>
      </c>
      <c r="BJ280" s="160">
        <v>68655</v>
      </c>
      <c r="BK280" s="160">
        <v>68655</v>
      </c>
      <c r="BL280" s="161">
        <v>0.42580441092559973</v>
      </c>
      <c r="BM280" s="162">
        <v>0.182</v>
      </c>
      <c r="BN280" s="160">
        <v>1249521</v>
      </c>
      <c r="BO280" s="163">
        <v>7418257.420934421</v>
      </c>
    </row>
    <row r="281" spans="1:67" x14ac:dyDescent="0.3">
      <c r="A281" s="19" t="s">
        <v>658</v>
      </c>
      <c r="B281" s="16" t="s">
        <v>662</v>
      </c>
      <c r="C281" s="160">
        <v>35709</v>
      </c>
      <c r="D281" s="160">
        <v>35709</v>
      </c>
      <c r="E281" s="161">
        <v>0.29050602017572402</v>
      </c>
      <c r="F281" s="162">
        <v>0.77691842392674115</v>
      </c>
      <c r="G281" s="160">
        <v>2774298</v>
      </c>
      <c r="H281" s="163">
        <v>113518725.564</v>
      </c>
      <c r="I281" s="163">
        <v>2419441.2031225595</v>
      </c>
      <c r="J281" s="160">
        <v>61417</v>
      </c>
      <c r="K281" s="160">
        <v>61417</v>
      </c>
      <c r="L281" s="161">
        <v>0.49965017897819719</v>
      </c>
      <c r="M281" s="162">
        <v>0.54527183027500525</v>
      </c>
      <c r="N281" s="160">
        <v>3348896</v>
      </c>
      <c r="O281" s="163">
        <v>137030126.528</v>
      </c>
      <c r="P281" s="163">
        <v>18864653.89207017</v>
      </c>
      <c r="Q281" s="160"/>
      <c r="R281" s="160"/>
      <c r="S281" s="161">
        <v>0</v>
      </c>
      <c r="T281" s="162">
        <v>0</v>
      </c>
      <c r="U281" s="160"/>
      <c r="V281" s="165">
        <v>0</v>
      </c>
      <c r="W281" s="163">
        <v>0</v>
      </c>
      <c r="X281" s="160">
        <v>4466</v>
      </c>
      <c r="Y281" s="160">
        <v>4466</v>
      </c>
      <c r="Z281" s="161">
        <v>3.6332574031890663E-2</v>
      </c>
      <c r="AA281" s="162">
        <v>0.47850873264666371</v>
      </c>
      <c r="AB281" s="160">
        <v>213702</v>
      </c>
      <c r="AC281" s="165">
        <v>8744258.4360000007</v>
      </c>
      <c r="AD281" s="163">
        <v>585574.55332753283</v>
      </c>
      <c r="AE281" s="160">
        <v>2284</v>
      </c>
      <c r="AF281" s="160">
        <v>2284</v>
      </c>
      <c r="AG281" s="161">
        <v>1.8581191018548649E-2</v>
      </c>
      <c r="AH281" s="162">
        <v>0.32556042031523647</v>
      </c>
      <c r="AI281" s="160">
        <v>74358</v>
      </c>
      <c r="AJ281" s="163">
        <v>348462.39452864166</v>
      </c>
      <c r="AK281" s="160"/>
      <c r="AL281" s="160"/>
      <c r="AM281" s="162">
        <v>0</v>
      </c>
      <c r="AN281" s="160"/>
      <c r="AO281" s="160">
        <v>0</v>
      </c>
      <c r="AP281" s="160"/>
      <c r="AQ281" s="160">
        <v>2826</v>
      </c>
      <c r="AR281" s="160">
        <v>2826</v>
      </c>
      <c r="AS281" s="161">
        <v>2.2990562967783925E-2</v>
      </c>
      <c r="AT281" s="162">
        <v>0.2219992922859165</v>
      </c>
      <c r="AU281" s="160">
        <v>62737</v>
      </c>
      <c r="AV281" s="356">
        <v>55.304463694267518</v>
      </c>
      <c r="AW281" s="160">
        <v>16218</v>
      </c>
      <c r="AX281" s="160">
        <v>2</v>
      </c>
      <c r="AY281" s="160">
        <v>2</v>
      </c>
      <c r="AZ281" s="161">
        <v>1.6270745200130165E-5</v>
      </c>
      <c r="BA281" s="162">
        <v>0.14499999999999999</v>
      </c>
      <c r="BB281" s="160">
        <v>29</v>
      </c>
      <c r="BC281" s="163">
        <v>470.24544222091822</v>
      </c>
      <c r="BD281" s="160">
        <v>16216</v>
      </c>
      <c r="BE281" s="160">
        <v>16216</v>
      </c>
      <c r="BF281" s="161">
        <v>0.13192320208265537</v>
      </c>
      <c r="BG281" s="162">
        <v>0.16211457819437591</v>
      </c>
      <c r="BH281" s="160">
        <v>262885</v>
      </c>
      <c r="BI281" s="163">
        <v>3812750.0455272053</v>
      </c>
      <c r="BJ281" s="160"/>
      <c r="BK281" s="160"/>
      <c r="BL281" s="161">
        <v>0</v>
      </c>
      <c r="BM281" s="162">
        <v>0</v>
      </c>
      <c r="BN281" s="160"/>
      <c r="BO281" s="163">
        <v>0</v>
      </c>
    </row>
    <row r="282" spans="1:67" x14ac:dyDescent="0.3">
      <c r="A282" s="19" t="s">
        <v>658</v>
      </c>
      <c r="B282" s="16" t="s">
        <v>663</v>
      </c>
      <c r="C282" s="160">
        <v>29311</v>
      </c>
      <c r="D282" s="160">
        <v>29246</v>
      </c>
      <c r="E282" s="161">
        <v>0.57018638384153475</v>
      </c>
      <c r="F282" s="162">
        <v>0.96434008069479593</v>
      </c>
      <c r="G282" s="160">
        <v>2820309</v>
      </c>
      <c r="H282" s="163">
        <v>115401403.662</v>
      </c>
      <c r="I282" s="163">
        <v>1981544.6365488356</v>
      </c>
      <c r="J282" s="160">
        <v>4415</v>
      </c>
      <c r="K282" s="160">
        <v>4415</v>
      </c>
      <c r="L282" s="161">
        <v>8.6075801294548851E-2</v>
      </c>
      <c r="M282" s="162">
        <v>0.5170011325028312</v>
      </c>
      <c r="N282" s="160">
        <v>228256</v>
      </c>
      <c r="O282" s="163">
        <v>9339779.0079999994</v>
      </c>
      <c r="P282" s="163">
        <v>1356097.6103275935</v>
      </c>
      <c r="Q282" s="160">
        <v>104</v>
      </c>
      <c r="R282" s="160">
        <v>104</v>
      </c>
      <c r="S282" s="161">
        <v>2.0276066443110038E-3</v>
      </c>
      <c r="T282" s="162">
        <v>7.7980769230769229E-2</v>
      </c>
      <c r="U282" s="160">
        <v>811</v>
      </c>
      <c r="V282" s="165">
        <v>33184.498</v>
      </c>
      <c r="W282" s="163">
        <v>8501.6490965379089</v>
      </c>
      <c r="X282" s="160">
        <v>3316</v>
      </c>
      <c r="Y282" s="160">
        <v>3316</v>
      </c>
      <c r="Z282" s="161">
        <v>6.4649458005147001E-2</v>
      </c>
      <c r="AA282" s="162">
        <v>0.46519903498190596</v>
      </c>
      <c r="AB282" s="160">
        <v>154260</v>
      </c>
      <c r="AC282" s="165">
        <v>6312010.6799999997</v>
      </c>
      <c r="AD282" s="163">
        <v>434788.45025394059</v>
      </c>
      <c r="AE282" s="160">
        <v>3489</v>
      </c>
      <c r="AF282" s="160">
        <v>3489</v>
      </c>
      <c r="AG282" s="161">
        <v>6.8022303673087425E-2</v>
      </c>
      <c r="AH282" s="162">
        <v>0.32813986815706508</v>
      </c>
      <c r="AI282" s="160">
        <v>114488</v>
      </c>
      <c r="AJ282" s="163">
        <v>532305.29531980329</v>
      </c>
      <c r="AK282" s="160"/>
      <c r="AL282" s="160"/>
      <c r="AM282" s="162">
        <v>0</v>
      </c>
      <c r="AN282" s="160"/>
      <c r="AO282" s="160">
        <v>0</v>
      </c>
      <c r="AP282" s="160"/>
      <c r="AQ282" s="160">
        <v>8990</v>
      </c>
      <c r="AR282" s="160">
        <v>8990</v>
      </c>
      <c r="AS282" s="161">
        <v>0.17527099742649926</v>
      </c>
      <c r="AT282" s="162">
        <v>0.27550055617352615</v>
      </c>
      <c r="AU282" s="160">
        <v>247675</v>
      </c>
      <c r="AV282" s="356">
        <v>68.632698553948828</v>
      </c>
      <c r="AW282" s="160">
        <v>1732</v>
      </c>
      <c r="AX282" s="160">
        <v>7</v>
      </c>
      <c r="AY282" s="160">
        <v>7</v>
      </c>
      <c r="AZ282" s="161">
        <v>1.3647352413631757E-4</v>
      </c>
      <c r="BA282" s="162">
        <v>0.15285714285714286</v>
      </c>
      <c r="BB282" s="160">
        <v>107</v>
      </c>
      <c r="BC282" s="163">
        <v>1645.8590477732139</v>
      </c>
      <c r="BD282" s="160">
        <v>1725</v>
      </c>
      <c r="BE282" s="160">
        <v>1725</v>
      </c>
      <c r="BF282" s="161">
        <v>3.3630975590735399E-2</v>
      </c>
      <c r="BG282" s="162">
        <v>0.182</v>
      </c>
      <c r="BH282" s="160">
        <v>31395</v>
      </c>
      <c r="BI282" s="163">
        <v>405586.69391554198</v>
      </c>
      <c r="BJ282" s="160"/>
      <c r="BK282" s="160"/>
      <c r="BL282" s="161">
        <v>0</v>
      </c>
      <c r="BM282" s="162">
        <v>0</v>
      </c>
      <c r="BN282" s="160"/>
      <c r="BO282" s="163">
        <v>0</v>
      </c>
    </row>
    <row r="283" spans="1:67" x14ac:dyDescent="0.3">
      <c r="A283" s="19" t="s">
        <v>658</v>
      </c>
      <c r="B283" s="16" t="s">
        <v>665</v>
      </c>
      <c r="C283" s="160">
        <v>28628</v>
      </c>
      <c r="D283" s="160">
        <v>28628</v>
      </c>
      <c r="E283" s="161">
        <v>0.62753178430512935</v>
      </c>
      <c r="F283" s="162">
        <v>0.70190966885566586</v>
      </c>
      <c r="G283" s="160">
        <v>2009427</v>
      </c>
      <c r="H283" s="163">
        <v>82221733.986000001</v>
      </c>
      <c r="I283" s="163">
        <v>1939672.4288832685</v>
      </c>
      <c r="J283" s="160">
        <v>7811</v>
      </c>
      <c r="K283" s="160">
        <v>7811</v>
      </c>
      <c r="L283" s="161">
        <v>0.17121876370013153</v>
      </c>
      <c r="M283" s="162">
        <v>0.49610037127128409</v>
      </c>
      <c r="N283" s="160">
        <v>387504</v>
      </c>
      <c r="O283" s="163">
        <v>15855888.672</v>
      </c>
      <c r="P283" s="163">
        <v>2399202.3633677992</v>
      </c>
      <c r="Q283" s="160"/>
      <c r="R283" s="160"/>
      <c r="S283" s="161">
        <v>0</v>
      </c>
      <c r="T283" s="162">
        <v>0</v>
      </c>
      <c r="U283" s="160"/>
      <c r="V283" s="165">
        <v>0</v>
      </c>
      <c r="W283" s="163">
        <v>0</v>
      </c>
      <c r="X283" s="160">
        <v>3618</v>
      </c>
      <c r="Y283" s="160">
        <v>3618</v>
      </c>
      <c r="Z283" s="161">
        <v>7.9307321350284968E-2</v>
      </c>
      <c r="AA283" s="162">
        <v>0.47669707020453289</v>
      </c>
      <c r="AB283" s="160">
        <v>172469</v>
      </c>
      <c r="AC283" s="165">
        <v>7057086.5419999994</v>
      </c>
      <c r="AD283" s="163">
        <v>474386.19210457092</v>
      </c>
      <c r="AE283" s="160">
        <v>362</v>
      </c>
      <c r="AF283" s="160">
        <v>362</v>
      </c>
      <c r="AG283" s="161">
        <v>7.9351161771153006E-3</v>
      </c>
      <c r="AH283" s="162">
        <v>0.30610497237569062</v>
      </c>
      <c r="AI283" s="160">
        <v>11081</v>
      </c>
      <c r="AJ283" s="163">
        <v>55229.15359867263</v>
      </c>
      <c r="AK283" s="160"/>
      <c r="AL283" s="160"/>
      <c r="AM283" s="162">
        <v>0</v>
      </c>
      <c r="AN283" s="160"/>
      <c r="AO283" s="160">
        <v>0</v>
      </c>
      <c r="AP283" s="160"/>
      <c r="AQ283" s="160">
        <v>1955</v>
      </c>
      <c r="AR283" s="160">
        <v>1955</v>
      </c>
      <c r="AS283" s="161">
        <v>4.2854011398509424E-2</v>
      </c>
      <c r="AT283" s="162">
        <v>0.28409718670076722</v>
      </c>
      <c r="AU283" s="160">
        <v>55541</v>
      </c>
      <c r="AV283" s="356">
        <v>70.774291150895138</v>
      </c>
      <c r="AW283" s="160">
        <v>3246</v>
      </c>
      <c r="AX283" s="160"/>
      <c r="AY283" s="160"/>
      <c r="AZ283" s="161">
        <v>0</v>
      </c>
      <c r="BA283" s="162">
        <v>0</v>
      </c>
      <c r="BB283" s="160"/>
      <c r="BC283" s="163">
        <v>0</v>
      </c>
      <c r="BD283" s="160">
        <v>3246</v>
      </c>
      <c r="BE283" s="160">
        <v>3246</v>
      </c>
      <c r="BF283" s="161">
        <v>7.1153003068829462E-2</v>
      </c>
      <c r="BG283" s="162">
        <v>0.13159889094269869</v>
      </c>
      <c r="BH283" s="160">
        <v>42717</v>
      </c>
      <c r="BI283" s="163">
        <v>763208.35272455029</v>
      </c>
      <c r="BJ283" s="160"/>
      <c r="BK283" s="160"/>
      <c r="BL283" s="161">
        <v>0</v>
      </c>
      <c r="BM283" s="162">
        <v>0</v>
      </c>
      <c r="BN283" s="160"/>
      <c r="BO283" s="163">
        <v>0</v>
      </c>
    </row>
    <row r="284" spans="1:67" x14ac:dyDescent="0.3">
      <c r="A284" s="19" t="s">
        <v>658</v>
      </c>
      <c r="B284" s="16" t="s">
        <v>667</v>
      </c>
      <c r="C284" s="160">
        <v>47279</v>
      </c>
      <c r="D284" s="160">
        <v>47279</v>
      </c>
      <c r="E284" s="161">
        <v>0.67321192100129579</v>
      </c>
      <c r="F284" s="162">
        <v>0.71307240000846039</v>
      </c>
      <c r="G284" s="160">
        <v>3371335</v>
      </c>
      <c r="H284" s="163">
        <v>137948285.53</v>
      </c>
      <c r="I284" s="163">
        <v>3203359.3951785681</v>
      </c>
      <c r="J284" s="160">
        <v>10017</v>
      </c>
      <c r="K284" s="160">
        <v>10017</v>
      </c>
      <c r="L284" s="161">
        <v>0.14263338506884621</v>
      </c>
      <c r="M284" s="162">
        <v>0.52410002994908655</v>
      </c>
      <c r="N284" s="160">
        <v>524991</v>
      </c>
      <c r="O284" s="163">
        <v>21481581.737999998</v>
      </c>
      <c r="P284" s="163">
        <v>3076790.4332166486</v>
      </c>
      <c r="Q284" s="160">
        <v>175</v>
      </c>
      <c r="R284" s="160">
        <v>175</v>
      </c>
      <c r="S284" s="161">
        <v>2.4918480969400103E-3</v>
      </c>
      <c r="T284" s="162">
        <v>6.7485714285714288E-2</v>
      </c>
      <c r="U284" s="160">
        <v>1181</v>
      </c>
      <c r="V284" s="165">
        <v>48324.157999999996</v>
      </c>
      <c r="W284" s="163">
        <v>14305.659537443596</v>
      </c>
      <c r="X284" s="160">
        <v>4982</v>
      </c>
      <c r="Y284" s="160">
        <v>4982</v>
      </c>
      <c r="Z284" s="161">
        <v>7.0939355536886475E-2</v>
      </c>
      <c r="AA284" s="162">
        <v>0.47023685266961057</v>
      </c>
      <c r="AB284" s="160">
        <v>234272</v>
      </c>
      <c r="AC284" s="165">
        <v>9585941.6960000005</v>
      </c>
      <c r="AD284" s="163">
        <v>653231.62218490115</v>
      </c>
      <c r="AE284" s="160">
        <v>2472</v>
      </c>
      <c r="AF284" s="160">
        <v>2472</v>
      </c>
      <c r="AG284" s="161">
        <v>3.5199134260775464E-2</v>
      </c>
      <c r="AH284" s="162">
        <v>0.33361650485436889</v>
      </c>
      <c r="AI284" s="160">
        <v>82470</v>
      </c>
      <c r="AJ284" s="163">
        <v>377144.93838651583</v>
      </c>
      <c r="AK284" s="160"/>
      <c r="AL284" s="160"/>
      <c r="AM284" s="162">
        <v>0</v>
      </c>
      <c r="AN284" s="160"/>
      <c r="AO284" s="160">
        <v>0</v>
      </c>
      <c r="AP284" s="160"/>
      <c r="AQ284" s="160">
        <v>484</v>
      </c>
      <c r="AR284" s="160">
        <v>484</v>
      </c>
      <c r="AS284" s="161">
        <v>6.8917398795369433E-3</v>
      </c>
      <c r="AT284" s="162">
        <v>0.2653099173553719</v>
      </c>
      <c r="AU284" s="160">
        <v>12841</v>
      </c>
      <c r="AV284" s="356">
        <v>66.094006611570251</v>
      </c>
      <c r="AW284" s="160">
        <v>4820</v>
      </c>
      <c r="AX284" s="160">
        <v>143</v>
      </c>
      <c r="AY284" s="160">
        <v>143</v>
      </c>
      <c r="AZ284" s="161">
        <v>2.0361958734995515E-3</v>
      </c>
      <c r="BA284" s="162">
        <v>0.13643356643356644</v>
      </c>
      <c r="BB284" s="160">
        <v>1951</v>
      </c>
      <c r="BC284" s="163">
        <v>33622.549118795658</v>
      </c>
      <c r="BD284" s="160">
        <v>4677</v>
      </c>
      <c r="BE284" s="160">
        <v>4677</v>
      </c>
      <c r="BF284" s="161">
        <v>6.6596420282219598E-2</v>
      </c>
      <c r="BG284" s="162">
        <v>0.2041992730382724</v>
      </c>
      <c r="BH284" s="160">
        <v>95504</v>
      </c>
      <c r="BI284" s="163">
        <v>1099668.9666336174</v>
      </c>
      <c r="BJ284" s="160"/>
      <c r="BK284" s="160"/>
      <c r="BL284" s="161">
        <v>0</v>
      </c>
      <c r="BM284" s="162">
        <v>0</v>
      </c>
      <c r="BN284" s="160"/>
      <c r="BO284" s="163">
        <v>0</v>
      </c>
    </row>
    <row r="285" spans="1:67" x14ac:dyDescent="0.3">
      <c r="A285" s="19" t="s">
        <v>658</v>
      </c>
      <c r="B285" s="16" t="s">
        <v>669</v>
      </c>
      <c r="C285" s="160">
        <v>34283</v>
      </c>
      <c r="D285" s="160">
        <v>34283</v>
      </c>
      <c r="E285" s="161">
        <v>0.81641741284054103</v>
      </c>
      <c r="F285" s="162">
        <v>0.60907476008517347</v>
      </c>
      <c r="G285" s="160">
        <v>2088091</v>
      </c>
      <c r="H285" s="163">
        <v>85440507.538000003</v>
      </c>
      <c r="I285" s="163">
        <v>2322823.4553376096</v>
      </c>
      <c r="J285" s="160">
        <v>3135</v>
      </c>
      <c r="K285" s="160">
        <v>3135</v>
      </c>
      <c r="L285" s="161">
        <v>7.4657077538578781E-2</v>
      </c>
      <c r="M285" s="162">
        <v>0.55250398724082939</v>
      </c>
      <c r="N285" s="160">
        <v>173210</v>
      </c>
      <c r="O285" s="163">
        <v>7087406.7800000003</v>
      </c>
      <c r="P285" s="163">
        <v>962936.80823941238</v>
      </c>
      <c r="Q285" s="160"/>
      <c r="R285" s="160"/>
      <c r="S285" s="161">
        <v>0</v>
      </c>
      <c r="T285" s="162">
        <v>0</v>
      </c>
      <c r="U285" s="160"/>
      <c r="V285" s="165">
        <v>0</v>
      </c>
      <c r="W285" s="163">
        <v>0</v>
      </c>
      <c r="X285" s="160">
        <v>2932</v>
      </c>
      <c r="Y285" s="160">
        <v>2932</v>
      </c>
      <c r="Z285" s="161">
        <v>6.9822823394932371E-2</v>
      </c>
      <c r="AA285" s="162">
        <v>0.48748294679399728</v>
      </c>
      <c r="AB285" s="160">
        <v>142930</v>
      </c>
      <c r="AC285" s="165">
        <v>5848409.7400000002</v>
      </c>
      <c r="AD285" s="163">
        <v>384439.00366241072</v>
      </c>
      <c r="AE285" s="160">
        <v>859</v>
      </c>
      <c r="AF285" s="160">
        <v>859</v>
      </c>
      <c r="AG285" s="161">
        <v>2.0456277386168793E-2</v>
      </c>
      <c r="AH285" s="162">
        <v>0.32700814901047726</v>
      </c>
      <c r="AI285" s="160">
        <v>28090</v>
      </c>
      <c r="AJ285" s="163">
        <v>131054.81475486129</v>
      </c>
      <c r="AK285" s="160"/>
      <c r="AL285" s="160"/>
      <c r="AM285" s="162">
        <v>0</v>
      </c>
      <c r="AN285" s="160"/>
      <c r="AO285" s="160">
        <v>0</v>
      </c>
      <c r="AP285" s="160"/>
      <c r="AQ285" s="160"/>
      <c r="AR285" s="160"/>
      <c r="AS285" s="161">
        <v>0</v>
      </c>
      <c r="AT285" s="162">
        <v>0</v>
      </c>
      <c r="AU285" s="160"/>
      <c r="AV285" s="356">
        <v>0</v>
      </c>
      <c r="AW285" s="160">
        <v>783</v>
      </c>
      <c r="AX285" s="160"/>
      <c r="AY285" s="160"/>
      <c r="AZ285" s="161">
        <v>0</v>
      </c>
      <c r="BA285" s="162">
        <v>0</v>
      </c>
      <c r="BB285" s="160"/>
      <c r="BC285" s="163">
        <v>0</v>
      </c>
      <c r="BD285" s="160">
        <v>783</v>
      </c>
      <c r="BE285" s="160">
        <v>783</v>
      </c>
      <c r="BF285" s="161">
        <v>1.8646408839779006E-2</v>
      </c>
      <c r="BG285" s="162">
        <v>0.1730523627075351</v>
      </c>
      <c r="BH285" s="160">
        <v>13550</v>
      </c>
      <c r="BI285" s="163">
        <v>184101.09062948951</v>
      </c>
      <c r="BJ285" s="160"/>
      <c r="BK285" s="160"/>
      <c r="BL285" s="161">
        <v>0</v>
      </c>
      <c r="BM285" s="162">
        <v>0</v>
      </c>
      <c r="BN285" s="160"/>
      <c r="BO285" s="163">
        <v>0</v>
      </c>
    </row>
    <row r="286" spans="1:67" x14ac:dyDescent="0.3">
      <c r="A286" s="19" t="s">
        <v>658</v>
      </c>
      <c r="B286" s="16" t="s">
        <v>671</v>
      </c>
      <c r="C286" s="160">
        <v>27212</v>
      </c>
      <c r="D286" s="160">
        <v>27212</v>
      </c>
      <c r="E286" s="161">
        <v>0.60452303727729151</v>
      </c>
      <c r="F286" s="162">
        <v>0.63875385859179767</v>
      </c>
      <c r="G286" s="160">
        <v>1738177</v>
      </c>
      <c r="H286" s="163">
        <v>71122726.486000001</v>
      </c>
      <c r="I286" s="163">
        <v>1843732.2249116774</v>
      </c>
      <c r="J286" s="160">
        <v>7995</v>
      </c>
      <c r="K286" s="160">
        <v>7995</v>
      </c>
      <c r="L286" s="161">
        <v>0.17761140978362289</v>
      </c>
      <c r="M286" s="162">
        <v>0.45650031269543462</v>
      </c>
      <c r="N286" s="160">
        <v>364972</v>
      </c>
      <c r="O286" s="163">
        <v>14933924.296</v>
      </c>
      <c r="P286" s="163">
        <v>2455719.2286679754</v>
      </c>
      <c r="Q286" s="160">
        <v>3</v>
      </c>
      <c r="R286" s="160">
        <v>3</v>
      </c>
      <c r="S286" s="161">
        <v>6.6645932376593951E-5</v>
      </c>
      <c r="T286" s="162">
        <v>5.6666666666666671E-2</v>
      </c>
      <c r="U286" s="160">
        <v>17</v>
      </c>
      <c r="V286" s="165">
        <v>695.60599999999999</v>
      </c>
      <c r="W286" s="163">
        <v>245.23987778474736</v>
      </c>
      <c r="X286" s="160">
        <v>1807</v>
      </c>
      <c r="Y286" s="160">
        <v>1807</v>
      </c>
      <c r="Z286" s="161">
        <v>4.0143066601501756E-2</v>
      </c>
      <c r="AA286" s="162">
        <v>0.44868843386828999</v>
      </c>
      <c r="AB286" s="160">
        <v>81078</v>
      </c>
      <c r="AC286" s="165">
        <v>3317549.6039999998</v>
      </c>
      <c r="AD286" s="163">
        <v>236930.85935128792</v>
      </c>
      <c r="AE286" s="160">
        <v>5427</v>
      </c>
      <c r="AF286" s="160">
        <v>5427</v>
      </c>
      <c r="AG286" s="161">
        <v>0.12056249166925845</v>
      </c>
      <c r="AH286" s="162">
        <v>0.31961488852036113</v>
      </c>
      <c r="AI286" s="160">
        <v>173455</v>
      </c>
      <c r="AJ286" s="163">
        <v>827979.6038121446</v>
      </c>
      <c r="AK286" s="160"/>
      <c r="AL286" s="160"/>
      <c r="AM286" s="162">
        <v>0</v>
      </c>
      <c r="AN286" s="160"/>
      <c r="AO286" s="160">
        <v>0</v>
      </c>
      <c r="AP286" s="160"/>
      <c r="AQ286" s="160">
        <v>72</v>
      </c>
      <c r="AR286" s="160">
        <v>72</v>
      </c>
      <c r="AS286" s="161">
        <v>1.5995023770382548E-3</v>
      </c>
      <c r="AT286" s="162">
        <v>0.24541666666666667</v>
      </c>
      <c r="AU286" s="160">
        <v>1767</v>
      </c>
      <c r="AV286" s="356">
        <v>61.138200000000005</v>
      </c>
      <c r="AW286" s="160">
        <v>2498</v>
      </c>
      <c r="AX286" s="160"/>
      <c r="AY286" s="160"/>
      <c r="AZ286" s="161">
        <v>0</v>
      </c>
      <c r="BA286" s="162">
        <v>0</v>
      </c>
      <c r="BB286" s="160"/>
      <c r="BC286" s="163">
        <v>0</v>
      </c>
      <c r="BD286" s="160">
        <v>2498</v>
      </c>
      <c r="BE286" s="160">
        <v>2498</v>
      </c>
      <c r="BF286" s="161">
        <v>5.549384635891056E-2</v>
      </c>
      <c r="BG286" s="162">
        <v>0.17150120096076862</v>
      </c>
      <c r="BH286" s="160">
        <v>42841</v>
      </c>
      <c r="BI286" s="163">
        <v>587336.5573339269</v>
      </c>
      <c r="BJ286" s="160"/>
      <c r="BK286" s="160"/>
      <c r="BL286" s="161">
        <v>0</v>
      </c>
      <c r="BM286" s="162">
        <v>0</v>
      </c>
      <c r="BN286" s="160"/>
      <c r="BO286" s="163">
        <v>0</v>
      </c>
    </row>
    <row r="287" spans="1:67" x14ac:dyDescent="0.3">
      <c r="A287" s="19" t="s">
        <v>658</v>
      </c>
      <c r="B287" s="16" t="s">
        <v>673</v>
      </c>
      <c r="C287" s="160">
        <v>22848</v>
      </c>
      <c r="D287" s="160">
        <v>22826</v>
      </c>
      <c r="E287" s="161">
        <v>0.71552615905457506</v>
      </c>
      <c r="F287" s="162">
        <v>0.54626434767370535</v>
      </c>
      <c r="G287" s="160">
        <v>1246903</v>
      </c>
      <c r="H287" s="163">
        <v>51020776.953999996</v>
      </c>
      <c r="I287" s="163">
        <v>1546561.5083725541</v>
      </c>
      <c r="J287" s="160">
        <v>4821</v>
      </c>
      <c r="K287" s="160">
        <v>4821</v>
      </c>
      <c r="L287" s="161">
        <v>0.15112378922290837</v>
      </c>
      <c r="M287" s="162">
        <v>0.50180045633685955</v>
      </c>
      <c r="N287" s="160">
        <v>241918</v>
      </c>
      <c r="O287" s="163">
        <v>9898800.7239999995</v>
      </c>
      <c r="P287" s="163">
        <v>1480803.3022399386</v>
      </c>
      <c r="Q287" s="160">
        <v>428</v>
      </c>
      <c r="R287" s="160">
        <v>428</v>
      </c>
      <c r="S287" s="161">
        <v>1.3416507319519764E-2</v>
      </c>
      <c r="T287" s="162">
        <v>6.4252336448598124E-2</v>
      </c>
      <c r="U287" s="160">
        <v>2750</v>
      </c>
      <c r="V287" s="165">
        <v>112524.5</v>
      </c>
      <c r="W287" s="163">
        <v>34987.555897290622</v>
      </c>
      <c r="X287" s="160">
        <v>1713</v>
      </c>
      <c r="Y287" s="160">
        <v>1713</v>
      </c>
      <c r="Z287" s="161">
        <v>5.3697376257797559E-2</v>
      </c>
      <c r="AA287" s="162">
        <v>0.46840046701692933</v>
      </c>
      <c r="AB287" s="160">
        <v>80237</v>
      </c>
      <c r="AC287" s="165">
        <v>3283137.5660000001</v>
      </c>
      <c r="AD287" s="163">
        <v>224605.73440440299</v>
      </c>
      <c r="AE287" s="160">
        <v>30</v>
      </c>
      <c r="AF287" s="160">
        <v>30</v>
      </c>
      <c r="AG287" s="161">
        <v>9.4040939155512363E-4</v>
      </c>
      <c r="AH287" s="162">
        <v>0.28033333333333332</v>
      </c>
      <c r="AI287" s="160">
        <v>841</v>
      </c>
      <c r="AJ287" s="163">
        <v>4577.001679448008</v>
      </c>
      <c r="AK287" s="160">
        <v>64</v>
      </c>
      <c r="AL287" s="160">
        <v>64</v>
      </c>
      <c r="AM287" s="162">
        <v>4.2321875000000002</v>
      </c>
      <c r="AN287" s="160">
        <v>27086</v>
      </c>
      <c r="AO287" s="160">
        <v>43.638555555555527</v>
      </c>
      <c r="AP287" s="160"/>
      <c r="AQ287" s="160"/>
      <c r="AR287" s="160"/>
      <c r="AS287" s="161">
        <v>0</v>
      </c>
      <c r="AT287" s="162">
        <v>0</v>
      </c>
      <c r="AU287" s="160"/>
      <c r="AV287" s="356">
        <v>0</v>
      </c>
      <c r="AW287" s="160">
        <v>2019</v>
      </c>
      <c r="AX287" s="160">
        <v>421</v>
      </c>
      <c r="AY287" s="160">
        <v>421</v>
      </c>
      <c r="AZ287" s="161">
        <v>1.3197078461490236E-2</v>
      </c>
      <c r="BA287" s="162">
        <v>0.11045130641330166</v>
      </c>
      <c r="BB287" s="160">
        <v>4650</v>
      </c>
      <c r="BC287" s="163">
        <v>98986.665587503288</v>
      </c>
      <c r="BD287" s="160">
        <v>1598</v>
      </c>
      <c r="BE287" s="160">
        <v>1598</v>
      </c>
      <c r="BF287" s="161">
        <v>5.0092473590169585E-2</v>
      </c>
      <c r="BG287" s="162">
        <v>0.14510012515644555</v>
      </c>
      <c r="BH287" s="160">
        <v>23187</v>
      </c>
      <c r="BI287" s="163">
        <v>375726.10833451367</v>
      </c>
      <c r="BJ287" s="160"/>
      <c r="BK287" s="160"/>
      <c r="BL287" s="161">
        <v>0</v>
      </c>
      <c r="BM287" s="162">
        <v>0</v>
      </c>
      <c r="BN287" s="160"/>
      <c r="BO287" s="163">
        <v>0</v>
      </c>
    </row>
    <row r="288" spans="1:67" x14ac:dyDescent="0.3">
      <c r="A288" s="19" t="s">
        <v>658</v>
      </c>
      <c r="B288" s="16" t="s">
        <v>675</v>
      </c>
      <c r="C288" s="160">
        <v>34395</v>
      </c>
      <c r="D288" s="160">
        <v>34395</v>
      </c>
      <c r="E288" s="161">
        <v>0.28696936323588307</v>
      </c>
      <c r="F288" s="162">
        <v>0.63828492513446722</v>
      </c>
      <c r="G288" s="160">
        <v>2195381</v>
      </c>
      <c r="H288" s="163">
        <v>89830599.758000001</v>
      </c>
      <c r="I288" s="163">
        <v>2330411.9460472269</v>
      </c>
      <c r="J288" s="160">
        <v>57642</v>
      </c>
      <c r="K288" s="160">
        <v>57642</v>
      </c>
      <c r="L288" s="161">
        <v>0.48092711253504206</v>
      </c>
      <c r="M288" s="162">
        <v>0.52770462509975369</v>
      </c>
      <c r="N288" s="160">
        <v>3041795</v>
      </c>
      <c r="O288" s="163">
        <v>124464167.81</v>
      </c>
      <c r="P288" s="163">
        <v>17705136.68278667</v>
      </c>
      <c r="Q288" s="160">
        <v>376</v>
      </c>
      <c r="R288" s="160">
        <v>376</v>
      </c>
      <c r="S288" s="161">
        <v>3.1370978507542385E-3</v>
      </c>
      <c r="T288" s="162">
        <v>6.4148936170212764E-2</v>
      </c>
      <c r="U288" s="160">
        <v>2412</v>
      </c>
      <c r="V288" s="165">
        <v>98694.216</v>
      </c>
      <c r="W288" s="163">
        <v>30736.731349021669</v>
      </c>
      <c r="X288" s="160">
        <v>6120</v>
      </c>
      <c r="Y288" s="160">
        <v>6120</v>
      </c>
      <c r="Z288" s="161">
        <v>5.1061273528233878E-2</v>
      </c>
      <c r="AA288" s="162">
        <v>0.45996895424836604</v>
      </c>
      <c r="AB288" s="160">
        <v>281501</v>
      </c>
      <c r="AC288" s="165">
        <v>11518457.918</v>
      </c>
      <c r="AD288" s="163">
        <v>802444.30505250802</v>
      </c>
      <c r="AE288" s="160">
        <v>4267</v>
      </c>
      <c r="AF288" s="160">
        <v>4267</v>
      </c>
      <c r="AG288" s="161">
        <v>3.5601054598851954E-2</v>
      </c>
      <c r="AH288" s="162">
        <v>0.32391141317084604</v>
      </c>
      <c r="AI288" s="160">
        <v>138213</v>
      </c>
      <c r="AJ288" s="163">
        <v>651002.20554015506</v>
      </c>
      <c r="AK288" s="160">
        <v>15</v>
      </c>
      <c r="AL288" s="160">
        <v>15</v>
      </c>
      <c r="AM288" s="162">
        <v>6.33</v>
      </c>
      <c r="AN288" s="160">
        <v>9495</v>
      </c>
      <c r="AO288" s="160">
        <v>15.297499999999991</v>
      </c>
      <c r="AP288" s="160"/>
      <c r="AQ288" s="160">
        <v>3117</v>
      </c>
      <c r="AR288" s="160">
        <v>3117</v>
      </c>
      <c r="AS288" s="161">
        <v>2.6006207448938726E-2</v>
      </c>
      <c r="AT288" s="162">
        <v>0.23876483798524223</v>
      </c>
      <c r="AU288" s="160">
        <v>74423</v>
      </c>
      <c r="AV288" s="356">
        <v>59.481096438883547</v>
      </c>
      <c r="AW288" s="160">
        <v>13924</v>
      </c>
      <c r="AX288" s="160">
        <v>178</v>
      </c>
      <c r="AY288" s="160">
        <v>178</v>
      </c>
      <c r="AZ288" s="161">
        <v>1.4851154718996129E-3</v>
      </c>
      <c r="BA288" s="162">
        <v>0.11758426966292135</v>
      </c>
      <c r="BB288" s="160">
        <v>2093</v>
      </c>
      <c r="BC288" s="163">
        <v>41851.844357661728</v>
      </c>
      <c r="BD288" s="160">
        <v>13736</v>
      </c>
      <c r="BE288" s="160">
        <v>13736</v>
      </c>
      <c r="BF288" s="161">
        <v>0.1146041916967027</v>
      </c>
      <c r="BG288" s="162">
        <v>0.18444962143273153</v>
      </c>
      <c r="BH288" s="160">
        <v>253360</v>
      </c>
      <c r="BI288" s="163">
        <v>3229645.6971732667</v>
      </c>
      <c r="BJ288" s="160">
        <v>10</v>
      </c>
      <c r="BK288" s="160">
        <v>10</v>
      </c>
      <c r="BL288" s="161">
        <v>8.3433453477506345E-5</v>
      </c>
      <c r="BM288" s="162">
        <v>0.14199999999999999</v>
      </c>
      <c r="BN288" s="160">
        <v>142</v>
      </c>
      <c r="BO288" s="163">
        <v>1080.5123328139862</v>
      </c>
    </row>
    <row r="289" spans="1:67" x14ac:dyDescent="0.3">
      <c r="A289" s="19" t="s">
        <v>658</v>
      </c>
      <c r="B289" s="16" t="s">
        <v>677</v>
      </c>
      <c r="C289" s="160">
        <v>34742</v>
      </c>
      <c r="D289" s="160">
        <v>34742</v>
      </c>
      <c r="E289" s="161">
        <v>0.71081921597512077</v>
      </c>
      <c r="F289" s="162">
        <v>0.63685251280870414</v>
      </c>
      <c r="G289" s="160">
        <v>2212553</v>
      </c>
      <c r="H289" s="163">
        <v>90533243.653999999</v>
      </c>
      <c r="I289" s="163">
        <v>2353922.7163707735</v>
      </c>
      <c r="J289" s="160">
        <v>6802</v>
      </c>
      <c r="K289" s="160">
        <v>6802</v>
      </c>
      <c r="L289" s="161">
        <v>0.13916850806121614</v>
      </c>
      <c r="M289" s="162">
        <v>0.55868715083798881</v>
      </c>
      <c r="N289" s="160">
        <v>380019</v>
      </c>
      <c r="O289" s="163">
        <v>15549617.442</v>
      </c>
      <c r="P289" s="163">
        <v>2089281.0748467252</v>
      </c>
      <c r="Q289" s="160"/>
      <c r="R289" s="160"/>
      <c r="S289" s="161">
        <v>0</v>
      </c>
      <c r="T289" s="162">
        <v>0</v>
      </c>
      <c r="U289" s="160"/>
      <c r="V289" s="165">
        <v>0</v>
      </c>
      <c r="W289" s="163">
        <v>0</v>
      </c>
      <c r="X289" s="160">
        <v>5275</v>
      </c>
      <c r="Y289" s="160">
        <v>5275</v>
      </c>
      <c r="Z289" s="161">
        <v>0.10792618053850561</v>
      </c>
      <c r="AA289" s="162">
        <v>0.43571184834123222</v>
      </c>
      <c r="AB289" s="160">
        <v>229838</v>
      </c>
      <c r="AC289" s="165">
        <v>9404511.284</v>
      </c>
      <c r="AD289" s="163">
        <v>691649.2988810424</v>
      </c>
      <c r="AE289" s="160">
        <v>1196</v>
      </c>
      <c r="AF289" s="160">
        <v>1196</v>
      </c>
      <c r="AG289" s="161">
        <v>2.4470087568540796E-2</v>
      </c>
      <c r="AH289" s="162">
        <v>0.33630434782608698</v>
      </c>
      <c r="AI289" s="160">
        <v>40222</v>
      </c>
      <c r="AJ289" s="163">
        <v>182469.80028732726</v>
      </c>
      <c r="AK289" s="160"/>
      <c r="AL289" s="160"/>
      <c r="AM289" s="162">
        <v>0</v>
      </c>
      <c r="AN289" s="160"/>
      <c r="AO289" s="160">
        <v>0</v>
      </c>
      <c r="AP289" s="160"/>
      <c r="AQ289" s="160"/>
      <c r="AR289" s="160"/>
      <c r="AS289" s="161">
        <v>0</v>
      </c>
      <c r="AT289" s="162">
        <v>0</v>
      </c>
      <c r="AU289" s="160"/>
      <c r="AV289" s="356">
        <v>0</v>
      </c>
      <c r="AW289" s="160">
        <v>861</v>
      </c>
      <c r="AX289" s="160"/>
      <c r="AY289" s="160"/>
      <c r="AZ289" s="161">
        <v>0</v>
      </c>
      <c r="BA289" s="162">
        <v>0</v>
      </c>
      <c r="BB289" s="160"/>
      <c r="BC289" s="163">
        <v>0</v>
      </c>
      <c r="BD289" s="160">
        <v>861</v>
      </c>
      <c r="BE289" s="160">
        <v>861</v>
      </c>
      <c r="BF289" s="161">
        <v>1.7616007856616746E-2</v>
      </c>
      <c r="BG289" s="162">
        <v>0.18202090592334497</v>
      </c>
      <c r="BH289" s="160">
        <v>15672</v>
      </c>
      <c r="BI289" s="163">
        <v>202440.66287610531</v>
      </c>
      <c r="BJ289" s="160"/>
      <c r="BK289" s="160"/>
      <c r="BL289" s="161">
        <v>0</v>
      </c>
      <c r="BM289" s="162">
        <v>0</v>
      </c>
      <c r="BN289" s="160"/>
      <c r="BO289" s="163">
        <v>0</v>
      </c>
    </row>
    <row r="290" spans="1:67" x14ac:dyDescent="0.3">
      <c r="A290" s="19" t="s">
        <v>658</v>
      </c>
      <c r="B290" s="16" t="s">
        <v>679</v>
      </c>
      <c r="C290" s="160">
        <v>26577</v>
      </c>
      <c r="D290" s="160">
        <v>26577</v>
      </c>
      <c r="E290" s="161">
        <v>0.60992793867902872</v>
      </c>
      <c r="F290" s="162">
        <v>0.68499191029837836</v>
      </c>
      <c r="G290" s="160">
        <v>1820503</v>
      </c>
      <c r="H290" s="163">
        <v>74491341.753999993</v>
      </c>
      <c r="I290" s="163">
        <v>1800708.1927634003</v>
      </c>
      <c r="J290" s="160">
        <v>9690</v>
      </c>
      <c r="K290" s="160">
        <v>9690</v>
      </c>
      <c r="L290" s="161">
        <v>0.22238031853857806</v>
      </c>
      <c r="M290" s="162">
        <v>0.50789989680082559</v>
      </c>
      <c r="N290" s="160">
        <v>492155</v>
      </c>
      <c r="O290" s="163">
        <v>20137998.289999999</v>
      </c>
      <c r="P290" s="163">
        <v>2976350.1345581836</v>
      </c>
      <c r="Q290" s="160">
        <v>57</v>
      </c>
      <c r="R290" s="160">
        <v>57</v>
      </c>
      <c r="S290" s="161">
        <v>1.308119520815165E-3</v>
      </c>
      <c r="T290" s="162">
        <v>7.5438596491228069E-2</v>
      </c>
      <c r="U290" s="160">
        <v>430</v>
      </c>
      <c r="V290" s="165">
        <v>17594.739999999998</v>
      </c>
      <c r="W290" s="163">
        <v>4659.5576779102003</v>
      </c>
      <c r="X290" s="160">
        <v>3320</v>
      </c>
      <c r="Y290" s="160">
        <v>3320</v>
      </c>
      <c r="Z290" s="161">
        <v>7.6192224721163992E-2</v>
      </c>
      <c r="AA290" s="162">
        <v>0.42454518072289155</v>
      </c>
      <c r="AB290" s="160">
        <v>140949</v>
      </c>
      <c r="AC290" s="165">
        <v>5767351.182</v>
      </c>
      <c r="AD290" s="163">
        <v>435312.9236559358</v>
      </c>
      <c r="AE290" s="160">
        <v>954</v>
      </c>
      <c r="AF290" s="160">
        <v>954</v>
      </c>
      <c r="AG290" s="161">
        <v>2.189378987469592E-2</v>
      </c>
      <c r="AH290" s="162">
        <v>0.34146750524109015</v>
      </c>
      <c r="AI290" s="160">
        <v>32576</v>
      </c>
      <c r="AJ290" s="163">
        <v>145548.65340644665</v>
      </c>
      <c r="AK290" s="160"/>
      <c r="AL290" s="160"/>
      <c r="AM290" s="162">
        <v>0</v>
      </c>
      <c r="AN290" s="160"/>
      <c r="AO290" s="160">
        <v>0</v>
      </c>
      <c r="AP290" s="160"/>
      <c r="AQ290" s="160"/>
      <c r="AR290" s="160"/>
      <c r="AS290" s="161">
        <v>0</v>
      </c>
      <c r="AT290" s="162">
        <v>0</v>
      </c>
      <c r="AU290" s="160"/>
      <c r="AV290" s="356">
        <v>0</v>
      </c>
      <c r="AW290" s="160">
        <v>2976</v>
      </c>
      <c r="AX290" s="160">
        <v>143</v>
      </c>
      <c r="AY290" s="160">
        <v>143</v>
      </c>
      <c r="AZ290" s="161">
        <v>3.2817735346766419E-3</v>
      </c>
      <c r="BA290" s="162">
        <v>0.13986013986013987</v>
      </c>
      <c r="BB290" s="160">
        <v>2000</v>
      </c>
      <c r="BC290" s="163">
        <v>33622.549118795658</v>
      </c>
      <c r="BD290" s="160">
        <v>2810</v>
      </c>
      <c r="BE290" s="160">
        <v>2810</v>
      </c>
      <c r="BF290" s="161">
        <v>6.4487997429659882E-2</v>
      </c>
      <c r="BG290" s="162">
        <v>0.17419928825622777</v>
      </c>
      <c r="BH290" s="160">
        <v>48950</v>
      </c>
      <c r="BI290" s="163">
        <v>660694.84632039012</v>
      </c>
      <c r="BJ290" s="160">
        <v>23</v>
      </c>
      <c r="BK290" s="160">
        <v>23</v>
      </c>
      <c r="BL290" s="161">
        <v>5.2783770138155784E-4</v>
      </c>
      <c r="BM290" s="162">
        <v>0.16086956521739129</v>
      </c>
      <c r="BN290" s="160">
        <v>370</v>
      </c>
      <c r="BO290" s="163">
        <v>2485.1783654721676</v>
      </c>
    </row>
    <row r="291" spans="1:67" x14ac:dyDescent="0.3">
      <c r="A291" s="19" t="s">
        <v>658</v>
      </c>
      <c r="B291" s="16" t="s">
        <v>683</v>
      </c>
      <c r="C291" s="160">
        <v>17466</v>
      </c>
      <c r="D291" s="160">
        <v>17466</v>
      </c>
      <c r="E291" s="161">
        <v>0.85220785557453038</v>
      </c>
      <c r="F291" s="162">
        <v>0.73780945837627387</v>
      </c>
      <c r="G291" s="160">
        <v>1288658</v>
      </c>
      <c r="H291" s="163">
        <v>52729308.044</v>
      </c>
      <c r="I291" s="163">
        <v>1183398.0244122944</v>
      </c>
      <c r="J291" s="160">
        <v>1643</v>
      </c>
      <c r="K291" s="160">
        <v>1643</v>
      </c>
      <c r="L291" s="161">
        <v>8.0165894120517195E-2</v>
      </c>
      <c r="M291" s="162">
        <v>0.59833840535605598</v>
      </c>
      <c r="N291" s="160">
        <v>98307</v>
      </c>
      <c r="O291" s="163">
        <v>4022525.8259999999</v>
      </c>
      <c r="P291" s="163">
        <v>504658.74830537627</v>
      </c>
      <c r="Q291" s="160">
        <v>33</v>
      </c>
      <c r="R291" s="160">
        <v>33</v>
      </c>
      <c r="S291" s="161">
        <v>1.6101488167845816E-3</v>
      </c>
      <c r="T291" s="162">
        <v>8.545454545454545E-2</v>
      </c>
      <c r="U291" s="160">
        <v>282</v>
      </c>
      <c r="V291" s="165">
        <v>11538.876</v>
      </c>
      <c r="W291" s="163">
        <v>2697.6386556322213</v>
      </c>
      <c r="X291" s="160">
        <v>179</v>
      </c>
      <c r="Y291" s="160">
        <v>179</v>
      </c>
      <c r="Z291" s="161">
        <v>8.7338375213466702E-3</v>
      </c>
      <c r="AA291" s="162">
        <v>0.49072625698324024</v>
      </c>
      <c r="AB291" s="160">
        <v>8784</v>
      </c>
      <c r="AC291" s="165">
        <v>359423.712</v>
      </c>
      <c r="AD291" s="163">
        <v>23470.18473928087</v>
      </c>
      <c r="AE291" s="160">
        <v>948</v>
      </c>
      <c r="AF291" s="160">
        <v>948</v>
      </c>
      <c r="AG291" s="161">
        <v>4.625518419126616E-2</v>
      </c>
      <c r="AH291" s="162">
        <v>0.24507383966244725</v>
      </c>
      <c r="AI291" s="160">
        <v>23233</v>
      </c>
      <c r="AJ291" s="163">
        <v>144633.25307055705</v>
      </c>
      <c r="AK291" s="160"/>
      <c r="AL291" s="160"/>
      <c r="AM291" s="162">
        <v>0</v>
      </c>
      <c r="AN291" s="160"/>
      <c r="AO291" s="160">
        <v>0</v>
      </c>
      <c r="AP291" s="160"/>
      <c r="AQ291" s="160">
        <v>168</v>
      </c>
      <c r="AR291" s="160">
        <v>168</v>
      </c>
      <c r="AS291" s="161">
        <v>8.1971212490851431E-3</v>
      </c>
      <c r="AT291" s="162">
        <v>0.25660714285714287</v>
      </c>
      <c r="AU291" s="160">
        <v>4311</v>
      </c>
      <c r="AV291" s="356">
        <v>63.92597142857143</v>
      </c>
      <c r="AW291" s="160">
        <v>58</v>
      </c>
      <c r="AX291" s="160"/>
      <c r="AY291" s="160"/>
      <c r="AZ291" s="161">
        <v>0</v>
      </c>
      <c r="BA291" s="162">
        <v>0</v>
      </c>
      <c r="BB291" s="160"/>
      <c r="BC291" s="163">
        <v>0</v>
      </c>
      <c r="BD291" s="160">
        <v>58</v>
      </c>
      <c r="BE291" s="160">
        <v>58</v>
      </c>
      <c r="BF291" s="161">
        <v>2.8299585264698708E-3</v>
      </c>
      <c r="BG291" s="162">
        <v>0.14775862068965517</v>
      </c>
      <c r="BH291" s="160">
        <v>857</v>
      </c>
      <c r="BI291" s="163">
        <v>13637.117824406629</v>
      </c>
      <c r="BJ291" s="160"/>
      <c r="BK291" s="160"/>
      <c r="BL291" s="161">
        <v>0</v>
      </c>
      <c r="BM291" s="162">
        <v>0</v>
      </c>
      <c r="BN291" s="160"/>
      <c r="BO291" s="163">
        <v>0</v>
      </c>
    </row>
    <row r="292" spans="1:67" x14ac:dyDescent="0.3">
      <c r="A292" s="19" t="s">
        <v>658</v>
      </c>
      <c r="B292" s="16" t="s">
        <v>684</v>
      </c>
      <c r="C292" s="160">
        <v>35684</v>
      </c>
      <c r="D292" s="160">
        <v>35684</v>
      </c>
      <c r="E292" s="161">
        <v>0.83883403855195116</v>
      </c>
      <c r="F292" s="162">
        <v>0.63116522811344022</v>
      </c>
      <c r="G292" s="160">
        <v>2252250</v>
      </c>
      <c r="H292" s="163">
        <v>92157565.5</v>
      </c>
      <c r="I292" s="163">
        <v>2417747.3435891625</v>
      </c>
      <c r="J292" s="160">
        <v>5682</v>
      </c>
      <c r="K292" s="160">
        <v>5682</v>
      </c>
      <c r="L292" s="161">
        <v>0.13356840620592383</v>
      </c>
      <c r="M292" s="162">
        <v>0.45979936642027452</v>
      </c>
      <c r="N292" s="160">
        <v>261258</v>
      </c>
      <c r="O292" s="163">
        <v>10690154.844000001</v>
      </c>
      <c r="P292" s="163">
        <v>1745265.3730195668</v>
      </c>
      <c r="Q292" s="160">
        <v>302</v>
      </c>
      <c r="R292" s="160">
        <v>302</v>
      </c>
      <c r="S292" s="161">
        <v>7.0992007522331924E-3</v>
      </c>
      <c r="T292" s="162">
        <v>8.3907284768211909E-2</v>
      </c>
      <c r="U292" s="160">
        <v>2534</v>
      </c>
      <c r="V292" s="165">
        <v>103686.212</v>
      </c>
      <c r="W292" s="163">
        <v>24687.481030331237</v>
      </c>
      <c r="X292" s="160">
        <v>647</v>
      </c>
      <c r="Y292" s="160">
        <v>647</v>
      </c>
      <c r="Z292" s="161">
        <v>1.5209214856605547E-2</v>
      </c>
      <c r="AA292" s="162">
        <v>0.44503863987635239</v>
      </c>
      <c r="AB292" s="160">
        <v>28794</v>
      </c>
      <c r="AC292" s="165">
        <v>1178192.892</v>
      </c>
      <c r="AD292" s="163">
        <v>84833.57277270795</v>
      </c>
      <c r="AE292" s="160">
        <v>76</v>
      </c>
      <c r="AF292" s="160">
        <v>76</v>
      </c>
      <c r="AG292" s="161">
        <v>1.7865538316878232E-3</v>
      </c>
      <c r="AH292" s="162">
        <v>0.11776315789473685</v>
      </c>
      <c r="AI292" s="160">
        <v>895</v>
      </c>
      <c r="AJ292" s="163">
        <v>11595.070921268287</v>
      </c>
      <c r="AK292" s="160"/>
      <c r="AL292" s="160"/>
      <c r="AM292" s="162">
        <v>0</v>
      </c>
      <c r="AN292" s="160"/>
      <c r="AO292" s="160">
        <v>0</v>
      </c>
      <c r="AP292" s="160"/>
      <c r="AQ292" s="160">
        <v>15</v>
      </c>
      <c r="AR292" s="160">
        <v>15</v>
      </c>
      <c r="AS292" s="161">
        <v>3.5260930888575458E-4</v>
      </c>
      <c r="AT292" s="162">
        <v>0.252</v>
      </c>
      <c r="AU292" s="160">
        <v>378</v>
      </c>
      <c r="AV292" s="356">
        <v>62.778240000000004</v>
      </c>
      <c r="AW292" s="160">
        <v>134</v>
      </c>
      <c r="AX292" s="160"/>
      <c r="AY292" s="160"/>
      <c r="AZ292" s="161">
        <v>0</v>
      </c>
      <c r="BA292" s="162">
        <v>0</v>
      </c>
      <c r="BB292" s="160"/>
      <c r="BC292" s="163">
        <v>0</v>
      </c>
      <c r="BD292" s="160">
        <v>134</v>
      </c>
      <c r="BE292" s="160">
        <v>134</v>
      </c>
      <c r="BF292" s="161">
        <v>3.1499764927127409E-3</v>
      </c>
      <c r="BG292" s="162">
        <v>0.17888059701492537</v>
      </c>
      <c r="BH292" s="160">
        <v>2397</v>
      </c>
      <c r="BI292" s="163">
        <v>31506.444628801524</v>
      </c>
      <c r="BJ292" s="160"/>
      <c r="BK292" s="160"/>
      <c r="BL292" s="161">
        <v>0</v>
      </c>
      <c r="BM292" s="162">
        <v>0</v>
      </c>
      <c r="BN292" s="160"/>
      <c r="BO292" s="163">
        <v>0</v>
      </c>
    </row>
    <row r="293" spans="1:67" x14ac:dyDescent="0.3">
      <c r="A293" s="19" t="s">
        <v>658</v>
      </c>
      <c r="B293" s="16" t="s">
        <v>686</v>
      </c>
      <c r="C293" s="160">
        <v>40514</v>
      </c>
      <c r="D293" s="160">
        <v>40514</v>
      </c>
      <c r="E293" s="161">
        <v>0.63901200296525296</v>
      </c>
      <c r="F293" s="162">
        <v>0.60022609468331933</v>
      </c>
      <c r="G293" s="160">
        <v>2431756</v>
      </c>
      <c r="H293" s="163">
        <v>99502592.008000001</v>
      </c>
      <c r="I293" s="163">
        <v>2745001.0054414114</v>
      </c>
      <c r="J293" s="160">
        <v>15243</v>
      </c>
      <c r="K293" s="160">
        <v>15243</v>
      </c>
      <c r="L293" s="161">
        <v>0.24042207536158736</v>
      </c>
      <c r="M293" s="162">
        <v>0.59087449977038642</v>
      </c>
      <c r="N293" s="160">
        <v>900670</v>
      </c>
      <c r="O293" s="163">
        <v>36853615.060000002</v>
      </c>
      <c r="P293" s="163">
        <v>4681992.2704923013</v>
      </c>
      <c r="Q293" s="160">
        <v>2608</v>
      </c>
      <c r="R293" s="160">
        <v>2608</v>
      </c>
      <c r="S293" s="161">
        <v>4.1134997870696043E-2</v>
      </c>
      <c r="T293" s="162">
        <v>9.0149539877300622E-2</v>
      </c>
      <c r="U293" s="160">
        <v>23511</v>
      </c>
      <c r="V293" s="165">
        <v>962023.098</v>
      </c>
      <c r="W293" s="163">
        <v>213195.20042087373</v>
      </c>
      <c r="X293" s="160">
        <v>1279</v>
      </c>
      <c r="Y293" s="160">
        <v>1279</v>
      </c>
      <c r="Z293" s="161">
        <v>2.0173183388274632E-2</v>
      </c>
      <c r="AA293" s="162">
        <v>0.4719781078967944</v>
      </c>
      <c r="AB293" s="160">
        <v>60366</v>
      </c>
      <c r="AC293" s="165">
        <v>2470055.9879999999</v>
      </c>
      <c r="AD293" s="163">
        <v>167700.37028793429</v>
      </c>
      <c r="AE293" s="160">
        <v>420</v>
      </c>
      <c r="AF293" s="160">
        <v>420</v>
      </c>
      <c r="AG293" s="161">
        <v>6.6245011908329524E-3</v>
      </c>
      <c r="AH293" s="162">
        <v>0.26678571428571429</v>
      </c>
      <c r="AI293" s="160">
        <v>11205</v>
      </c>
      <c r="AJ293" s="163">
        <v>64078.023512272106</v>
      </c>
      <c r="AK293" s="160">
        <v>20</v>
      </c>
      <c r="AL293" s="160">
        <v>20</v>
      </c>
      <c r="AM293" s="162">
        <v>1.2</v>
      </c>
      <c r="AN293" s="160">
        <v>2400</v>
      </c>
      <c r="AO293" s="160">
        <v>3.866666666666664</v>
      </c>
      <c r="AP293" s="160"/>
      <c r="AQ293" s="160">
        <v>103</v>
      </c>
      <c r="AR293" s="160">
        <v>103</v>
      </c>
      <c r="AS293" s="161">
        <v>1.6245800539423669E-3</v>
      </c>
      <c r="AT293" s="162">
        <v>0.24543689320388348</v>
      </c>
      <c r="AU293" s="160">
        <v>2528</v>
      </c>
      <c r="AV293" s="356">
        <v>61.143238834951454</v>
      </c>
      <c r="AW293" s="160">
        <v>3214</v>
      </c>
      <c r="AX293" s="160">
        <v>13</v>
      </c>
      <c r="AY293" s="160">
        <v>13</v>
      </c>
      <c r="AZ293" s="161">
        <v>2.0504408447816281E-4</v>
      </c>
      <c r="BA293" s="162">
        <v>0.13</v>
      </c>
      <c r="BB293" s="160">
        <v>169</v>
      </c>
      <c r="BC293" s="163">
        <v>3056.5953744359686</v>
      </c>
      <c r="BD293" s="160">
        <v>3198</v>
      </c>
      <c r="BE293" s="160">
        <v>3198</v>
      </c>
      <c r="BF293" s="161">
        <v>5.0440844781628053E-2</v>
      </c>
      <c r="BG293" s="162">
        <v>0.14386804252657912</v>
      </c>
      <c r="BH293" s="160">
        <v>46009</v>
      </c>
      <c r="BI293" s="163">
        <v>751922.46211124829</v>
      </c>
      <c r="BJ293" s="160">
        <v>3</v>
      </c>
      <c r="BK293" s="160">
        <v>3</v>
      </c>
      <c r="BL293" s="161">
        <v>4.7317865648806801E-5</v>
      </c>
      <c r="BM293" s="162">
        <v>0.14000000000000001</v>
      </c>
      <c r="BN293" s="160">
        <v>42</v>
      </c>
      <c r="BO293" s="163">
        <v>324.15369984419578</v>
      </c>
    </row>
    <row r="294" spans="1:67" x14ac:dyDescent="0.3">
      <c r="A294" s="19" t="s">
        <v>658</v>
      </c>
      <c r="B294" s="16" t="s">
        <v>688</v>
      </c>
      <c r="C294" s="160">
        <v>21113</v>
      </c>
      <c r="D294" s="160">
        <v>21113</v>
      </c>
      <c r="E294" s="161">
        <v>0.7647144047230976</v>
      </c>
      <c r="F294" s="162">
        <v>0.63347179462890157</v>
      </c>
      <c r="G294" s="160">
        <v>1337449</v>
      </c>
      <c r="H294" s="163">
        <v>54725738.181999996</v>
      </c>
      <c r="I294" s="163">
        <v>1430498.25314421</v>
      </c>
      <c r="J294" s="160">
        <v>2635</v>
      </c>
      <c r="K294" s="160">
        <v>2635</v>
      </c>
      <c r="L294" s="161">
        <v>9.5439892788583433E-2</v>
      </c>
      <c r="M294" s="162">
        <v>0.54017077798861479</v>
      </c>
      <c r="N294" s="160">
        <v>142335</v>
      </c>
      <c r="O294" s="163">
        <v>5824063.5300000003</v>
      </c>
      <c r="P294" s="163">
        <v>809358.36992371676</v>
      </c>
      <c r="Q294" s="160">
        <v>803</v>
      </c>
      <c r="R294" s="160">
        <v>803</v>
      </c>
      <c r="S294" s="161">
        <v>2.9084718751131878E-2</v>
      </c>
      <c r="T294" s="162">
        <v>9.7721046077210452E-2</v>
      </c>
      <c r="U294" s="160">
        <v>7847</v>
      </c>
      <c r="V294" s="165">
        <v>321083.54599999997</v>
      </c>
      <c r="W294" s="163">
        <v>65642.540620384054</v>
      </c>
      <c r="X294" s="160">
        <v>2532</v>
      </c>
      <c r="Y294" s="160">
        <v>2532</v>
      </c>
      <c r="Z294" s="161">
        <v>9.1709225252635015E-2</v>
      </c>
      <c r="AA294" s="162">
        <v>0.5585979462875198</v>
      </c>
      <c r="AB294" s="160">
        <v>141437</v>
      </c>
      <c r="AC294" s="165">
        <v>5787319.1660000002</v>
      </c>
      <c r="AD294" s="163">
        <v>331991.66346290038</v>
      </c>
      <c r="AE294" s="160">
        <v>236</v>
      </c>
      <c r="AF294" s="160">
        <v>236</v>
      </c>
      <c r="AG294" s="161">
        <v>8.5479372668332797E-3</v>
      </c>
      <c r="AH294" s="162">
        <v>0.31080508474576268</v>
      </c>
      <c r="AI294" s="160">
        <v>7335</v>
      </c>
      <c r="AJ294" s="163">
        <v>36005.746544990994</v>
      </c>
      <c r="AK294" s="160"/>
      <c r="AL294" s="160"/>
      <c r="AM294" s="162">
        <v>0</v>
      </c>
      <c r="AN294" s="160"/>
      <c r="AO294" s="160">
        <v>0</v>
      </c>
      <c r="AP294" s="160"/>
      <c r="AQ294" s="160">
        <v>47</v>
      </c>
      <c r="AR294" s="160">
        <v>47</v>
      </c>
      <c r="AS294" s="161">
        <v>1.7023434387337462E-3</v>
      </c>
      <c r="AT294" s="162">
        <v>0.26765957446808508</v>
      </c>
      <c r="AU294" s="160">
        <v>1258</v>
      </c>
      <c r="AV294" s="356">
        <v>66.679353191489355</v>
      </c>
      <c r="AW294" s="160">
        <v>243</v>
      </c>
      <c r="AX294" s="160"/>
      <c r="AY294" s="160"/>
      <c r="AZ294" s="161">
        <v>0</v>
      </c>
      <c r="BA294" s="162">
        <v>0</v>
      </c>
      <c r="BB294" s="160"/>
      <c r="BC294" s="163">
        <v>0</v>
      </c>
      <c r="BD294" s="160">
        <v>236</v>
      </c>
      <c r="BE294" s="160">
        <v>236</v>
      </c>
      <c r="BF294" s="161">
        <v>8.5479372668332797E-3</v>
      </c>
      <c r="BG294" s="162">
        <v>0.173135593220339</v>
      </c>
      <c r="BH294" s="160">
        <v>4086</v>
      </c>
      <c r="BI294" s="163">
        <v>55488.962182068353</v>
      </c>
      <c r="BJ294" s="160">
        <v>7</v>
      </c>
      <c r="BK294" s="160">
        <v>7</v>
      </c>
      <c r="BL294" s="161">
        <v>2.5354051215183452E-4</v>
      </c>
      <c r="BM294" s="162">
        <v>0.1357142857142857</v>
      </c>
      <c r="BN294" s="160">
        <v>95</v>
      </c>
      <c r="BO294" s="163">
        <v>756.35863296979028</v>
      </c>
    </row>
    <row r="295" spans="1:67" x14ac:dyDescent="0.3">
      <c r="A295" s="19" t="s">
        <v>658</v>
      </c>
      <c r="B295" s="16" t="s">
        <v>690</v>
      </c>
      <c r="C295" s="160">
        <v>38041</v>
      </c>
      <c r="D295" s="160">
        <v>38041</v>
      </c>
      <c r="E295" s="161">
        <v>0.68532463789003384</v>
      </c>
      <c r="F295" s="162">
        <v>0.65433374516968523</v>
      </c>
      <c r="G295" s="160">
        <v>2489151</v>
      </c>
      <c r="H295" s="163">
        <v>101851080.618</v>
      </c>
      <c r="I295" s="163">
        <v>2577444.4203978069</v>
      </c>
      <c r="J295" s="160">
        <v>8290</v>
      </c>
      <c r="K295" s="160">
        <v>8290</v>
      </c>
      <c r="L295" s="161">
        <v>0.14934784175254018</v>
      </c>
      <c r="M295" s="162">
        <v>0.54869601930036194</v>
      </c>
      <c r="N295" s="160">
        <v>454869</v>
      </c>
      <c r="O295" s="163">
        <v>18612329.741999999</v>
      </c>
      <c r="P295" s="163">
        <v>2546330.5072742356</v>
      </c>
      <c r="Q295" s="160">
        <v>720</v>
      </c>
      <c r="R295" s="160">
        <v>720</v>
      </c>
      <c r="S295" s="161">
        <v>1.2971103264394322E-2</v>
      </c>
      <c r="T295" s="162">
        <v>9.5333333333333325E-2</v>
      </c>
      <c r="U295" s="160">
        <v>6864</v>
      </c>
      <c r="V295" s="165">
        <v>280861.152</v>
      </c>
      <c r="W295" s="163">
        <v>58857.570668339373</v>
      </c>
      <c r="X295" s="160">
        <v>7808</v>
      </c>
      <c r="Y295" s="160">
        <v>7808</v>
      </c>
      <c r="Z295" s="161">
        <v>0.1406644087338762</v>
      </c>
      <c r="AA295" s="162">
        <v>0.50525614754098358</v>
      </c>
      <c r="AB295" s="160">
        <v>394504</v>
      </c>
      <c r="AC295" s="165">
        <v>16142314.672</v>
      </c>
      <c r="AD295" s="163">
        <v>1023772.0806944417</v>
      </c>
      <c r="AE295" s="160">
        <v>344</v>
      </c>
      <c r="AF295" s="160">
        <v>344</v>
      </c>
      <c r="AG295" s="161">
        <v>6.1973048929883983E-3</v>
      </c>
      <c r="AH295" s="162">
        <v>0.32822674418604647</v>
      </c>
      <c r="AI295" s="160">
        <v>11291</v>
      </c>
      <c r="AJ295" s="163">
        <v>52482.952591003821</v>
      </c>
      <c r="AK295" s="160"/>
      <c r="AL295" s="160"/>
      <c r="AM295" s="162">
        <v>0</v>
      </c>
      <c r="AN295" s="160"/>
      <c r="AO295" s="160">
        <v>0</v>
      </c>
      <c r="AP295" s="160"/>
      <c r="AQ295" s="160">
        <v>46</v>
      </c>
      <c r="AR295" s="160">
        <v>46</v>
      </c>
      <c r="AS295" s="161">
        <v>8.2870937522519278E-4</v>
      </c>
      <c r="AT295" s="162">
        <v>0.26565217391304347</v>
      </c>
      <c r="AU295" s="160">
        <v>1222</v>
      </c>
      <c r="AV295" s="356">
        <v>66.179269565217396</v>
      </c>
      <c r="AW295" s="160">
        <v>259</v>
      </c>
      <c r="AX295" s="160"/>
      <c r="AY295" s="160"/>
      <c r="AZ295" s="161">
        <v>0</v>
      </c>
      <c r="BA295" s="162">
        <v>0</v>
      </c>
      <c r="BB295" s="160"/>
      <c r="BC295" s="163">
        <v>0</v>
      </c>
      <c r="BD295" s="160">
        <v>259</v>
      </c>
      <c r="BE295" s="160">
        <v>259</v>
      </c>
      <c r="BF295" s="161">
        <v>4.6659940909418466E-3</v>
      </c>
      <c r="BG295" s="162">
        <v>0.17525096525096526</v>
      </c>
      <c r="BH295" s="160">
        <v>4539</v>
      </c>
      <c r="BI295" s="163">
        <v>60896.784767608915</v>
      </c>
      <c r="BJ295" s="160"/>
      <c r="BK295" s="160"/>
      <c r="BL295" s="161">
        <v>0</v>
      </c>
      <c r="BM295" s="162">
        <v>0</v>
      </c>
      <c r="BN295" s="160"/>
      <c r="BO295" s="163">
        <v>0</v>
      </c>
    </row>
    <row r="296" spans="1:67" x14ac:dyDescent="0.3">
      <c r="A296" s="19" t="s">
        <v>658</v>
      </c>
      <c r="B296" s="16" t="s">
        <v>692</v>
      </c>
      <c r="C296" s="160">
        <v>14900</v>
      </c>
      <c r="D296" s="160">
        <v>40579</v>
      </c>
      <c r="E296" s="161">
        <v>0.83278264617152709</v>
      </c>
      <c r="F296" s="162">
        <v>0.68690258508095325</v>
      </c>
      <c r="G296" s="160">
        <v>2787382</v>
      </c>
      <c r="H296" s="163">
        <v>114054096.676</v>
      </c>
      <c r="I296" s="163">
        <v>2749405.0402282435</v>
      </c>
      <c r="J296" s="160">
        <v>3957</v>
      </c>
      <c r="K296" s="160">
        <v>3957</v>
      </c>
      <c r="L296" s="161">
        <v>8.1207544072075033E-2</v>
      </c>
      <c r="M296" s="162">
        <v>0.56330048016173873</v>
      </c>
      <c r="N296" s="160">
        <v>222898</v>
      </c>
      <c r="O296" s="163">
        <v>9120540.3640000001</v>
      </c>
      <c r="P296" s="163">
        <v>1215419.7608304161</v>
      </c>
      <c r="Q296" s="160">
        <v>543</v>
      </c>
      <c r="R296" s="160">
        <v>543</v>
      </c>
      <c r="S296" s="161">
        <v>1.114371908797997E-2</v>
      </c>
      <c r="T296" s="162">
        <v>9.5727440147329645E-2</v>
      </c>
      <c r="U296" s="160">
        <v>5198</v>
      </c>
      <c r="V296" s="165">
        <v>212691.764</v>
      </c>
      <c r="W296" s="163">
        <v>44388.417879039276</v>
      </c>
      <c r="X296" s="160">
        <v>3284</v>
      </c>
      <c r="Y296" s="160">
        <v>3284</v>
      </c>
      <c r="Z296" s="161">
        <v>6.739589960391569E-2</v>
      </c>
      <c r="AA296" s="162">
        <v>0.48565164433617541</v>
      </c>
      <c r="AB296" s="160">
        <v>159488</v>
      </c>
      <c r="AC296" s="165">
        <v>6525929.9840000002</v>
      </c>
      <c r="AD296" s="163">
        <v>430592.6630379798</v>
      </c>
      <c r="AE296" s="160">
        <v>165</v>
      </c>
      <c r="AF296" s="160">
        <v>165</v>
      </c>
      <c r="AG296" s="161">
        <v>3.3862129825353499E-3</v>
      </c>
      <c r="AH296" s="162">
        <v>0.33339393939393935</v>
      </c>
      <c r="AI296" s="160">
        <v>5501</v>
      </c>
      <c r="AJ296" s="163">
        <v>25173.509236964044</v>
      </c>
      <c r="AK296" s="160"/>
      <c r="AL296" s="160"/>
      <c r="AM296" s="162">
        <v>0</v>
      </c>
      <c r="AN296" s="160"/>
      <c r="AO296" s="160">
        <v>0</v>
      </c>
      <c r="AP296" s="160"/>
      <c r="AQ296" s="160"/>
      <c r="AR296" s="160"/>
      <c r="AS296" s="161">
        <v>0</v>
      </c>
      <c r="AT296" s="162">
        <v>0</v>
      </c>
      <c r="AU296" s="160"/>
      <c r="AV296" s="356">
        <v>0</v>
      </c>
      <c r="AW296" s="160">
        <v>199</v>
      </c>
      <c r="AX296" s="160"/>
      <c r="AY296" s="160"/>
      <c r="AZ296" s="161">
        <v>0</v>
      </c>
      <c r="BA296" s="162">
        <v>0</v>
      </c>
      <c r="BB296" s="160"/>
      <c r="BC296" s="163">
        <v>0</v>
      </c>
      <c r="BD296" s="160">
        <v>199</v>
      </c>
      <c r="BE296" s="160">
        <v>199</v>
      </c>
      <c r="BF296" s="161">
        <v>4.0839780819668763E-3</v>
      </c>
      <c r="BG296" s="162">
        <v>0.16798994974874371</v>
      </c>
      <c r="BH296" s="160">
        <v>3343</v>
      </c>
      <c r="BI296" s="163">
        <v>46789.421500981363</v>
      </c>
      <c r="BJ296" s="160"/>
      <c r="BK296" s="160"/>
      <c r="BL296" s="161">
        <v>0</v>
      </c>
      <c r="BM296" s="162">
        <v>0</v>
      </c>
      <c r="BN296" s="160"/>
      <c r="BO296" s="163">
        <v>0</v>
      </c>
    </row>
    <row r="297" spans="1:67" x14ac:dyDescent="0.3">
      <c r="A297" s="19" t="s">
        <v>658</v>
      </c>
      <c r="B297" s="16" t="s">
        <v>694</v>
      </c>
      <c r="C297" s="160">
        <v>58635</v>
      </c>
      <c r="D297" s="160">
        <v>22333</v>
      </c>
      <c r="E297" s="161">
        <v>0.73874499685753037</v>
      </c>
      <c r="F297" s="162">
        <v>0.60227107867281604</v>
      </c>
      <c r="G297" s="160">
        <v>1345052</v>
      </c>
      <c r="H297" s="163">
        <v>55036837.736000001</v>
      </c>
      <c r="I297" s="163">
        <v>1513158.5983739707</v>
      </c>
      <c r="J297" s="160">
        <v>1825</v>
      </c>
      <c r="K297" s="160">
        <v>1825</v>
      </c>
      <c r="L297" s="161">
        <v>6.0368495914789454E-2</v>
      </c>
      <c r="M297" s="162">
        <v>0.47620273972602739</v>
      </c>
      <c r="N297" s="160">
        <v>86907</v>
      </c>
      <c r="O297" s="163">
        <v>3556060.6260000002</v>
      </c>
      <c r="P297" s="163">
        <v>560561.29985228949</v>
      </c>
      <c r="Q297" s="160">
        <v>63</v>
      </c>
      <c r="R297" s="160">
        <v>63</v>
      </c>
      <c r="S297" s="161">
        <v>2.0839535576064306E-3</v>
      </c>
      <c r="T297" s="162">
        <v>0.10063492063492063</v>
      </c>
      <c r="U297" s="160">
        <v>634</v>
      </c>
      <c r="V297" s="165">
        <v>25942.011999999999</v>
      </c>
      <c r="W297" s="163">
        <v>5150.0374334796943</v>
      </c>
      <c r="X297" s="160">
        <v>4416</v>
      </c>
      <c r="Y297" s="160">
        <v>4416</v>
      </c>
      <c r="Z297" s="161">
        <v>0.14607522079984123</v>
      </c>
      <c r="AA297" s="162">
        <v>0.47414628623188404</v>
      </c>
      <c r="AB297" s="160">
        <v>209383</v>
      </c>
      <c r="AC297" s="165">
        <v>8567533.5940000005</v>
      </c>
      <c r="AD297" s="163">
        <v>579018.63580259401</v>
      </c>
      <c r="AE297" s="160">
        <v>1502</v>
      </c>
      <c r="AF297" s="160">
        <v>1502</v>
      </c>
      <c r="AG297" s="161">
        <v>4.9684099103569183E-2</v>
      </c>
      <c r="AH297" s="162">
        <v>0.2859786950732357</v>
      </c>
      <c r="AI297" s="160">
        <v>42954</v>
      </c>
      <c r="AJ297" s="163">
        <v>229155.21741769693</v>
      </c>
      <c r="AK297" s="160"/>
      <c r="AL297" s="160"/>
      <c r="AM297" s="162">
        <v>0</v>
      </c>
      <c r="AN297" s="160"/>
      <c r="AO297" s="160">
        <v>0</v>
      </c>
      <c r="AP297" s="160"/>
      <c r="AQ297" s="160">
        <v>28</v>
      </c>
      <c r="AR297" s="160">
        <v>28</v>
      </c>
      <c r="AS297" s="161">
        <v>9.2620158115841358E-4</v>
      </c>
      <c r="AT297" s="162">
        <v>0.22107142857142859</v>
      </c>
      <c r="AU297" s="160">
        <v>619</v>
      </c>
      <c r="AV297" s="356">
        <v>55.073314285714289</v>
      </c>
      <c r="AW297" s="160">
        <v>64</v>
      </c>
      <c r="AX297" s="160"/>
      <c r="AY297" s="160"/>
      <c r="AZ297" s="161">
        <v>0</v>
      </c>
      <c r="BA297" s="162">
        <v>0</v>
      </c>
      <c r="BB297" s="160"/>
      <c r="BC297" s="163">
        <v>0</v>
      </c>
      <c r="BD297" s="160">
        <v>64</v>
      </c>
      <c r="BE297" s="160">
        <v>64</v>
      </c>
      <c r="BF297" s="161">
        <v>2.1170321855049452E-3</v>
      </c>
      <c r="BG297" s="162">
        <v>0.15593750000000001</v>
      </c>
      <c r="BH297" s="160">
        <v>998</v>
      </c>
      <c r="BI297" s="163">
        <v>15047.854151069383</v>
      </c>
      <c r="BJ297" s="160"/>
      <c r="BK297" s="160"/>
      <c r="BL297" s="161">
        <v>0</v>
      </c>
      <c r="BM297" s="162">
        <v>0</v>
      </c>
      <c r="BN297" s="160"/>
      <c r="BO297" s="163">
        <v>0</v>
      </c>
    </row>
    <row r="298" spans="1:67" x14ac:dyDescent="0.3">
      <c r="A298" s="19" t="s">
        <v>658</v>
      </c>
      <c r="B298" s="16" t="s">
        <v>698</v>
      </c>
      <c r="C298" s="160">
        <v>9579</v>
      </c>
      <c r="D298" s="160">
        <v>9579</v>
      </c>
      <c r="E298" s="161">
        <v>0.27123683316343866</v>
      </c>
      <c r="F298" s="162">
        <v>0.69191460486480849</v>
      </c>
      <c r="G298" s="160">
        <v>662785</v>
      </c>
      <c r="H298" s="163">
        <v>27119836.629999999</v>
      </c>
      <c r="I298" s="163">
        <v>649019.21881629271</v>
      </c>
      <c r="J298" s="160">
        <v>3291</v>
      </c>
      <c r="K298" s="160">
        <v>3291</v>
      </c>
      <c r="L298" s="161">
        <v>9.3187223921168877E-2</v>
      </c>
      <c r="M298" s="162">
        <v>0.4952537222728654</v>
      </c>
      <c r="N298" s="160">
        <v>162988</v>
      </c>
      <c r="O298" s="163">
        <v>6669142.9840000002</v>
      </c>
      <c r="P298" s="163">
        <v>1010853.2809939095</v>
      </c>
      <c r="Q298" s="160">
        <v>12009</v>
      </c>
      <c r="R298" s="160">
        <v>12009</v>
      </c>
      <c r="S298" s="161">
        <v>0.34004417261297998</v>
      </c>
      <c r="T298" s="162">
        <v>8.2005995503372467E-2</v>
      </c>
      <c r="U298" s="160">
        <v>98481</v>
      </c>
      <c r="V298" s="165">
        <v>4029645.5579999997</v>
      </c>
      <c r="W298" s="163">
        <v>981695.23077234381</v>
      </c>
      <c r="X298" s="160">
        <v>2198</v>
      </c>
      <c r="Y298" s="160">
        <v>2198</v>
      </c>
      <c r="Z298" s="161">
        <v>6.223807905765092E-2</v>
      </c>
      <c r="AA298" s="162">
        <v>0.49712920837124658</v>
      </c>
      <c r="AB298" s="160">
        <v>109269</v>
      </c>
      <c r="AC298" s="165">
        <v>4471068.9419999998</v>
      </c>
      <c r="AD298" s="163">
        <v>288198.13439630927</v>
      </c>
      <c r="AE298" s="160">
        <v>599</v>
      </c>
      <c r="AF298" s="160">
        <v>599</v>
      </c>
      <c r="AG298" s="161">
        <v>1.6961150753199684E-2</v>
      </c>
      <c r="AH298" s="162">
        <v>0.27310517529215361</v>
      </c>
      <c r="AI298" s="160">
        <v>16359</v>
      </c>
      <c r="AJ298" s="163">
        <v>91387.466866311894</v>
      </c>
      <c r="AK298" s="160">
        <v>22</v>
      </c>
      <c r="AL298" s="160">
        <v>22</v>
      </c>
      <c r="AM298" s="162">
        <v>3.54</v>
      </c>
      <c r="AN298" s="160">
        <v>7788</v>
      </c>
      <c r="AO298" s="160">
        <v>12.547333333333325</v>
      </c>
      <c r="AP298" s="160"/>
      <c r="AQ298" s="160">
        <v>1285</v>
      </c>
      <c r="AR298" s="160">
        <v>1285</v>
      </c>
      <c r="AS298" s="161">
        <v>3.6385774153358252E-2</v>
      </c>
      <c r="AT298" s="162">
        <v>0.27499610894941634</v>
      </c>
      <c r="AU298" s="160">
        <v>35337</v>
      </c>
      <c r="AV298" s="356">
        <v>68.507030661478595</v>
      </c>
      <c r="AW298" s="160">
        <v>6333</v>
      </c>
      <c r="AX298" s="160">
        <v>895</v>
      </c>
      <c r="AY298" s="160">
        <v>895</v>
      </c>
      <c r="AZ298" s="161">
        <v>2.5342620908370143E-2</v>
      </c>
      <c r="BA298" s="162">
        <v>0.12499441340782123</v>
      </c>
      <c r="BB298" s="160">
        <v>11187</v>
      </c>
      <c r="BC298" s="163">
        <v>210434.83539386091</v>
      </c>
      <c r="BD298" s="160">
        <v>5427</v>
      </c>
      <c r="BE298" s="160">
        <v>5427</v>
      </c>
      <c r="BF298" s="161">
        <v>0.1536697247706422</v>
      </c>
      <c r="BG298" s="162">
        <v>0.18485166758798599</v>
      </c>
      <c r="BH298" s="160">
        <v>100319</v>
      </c>
      <c r="BI298" s="163">
        <v>1276011.0074664615</v>
      </c>
      <c r="BJ298" s="160">
        <v>11</v>
      </c>
      <c r="BK298" s="160">
        <v>11</v>
      </c>
      <c r="BL298" s="161">
        <v>3.1147355306376714E-4</v>
      </c>
      <c r="BM298" s="162">
        <v>0.15545454545454546</v>
      </c>
      <c r="BN298" s="160">
        <v>171</v>
      </c>
      <c r="BO298" s="163">
        <v>1188.5635660953847</v>
      </c>
    </row>
    <row r="299" spans="1:67" x14ac:dyDescent="0.3">
      <c r="A299" s="19" t="s">
        <v>658</v>
      </c>
      <c r="B299" s="16" t="s">
        <v>699</v>
      </c>
      <c r="C299" s="160">
        <v>19253</v>
      </c>
      <c r="D299" s="160">
        <v>19253</v>
      </c>
      <c r="E299" s="161">
        <v>0.57480220928496795</v>
      </c>
      <c r="F299" s="162">
        <v>0.71624681867760875</v>
      </c>
      <c r="G299" s="160">
        <v>1378990</v>
      </c>
      <c r="H299" s="163">
        <v>56425512.82</v>
      </c>
      <c r="I299" s="163">
        <v>1304475.103859493</v>
      </c>
      <c r="J299" s="160">
        <v>9749</v>
      </c>
      <c r="K299" s="160">
        <v>9749</v>
      </c>
      <c r="L299" s="161">
        <v>0.29105836692043591</v>
      </c>
      <c r="M299" s="162">
        <v>0.55937224330700586</v>
      </c>
      <c r="N299" s="160">
        <v>545332</v>
      </c>
      <c r="O299" s="163">
        <v>22313894.776000001</v>
      </c>
      <c r="P299" s="163">
        <v>2994472.390279436</v>
      </c>
      <c r="Q299" s="160">
        <v>1125</v>
      </c>
      <c r="R299" s="160">
        <v>1125</v>
      </c>
      <c r="S299" s="161">
        <v>3.3587102552619791E-2</v>
      </c>
      <c r="T299" s="162">
        <v>0.10608888888888889</v>
      </c>
      <c r="U299" s="160">
        <v>11935</v>
      </c>
      <c r="V299" s="165">
        <v>488356.33</v>
      </c>
      <c r="W299" s="163">
        <v>91964.954169280274</v>
      </c>
      <c r="X299" s="160">
        <v>1570</v>
      </c>
      <c r="Y299" s="160">
        <v>1570</v>
      </c>
      <c r="Z299" s="161">
        <v>4.6872667562322737E-2</v>
      </c>
      <c r="AA299" s="162">
        <v>0.52768152866242035</v>
      </c>
      <c r="AB299" s="160">
        <v>82846</v>
      </c>
      <c r="AC299" s="165">
        <v>3389892.628</v>
      </c>
      <c r="AD299" s="163">
        <v>205855.81028307803</v>
      </c>
      <c r="AE299" s="160">
        <v>155</v>
      </c>
      <c r="AF299" s="160">
        <v>155</v>
      </c>
      <c r="AG299" s="161">
        <v>4.6275563516942828E-3</v>
      </c>
      <c r="AH299" s="162">
        <v>0.34593548387096773</v>
      </c>
      <c r="AI299" s="160">
        <v>5362</v>
      </c>
      <c r="AJ299" s="163">
        <v>23647.842010481374</v>
      </c>
      <c r="AK299" s="160">
        <v>8</v>
      </c>
      <c r="AL299" s="160">
        <v>8</v>
      </c>
      <c r="AM299" s="162">
        <v>2.37</v>
      </c>
      <c r="AN299" s="160">
        <v>1896</v>
      </c>
      <c r="AO299" s="160">
        <v>3.0546666666666646</v>
      </c>
      <c r="AP299" s="160"/>
      <c r="AQ299" s="160">
        <v>260</v>
      </c>
      <c r="AR299" s="160">
        <v>260</v>
      </c>
      <c r="AS299" s="161">
        <v>7.7623525899387967E-3</v>
      </c>
      <c r="AT299" s="162">
        <v>0.27765384615384614</v>
      </c>
      <c r="AU299" s="160">
        <v>7219</v>
      </c>
      <c r="AV299" s="356">
        <v>69.16912615384615</v>
      </c>
      <c r="AW299" s="160">
        <v>1375</v>
      </c>
      <c r="AX299" s="160">
        <v>123</v>
      </c>
      <c r="AY299" s="160">
        <v>123</v>
      </c>
      <c r="AZ299" s="161">
        <v>3.672189879086431E-3</v>
      </c>
      <c r="BA299" s="162">
        <v>0.13373983739837397</v>
      </c>
      <c r="BB299" s="160">
        <v>1645</v>
      </c>
      <c r="BC299" s="163">
        <v>28920.094696586475</v>
      </c>
      <c r="BD299" s="160">
        <v>1252</v>
      </c>
      <c r="BE299" s="160">
        <v>1252</v>
      </c>
      <c r="BF299" s="161">
        <v>3.7378713240782208E-2</v>
      </c>
      <c r="BG299" s="162">
        <v>0.2067252396166134</v>
      </c>
      <c r="BH299" s="160">
        <v>25882</v>
      </c>
      <c r="BI299" s="163">
        <v>294373.64683029481</v>
      </c>
      <c r="BJ299" s="160"/>
      <c r="BK299" s="160"/>
      <c r="BL299" s="161">
        <v>0</v>
      </c>
      <c r="BM299" s="162">
        <v>0</v>
      </c>
      <c r="BN299" s="160"/>
      <c r="BO299" s="163">
        <v>0</v>
      </c>
    </row>
    <row r="300" spans="1:67" x14ac:dyDescent="0.3">
      <c r="A300" s="19" t="s">
        <v>658</v>
      </c>
      <c r="B300" s="16" t="s">
        <v>701</v>
      </c>
      <c r="C300" s="160">
        <v>14930</v>
      </c>
      <c r="D300" s="160">
        <v>14930</v>
      </c>
      <c r="E300" s="161">
        <v>0.64350674539890518</v>
      </c>
      <c r="F300" s="162">
        <v>0.65186470194239787</v>
      </c>
      <c r="G300" s="160">
        <v>973234</v>
      </c>
      <c r="H300" s="163">
        <v>39822788.811999999</v>
      </c>
      <c r="I300" s="163">
        <v>1011572.9133445297</v>
      </c>
      <c r="J300" s="160">
        <v>1175</v>
      </c>
      <c r="K300" s="160">
        <v>1175</v>
      </c>
      <c r="L300" s="161">
        <v>5.0644368777207877E-2</v>
      </c>
      <c r="M300" s="162">
        <v>0.49820425531914891</v>
      </c>
      <c r="N300" s="160">
        <v>58539</v>
      </c>
      <c r="O300" s="163">
        <v>2395298.8020000001</v>
      </c>
      <c r="P300" s="163">
        <v>360909.33004188503</v>
      </c>
      <c r="Q300" s="160">
        <v>2695</v>
      </c>
      <c r="R300" s="160">
        <v>2695</v>
      </c>
      <c r="S300" s="161">
        <v>0.11615878625921297</v>
      </c>
      <c r="T300" s="162">
        <v>8.2500927643784791E-2</v>
      </c>
      <c r="U300" s="160">
        <v>22234</v>
      </c>
      <c r="V300" s="165">
        <v>909770.81200000003</v>
      </c>
      <c r="W300" s="163">
        <v>220307.1568766314</v>
      </c>
      <c r="X300" s="160">
        <v>3695</v>
      </c>
      <c r="Y300" s="160">
        <v>3695</v>
      </c>
      <c r="Z300" s="161">
        <v>0.15926037670790053</v>
      </c>
      <c r="AA300" s="162">
        <v>0.48444925575101488</v>
      </c>
      <c r="AB300" s="160">
        <v>179004</v>
      </c>
      <c r="AC300" s="165">
        <v>7324485.6720000003</v>
      </c>
      <c r="AD300" s="163">
        <v>484482.30509297666</v>
      </c>
      <c r="AE300" s="160">
        <v>260</v>
      </c>
      <c r="AF300" s="160">
        <v>260</v>
      </c>
      <c r="AG300" s="161">
        <v>1.1206413516658765E-2</v>
      </c>
      <c r="AH300" s="162">
        <v>0.36515384615384616</v>
      </c>
      <c r="AI300" s="160">
        <v>9494</v>
      </c>
      <c r="AJ300" s="163">
        <v>39667.347888549404</v>
      </c>
      <c r="AK300" s="160">
        <v>8</v>
      </c>
      <c r="AL300" s="160">
        <v>8</v>
      </c>
      <c r="AM300" s="162">
        <v>2.5550000000000002</v>
      </c>
      <c r="AN300" s="160">
        <v>2044</v>
      </c>
      <c r="AO300" s="160">
        <v>3.2931111111111089</v>
      </c>
      <c r="AP300" s="160"/>
      <c r="AQ300" s="160">
        <v>188</v>
      </c>
      <c r="AR300" s="160">
        <v>188</v>
      </c>
      <c r="AS300" s="161">
        <v>8.1030990043532598E-3</v>
      </c>
      <c r="AT300" s="162">
        <v>0.27819148936170213</v>
      </c>
      <c r="AU300" s="160">
        <v>5230</v>
      </c>
      <c r="AV300" s="356">
        <v>69.303063829787234</v>
      </c>
      <c r="AW300" s="160">
        <v>250</v>
      </c>
      <c r="AX300" s="160">
        <v>155</v>
      </c>
      <c r="AY300" s="160">
        <v>155</v>
      </c>
      <c r="AZ300" s="161">
        <v>6.6807465195465711E-3</v>
      </c>
      <c r="BA300" s="162">
        <v>0.13600000000000001</v>
      </c>
      <c r="BB300" s="160">
        <v>2108</v>
      </c>
      <c r="BC300" s="163">
        <v>36444.021772121167</v>
      </c>
      <c r="BD300" s="160">
        <v>95</v>
      </c>
      <c r="BE300" s="160">
        <v>95</v>
      </c>
      <c r="BF300" s="161">
        <v>4.0946510926253175E-3</v>
      </c>
      <c r="BG300" s="162">
        <v>0.15968421052631579</v>
      </c>
      <c r="BH300" s="160">
        <v>1517</v>
      </c>
      <c r="BI300" s="163">
        <v>22336.658505493615</v>
      </c>
      <c r="BJ300" s="160"/>
      <c r="BK300" s="160"/>
      <c r="BL300" s="161">
        <v>0</v>
      </c>
      <c r="BM300" s="162">
        <v>0</v>
      </c>
      <c r="BN300" s="160"/>
      <c r="BO300" s="163">
        <v>0</v>
      </c>
    </row>
    <row r="301" spans="1:67" x14ac:dyDescent="0.3">
      <c r="A301" s="19" t="s">
        <v>658</v>
      </c>
      <c r="B301" s="16" t="s">
        <v>703</v>
      </c>
      <c r="C301" s="160">
        <v>6693</v>
      </c>
      <c r="D301" s="160">
        <v>6693</v>
      </c>
      <c r="E301" s="161">
        <v>0.64498409945070834</v>
      </c>
      <c r="F301" s="162">
        <v>0.84720005976393253</v>
      </c>
      <c r="G301" s="160">
        <v>567031</v>
      </c>
      <c r="H301" s="163">
        <v>23201774.458000001</v>
      </c>
      <c r="I301" s="163">
        <v>453480.07428097364</v>
      </c>
      <c r="J301" s="160">
        <v>1512</v>
      </c>
      <c r="K301" s="160">
        <v>1512</v>
      </c>
      <c r="L301" s="161">
        <v>0.14570685169124023</v>
      </c>
      <c r="M301" s="162">
        <v>0.52500000000000002</v>
      </c>
      <c r="N301" s="160">
        <v>79380</v>
      </c>
      <c r="O301" s="163">
        <v>3248070.84</v>
      </c>
      <c r="P301" s="163">
        <v>464421.19746666402</v>
      </c>
      <c r="Q301" s="160">
        <v>982</v>
      </c>
      <c r="R301" s="160">
        <v>982</v>
      </c>
      <c r="S301" s="161">
        <v>9.4632360026982748E-2</v>
      </c>
      <c r="T301" s="162">
        <v>0.1009979633401222</v>
      </c>
      <c r="U301" s="160">
        <v>9918</v>
      </c>
      <c r="V301" s="165">
        <v>405824.72399999999</v>
      </c>
      <c r="W301" s="163">
        <v>80275.186661540647</v>
      </c>
      <c r="X301" s="160">
        <v>1094</v>
      </c>
      <c r="Y301" s="160">
        <v>1094</v>
      </c>
      <c r="Z301" s="161">
        <v>0.1054254601522598</v>
      </c>
      <c r="AA301" s="162">
        <v>0.54273308957952471</v>
      </c>
      <c r="AB301" s="160">
        <v>59375</v>
      </c>
      <c r="AC301" s="165">
        <v>2429506.25</v>
      </c>
      <c r="AD301" s="163">
        <v>143443.47544566076</v>
      </c>
      <c r="AE301" s="160"/>
      <c r="AF301" s="160"/>
      <c r="AG301" s="161">
        <v>0</v>
      </c>
      <c r="AH301" s="162">
        <v>0</v>
      </c>
      <c r="AI301" s="160"/>
      <c r="AJ301" s="163">
        <v>0</v>
      </c>
      <c r="AK301" s="160"/>
      <c r="AL301" s="160"/>
      <c r="AM301" s="162">
        <v>0</v>
      </c>
      <c r="AN301" s="160"/>
      <c r="AO301" s="160">
        <v>0</v>
      </c>
      <c r="AP301" s="160"/>
      <c r="AQ301" s="160">
        <v>75</v>
      </c>
      <c r="AR301" s="160">
        <v>75</v>
      </c>
      <c r="AS301" s="161">
        <v>7.2275224053194561E-3</v>
      </c>
      <c r="AT301" s="162">
        <v>0.2669333333333333</v>
      </c>
      <c r="AU301" s="160">
        <v>2002</v>
      </c>
      <c r="AV301" s="356">
        <v>66.498431999999994</v>
      </c>
      <c r="AW301" s="160">
        <v>21</v>
      </c>
      <c r="AX301" s="160">
        <v>4</v>
      </c>
      <c r="AY301" s="160">
        <v>4</v>
      </c>
      <c r="AZ301" s="161">
        <v>3.8546786161703766E-4</v>
      </c>
      <c r="BA301" s="162">
        <v>0.12</v>
      </c>
      <c r="BB301" s="160">
        <v>48</v>
      </c>
      <c r="BC301" s="163">
        <v>940.49088444183644</v>
      </c>
      <c r="BD301" s="160">
        <v>17</v>
      </c>
      <c r="BE301" s="160">
        <v>17</v>
      </c>
      <c r="BF301" s="161">
        <v>1.6382384118724101E-3</v>
      </c>
      <c r="BG301" s="162">
        <v>0.14529411764705882</v>
      </c>
      <c r="BH301" s="160">
        <v>247</v>
      </c>
      <c r="BI301" s="163">
        <v>3997.086258877805</v>
      </c>
      <c r="BJ301" s="160"/>
      <c r="BK301" s="160"/>
      <c r="BL301" s="161">
        <v>0</v>
      </c>
      <c r="BM301" s="162">
        <v>0</v>
      </c>
      <c r="BN301" s="160"/>
      <c r="BO301" s="163">
        <v>0</v>
      </c>
    </row>
    <row r="302" spans="1:67" x14ac:dyDescent="0.3">
      <c r="A302" s="19" t="s">
        <v>658</v>
      </c>
      <c r="B302" s="16" t="s">
        <v>707</v>
      </c>
      <c r="C302" s="160">
        <v>37719</v>
      </c>
      <c r="D302" s="160">
        <v>37719</v>
      </c>
      <c r="E302" s="161">
        <v>0.42143192330897633</v>
      </c>
      <c r="F302" s="162">
        <v>0.92318672287176229</v>
      </c>
      <c r="G302" s="160">
        <v>3482168</v>
      </c>
      <c r="H302" s="163">
        <v>142483350.22400001</v>
      </c>
      <c r="I302" s="163">
        <v>2555627.5096076564</v>
      </c>
      <c r="J302" s="160">
        <v>48924</v>
      </c>
      <c r="K302" s="160">
        <v>48914</v>
      </c>
      <c r="L302" s="161">
        <v>0.54651292708542831</v>
      </c>
      <c r="M302" s="162">
        <v>0.73184527947009026</v>
      </c>
      <c r="N302" s="160">
        <v>3579748</v>
      </c>
      <c r="O302" s="163">
        <v>146476128.664</v>
      </c>
      <c r="P302" s="163">
        <v>15024271.463547885</v>
      </c>
      <c r="Q302" s="160">
        <v>141</v>
      </c>
      <c r="R302" s="160">
        <v>141</v>
      </c>
      <c r="S302" s="161">
        <v>1.5753837903063619E-3</v>
      </c>
      <c r="T302" s="162">
        <v>0.13219858156028369</v>
      </c>
      <c r="U302" s="160">
        <v>1864</v>
      </c>
      <c r="V302" s="165">
        <v>76271.152000000002</v>
      </c>
      <c r="W302" s="163">
        <v>11526.274255883127</v>
      </c>
      <c r="X302" s="160">
        <v>2665</v>
      </c>
      <c r="Y302" s="160">
        <v>2665</v>
      </c>
      <c r="Z302" s="161">
        <v>2.9775870930258543E-2</v>
      </c>
      <c r="AA302" s="162">
        <v>0.6281726078799249</v>
      </c>
      <c r="AB302" s="160">
        <v>167408</v>
      </c>
      <c r="AC302" s="165">
        <v>6850000.5439999998</v>
      </c>
      <c r="AD302" s="163">
        <v>349430.4040792376</v>
      </c>
      <c r="AE302" s="160">
        <v>48</v>
      </c>
      <c r="AF302" s="160">
        <v>48</v>
      </c>
      <c r="AG302" s="161">
        <v>5.3630086478514451E-4</v>
      </c>
      <c r="AH302" s="162">
        <v>0.30458333333333332</v>
      </c>
      <c r="AI302" s="160">
        <v>1462</v>
      </c>
      <c r="AJ302" s="163">
        <v>7323.2026871168127</v>
      </c>
      <c r="AK302" s="160"/>
      <c r="AL302" s="160"/>
      <c r="AM302" s="162">
        <v>0</v>
      </c>
      <c r="AN302" s="160"/>
      <c r="AO302" s="160">
        <v>0</v>
      </c>
      <c r="AP302" s="160"/>
      <c r="AQ302" s="160">
        <v>5</v>
      </c>
      <c r="AR302" s="160">
        <v>5</v>
      </c>
      <c r="AS302" s="161">
        <v>5.5864673415119213E-5</v>
      </c>
      <c r="AT302" s="162">
        <v>0.27</v>
      </c>
      <c r="AU302" s="160">
        <v>135</v>
      </c>
      <c r="AV302" s="356">
        <v>67.2624</v>
      </c>
      <c r="AW302" s="160">
        <v>10</v>
      </c>
      <c r="AX302" s="160"/>
      <c r="AY302" s="160"/>
      <c r="AZ302" s="161">
        <v>0</v>
      </c>
      <c r="BA302" s="162">
        <v>0</v>
      </c>
      <c r="BB302" s="160"/>
      <c r="BC302" s="163">
        <v>0</v>
      </c>
      <c r="BD302" s="160">
        <v>10</v>
      </c>
      <c r="BE302" s="160">
        <v>10</v>
      </c>
      <c r="BF302" s="161">
        <v>1.1172934683023843E-4</v>
      </c>
      <c r="BG302" s="162">
        <v>0.14300000000000002</v>
      </c>
      <c r="BH302" s="160">
        <v>143</v>
      </c>
      <c r="BI302" s="163">
        <v>2351.2272111045913</v>
      </c>
      <c r="BJ302" s="160"/>
      <c r="BK302" s="160"/>
      <c r="BL302" s="161">
        <v>0</v>
      </c>
      <c r="BM302" s="162">
        <v>0</v>
      </c>
      <c r="BN302" s="160"/>
      <c r="BO302" s="163">
        <v>0</v>
      </c>
    </row>
    <row r="303" spans="1:67" x14ac:dyDescent="0.3">
      <c r="A303" s="19" t="s">
        <v>658</v>
      </c>
      <c r="B303" s="16" t="s">
        <v>708</v>
      </c>
      <c r="C303" s="160">
        <v>17212</v>
      </c>
      <c r="D303" s="160">
        <v>17212</v>
      </c>
      <c r="E303" s="161">
        <v>0.4648750844024308</v>
      </c>
      <c r="F303" s="162">
        <v>1.211694747850337</v>
      </c>
      <c r="G303" s="160">
        <v>2085569</v>
      </c>
      <c r="H303" s="163">
        <v>85337312.341999993</v>
      </c>
      <c r="I303" s="163">
        <v>1166188.4115529836</v>
      </c>
      <c r="J303" s="160">
        <v>19057</v>
      </c>
      <c r="K303" s="160">
        <v>19057</v>
      </c>
      <c r="L303" s="161">
        <v>0.5147062795408508</v>
      </c>
      <c r="M303" s="162">
        <v>0.71064858057406721</v>
      </c>
      <c r="N303" s="160">
        <v>1354283</v>
      </c>
      <c r="O303" s="163">
        <v>55414551.794</v>
      </c>
      <c r="P303" s="163">
        <v>5853488.5979644284</v>
      </c>
      <c r="Q303" s="160">
        <v>38</v>
      </c>
      <c r="R303" s="160">
        <v>38</v>
      </c>
      <c r="S303" s="161">
        <v>1.026333558406482E-3</v>
      </c>
      <c r="T303" s="162">
        <v>0.10105263157894737</v>
      </c>
      <c r="U303" s="160">
        <v>384</v>
      </c>
      <c r="V303" s="165">
        <v>15712.511999999999</v>
      </c>
      <c r="W303" s="163">
        <v>3106.3717852734667</v>
      </c>
      <c r="X303" s="160">
        <v>116</v>
      </c>
      <c r="Y303" s="160">
        <v>116</v>
      </c>
      <c r="Z303" s="161">
        <v>3.1330182309250508E-3</v>
      </c>
      <c r="AA303" s="162">
        <v>0.62749999999999995</v>
      </c>
      <c r="AB303" s="160">
        <v>7279</v>
      </c>
      <c r="AC303" s="165">
        <v>297842.12199999997</v>
      </c>
      <c r="AD303" s="163">
        <v>15209.728657857995</v>
      </c>
      <c r="AE303" s="160"/>
      <c r="AF303" s="160"/>
      <c r="AG303" s="161">
        <v>0</v>
      </c>
      <c r="AH303" s="162">
        <v>0</v>
      </c>
      <c r="AI303" s="160"/>
      <c r="AJ303" s="163">
        <v>0</v>
      </c>
      <c r="AK303" s="160"/>
      <c r="AL303" s="160"/>
      <c r="AM303" s="162">
        <v>0</v>
      </c>
      <c r="AN303" s="160"/>
      <c r="AO303" s="160">
        <v>0</v>
      </c>
      <c r="AP303" s="160"/>
      <c r="AQ303" s="160">
        <v>602</v>
      </c>
      <c r="AR303" s="160">
        <v>602</v>
      </c>
      <c r="AS303" s="161">
        <v>1.62592842673869E-2</v>
      </c>
      <c r="AT303" s="162">
        <v>0.32209302325581396</v>
      </c>
      <c r="AU303" s="160">
        <v>19390</v>
      </c>
      <c r="AV303" s="356">
        <v>80.23981395348838</v>
      </c>
      <c r="AW303" s="160">
        <v>0</v>
      </c>
      <c r="AX303" s="160"/>
      <c r="AY303" s="160"/>
      <c r="AZ303" s="161">
        <v>0</v>
      </c>
      <c r="BA303" s="162">
        <v>0</v>
      </c>
      <c r="BB303" s="160"/>
      <c r="BC303" s="163">
        <v>0</v>
      </c>
      <c r="BD303" s="160"/>
      <c r="BE303" s="160"/>
      <c r="BF303" s="161">
        <v>0</v>
      </c>
      <c r="BG303" s="162">
        <v>0</v>
      </c>
      <c r="BH303" s="160"/>
      <c r="BI303" s="163">
        <v>0</v>
      </c>
      <c r="BJ303" s="160"/>
      <c r="BK303" s="160"/>
      <c r="BL303" s="161">
        <v>0</v>
      </c>
      <c r="BM303" s="162">
        <v>0</v>
      </c>
      <c r="BN303" s="160"/>
      <c r="BO303" s="163">
        <v>0</v>
      </c>
    </row>
    <row r="304" spans="1:67" x14ac:dyDescent="0.3">
      <c r="A304" s="19" t="s">
        <v>658</v>
      </c>
      <c r="B304" s="16" t="s">
        <v>710</v>
      </c>
      <c r="C304" s="160">
        <v>19729</v>
      </c>
      <c r="D304" s="160">
        <v>19727</v>
      </c>
      <c r="E304" s="161">
        <v>0.51787776961041687</v>
      </c>
      <c r="F304" s="162">
        <v>0.91593602676534702</v>
      </c>
      <c r="G304" s="160">
        <v>1806867</v>
      </c>
      <c r="H304" s="163">
        <v>73933383.906000003</v>
      </c>
      <c r="I304" s="163">
        <v>1336590.6806126952</v>
      </c>
      <c r="J304" s="160">
        <v>15570</v>
      </c>
      <c r="K304" s="160">
        <v>15570</v>
      </c>
      <c r="L304" s="161">
        <v>0.40874724351569885</v>
      </c>
      <c r="M304" s="162">
        <v>0.66850032113037894</v>
      </c>
      <c r="N304" s="160">
        <v>1040855</v>
      </c>
      <c r="O304" s="163">
        <v>42589704.890000001</v>
      </c>
      <c r="P304" s="163">
        <v>4782432.5691507664</v>
      </c>
      <c r="Q304" s="160">
        <v>45</v>
      </c>
      <c r="R304" s="160">
        <v>45</v>
      </c>
      <c r="S304" s="161">
        <v>1.1813504147852568E-3</v>
      </c>
      <c r="T304" s="162">
        <v>0.13044444444444445</v>
      </c>
      <c r="U304" s="160">
        <v>587</v>
      </c>
      <c r="V304" s="165">
        <v>24018.865999999998</v>
      </c>
      <c r="W304" s="163">
        <v>3678.5981667712108</v>
      </c>
      <c r="X304" s="160">
        <v>2610</v>
      </c>
      <c r="Y304" s="160">
        <v>2610</v>
      </c>
      <c r="Z304" s="161">
        <v>6.8518324057544891E-2</v>
      </c>
      <c r="AA304" s="162">
        <v>0.60760153256704985</v>
      </c>
      <c r="AB304" s="160">
        <v>158584</v>
      </c>
      <c r="AC304" s="165">
        <v>6488940.1119999997</v>
      </c>
      <c r="AD304" s="163">
        <v>342218.89480180491</v>
      </c>
      <c r="AE304" s="160"/>
      <c r="AF304" s="160"/>
      <c r="AG304" s="161">
        <v>0</v>
      </c>
      <c r="AH304" s="162">
        <v>0</v>
      </c>
      <c r="AI304" s="160"/>
      <c r="AJ304" s="163">
        <v>0</v>
      </c>
      <c r="AK304" s="160"/>
      <c r="AL304" s="160"/>
      <c r="AM304" s="162">
        <v>0</v>
      </c>
      <c r="AN304" s="160"/>
      <c r="AO304" s="160">
        <v>0</v>
      </c>
      <c r="AP304" s="160"/>
      <c r="AQ304" s="160"/>
      <c r="AR304" s="160"/>
      <c r="AS304" s="161">
        <v>0</v>
      </c>
      <c r="AT304" s="162">
        <v>0</v>
      </c>
      <c r="AU304" s="160"/>
      <c r="AV304" s="356">
        <v>0</v>
      </c>
      <c r="AW304" s="160">
        <v>140</v>
      </c>
      <c r="AX304" s="160"/>
      <c r="AY304" s="160"/>
      <c r="AZ304" s="161">
        <v>0</v>
      </c>
      <c r="BA304" s="162">
        <v>0</v>
      </c>
      <c r="BB304" s="160"/>
      <c r="BC304" s="163">
        <v>0</v>
      </c>
      <c r="BD304" s="160">
        <v>140</v>
      </c>
      <c r="BE304" s="160">
        <v>140</v>
      </c>
      <c r="BF304" s="161">
        <v>3.675312401554132E-3</v>
      </c>
      <c r="BG304" s="162">
        <v>0.13964285714285712</v>
      </c>
      <c r="BH304" s="160">
        <v>1955</v>
      </c>
      <c r="BI304" s="163">
        <v>32917.180955464275</v>
      </c>
      <c r="BJ304" s="160"/>
      <c r="BK304" s="160"/>
      <c r="BL304" s="161">
        <v>0</v>
      </c>
      <c r="BM304" s="162">
        <v>0</v>
      </c>
      <c r="BN304" s="160"/>
      <c r="BO304" s="163">
        <v>0</v>
      </c>
    </row>
    <row r="305" spans="1:67" x14ac:dyDescent="0.3">
      <c r="A305" s="19" t="s">
        <v>658</v>
      </c>
      <c r="B305" s="16" t="s">
        <v>712</v>
      </c>
      <c r="C305" s="160">
        <v>41589</v>
      </c>
      <c r="D305" s="160">
        <v>41589</v>
      </c>
      <c r="E305" s="161">
        <v>0.69582894142448426</v>
      </c>
      <c r="F305" s="162">
        <v>0.66663252302291465</v>
      </c>
      <c r="G305" s="160">
        <v>2772458</v>
      </c>
      <c r="H305" s="163">
        <v>113443436.44399999</v>
      </c>
      <c r="I305" s="163">
        <v>2817836.9653774714</v>
      </c>
      <c r="J305" s="160">
        <v>12839</v>
      </c>
      <c r="K305" s="160">
        <v>12839</v>
      </c>
      <c r="L305" s="161">
        <v>0.21481035319312689</v>
      </c>
      <c r="M305" s="162">
        <v>0.7821987693745619</v>
      </c>
      <c r="N305" s="160">
        <v>1004265</v>
      </c>
      <c r="O305" s="163">
        <v>41092515.269999996</v>
      </c>
      <c r="P305" s="163">
        <v>3943587.1390704359</v>
      </c>
      <c r="Q305" s="160"/>
      <c r="R305" s="160"/>
      <c r="S305" s="161">
        <v>0</v>
      </c>
      <c r="T305" s="162">
        <v>0</v>
      </c>
      <c r="U305" s="160"/>
      <c r="V305" s="165">
        <v>0</v>
      </c>
      <c r="W305" s="163">
        <v>0</v>
      </c>
      <c r="X305" s="160">
        <v>5242</v>
      </c>
      <c r="Y305" s="160">
        <v>5242</v>
      </c>
      <c r="Z305" s="161">
        <v>8.7704328330740017E-2</v>
      </c>
      <c r="AA305" s="162">
        <v>0.63360167874856932</v>
      </c>
      <c r="AB305" s="160">
        <v>332134</v>
      </c>
      <c r="AC305" s="165">
        <v>13590259.012</v>
      </c>
      <c r="AD305" s="163">
        <v>687322.39331458288</v>
      </c>
      <c r="AE305" s="160"/>
      <c r="AF305" s="160"/>
      <c r="AG305" s="161">
        <v>0</v>
      </c>
      <c r="AH305" s="162">
        <v>0</v>
      </c>
      <c r="AI305" s="160"/>
      <c r="AJ305" s="163">
        <v>0</v>
      </c>
      <c r="AK305" s="160"/>
      <c r="AL305" s="160"/>
      <c r="AM305" s="162">
        <v>0</v>
      </c>
      <c r="AN305" s="160"/>
      <c r="AO305" s="160">
        <v>0</v>
      </c>
      <c r="AP305" s="160"/>
      <c r="AQ305" s="160">
        <v>99</v>
      </c>
      <c r="AR305" s="160">
        <v>99</v>
      </c>
      <c r="AS305" s="161">
        <v>1.6563770516488481E-3</v>
      </c>
      <c r="AT305" s="162">
        <v>0.24121212121212121</v>
      </c>
      <c r="AU305" s="160">
        <v>2388</v>
      </c>
      <c r="AV305" s="356">
        <v>60.09076363636364</v>
      </c>
      <c r="AW305" s="160">
        <v>0</v>
      </c>
      <c r="AX305" s="160"/>
      <c r="AY305" s="160"/>
      <c r="AZ305" s="161">
        <v>0</v>
      </c>
      <c r="BA305" s="162">
        <v>0</v>
      </c>
      <c r="BB305" s="160"/>
      <c r="BC305" s="163">
        <v>0</v>
      </c>
      <c r="BD305" s="160"/>
      <c r="BE305" s="160"/>
      <c r="BF305" s="161">
        <v>0</v>
      </c>
      <c r="BG305" s="162">
        <v>0</v>
      </c>
      <c r="BH305" s="160"/>
      <c r="BI305" s="163">
        <v>0</v>
      </c>
      <c r="BJ305" s="160"/>
      <c r="BK305" s="160"/>
      <c r="BL305" s="161">
        <v>0</v>
      </c>
      <c r="BM305" s="162">
        <v>0</v>
      </c>
      <c r="BN305" s="160"/>
      <c r="BO305" s="163">
        <v>0</v>
      </c>
    </row>
    <row r="306" spans="1:67" x14ac:dyDescent="0.3">
      <c r="A306" s="19" t="s">
        <v>658</v>
      </c>
      <c r="B306" s="16" t="s">
        <v>716</v>
      </c>
      <c r="C306" s="160">
        <v>24205</v>
      </c>
      <c r="D306" s="160">
        <v>24205</v>
      </c>
      <c r="E306" s="161">
        <v>0.94865765236135602</v>
      </c>
      <c r="F306" s="162">
        <v>0.63203098533360869</v>
      </c>
      <c r="G306" s="160">
        <v>1529831</v>
      </c>
      <c r="H306" s="163">
        <v>62597624.857999995</v>
      </c>
      <c r="I306" s="163">
        <v>1639994.8002347182</v>
      </c>
      <c r="J306" s="160">
        <v>211</v>
      </c>
      <c r="K306" s="160">
        <v>211</v>
      </c>
      <c r="L306" s="161">
        <v>8.2696453066823435E-3</v>
      </c>
      <c r="M306" s="162">
        <v>0.71620853080568725</v>
      </c>
      <c r="N306" s="160">
        <v>15112</v>
      </c>
      <c r="O306" s="163">
        <v>618352.81599999999</v>
      </c>
      <c r="P306" s="163">
        <v>64810.100969223611</v>
      </c>
      <c r="Q306" s="160">
        <v>5</v>
      </c>
      <c r="R306" s="160">
        <v>5</v>
      </c>
      <c r="S306" s="161">
        <v>1.9596315892612189E-4</v>
      </c>
      <c r="T306" s="162">
        <v>0.1</v>
      </c>
      <c r="U306" s="160">
        <v>50</v>
      </c>
      <c r="V306" s="165">
        <v>2045.8999999999999</v>
      </c>
      <c r="W306" s="163">
        <v>408.73312964124568</v>
      </c>
      <c r="X306" s="160">
        <v>944</v>
      </c>
      <c r="Y306" s="160">
        <v>944</v>
      </c>
      <c r="Z306" s="161">
        <v>3.6997844405251813E-2</v>
      </c>
      <c r="AA306" s="162">
        <v>0.6282415254237288</v>
      </c>
      <c r="AB306" s="160">
        <v>59306</v>
      </c>
      <c r="AC306" s="165">
        <v>2426682.9079999998</v>
      </c>
      <c r="AD306" s="163">
        <v>123775.72287084437</v>
      </c>
      <c r="AE306" s="160">
        <v>150</v>
      </c>
      <c r="AF306" s="160">
        <v>150</v>
      </c>
      <c r="AG306" s="161">
        <v>5.8788947677836569E-3</v>
      </c>
      <c r="AH306" s="162">
        <v>0.33700000000000002</v>
      </c>
      <c r="AI306" s="160">
        <v>5055</v>
      </c>
      <c r="AJ306" s="163">
        <v>22885.008397240039</v>
      </c>
      <c r="AK306" s="160"/>
      <c r="AL306" s="160"/>
      <c r="AM306" s="162">
        <v>0</v>
      </c>
      <c r="AN306" s="160"/>
      <c r="AO306" s="160">
        <v>0</v>
      </c>
      <c r="AP306" s="160"/>
      <c r="AQ306" s="160"/>
      <c r="AR306" s="160"/>
      <c r="AS306" s="161">
        <v>0</v>
      </c>
      <c r="AT306" s="162">
        <v>0</v>
      </c>
      <c r="AU306" s="160"/>
      <c r="AV306" s="356">
        <v>0</v>
      </c>
      <c r="AW306" s="160">
        <v>0</v>
      </c>
      <c r="AX306" s="160"/>
      <c r="AY306" s="160"/>
      <c r="AZ306" s="161">
        <v>0</v>
      </c>
      <c r="BA306" s="162">
        <v>0</v>
      </c>
      <c r="BB306" s="160"/>
      <c r="BC306" s="163">
        <v>0</v>
      </c>
      <c r="BD306" s="160"/>
      <c r="BE306" s="160"/>
      <c r="BF306" s="161">
        <v>0</v>
      </c>
      <c r="BG306" s="162">
        <v>0</v>
      </c>
      <c r="BH306" s="160"/>
      <c r="BI306" s="163">
        <v>0</v>
      </c>
      <c r="BJ306" s="160"/>
      <c r="BK306" s="160"/>
      <c r="BL306" s="161">
        <v>0</v>
      </c>
      <c r="BM306" s="162">
        <v>0</v>
      </c>
      <c r="BN306" s="160"/>
      <c r="BO306" s="163">
        <v>0</v>
      </c>
    </row>
    <row r="307" spans="1:67" x14ac:dyDescent="0.3">
      <c r="A307" s="19" t="s">
        <v>658</v>
      </c>
      <c r="B307" s="16" t="s">
        <v>718</v>
      </c>
      <c r="C307" s="160">
        <v>12365</v>
      </c>
      <c r="D307" s="160">
        <v>12365</v>
      </c>
      <c r="E307" s="161">
        <v>0.93816388467374812</v>
      </c>
      <c r="F307" s="162">
        <v>0.622</v>
      </c>
      <c r="G307" s="160">
        <v>769103</v>
      </c>
      <c r="H307" s="163">
        <v>31470156.553999998</v>
      </c>
      <c r="I307" s="163">
        <v>837782.92521802476</v>
      </c>
      <c r="J307" s="160">
        <v>420</v>
      </c>
      <c r="K307" s="160">
        <v>420</v>
      </c>
      <c r="L307" s="161">
        <v>3.1866464339908952E-2</v>
      </c>
      <c r="M307" s="162">
        <v>0.70750000000000002</v>
      </c>
      <c r="N307" s="160">
        <v>29715</v>
      </c>
      <c r="O307" s="163">
        <v>1215878.3699999999</v>
      </c>
      <c r="P307" s="163">
        <v>129005.88818518443</v>
      </c>
      <c r="Q307" s="160">
        <v>10</v>
      </c>
      <c r="R307" s="160">
        <v>10</v>
      </c>
      <c r="S307" s="161">
        <v>7.5872534142640367E-4</v>
      </c>
      <c r="T307" s="162">
        <v>8.5000000000000006E-2</v>
      </c>
      <c r="U307" s="160">
        <v>85</v>
      </c>
      <c r="V307" s="165">
        <v>3478.0299999999997</v>
      </c>
      <c r="W307" s="163">
        <v>817.46625928249136</v>
      </c>
      <c r="X307" s="160">
        <v>335</v>
      </c>
      <c r="Y307" s="160">
        <v>335</v>
      </c>
      <c r="Z307" s="161">
        <v>2.5417298937784522E-2</v>
      </c>
      <c r="AA307" s="162">
        <v>0.62617910447761194</v>
      </c>
      <c r="AB307" s="160">
        <v>20977</v>
      </c>
      <c r="AC307" s="165">
        <v>858336.88599999994</v>
      </c>
      <c r="AD307" s="163">
        <v>43924.647417089909</v>
      </c>
      <c r="AE307" s="160">
        <v>50</v>
      </c>
      <c r="AF307" s="160">
        <v>50</v>
      </c>
      <c r="AG307" s="161">
        <v>3.7936267071320183E-3</v>
      </c>
      <c r="AH307" s="162">
        <v>0.33399999999999996</v>
      </c>
      <c r="AI307" s="160">
        <v>1670</v>
      </c>
      <c r="AJ307" s="163">
        <v>7628.3361324133466</v>
      </c>
      <c r="AK307" s="160"/>
      <c r="AL307" s="160"/>
      <c r="AM307" s="162">
        <v>0</v>
      </c>
      <c r="AN307" s="160"/>
      <c r="AO307" s="160">
        <v>0</v>
      </c>
      <c r="AP307" s="160"/>
      <c r="AQ307" s="160"/>
      <c r="AR307" s="160"/>
      <c r="AS307" s="161">
        <v>0</v>
      </c>
      <c r="AT307" s="162">
        <v>0</v>
      </c>
      <c r="AU307" s="160"/>
      <c r="AV307" s="356">
        <v>0</v>
      </c>
      <c r="AW307" s="160">
        <v>0</v>
      </c>
      <c r="AX307" s="160"/>
      <c r="AY307" s="160"/>
      <c r="AZ307" s="161">
        <v>0</v>
      </c>
      <c r="BA307" s="162">
        <v>0</v>
      </c>
      <c r="BB307" s="160"/>
      <c r="BC307" s="163">
        <v>0</v>
      </c>
      <c r="BD307" s="160"/>
      <c r="BE307" s="160"/>
      <c r="BF307" s="161">
        <v>0</v>
      </c>
      <c r="BG307" s="162">
        <v>0</v>
      </c>
      <c r="BH307" s="160"/>
      <c r="BI307" s="163">
        <v>0</v>
      </c>
      <c r="BJ307" s="160"/>
      <c r="BK307" s="160"/>
      <c r="BL307" s="161">
        <v>0</v>
      </c>
      <c r="BM307" s="162">
        <v>0</v>
      </c>
      <c r="BN307" s="160"/>
      <c r="BO307" s="163">
        <v>0</v>
      </c>
    </row>
    <row r="308" spans="1:67" x14ac:dyDescent="0.3">
      <c r="A308" s="19" t="s">
        <v>658</v>
      </c>
      <c r="B308" s="16" t="s">
        <v>722</v>
      </c>
      <c r="C308" s="160">
        <v>10717</v>
      </c>
      <c r="D308" s="160">
        <v>10717</v>
      </c>
      <c r="E308" s="161">
        <v>0.91286201022146507</v>
      </c>
      <c r="F308" s="162">
        <v>0.63700009330969487</v>
      </c>
      <c r="G308" s="160">
        <v>682673</v>
      </c>
      <c r="H308" s="163">
        <v>27933613.813999999</v>
      </c>
      <c r="I308" s="163">
        <v>726123.70477651199</v>
      </c>
      <c r="J308" s="160">
        <v>530</v>
      </c>
      <c r="K308" s="160">
        <v>530</v>
      </c>
      <c r="L308" s="161">
        <v>4.5144804088586031E-2</v>
      </c>
      <c r="M308" s="162">
        <v>0.70700000000000007</v>
      </c>
      <c r="N308" s="160">
        <v>37471</v>
      </c>
      <c r="O308" s="163">
        <v>1533238.378</v>
      </c>
      <c r="P308" s="163">
        <v>162793.14461463751</v>
      </c>
      <c r="Q308" s="160">
        <v>8</v>
      </c>
      <c r="R308" s="160">
        <v>8</v>
      </c>
      <c r="S308" s="161">
        <v>6.814310051107325E-4</v>
      </c>
      <c r="T308" s="162">
        <v>0.08</v>
      </c>
      <c r="U308" s="160">
        <v>64</v>
      </c>
      <c r="V308" s="165">
        <v>2618.752</v>
      </c>
      <c r="W308" s="163">
        <v>653.97300742599305</v>
      </c>
      <c r="X308" s="160">
        <v>485</v>
      </c>
      <c r="Y308" s="160">
        <v>485</v>
      </c>
      <c r="Z308" s="161">
        <v>4.1311754684838158E-2</v>
      </c>
      <c r="AA308" s="162">
        <v>0.59820618556701033</v>
      </c>
      <c r="AB308" s="160">
        <v>29013</v>
      </c>
      <c r="AC308" s="165">
        <v>1187153.9339999999</v>
      </c>
      <c r="AD308" s="163">
        <v>63592.399991906277</v>
      </c>
      <c r="AE308" s="160"/>
      <c r="AF308" s="160"/>
      <c r="AG308" s="161">
        <v>0</v>
      </c>
      <c r="AH308" s="162">
        <v>0</v>
      </c>
      <c r="AI308" s="160"/>
      <c r="AJ308" s="163">
        <v>0</v>
      </c>
      <c r="AK308" s="160"/>
      <c r="AL308" s="160"/>
      <c r="AM308" s="162">
        <v>0</v>
      </c>
      <c r="AN308" s="160"/>
      <c r="AO308" s="160">
        <v>0</v>
      </c>
      <c r="AP308" s="160"/>
      <c r="AQ308" s="160"/>
      <c r="AR308" s="160"/>
      <c r="AS308" s="161">
        <v>0</v>
      </c>
      <c r="AT308" s="162">
        <v>0</v>
      </c>
      <c r="AU308" s="160"/>
      <c r="AV308" s="356">
        <v>0</v>
      </c>
      <c r="AW308" s="160">
        <v>0</v>
      </c>
      <c r="AX308" s="160"/>
      <c r="AY308" s="160"/>
      <c r="AZ308" s="161">
        <v>0</v>
      </c>
      <c r="BA308" s="162">
        <v>0</v>
      </c>
      <c r="BB308" s="160"/>
      <c r="BC308" s="163">
        <v>0</v>
      </c>
      <c r="BD308" s="160"/>
      <c r="BE308" s="160"/>
      <c r="BF308" s="161">
        <v>0</v>
      </c>
      <c r="BG308" s="162">
        <v>0</v>
      </c>
      <c r="BH308" s="160"/>
      <c r="BI308" s="163">
        <v>0</v>
      </c>
      <c r="BJ308" s="160"/>
      <c r="BK308" s="160"/>
      <c r="BL308" s="161">
        <v>0</v>
      </c>
      <c r="BM308" s="162">
        <v>0</v>
      </c>
      <c r="BN308" s="160"/>
      <c r="BO308" s="163">
        <v>0</v>
      </c>
    </row>
    <row r="309" spans="1:67" x14ac:dyDescent="0.3">
      <c r="A309" s="19" t="s">
        <v>658</v>
      </c>
      <c r="B309" s="16" t="s">
        <v>724</v>
      </c>
      <c r="C309" s="160">
        <v>10635</v>
      </c>
      <c r="D309" s="160">
        <v>10635</v>
      </c>
      <c r="E309" s="161">
        <v>0.91704751228766057</v>
      </c>
      <c r="F309" s="162">
        <v>0.65050023507287269</v>
      </c>
      <c r="G309" s="160">
        <v>691807</v>
      </c>
      <c r="H309" s="163">
        <v>28307358.826000001</v>
      </c>
      <c r="I309" s="163">
        <v>720567.84550697065</v>
      </c>
      <c r="J309" s="160">
        <v>619</v>
      </c>
      <c r="K309" s="160">
        <v>619</v>
      </c>
      <c r="L309" s="161">
        <v>5.3375873070621714E-2</v>
      </c>
      <c r="M309" s="162">
        <v>0.71198707592891763</v>
      </c>
      <c r="N309" s="160">
        <v>44072</v>
      </c>
      <c r="O309" s="163">
        <v>1803338.0959999999</v>
      </c>
      <c r="P309" s="163">
        <v>190130.10663483135</v>
      </c>
      <c r="Q309" s="160">
        <v>7</v>
      </c>
      <c r="R309" s="160">
        <v>7</v>
      </c>
      <c r="S309" s="161">
        <v>6.0360438044321804E-4</v>
      </c>
      <c r="T309" s="162">
        <v>0.08</v>
      </c>
      <c r="U309" s="160">
        <v>56</v>
      </c>
      <c r="V309" s="165">
        <v>2291.4079999999999</v>
      </c>
      <c r="W309" s="163">
        <v>572.22638149774389</v>
      </c>
      <c r="X309" s="160">
        <v>336</v>
      </c>
      <c r="Y309" s="160">
        <v>336</v>
      </c>
      <c r="Z309" s="161">
        <v>2.8973010261274468E-2</v>
      </c>
      <c r="AA309" s="162">
        <v>0.59333333333333338</v>
      </c>
      <c r="AB309" s="160">
        <v>19936</v>
      </c>
      <c r="AC309" s="165">
        <v>815741.24800000002</v>
      </c>
      <c r="AD309" s="163">
        <v>44055.765767588673</v>
      </c>
      <c r="AE309" s="160"/>
      <c r="AF309" s="160"/>
      <c r="AG309" s="161">
        <v>0</v>
      </c>
      <c r="AH309" s="162">
        <v>0</v>
      </c>
      <c r="AI309" s="160"/>
      <c r="AJ309" s="163">
        <v>0</v>
      </c>
      <c r="AK309" s="160"/>
      <c r="AL309" s="160"/>
      <c r="AM309" s="162">
        <v>0</v>
      </c>
      <c r="AN309" s="160"/>
      <c r="AO309" s="160">
        <v>0</v>
      </c>
      <c r="AP309" s="160"/>
      <c r="AQ309" s="160"/>
      <c r="AR309" s="160"/>
      <c r="AS309" s="161">
        <v>0</v>
      </c>
      <c r="AT309" s="162">
        <v>0</v>
      </c>
      <c r="AU309" s="160"/>
      <c r="AV309" s="356">
        <v>0</v>
      </c>
      <c r="AW309" s="160">
        <v>0</v>
      </c>
      <c r="AX309" s="160"/>
      <c r="AY309" s="160"/>
      <c r="AZ309" s="161">
        <v>0</v>
      </c>
      <c r="BA309" s="162">
        <v>0</v>
      </c>
      <c r="BB309" s="160"/>
      <c r="BC309" s="163">
        <v>0</v>
      </c>
      <c r="BD309" s="160"/>
      <c r="BE309" s="160"/>
      <c r="BF309" s="161">
        <v>0</v>
      </c>
      <c r="BG309" s="162">
        <v>0</v>
      </c>
      <c r="BH309" s="160"/>
      <c r="BI309" s="163">
        <v>0</v>
      </c>
      <c r="BJ309" s="160"/>
      <c r="BK309" s="160"/>
      <c r="BL309" s="161">
        <v>0</v>
      </c>
      <c r="BM309" s="162">
        <v>0</v>
      </c>
      <c r="BN309" s="160"/>
      <c r="BO309" s="163">
        <v>0</v>
      </c>
    </row>
    <row r="310" spans="1:67" x14ac:dyDescent="0.3">
      <c r="A310" s="19" t="s">
        <v>658</v>
      </c>
      <c r="B310" s="16" t="s">
        <v>728</v>
      </c>
      <c r="C310" s="160">
        <v>18723</v>
      </c>
      <c r="D310" s="160">
        <v>18706</v>
      </c>
      <c r="E310" s="161">
        <v>0.51250719197786243</v>
      </c>
      <c r="F310" s="162">
        <v>1.4349150005345879</v>
      </c>
      <c r="G310" s="160">
        <v>2684152</v>
      </c>
      <c r="H310" s="163">
        <v>109830131.536</v>
      </c>
      <c r="I310" s="163">
        <v>1267413.4572687724</v>
      </c>
      <c r="J310" s="160">
        <v>10830</v>
      </c>
      <c r="K310" s="160">
        <v>10830</v>
      </c>
      <c r="L310" s="161">
        <v>0.29672045809474235</v>
      </c>
      <c r="M310" s="162">
        <v>0.73104155124653747</v>
      </c>
      <c r="N310" s="160">
        <v>791718</v>
      </c>
      <c r="O310" s="163">
        <v>32395517.123999998</v>
      </c>
      <c r="P310" s="163">
        <v>3326508.97391797</v>
      </c>
      <c r="Q310" s="160"/>
      <c r="R310" s="160"/>
      <c r="S310" s="161">
        <v>0</v>
      </c>
      <c r="T310" s="162">
        <v>0</v>
      </c>
      <c r="U310" s="160"/>
      <c r="V310" s="165">
        <v>0</v>
      </c>
      <c r="W310" s="163">
        <v>0</v>
      </c>
      <c r="X310" s="160">
        <v>1972</v>
      </c>
      <c r="Y310" s="160">
        <v>1972</v>
      </c>
      <c r="Z310" s="161">
        <v>5.4028877503493243E-2</v>
      </c>
      <c r="AA310" s="162">
        <v>0.56203853955375249</v>
      </c>
      <c r="AB310" s="160">
        <v>110834</v>
      </c>
      <c r="AC310" s="165">
        <v>4535105.6119999997</v>
      </c>
      <c r="AD310" s="163">
        <v>258565.3871835859</v>
      </c>
      <c r="AE310" s="160"/>
      <c r="AF310" s="160"/>
      <c r="AG310" s="161">
        <v>0</v>
      </c>
      <c r="AH310" s="162">
        <v>0</v>
      </c>
      <c r="AI310" s="160"/>
      <c r="AJ310" s="163">
        <v>0</v>
      </c>
      <c r="AK310" s="160"/>
      <c r="AL310" s="160"/>
      <c r="AM310" s="162">
        <v>0</v>
      </c>
      <c r="AN310" s="160"/>
      <c r="AO310" s="160">
        <v>0</v>
      </c>
      <c r="AP310" s="160"/>
      <c r="AQ310" s="160">
        <v>4991</v>
      </c>
      <c r="AR310" s="160">
        <v>4991</v>
      </c>
      <c r="AS310" s="161">
        <v>0.13674347242390203</v>
      </c>
      <c r="AT310" s="162">
        <v>0.31488479262672814</v>
      </c>
      <c r="AU310" s="160">
        <v>157159</v>
      </c>
      <c r="AV310" s="356">
        <v>78.444099539170509</v>
      </c>
      <c r="AW310" s="160">
        <v>0</v>
      </c>
      <c r="AX310" s="160"/>
      <c r="AY310" s="160"/>
      <c r="AZ310" s="161">
        <v>0</v>
      </c>
      <c r="BA310" s="162">
        <v>0</v>
      </c>
      <c r="BB310" s="160"/>
      <c r="BC310" s="163">
        <v>0</v>
      </c>
      <c r="BD310" s="160"/>
      <c r="BE310" s="160"/>
      <c r="BF310" s="161">
        <v>0</v>
      </c>
      <c r="BG310" s="162">
        <v>0</v>
      </c>
      <c r="BH310" s="160"/>
      <c r="BI310" s="163">
        <v>0</v>
      </c>
      <c r="BJ310" s="160"/>
      <c r="BK310" s="160"/>
      <c r="BL310" s="161">
        <v>0</v>
      </c>
      <c r="BM310" s="162">
        <v>0</v>
      </c>
      <c r="BN310" s="160"/>
      <c r="BO310" s="163">
        <v>0</v>
      </c>
    </row>
    <row r="311" spans="1:67" x14ac:dyDescent="0.3">
      <c r="A311" s="19" t="s">
        <v>658</v>
      </c>
      <c r="B311" s="16" t="s">
        <v>729</v>
      </c>
      <c r="C311" s="160">
        <v>17251</v>
      </c>
      <c r="D311" s="160">
        <v>17250</v>
      </c>
      <c r="E311" s="161">
        <v>0.70618577803250504</v>
      </c>
      <c r="F311" s="162">
        <v>1.4197739130434783</v>
      </c>
      <c r="G311" s="160">
        <v>2449110</v>
      </c>
      <c r="H311" s="163">
        <v>100212682.98</v>
      </c>
      <c r="I311" s="163">
        <v>1168763.0780437468</v>
      </c>
      <c r="J311" s="160">
        <v>5734</v>
      </c>
      <c r="K311" s="160">
        <v>5734</v>
      </c>
      <c r="L311" s="161">
        <v>0.23474024644860195</v>
      </c>
      <c r="M311" s="162">
        <v>0.74212765957446802</v>
      </c>
      <c r="N311" s="160">
        <v>425536</v>
      </c>
      <c r="O311" s="163">
        <v>17412082.048</v>
      </c>
      <c r="P311" s="163">
        <v>1761237.530604399</v>
      </c>
      <c r="Q311" s="160">
        <v>51</v>
      </c>
      <c r="R311" s="160">
        <v>51</v>
      </c>
      <c r="S311" s="161">
        <v>2.0878536046178408E-3</v>
      </c>
      <c r="T311" s="162">
        <v>0.1292156862745098</v>
      </c>
      <c r="U311" s="160">
        <v>659</v>
      </c>
      <c r="V311" s="165">
        <v>26964.962</v>
      </c>
      <c r="W311" s="163">
        <v>4169.0779223407053</v>
      </c>
      <c r="X311" s="160">
        <v>849</v>
      </c>
      <c r="Y311" s="160">
        <v>849</v>
      </c>
      <c r="Z311" s="161">
        <v>3.475662177099112E-2</v>
      </c>
      <c r="AA311" s="162">
        <v>0.71671378091872795</v>
      </c>
      <c r="AB311" s="160">
        <v>60849</v>
      </c>
      <c r="AC311" s="165">
        <v>2489819.3819999998</v>
      </c>
      <c r="AD311" s="163">
        <v>111319.47957346069</v>
      </c>
      <c r="AE311" s="160"/>
      <c r="AF311" s="160"/>
      <c r="AG311" s="161">
        <v>0</v>
      </c>
      <c r="AH311" s="162">
        <v>0</v>
      </c>
      <c r="AI311" s="160"/>
      <c r="AJ311" s="163">
        <v>0</v>
      </c>
      <c r="AK311" s="160"/>
      <c r="AL311" s="160"/>
      <c r="AM311" s="162">
        <v>0</v>
      </c>
      <c r="AN311" s="160"/>
      <c r="AO311" s="160">
        <v>0</v>
      </c>
      <c r="AP311" s="160"/>
      <c r="AQ311" s="160">
        <v>543</v>
      </c>
      <c r="AR311" s="160">
        <v>543</v>
      </c>
      <c r="AS311" s="161">
        <v>2.2229500143284071E-2</v>
      </c>
      <c r="AT311" s="162">
        <v>0.41631675874769797</v>
      </c>
      <c r="AU311" s="160">
        <v>22606</v>
      </c>
      <c r="AV311" s="356">
        <v>103.71283093922652</v>
      </c>
      <c r="AW311" s="160">
        <v>0</v>
      </c>
      <c r="AX311" s="160"/>
      <c r="AY311" s="160"/>
      <c r="AZ311" s="161">
        <v>0</v>
      </c>
      <c r="BA311" s="162">
        <v>0</v>
      </c>
      <c r="BB311" s="160"/>
      <c r="BC311" s="163">
        <v>0</v>
      </c>
      <c r="BD311" s="160"/>
      <c r="BE311" s="160"/>
      <c r="BF311" s="161">
        <v>0</v>
      </c>
      <c r="BG311" s="162">
        <v>0</v>
      </c>
      <c r="BH311" s="160"/>
      <c r="BI311" s="163">
        <v>0</v>
      </c>
      <c r="BJ311" s="160"/>
      <c r="BK311" s="160"/>
      <c r="BL311" s="161">
        <v>0</v>
      </c>
      <c r="BM311" s="162">
        <v>0</v>
      </c>
      <c r="BN311" s="160"/>
      <c r="BO311" s="163">
        <v>0</v>
      </c>
    </row>
    <row r="312" spans="1:67" x14ac:dyDescent="0.3">
      <c r="A312" s="19" t="s">
        <v>658</v>
      </c>
      <c r="B312" s="16" t="s">
        <v>731</v>
      </c>
      <c r="C312" s="160">
        <v>37221</v>
      </c>
      <c r="D312" s="160">
        <v>37221</v>
      </c>
      <c r="E312" s="161">
        <v>0.63384023295812542</v>
      </c>
      <c r="F312" s="162">
        <v>1.0108704763439993</v>
      </c>
      <c r="G312" s="160">
        <v>3762561</v>
      </c>
      <c r="H312" s="163">
        <v>153956470.998</v>
      </c>
      <c r="I312" s="163">
        <v>2521885.8277023938</v>
      </c>
      <c r="J312" s="160">
        <v>16563</v>
      </c>
      <c r="K312" s="160">
        <v>16563</v>
      </c>
      <c r="L312" s="161">
        <v>0.28205302862592169</v>
      </c>
      <c r="M312" s="162">
        <v>0.75929179496468036</v>
      </c>
      <c r="N312" s="160">
        <v>1257615</v>
      </c>
      <c r="O312" s="163">
        <v>51459090.57</v>
      </c>
      <c r="P312" s="163">
        <v>5087439.3476457382</v>
      </c>
      <c r="Q312" s="160">
        <v>190</v>
      </c>
      <c r="R312" s="160">
        <v>190</v>
      </c>
      <c r="S312" s="161">
        <v>3.2355295199495938E-3</v>
      </c>
      <c r="T312" s="162">
        <v>0.12689473684210525</v>
      </c>
      <c r="U312" s="160">
        <v>2411</v>
      </c>
      <c r="V312" s="165">
        <v>98653.297999999995</v>
      </c>
      <c r="W312" s="163">
        <v>15531.858926367333</v>
      </c>
      <c r="X312" s="160">
        <v>2418</v>
      </c>
      <c r="Y312" s="160">
        <v>2418</v>
      </c>
      <c r="Z312" s="161">
        <v>4.1176370417042724E-2</v>
      </c>
      <c r="AA312" s="162">
        <v>0.57311414392059556</v>
      </c>
      <c r="AB312" s="160">
        <v>138579</v>
      </c>
      <c r="AC312" s="165">
        <v>5670375.5219999999</v>
      </c>
      <c r="AD312" s="163">
        <v>317044.17150603991</v>
      </c>
      <c r="AE312" s="160"/>
      <c r="AF312" s="160"/>
      <c r="AG312" s="161">
        <v>0</v>
      </c>
      <c r="AH312" s="162">
        <v>0</v>
      </c>
      <c r="AI312" s="160"/>
      <c r="AJ312" s="163">
        <v>0</v>
      </c>
      <c r="AK312" s="160"/>
      <c r="AL312" s="160"/>
      <c r="AM312" s="162">
        <v>0</v>
      </c>
      <c r="AN312" s="160"/>
      <c r="AO312" s="160">
        <v>0</v>
      </c>
      <c r="AP312" s="160"/>
      <c r="AQ312" s="160">
        <v>2331</v>
      </c>
      <c r="AR312" s="160">
        <v>2331</v>
      </c>
      <c r="AS312" s="161">
        <v>3.9694838478960541E-2</v>
      </c>
      <c r="AT312" s="162">
        <v>0.27483912483912482</v>
      </c>
      <c r="AU312" s="160">
        <v>64065</v>
      </c>
      <c r="AV312" s="356">
        <v>68.467922779922773</v>
      </c>
      <c r="AW312" s="160">
        <v>0</v>
      </c>
      <c r="AX312" s="160"/>
      <c r="AY312" s="160"/>
      <c r="AZ312" s="161">
        <v>0</v>
      </c>
      <c r="BA312" s="162">
        <v>0</v>
      </c>
      <c r="BB312" s="160"/>
      <c r="BC312" s="163">
        <v>0</v>
      </c>
      <c r="BD312" s="160"/>
      <c r="BE312" s="160"/>
      <c r="BF312" s="161">
        <v>0</v>
      </c>
      <c r="BG312" s="162">
        <v>0</v>
      </c>
      <c r="BH312" s="160"/>
      <c r="BI312" s="163">
        <v>0</v>
      </c>
      <c r="BJ312" s="160"/>
      <c r="BK312" s="160"/>
      <c r="BL312" s="161">
        <v>0</v>
      </c>
      <c r="BM312" s="162">
        <v>0</v>
      </c>
      <c r="BN312" s="160"/>
      <c r="BO312" s="163">
        <v>0</v>
      </c>
    </row>
    <row r="313" spans="1:67" x14ac:dyDescent="0.3">
      <c r="A313" s="19" t="s">
        <v>658</v>
      </c>
      <c r="B313" s="16" t="s">
        <v>735</v>
      </c>
      <c r="C313" s="160">
        <v>29400</v>
      </c>
      <c r="D313" s="160">
        <v>29198</v>
      </c>
      <c r="E313" s="161">
        <v>0.41126839918304103</v>
      </c>
      <c r="F313" s="162">
        <v>0.93710151380231521</v>
      </c>
      <c r="G313" s="160">
        <v>2736149</v>
      </c>
      <c r="H313" s="163">
        <v>111957744.78200001</v>
      </c>
      <c r="I313" s="163">
        <v>1978292.4262447138</v>
      </c>
      <c r="J313" s="160">
        <v>38086</v>
      </c>
      <c r="K313" s="160">
        <v>38086</v>
      </c>
      <c r="L313" s="161">
        <v>0.5364603141066272</v>
      </c>
      <c r="M313" s="162">
        <v>0.7392645591555953</v>
      </c>
      <c r="N313" s="160">
        <v>2815563</v>
      </c>
      <c r="O313" s="163">
        <v>115207206.83399999</v>
      </c>
      <c r="P313" s="163">
        <v>11698376.803383177</v>
      </c>
      <c r="Q313" s="160"/>
      <c r="R313" s="160"/>
      <c r="S313" s="161">
        <v>0</v>
      </c>
      <c r="T313" s="162">
        <v>0</v>
      </c>
      <c r="U313" s="160"/>
      <c r="V313" s="165">
        <v>0</v>
      </c>
      <c r="W313" s="163">
        <v>0</v>
      </c>
      <c r="X313" s="160">
        <v>2332</v>
      </c>
      <c r="Y313" s="160">
        <v>2332</v>
      </c>
      <c r="Z313" s="161">
        <v>3.2847383618564686E-2</v>
      </c>
      <c r="AA313" s="162">
        <v>0.505</v>
      </c>
      <c r="AB313" s="160">
        <v>117766</v>
      </c>
      <c r="AC313" s="165">
        <v>4818749.1880000001</v>
      </c>
      <c r="AD313" s="163">
        <v>305767.99336314521</v>
      </c>
      <c r="AE313" s="160">
        <v>258</v>
      </c>
      <c r="AF313" s="160">
        <v>258</v>
      </c>
      <c r="AG313" s="161">
        <v>3.6340587365307417E-3</v>
      </c>
      <c r="AH313" s="162">
        <v>0.28333333333333333</v>
      </c>
      <c r="AI313" s="160">
        <v>7310</v>
      </c>
      <c r="AJ313" s="163">
        <v>39362.214443252866</v>
      </c>
      <c r="AK313" s="160"/>
      <c r="AL313" s="160"/>
      <c r="AM313" s="162">
        <v>0</v>
      </c>
      <c r="AN313" s="160"/>
      <c r="AO313" s="160">
        <v>0</v>
      </c>
      <c r="AP313" s="160"/>
      <c r="AQ313" s="160">
        <v>593</v>
      </c>
      <c r="AR313" s="160">
        <v>593</v>
      </c>
      <c r="AS313" s="161">
        <v>8.3527008944291846E-3</v>
      </c>
      <c r="AT313" s="162">
        <v>0.3</v>
      </c>
      <c r="AU313" s="160">
        <v>17790</v>
      </c>
      <c r="AV313" s="356">
        <v>74.736000000000004</v>
      </c>
      <c r="AW313" s="160">
        <v>528</v>
      </c>
      <c r="AX313" s="160"/>
      <c r="AY313" s="160"/>
      <c r="AZ313" s="161">
        <v>0</v>
      </c>
      <c r="BA313" s="162">
        <v>0</v>
      </c>
      <c r="BB313" s="160"/>
      <c r="BC313" s="163">
        <v>0</v>
      </c>
      <c r="BD313" s="160">
        <v>439</v>
      </c>
      <c r="BE313" s="160">
        <v>439</v>
      </c>
      <c r="BF313" s="161">
        <v>6.1835340516937813E-3</v>
      </c>
      <c r="BG313" s="162">
        <v>0.13829157175398632</v>
      </c>
      <c r="BH313" s="160">
        <v>6071</v>
      </c>
      <c r="BI313" s="163">
        <v>103218.87456749156</v>
      </c>
      <c r="BJ313" s="160">
        <v>89</v>
      </c>
      <c r="BK313" s="160">
        <v>89</v>
      </c>
      <c r="BL313" s="161">
        <v>1.2536094091133178E-3</v>
      </c>
      <c r="BM313" s="162">
        <v>0.10539325842696629</v>
      </c>
      <c r="BN313" s="160">
        <v>938</v>
      </c>
      <c r="BO313" s="163">
        <v>9616.5597620444751</v>
      </c>
    </row>
    <row r="314" spans="1:67" x14ac:dyDescent="0.3">
      <c r="A314" s="19" t="s">
        <v>658</v>
      </c>
      <c r="B314" s="16" t="s">
        <v>736</v>
      </c>
      <c r="C314" s="160">
        <v>25212</v>
      </c>
      <c r="D314" s="160">
        <v>25212</v>
      </c>
      <c r="E314" s="161">
        <v>0.19315247952562267</v>
      </c>
      <c r="F314" s="162">
        <v>0.97435546565127717</v>
      </c>
      <c r="G314" s="160">
        <v>2456545</v>
      </c>
      <c r="H314" s="163">
        <v>100516908.31</v>
      </c>
      <c r="I314" s="163">
        <v>1708223.4622399383</v>
      </c>
      <c r="J314" s="160">
        <v>64382</v>
      </c>
      <c r="K314" s="160">
        <v>64382</v>
      </c>
      <c r="L314" s="161">
        <v>0.4932390503259812</v>
      </c>
      <c r="M314" s="162">
        <v>0.76800006212916661</v>
      </c>
      <c r="N314" s="160">
        <v>4944538</v>
      </c>
      <c r="O314" s="163">
        <v>202320605.884</v>
      </c>
      <c r="P314" s="163">
        <v>19775374.031282246</v>
      </c>
      <c r="Q314" s="160">
        <v>60</v>
      </c>
      <c r="R314" s="160">
        <v>60</v>
      </c>
      <c r="S314" s="161">
        <v>4.596679665055275E-4</v>
      </c>
      <c r="T314" s="162">
        <v>0.14199999999999999</v>
      </c>
      <c r="U314" s="160">
        <v>852</v>
      </c>
      <c r="V314" s="165">
        <v>34862.135999999999</v>
      </c>
      <c r="W314" s="163">
        <v>4904.7975556949477</v>
      </c>
      <c r="X314" s="160">
        <v>11392</v>
      </c>
      <c r="Y314" s="160">
        <v>11392</v>
      </c>
      <c r="Z314" s="161">
        <v>8.7275624573849492E-2</v>
      </c>
      <c r="AA314" s="162">
        <v>0.56270891853932581</v>
      </c>
      <c r="AB314" s="160">
        <v>641038</v>
      </c>
      <c r="AC314" s="165">
        <v>26229992.884</v>
      </c>
      <c r="AD314" s="163">
        <v>1493700.2488820544</v>
      </c>
      <c r="AE314" s="160">
        <v>3540</v>
      </c>
      <c r="AF314" s="160">
        <v>3540</v>
      </c>
      <c r="AG314" s="161">
        <v>2.7120410023826123E-2</v>
      </c>
      <c r="AH314" s="162">
        <v>0.34433898305084748</v>
      </c>
      <c r="AI314" s="160">
        <v>121896</v>
      </c>
      <c r="AJ314" s="163">
        <v>540086.19817486499</v>
      </c>
      <c r="AK314" s="160"/>
      <c r="AL314" s="160"/>
      <c r="AM314" s="162">
        <v>0</v>
      </c>
      <c r="AN314" s="160"/>
      <c r="AO314" s="160">
        <v>0</v>
      </c>
      <c r="AP314" s="160"/>
      <c r="AQ314" s="160">
        <v>18823</v>
      </c>
      <c r="AR314" s="160">
        <v>18823</v>
      </c>
      <c r="AS314" s="161">
        <v>0.14420550222555908</v>
      </c>
      <c r="AT314" s="162">
        <v>0.3650002656324709</v>
      </c>
      <c r="AU314" s="160">
        <v>687040</v>
      </c>
      <c r="AV314" s="356">
        <v>90.928866174361147</v>
      </c>
      <c r="AW314" s="160">
        <v>7120</v>
      </c>
      <c r="AX314" s="160"/>
      <c r="AY314" s="160"/>
      <c r="AZ314" s="161">
        <v>0</v>
      </c>
      <c r="BA314" s="162">
        <v>0</v>
      </c>
      <c r="BB314" s="160"/>
      <c r="BC314" s="163">
        <v>0</v>
      </c>
      <c r="BD314" s="160">
        <v>7120</v>
      </c>
      <c r="BE314" s="160">
        <v>7120</v>
      </c>
      <c r="BF314" s="161">
        <v>5.4547265358655929E-2</v>
      </c>
      <c r="BG314" s="162">
        <v>0.125</v>
      </c>
      <c r="BH314" s="160">
        <v>89000</v>
      </c>
      <c r="BI314" s="163">
        <v>1674073.7743064689</v>
      </c>
      <c r="BJ314" s="160"/>
      <c r="BK314" s="160"/>
      <c r="BL314" s="161">
        <v>0</v>
      </c>
      <c r="BM314" s="162">
        <v>0</v>
      </c>
      <c r="BN314" s="160"/>
      <c r="BO314" s="163">
        <v>0</v>
      </c>
    </row>
    <row r="315" spans="1:67" x14ac:dyDescent="0.3">
      <c r="A315" s="19" t="s">
        <v>658</v>
      </c>
      <c r="B315" s="16" t="s">
        <v>738</v>
      </c>
      <c r="C315" s="160">
        <v>47525</v>
      </c>
      <c r="D315" s="160">
        <v>47525</v>
      </c>
      <c r="E315" s="161">
        <v>0.48193931773009369</v>
      </c>
      <c r="F315" s="162">
        <v>0.87668300894266182</v>
      </c>
      <c r="G315" s="160">
        <v>4166436</v>
      </c>
      <c r="H315" s="163">
        <v>170482228.248</v>
      </c>
      <c r="I315" s="163">
        <v>3220026.9729871918</v>
      </c>
      <c r="J315" s="160">
        <v>34121</v>
      </c>
      <c r="K315" s="160">
        <v>34121</v>
      </c>
      <c r="L315" s="161">
        <v>0.34601265566056871</v>
      </c>
      <c r="M315" s="162">
        <v>0.74800005861492924</v>
      </c>
      <c r="N315" s="160">
        <v>2552251</v>
      </c>
      <c r="O315" s="163">
        <v>104433006.418</v>
      </c>
      <c r="P315" s="163">
        <v>10480499.787539709</v>
      </c>
      <c r="Q315" s="160">
        <v>4669</v>
      </c>
      <c r="R315" s="160">
        <v>4669</v>
      </c>
      <c r="S315" s="161">
        <v>4.7347178842331562E-2</v>
      </c>
      <c r="T315" s="162">
        <v>0.14705932747911757</v>
      </c>
      <c r="U315" s="160">
        <v>68662</v>
      </c>
      <c r="V315" s="165">
        <v>2809511.716</v>
      </c>
      <c r="W315" s="163">
        <v>381674.99645899516</v>
      </c>
      <c r="X315" s="160">
        <v>10581</v>
      </c>
      <c r="Y315" s="160">
        <v>10581</v>
      </c>
      <c r="Z315" s="161">
        <v>0.10729931448505253</v>
      </c>
      <c r="AA315" s="162">
        <v>0.64766562706738495</v>
      </c>
      <c r="AB315" s="160">
        <v>685295</v>
      </c>
      <c r="AC315" s="165">
        <v>28040900.809999999</v>
      </c>
      <c r="AD315" s="163">
        <v>1387363.2666275471</v>
      </c>
      <c r="AE315" s="160">
        <v>183</v>
      </c>
      <c r="AF315" s="160">
        <v>183</v>
      </c>
      <c r="AG315" s="161">
        <v>1.8557579199286092E-3</v>
      </c>
      <c r="AH315" s="162">
        <v>0.35797814207650275</v>
      </c>
      <c r="AI315" s="160">
        <v>6551</v>
      </c>
      <c r="AJ315" s="163">
        <v>27919.71024463285</v>
      </c>
      <c r="AK315" s="160"/>
      <c r="AL315" s="160"/>
      <c r="AM315" s="162">
        <v>0</v>
      </c>
      <c r="AN315" s="160"/>
      <c r="AO315" s="160">
        <v>0</v>
      </c>
      <c r="AP315" s="160"/>
      <c r="AQ315" s="160">
        <v>1307</v>
      </c>
      <c r="AR315" s="160">
        <v>1307</v>
      </c>
      <c r="AS315" s="161">
        <v>1.3253965034681377E-2</v>
      </c>
      <c r="AT315" s="162">
        <v>0.32749808722264734</v>
      </c>
      <c r="AU315" s="160">
        <v>42804</v>
      </c>
      <c r="AV315" s="356">
        <v>81.586323488905904</v>
      </c>
      <c r="AW315" s="160">
        <v>226</v>
      </c>
      <c r="AX315" s="160"/>
      <c r="AY315" s="160"/>
      <c r="AZ315" s="161">
        <v>0</v>
      </c>
      <c r="BA315" s="162">
        <v>0</v>
      </c>
      <c r="BB315" s="160"/>
      <c r="BC315" s="163">
        <v>0</v>
      </c>
      <c r="BD315" s="160">
        <v>226</v>
      </c>
      <c r="BE315" s="160">
        <v>226</v>
      </c>
      <c r="BF315" s="161">
        <v>2.2918103273435282E-3</v>
      </c>
      <c r="BG315" s="162">
        <v>0.13</v>
      </c>
      <c r="BH315" s="160">
        <v>2938</v>
      </c>
      <c r="BI315" s="163">
        <v>53137.734970963764</v>
      </c>
      <c r="BJ315" s="160"/>
      <c r="BK315" s="160"/>
      <c r="BL315" s="161">
        <v>0</v>
      </c>
      <c r="BM315" s="162">
        <v>0</v>
      </c>
      <c r="BN315" s="160"/>
      <c r="BO315" s="163">
        <v>0</v>
      </c>
    </row>
    <row r="316" spans="1:67" x14ac:dyDescent="0.3">
      <c r="A316" s="19" t="s">
        <v>658</v>
      </c>
      <c r="B316" s="16" t="s">
        <v>740</v>
      </c>
      <c r="C316" s="160">
        <v>7353</v>
      </c>
      <c r="D316" s="160">
        <v>7353</v>
      </c>
      <c r="E316" s="161">
        <v>0.35934903723976153</v>
      </c>
      <c r="F316" s="162">
        <v>1.0515014279885762</v>
      </c>
      <c r="G316" s="160">
        <v>773169</v>
      </c>
      <c r="H316" s="163">
        <v>31636529.142000001</v>
      </c>
      <c r="I316" s="163">
        <v>498197.96596264746</v>
      </c>
      <c r="J316" s="160">
        <v>11789</v>
      </c>
      <c r="K316" s="160">
        <v>11789</v>
      </c>
      <c r="L316" s="161">
        <v>0.57614113967354119</v>
      </c>
      <c r="M316" s="162">
        <v>0.7199474086012384</v>
      </c>
      <c r="N316" s="160">
        <v>848746</v>
      </c>
      <c r="O316" s="163">
        <v>34728988.828000002</v>
      </c>
      <c r="P316" s="163">
        <v>3621072.4186074743</v>
      </c>
      <c r="Q316" s="160">
        <v>290</v>
      </c>
      <c r="R316" s="160">
        <v>290</v>
      </c>
      <c r="S316" s="161">
        <v>1.4172612647835011E-2</v>
      </c>
      <c r="T316" s="162">
        <v>0.13510344827586207</v>
      </c>
      <c r="U316" s="160">
        <v>3918</v>
      </c>
      <c r="V316" s="165">
        <v>160316.72399999999</v>
      </c>
      <c r="W316" s="163">
        <v>23706.521519192247</v>
      </c>
      <c r="X316" s="160">
        <v>800</v>
      </c>
      <c r="Y316" s="160">
        <v>800</v>
      </c>
      <c r="Z316" s="161">
        <v>3.9096862476786239E-2</v>
      </c>
      <c r="AA316" s="162">
        <v>0.52128750000000001</v>
      </c>
      <c r="AB316" s="160">
        <v>41703</v>
      </c>
      <c r="AC316" s="165">
        <v>1706403.3540000001</v>
      </c>
      <c r="AD316" s="163">
        <v>104894.68039902067</v>
      </c>
      <c r="AE316" s="160"/>
      <c r="AF316" s="160"/>
      <c r="AG316" s="161">
        <v>0</v>
      </c>
      <c r="AH316" s="162">
        <v>0</v>
      </c>
      <c r="AI316" s="160"/>
      <c r="AJ316" s="163">
        <v>0</v>
      </c>
      <c r="AK316" s="160"/>
      <c r="AL316" s="160"/>
      <c r="AM316" s="162">
        <v>0</v>
      </c>
      <c r="AN316" s="160"/>
      <c r="AO316" s="160">
        <v>0</v>
      </c>
      <c r="AP316" s="160"/>
      <c r="AQ316" s="160">
        <v>30</v>
      </c>
      <c r="AR316" s="160">
        <v>30</v>
      </c>
      <c r="AS316" s="161">
        <v>1.4661323428794839E-3</v>
      </c>
      <c r="AT316" s="162">
        <v>0.27500000000000002</v>
      </c>
      <c r="AU316" s="160">
        <v>825</v>
      </c>
      <c r="AV316" s="356">
        <v>68.50800000000001</v>
      </c>
      <c r="AW316" s="160">
        <v>200</v>
      </c>
      <c r="AX316" s="160"/>
      <c r="AY316" s="160"/>
      <c r="AZ316" s="161">
        <v>0</v>
      </c>
      <c r="BA316" s="162">
        <v>0</v>
      </c>
      <c r="BB316" s="160"/>
      <c r="BC316" s="163">
        <v>0</v>
      </c>
      <c r="BD316" s="160">
        <v>200</v>
      </c>
      <c r="BE316" s="160">
        <v>200</v>
      </c>
      <c r="BF316" s="161">
        <v>9.7742156191965596E-3</v>
      </c>
      <c r="BG316" s="162">
        <v>0.1275</v>
      </c>
      <c r="BH316" s="160">
        <v>2550</v>
      </c>
      <c r="BI316" s="163">
        <v>47024.544222091827</v>
      </c>
      <c r="BJ316" s="160"/>
      <c r="BK316" s="160"/>
      <c r="BL316" s="161">
        <v>0</v>
      </c>
      <c r="BM316" s="162">
        <v>0</v>
      </c>
      <c r="BN316" s="160"/>
      <c r="BO316" s="163">
        <v>0</v>
      </c>
    </row>
    <row r="317" spans="1:67" x14ac:dyDescent="0.3">
      <c r="A317" s="19" t="s">
        <v>658</v>
      </c>
      <c r="B317" s="16" t="s">
        <v>742</v>
      </c>
      <c r="C317" s="160">
        <v>2075</v>
      </c>
      <c r="D317" s="160">
        <v>2064</v>
      </c>
      <c r="E317" s="161">
        <v>0.75109170305676853</v>
      </c>
      <c r="F317" s="162">
        <v>0.86917151162790707</v>
      </c>
      <c r="G317" s="160">
        <v>179397</v>
      </c>
      <c r="H317" s="163">
        <v>7340566.4459999995</v>
      </c>
      <c r="I317" s="163">
        <v>139845.04307723438</v>
      </c>
      <c r="J317" s="160">
        <v>677</v>
      </c>
      <c r="K317" s="160">
        <v>677</v>
      </c>
      <c r="L317" s="161">
        <v>0.24636098981077148</v>
      </c>
      <c r="M317" s="162">
        <v>0.65249630723781393</v>
      </c>
      <c r="N317" s="160">
        <v>44174</v>
      </c>
      <c r="O317" s="163">
        <v>1807511.7320000001</v>
      </c>
      <c r="P317" s="163">
        <v>207945.20547945207</v>
      </c>
      <c r="Q317" s="160"/>
      <c r="R317" s="160"/>
      <c r="S317" s="161">
        <v>0</v>
      </c>
      <c r="T317" s="162">
        <v>0</v>
      </c>
      <c r="U317" s="160"/>
      <c r="V317" s="165">
        <v>0</v>
      </c>
      <c r="W317" s="163">
        <v>0</v>
      </c>
      <c r="X317" s="160"/>
      <c r="Y317" s="160"/>
      <c r="Z317" s="161">
        <v>0</v>
      </c>
      <c r="AA317" s="162">
        <v>0</v>
      </c>
      <c r="AB317" s="160"/>
      <c r="AC317" s="165">
        <v>0</v>
      </c>
      <c r="AD317" s="163">
        <v>0</v>
      </c>
      <c r="AE317" s="160">
        <v>7</v>
      </c>
      <c r="AF317" s="160">
        <v>7</v>
      </c>
      <c r="AG317" s="161">
        <v>2.5473071324599709E-3</v>
      </c>
      <c r="AH317" s="162">
        <v>0.24285714285714285</v>
      </c>
      <c r="AI317" s="160">
        <v>170</v>
      </c>
      <c r="AJ317" s="163">
        <v>1067.9670585378685</v>
      </c>
      <c r="AK317" s="160"/>
      <c r="AL317" s="160"/>
      <c r="AM317" s="162">
        <v>0</v>
      </c>
      <c r="AN317" s="160"/>
      <c r="AO317" s="160">
        <v>0</v>
      </c>
      <c r="AP317" s="160"/>
      <c r="AQ317" s="160"/>
      <c r="AR317" s="160"/>
      <c r="AS317" s="161">
        <v>0</v>
      </c>
      <c r="AT317" s="162">
        <v>0</v>
      </c>
      <c r="AU317" s="160"/>
      <c r="AV317" s="356">
        <v>0</v>
      </c>
      <c r="AW317" s="160">
        <v>0</v>
      </c>
      <c r="AX317" s="160"/>
      <c r="AY317" s="160"/>
      <c r="AZ317" s="161">
        <v>0</v>
      </c>
      <c r="BA317" s="162">
        <v>0</v>
      </c>
      <c r="BB317" s="160"/>
      <c r="BC317" s="163">
        <v>0</v>
      </c>
      <c r="BD317" s="160"/>
      <c r="BE317" s="160"/>
      <c r="BF317" s="161">
        <v>0</v>
      </c>
      <c r="BG317" s="162">
        <v>0</v>
      </c>
      <c r="BH317" s="160"/>
      <c r="BI317" s="163">
        <v>0</v>
      </c>
      <c r="BJ317" s="160"/>
      <c r="BK317" s="160"/>
      <c r="BL317" s="161">
        <v>0</v>
      </c>
      <c r="BM317" s="162">
        <v>0</v>
      </c>
      <c r="BN317" s="160"/>
      <c r="BO317" s="163">
        <v>0</v>
      </c>
    </row>
    <row r="318" spans="1:67" x14ac:dyDescent="0.3">
      <c r="A318" s="19" t="s">
        <v>658</v>
      </c>
      <c r="B318" s="16" t="s">
        <v>744</v>
      </c>
      <c r="C318" s="160">
        <v>16068</v>
      </c>
      <c r="D318" s="160">
        <v>15534</v>
      </c>
      <c r="E318" s="161">
        <v>0.73645285165694785</v>
      </c>
      <c r="F318" s="162">
        <v>1.0673419595725506</v>
      </c>
      <c r="G318" s="160">
        <v>1658009</v>
      </c>
      <c r="H318" s="163">
        <v>67842412.261999995</v>
      </c>
      <c r="I318" s="163">
        <v>1052496.5596713948</v>
      </c>
      <c r="J318" s="160">
        <v>75</v>
      </c>
      <c r="K318" s="160">
        <v>75</v>
      </c>
      <c r="L318" s="161">
        <v>3.5556819798037262E-3</v>
      </c>
      <c r="M318" s="162">
        <v>0.92826666666666668</v>
      </c>
      <c r="N318" s="160">
        <v>6962</v>
      </c>
      <c r="O318" s="163">
        <v>284871.11599999998</v>
      </c>
      <c r="P318" s="163">
        <v>23036.765747354362</v>
      </c>
      <c r="Q318" s="160">
        <v>815</v>
      </c>
      <c r="R318" s="160">
        <v>815</v>
      </c>
      <c r="S318" s="161">
        <v>3.8638410847200495E-2</v>
      </c>
      <c r="T318" s="162">
        <v>0.15577914110429447</v>
      </c>
      <c r="U318" s="160">
        <v>12696</v>
      </c>
      <c r="V318" s="165">
        <v>519494.92800000001</v>
      </c>
      <c r="W318" s="163">
        <v>66623.500131523033</v>
      </c>
      <c r="X318" s="160">
        <v>1073</v>
      </c>
      <c r="Y318" s="160">
        <v>1073</v>
      </c>
      <c r="Z318" s="161">
        <v>5.0869956857725308E-2</v>
      </c>
      <c r="AA318" s="162">
        <v>0.64220876048462261</v>
      </c>
      <c r="AB318" s="160">
        <v>68909</v>
      </c>
      <c r="AC318" s="165">
        <v>2819618.4619999998</v>
      </c>
      <c r="AD318" s="163">
        <v>140689.99008518647</v>
      </c>
      <c r="AE318" s="160">
        <v>15</v>
      </c>
      <c r="AF318" s="160">
        <v>15</v>
      </c>
      <c r="AG318" s="161">
        <v>7.1113639596074522E-4</v>
      </c>
      <c r="AH318" s="162">
        <v>0.33399999999999996</v>
      </c>
      <c r="AI318" s="160">
        <v>501</v>
      </c>
      <c r="AJ318" s="163">
        <v>2288.500839724004</v>
      </c>
      <c r="AK318" s="160"/>
      <c r="AL318" s="160"/>
      <c r="AM318" s="162">
        <v>0</v>
      </c>
      <c r="AN318" s="160"/>
      <c r="AO318" s="160">
        <v>0</v>
      </c>
      <c r="AP318" s="160"/>
      <c r="AQ318" s="160">
        <v>950</v>
      </c>
      <c r="AR318" s="160">
        <v>950</v>
      </c>
      <c r="AS318" s="161">
        <v>4.5038638410847202E-2</v>
      </c>
      <c r="AT318" s="162">
        <v>0.31027368421052631</v>
      </c>
      <c r="AU318" s="160">
        <v>29476</v>
      </c>
      <c r="AV318" s="356">
        <v>77.295380210526318</v>
      </c>
      <c r="AW318" s="160">
        <v>2631</v>
      </c>
      <c r="AX318" s="160">
        <v>2538</v>
      </c>
      <c r="AY318" s="160">
        <v>2538</v>
      </c>
      <c r="AZ318" s="161">
        <v>0.1203242781965581</v>
      </c>
      <c r="BA318" s="162">
        <v>0.17530338849487787</v>
      </c>
      <c r="BB318" s="160">
        <v>44492</v>
      </c>
      <c r="BC318" s="163">
        <v>596741.46617834526</v>
      </c>
      <c r="BD318" s="160">
        <v>4</v>
      </c>
      <c r="BE318" s="160">
        <v>4</v>
      </c>
      <c r="BF318" s="161">
        <v>1.8963637225619874E-4</v>
      </c>
      <c r="BG318" s="162">
        <v>0.13750000000000001</v>
      </c>
      <c r="BH318" s="160">
        <v>55</v>
      </c>
      <c r="BI318" s="163">
        <v>940.49088444183644</v>
      </c>
      <c r="BJ318" s="160">
        <v>89</v>
      </c>
      <c r="BK318" s="160">
        <v>89</v>
      </c>
      <c r="BL318" s="161">
        <v>4.2194092827004216E-3</v>
      </c>
      <c r="BM318" s="162">
        <v>0.11146067415730337</v>
      </c>
      <c r="BN318" s="160">
        <v>992</v>
      </c>
      <c r="BO318" s="163">
        <v>9616.5597620444751</v>
      </c>
    </row>
    <row r="319" spans="1:67" x14ac:dyDescent="0.3">
      <c r="A319" s="19" t="s">
        <v>658</v>
      </c>
      <c r="B319" s="16" t="s">
        <v>746</v>
      </c>
      <c r="C319" s="160">
        <v>12600</v>
      </c>
      <c r="D319" s="160">
        <v>12600</v>
      </c>
      <c r="E319" s="161">
        <v>0.31585280256693071</v>
      </c>
      <c r="F319" s="162">
        <v>0.8238928571428572</v>
      </c>
      <c r="G319" s="160">
        <v>1038105</v>
      </c>
      <c r="H319" s="163">
        <v>42477180.390000001</v>
      </c>
      <c r="I319" s="163">
        <v>853705.20483195409</v>
      </c>
      <c r="J319" s="160">
        <v>285</v>
      </c>
      <c r="K319" s="160">
        <v>285</v>
      </c>
      <c r="L319" s="161">
        <v>7.1442895818710521E-3</v>
      </c>
      <c r="M319" s="162">
        <v>0.49729824561403513</v>
      </c>
      <c r="N319" s="160">
        <v>14173</v>
      </c>
      <c r="O319" s="163">
        <v>579930.81400000001</v>
      </c>
      <c r="P319" s="163">
        <v>87539.709839946576</v>
      </c>
      <c r="Q319" s="160">
        <v>3245</v>
      </c>
      <c r="R319" s="160">
        <v>3245</v>
      </c>
      <c r="S319" s="161">
        <v>8.1344630502356366E-2</v>
      </c>
      <c r="T319" s="162">
        <v>0.11554699537750386</v>
      </c>
      <c r="U319" s="160">
        <v>37495</v>
      </c>
      <c r="V319" s="165">
        <v>1534220.41</v>
      </c>
      <c r="W319" s="163">
        <v>265267.80113716843</v>
      </c>
      <c r="X319" s="160">
        <v>1802</v>
      </c>
      <c r="Y319" s="160">
        <v>1802</v>
      </c>
      <c r="Z319" s="161">
        <v>4.517196430361977E-2</v>
      </c>
      <c r="AA319" s="162">
        <v>0.63770810210876805</v>
      </c>
      <c r="AB319" s="160">
        <v>114915</v>
      </c>
      <c r="AC319" s="165">
        <v>4702091.97</v>
      </c>
      <c r="AD319" s="163">
        <v>236275.26759879402</v>
      </c>
      <c r="AE319" s="160">
        <v>300</v>
      </c>
      <c r="AF319" s="160">
        <v>300</v>
      </c>
      <c r="AG319" s="161">
        <v>7.5203048230221602E-3</v>
      </c>
      <c r="AH319" s="162">
        <v>0.25</v>
      </c>
      <c r="AI319" s="160">
        <v>7500</v>
      </c>
      <c r="AJ319" s="163">
        <v>45770.016794480078</v>
      </c>
      <c r="AK319" s="160"/>
      <c r="AL319" s="160"/>
      <c r="AM319" s="162">
        <v>0</v>
      </c>
      <c r="AN319" s="160"/>
      <c r="AO319" s="160">
        <v>0</v>
      </c>
      <c r="AP319" s="160"/>
      <c r="AQ319" s="160">
        <v>21625</v>
      </c>
      <c r="AR319" s="160">
        <v>21625</v>
      </c>
      <c r="AS319" s="161">
        <v>0.54208863932618068</v>
      </c>
      <c r="AT319" s="162">
        <v>0.2313350289017341</v>
      </c>
      <c r="AU319" s="160">
        <v>500262</v>
      </c>
      <c r="AV319" s="356">
        <v>57.630182400000002</v>
      </c>
      <c r="AW319" s="160">
        <v>35</v>
      </c>
      <c r="AX319" s="160"/>
      <c r="AY319" s="160"/>
      <c r="AZ319" s="161">
        <v>0</v>
      </c>
      <c r="BA319" s="162">
        <v>0</v>
      </c>
      <c r="BB319" s="160"/>
      <c r="BC319" s="163">
        <v>0</v>
      </c>
      <c r="BD319" s="160">
        <v>35</v>
      </c>
      <c r="BE319" s="160">
        <v>35</v>
      </c>
      <c r="BF319" s="161">
        <v>8.7736889601925197E-4</v>
      </c>
      <c r="BG319" s="162">
        <v>8.5142857142857145E-2</v>
      </c>
      <c r="BH319" s="160">
        <v>298</v>
      </c>
      <c r="BI319" s="163">
        <v>8229.2952388660688</v>
      </c>
      <c r="BJ319" s="160"/>
      <c r="BK319" s="160"/>
      <c r="BL319" s="161">
        <v>0</v>
      </c>
      <c r="BM319" s="162">
        <v>0</v>
      </c>
      <c r="BN319" s="160"/>
      <c r="BO319" s="163">
        <v>0</v>
      </c>
    </row>
    <row r="320" spans="1:67" x14ac:dyDescent="0.3">
      <c r="A320" s="19" t="s">
        <v>658</v>
      </c>
      <c r="B320" s="16" t="s">
        <v>748</v>
      </c>
      <c r="C320" s="160">
        <v>8712</v>
      </c>
      <c r="D320" s="160">
        <v>8712</v>
      </c>
      <c r="E320" s="161">
        <v>0.82782212086659068</v>
      </c>
      <c r="F320" s="162">
        <v>0.71092745638200183</v>
      </c>
      <c r="G320" s="160">
        <v>619360</v>
      </c>
      <c r="H320" s="163">
        <v>25342972.48</v>
      </c>
      <c r="I320" s="163">
        <v>590276.17019809398</v>
      </c>
      <c r="J320" s="160">
        <v>1764</v>
      </c>
      <c r="K320" s="160">
        <v>1764</v>
      </c>
      <c r="L320" s="161">
        <v>0.16761687571265679</v>
      </c>
      <c r="M320" s="162">
        <v>0.7</v>
      </c>
      <c r="N320" s="160">
        <v>123480</v>
      </c>
      <c r="O320" s="163">
        <v>5052554.6399999997</v>
      </c>
      <c r="P320" s="163">
        <v>541824.73037777469</v>
      </c>
      <c r="Q320" s="160">
        <v>48</v>
      </c>
      <c r="R320" s="160">
        <v>48</v>
      </c>
      <c r="S320" s="161">
        <v>4.5610034207525657E-3</v>
      </c>
      <c r="T320" s="162">
        <v>7.7916666666666676E-2</v>
      </c>
      <c r="U320" s="160">
        <v>374</v>
      </c>
      <c r="V320" s="165">
        <v>15303.332</v>
      </c>
      <c r="W320" s="163">
        <v>3923.8380445559578</v>
      </c>
      <c r="X320" s="160"/>
      <c r="Y320" s="160"/>
      <c r="Z320" s="161">
        <v>0</v>
      </c>
      <c r="AA320" s="162">
        <v>0</v>
      </c>
      <c r="AB320" s="160"/>
      <c r="AC320" s="165">
        <v>0</v>
      </c>
      <c r="AD320" s="163">
        <v>0</v>
      </c>
      <c r="AE320" s="160"/>
      <c r="AF320" s="160"/>
      <c r="AG320" s="161">
        <v>0</v>
      </c>
      <c r="AH320" s="162">
        <v>0</v>
      </c>
      <c r="AI320" s="160"/>
      <c r="AJ320" s="163">
        <v>0</v>
      </c>
      <c r="AK320" s="160"/>
      <c r="AL320" s="160"/>
      <c r="AM320" s="162">
        <v>0</v>
      </c>
      <c r="AN320" s="160"/>
      <c r="AO320" s="160">
        <v>0</v>
      </c>
      <c r="AP320" s="160"/>
      <c r="AQ320" s="160"/>
      <c r="AR320" s="160"/>
      <c r="AS320" s="161">
        <v>0</v>
      </c>
      <c r="AT320" s="162">
        <v>0</v>
      </c>
      <c r="AU320" s="160"/>
      <c r="AV320" s="356">
        <v>0</v>
      </c>
      <c r="AW320" s="160">
        <v>0</v>
      </c>
      <c r="AX320" s="160"/>
      <c r="AY320" s="160"/>
      <c r="AZ320" s="161">
        <v>0</v>
      </c>
      <c r="BA320" s="162">
        <v>0</v>
      </c>
      <c r="BB320" s="160"/>
      <c r="BC320" s="163">
        <v>0</v>
      </c>
      <c r="BD320" s="160"/>
      <c r="BE320" s="160"/>
      <c r="BF320" s="161">
        <v>0</v>
      </c>
      <c r="BG320" s="162">
        <v>0</v>
      </c>
      <c r="BH320" s="160"/>
      <c r="BI320" s="163">
        <v>0</v>
      </c>
      <c r="BJ320" s="160"/>
      <c r="BK320" s="160"/>
      <c r="BL320" s="161">
        <v>0</v>
      </c>
      <c r="BM320" s="162">
        <v>0</v>
      </c>
      <c r="BN320" s="160"/>
      <c r="BO320" s="163">
        <v>0</v>
      </c>
    </row>
    <row r="321" spans="1:67" x14ac:dyDescent="0.3">
      <c r="A321" s="19" t="s">
        <v>658</v>
      </c>
      <c r="B321" s="16" t="s">
        <v>752</v>
      </c>
      <c r="C321" s="160">
        <v>15382</v>
      </c>
      <c r="D321" s="160">
        <v>15382</v>
      </c>
      <c r="E321" s="161">
        <v>0.57513553935315009</v>
      </c>
      <c r="F321" s="162">
        <v>0.76944285528539846</v>
      </c>
      <c r="G321" s="160">
        <v>1183557</v>
      </c>
      <c r="H321" s="163">
        <v>48428785.325999998</v>
      </c>
      <c r="I321" s="163">
        <v>1042197.8937083426</v>
      </c>
      <c r="J321" s="160">
        <v>9734</v>
      </c>
      <c r="K321" s="160">
        <v>9734</v>
      </c>
      <c r="L321" s="161">
        <v>0.36395587960366421</v>
      </c>
      <c r="M321" s="162">
        <v>0.77345079104170944</v>
      </c>
      <c r="N321" s="160">
        <v>752877</v>
      </c>
      <c r="O321" s="163">
        <v>30806221.085999999</v>
      </c>
      <c r="P321" s="163">
        <v>2989865.0371299647</v>
      </c>
      <c r="Q321" s="160">
        <v>72</v>
      </c>
      <c r="R321" s="160">
        <v>72</v>
      </c>
      <c r="S321" s="161">
        <v>2.6920919798093103E-3</v>
      </c>
      <c r="T321" s="162">
        <v>9.555555555555556E-2</v>
      </c>
      <c r="U321" s="160">
        <v>688</v>
      </c>
      <c r="V321" s="165">
        <v>28151.583999999999</v>
      </c>
      <c r="W321" s="163">
        <v>5885.7570668339376</v>
      </c>
      <c r="X321" s="160"/>
      <c r="Y321" s="160"/>
      <c r="Z321" s="161">
        <v>0</v>
      </c>
      <c r="AA321" s="162">
        <v>0</v>
      </c>
      <c r="AB321" s="160"/>
      <c r="AC321" s="165">
        <v>0</v>
      </c>
      <c r="AD321" s="163">
        <v>0</v>
      </c>
      <c r="AE321" s="160">
        <v>23</v>
      </c>
      <c r="AF321" s="160">
        <v>23</v>
      </c>
      <c r="AG321" s="161">
        <v>8.5997382688352963E-4</v>
      </c>
      <c r="AH321" s="162">
        <v>0.29565217391304349</v>
      </c>
      <c r="AI321" s="160">
        <v>680</v>
      </c>
      <c r="AJ321" s="163">
        <v>3509.034620910139</v>
      </c>
      <c r="AK321" s="160"/>
      <c r="AL321" s="160"/>
      <c r="AM321" s="162">
        <v>0</v>
      </c>
      <c r="AN321" s="160"/>
      <c r="AO321" s="160">
        <v>0</v>
      </c>
      <c r="AP321" s="160"/>
      <c r="AQ321" s="160">
        <v>1510</v>
      </c>
      <c r="AR321" s="160">
        <v>1510</v>
      </c>
      <c r="AS321" s="161">
        <v>5.6459151243223031E-2</v>
      </c>
      <c r="AT321" s="162">
        <v>0.29760264900662248</v>
      </c>
      <c r="AU321" s="160">
        <v>44938</v>
      </c>
      <c r="AV321" s="356">
        <v>74.138771920529791</v>
      </c>
      <c r="AW321" s="160">
        <v>24</v>
      </c>
      <c r="AX321" s="160"/>
      <c r="AY321" s="160"/>
      <c r="AZ321" s="161">
        <v>0</v>
      </c>
      <c r="BA321" s="162">
        <v>0</v>
      </c>
      <c r="BB321" s="160"/>
      <c r="BC321" s="163">
        <v>0</v>
      </c>
      <c r="BD321" s="160">
        <v>24</v>
      </c>
      <c r="BE321" s="160">
        <v>24</v>
      </c>
      <c r="BF321" s="161">
        <v>8.9736399326977002E-4</v>
      </c>
      <c r="BG321" s="162">
        <v>0.14958333333333335</v>
      </c>
      <c r="BH321" s="160">
        <v>359</v>
      </c>
      <c r="BI321" s="163">
        <v>5642.9453066510187</v>
      </c>
      <c r="BJ321" s="160"/>
      <c r="BK321" s="160"/>
      <c r="BL321" s="161">
        <v>0</v>
      </c>
      <c r="BM321" s="162">
        <v>0</v>
      </c>
      <c r="BN321" s="160"/>
      <c r="BO321" s="163">
        <v>0</v>
      </c>
    </row>
    <row r="322" spans="1:67" x14ac:dyDescent="0.3">
      <c r="A322" s="19" t="s">
        <v>658</v>
      </c>
      <c r="B322" s="16" t="s">
        <v>753</v>
      </c>
      <c r="C322" s="160">
        <v>14028</v>
      </c>
      <c r="D322" s="160">
        <v>14028</v>
      </c>
      <c r="E322" s="161">
        <v>0.51963253815380062</v>
      </c>
      <c r="F322" s="162">
        <v>1.8539698847391031</v>
      </c>
      <c r="G322" s="160">
        <v>1196861</v>
      </c>
      <c r="H322" s="163">
        <v>48973158.398000002</v>
      </c>
      <c r="I322" s="163">
        <v>950458.46137957554</v>
      </c>
      <c r="J322" s="160">
        <v>12404</v>
      </c>
      <c r="K322" s="160">
        <v>12404</v>
      </c>
      <c r="L322" s="161">
        <v>0.45947547784857018</v>
      </c>
      <c r="M322" s="162">
        <v>1.3569105398475996</v>
      </c>
      <c r="N322" s="160">
        <v>868349</v>
      </c>
      <c r="O322" s="163">
        <v>35531104.381999999</v>
      </c>
      <c r="P322" s="163">
        <v>3809973.8977357806</v>
      </c>
      <c r="Q322" s="160">
        <v>259</v>
      </c>
      <c r="R322" s="160">
        <v>259</v>
      </c>
      <c r="S322" s="161">
        <v>9.5940139279893314E-3</v>
      </c>
      <c r="T322" s="162">
        <v>0.18647752394988945</v>
      </c>
      <c r="U322" s="160">
        <v>2595</v>
      </c>
      <c r="V322" s="165">
        <v>106182.20999999999</v>
      </c>
      <c r="W322" s="163">
        <v>21172.376115416526</v>
      </c>
      <c r="X322" s="160">
        <v>0</v>
      </c>
      <c r="Y322" s="160">
        <v>0</v>
      </c>
      <c r="Z322" s="161">
        <v>0</v>
      </c>
      <c r="AA322" s="162">
        <v>0</v>
      </c>
      <c r="AB322" s="160">
        <v>0</v>
      </c>
      <c r="AC322" s="165">
        <v>0</v>
      </c>
      <c r="AD322" s="163">
        <v>0</v>
      </c>
      <c r="AE322" s="160">
        <v>0</v>
      </c>
      <c r="AF322" s="160">
        <v>0</v>
      </c>
      <c r="AG322" s="161">
        <v>0</v>
      </c>
      <c r="AH322" s="162">
        <v>0</v>
      </c>
      <c r="AI322" s="160">
        <v>0</v>
      </c>
      <c r="AJ322" s="163">
        <v>0</v>
      </c>
      <c r="AK322" s="160">
        <v>0</v>
      </c>
      <c r="AL322" s="160">
        <v>0</v>
      </c>
      <c r="AM322" s="162">
        <v>0</v>
      </c>
      <c r="AN322" s="160">
        <v>0</v>
      </c>
      <c r="AO322" s="160">
        <v>0</v>
      </c>
      <c r="AP322" s="160"/>
      <c r="AQ322" s="160">
        <v>300</v>
      </c>
      <c r="AR322" s="160">
        <v>300</v>
      </c>
      <c r="AS322" s="161">
        <v>1.1112757445547489E-2</v>
      </c>
      <c r="AT322" s="162">
        <v>0.29749999999999999</v>
      </c>
      <c r="AU322" s="160">
        <v>8925</v>
      </c>
      <c r="AV322" s="356">
        <v>74.113199999999992</v>
      </c>
      <c r="AW322" s="160">
        <v>5</v>
      </c>
      <c r="AX322" s="160">
        <v>0</v>
      </c>
      <c r="AY322" s="160">
        <v>0</v>
      </c>
      <c r="AZ322" s="161">
        <v>0</v>
      </c>
      <c r="BA322" s="162">
        <v>0</v>
      </c>
      <c r="BB322" s="160">
        <v>0</v>
      </c>
      <c r="BC322" s="163">
        <v>0</v>
      </c>
      <c r="BD322" s="160">
        <v>5</v>
      </c>
      <c r="BE322" s="160">
        <v>5</v>
      </c>
      <c r="BF322" s="161">
        <v>1.8521262409245813E-4</v>
      </c>
      <c r="BG322" s="162">
        <v>0.15</v>
      </c>
      <c r="BH322" s="160">
        <v>75</v>
      </c>
      <c r="BI322" s="163">
        <v>1175.6136055522957</v>
      </c>
      <c r="BJ322" s="160">
        <v>0</v>
      </c>
      <c r="BK322" s="160">
        <v>0</v>
      </c>
      <c r="BL322" s="161">
        <v>0</v>
      </c>
      <c r="BM322" s="162">
        <v>0</v>
      </c>
      <c r="BN322" s="160">
        <v>0</v>
      </c>
      <c r="BO322" s="163">
        <v>0</v>
      </c>
    </row>
    <row r="323" spans="1:67" x14ac:dyDescent="0.3">
      <c r="A323" s="19" t="s">
        <v>658</v>
      </c>
      <c r="B323" s="16" t="s">
        <v>756</v>
      </c>
      <c r="C323" s="160">
        <v>5598</v>
      </c>
      <c r="D323" s="160">
        <v>5598</v>
      </c>
      <c r="E323" s="161">
        <v>0.19318770059012319</v>
      </c>
      <c r="F323" s="162">
        <v>0.92716148624508743</v>
      </c>
      <c r="G323" s="160">
        <v>519025</v>
      </c>
      <c r="H323" s="163">
        <v>21237464.949999999</v>
      </c>
      <c r="I323" s="163">
        <v>379289.02671819675</v>
      </c>
      <c r="J323" s="160">
        <v>10963</v>
      </c>
      <c r="K323" s="160">
        <v>10963</v>
      </c>
      <c r="L323" s="161">
        <v>0.37833454118783866</v>
      </c>
      <c r="M323" s="162">
        <v>0.75740217093861173</v>
      </c>
      <c r="N323" s="160">
        <v>830340</v>
      </c>
      <c r="O323" s="163">
        <v>33975852.119999997</v>
      </c>
      <c r="P323" s="163">
        <v>3367360.8385099452</v>
      </c>
      <c r="Q323" s="160"/>
      <c r="R323" s="160"/>
      <c r="S323" s="161">
        <v>0</v>
      </c>
      <c r="T323" s="162">
        <v>0</v>
      </c>
      <c r="U323" s="160"/>
      <c r="V323" s="165">
        <v>0</v>
      </c>
      <c r="W323" s="163">
        <v>0</v>
      </c>
      <c r="X323" s="160">
        <v>15</v>
      </c>
      <c r="Y323" s="160">
        <v>15</v>
      </c>
      <c r="Z323" s="161">
        <v>5.1765193084170205E-4</v>
      </c>
      <c r="AA323" s="162">
        <v>0.62</v>
      </c>
      <c r="AB323" s="160">
        <v>930</v>
      </c>
      <c r="AC323" s="165">
        <v>38053.74</v>
      </c>
      <c r="AD323" s="163">
        <v>1966.7752574816375</v>
      </c>
      <c r="AE323" s="160"/>
      <c r="AF323" s="160"/>
      <c r="AG323" s="161">
        <v>0</v>
      </c>
      <c r="AH323" s="162">
        <v>0</v>
      </c>
      <c r="AI323" s="160"/>
      <c r="AJ323" s="163">
        <v>0</v>
      </c>
      <c r="AK323" s="160"/>
      <c r="AL323" s="160"/>
      <c r="AM323" s="162">
        <v>0</v>
      </c>
      <c r="AN323" s="160"/>
      <c r="AO323" s="160">
        <v>0</v>
      </c>
      <c r="AP323" s="160"/>
      <c r="AQ323" s="160">
        <v>12401</v>
      </c>
      <c r="AR323" s="160">
        <v>12401</v>
      </c>
      <c r="AS323" s="161">
        <v>0.42796010629119646</v>
      </c>
      <c r="AT323" s="162">
        <v>0.27698492057092172</v>
      </c>
      <c r="AU323" s="160">
        <v>343489</v>
      </c>
      <c r="AV323" s="356">
        <v>69.002483412628024</v>
      </c>
      <c r="AW323" s="160">
        <v>0</v>
      </c>
      <c r="AX323" s="160"/>
      <c r="AY323" s="160"/>
      <c r="AZ323" s="161">
        <v>0</v>
      </c>
      <c r="BA323" s="162">
        <v>0</v>
      </c>
      <c r="BB323" s="160"/>
      <c r="BC323" s="163">
        <v>0</v>
      </c>
      <c r="BD323" s="160"/>
      <c r="BE323" s="160"/>
      <c r="BF323" s="161">
        <v>0</v>
      </c>
      <c r="BG323" s="162">
        <v>0</v>
      </c>
      <c r="BH323" s="160"/>
      <c r="BI323" s="163">
        <v>0</v>
      </c>
      <c r="BJ323" s="160"/>
      <c r="BK323" s="160"/>
      <c r="BL323" s="161">
        <v>0</v>
      </c>
      <c r="BM323" s="162">
        <v>0</v>
      </c>
      <c r="BN323" s="160"/>
      <c r="BO323" s="163">
        <v>0</v>
      </c>
    </row>
    <row r="324" spans="1:67" x14ac:dyDescent="0.3">
      <c r="A324" s="19" t="s">
        <v>658</v>
      </c>
      <c r="B324" s="16" t="s">
        <v>757</v>
      </c>
      <c r="C324" s="160">
        <v>2885</v>
      </c>
      <c r="D324" s="160">
        <v>2885</v>
      </c>
      <c r="E324" s="161">
        <v>0.35683364254792826</v>
      </c>
      <c r="F324" s="162">
        <v>0.90409705372616989</v>
      </c>
      <c r="G324" s="160">
        <v>260832</v>
      </c>
      <c r="H324" s="163">
        <v>10672723.776000001</v>
      </c>
      <c r="I324" s="163">
        <v>195471.39015398314</v>
      </c>
      <c r="J324" s="160">
        <v>2101</v>
      </c>
      <c r="K324" s="160">
        <v>2101</v>
      </c>
      <c r="L324" s="161">
        <v>0.25986394557823128</v>
      </c>
      <c r="M324" s="162">
        <v>0.75290813898143738</v>
      </c>
      <c r="N324" s="160">
        <v>158186</v>
      </c>
      <c r="O324" s="163">
        <v>6472654.7479999997</v>
      </c>
      <c r="P324" s="163">
        <v>645336.59780255356</v>
      </c>
      <c r="Q324" s="160"/>
      <c r="R324" s="160"/>
      <c r="S324" s="161">
        <v>0</v>
      </c>
      <c r="T324" s="162">
        <v>0</v>
      </c>
      <c r="U324" s="160"/>
      <c r="V324" s="165">
        <v>0</v>
      </c>
      <c r="W324" s="163">
        <v>0</v>
      </c>
      <c r="X324" s="160"/>
      <c r="Y324" s="160"/>
      <c r="Z324" s="161">
        <v>0</v>
      </c>
      <c r="AA324" s="162">
        <v>0</v>
      </c>
      <c r="AB324" s="160"/>
      <c r="AC324" s="165">
        <v>0</v>
      </c>
      <c r="AD324" s="163">
        <v>0</v>
      </c>
      <c r="AE324" s="160"/>
      <c r="AF324" s="160"/>
      <c r="AG324" s="161">
        <v>0</v>
      </c>
      <c r="AH324" s="162">
        <v>0</v>
      </c>
      <c r="AI324" s="160"/>
      <c r="AJ324" s="163">
        <v>0</v>
      </c>
      <c r="AK324" s="160"/>
      <c r="AL324" s="160"/>
      <c r="AM324" s="162">
        <v>0</v>
      </c>
      <c r="AN324" s="160"/>
      <c r="AO324" s="160">
        <v>0</v>
      </c>
      <c r="AP324" s="160"/>
      <c r="AQ324" s="160">
        <v>3099</v>
      </c>
      <c r="AR324" s="160">
        <v>3099</v>
      </c>
      <c r="AS324" s="161">
        <v>0.38330241187384045</v>
      </c>
      <c r="AT324" s="162">
        <v>0.25136172959019037</v>
      </c>
      <c r="AU324" s="160">
        <v>77897</v>
      </c>
      <c r="AV324" s="356">
        <v>62.619234075508224</v>
      </c>
      <c r="AW324" s="160">
        <v>0</v>
      </c>
      <c r="AX324" s="160"/>
      <c r="AY324" s="160"/>
      <c r="AZ324" s="161">
        <v>0</v>
      </c>
      <c r="BA324" s="162">
        <v>0</v>
      </c>
      <c r="BB324" s="160"/>
      <c r="BC324" s="163">
        <v>0</v>
      </c>
      <c r="BD324" s="160"/>
      <c r="BE324" s="160"/>
      <c r="BF324" s="161">
        <v>0</v>
      </c>
      <c r="BG324" s="162">
        <v>0</v>
      </c>
      <c r="BH324" s="160"/>
      <c r="BI324" s="163">
        <v>0</v>
      </c>
      <c r="BJ324" s="160"/>
      <c r="BK324" s="160"/>
      <c r="BL324" s="161">
        <v>0</v>
      </c>
      <c r="BM324" s="162">
        <v>0</v>
      </c>
      <c r="BN324" s="160"/>
      <c r="BO324" s="163">
        <v>0</v>
      </c>
    </row>
    <row r="325" spans="1:67" x14ac:dyDescent="0.3">
      <c r="A325" s="19" t="s">
        <v>658</v>
      </c>
      <c r="B325" s="16" t="s">
        <v>759</v>
      </c>
      <c r="C325" s="160">
        <v>9660</v>
      </c>
      <c r="D325" s="160">
        <v>9657</v>
      </c>
      <c r="E325" s="161">
        <v>0.94843842074248674</v>
      </c>
      <c r="F325" s="162">
        <v>0.60247903075489284</v>
      </c>
      <c r="G325" s="160">
        <v>581814</v>
      </c>
      <c r="H325" s="163">
        <v>23806665.252</v>
      </c>
      <c r="I325" s="163">
        <v>654304.06056049047</v>
      </c>
      <c r="J325" s="160">
        <v>285</v>
      </c>
      <c r="K325" s="160">
        <v>285</v>
      </c>
      <c r="L325" s="161">
        <v>2.799057159693577E-2</v>
      </c>
      <c r="M325" s="162">
        <v>0.59505263157894739</v>
      </c>
      <c r="N325" s="160">
        <v>16959</v>
      </c>
      <c r="O325" s="163">
        <v>693928.36199999996</v>
      </c>
      <c r="P325" s="163">
        <v>87539.709839946576</v>
      </c>
      <c r="Q325" s="160">
        <v>142</v>
      </c>
      <c r="R325" s="160">
        <v>142</v>
      </c>
      <c r="S325" s="161">
        <v>1.3946179532508348E-2</v>
      </c>
      <c r="T325" s="162">
        <v>0.09</v>
      </c>
      <c r="U325" s="160">
        <v>1278</v>
      </c>
      <c r="V325" s="165">
        <v>52293.203999999998</v>
      </c>
      <c r="W325" s="163">
        <v>11608.020881811377</v>
      </c>
      <c r="X325" s="160">
        <v>98</v>
      </c>
      <c r="Y325" s="160">
        <v>98</v>
      </c>
      <c r="Z325" s="161">
        <v>9.6248281280691423E-3</v>
      </c>
      <c r="AA325" s="162">
        <v>0.46785714285714286</v>
      </c>
      <c r="AB325" s="160">
        <v>4585</v>
      </c>
      <c r="AC325" s="165">
        <v>187609.03</v>
      </c>
      <c r="AD325" s="163">
        <v>12849.59834888003</v>
      </c>
      <c r="AE325" s="160"/>
      <c r="AF325" s="160"/>
      <c r="AG325" s="161">
        <v>0</v>
      </c>
      <c r="AH325" s="162">
        <v>0</v>
      </c>
      <c r="AI325" s="160"/>
      <c r="AJ325" s="163">
        <v>0</v>
      </c>
      <c r="AK325" s="160"/>
      <c r="AL325" s="160"/>
      <c r="AM325" s="162">
        <v>0</v>
      </c>
      <c r="AN325" s="160"/>
      <c r="AO325" s="160">
        <v>0</v>
      </c>
      <c r="AP325" s="160"/>
      <c r="AQ325" s="160"/>
      <c r="AR325" s="160"/>
      <c r="AS325" s="161">
        <v>0</v>
      </c>
      <c r="AT325" s="162">
        <v>0</v>
      </c>
      <c r="AU325" s="160"/>
      <c r="AV325" s="356">
        <v>0</v>
      </c>
      <c r="AW325" s="160">
        <v>0</v>
      </c>
      <c r="AX325" s="160"/>
      <c r="AY325" s="160"/>
      <c r="AZ325" s="161">
        <v>0</v>
      </c>
      <c r="BA325" s="162">
        <v>0</v>
      </c>
      <c r="BB325" s="160"/>
      <c r="BC325" s="163">
        <v>0</v>
      </c>
      <c r="BD325" s="160"/>
      <c r="BE325" s="160"/>
      <c r="BF325" s="161">
        <v>0</v>
      </c>
      <c r="BG325" s="162">
        <v>0</v>
      </c>
      <c r="BH325" s="160"/>
      <c r="BI325" s="163">
        <v>0</v>
      </c>
      <c r="BJ325" s="160"/>
      <c r="BK325" s="160"/>
      <c r="BL325" s="161">
        <v>0</v>
      </c>
      <c r="BM325" s="162">
        <v>0</v>
      </c>
      <c r="BN325" s="160"/>
      <c r="BO325" s="163">
        <v>0</v>
      </c>
    </row>
    <row r="326" spans="1:67" x14ac:dyDescent="0.3">
      <c r="A326" s="19" t="s">
        <v>658</v>
      </c>
      <c r="B326" s="16" t="s">
        <v>762</v>
      </c>
      <c r="C326" s="160">
        <v>55264</v>
      </c>
      <c r="D326" s="160">
        <v>55264</v>
      </c>
      <c r="E326" s="161">
        <v>0.86960079306383853</v>
      </c>
      <c r="F326" s="162">
        <v>0.83270121598147073</v>
      </c>
      <c r="G326" s="160">
        <v>4601840</v>
      </c>
      <c r="H326" s="163">
        <v>188298089.12</v>
      </c>
      <c r="I326" s="163">
        <v>3744378.1301454846</v>
      </c>
      <c r="J326" s="160">
        <v>3422</v>
      </c>
      <c r="K326" s="160">
        <v>3422</v>
      </c>
      <c r="L326" s="161">
        <v>5.3846516970622017E-2</v>
      </c>
      <c r="M326" s="162">
        <v>0.60937755698421969</v>
      </c>
      <c r="N326" s="160">
        <v>208529</v>
      </c>
      <c r="O326" s="163">
        <v>8532589.6219999995</v>
      </c>
      <c r="P326" s="163">
        <v>1051090.8318326217</v>
      </c>
      <c r="Q326" s="160">
        <v>614</v>
      </c>
      <c r="R326" s="160">
        <v>614</v>
      </c>
      <c r="S326" s="161">
        <v>9.661531683215055E-3</v>
      </c>
      <c r="T326" s="162">
        <v>7.8485342019543977E-2</v>
      </c>
      <c r="U326" s="160">
        <v>4819</v>
      </c>
      <c r="V326" s="165">
        <v>197183.842</v>
      </c>
      <c r="W326" s="163">
        <v>50192.428319944964</v>
      </c>
      <c r="X326" s="160">
        <v>3689</v>
      </c>
      <c r="Y326" s="160">
        <v>3689</v>
      </c>
      <c r="Z326" s="161">
        <v>5.804786706739469E-2</v>
      </c>
      <c r="AA326" s="162">
        <v>0.52745459474112222</v>
      </c>
      <c r="AB326" s="160">
        <v>194578</v>
      </c>
      <c r="AC326" s="165">
        <v>7961742.6040000003</v>
      </c>
      <c r="AD326" s="163">
        <v>483695.59498998401</v>
      </c>
      <c r="AE326" s="160">
        <v>540</v>
      </c>
      <c r="AF326" s="160">
        <v>540</v>
      </c>
      <c r="AG326" s="161">
        <v>8.4971125552705702E-3</v>
      </c>
      <c r="AH326" s="162">
        <v>0.27590740740740743</v>
      </c>
      <c r="AI326" s="160">
        <v>14899</v>
      </c>
      <c r="AJ326" s="163">
        <v>82386.030230064149</v>
      </c>
      <c r="AK326" s="160"/>
      <c r="AL326" s="160"/>
      <c r="AM326" s="162">
        <v>0</v>
      </c>
      <c r="AN326" s="160"/>
      <c r="AO326" s="160">
        <v>0</v>
      </c>
      <c r="AP326" s="160"/>
      <c r="AQ326" s="160">
        <v>22</v>
      </c>
      <c r="AR326" s="160">
        <v>22</v>
      </c>
      <c r="AS326" s="161">
        <v>3.4617865965917135E-4</v>
      </c>
      <c r="AT326" s="162">
        <v>0.315</v>
      </c>
      <c r="AU326" s="160">
        <v>693</v>
      </c>
      <c r="AV326" s="356">
        <v>78.472800000000007</v>
      </c>
      <c r="AW326" s="160">
        <v>0</v>
      </c>
      <c r="AX326" s="160"/>
      <c r="AY326" s="160"/>
      <c r="AZ326" s="161">
        <v>0</v>
      </c>
      <c r="BA326" s="162">
        <v>0</v>
      </c>
      <c r="BB326" s="160"/>
      <c r="BC326" s="163">
        <v>0</v>
      </c>
      <c r="BD326" s="160"/>
      <c r="BE326" s="160"/>
      <c r="BF326" s="161">
        <v>0</v>
      </c>
      <c r="BG326" s="162">
        <v>0</v>
      </c>
      <c r="BH326" s="160"/>
      <c r="BI326" s="163">
        <v>0</v>
      </c>
      <c r="BJ326" s="160"/>
      <c r="BK326" s="160"/>
      <c r="BL326" s="161">
        <v>0</v>
      </c>
      <c r="BM326" s="162">
        <v>0</v>
      </c>
      <c r="BN326" s="160"/>
      <c r="BO326" s="163">
        <v>0</v>
      </c>
    </row>
    <row r="327" spans="1:67" x14ac:dyDescent="0.3">
      <c r="A327" s="19" t="s">
        <v>658</v>
      </c>
      <c r="B327" s="16" t="s">
        <v>763</v>
      </c>
      <c r="C327" s="160">
        <v>23250</v>
      </c>
      <c r="D327" s="160">
        <v>23222</v>
      </c>
      <c r="E327" s="161">
        <v>0.77152064852652913</v>
      </c>
      <c r="F327" s="162">
        <v>0.76450219619326498</v>
      </c>
      <c r="G327" s="160">
        <v>1775327</v>
      </c>
      <c r="H327" s="163">
        <v>72642830.186000004</v>
      </c>
      <c r="I327" s="163">
        <v>1573392.2433815587</v>
      </c>
      <c r="J327" s="160">
        <v>2543</v>
      </c>
      <c r="K327" s="160">
        <v>2540</v>
      </c>
      <c r="L327" s="161">
        <v>8.4388185654008435E-2</v>
      </c>
      <c r="M327" s="162">
        <v>0.57074409448818897</v>
      </c>
      <c r="N327" s="160">
        <v>144969</v>
      </c>
      <c r="O327" s="163">
        <v>5931841.5419999994</v>
      </c>
      <c r="P327" s="163">
        <v>780178.46664373449</v>
      </c>
      <c r="Q327" s="160">
        <v>380</v>
      </c>
      <c r="R327" s="160">
        <v>380</v>
      </c>
      <c r="S327" s="161">
        <v>1.2625004152961892E-2</v>
      </c>
      <c r="T327" s="162">
        <v>9.0999999999999998E-2</v>
      </c>
      <c r="U327" s="160">
        <v>3458</v>
      </c>
      <c r="V327" s="165">
        <v>141494.44399999999</v>
      </c>
      <c r="W327" s="163">
        <v>31063.717852734666</v>
      </c>
      <c r="X327" s="160">
        <v>2690</v>
      </c>
      <c r="Y327" s="160">
        <v>2690</v>
      </c>
      <c r="Z327" s="161">
        <v>8.9371739924914442E-2</v>
      </c>
      <c r="AA327" s="162">
        <v>0.55287732342007434</v>
      </c>
      <c r="AB327" s="160">
        <v>148724</v>
      </c>
      <c r="AC327" s="165">
        <v>6085488.6320000002</v>
      </c>
      <c r="AD327" s="163">
        <v>352708.36284170696</v>
      </c>
      <c r="AE327" s="160">
        <v>1267</v>
      </c>
      <c r="AF327" s="160">
        <v>1267</v>
      </c>
      <c r="AG327" s="161">
        <v>4.2094421741586098E-2</v>
      </c>
      <c r="AH327" s="162">
        <v>0.26626677190213099</v>
      </c>
      <c r="AI327" s="160">
        <v>33736</v>
      </c>
      <c r="AJ327" s="163">
        <v>193302.03759535422</v>
      </c>
      <c r="AK327" s="160"/>
      <c r="AL327" s="160"/>
      <c r="AM327" s="162">
        <v>0</v>
      </c>
      <c r="AN327" s="160"/>
      <c r="AO327" s="160">
        <v>0</v>
      </c>
      <c r="AP327" s="160"/>
      <c r="AQ327" s="160"/>
      <c r="AR327" s="160"/>
      <c r="AS327" s="161">
        <v>0</v>
      </c>
      <c r="AT327" s="162">
        <v>0</v>
      </c>
      <c r="AU327" s="160"/>
      <c r="AV327" s="356">
        <v>0</v>
      </c>
      <c r="AW327" s="160">
        <v>0</v>
      </c>
      <c r="AX327" s="160"/>
      <c r="AY327" s="160"/>
      <c r="AZ327" s="161">
        <v>0</v>
      </c>
      <c r="BA327" s="162">
        <v>0</v>
      </c>
      <c r="BB327" s="160"/>
      <c r="BC327" s="163">
        <v>0</v>
      </c>
      <c r="BD327" s="160"/>
      <c r="BE327" s="160"/>
      <c r="BF327" s="161">
        <v>0</v>
      </c>
      <c r="BG327" s="162">
        <v>0</v>
      </c>
      <c r="BH327" s="160"/>
      <c r="BI327" s="163">
        <v>0</v>
      </c>
      <c r="BJ327" s="160"/>
      <c r="BK327" s="160"/>
      <c r="BL327" s="161">
        <v>0</v>
      </c>
      <c r="BM327" s="162">
        <v>0</v>
      </c>
      <c r="BN327" s="160"/>
      <c r="BO327" s="163">
        <v>0</v>
      </c>
    </row>
    <row r="328" spans="1:67" x14ac:dyDescent="0.3">
      <c r="A328" s="19" t="s">
        <v>658</v>
      </c>
      <c r="B328" s="16" t="s">
        <v>765</v>
      </c>
      <c r="C328" s="160">
        <v>41564</v>
      </c>
      <c r="D328" s="160">
        <v>41564</v>
      </c>
      <c r="E328" s="161">
        <v>0.69060397108914184</v>
      </c>
      <c r="F328" s="162">
        <v>0.76548695986911752</v>
      </c>
      <c r="G328" s="160">
        <v>3181670</v>
      </c>
      <c r="H328" s="163">
        <v>130187573.06</v>
      </c>
      <c r="I328" s="163">
        <v>2816143.1058440744</v>
      </c>
      <c r="J328" s="160">
        <v>8958</v>
      </c>
      <c r="K328" s="160">
        <v>8958</v>
      </c>
      <c r="L328" s="161">
        <v>0.1488410733571488</v>
      </c>
      <c r="M328" s="162">
        <v>0.569194016521545</v>
      </c>
      <c r="N328" s="160">
        <v>509884</v>
      </c>
      <c r="O328" s="163">
        <v>20863433.511999998</v>
      </c>
      <c r="P328" s="163">
        <v>2751511.300864005</v>
      </c>
      <c r="Q328" s="160">
        <v>653</v>
      </c>
      <c r="R328" s="160">
        <v>653</v>
      </c>
      <c r="S328" s="161">
        <v>1.0849879538090886E-2</v>
      </c>
      <c r="T328" s="162">
        <v>8.8912710566615621E-2</v>
      </c>
      <c r="U328" s="160">
        <v>5806</v>
      </c>
      <c r="V328" s="165">
        <v>237569.908</v>
      </c>
      <c r="W328" s="163">
        <v>53380.546731146678</v>
      </c>
      <c r="X328" s="160">
        <v>2619</v>
      </c>
      <c r="Y328" s="160">
        <v>2619</v>
      </c>
      <c r="Z328" s="161">
        <v>4.3515826202542164E-2</v>
      </c>
      <c r="AA328" s="162">
        <v>0.51256204658266513</v>
      </c>
      <c r="AB328" s="160">
        <v>134240</v>
      </c>
      <c r="AC328" s="165">
        <v>5492832.3200000003</v>
      </c>
      <c r="AD328" s="163">
        <v>343398.95995629387</v>
      </c>
      <c r="AE328" s="160">
        <v>553</v>
      </c>
      <c r="AF328" s="160">
        <v>553</v>
      </c>
      <c r="AG328" s="161">
        <v>9.1883359641106582E-3</v>
      </c>
      <c r="AH328" s="162">
        <v>0.27414104882459311</v>
      </c>
      <c r="AI328" s="160">
        <v>15160</v>
      </c>
      <c r="AJ328" s="163">
        <v>84369.397624491612</v>
      </c>
      <c r="AK328" s="160"/>
      <c r="AL328" s="160"/>
      <c r="AM328" s="162">
        <v>0</v>
      </c>
      <c r="AN328" s="160"/>
      <c r="AO328" s="160">
        <v>0</v>
      </c>
      <c r="AP328" s="160"/>
      <c r="AQ328" s="160">
        <v>5538</v>
      </c>
      <c r="AR328" s="160">
        <v>5538</v>
      </c>
      <c r="AS328" s="161">
        <v>9.2016283127025006E-2</v>
      </c>
      <c r="AT328" s="162">
        <v>0.32340736728060671</v>
      </c>
      <c r="AU328" s="160">
        <v>179103</v>
      </c>
      <c r="AV328" s="356">
        <v>80.567243336944742</v>
      </c>
      <c r="AW328" s="160">
        <v>300</v>
      </c>
      <c r="AX328" s="160"/>
      <c r="AY328" s="160"/>
      <c r="AZ328" s="161">
        <v>0</v>
      </c>
      <c r="BA328" s="162">
        <v>0</v>
      </c>
      <c r="BB328" s="160"/>
      <c r="BC328" s="163">
        <v>0</v>
      </c>
      <c r="BD328" s="160">
        <v>300</v>
      </c>
      <c r="BE328" s="160">
        <v>300</v>
      </c>
      <c r="BF328" s="161">
        <v>4.9846307219406829E-3</v>
      </c>
      <c r="BG328" s="162">
        <v>8.72E-2</v>
      </c>
      <c r="BH328" s="160">
        <v>2616</v>
      </c>
      <c r="BI328" s="163">
        <v>70536.816333137729</v>
      </c>
      <c r="BJ328" s="160"/>
      <c r="BK328" s="160"/>
      <c r="BL328" s="161">
        <v>0</v>
      </c>
      <c r="BM328" s="162">
        <v>0</v>
      </c>
      <c r="BN328" s="160"/>
      <c r="BO328" s="163">
        <v>0</v>
      </c>
    </row>
    <row r="329" spans="1:67" x14ac:dyDescent="0.3">
      <c r="A329" s="19" t="s">
        <v>658</v>
      </c>
      <c r="B329" s="16" t="s">
        <v>767</v>
      </c>
      <c r="C329" s="160">
        <v>11020</v>
      </c>
      <c r="D329" s="160">
        <v>11020</v>
      </c>
      <c r="E329" s="161">
        <v>0.72633799103611918</v>
      </c>
      <c r="F329" s="162">
        <v>0.87031941923774947</v>
      </c>
      <c r="G329" s="160">
        <v>959092</v>
      </c>
      <c r="H329" s="163">
        <v>39244126.456</v>
      </c>
      <c r="I329" s="163">
        <v>746653.28232128045</v>
      </c>
      <c r="J329" s="160">
        <v>2434</v>
      </c>
      <c r="K329" s="160">
        <v>2434</v>
      </c>
      <c r="L329" s="161">
        <v>0.16042710255734247</v>
      </c>
      <c r="M329" s="162">
        <v>0.51172966310599832</v>
      </c>
      <c r="N329" s="160">
        <v>124555</v>
      </c>
      <c r="O329" s="163">
        <v>5096541.49</v>
      </c>
      <c r="P329" s="163">
        <v>747619.83772080694</v>
      </c>
      <c r="Q329" s="160">
        <v>152</v>
      </c>
      <c r="R329" s="160">
        <v>152</v>
      </c>
      <c r="S329" s="161">
        <v>1.0018455048774057E-2</v>
      </c>
      <c r="T329" s="162">
        <v>7.6118421052631571E-2</v>
      </c>
      <c r="U329" s="160">
        <v>1157</v>
      </c>
      <c r="V329" s="165">
        <v>47342.125999999997</v>
      </c>
      <c r="W329" s="163">
        <v>12425.487141093867</v>
      </c>
      <c r="X329" s="160">
        <v>1248</v>
      </c>
      <c r="Y329" s="160">
        <v>1248</v>
      </c>
      <c r="Z329" s="161">
        <v>8.2256788821513313E-2</v>
      </c>
      <c r="AA329" s="162">
        <v>0.4715464743589744</v>
      </c>
      <c r="AB329" s="160">
        <v>58849</v>
      </c>
      <c r="AC329" s="165">
        <v>2407983.3819999998</v>
      </c>
      <c r="AD329" s="163">
        <v>163635.70142247225</v>
      </c>
      <c r="AE329" s="160">
        <v>318</v>
      </c>
      <c r="AF329" s="160">
        <v>318</v>
      </c>
      <c r="AG329" s="161">
        <v>2.0959662536250988E-2</v>
      </c>
      <c r="AH329" s="162">
        <v>0.29279874213836476</v>
      </c>
      <c r="AI329" s="160">
        <v>9311</v>
      </c>
      <c r="AJ329" s="163">
        <v>48516.21780214888</v>
      </c>
      <c r="AK329" s="160"/>
      <c r="AL329" s="160"/>
      <c r="AM329" s="162">
        <v>0</v>
      </c>
      <c r="AN329" s="160"/>
      <c r="AO329" s="160">
        <v>0</v>
      </c>
      <c r="AP329" s="160"/>
      <c r="AQ329" s="160"/>
      <c r="AR329" s="160"/>
      <c r="AS329" s="161">
        <v>0</v>
      </c>
      <c r="AT329" s="162">
        <v>0</v>
      </c>
      <c r="AU329" s="160"/>
      <c r="AV329" s="356">
        <v>0</v>
      </c>
      <c r="AW329" s="160">
        <v>0</v>
      </c>
      <c r="AX329" s="160"/>
      <c r="AY329" s="160"/>
      <c r="AZ329" s="161">
        <v>0</v>
      </c>
      <c r="BA329" s="162">
        <v>0</v>
      </c>
      <c r="BB329" s="160"/>
      <c r="BC329" s="163">
        <v>0</v>
      </c>
      <c r="BD329" s="160"/>
      <c r="BE329" s="160"/>
      <c r="BF329" s="161">
        <v>0</v>
      </c>
      <c r="BG329" s="162">
        <v>0</v>
      </c>
      <c r="BH329" s="160"/>
      <c r="BI329" s="163">
        <v>0</v>
      </c>
      <c r="BJ329" s="160"/>
      <c r="BK329" s="160"/>
      <c r="BL329" s="161">
        <v>0</v>
      </c>
      <c r="BM329" s="162">
        <v>0</v>
      </c>
      <c r="BN329" s="160"/>
      <c r="BO329" s="163">
        <v>0</v>
      </c>
    </row>
    <row r="330" spans="1:67" x14ac:dyDescent="0.3">
      <c r="A330" s="19" t="s">
        <v>658</v>
      </c>
      <c r="B330" s="16" t="s">
        <v>771</v>
      </c>
      <c r="C330" s="160">
        <v>44216</v>
      </c>
      <c r="D330" s="160">
        <v>44216</v>
      </c>
      <c r="E330" s="161">
        <v>0.89280161534578495</v>
      </c>
      <c r="F330" s="162">
        <v>0.7298496019540438</v>
      </c>
      <c r="G330" s="160">
        <v>3227103</v>
      </c>
      <c r="H330" s="163">
        <v>132046600.55399999</v>
      </c>
      <c r="I330" s="163">
        <v>2995827.7251467998</v>
      </c>
      <c r="J330" s="160">
        <v>4398</v>
      </c>
      <c r="K330" s="160">
        <v>4398</v>
      </c>
      <c r="L330" s="161">
        <v>8.8803634528016151E-2</v>
      </c>
      <c r="M330" s="162">
        <v>0.54051614370168255</v>
      </c>
      <c r="N330" s="160">
        <v>237719</v>
      </c>
      <c r="O330" s="163">
        <v>9726986.0419999994</v>
      </c>
      <c r="P330" s="163">
        <v>1350875.9434248598</v>
      </c>
      <c r="Q330" s="160">
        <v>330</v>
      </c>
      <c r="R330" s="160">
        <v>330</v>
      </c>
      <c r="S330" s="161">
        <v>6.6633013629480058E-3</v>
      </c>
      <c r="T330" s="162">
        <v>0.08</v>
      </c>
      <c r="U330" s="160">
        <v>2640</v>
      </c>
      <c r="V330" s="165">
        <v>108023.52</v>
      </c>
      <c r="W330" s="163">
        <v>26976.386556322213</v>
      </c>
      <c r="X330" s="160">
        <v>503</v>
      </c>
      <c r="Y330" s="160">
        <v>503</v>
      </c>
      <c r="Z330" s="161">
        <v>1.0156486622917718E-2</v>
      </c>
      <c r="AA330" s="162">
        <v>0.45401590457256463</v>
      </c>
      <c r="AB330" s="160">
        <v>22837</v>
      </c>
      <c r="AC330" s="165">
        <v>934444.36600000004</v>
      </c>
      <c r="AD330" s="163">
        <v>65952.530300884246</v>
      </c>
      <c r="AE330" s="160"/>
      <c r="AF330" s="160"/>
      <c r="AG330" s="161">
        <v>0</v>
      </c>
      <c r="AH330" s="162">
        <v>0</v>
      </c>
      <c r="AI330" s="160"/>
      <c r="AJ330" s="163">
        <v>0</v>
      </c>
      <c r="AK330" s="160"/>
      <c r="AL330" s="160"/>
      <c r="AM330" s="162">
        <v>0</v>
      </c>
      <c r="AN330" s="160"/>
      <c r="AO330" s="160">
        <v>0</v>
      </c>
      <c r="AP330" s="160"/>
      <c r="AQ330" s="160"/>
      <c r="AR330" s="160"/>
      <c r="AS330" s="161">
        <v>0</v>
      </c>
      <c r="AT330" s="162">
        <v>0</v>
      </c>
      <c r="AU330" s="160"/>
      <c r="AV330" s="356">
        <v>0</v>
      </c>
      <c r="AW330" s="160">
        <v>78</v>
      </c>
      <c r="AX330" s="160"/>
      <c r="AY330" s="160"/>
      <c r="AZ330" s="161">
        <v>0</v>
      </c>
      <c r="BA330" s="162">
        <v>0</v>
      </c>
      <c r="BB330" s="160"/>
      <c r="BC330" s="163">
        <v>0</v>
      </c>
      <c r="BD330" s="160">
        <v>78</v>
      </c>
      <c r="BE330" s="160">
        <v>78</v>
      </c>
      <c r="BF330" s="161">
        <v>1.5749621403331651E-3</v>
      </c>
      <c r="BG330" s="162">
        <v>8.5000000000000006E-2</v>
      </c>
      <c r="BH330" s="160">
        <v>663</v>
      </c>
      <c r="BI330" s="163">
        <v>18339.572246615811</v>
      </c>
      <c r="BJ330" s="160"/>
      <c r="BK330" s="160"/>
      <c r="BL330" s="161">
        <v>0</v>
      </c>
      <c r="BM330" s="162">
        <v>0</v>
      </c>
      <c r="BN330" s="160"/>
      <c r="BO330" s="163">
        <v>0</v>
      </c>
    </row>
    <row r="331" spans="1:67" x14ac:dyDescent="0.3">
      <c r="A331" s="19" t="s">
        <v>658</v>
      </c>
      <c r="B331" s="16" t="s">
        <v>772</v>
      </c>
      <c r="C331" s="160">
        <v>22571</v>
      </c>
      <c r="D331" s="160">
        <v>22520</v>
      </c>
      <c r="E331" s="161">
        <v>0.82718089990817267</v>
      </c>
      <c r="F331" s="162">
        <v>0.69888454706927172</v>
      </c>
      <c r="G331" s="160">
        <v>1573888</v>
      </c>
      <c r="H331" s="163">
        <v>64400349.184</v>
      </c>
      <c r="I331" s="163">
        <v>1525828.6676837781</v>
      </c>
      <c r="J331" s="160">
        <v>2950</v>
      </c>
      <c r="K331" s="160">
        <v>2950</v>
      </c>
      <c r="L331" s="161">
        <v>0.10835629017447199</v>
      </c>
      <c r="M331" s="162">
        <v>0.61881355932203386</v>
      </c>
      <c r="N331" s="160">
        <v>182550</v>
      </c>
      <c r="O331" s="163">
        <v>7469580.8999999994</v>
      </c>
      <c r="P331" s="163">
        <v>906112.7860626051</v>
      </c>
      <c r="Q331" s="160">
        <v>1105</v>
      </c>
      <c r="R331" s="160">
        <v>1105</v>
      </c>
      <c r="S331" s="161">
        <v>4.0587695133149679E-2</v>
      </c>
      <c r="T331" s="162">
        <v>9.9393665158371045E-2</v>
      </c>
      <c r="U331" s="160">
        <v>10983</v>
      </c>
      <c r="V331" s="165">
        <v>449402.39399999997</v>
      </c>
      <c r="W331" s="163">
        <v>90330.021650715295</v>
      </c>
      <c r="X331" s="160">
        <v>640</v>
      </c>
      <c r="Y331" s="160">
        <v>640</v>
      </c>
      <c r="Z331" s="161">
        <v>2.3507805325987143E-2</v>
      </c>
      <c r="AA331" s="162">
        <v>0.47154687500000003</v>
      </c>
      <c r="AB331" s="160">
        <v>30179</v>
      </c>
      <c r="AC331" s="165">
        <v>1234864.3219999999</v>
      </c>
      <c r="AD331" s="163">
        <v>83915.744319216537</v>
      </c>
      <c r="AE331" s="160"/>
      <c r="AF331" s="160"/>
      <c r="AG331" s="161">
        <v>0</v>
      </c>
      <c r="AH331" s="162">
        <v>0</v>
      </c>
      <c r="AI331" s="160"/>
      <c r="AJ331" s="163">
        <v>0</v>
      </c>
      <c r="AK331" s="160"/>
      <c r="AL331" s="160"/>
      <c r="AM331" s="162">
        <v>0</v>
      </c>
      <c r="AN331" s="160"/>
      <c r="AO331" s="160">
        <v>0</v>
      </c>
      <c r="AP331" s="160"/>
      <c r="AQ331" s="160">
        <v>10</v>
      </c>
      <c r="AR331" s="160">
        <v>10</v>
      </c>
      <c r="AS331" s="161">
        <v>3.6730945821854911E-4</v>
      </c>
      <c r="AT331" s="162">
        <v>0.255</v>
      </c>
      <c r="AU331" s="160">
        <v>255</v>
      </c>
      <c r="AV331" s="356">
        <v>63.525600000000004</v>
      </c>
      <c r="AW331" s="160">
        <v>0</v>
      </c>
      <c r="AX331" s="160"/>
      <c r="AY331" s="160"/>
      <c r="AZ331" s="161">
        <v>0</v>
      </c>
      <c r="BA331" s="162">
        <v>0</v>
      </c>
      <c r="BB331" s="160"/>
      <c r="BC331" s="163">
        <v>0</v>
      </c>
      <c r="BD331" s="160"/>
      <c r="BE331" s="160"/>
      <c r="BF331" s="161">
        <v>0</v>
      </c>
      <c r="BG331" s="162">
        <v>0</v>
      </c>
      <c r="BH331" s="160"/>
      <c r="BI331" s="163">
        <v>0</v>
      </c>
      <c r="BJ331" s="160"/>
      <c r="BK331" s="160"/>
      <c r="BL331" s="161">
        <v>0</v>
      </c>
      <c r="BM331" s="162">
        <v>0</v>
      </c>
      <c r="BN331" s="160"/>
      <c r="BO331" s="163">
        <v>0</v>
      </c>
    </row>
    <row r="332" spans="1:67" x14ac:dyDescent="0.3">
      <c r="A332" s="19" t="s">
        <v>658</v>
      </c>
      <c r="B332" s="16" t="s">
        <v>774</v>
      </c>
      <c r="C332" s="160">
        <v>25884</v>
      </c>
      <c r="D332" s="160">
        <v>25882</v>
      </c>
      <c r="E332" s="161">
        <v>0.82931205741933411</v>
      </c>
      <c r="F332" s="162">
        <v>0.72525538984622517</v>
      </c>
      <c r="G332" s="160">
        <v>1877106</v>
      </c>
      <c r="H332" s="163">
        <v>76807423.307999998</v>
      </c>
      <c r="I332" s="163">
        <v>1753618.897734971</v>
      </c>
      <c r="J332" s="160">
        <v>2630</v>
      </c>
      <c r="K332" s="160">
        <v>2630</v>
      </c>
      <c r="L332" s="161">
        <v>8.4270562978627964E-2</v>
      </c>
      <c r="M332" s="162">
        <v>0.50280988593155895</v>
      </c>
      <c r="N332" s="160">
        <v>132239</v>
      </c>
      <c r="O332" s="163">
        <v>5410955.4019999998</v>
      </c>
      <c r="P332" s="163">
        <v>807822.58554055961</v>
      </c>
      <c r="Q332" s="160">
        <v>1552</v>
      </c>
      <c r="R332" s="160">
        <v>1552</v>
      </c>
      <c r="S332" s="161">
        <v>4.9729244769137107E-2</v>
      </c>
      <c r="T332" s="162">
        <v>9.9896907216494843E-2</v>
      </c>
      <c r="U332" s="160">
        <v>15504</v>
      </c>
      <c r="V332" s="165">
        <v>634392.67200000002</v>
      </c>
      <c r="W332" s="163">
        <v>126870.76344064264</v>
      </c>
      <c r="X332" s="160">
        <v>647</v>
      </c>
      <c r="Y332" s="160">
        <v>647</v>
      </c>
      <c r="Z332" s="161">
        <v>2.0731199333525584E-2</v>
      </c>
      <c r="AA332" s="162">
        <v>0.46726429675425041</v>
      </c>
      <c r="AB332" s="160">
        <v>30232</v>
      </c>
      <c r="AC332" s="165">
        <v>1237032.976</v>
      </c>
      <c r="AD332" s="163">
        <v>84833.57277270795</v>
      </c>
      <c r="AE332" s="160">
        <v>183</v>
      </c>
      <c r="AF332" s="160">
        <v>183</v>
      </c>
      <c r="AG332" s="161">
        <v>5.863693165433048E-3</v>
      </c>
      <c r="AH332" s="162">
        <v>0.2073224043715847</v>
      </c>
      <c r="AI332" s="160">
        <v>3794</v>
      </c>
      <c r="AJ332" s="163">
        <v>27919.71024463285</v>
      </c>
      <c r="AK332" s="160"/>
      <c r="AL332" s="160"/>
      <c r="AM332" s="162">
        <v>0</v>
      </c>
      <c r="AN332" s="160"/>
      <c r="AO332" s="160">
        <v>0</v>
      </c>
      <c r="AP332" s="160"/>
      <c r="AQ332" s="160"/>
      <c r="AR332" s="160"/>
      <c r="AS332" s="161">
        <v>0</v>
      </c>
      <c r="AT332" s="162">
        <v>0</v>
      </c>
      <c r="AU332" s="160"/>
      <c r="AV332" s="356">
        <v>0</v>
      </c>
      <c r="AW332" s="160">
        <v>315</v>
      </c>
      <c r="AX332" s="160"/>
      <c r="AY332" s="160"/>
      <c r="AZ332" s="161">
        <v>0</v>
      </c>
      <c r="BA332" s="162">
        <v>0</v>
      </c>
      <c r="BB332" s="160"/>
      <c r="BC332" s="163">
        <v>0</v>
      </c>
      <c r="BD332" s="160">
        <v>315</v>
      </c>
      <c r="BE332" s="160">
        <v>315</v>
      </c>
      <c r="BF332" s="161">
        <v>1.0093242333942131E-2</v>
      </c>
      <c r="BG332" s="162">
        <v>8.6031746031746029E-2</v>
      </c>
      <c r="BH332" s="160">
        <v>2710</v>
      </c>
      <c r="BI332" s="163">
        <v>74063.657149794628</v>
      </c>
      <c r="BJ332" s="160"/>
      <c r="BK332" s="160"/>
      <c r="BL332" s="161">
        <v>0</v>
      </c>
      <c r="BM332" s="162">
        <v>0</v>
      </c>
      <c r="BN332" s="160"/>
      <c r="BO332" s="163">
        <v>0</v>
      </c>
    </row>
    <row r="333" spans="1:67" x14ac:dyDescent="0.3">
      <c r="A333" s="19" t="s">
        <v>658</v>
      </c>
      <c r="B333" s="16" t="s">
        <v>778</v>
      </c>
      <c r="C333" s="160">
        <v>29734</v>
      </c>
      <c r="D333" s="160">
        <v>28585</v>
      </c>
      <c r="E333" s="161">
        <v>0.86905630548461632</v>
      </c>
      <c r="F333" s="162">
        <v>0.79669686898723102</v>
      </c>
      <c r="G333" s="160">
        <v>2277358</v>
      </c>
      <c r="H333" s="163">
        <v>93184934.643999994</v>
      </c>
      <c r="I333" s="163">
        <v>1936758.990485826</v>
      </c>
      <c r="J333" s="160">
        <v>2458</v>
      </c>
      <c r="K333" s="160">
        <v>2458</v>
      </c>
      <c r="L333" s="161">
        <v>7.4729417487534963E-2</v>
      </c>
      <c r="M333" s="162">
        <v>0.60485760781122866</v>
      </c>
      <c r="N333" s="160">
        <v>148674</v>
      </c>
      <c r="O333" s="163">
        <v>6083442.7319999998</v>
      </c>
      <c r="P333" s="163">
        <v>754991.60275996034</v>
      </c>
      <c r="Q333" s="160">
        <v>96</v>
      </c>
      <c r="R333" s="160">
        <v>96</v>
      </c>
      <c r="S333" s="161">
        <v>2.9186428310835461E-3</v>
      </c>
      <c r="T333" s="162">
        <v>5.9583333333333328E-2</v>
      </c>
      <c r="U333" s="160">
        <v>572</v>
      </c>
      <c r="V333" s="165">
        <v>23405.096000000001</v>
      </c>
      <c r="W333" s="163">
        <v>7847.6760891119156</v>
      </c>
      <c r="X333" s="160">
        <v>1722</v>
      </c>
      <c r="Y333" s="160">
        <v>1722</v>
      </c>
      <c r="Z333" s="161">
        <v>5.2353155782561112E-2</v>
      </c>
      <c r="AA333" s="162">
        <v>0.46743321718931474</v>
      </c>
      <c r="AB333" s="160">
        <v>80492</v>
      </c>
      <c r="AC333" s="165">
        <v>3293571.656</v>
      </c>
      <c r="AD333" s="163">
        <v>225785.79955889197</v>
      </c>
      <c r="AE333" s="160"/>
      <c r="AF333" s="160"/>
      <c r="AG333" s="161">
        <v>0</v>
      </c>
      <c r="AH333" s="162">
        <v>0</v>
      </c>
      <c r="AI333" s="160"/>
      <c r="AJ333" s="163">
        <v>0</v>
      </c>
      <c r="AK333" s="160"/>
      <c r="AL333" s="160"/>
      <c r="AM333" s="162">
        <v>0</v>
      </c>
      <c r="AN333" s="160"/>
      <c r="AO333" s="160">
        <v>0</v>
      </c>
      <c r="AP333" s="160"/>
      <c r="AQ333" s="160">
        <v>31</v>
      </c>
      <c r="AR333" s="160">
        <v>31</v>
      </c>
      <c r="AS333" s="161">
        <v>9.4247841420406174E-4</v>
      </c>
      <c r="AT333" s="162">
        <v>0.17290322580645159</v>
      </c>
      <c r="AU333" s="160">
        <v>536</v>
      </c>
      <c r="AV333" s="356">
        <v>43.07365161290322</v>
      </c>
      <c r="AW333" s="160">
        <v>0</v>
      </c>
      <c r="AX333" s="160"/>
      <c r="AY333" s="160"/>
      <c r="AZ333" s="161">
        <v>0</v>
      </c>
      <c r="BA333" s="162">
        <v>0</v>
      </c>
      <c r="BB333" s="160"/>
      <c r="BC333" s="163">
        <v>0</v>
      </c>
      <c r="BD333" s="160"/>
      <c r="BE333" s="160"/>
      <c r="BF333" s="161">
        <v>0</v>
      </c>
      <c r="BG333" s="162">
        <v>0</v>
      </c>
      <c r="BH333" s="160"/>
      <c r="BI333" s="163">
        <v>0</v>
      </c>
      <c r="BJ333" s="160"/>
      <c r="BK333" s="160"/>
      <c r="BL333" s="161">
        <v>0</v>
      </c>
      <c r="BM333" s="162">
        <v>0</v>
      </c>
      <c r="BN333" s="160"/>
      <c r="BO333" s="163">
        <v>0</v>
      </c>
    </row>
    <row r="334" spans="1:67" x14ac:dyDescent="0.3">
      <c r="A334" s="19" t="s">
        <v>658</v>
      </c>
      <c r="B334" s="16" t="s">
        <v>781</v>
      </c>
      <c r="C334" s="160">
        <v>16720</v>
      </c>
      <c r="D334" s="160">
        <v>16706</v>
      </c>
      <c r="E334" s="161">
        <v>0.81912233390536893</v>
      </c>
      <c r="F334" s="162">
        <v>0.78547886986711357</v>
      </c>
      <c r="G334" s="160">
        <v>1312221</v>
      </c>
      <c r="H334" s="163">
        <v>53693458.877999999</v>
      </c>
      <c r="I334" s="163">
        <v>1131904.6945970336</v>
      </c>
      <c r="J334" s="160">
        <v>2000</v>
      </c>
      <c r="K334" s="160">
        <v>2000</v>
      </c>
      <c r="L334" s="161">
        <v>9.8063250796763909E-2</v>
      </c>
      <c r="M334" s="162">
        <v>0.75229000000000001</v>
      </c>
      <c r="N334" s="160">
        <v>150458</v>
      </c>
      <c r="O334" s="163">
        <v>6156440.4440000001</v>
      </c>
      <c r="P334" s="163">
        <v>614313.75326278305</v>
      </c>
      <c r="Q334" s="160">
        <v>406</v>
      </c>
      <c r="R334" s="160">
        <v>406</v>
      </c>
      <c r="S334" s="161">
        <v>1.9906839911743076E-2</v>
      </c>
      <c r="T334" s="162">
        <v>0.12738916256157634</v>
      </c>
      <c r="U334" s="160">
        <v>5172</v>
      </c>
      <c r="V334" s="165">
        <v>211627.89600000001</v>
      </c>
      <c r="W334" s="163">
        <v>33189.130126869146</v>
      </c>
      <c r="X334" s="160">
        <v>998</v>
      </c>
      <c r="Y334" s="160">
        <v>998</v>
      </c>
      <c r="Z334" s="161">
        <v>4.8933562147585194E-2</v>
      </c>
      <c r="AA334" s="162">
        <v>0.5181362725450902</v>
      </c>
      <c r="AB334" s="160">
        <v>51710</v>
      </c>
      <c r="AC334" s="165">
        <v>2115869.7799999998</v>
      </c>
      <c r="AD334" s="163">
        <v>130856.11379777828</v>
      </c>
      <c r="AE334" s="160"/>
      <c r="AF334" s="160"/>
      <c r="AG334" s="161">
        <v>0</v>
      </c>
      <c r="AH334" s="162">
        <v>0</v>
      </c>
      <c r="AI334" s="160"/>
      <c r="AJ334" s="163">
        <v>0</v>
      </c>
      <c r="AK334" s="160"/>
      <c r="AL334" s="160"/>
      <c r="AM334" s="162">
        <v>0</v>
      </c>
      <c r="AN334" s="160"/>
      <c r="AO334" s="160">
        <v>0</v>
      </c>
      <c r="AP334" s="160"/>
      <c r="AQ334" s="160">
        <v>150</v>
      </c>
      <c r="AR334" s="160">
        <v>150</v>
      </c>
      <c r="AS334" s="161">
        <v>7.3547438097572937E-3</v>
      </c>
      <c r="AT334" s="162">
        <v>0.20120000000000002</v>
      </c>
      <c r="AU334" s="160">
        <v>3018</v>
      </c>
      <c r="AV334" s="356">
        <v>50.122944000000004</v>
      </c>
      <c r="AW334" s="160">
        <v>135</v>
      </c>
      <c r="AX334" s="160"/>
      <c r="AY334" s="160"/>
      <c r="AZ334" s="161">
        <v>0</v>
      </c>
      <c r="BA334" s="162">
        <v>0</v>
      </c>
      <c r="BB334" s="160"/>
      <c r="BC334" s="163">
        <v>0</v>
      </c>
      <c r="BD334" s="160">
        <v>135</v>
      </c>
      <c r="BE334" s="160">
        <v>135</v>
      </c>
      <c r="BF334" s="161">
        <v>6.6192694287815637E-3</v>
      </c>
      <c r="BG334" s="162">
        <v>8.1037037037037046E-2</v>
      </c>
      <c r="BH334" s="160">
        <v>1094</v>
      </c>
      <c r="BI334" s="163">
        <v>31741.567349911984</v>
      </c>
      <c r="BJ334" s="160"/>
      <c r="BK334" s="160"/>
      <c r="BL334" s="161">
        <v>0</v>
      </c>
      <c r="BM334" s="162">
        <v>0</v>
      </c>
      <c r="BN334" s="160"/>
      <c r="BO334" s="163">
        <v>0</v>
      </c>
    </row>
    <row r="335" spans="1:67" ht="15" thickBot="1" x14ac:dyDescent="0.35">
      <c r="A335" s="20" t="s">
        <v>658</v>
      </c>
      <c r="B335" s="22" t="s">
        <v>782</v>
      </c>
      <c r="C335" s="170">
        <v>42978</v>
      </c>
      <c r="D335" s="170">
        <v>42960</v>
      </c>
      <c r="E335" s="171">
        <v>0.84675273479846258</v>
      </c>
      <c r="F335" s="172">
        <v>0.80082053072625703</v>
      </c>
      <c r="G335" s="170">
        <v>3440325</v>
      </c>
      <c r="H335" s="173">
        <v>140771218.34999999</v>
      </c>
      <c r="I335" s="173">
        <v>2910728.2221889482</v>
      </c>
      <c r="J335" s="170">
        <v>3325</v>
      </c>
      <c r="K335" s="170">
        <v>3325</v>
      </c>
      <c r="L335" s="171">
        <v>6.5536611806445252E-2</v>
      </c>
      <c r="M335" s="172">
        <v>0.79588571428571431</v>
      </c>
      <c r="N335" s="170">
        <v>264632</v>
      </c>
      <c r="O335" s="173">
        <v>10828212.175999999</v>
      </c>
      <c r="P335" s="173">
        <v>1021296.6147993768</v>
      </c>
      <c r="Q335" s="170">
        <v>570</v>
      </c>
      <c r="R335" s="170">
        <v>570</v>
      </c>
      <c r="S335" s="171">
        <v>1.1234847738247757E-2</v>
      </c>
      <c r="T335" s="172">
        <v>8.6491228070175452E-2</v>
      </c>
      <c r="U335" s="170">
        <v>4930</v>
      </c>
      <c r="V335" s="357">
        <v>201725.74</v>
      </c>
      <c r="W335" s="173">
        <v>46595.576779101997</v>
      </c>
      <c r="X335" s="170">
        <v>3865</v>
      </c>
      <c r="Y335" s="170">
        <v>3865</v>
      </c>
      <c r="Z335" s="171">
        <v>7.6180151768995757E-2</v>
      </c>
      <c r="AA335" s="172">
        <v>0.52728072445019403</v>
      </c>
      <c r="AB335" s="170">
        <v>203794</v>
      </c>
      <c r="AC335" s="357">
        <v>8338842.892</v>
      </c>
      <c r="AD335" s="173">
        <v>506772.42467776855</v>
      </c>
      <c r="AE335" s="170"/>
      <c r="AF335" s="170"/>
      <c r="AG335" s="171">
        <v>0</v>
      </c>
      <c r="AH335" s="172">
        <v>0</v>
      </c>
      <c r="AI335" s="170"/>
      <c r="AJ335" s="173">
        <v>0</v>
      </c>
      <c r="AK335" s="170"/>
      <c r="AL335" s="170"/>
      <c r="AM335" s="172">
        <v>0</v>
      </c>
      <c r="AN335" s="170"/>
      <c r="AO335" s="170">
        <v>0</v>
      </c>
      <c r="AP335" s="170"/>
      <c r="AQ335" s="170">
        <v>15</v>
      </c>
      <c r="AR335" s="170">
        <v>15</v>
      </c>
      <c r="AS335" s="171">
        <v>2.9565388784862518E-4</v>
      </c>
      <c r="AT335" s="172">
        <v>0.24199999999999999</v>
      </c>
      <c r="AU335" s="170">
        <v>363</v>
      </c>
      <c r="AV335" s="358">
        <v>60.287039999999998</v>
      </c>
      <c r="AW335" s="170">
        <v>0</v>
      </c>
      <c r="AX335" s="170"/>
      <c r="AY335" s="170"/>
      <c r="AZ335" s="171">
        <v>0</v>
      </c>
      <c r="BA335" s="172">
        <v>0</v>
      </c>
      <c r="BB335" s="170"/>
      <c r="BC335" s="173">
        <v>0</v>
      </c>
      <c r="BD335" s="170"/>
      <c r="BE335" s="170"/>
      <c r="BF335" s="171">
        <v>0</v>
      </c>
      <c r="BG335" s="172">
        <v>0</v>
      </c>
      <c r="BH335" s="170"/>
      <c r="BI335" s="173">
        <v>0</v>
      </c>
      <c r="BJ335" s="170"/>
      <c r="BK335" s="170"/>
      <c r="BL335" s="171">
        <v>0</v>
      </c>
      <c r="BM335" s="172">
        <v>0</v>
      </c>
      <c r="BN335" s="170"/>
      <c r="BO335" s="173">
        <v>0</v>
      </c>
    </row>
    <row r="336" spans="1:67" x14ac:dyDescent="0.3">
      <c r="H336" s="174"/>
      <c r="I336" s="174"/>
      <c r="AA336" s="359"/>
      <c r="AV336" s="192"/>
      <c r="BJ336" s="174"/>
      <c r="BK336" s="174"/>
      <c r="BL336" s="17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338"/>
  <sheetViews>
    <sheetView workbookViewId="0">
      <selection sqref="A1:B1048576"/>
    </sheetView>
  </sheetViews>
  <sheetFormatPr defaultRowHeight="14.4" x14ac:dyDescent="0.3"/>
  <cols>
    <col min="1" max="1" width="6.6640625" style="2" customWidth="1"/>
    <col min="2" max="2" width="10.6640625" style="2" customWidth="1"/>
    <col min="3" max="5" width="9" style="146" customWidth="1"/>
    <col min="6" max="14" width="9" style="175" customWidth="1"/>
    <col min="15" max="15" width="10.33203125" style="176" customWidth="1"/>
    <col min="16" max="16" width="9" style="175" customWidth="1"/>
    <col min="17" max="17" width="9" style="146" customWidth="1"/>
    <col min="18" max="18" width="9" style="175" customWidth="1"/>
    <col min="19" max="20" width="7.6640625" style="146" customWidth="1"/>
  </cols>
  <sheetData>
    <row r="1" spans="1:20" ht="15" thickBot="1" x14ac:dyDescent="0.35"/>
    <row r="2" spans="1:20" ht="51.6" thickBot="1" x14ac:dyDescent="0.35">
      <c r="A2" s="4" t="s">
        <v>2</v>
      </c>
      <c r="B2" s="5" t="s">
        <v>6</v>
      </c>
      <c r="C2" s="177" t="s">
        <v>1289</v>
      </c>
      <c r="D2" s="177" t="s">
        <v>1290</v>
      </c>
      <c r="E2" s="177" t="s">
        <v>1291</v>
      </c>
      <c r="F2" s="178" t="s">
        <v>1292</v>
      </c>
      <c r="G2" s="178" t="s">
        <v>1293</v>
      </c>
      <c r="H2" s="178" t="s">
        <v>1294</v>
      </c>
      <c r="I2" s="178" t="s">
        <v>1295</v>
      </c>
      <c r="J2" s="178" t="s">
        <v>1296</v>
      </c>
      <c r="K2" s="178" t="s">
        <v>1297</v>
      </c>
      <c r="L2" s="178" t="s">
        <v>1298</v>
      </c>
      <c r="M2" s="178" t="s">
        <v>1299</v>
      </c>
      <c r="N2" s="178" t="s">
        <v>1300</v>
      </c>
      <c r="O2" s="179" t="s">
        <v>1301</v>
      </c>
      <c r="P2" s="178" t="s">
        <v>1302</v>
      </c>
      <c r="Q2" s="177" t="s">
        <v>1303</v>
      </c>
      <c r="R2" s="178" t="s">
        <v>1304</v>
      </c>
      <c r="S2" s="177" t="s">
        <v>1305</v>
      </c>
      <c r="T2" s="177" t="s">
        <v>1306</v>
      </c>
    </row>
    <row r="3" spans="1:20" x14ac:dyDescent="0.3">
      <c r="A3" s="8"/>
      <c r="B3" s="8"/>
      <c r="C3" s="180"/>
      <c r="D3" s="180"/>
      <c r="E3" s="180"/>
      <c r="F3" s="181"/>
      <c r="G3" s="181"/>
      <c r="H3" s="181"/>
      <c r="I3" s="181"/>
      <c r="J3" s="181"/>
      <c r="K3" s="181"/>
      <c r="L3" s="181"/>
      <c r="M3" s="181"/>
      <c r="N3" s="181"/>
      <c r="O3" s="182"/>
      <c r="P3" s="181"/>
      <c r="Q3" s="180"/>
      <c r="R3" s="181"/>
      <c r="S3" s="180"/>
      <c r="T3" s="180"/>
    </row>
    <row r="4" spans="1:20" ht="19.2" x14ac:dyDescent="0.3">
      <c r="A4" s="11" t="s">
        <v>12</v>
      </c>
      <c r="B4" s="11" t="s">
        <v>12</v>
      </c>
      <c r="C4" s="183" t="s">
        <v>1229</v>
      </c>
      <c r="D4" s="183" t="s">
        <v>1229</v>
      </c>
      <c r="E4" s="183" t="s">
        <v>1229</v>
      </c>
      <c r="F4" s="184" t="s">
        <v>1229</v>
      </c>
      <c r="G4" s="184" t="s">
        <v>1229</v>
      </c>
      <c r="H4" s="184" t="s">
        <v>1229</v>
      </c>
      <c r="I4" s="184" t="s">
        <v>1229</v>
      </c>
      <c r="J4" s="184" t="s">
        <v>1229</v>
      </c>
      <c r="K4" s="184" t="s">
        <v>1229</v>
      </c>
      <c r="L4" s="184" t="s">
        <v>1229</v>
      </c>
      <c r="M4" s="184" t="s">
        <v>1229</v>
      </c>
      <c r="N4" s="184" t="s">
        <v>1229</v>
      </c>
      <c r="O4" s="185" t="s">
        <v>1229</v>
      </c>
      <c r="P4" s="184" t="s">
        <v>1229</v>
      </c>
      <c r="Q4" s="183" t="s">
        <v>1229</v>
      </c>
      <c r="R4" s="184" t="s">
        <v>1229</v>
      </c>
      <c r="S4" s="183" t="s">
        <v>1229</v>
      </c>
      <c r="T4" s="183" t="s">
        <v>1229</v>
      </c>
    </row>
    <row r="5" spans="1:20" ht="19.8" thickBot="1" x14ac:dyDescent="0.35">
      <c r="A5" s="14" t="s">
        <v>14</v>
      </c>
      <c r="B5" s="14" t="s">
        <v>14</v>
      </c>
      <c r="C5" s="186" t="s">
        <v>815</v>
      </c>
      <c r="D5" s="186" t="s">
        <v>815</v>
      </c>
      <c r="E5" s="186" t="s">
        <v>815</v>
      </c>
      <c r="F5" s="187" t="s">
        <v>815</v>
      </c>
      <c r="G5" s="187" t="s">
        <v>815</v>
      </c>
      <c r="H5" s="187" t="s">
        <v>815</v>
      </c>
      <c r="I5" s="187" t="s">
        <v>815</v>
      </c>
      <c r="J5" s="187" t="s">
        <v>815</v>
      </c>
      <c r="K5" s="187" t="s">
        <v>815</v>
      </c>
      <c r="L5" s="187" t="s">
        <v>815</v>
      </c>
      <c r="M5" s="187" t="s">
        <v>815</v>
      </c>
      <c r="N5" s="187" t="s">
        <v>815</v>
      </c>
      <c r="O5" s="188" t="s">
        <v>815</v>
      </c>
      <c r="P5" s="187" t="s">
        <v>815</v>
      </c>
      <c r="Q5" s="186" t="s">
        <v>815</v>
      </c>
      <c r="R5" s="187" t="s">
        <v>815</v>
      </c>
      <c r="S5" s="186" t="s">
        <v>815</v>
      </c>
      <c r="T5" s="186" t="s">
        <v>815</v>
      </c>
    </row>
    <row r="6" spans="1:20" x14ac:dyDescent="0.3">
      <c r="A6" s="16" t="s">
        <v>17</v>
      </c>
      <c r="B6" s="16" t="s">
        <v>21</v>
      </c>
      <c r="C6" s="127">
        <v>39813</v>
      </c>
      <c r="D6" s="127">
        <v>39813</v>
      </c>
      <c r="E6" s="126">
        <v>5.1205574697786402E-2</v>
      </c>
      <c r="F6" s="126">
        <v>1.169881084862615E-3</v>
      </c>
      <c r="G6" s="126">
        <v>0.35857219121121731</v>
      </c>
      <c r="H6" s="126">
        <v>0.57989976650893749</v>
      </c>
      <c r="I6" s="126">
        <v>5.0807646715733869E-3</v>
      </c>
      <c r="J6" s="126">
        <v>0</v>
      </c>
      <c r="K6" s="126">
        <v>2.4847847425792406E-3</v>
      </c>
      <c r="L6" s="126">
        <v>1.17797202611164E-2</v>
      </c>
      <c r="M6" s="126">
        <v>1.3956421474383687E-3</v>
      </c>
      <c r="N6" s="126">
        <v>7.8006176348825691E-6</v>
      </c>
      <c r="O6" s="163">
        <v>5109749.2359782923</v>
      </c>
      <c r="P6" s="163">
        <v>16.088428470605823</v>
      </c>
      <c r="Q6" s="127">
        <v>0</v>
      </c>
      <c r="R6" s="126">
        <v>0</v>
      </c>
      <c r="S6" s="125">
        <v>7.9773943184387006</v>
      </c>
      <c r="T6" s="163">
        <v>0.12535421468243474</v>
      </c>
    </row>
    <row r="7" spans="1:20" x14ac:dyDescent="0.3">
      <c r="A7" s="16" t="s">
        <v>17</v>
      </c>
      <c r="B7" s="16" t="s">
        <v>22</v>
      </c>
      <c r="C7" s="127">
        <v>77119</v>
      </c>
      <c r="D7" s="127">
        <v>77119</v>
      </c>
      <c r="E7" s="126">
        <v>9.9186766009057084E-2</v>
      </c>
      <c r="F7" s="126">
        <v>2.2660954809614951E-3</v>
      </c>
      <c r="G7" s="126">
        <v>0.29309073737594832</v>
      </c>
      <c r="H7" s="126">
        <v>0.67447441723734447</v>
      </c>
      <c r="I7" s="126">
        <v>0</v>
      </c>
      <c r="J7" s="126">
        <v>0</v>
      </c>
      <c r="K7" s="126">
        <v>0</v>
      </c>
      <c r="L7" s="126">
        <v>2.1094883807111241E-5</v>
      </c>
      <c r="M7" s="126">
        <v>0</v>
      </c>
      <c r="N7" s="126">
        <v>3.9486237052155111E-6</v>
      </c>
      <c r="O7" s="163">
        <v>11145959.525560293</v>
      </c>
      <c r="P7" s="163">
        <v>88.781299986939189</v>
      </c>
      <c r="Q7" s="127">
        <v>0</v>
      </c>
      <c r="R7" s="126">
        <v>0</v>
      </c>
      <c r="S7" s="125">
        <v>1.6279256733100793</v>
      </c>
      <c r="T7" s="163">
        <v>0.61427865927483594</v>
      </c>
    </row>
    <row r="8" spans="1:20" x14ac:dyDescent="0.3">
      <c r="A8" s="19" t="s">
        <v>17</v>
      </c>
      <c r="B8" s="16" t="s">
        <v>24</v>
      </c>
      <c r="C8" s="127">
        <v>4438</v>
      </c>
      <c r="D8" s="127">
        <v>4438</v>
      </c>
      <c r="E8" s="126">
        <v>5.7079431469313057E-3</v>
      </c>
      <c r="F8" s="126">
        <v>1.3040796359531522E-4</v>
      </c>
      <c r="G8" s="126">
        <v>0.99456785747827947</v>
      </c>
      <c r="H8" s="126">
        <v>0</v>
      </c>
      <c r="I8" s="126">
        <v>0</v>
      </c>
      <c r="J8" s="126">
        <v>0</v>
      </c>
      <c r="K8" s="126">
        <v>0</v>
      </c>
      <c r="L8" s="126">
        <v>0</v>
      </c>
      <c r="M8" s="126">
        <v>0</v>
      </c>
      <c r="N8" s="126">
        <v>0</v>
      </c>
      <c r="O8" s="163">
        <v>300973.78926043585</v>
      </c>
      <c r="P8" s="163">
        <v>173.77239564690291</v>
      </c>
      <c r="Q8" s="127">
        <v>0</v>
      </c>
      <c r="R8" s="126">
        <v>0</v>
      </c>
      <c r="S8" s="125">
        <v>0.39026588553402436</v>
      </c>
      <c r="T8" s="163">
        <v>2.5623556581986144</v>
      </c>
    </row>
    <row r="9" spans="1:20" x14ac:dyDescent="0.3">
      <c r="A9" s="19" t="s">
        <v>17</v>
      </c>
      <c r="B9" s="16" t="s">
        <v>26</v>
      </c>
      <c r="C9" s="127">
        <v>17696</v>
      </c>
      <c r="D9" s="127">
        <v>17649</v>
      </c>
      <c r="E9" s="126">
        <v>2.2699298918474674E-2</v>
      </c>
      <c r="F9" s="126">
        <v>5.1860526126492083E-4</v>
      </c>
      <c r="G9" s="126">
        <v>0.84793149961654346</v>
      </c>
      <c r="H9" s="126">
        <v>0.11706091248758531</v>
      </c>
      <c r="I9" s="126">
        <v>7.0255788123101326E-3</v>
      </c>
      <c r="J9" s="126">
        <v>0</v>
      </c>
      <c r="K9" s="126">
        <v>0</v>
      </c>
      <c r="L9" s="126">
        <v>7.0976548251646459E-3</v>
      </c>
      <c r="M9" s="126">
        <v>0</v>
      </c>
      <c r="N9" s="126">
        <v>3.2397251385263993E-5</v>
      </c>
      <c r="O9" s="163">
        <v>1325072.7283994397</v>
      </c>
      <c r="P9" s="163">
        <v>22.077554247812188</v>
      </c>
      <c r="Q9" s="127">
        <v>47</v>
      </c>
      <c r="R9" s="126">
        <v>2.6559674502712478E-3</v>
      </c>
      <c r="S9" s="125">
        <v>3.3916704339963832</v>
      </c>
      <c r="T9" s="163">
        <v>0.29405688198737068</v>
      </c>
    </row>
    <row r="10" spans="1:20" x14ac:dyDescent="0.3">
      <c r="A10" s="19" t="s">
        <v>17</v>
      </c>
      <c r="B10" s="16" t="s">
        <v>28</v>
      </c>
      <c r="C10" s="127">
        <v>4333</v>
      </c>
      <c r="D10" s="127">
        <v>4333</v>
      </c>
      <c r="E10" s="126">
        <v>5.5728971734234668E-3</v>
      </c>
      <c r="F10" s="126">
        <v>1.2732260168059957E-4</v>
      </c>
      <c r="G10" s="126">
        <v>0.15774498208255777</v>
      </c>
      <c r="H10" s="126">
        <v>0.83696501633001763</v>
      </c>
      <c r="I10" s="126">
        <v>4.644040410925492E-4</v>
      </c>
      <c r="J10" s="126">
        <v>0</v>
      </c>
      <c r="K10" s="126">
        <v>0</v>
      </c>
      <c r="L10" s="126">
        <v>0</v>
      </c>
      <c r="M10" s="126">
        <v>0</v>
      </c>
      <c r="N10" s="126">
        <v>0</v>
      </c>
      <c r="O10" s="163">
        <v>847010.39760749484</v>
      </c>
      <c r="P10" s="163">
        <v>42.268097091047203</v>
      </c>
      <c r="Q10" s="127">
        <v>0</v>
      </c>
      <c r="R10" s="126">
        <v>0</v>
      </c>
      <c r="S10" s="125">
        <v>4.6247403646434337</v>
      </c>
      <c r="T10" s="163">
        <v>0.21622835470831878</v>
      </c>
    </row>
    <row r="11" spans="1:20" x14ac:dyDescent="0.3">
      <c r="A11" s="19" t="s">
        <v>17</v>
      </c>
      <c r="B11" s="16" t="s">
        <v>30</v>
      </c>
      <c r="C11" s="127">
        <v>1614</v>
      </c>
      <c r="D11" s="127">
        <v>1614</v>
      </c>
      <c r="E11" s="126">
        <v>2.0758495356347738E-3</v>
      </c>
      <c r="F11" s="126">
        <v>4.7426420289057859E-5</v>
      </c>
      <c r="G11" s="126">
        <v>0.55277452549289541</v>
      </c>
      <c r="H11" s="126">
        <v>0.3793932741115742</v>
      </c>
      <c r="I11" s="126">
        <v>0</v>
      </c>
      <c r="J11" s="126">
        <v>0</v>
      </c>
      <c r="K11" s="126">
        <v>0</v>
      </c>
      <c r="L11" s="126">
        <v>0</v>
      </c>
      <c r="M11" s="126">
        <v>0</v>
      </c>
      <c r="N11" s="126">
        <v>0</v>
      </c>
      <c r="O11" s="163">
        <v>157872.04210032173</v>
      </c>
      <c r="P11" s="163">
        <v>24.220933123706924</v>
      </c>
      <c r="Q11" s="127">
        <v>0</v>
      </c>
      <c r="R11" s="126">
        <v>0</v>
      </c>
      <c r="S11" s="125">
        <v>4.0384138785625776</v>
      </c>
      <c r="T11" s="163">
        <v>0.2476219699294262</v>
      </c>
    </row>
    <row r="12" spans="1:20" x14ac:dyDescent="0.3">
      <c r="A12" s="19" t="s">
        <v>17</v>
      </c>
      <c r="B12" s="16" t="s">
        <v>34</v>
      </c>
      <c r="C12" s="127">
        <v>124161</v>
      </c>
      <c r="D12" s="127">
        <v>120579</v>
      </c>
      <c r="E12" s="126">
        <v>0.15508293752001573</v>
      </c>
      <c r="F12" s="126">
        <v>3.5431414696619006E-3</v>
      </c>
      <c r="G12" s="126">
        <v>0.78681404840028413</v>
      </c>
      <c r="H12" s="126">
        <v>9.3235993401077338E-3</v>
      </c>
      <c r="I12" s="126">
        <v>0.13099629799583792</v>
      </c>
      <c r="J12" s="126">
        <v>2.3239041310277419E-3</v>
      </c>
      <c r="K12" s="126">
        <v>3.6483915672385153E-2</v>
      </c>
      <c r="L12" s="126">
        <v>2.241596513769427E-3</v>
      </c>
      <c r="M12" s="126">
        <v>0</v>
      </c>
      <c r="N12" s="126">
        <v>6.6064408638026896E-6</v>
      </c>
      <c r="O12" s="163">
        <v>9125494.5352373254</v>
      </c>
      <c r="P12" s="163">
        <v>43.601736020666465</v>
      </c>
      <c r="Q12" s="127">
        <v>3582</v>
      </c>
      <c r="R12" s="126">
        <v>2.8849638775460894E-2</v>
      </c>
      <c r="S12" s="125">
        <v>1.6856500833595089</v>
      </c>
      <c r="T12" s="163">
        <v>0.57612808898572332</v>
      </c>
    </row>
    <row r="13" spans="1:20" x14ac:dyDescent="0.3">
      <c r="A13" s="19" t="s">
        <v>17</v>
      </c>
      <c r="B13" s="16" t="s">
        <v>35</v>
      </c>
      <c r="C13" s="127">
        <v>79630</v>
      </c>
      <c r="D13" s="127">
        <v>79458</v>
      </c>
      <c r="E13" s="126">
        <v>0.10219507583796027</v>
      </c>
      <c r="F13" s="126">
        <v>2.3348255906616849E-3</v>
      </c>
      <c r="G13" s="126">
        <v>0.84572435309894967</v>
      </c>
      <c r="H13" s="126">
        <v>1.3229070688812808E-3</v>
      </c>
      <c r="I13" s="126">
        <v>0.13124074744373534</v>
      </c>
      <c r="J13" s="126">
        <v>8.9102235638595147E-3</v>
      </c>
      <c r="K13" s="126">
        <v>2.389877808389008E-3</v>
      </c>
      <c r="L13" s="126">
        <v>0</v>
      </c>
      <c r="M13" s="126">
        <v>9.3074094174256145E-5</v>
      </c>
      <c r="N13" s="126">
        <v>9.9720823238826474E-6</v>
      </c>
      <c r="O13" s="163">
        <v>5804581.5132566225</v>
      </c>
      <c r="P13" s="163">
        <v>43.772483660537993</v>
      </c>
      <c r="Q13" s="127">
        <v>172</v>
      </c>
      <c r="R13" s="126">
        <v>2.1599899535351E-3</v>
      </c>
      <c r="S13" s="125">
        <v>1.6653020218510612</v>
      </c>
      <c r="T13" s="163">
        <v>0.59919461872586877</v>
      </c>
    </row>
    <row r="14" spans="1:20" x14ac:dyDescent="0.3">
      <c r="A14" s="19" t="s">
        <v>17</v>
      </c>
      <c r="B14" s="16" t="s">
        <v>37</v>
      </c>
      <c r="C14" s="127">
        <v>28734</v>
      </c>
      <c r="D14" s="127">
        <v>28446</v>
      </c>
      <c r="E14" s="126">
        <v>3.6585883451466406E-2</v>
      </c>
      <c r="F14" s="126">
        <v>8.35868619295254E-4</v>
      </c>
      <c r="G14" s="126">
        <v>0.9487615737025662</v>
      </c>
      <c r="H14" s="126">
        <v>7.4483365594408936E-3</v>
      </c>
      <c r="I14" s="126">
        <v>1.8547241234971396E-2</v>
      </c>
      <c r="J14" s="126">
        <v>2.6976504419692193E-3</v>
      </c>
      <c r="K14" s="126">
        <v>1.2472161061942572E-2</v>
      </c>
      <c r="L14" s="126">
        <v>8.3147740412950477E-4</v>
      </c>
      <c r="M14" s="126">
        <v>0</v>
      </c>
      <c r="N14" s="126">
        <v>3.2134675772488072E-5</v>
      </c>
      <c r="O14" s="163">
        <v>1979439.2963646515</v>
      </c>
      <c r="P14" s="163">
        <v>5.9674150046566607</v>
      </c>
      <c r="Q14" s="127">
        <v>288</v>
      </c>
      <c r="R14" s="126">
        <v>1.0022969304656505E-2</v>
      </c>
      <c r="S14" s="125">
        <v>11.544094104545138</v>
      </c>
      <c r="T14" s="163">
        <v>8.5756146972638586E-2</v>
      </c>
    </row>
    <row r="15" spans="1:20" x14ac:dyDescent="0.3">
      <c r="A15" s="19" t="s">
        <v>17</v>
      </c>
      <c r="B15" s="16" t="s">
        <v>41</v>
      </c>
      <c r="C15" s="127">
        <v>35680</v>
      </c>
      <c r="D15" s="127">
        <v>35454</v>
      </c>
      <c r="E15" s="126">
        <v>4.5599237569018139E-2</v>
      </c>
      <c r="F15" s="126">
        <v>1.0417944888031334E-3</v>
      </c>
      <c r="G15" s="126">
        <v>0.25604041098904651</v>
      </c>
      <c r="H15" s="126">
        <v>0.65673443684992849</v>
      </c>
      <c r="I15" s="126">
        <v>5.1782069177144646E-2</v>
      </c>
      <c r="J15" s="126">
        <v>3.7657870524273782E-4</v>
      </c>
      <c r="K15" s="126">
        <v>1.2499862021809549E-3</v>
      </c>
      <c r="L15" s="126">
        <v>1.4285556596353769E-3</v>
      </c>
      <c r="M15" s="126">
        <v>0</v>
      </c>
      <c r="N15" s="126">
        <v>1.0953197163514315E-5</v>
      </c>
      <c r="O15" s="163">
        <v>5266807.0892352145</v>
      </c>
      <c r="P15" s="163">
        <v>38.761579143160468</v>
      </c>
      <c r="Q15" s="127">
        <v>226</v>
      </c>
      <c r="R15" s="126">
        <v>6.3340807174887895E-3</v>
      </c>
      <c r="S15" s="125">
        <v>3.8082118834080716</v>
      </c>
      <c r="T15" s="163">
        <v>0.26092716206569178</v>
      </c>
    </row>
    <row r="16" spans="1:20" x14ac:dyDescent="0.3">
      <c r="A16" s="19" t="s">
        <v>17</v>
      </c>
      <c r="B16" s="16" t="s">
        <v>42</v>
      </c>
      <c r="C16" s="127">
        <v>50092</v>
      </c>
      <c r="D16" s="127">
        <v>49966</v>
      </c>
      <c r="E16" s="126">
        <v>6.4263877259930061E-2</v>
      </c>
      <c r="F16" s="126">
        <v>1.4682208898160254E-3</v>
      </c>
      <c r="G16" s="126">
        <v>0.55614660842148111</v>
      </c>
      <c r="H16" s="126">
        <v>6.1618321369281581E-2</v>
      </c>
      <c r="I16" s="126">
        <v>0.30795717587207444</v>
      </c>
      <c r="J16" s="126">
        <v>2.1205220637540424E-4</v>
      </c>
      <c r="K16" s="126">
        <v>1.1220017848031226E-2</v>
      </c>
      <c r="L16" s="126">
        <v>1.0893221211680801E-4</v>
      </c>
      <c r="M16" s="126">
        <v>0</v>
      </c>
      <c r="N16" s="126">
        <v>0</v>
      </c>
      <c r="O16" s="163">
        <v>4316863.0571522228</v>
      </c>
      <c r="P16" s="163">
        <v>45.544216926403429</v>
      </c>
      <c r="Q16" s="127">
        <v>126</v>
      </c>
      <c r="R16" s="126">
        <v>2.515371716042482E-3</v>
      </c>
      <c r="S16" s="125">
        <v>1.8921983550267507</v>
      </c>
      <c r="T16" s="163">
        <v>0.52715648210668464</v>
      </c>
    </row>
    <row r="17" spans="1:20" x14ac:dyDescent="0.3">
      <c r="A17" s="19" t="s">
        <v>17</v>
      </c>
      <c r="B17" s="16" t="s">
        <v>44</v>
      </c>
      <c r="C17" s="127">
        <v>30937</v>
      </c>
      <c r="D17" s="127">
        <v>30937</v>
      </c>
      <c r="E17" s="126">
        <v>3.9789688403923794E-2</v>
      </c>
      <c r="F17" s="126">
        <v>9.0906515767198454E-4</v>
      </c>
      <c r="G17" s="126">
        <v>0.72193565330440046</v>
      </c>
      <c r="H17" s="126">
        <v>0.14435543005968018</v>
      </c>
      <c r="I17" s="126">
        <v>0.10189477930203064</v>
      </c>
      <c r="J17" s="126">
        <v>0</v>
      </c>
      <c r="K17" s="126">
        <v>2.0882139955724799E-2</v>
      </c>
      <c r="L17" s="126">
        <v>2.9002972160728888E-3</v>
      </c>
      <c r="M17" s="126">
        <v>0</v>
      </c>
      <c r="N17" s="126">
        <v>3.2004868922867416E-5</v>
      </c>
      <c r="O17" s="163">
        <v>2432054.7543278076</v>
      </c>
      <c r="P17" s="163">
        <v>26.911298223228261</v>
      </c>
      <c r="Q17" s="127">
        <v>0</v>
      </c>
      <c r="R17" s="126">
        <v>0</v>
      </c>
      <c r="S17" s="125">
        <v>2.9211946859747226</v>
      </c>
      <c r="T17" s="163">
        <v>0.34232569462118112</v>
      </c>
    </row>
    <row r="18" spans="1:20" x14ac:dyDescent="0.3">
      <c r="A18" s="19" t="s">
        <v>17</v>
      </c>
      <c r="B18" s="16" t="s">
        <v>46</v>
      </c>
      <c r="C18" s="127">
        <v>17810</v>
      </c>
      <c r="D18" s="127">
        <v>17810</v>
      </c>
      <c r="E18" s="126">
        <v>2.2906369411186695E-2</v>
      </c>
      <c r="F18" s="126">
        <v>5.2333614953415145E-4</v>
      </c>
      <c r="G18" s="126">
        <v>0.77768271649792042</v>
      </c>
      <c r="H18" s="126">
        <v>7.3627648478419544E-2</v>
      </c>
      <c r="I18" s="126">
        <v>6.7888766154330898E-2</v>
      </c>
      <c r="J18" s="126">
        <v>0</v>
      </c>
      <c r="K18" s="126">
        <v>2.6865199466546037E-2</v>
      </c>
      <c r="L18" s="126">
        <v>0</v>
      </c>
      <c r="M18" s="126">
        <v>0</v>
      </c>
      <c r="N18" s="126">
        <v>4.8767255534083343E-5</v>
      </c>
      <c r="O18" s="163">
        <v>1251527.9910973387</v>
      </c>
      <c r="P18" s="163">
        <v>17.361595748097255</v>
      </c>
      <c r="Q18" s="127">
        <v>0</v>
      </c>
      <c r="R18" s="126">
        <v>0</v>
      </c>
      <c r="S18" s="125">
        <v>4.047501403705783</v>
      </c>
      <c r="T18" s="163">
        <v>0.24706600449463142</v>
      </c>
    </row>
    <row r="19" spans="1:20" x14ac:dyDescent="0.3">
      <c r="A19" s="19" t="s">
        <v>17</v>
      </c>
      <c r="B19" s="16" t="s">
        <v>50</v>
      </c>
      <c r="C19" s="127">
        <v>24365</v>
      </c>
      <c r="D19" s="127">
        <v>24365</v>
      </c>
      <c r="E19" s="126">
        <v>3.1337096614461754E-2</v>
      </c>
      <c r="F19" s="126">
        <v>7.1595088620997197E-4</v>
      </c>
      <c r="G19" s="126">
        <v>0.96385819607608558</v>
      </c>
      <c r="H19" s="126">
        <v>1.2838650101433315E-2</v>
      </c>
      <c r="I19" s="126">
        <v>8.4556755947554022E-3</v>
      </c>
      <c r="J19" s="126">
        <v>0</v>
      </c>
      <c r="K19" s="126">
        <v>0</v>
      </c>
      <c r="L19" s="126">
        <v>1.4039630545704415E-3</v>
      </c>
      <c r="M19" s="126">
        <v>0</v>
      </c>
      <c r="N19" s="126">
        <v>2.0081837288148434E-5</v>
      </c>
      <c r="O19" s="163">
        <v>1674707.3247051903</v>
      </c>
      <c r="P19" s="163">
        <v>27.420504702500047</v>
      </c>
      <c r="Q19" s="127">
        <v>0</v>
      </c>
      <c r="R19" s="126">
        <v>0</v>
      </c>
      <c r="S19" s="125">
        <v>2.506669402831931</v>
      </c>
      <c r="T19" s="163">
        <v>0.39893573475235367</v>
      </c>
    </row>
    <row r="20" spans="1:20" x14ac:dyDescent="0.3">
      <c r="A20" s="19" t="s">
        <v>17</v>
      </c>
      <c r="B20" s="16" t="s">
        <v>51</v>
      </c>
      <c r="C20" s="127">
        <v>6392</v>
      </c>
      <c r="D20" s="127">
        <v>6392</v>
      </c>
      <c r="E20" s="126">
        <v>8.221084406305746E-3</v>
      </c>
      <c r="F20" s="126">
        <v>1.8782507960821428E-4</v>
      </c>
      <c r="G20" s="126">
        <v>0.99114202248633199</v>
      </c>
      <c r="H20" s="126">
        <v>0</v>
      </c>
      <c r="I20" s="126">
        <v>0</v>
      </c>
      <c r="J20" s="126">
        <v>0</v>
      </c>
      <c r="K20" s="126">
        <v>0</v>
      </c>
      <c r="L20" s="126">
        <v>0</v>
      </c>
      <c r="M20" s="126">
        <v>0</v>
      </c>
      <c r="N20" s="126">
        <v>0</v>
      </c>
      <c r="O20" s="163">
        <v>433743.64099471882</v>
      </c>
      <c r="P20" s="163">
        <v>170.3627812233774</v>
      </c>
      <c r="Q20" s="127">
        <v>0</v>
      </c>
      <c r="R20" s="126">
        <v>0</v>
      </c>
      <c r="S20" s="125">
        <v>0.39831038798498125</v>
      </c>
      <c r="T20" s="163">
        <v>2.5106048703849173</v>
      </c>
    </row>
    <row r="21" spans="1:20" x14ac:dyDescent="0.3">
      <c r="A21" s="19" t="s">
        <v>17</v>
      </c>
      <c r="B21" s="16" t="s">
        <v>53</v>
      </c>
      <c r="C21" s="127">
        <v>5176</v>
      </c>
      <c r="D21" s="127">
        <v>5176</v>
      </c>
      <c r="E21" s="126">
        <v>6.6571234178721128E-3</v>
      </c>
      <c r="F21" s="126">
        <v>1.5209365019588816E-4</v>
      </c>
      <c r="G21" s="126">
        <v>0.75427767198907925</v>
      </c>
      <c r="H21" s="126">
        <v>0.21747507491339033</v>
      </c>
      <c r="I21" s="126">
        <v>0</v>
      </c>
      <c r="J21" s="126">
        <v>0</v>
      </c>
      <c r="K21" s="126">
        <v>0</v>
      </c>
      <c r="L21" s="126">
        <v>0</v>
      </c>
      <c r="M21" s="126">
        <v>0</v>
      </c>
      <c r="N21" s="126">
        <v>7.9598686701676607E-5</v>
      </c>
      <c r="O21" s="163">
        <v>423713.21415162226</v>
      </c>
      <c r="P21" s="163">
        <v>47.833959601673321</v>
      </c>
      <c r="Q21" s="127">
        <v>0</v>
      </c>
      <c r="R21" s="126">
        <v>0</v>
      </c>
      <c r="S21" s="125">
        <v>1.7113601236476044</v>
      </c>
      <c r="T21" s="163">
        <v>0.58433054865658163</v>
      </c>
    </row>
    <row r="22" spans="1:20" x14ac:dyDescent="0.3">
      <c r="A22" s="19" t="s">
        <v>17</v>
      </c>
      <c r="B22" s="16" t="s">
        <v>55</v>
      </c>
      <c r="C22" s="127">
        <v>3769</v>
      </c>
      <c r="D22" s="127">
        <v>3769</v>
      </c>
      <c r="E22" s="126">
        <v>4.8475073728670775E-3</v>
      </c>
      <c r="F22" s="126">
        <v>1.1074980053869831E-4</v>
      </c>
      <c r="G22" s="126">
        <v>0.90081967795411377</v>
      </c>
      <c r="H22" s="126">
        <v>5.7227645976372046E-2</v>
      </c>
      <c r="I22" s="126">
        <v>1.3191764084355802E-2</v>
      </c>
      <c r="J22" s="126">
        <v>0</v>
      </c>
      <c r="K22" s="126">
        <v>0</v>
      </c>
      <c r="L22" s="126">
        <v>0</v>
      </c>
      <c r="M22" s="126">
        <v>0</v>
      </c>
      <c r="N22" s="126">
        <v>1.2748532377891819E-4</v>
      </c>
      <c r="O22" s="163">
        <v>268364.06721867382</v>
      </c>
      <c r="P22" s="163">
        <v>37.675707878516612</v>
      </c>
      <c r="Q22" s="127">
        <v>0</v>
      </c>
      <c r="R22" s="126">
        <v>0</v>
      </c>
      <c r="S22" s="125">
        <v>1.889891217829663</v>
      </c>
      <c r="T22" s="163">
        <v>0.52913098413589776</v>
      </c>
    </row>
    <row r="23" spans="1:20" x14ac:dyDescent="0.3">
      <c r="A23" s="19" t="s">
        <v>17</v>
      </c>
      <c r="B23" s="16" t="s">
        <v>57</v>
      </c>
      <c r="C23" s="127">
        <v>6178</v>
      </c>
      <c r="D23" s="127">
        <v>6178</v>
      </c>
      <c r="E23" s="126">
        <v>7.9458478507754855E-3</v>
      </c>
      <c r="F23" s="126">
        <v>1.8153681818203188E-4</v>
      </c>
      <c r="G23" s="126">
        <v>0.66606869543916758</v>
      </c>
      <c r="H23" s="126">
        <v>0.31539325608710511</v>
      </c>
      <c r="I23" s="126">
        <v>1.1239035157625385E-2</v>
      </c>
      <c r="J23" s="126">
        <v>0</v>
      </c>
      <c r="K23" s="126">
        <v>0</v>
      </c>
      <c r="L23" s="126">
        <v>0</v>
      </c>
      <c r="M23" s="126">
        <v>0</v>
      </c>
      <c r="N23" s="126">
        <v>0</v>
      </c>
      <c r="O23" s="163">
        <v>559984.08543736476</v>
      </c>
      <c r="P23" s="163">
        <v>48.046682577208472</v>
      </c>
      <c r="Q23" s="127">
        <v>0</v>
      </c>
      <c r="R23" s="126">
        <v>0</v>
      </c>
      <c r="S23" s="125">
        <v>1.8865328585302688</v>
      </c>
      <c r="T23" s="163">
        <v>0.5300729300729301</v>
      </c>
    </row>
    <row r="24" spans="1:20" x14ac:dyDescent="0.3">
      <c r="A24" s="19" t="s">
        <v>59</v>
      </c>
      <c r="B24" s="16" t="s">
        <v>63</v>
      </c>
      <c r="C24" s="127">
        <v>59003</v>
      </c>
      <c r="D24" s="127">
        <v>59003</v>
      </c>
      <c r="E24" s="126">
        <v>7.5886834046504689E-2</v>
      </c>
      <c r="F24" s="126">
        <v>1.7337677052758865E-3</v>
      </c>
      <c r="G24" s="126">
        <v>0.12036367201605705</v>
      </c>
      <c r="H24" s="126">
        <v>0.62406062698621834</v>
      </c>
      <c r="I24" s="126">
        <v>2.948397170851989E-2</v>
      </c>
      <c r="J24" s="126">
        <v>1.641569930200398E-2</v>
      </c>
      <c r="K24" s="126">
        <v>1.4354746978524952E-2</v>
      </c>
      <c r="L24" s="126">
        <v>0.18746446796707339</v>
      </c>
      <c r="M24" s="126">
        <v>0</v>
      </c>
      <c r="N24" s="126">
        <v>0</v>
      </c>
      <c r="O24" s="163">
        <v>11580264.289839543</v>
      </c>
      <c r="P24" s="163">
        <v>90.188271819063274</v>
      </c>
      <c r="Q24" s="127">
        <v>0</v>
      </c>
      <c r="R24" s="126">
        <v>0</v>
      </c>
      <c r="S24" s="125">
        <v>2.1761774825008899</v>
      </c>
      <c r="T24" s="163">
        <v>0.4595213432917189</v>
      </c>
    </row>
    <row r="25" spans="1:20" x14ac:dyDescent="0.3">
      <c r="A25" s="19" t="s">
        <v>59</v>
      </c>
      <c r="B25" s="16" t="s">
        <v>64</v>
      </c>
      <c r="C25" s="127">
        <v>61411</v>
      </c>
      <c r="D25" s="127">
        <v>61380</v>
      </c>
      <c r="E25" s="126">
        <v>7.8944017656296425E-2</v>
      </c>
      <c r="F25" s="126">
        <v>1.8036144221452116E-3</v>
      </c>
      <c r="G25" s="126">
        <v>0.37783988243045535</v>
      </c>
      <c r="H25" s="126">
        <v>0.32342671513148791</v>
      </c>
      <c r="I25" s="126">
        <v>0.12265283930608922</v>
      </c>
      <c r="J25" s="126">
        <v>5.0953613825183222E-2</v>
      </c>
      <c r="K25" s="126">
        <v>3.9570798562496769E-2</v>
      </c>
      <c r="L25" s="126">
        <v>8.1022831810751594E-2</v>
      </c>
      <c r="M25" s="126">
        <v>0</v>
      </c>
      <c r="N25" s="126">
        <v>0</v>
      </c>
      <c r="O25" s="163">
        <v>7249025.2958054263</v>
      </c>
      <c r="P25" s="163">
        <v>91.526941526059346</v>
      </c>
      <c r="Q25" s="127">
        <v>31</v>
      </c>
      <c r="R25" s="126">
        <v>5.0479555779909136E-4</v>
      </c>
      <c r="S25" s="125">
        <v>1.2896875152659948</v>
      </c>
      <c r="T25" s="163">
        <v>0.77499021477001551</v>
      </c>
    </row>
    <row r="26" spans="1:20" x14ac:dyDescent="0.3">
      <c r="A26" s="19" t="s">
        <v>59</v>
      </c>
      <c r="B26" s="16" t="s">
        <v>66</v>
      </c>
      <c r="C26" s="127">
        <v>29301</v>
      </c>
      <c r="D26" s="127">
        <v>29267</v>
      </c>
      <c r="E26" s="126">
        <v>3.764181434908484E-2</v>
      </c>
      <c r="F26" s="126">
        <v>8.5999321102841163E-4</v>
      </c>
      <c r="G26" s="126">
        <v>0.39566227319107178</v>
      </c>
      <c r="H26" s="126">
        <v>0.38255679772105833</v>
      </c>
      <c r="I26" s="126">
        <v>0.16842415325343082</v>
      </c>
      <c r="J26" s="126">
        <v>3.2715960423144758E-2</v>
      </c>
      <c r="K26" s="126">
        <v>2.9658250906299121E-3</v>
      </c>
      <c r="L26" s="126">
        <v>2.895210207519676E-3</v>
      </c>
      <c r="M26" s="126">
        <v>0</v>
      </c>
      <c r="N26" s="126">
        <v>0</v>
      </c>
      <c r="O26" s="163">
        <v>3329648.237800125</v>
      </c>
      <c r="P26" s="163">
        <v>113.35358608974349</v>
      </c>
      <c r="Q26" s="127">
        <v>34</v>
      </c>
      <c r="R26" s="126">
        <v>1.1603699532439166E-3</v>
      </c>
      <c r="S26" s="125">
        <v>1.0024913825466708</v>
      </c>
      <c r="T26" s="163">
        <v>0.99635732280247835</v>
      </c>
    </row>
    <row r="27" spans="1:20" x14ac:dyDescent="0.3">
      <c r="A27" s="19" t="s">
        <v>59</v>
      </c>
      <c r="B27" s="16" t="s">
        <v>68</v>
      </c>
      <c r="C27" s="127">
        <v>5902</v>
      </c>
      <c r="D27" s="127">
        <v>5899</v>
      </c>
      <c r="E27" s="126">
        <v>7.5870114068832288E-3</v>
      </c>
      <c r="F27" s="126">
        <v>1.7333857080864456E-4</v>
      </c>
      <c r="G27" s="126">
        <v>0.3654820519931089</v>
      </c>
      <c r="H27" s="126">
        <v>0.1483425188984703</v>
      </c>
      <c r="I27" s="126">
        <v>5.4312575633182716E-2</v>
      </c>
      <c r="J27" s="126">
        <v>0</v>
      </c>
      <c r="K27" s="126">
        <v>5.2409245047133624E-3</v>
      </c>
      <c r="L27" s="126">
        <v>7.2062711939808732E-2</v>
      </c>
      <c r="M27" s="126">
        <v>0</v>
      </c>
      <c r="N27" s="126">
        <v>0</v>
      </c>
      <c r="O27" s="163">
        <v>538353.99666376645</v>
      </c>
      <c r="P27" s="163">
        <v>79.850785622035957</v>
      </c>
      <c r="Q27" s="127">
        <v>3</v>
      </c>
      <c r="R27" s="126">
        <v>5.0830227041680784E-4</v>
      </c>
      <c r="S27" s="125">
        <v>1.1423246357167063</v>
      </c>
      <c r="T27" s="163">
        <v>0.87496291901512901</v>
      </c>
    </row>
    <row r="28" spans="1:20" x14ac:dyDescent="0.3">
      <c r="A28" s="19" t="s">
        <v>59</v>
      </c>
      <c r="B28" s="16" t="s">
        <v>72</v>
      </c>
      <c r="C28" s="127">
        <v>12370</v>
      </c>
      <c r="D28" s="127">
        <v>12234</v>
      </c>
      <c r="E28" s="126">
        <v>1.5734785141856149E-2</v>
      </c>
      <c r="F28" s="126">
        <v>3.5948873966315607E-4</v>
      </c>
      <c r="G28" s="126">
        <v>9.4530785269283782E-2</v>
      </c>
      <c r="H28" s="126">
        <v>7.0158813997839589E-2</v>
      </c>
      <c r="I28" s="126">
        <v>1.519811014099858E-2</v>
      </c>
      <c r="J28" s="126">
        <v>6.5015517465010731E-3</v>
      </c>
      <c r="K28" s="126">
        <v>6.7732717712169113E-2</v>
      </c>
      <c r="L28" s="126">
        <v>9.6188474857518275E-2</v>
      </c>
      <c r="M28" s="126">
        <v>0</v>
      </c>
      <c r="N28" s="126">
        <v>0</v>
      </c>
      <c r="O28" s="163">
        <v>1173310.0696335568</v>
      </c>
      <c r="P28" s="163">
        <v>106.70335300414303</v>
      </c>
      <c r="Q28" s="127">
        <v>136</v>
      </c>
      <c r="R28" s="126">
        <v>1.099434114793856E-2</v>
      </c>
      <c r="S28" s="125">
        <v>0.88892481810832658</v>
      </c>
      <c r="T28" s="163">
        <v>1.1125863950527464</v>
      </c>
    </row>
    <row r="29" spans="1:20" x14ac:dyDescent="0.3">
      <c r="A29" s="19" t="s">
        <v>59</v>
      </c>
      <c r="B29" s="16" t="s">
        <v>74</v>
      </c>
      <c r="C29" s="127">
        <v>5461</v>
      </c>
      <c r="D29" s="127">
        <v>12957</v>
      </c>
      <c r="E29" s="126">
        <v>1.6664673130867266E-2</v>
      </c>
      <c r="F29" s="126">
        <v>3.8073366027591247E-4</v>
      </c>
      <c r="G29" s="126">
        <v>0.42773506496952679</v>
      </c>
      <c r="H29" s="126">
        <v>0.11115152446048052</v>
      </c>
      <c r="I29" s="126">
        <v>2.6959137265836985E-2</v>
      </c>
      <c r="J29" s="126">
        <v>1.3551459665627395E-2</v>
      </c>
      <c r="K29" s="126">
        <v>1.6436753010782221E-2</v>
      </c>
      <c r="L29" s="126">
        <v>0.16630126575614951</v>
      </c>
      <c r="M29" s="126">
        <v>0</v>
      </c>
      <c r="N29" s="126">
        <v>0</v>
      </c>
      <c r="O29" s="163">
        <v>1215898.9845061817</v>
      </c>
      <c r="P29" s="163">
        <v>47.507188579596061</v>
      </c>
      <c r="Q29" s="127">
        <v>-7496</v>
      </c>
      <c r="R29" s="126">
        <v>-1.3726423731917232</v>
      </c>
      <c r="S29" s="125">
        <v>4.6866874198864679</v>
      </c>
      <c r="T29" s="163">
        <v>0.50625146518715325</v>
      </c>
    </row>
    <row r="30" spans="1:20" x14ac:dyDescent="0.3">
      <c r="A30" s="19" t="s">
        <v>59</v>
      </c>
      <c r="B30" s="16" t="s">
        <v>76</v>
      </c>
      <c r="C30" s="127">
        <v>12195</v>
      </c>
      <c r="D30" s="127">
        <v>6109</v>
      </c>
      <c r="E30" s="126">
        <v>7.8571033538989057E-3</v>
      </c>
      <c r="F30" s="126">
        <v>1.7950929463807588E-4</v>
      </c>
      <c r="G30" s="126">
        <v>0.14635376533646394</v>
      </c>
      <c r="H30" s="126">
        <v>0.17317202336400053</v>
      </c>
      <c r="I30" s="126">
        <v>4.5600839106318264E-2</v>
      </c>
      <c r="J30" s="126">
        <v>0</v>
      </c>
      <c r="K30" s="126">
        <v>0.10732558602164143</v>
      </c>
      <c r="L30" s="126">
        <v>0.21081811539965281</v>
      </c>
      <c r="M30" s="126">
        <v>0</v>
      </c>
      <c r="N30" s="126">
        <v>0</v>
      </c>
      <c r="O30" s="163">
        <v>736089.47522713023</v>
      </c>
      <c r="P30" s="163">
        <v>116.48828536590129</v>
      </c>
      <c r="Q30" s="127">
        <v>6086</v>
      </c>
      <c r="R30" s="126">
        <v>0.49905699056990571</v>
      </c>
      <c r="S30" s="125">
        <v>0.51816318163181629</v>
      </c>
      <c r="T30" s="163">
        <v>0.96676689349580625</v>
      </c>
    </row>
    <row r="31" spans="1:20" x14ac:dyDescent="0.3">
      <c r="A31" s="19" t="s">
        <v>78</v>
      </c>
      <c r="B31" s="16" t="s">
        <v>82</v>
      </c>
      <c r="C31" s="127">
        <v>224282</v>
      </c>
      <c r="D31" s="127">
        <v>224282</v>
      </c>
      <c r="E31" s="126">
        <v>0.28846077171700024</v>
      </c>
      <c r="F31" s="126">
        <v>6.5903918186310251E-3</v>
      </c>
      <c r="G31" s="126">
        <v>0.68297763067536565</v>
      </c>
      <c r="H31" s="126">
        <v>3.685257233083849E-3</v>
      </c>
      <c r="I31" s="126">
        <v>0.13353211113233279</v>
      </c>
      <c r="J31" s="126">
        <v>8.8612361083323203E-3</v>
      </c>
      <c r="K31" s="126">
        <v>0.13561287560673177</v>
      </c>
      <c r="L31" s="126">
        <v>5.770215017306099E-4</v>
      </c>
      <c r="M31" s="126">
        <v>5.727708097729386E-3</v>
      </c>
      <c r="N31" s="126">
        <v>3.6002564439682486E-6</v>
      </c>
      <c r="O31" s="163">
        <v>18336443.994266123</v>
      </c>
      <c r="P31" s="163">
        <v>43.495093386149847</v>
      </c>
      <c r="Q31" s="127">
        <v>0</v>
      </c>
      <c r="R31" s="126">
        <v>0</v>
      </c>
      <c r="S31" s="125">
        <v>1.8796648861700895</v>
      </c>
      <c r="T31" s="163">
        <v>0.53200972543438296</v>
      </c>
    </row>
    <row r="32" spans="1:20" x14ac:dyDescent="0.3">
      <c r="A32" s="19" t="s">
        <v>78</v>
      </c>
      <c r="B32" s="16" t="s">
        <v>83</v>
      </c>
      <c r="C32" s="127">
        <v>190535</v>
      </c>
      <c r="D32" s="127">
        <v>190535</v>
      </c>
      <c r="E32" s="126">
        <v>0.24505699583158094</v>
      </c>
      <c r="F32" s="126">
        <v>5.598756499241412E-3</v>
      </c>
      <c r="G32" s="126">
        <v>0.80054987236267405</v>
      </c>
      <c r="H32" s="126">
        <v>3.4608259252124601E-2</v>
      </c>
      <c r="I32" s="126">
        <v>7.457182462423427E-2</v>
      </c>
      <c r="J32" s="126">
        <v>2.7320624089755261E-3</v>
      </c>
      <c r="K32" s="126">
        <v>2.8512962796051179E-2</v>
      </c>
      <c r="L32" s="126">
        <v>2.8630854550080929E-3</v>
      </c>
      <c r="M32" s="126">
        <v>2.708872489323744E-3</v>
      </c>
      <c r="N32" s="126">
        <v>4.4699997890826242E-6</v>
      </c>
      <c r="O32" s="163">
        <v>13960764.782225151</v>
      </c>
      <c r="P32" s="163">
        <v>52.507173389141656</v>
      </c>
      <c r="Q32" s="127">
        <v>0</v>
      </c>
      <c r="R32" s="126">
        <v>0</v>
      </c>
      <c r="S32" s="125">
        <v>1.3954549032986066</v>
      </c>
      <c r="T32" s="163">
        <v>0.71661219408536836</v>
      </c>
    </row>
    <row r="33" spans="1:20" x14ac:dyDescent="0.3">
      <c r="A33" s="19" t="s">
        <v>78</v>
      </c>
      <c r="B33" s="16" t="s">
        <v>87</v>
      </c>
      <c r="C33" s="127">
        <v>17838</v>
      </c>
      <c r="D33" s="127">
        <v>35643</v>
      </c>
      <c r="E33" s="126">
        <v>4.5842320321332244E-2</v>
      </c>
      <c r="F33" s="126">
        <v>1.0473481402496216E-3</v>
      </c>
      <c r="G33" s="126">
        <v>0.84150566816439409</v>
      </c>
      <c r="H33" s="126">
        <v>0</v>
      </c>
      <c r="I33" s="126">
        <v>7.8757539155032238E-2</v>
      </c>
      <c r="J33" s="126">
        <v>3.0065851986981103E-4</v>
      </c>
      <c r="K33" s="126">
        <v>2.9839680219779296E-2</v>
      </c>
      <c r="L33" s="126">
        <v>7.5989247764655351E-3</v>
      </c>
      <c r="M33" s="126">
        <v>5.1103973350815615E-4</v>
      </c>
      <c r="N33" s="126">
        <v>2.0495773319895136E-5</v>
      </c>
      <c r="O33" s="163">
        <v>2537209.3681950257</v>
      </c>
      <c r="P33" s="163">
        <v>24.201237797316104</v>
      </c>
      <c r="Q33" s="127">
        <v>-17805</v>
      </c>
      <c r="R33" s="126">
        <v>-0.99815001681802895</v>
      </c>
      <c r="S33" s="125">
        <v>5.8772283888328287</v>
      </c>
      <c r="T33" s="163">
        <v>0.33998168602987466</v>
      </c>
    </row>
    <row r="34" spans="1:20" x14ac:dyDescent="0.3">
      <c r="A34" s="19" t="s">
        <v>78</v>
      </c>
      <c r="B34" s="16" t="s">
        <v>88</v>
      </c>
      <c r="C34" s="127">
        <v>16846</v>
      </c>
      <c r="D34" s="127">
        <v>16813</v>
      </c>
      <c r="E34" s="126">
        <v>2.1624075738926551E-2</v>
      </c>
      <c r="F34" s="126">
        <v>4.9403990354394663E-4</v>
      </c>
      <c r="G34" s="126">
        <v>0.66927805931278883</v>
      </c>
      <c r="H34" s="126">
        <v>3.1512055299170699E-2</v>
      </c>
      <c r="I34" s="126">
        <v>0.16657318542466348</v>
      </c>
      <c r="J34" s="126">
        <v>1.1100874468820822E-3</v>
      </c>
      <c r="K34" s="126">
        <v>8.8275802712323784E-2</v>
      </c>
      <c r="L34" s="126">
        <v>2.7372341926301951E-3</v>
      </c>
      <c r="M34" s="126">
        <v>5.5033247698212506E-3</v>
      </c>
      <c r="N34" s="126">
        <v>3.6312753956684195E-5</v>
      </c>
      <c r="O34" s="163">
        <v>1374366.7048644067</v>
      </c>
      <c r="P34" s="163">
        <v>14.308569367263635</v>
      </c>
      <c r="Q34" s="127">
        <v>33</v>
      </c>
      <c r="R34" s="126">
        <v>1.9589219992876645E-3</v>
      </c>
      <c r="S34" s="125">
        <v>5.7017689659266297</v>
      </c>
      <c r="T34" s="163">
        <v>0.17504060300670471</v>
      </c>
    </row>
    <row r="35" spans="1:20" x14ac:dyDescent="0.3">
      <c r="A35" s="19" t="s">
        <v>78</v>
      </c>
      <c r="B35" s="16" t="s">
        <v>92</v>
      </c>
      <c r="C35" s="127">
        <v>116243</v>
      </c>
      <c r="D35" s="127">
        <v>116243</v>
      </c>
      <c r="E35" s="126">
        <v>0.14950618189020634</v>
      </c>
      <c r="F35" s="126">
        <v>3.4157307147837379E-3</v>
      </c>
      <c r="G35" s="126">
        <v>3.5302684149208945E-2</v>
      </c>
      <c r="H35" s="126">
        <v>0.54067968812731615</v>
      </c>
      <c r="I35" s="126">
        <v>7.3176090185241493E-3</v>
      </c>
      <c r="J35" s="126">
        <v>1.6197765330230889E-5</v>
      </c>
      <c r="K35" s="126">
        <v>0.41579377170070858</v>
      </c>
      <c r="L35" s="126">
        <v>3.6611819001062997E-4</v>
      </c>
      <c r="M35" s="126">
        <v>1.7207440357446877E-4</v>
      </c>
      <c r="N35" s="126">
        <v>1.8073259619352433E-6</v>
      </c>
      <c r="O35" s="163">
        <v>28256994.629411422</v>
      </c>
      <c r="P35" s="163">
        <v>134.21200070965813</v>
      </c>
      <c r="Q35" s="127">
        <v>0</v>
      </c>
      <c r="R35" s="126">
        <v>0</v>
      </c>
      <c r="S35" s="125">
        <v>1.8112058360503429</v>
      </c>
      <c r="T35" s="163">
        <v>0.55211836230645006</v>
      </c>
    </row>
    <row r="36" spans="1:20" x14ac:dyDescent="0.3">
      <c r="A36" s="19" t="s">
        <v>78</v>
      </c>
      <c r="B36" s="16" t="s">
        <v>95</v>
      </c>
      <c r="C36" s="127">
        <v>158000</v>
      </c>
      <c r="D36" s="127">
        <v>158000</v>
      </c>
      <c r="E36" s="126">
        <v>0.20321203632608073</v>
      </c>
      <c r="F36" s="126">
        <v>4.6427350716673746E-3</v>
      </c>
      <c r="G36" s="126">
        <v>0.88096313997543574</v>
      </c>
      <c r="H36" s="126">
        <v>1.3823787252934894E-3</v>
      </c>
      <c r="I36" s="126">
        <v>3.9525322206233414E-2</v>
      </c>
      <c r="J36" s="126">
        <v>2.128571826416997E-3</v>
      </c>
      <c r="K36" s="126">
        <v>8.0210385489038472E-3</v>
      </c>
      <c r="L36" s="126">
        <v>1.1428392655430284E-3</v>
      </c>
      <c r="M36" s="126">
        <v>1.3518898980716012E-3</v>
      </c>
      <c r="N36" s="126">
        <v>4.9451975768536392E-6</v>
      </c>
      <c r="O36" s="163">
        <v>11109722.35796597</v>
      </c>
      <c r="P36" s="163">
        <v>50.420357253569314</v>
      </c>
      <c r="Q36" s="127">
        <v>0</v>
      </c>
      <c r="R36" s="126">
        <v>0</v>
      </c>
      <c r="S36" s="125">
        <v>1.3945696202531646</v>
      </c>
      <c r="T36" s="163">
        <v>0.71706710477348845</v>
      </c>
    </row>
    <row r="37" spans="1:20" x14ac:dyDescent="0.3">
      <c r="A37" s="19" t="s">
        <v>78</v>
      </c>
      <c r="B37" s="16" t="s">
        <v>96</v>
      </c>
      <c r="C37" s="127">
        <v>112968</v>
      </c>
      <c r="D37" s="127">
        <v>112968</v>
      </c>
      <c r="E37" s="126">
        <v>0.14529403366889043</v>
      </c>
      <c r="F37" s="126">
        <v>3.3194968074437971E-3</v>
      </c>
      <c r="G37" s="126">
        <v>0.74234745199273777</v>
      </c>
      <c r="H37" s="126">
        <v>2.1604266766043993E-3</v>
      </c>
      <c r="I37" s="126">
        <v>2.8366752666943083E-2</v>
      </c>
      <c r="J37" s="126">
        <v>1.2026090525235292E-3</v>
      </c>
      <c r="K37" s="126">
        <v>3.874943289461235E-2</v>
      </c>
      <c r="L37" s="126">
        <v>2.822806369806198E-3</v>
      </c>
      <c r="M37" s="126">
        <v>1.690327018815259E-3</v>
      </c>
      <c r="N37" s="126">
        <v>6.4287029952610275E-6</v>
      </c>
      <c r="O37" s="163">
        <v>8246102.0489809811</v>
      </c>
      <c r="P37" s="163">
        <v>32.356815404341319</v>
      </c>
      <c r="Q37" s="127">
        <v>0</v>
      </c>
      <c r="R37" s="126">
        <v>0</v>
      </c>
      <c r="S37" s="125">
        <v>2.255939735146236</v>
      </c>
      <c r="T37" s="163">
        <v>0.44327425259663567</v>
      </c>
    </row>
    <row r="38" spans="1:20" x14ac:dyDescent="0.3">
      <c r="A38" s="19" t="s">
        <v>98</v>
      </c>
      <c r="B38" s="16" t="s">
        <v>102</v>
      </c>
      <c r="C38" s="127">
        <v>15701</v>
      </c>
      <c r="D38" s="127">
        <v>14112</v>
      </c>
      <c r="E38" s="126">
        <v>1.8150178839453489E-2</v>
      </c>
      <c r="F38" s="126">
        <v>4.1467264133778474E-4</v>
      </c>
      <c r="G38" s="126">
        <v>9.3659683129157886E-2</v>
      </c>
      <c r="H38" s="126">
        <v>0.84372739227344629</v>
      </c>
      <c r="I38" s="126">
        <v>7.1244860591584188E-3</v>
      </c>
      <c r="J38" s="126">
        <v>5.1170464071537421E-2</v>
      </c>
      <c r="K38" s="126">
        <v>0</v>
      </c>
      <c r="L38" s="126">
        <v>3.1178788656527905E-3</v>
      </c>
      <c r="M38" s="126">
        <v>0</v>
      </c>
      <c r="N38" s="126">
        <v>1.0325277014381188E-5</v>
      </c>
      <c r="O38" s="163">
        <v>3091855.7073289277</v>
      </c>
      <c r="P38" s="163">
        <v>64.310495815648395</v>
      </c>
      <c r="Q38" s="127">
        <v>1589</v>
      </c>
      <c r="R38" s="126">
        <v>0.1012037449843959</v>
      </c>
      <c r="S38" s="125">
        <v>3.062034265333418</v>
      </c>
      <c r="T38" s="163">
        <v>0.29352913035339145</v>
      </c>
    </row>
    <row r="39" spans="1:20" x14ac:dyDescent="0.3">
      <c r="A39" s="19" t="s">
        <v>98</v>
      </c>
      <c r="B39" s="16" t="s">
        <v>105</v>
      </c>
      <c r="C39" s="127">
        <v>21775</v>
      </c>
      <c r="D39" s="127">
        <v>21537</v>
      </c>
      <c r="E39" s="126">
        <v>2.7699858394650636E-2</v>
      </c>
      <c r="F39" s="126">
        <v>6.328518053069635E-4</v>
      </c>
      <c r="G39" s="126">
        <v>0.22787391956063402</v>
      </c>
      <c r="H39" s="126">
        <v>0.71585854117137959</v>
      </c>
      <c r="I39" s="126">
        <v>4.4599934301306141E-3</v>
      </c>
      <c r="J39" s="126">
        <v>3.0531912843375118E-2</v>
      </c>
      <c r="K39" s="126">
        <v>0</v>
      </c>
      <c r="L39" s="126">
        <v>1.352944972041911E-2</v>
      </c>
      <c r="M39" s="126">
        <v>0</v>
      </c>
      <c r="N39" s="126">
        <v>6.8099010149661515E-6</v>
      </c>
      <c r="O39" s="163">
        <v>3527853.1922394135</v>
      </c>
      <c r="P39" s="163">
        <v>72.961887662132142</v>
      </c>
      <c r="Q39" s="127">
        <v>238</v>
      </c>
      <c r="R39" s="126">
        <v>1.0929965556831229E-2</v>
      </c>
      <c r="S39" s="125">
        <v>2.22052812858783</v>
      </c>
      <c r="T39" s="163">
        <v>0.44542107875579084</v>
      </c>
    </row>
    <row r="40" spans="1:20" x14ac:dyDescent="0.3">
      <c r="A40" s="19" t="s">
        <v>98</v>
      </c>
      <c r="B40" s="16" t="s">
        <v>106</v>
      </c>
      <c r="C40" s="127">
        <v>13498</v>
      </c>
      <c r="D40" s="127">
        <v>12555</v>
      </c>
      <c r="E40" s="126">
        <v>1.6147639975151541E-2</v>
      </c>
      <c r="F40" s="126">
        <v>3.6892113180242962E-4</v>
      </c>
      <c r="G40" s="126">
        <v>0.14220442000607483</v>
      </c>
      <c r="H40" s="126">
        <v>0.84176207705503492</v>
      </c>
      <c r="I40" s="126">
        <v>3.1432797733894685E-4</v>
      </c>
      <c r="J40" s="126">
        <v>8.5340692612909542E-4</v>
      </c>
      <c r="K40" s="126">
        <v>0</v>
      </c>
      <c r="L40" s="126">
        <v>3.100108183909274E-3</v>
      </c>
      <c r="M40" s="126">
        <v>0</v>
      </c>
      <c r="N40" s="126">
        <v>7.465143648543834E-6</v>
      </c>
      <c r="O40" s="163">
        <v>2502831.9453229196</v>
      </c>
      <c r="P40" s="163">
        <v>49.684995142790321</v>
      </c>
      <c r="Q40" s="127">
        <v>943</v>
      </c>
      <c r="R40" s="126">
        <v>6.9862201807675217E-2</v>
      </c>
      <c r="S40" s="125">
        <v>3.7319602904133946</v>
      </c>
      <c r="T40" s="163">
        <v>0.24923571683805137</v>
      </c>
    </row>
    <row r="41" spans="1:20" x14ac:dyDescent="0.3">
      <c r="A41" s="19" t="s">
        <v>98</v>
      </c>
      <c r="B41" s="16" t="s">
        <v>108</v>
      </c>
      <c r="C41" s="127">
        <v>26054</v>
      </c>
      <c r="D41" s="127">
        <v>24548</v>
      </c>
      <c r="E41" s="126">
        <v>3.1572462454003983E-2</v>
      </c>
      <c r="F41" s="126">
        <v>7.2132823126133357E-4</v>
      </c>
      <c r="G41" s="126">
        <v>0.10267038865573402</v>
      </c>
      <c r="H41" s="126">
        <v>0.82264639975158371</v>
      </c>
      <c r="I41" s="126">
        <v>1.7321115968400854E-2</v>
      </c>
      <c r="J41" s="126">
        <v>3.393361107377095E-2</v>
      </c>
      <c r="K41" s="126">
        <v>7.8330153751029179E-3</v>
      </c>
      <c r="L41" s="126">
        <v>1.1183553743644051E-2</v>
      </c>
      <c r="M41" s="126">
        <v>0</v>
      </c>
      <c r="N41" s="126">
        <v>4.1736509409138552E-6</v>
      </c>
      <c r="O41" s="163">
        <v>5192921.0915885605</v>
      </c>
      <c r="P41" s="163">
        <v>59.264360859461107</v>
      </c>
      <c r="Q41" s="127">
        <v>1506</v>
      </c>
      <c r="R41" s="126">
        <v>5.7803024487602668E-2</v>
      </c>
      <c r="S41" s="125">
        <v>3.3631304214324098</v>
      </c>
      <c r="T41" s="163">
        <v>0.28015475388881916</v>
      </c>
    </row>
    <row r="42" spans="1:20" x14ac:dyDescent="0.3">
      <c r="A42" s="19" t="s">
        <v>98</v>
      </c>
      <c r="B42" s="16" t="s">
        <v>110</v>
      </c>
      <c r="C42" s="127">
        <v>12546</v>
      </c>
      <c r="D42" s="127">
        <v>11762</v>
      </c>
      <c r="E42" s="126">
        <v>1.5127721337135198E-2</v>
      </c>
      <c r="F42" s="126">
        <v>3.4561930324652948E-4</v>
      </c>
      <c r="G42" s="126">
        <v>0.27135191783759005</v>
      </c>
      <c r="H42" s="126">
        <v>0.52979520785843348</v>
      </c>
      <c r="I42" s="126">
        <v>3.6754526253278887E-2</v>
      </c>
      <c r="J42" s="126">
        <v>6.35133081523859E-2</v>
      </c>
      <c r="K42" s="126">
        <v>5.9878645617265552E-2</v>
      </c>
      <c r="L42" s="126">
        <v>2.3138118329856714E-2</v>
      </c>
      <c r="M42" s="126">
        <v>0</v>
      </c>
      <c r="N42" s="126">
        <v>1.542486957146099E-5</v>
      </c>
      <c r="O42" s="163">
        <v>1676681.242189239</v>
      </c>
      <c r="P42" s="163">
        <v>52.596814172446173</v>
      </c>
      <c r="Q42" s="127">
        <v>784</v>
      </c>
      <c r="R42" s="126">
        <v>6.2490036665072531E-2</v>
      </c>
      <c r="S42" s="125">
        <v>2.5408895265423244</v>
      </c>
      <c r="T42" s="163">
        <v>0.36896919505615156</v>
      </c>
    </row>
    <row r="43" spans="1:20" x14ac:dyDescent="0.3">
      <c r="A43" s="19" t="s">
        <v>98</v>
      </c>
      <c r="B43" s="16" t="s">
        <v>114</v>
      </c>
      <c r="C43" s="127">
        <v>9928</v>
      </c>
      <c r="D43" s="127">
        <v>9287</v>
      </c>
      <c r="E43" s="126">
        <v>1.194449481873615E-2</v>
      </c>
      <c r="F43" s="126">
        <v>2.7289291525680318E-4</v>
      </c>
      <c r="G43" s="126">
        <v>0.27509226444594748</v>
      </c>
      <c r="H43" s="126">
        <v>0.71247562992434876</v>
      </c>
      <c r="I43" s="126">
        <v>8.6792671932292426E-3</v>
      </c>
      <c r="J43" s="126">
        <v>2.9765544019404772E-3</v>
      </c>
      <c r="K43" s="126">
        <v>0</v>
      </c>
      <c r="L43" s="126">
        <v>4.9148676795966772E-4</v>
      </c>
      <c r="M43" s="126">
        <v>0</v>
      </c>
      <c r="N43" s="126">
        <v>0</v>
      </c>
      <c r="O43" s="163">
        <v>1435172.2351745209</v>
      </c>
      <c r="P43" s="163">
        <v>33.689489088603779</v>
      </c>
      <c r="Q43" s="127">
        <v>641</v>
      </c>
      <c r="R43" s="126">
        <v>6.4564867042707488E-2</v>
      </c>
      <c r="S43" s="125">
        <v>4.2908944399677678</v>
      </c>
      <c r="T43" s="163">
        <v>0.21800469483568075</v>
      </c>
    </row>
    <row r="44" spans="1:20" x14ac:dyDescent="0.3">
      <c r="A44" s="19" t="s">
        <v>98</v>
      </c>
      <c r="B44" s="16" t="s">
        <v>115</v>
      </c>
      <c r="C44" s="127">
        <v>14937</v>
      </c>
      <c r="D44" s="127">
        <v>14406</v>
      </c>
      <c r="E44" s="126">
        <v>1.8528307565275435E-2</v>
      </c>
      <c r="F44" s="126">
        <v>4.2331165469898854E-4</v>
      </c>
      <c r="G44" s="126">
        <v>0.30221473836551649</v>
      </c>
      <c r="H44" s="126">
        <v>0.6877078529700702</v>
      </c>
      <c r="I44" s="126">
        <v>0</v>
      </c>
      <c r="J44" s="126">
        <v>0</v>
      </c>
      <c r="K44" s="126">
        <v>0</v>
      </c>
      <c r="L44" s="126">
        <v>7.9828896559022647E-3</v>
      </c>
      <c r="M44" s="126">
        <v>0</v>
      </c>
      <c r="N44" s="126">
        <v>1.2922136102741998E-5</v>
      </c>
      <c r="O44" s="163">
        <v>2120640.1002219138</v>
      </c>
      <c r="P44" s="163">
        <v>41.29695819403544</v>
      </c>
      <c r="Q44" s="127">
        <v>531</v>
      </c>
      <c r="R44" s="126">
        <v>3.5549307089777063E-2</v>
      </c>
      <c r="S44" s="125">
        <v>3.4378389234786102</v>
      </c>
      <c r="T44" s="163">
        <v>0.28053981421978152</v>
      </c>
    </row>
    <row r="45" spans="1:20" x14ac:dyDescent="0.3">
      <c r="A45" s="19" t="s">
        <v>98</v>
      </c>
      <c r="B45" s="16" t="s">
        <v>117</v>
      </c>
      <c r="C45" s="127">
        <v>7074</v>
      </c>
      <c r="D45" s="127">
        <v>6698</v>
      </c>
      <c r="E45" s="126">
        <v>8.6146469576714475E-3</v>
      </c>
      <c r="F45" s="126">
        <v>1.9681670575967135E-4</v>
      </c>
      <c r="G45" s="126">
        <v>0.20105620849490949</v>
      </c>
      <c r="H45" s="126">
        <v>0.74629375417816968</v>
      </c>
      <c r="I45" s="126">
        <v>1.1433761777775376E-2</v>
      </c>
      <c r="J45" s="126">
        <v>2.2173498920891547E-2</v>
      </c>
      <c r="K45" s="126">
        <v>4.02022245999001E-3</v>
      </c>
      <c r="L45" s="126">
        <v>1.3065722994967534E-2</v>
      </c>
      <c r="M45" s="126">
        <v>0</v>
      </c>
      <c r="N45" s="126">
        <v>0</v>
      </c>
      <c r="O45" s="163">
        <v>1169700.0524246779</v>
      </c>
      <c r="P45" s="163">
        <v>54.422372513128828</v>
      </c>
      <c r="Q45" s="127">
        <v>376</v>
      </c>
      <c r="R45" s="126">
        <v>5.3152389030251629E-2</v>
      </c>
      <c r="S45" s="125">
        <v>3.0383093016680802</v>
      </c>
      <c r="T45" s="163">
        <v>0.31163634671753593</v>
      </c>
    </row>
    <row r="46" spans="1:20" x14ac:dyDescent="0.3">
      <c r="A46" s="19" t="s">
        <v>98</v>
      </c>
      <c r="B46" s="16" t="s">
        <v>119</v>
      </c>
      <c r="C46" s="127">
        <v>38283</v>
      </c>
      <c r="D46" s="127">
        <v>37894</v>
      </c>
      <c r="E46" s="126">
        <v>4.8737448762914574E-2</v>
      </c>
      <c r="F46" s="126">
        <v>1.1134924228212877E-3</v>
      </c>
      <c r="G46" s="126">
        <v>0.75276386866837552</v>
      </c>
      <c r="H46" s="126">
        <v>0</v>
      </c>
      <c r="I46" s="126">
        <v>0.11670520115573983</v>
      </c>
      <c r="J46" s="126">
        <v>0</v>
      </c>
      <c r="K46" s="126">
        <v>2.1887368878790434E-3</v>
      </c>
      <c r="L46" s="126">
        <v>1.0943684439395217E-3</v>
      </c>
      <c r="M46" s="126">
        <v>1.1605840375950708E-3</v>
      </c>
      <c r="N46" s="126">
        <v>0</v>
      </c>
      <c r="O46" s="163">
        <v>2793022.2141939662</v>
      </c>
      <c r="P46" s="163">
        <v>28.778319209029771</v>
      </c>
      <c r="Q46" s="127">
        <v>389</v>
      </c>
      <c r="R46" s="126">
        <v>1.0161168142517567E-2</v>
      </c>
      <c r="S46" s="125">
        <v>2.5351461484209703</v>
      </c>
      <c r="T46" s="163">
        <v>0.39044645709045572</v>
      </c>
    </row>
    <row r="47" spans="1:20" x14ac:dyDescent="0.3">
      <c r="A47" s="19" t="s">
        <v>121</v>
      </c>
      <c r="B47" s="16" t="s">
        <v>124</v>
      </c>
      <c r="C47" s="127">
        <v>261954</v>
      </c>
      <c r="D47" s="127">
        <v>261632</v>
      </c>
      <c r="E47" s="126">
        <v>0.33649855372193133</v>
      </c>
      <c r="F47" s="126">
        <v>7.6878991282941676E-3</v>
      </c>
      <c r="G47" s="126">
        <v>5.8935023399297452E-2</v>
      </c>
      <c r="H47" s="126">
        <v>3.0026543431500324E-2</v>
      </c>
      <c r="I47" s="126">
        <v>8.3045509192291131E-2</v>
      </c>
      <c r="J47" s="126">
        <v>0.20184483558300129</v>
      </c>
      <c r="K47" s="126">
        <v>0.30874707545115021</v>
      </c>
      <c r="L47" s="126">
        <v>0.14673056795285935</v>
      </c>
      <c r="M47" s="126">
        <v>4.0028969276654754E-3</v>
      </c>
      <c r="N47" s="126">
        <v>0</v>
      </c>
      <c r="O47" s="163">
        <v>35793061.35536553</v>
      </c>
      <c r="P47" s="163">
        <v>116.51614730549923</v>
      </c>
      <c r="Q47" s="127">
        <v>322</v>
      </c>
      <c r="R47" s="126">
        <v>1.2292234514456736E-3</v>
      </c>
      <c r="S47" s="125">
        <v>1.1727020774639823</v>
      </c>
      <c r="T47" s="163">
        <v>0.85168330110614143</v>
      </c>
    </row>
    <row r="48" spans="1:20" x14ac:dyDescent="0.3">
      <c r="A48" s="19" t="s">
        <v>121</v>
      </c>
      <c r="B48" s="16" t="s">
        <v>125</v>
      </c>
      <c r="C48" s="127">
        <v>250677</v>
      </c>
      <c r="D48" s="127">
        <v>249959</v>
      </c>
      <c r="E48" s="126">
        <v>0.32148529992424563</v>
      </c>
      <c r="F48" s="126">
        <v>7.3448950365753492E-3</v>
      </c>
      <c r="G48" s="126">
        <v>3.5844315056763158E-2</v>
      </c>
      <c r="H48" s="126">
        <v>2.9111256414036259E-2</v>
      </c>
      <c r="I48" s="126">
        <v>0.26056928719329903</v>
      </c>
      <c r="J48" s="126">
        <v>8.2340686508100655E-2</v>
      </c>
      <c r="K48" s="126">
        <v>0.21666854447524025</v>
      </c>
      <c r="L48" s="126">
        <v>0.23923975102025219</v>
      </c>
      <c r="M48" s="126">
        <v>1.9444800154049219E-3</v>
      </c>
      <c r="N48" s="126">
        <v>0</v>
      </c>
      <c r="O48" s="163">
        <v>34396709.079706199</v>
      </c>
      <c r="P48" s="163">
        <v>321.50663712734564</v>
      </c>
      <c r="Q48" s="127">
        <v>718</v>
      </c>
      <c r="R48" s="126">
        <v>2.8642436282546864E-3</v>
      </c>
      <c r="S48" s="125">
        <v>0.42678825739896359</v>
      </c>
      <c r="T48" s="163">
        <v>2.3363711139775298</v>
      </c>
    </row>
    <row r="49" spans="1:20" x14ac:dyDescent="0.3">
      <c r="A49" s="19" t="s">
        <v>121</v>
      </c>
      <c r="B49" s="16" t="s">
        <v>127</v>
      </c>
      <c r="C49" s="127">
        <v>132160</v>
      </c>
      <c r="D49" s="127">
        <v>131872</v>
      </c>
      <c r="E49" s="126">
        <v>0.16960745350881593</v>
      </c>
      <c r="F49" s="126">
        <v>3.8749794896893669E-3</v>
      </c>
      <c r="G49" s="126">
        <v>3.3530473716559067E-2</v>
      </c>
      <c r="H49" s="126">
        <v>0.13327086387557305</v>
      </c>
      <c r="I49" s="126">
        <v>0.21408712148028913</v>
      </c>
      <c r="J49" s="126">
        <v>0.12183790475281121</v>
      </c>
      <c r="K49" s="126">
        <v>0.2708260891255288</v>
      </c>
      <c r="L49" s="126">
        <v>0.12785950215661335</v>
      </c>
      <c r="M49" s="126">
        <v>2.2660357820750505E-2</v>
      </c>
      <c r="N49" s="126">
        <v>0</v>
      </c>
      <c r="O49" s="163">
        <v>20279551.575526193</v>
      </c>
      <c r="P49" s="163">
        <v>190.57758667361639</v>
      </c>
      <c r="Q49" s="127">
        <v>288</v>
      </c>
      <c r="R49" s="126">
        <v>2.1791767554479417E-3</v>
      </c>
      <c r="S49" s="125">
        <v>0.80516797820823249</v>
      </c>
      <c r="T49" s="163">
        <v>1.2392703761829134</v>
      </c>
    </row>
    <row r="50" spans="1:20" x14ac:dyDescent="0.3">
      <c r="A50" s="19" t="s">
        <v>121</v>
      </c>
      <c r="B50" s="16" t="s">
        <v>131</v>
      </c>
      <c r="C50" s="127">
        <v>295531</v>
      </c>
      <c r="D50" s="127">
        <v>295376</v>
      </c>
      <c r="E50" s="126">
        <v>0.3798984711509647</v>
      </c>
      <c r="F50" s="126">
        <v>8.679446294486217E-3</v>
      </c>
      <c r="G50" s="126">
        <v>0.40913067203973152</v>
      </c>
      <c r="H50" s="126">
        <v>0</v>
      </c>
      <c r="I50" s="126">
        <v>0.15772281695826418</v>
      </c>
      <c r="J50" s="126">
        <v>7.7092634308656635E-3</v>
      </c>
      <c r="K50" s="126">
        <v>0.18024242630218795</v>
      </c>
      <c r="L50" s="126">
        <v>0.13373782663716288</v>
      </c>
      <c r="M50" s="126">
        <v>2.6517818819357955E-2</v>
      </c>
      <c r="N50" s="126">
        <v>1.9779363250733349E-6</v>
      </c>
      <c r="O50" s="163">
        <v>29309066.718026467</v>
      </c>
      <c r="P50" s="163">
        <v>109.85119100333374</v>
      </c>
      <c r="Q50" s="127">
        <v>155</v>
      </c>
      <c r="R50" s="126">
        <v>5.2447966541581089E-4</v>
      </c>
      <c r="S50" s="125">
        <v>0.90280545864900807</v>
      </c>
      <c r="T50" s="163">
        <v>1.1070774005179773</v>
      </c>
    </row>
    <row r="51" spans="1:20" x14ac:dyDescent="0.3">
      <c r="A51" s="19" t="s">
        <v>121</v>
      </c>
      <c r="B51" s="16" t="s">
        <v>132</v>
      </c>
      <c r="C51" s="127">
        <v>343468</v>
      </c>
      <c r="D51" s="127">
        <v>343188</v>
      </c>
      <c r="E51" s="126">
        <v>0.44139197672579106</v>
      </c>
      <c r="F51" s="126">
        <v>1.008437318845179E-2</v>
      </c>
      <c r="G51" s="126">
        <v>0.21852801158351001</v>
      </c>
      <c r="H51" s="126">
        <v>1.2897566861374457E-2</v>
      </c>
      <c r="I51" s="126">
        <v>0.17188408711462255</v>
      </c>
      <c r="J51" s="126">
        <v>8.7132605102474888E-3</v>
      </c>
      <c r="K51" s="126">
        <v>0.34348438919233065</v>
      </c>
      <c r="L51" s="126">
        <v>0.20253428182786543</v>
      </c>
      <c r="M51" s="126">
        <v>1.5925059176166129E-2</v>
      </c>
      <c r="N51" s="126">
        <v>1.4461367650062842E-6</v>
      </c>
      <c r="O51" s="163">
        <v>44177015.112640552</v>
      </c>
      <c r="P51" s="163">
        <v>301.63812663539846</v>
      </c>
      <c r="Q51" s="127">
        <v>280</v>
      </c>
      <c r="R51" s="126">
        <v>8.1521422665284686E-4</v>
      </c>
      <c r="S51" s="125">
        <v>0.42640653568891423</v>
      </c>
      <c r="T51" s="163">
        <v>2.3432679899219564</v>
      </c>
    </row>
    <row r="52" spans="1:20" x14ac:dyDescent="0.3">
      <c r="A52" s="19" t="s">
        <v>121</v>
      </c>
      <c r="B52" s="16" t="s">
        <v>134</v>
      </c>
      <c r="C52" s="127">
        <v>381558</v>
      </c>
      <c r="D52" s="127">
        <v>380391</v>
      </c>
      <c r="E52" s="126">
        <v>0.4892406943678112</v>
      </c>
      <c r="F52" s="126">
        <v>1.117756099143433E-2</v>
      </c>
      <c r="G52" s="126">
        <v>0.28512268917417632</v>
      </c>
      <c r="H52" s="126">
        <v>0</v>
      </c>
      <c r="I52" s="126">
        <v>4.3673819483623567E-2</v>
      </c>
      <c r="J52" s="126">
        <v>2.0763460359089311E-2</v>
      </c>
      <c r="K52" s="126">
        <v>0.23666287584925752</v>
      </c>
      <c r="L52" s="126">
        <v>0.12955900282808364</v>
      </c>
      <c r="M52" s="126">
        <v>4.5737706513834025E-3</v>
      </c>
      <c r="N52" s="126">
        <v>1.4863979101725253E-6</v>
      </c>
      <c r="O52" s="163">
        <v>39097892.026270829</v>
      </c>
      <c r="P52" s="163">
        <v>199.25944890462975</v>
      </c>
      <c r="Q52" s="127">
        <v>1167</v>
      </c>
      <c r="R52" s="126">
        <v>3.0585127293884548E-3</v>
      </c>
      <c r="S52" s="125">
        <v>0.51424947190204373</v>
      </c>
      <c r="T52" s="163">
        <v>1.9386339544175806</v>
      </c>
    </row>
    <row r="53" spans="1:20" x14ac:dyDescent="0.3">
      <c r="A53" s="19" t="s">
        <v>121</v>
      </c>
      <c r="B53" s="16" t="s">
        <v>136</v>
      </c>
      <c r="C53" s="127">
        <v>780517</v>
      </c>
      <c r="D53" s="127">
        <v>777513</v>
      </c>
      <c r="E53" s="126">
        <v>1</v>
      </c>
      <c r="F53" s="126">
        <v>2.2846752365679211E-2</v>
      </c>
      <c r="G53" s="126">
        <v>9.4690380502108262E-2</v>
      </c>
      <c r="H53" s="126">
        <v>0.25260868256307578</v>
      </c>
      <c r="I53" s="126">
        <v>0.10504804606526734</v>
      </c>
      <c r="J53" s="126">
        <v>3.3694703893964909E-2</v>
      </c>
      <c r="K53" s="126">
        <v>0.18355140593506414</v>
      </c>
      <c r="L53" s="126">
        <v>0.24473836064506577</v>
      </c>
      <c r="M53" s="126">
        <v>2.387118169697014E-2</v>
      </c>
      <c r="N53" s="126">
        <v>4.7297437102100923E-7</v>
      </c>
      <c r="O53" s="163">
        <v>124295768.15980604</v>
      </c>
      <c r="P53" s="163">
        <v>420.54184469468584</v>
      </c>
      <c r="Q53" s="127">
        <v>3004</v>
      </c>
      <c r="R53" s="126">
        <v>3.8487310334047817E-3</v>
      </c>
      <c r="S53" s="125">
        <v>0.37867336649938438</v>
      </c>
      <c r="T53" s="163">
        <v>2.6306346236479103</v>
      </c>
    </row>
    <row r="54" spans="1:20" x14ac:dyDescent="0.3">
      <c r="A54" s="19" t="s">
        <v>121</v>
      </c>
      <c r="B54" s="16" t="s">
        <v>138</v>
      </c>
      <c r="C54" s="127">
        <v>113284</v>
      </c>
      <c r="D54" s="127">
        <v>112590</v>
      </c>
      <c r="E54" s="126">
        <v>0.14480786816426219</v>
      </c>
      <c r="F54" s="126">
        <v>3.3083895045508205E-3</v>
      </c>
      <c r="G54" s="126">
        <v>0.13680367247100109</v>
      </c>
      <c r="H54" s="126">
        <v>0.29761741711107875</v>
      </c>
      <c r="I54" s="126">
        <v>0.17535518925181712</v>
      </c>
      <c r="J54" s="126">
        <v>1.6430878292226819E-2</v>
      </c>
      <c r="K54" s="126">
        <v>7.1953736118174697E-2</v>
      </c>
      <c r="L54" s="126">
        <v>0.12090424262723186</v>
      </c>
      <c r="M54" s="126">
        <v>0.11246261701138668</v>
      </c>
      <c r="N54" s="126">
        <v>4.0405592310146062E-6</v>
      </c>
      <c r="O54" s="163">
        <v>15413707.964469355</v>
      </c>
      <c r="P54" s="163">
        <v>148.08485175352689</v>
      </c>
      <c r="Q54" s="127">
        <v>694</v>
      </c>
      <c r="R54" s="126">
        <v>6.1261961088944598E-3</v>
      </c>
      <c r="S54" s="125">
        <v>0.91881466049927618</v>
      </c>
      <c r="T54" s="163">
        <v>1.0816912774890235</v>
      </c>
    </row>
    <row r="55" spans="1:20" x14ac:dyDescent="0.3">
      <c r="A55" s="19" t="s">
        <v>121</v>
      </c>
      <c r="B55" s="16" t="s">
        <v>140</v>
      </c>
      <c r="C55" s="127">
        <v>188353</v>
      </c>
      <c r="D55" s="127">
        <v>188212</v>
      </c>
      <c r="E55" s="126">
        <v>0.2420692644367361</v>
      </c>
      <c r="F55" s="126">
        <v>5.5304965399282265E-3</v>
      </c>
      <c r="G55" s="126">
        <v>0.50379502492073847</v>
      </c>
      <c r="H55" s="126">
        <v>4.0462271083073244E-2</v>
      </c>
      <c r="I55" s="126">
        <v>7.3398320237473211E-2</v>
      </c>
      <c r="J55" s="126">
        <v>4.3251588069006967E-2</v>
      </c>
      <c r="K55" s="126">
        <v>8.0033168369571875E-2</v>
      </c>
      <c r="L55" s="126">
        <v>7.3085038964811153E-2</v>
      </c>
      <c r="M55" s="126">
        <v>0.14500371958113251</v>
      </c>
      <c r="N55" s="126">
        <v>3.621360436202428E-6</v>
      </c>
      <c r="O55" s="163">
        <v>17224415.101311028</v>
      </c>
      <c r="P55" s="163">
        <v>145.61176009223965</v>
      </c>
      <c r="Q55" s="127">
        <v>141</v>
      </c>
      <c r="R55" s="126">
        <v>7.4859439456764689E-4</v>
      </c>
      <c r="S55" s="125">
        <v>0.62802291442132596</v>
      </c>
      <c r="T55" s="163">
        <v>1.5911066024177869</v>
      </c>
    </row>
    <row r="56" spans="1:20" x14ac:dyDescent="0.3">
      <c r="A56" s="19" t="s">
        <v>121</v>
      </c>
      <c r="B56" s="16" t="s">
        <v>142</v>
      </c>
      <c r="C56" s="127">
        <v>357924</v>
      </c>
      <c r="D56" s="127">
        <v>350120</v>
      </c>
      <c r="E56" s="126">
        <v>0.45030758328156573</v>
      </c>
      <c r="F56" s="126">
        <v>1.0288065843621399E-2</v>
      </c>
      <c r="G56" s="126">
        <v>0.28800251664041393</v>
      </c>
      <c r="H56" s="126">
        <v>0</v>
      </c>
      <c r="I56" s="126">
        <v>0.12712315935618484</v>
      </c>
      <c r="J56" s="126">
        <v>5.1006729149005975E-2</v>
      </c>
      <c r="K56" s="126">
        <v>0.22138159832173934</v>
      </c>
      <c r="L56" s="126">
        <v>0.1867841466773944</v>
      </c>
      <c r="M56" s="126">
        <v>4.7158027566187331E-2</v>
      </c>
      <c r="N56" s="126">
        <v>1.4556300360920932E-6</v>
      </c>
      <c r="O56" s="163">
        <v>40218461.111980073</v>
      </c>
      <c r="P56" s="163">
        <v>285.6120520681751</v>
      </c>
      <c r="Q56" s="127">
        <v>7804</v>
      </c>
      <c r="R56" s="126">
        <v>2.1803511359953509E-2</v>
      </c>
      <c r="S56" s="125">
        <v>0.39342150847665985</v>
      </c>
      <c r="T56" s="163">
        <v>2.4863828427369241</v>
      </c>
    </row>
    <row r="57" spans="1:20" x14ac:dyDescent="0.3">
      <c r="A57" s="19" t="s">
        <v>121</v>
      </c>
      <c r="B57" s="16" t="s">
        <v>144</v>
      </c>
      <c r="C57" s="127">
        <v>280803</v>
      </c>
      <c r="D57" s="127">
        <v>280739</v>
      </c>
      <c r="E57" s="126">
        <v>0.36107306244397197</v>
      </c>
      <c r="F57" s="126">
        <v>8.2493468435748535E-3</v>
      </c>
      <c r="G57" s="126">
        <v>0.28023817795182948</v>
      </c>
      <c r="H57" s="126">
        <v>0.129360919122226</v>
      </c>
      <c r="I57" s="126">
        <v>0.2476436887536291</v>
      </c>
      <c r="J57" s="126">
        <v>3.363452760973628E-2</v>
      </c>
      <c r="K57" s="126">
        <v>0.13170711650063346</v>
      </c>
      <c r="L57" s="126">
        <v>1.9651514643346978E-2</v>
      </c>
      <c r="M57" s="126">
        <v>0.15271665713158708</v>
      </c>
      <c r="N57" s="126">
        <v>1.8389626523239928E-6</v>
      </c>
      <c r="O57" s="163">
        <v>31933545.786826663</v>
      </c>
      <c r="P57" s="163">
        <v>193.40770266384024</v>
      </c>
      <c r="Q57" s="127">
        <v>64</v>
      </c>
      <c r="R57" s="126">
        <v>2.2791779290107299E-4</v>
      </c>
      <c r="S57" s="125">
        <v>0.58799229352962756</v>
      </c>
      <c r="T57" s="163">
        <v>1.7003149415541154</v>
      </c>
    </row>
    <row r="58" spans="1:20" x14ac:dyDescent="0.3">
      <c r="A58" s="19" t="s">
        <v>121</v>
      </c>
      <c r="B58" s="16" t="s">
        <v>148</v>
      </c>
      <c r="C58" s="127">
        <v>86124</v>
      </c>
      <c r="D58" s="127">
        <v>85927</v>
      </c>
      <c r="E58" s="126">
        <v>0.11051519395817176</v>
      </c>
      <c r="F58" s="126">
        <v>2.5249132690073573E-3</v>
      </c>
      <c r="G58" s="126">
        <v>2.2989361813812881E-2</v>
      </c>
      <c r="H58" s="126">
        <v>2.5411189526039407E-2</v>
      </c>
      <c r="I58" s="126">
        <v>6.3608109514183594E-2</v>
      </c>
      <c r="J58" s="126">
        <v>0.11203385374795498</v>
      </c>
      <c r="K58" s="126">
        <v>0.24889120096066694</v>
      </c>
      <c r="L58" s="126">
        <v>0.33838531729681587</v>
      </c>
      <c r="M58" s="126">
        <v>1.2809375376523723E-3</v>
      </c>
      <c r="N58" s="126">
        <v>4.008043118654656E-6</v>
      </c>
      <c r="O58" s="163">
        <v>11809453.790479124</v>
      </c>
      <c r="P58" s="163">
        <v>31.737738455177102</v>
      </c>
      <c r="Q58" s="127">
        <v>197</v>
      </c>
      <c r="R58" s="126">
        <v>2.2873995634201849E-3</v>
      </c>
      <c r="S58" s="125">
        <v>4.3204565510194604</v>
      </c>
      <c r="T58" s="163">
        <v>0.23092758569720098</v>
      </c>
    </row>
    <row r="59" spans="1:20" x14ac:dyDescent="0.3">
      <c r="A59" s="19" t="s">
        <v>121</v>
      </c>
      <c r="B59" s="16" t="s">
        <v>149</v>
      </c>
      <c r="C59" s="127">
        <v>311809</v>
      </c>
      <c r="D59" s="127">
        <v>311300</v>
      </c>
      <c r="E59" s="126">
        <v>0.40037915764752485</v>
      </c>
      <c r="F59" s="126">
        <v>9.1473634671522374E-3</v>
      </c>
      <c r="G59" s="126">
        <v>5.6559385850130935E-2</v>
      </c>
      <c r="H59" s="126">
        <v>4.1856370696589998E-3</v>
      </c>
      <c r="I59" s="126">
        <v>0.10257538348292465</v>
      </c>
      <c r="J59" s="126">
        <v>0.3280831665467081</v>
      </c>
      <c r="K59" s="126">
        <v>7.7957397269132894E-2</v>
      </c>
      <c r="L59" s="126">
        <v>0.29298970432966598</v>
      </c>
      <c r="M59" s="126">
        <v>9.4463559820016207E-3</v>
      </c>
      <c r="N59" s="126">
        <v>1.1411462062110729E-6</v>
      </c>
      <c r="O59" s="163">
        <v>43443057.278876275</v>
      </c>
      <c r="P59" s="163">
        <v>351.65459716264724</v>
      </c>
      <c r="Q59" s="127">
        <v>509</v>
      </c>
      <c r="R59" s="126">
        <v>1.6324095840723008E-3</v>
      </c>
      <c r="S59" s="125">
        <v>0.396200879384495</v>
      </c>
      <c r="T59" s="163">
        <v>2.519852030532868</v>
      </c>
    </row>
    <row r="60" spans="1:20" x14ac:dyDescent="0.3">
      <c r="A60" s="19" t="s">
        <v>121</v>
      </c>
      <c r="B60" s="16" t="s">
        <v>151</v>
      </c>
      <c r="C60" s="127">
        <v>226645</v>
      </c>
      <c r="D60" s="127">
        <v>223061</v>
      </c>
      <c r="E60" s="126">
        <v>0.28689037996792338</v>
      </c>
      <c r="F60" s="126">
        <v>6.5545134672227601E-3</v>
      </c>
      <c r="G60" s="126">
        <v>6.2575682893905318E-2</v>
      </c>
      <c r="H60" s="126">
        <v>0</v>
      </c>
      <c r="I60" s="126">
        <v>0.10298133679950836</v>
      </c>
      <c r="J60" s="126">
        <v>2.9556415304958786E-2</v>
      </c>
      <c r="K60" s="126">
        <v>0.12090254396385101</v>
      </c>
      <c r="L60" s="126">
        <v>0.37033342450065887</v>
      </c>
      <c r="M60" s="126">
        <v>1.622722186352861E-2</v>
      </c>
      <c r="N60" s="126">
        <v>1.8095788963443565E-6</v>
      </c>
      <c r="O60" s="163">
        <v>27533477.595617734</v>
      </c>
      <c r="P60" s="163">
        <v>176.75838963861702</v>
      </c>
      <c r="Q60" s="127">
        <v>3584</v>
      </c>
      <c r="R60" s="126">
        <v>1.581327626905513E-2</v>
      </c>
      <c r="S60" s="125">
        <v>0.68728187253193318</v>
      </c>
      <c r="T60" s="163">
        <v>1.4319986646893799</v>
      </c>
    </row>
    <row r="61" spans="1:20" x14ac:dyDescent="0.3">
      <c r="A61" s="19" t="s">
        <v>121</v>
      </c>
      <c r="B61" s="16" t="s">
        <v>153</v>
      </c>
      <c r="C61" s="127">
        <v>113910</v>
      </c>
      <c r="D61" s="127">
        <v>113890</v>
      </c>
      <c r="E61" s="126">
        <v>0.14647986593150211</v>
      </c>
      <c r="F61" s="126">
        <v>3.3465892234949193E-3</v>
      </c>
      <c r="G61" s="126">
        <v>7.143175600253221E-2</v>
      </c>
      <c r="H61" s="126">
        <v>1.245423946046686E-2</v>
      </c>
      <c r="I61" s="126">
        <v>9.2823287426135673E-2</v>
      </c>
      <c r="J61" s="126">
        <v>4.1473980002469317E-2</v>
      </c>
      <c r="K61" s="126">
        <v>0.42771220313418523</v>
      </c>
      <c r="L61" s="126">
        <v>0.21925661032699176</v>
      </c>
      <c r="M61" s="126">
        <v>6.8784448921262861E-3</v>
      </c>
      <c r="N61" s="126">
        <v>0</v>
      </c>
      <c r="O61" s="163">
        <v>17436625.694223914</v>
      </c>
      <c r="P61" s="163">
        <v>164.56633187885342</v>
      </c>
      <c r="Q61" s="127">
        <v>20</v>
      </c>
      <c r="R61" s="126">
        <v>1.7557721007813187E-4</v>
      </c>
      <c r="S61" s="125">
        <v>0.93016416469142305</v>
      </c>
      <c r="T61" s="163">
        <v>1.0748902836109668</v>
      </c>
    </row>
    <row r="62" spans="1:20" x14ac:dyDescent="0.3">
      <c r="A62" s="19" t="s">
        <v>121</v>
      </c>
      <c r="B62" s="16" t="s">
        <v>157</v>
      </c>
      <c r="C62" s="127">
        <v>219197</v>
      </c>
      <c r="D62" s="127">
        <v>219170</v>
      </c>
      <c r="E62" s="126">
        <v>0.28188596203536148</v>
      </c>
      <c r="F62" s="126">
        <v>6.4401787699831549E-3</v>
      </c>
      <c r="G62" s="126">
        <v>8.9749833571858312E-2</v>
      </c>
      <c r="H62" s="126">
        <v>8.9168817234856149E-3</v>
      </c>
      <c r="I62" s="126">
        <v>2.4180024992503376E-2</v>
      </c>
      <c r="J62" s="126">
        <v>0.2186232344374916</v>
      </c>
      <c r="K62" s="126">
        <v>0.180673018488056</v>
      </c>
      <c r="L62" s="126">
        <v>0.26576122834684013</v>
      </c>
      <c r="M62" s="126">
        <v>2.191912741022828E-3</v>
      </c>
      <c r="N62" s="126">
        <v>0</v>
      </c>
      <c r="O62" s="163">
        <v>28246268.891776375</v>
      </c>
      <c r="P62" s="163">
        <v>199.64849372191387</v>
      </c>
      <c r="Q62" s="127">
        <v>27</v>
      </c>
      <c r="R62" s="126">
        <v>1.2317686829655514E-4</v>
      </c>
      <c r="S62" s="125">
        <v>0.64544678987394899</v>
      </c>
      <c r="T62" s="163">
        <v>1.5491235510319479</v>
      </c>
    </row>
    <row r="63" spans="1:20" x14ac:dyDescent="0.3">
      <c r="A63" s="19" t="s">
        <v>121</v>
      </c>
      <c r="B63" s="16" t="s">
        <v>158</v>
      </c>
      <c r="C63" s="127">
        <v>217566</v>
      </c>
      <c r="D63" s="127">
        <v>215774</v>
      </c>
      <c r="E63" s="126">
        <v>0.27751818940647938</v>
      </c>
      <c r="F63" s="126">
        <v>6.3403893503414938E-3</v>
      </c>
      <c r="G63" s="126">
        <v>5.3783441476405291E-2</v>
      </c>
      <c r="H63" s="126">
        <v>5.6792064646283349E-3</v>
      </c>
      <c r="I63" s="126">
        <v>0.17627567357171814</v>
      </c>
      <c r="J63" s="126">
        <v>0.10325689889168561</v>
      </c>
      <c r="K63" s="126">
        <v>0.15706161122777554</v>
      </c>
      <c r="L63" s="126">
        <v>0.32345330830113234</v>
      </c>
      <c r="M63" s="126">
        <v>1.8507467634052244E-2</v>
      </c>
      <c r="N63" s="126">
        <v>0</v>
      </c>
      <c r="O63" s="163">
        <v>30341388.161081322</v>
      </c>
      <c r="P63" s="163">
        <v>225.51778388061126</v>
      </c>
      <c r="Q63" s="127">
        <v>1792</v>
      </c>
      <c r="R63" s="126">
        <v>8.2365810834413473E-3</v>
      </c>
      <c r="S63" s="125">
        <v>0.61839166046165306</v>
      </c>
      <c r="T63" s="163">
        <v>1.6037787737566986</v>
      </c>
    </row>
    <row r="64" spans="1:20" x14ac:dyDescent="0.3">
      <c r="A64" s="19" t="s">
        <v>121</v>
      </c>
      <c r="B64" s="16" t="s">
        <v>160</v>
      </c>
      <c r="C64" s="127">
        <v>117358</v>
      </c>
      <c r="D64" s="127">
        <v>117241</v>
      </c>
      <c r="E64" s="126">
        <v>0.15078976171459513</v>
      </c>
      <c r="F64" s="126">
        <v>3.4450563451731307E-3</v>
      </c>
      <c r="G64" s="126">
        <v>2.4852782183617052E-2</v>
      </c>
      <c r="H64" s="126">
        <v>0</v>
      </c>
      <c r="I64" s="126">
        <v>7.4550728348206544E-2</v>
      </c>
      <c r="J64" s="126">
        <v>0.1983753997168258</v>
      </c>
      <c r="K64" s="126">
        <v>0.19747266550927323</v>
      </c>
      <c r="L64" s="126">
        <v>0.27740172803820329</v>
      </c>
      <c r="M64" s="126">
        <v>4.4547695898883164E-4</v>
      </c>
      <c r="N64" s="126">
        <v>0</v>
      </c>
      <c r="O64" s="163">
        <v>16008418.062203517</v>
      </c>
      <c r="P64" s="163">
        <v>131.42337171781423</v>
      </c>
      <c r="Q64" s="127">
        <v>117</v>
      </c>
      <c r="R64" s="126">
        <v>9.9694950493362184E-4</v>
      </c>
      <c r="S64" s="125">
        <v>1.0379181649312361</v>
      </c>
      <c r="T64" s="163">
        <v>0.96250656771312226</v>
      </c>
    </row>
    <row r="65" spans="1:20" x14ac:dyDescent="0.3">
      <c r="A65" s="19" t="s">
        <v>121</v>
      </c>
      <c r="B65" s="16" t="s">
        <v>162</v>
      </c>
      <c r="C65" s="127">
        <v>275628</v>
      </c>
      <c r="D65" s="127">
        <v>275628</v>
      </c>
      <c r="E65" s="126">
        <v>0.3544995389144619</v>
      </c>
      <c r="F65" s="126">
        <v>8.0991631793261715E-3</v>
      </c>
      <c r="G65" s="126">
        <v>9.6236332051040652E-2</v>
      </c>
      <c r="H65" s="126">
        <v>0</v>
      </c>
      <c r="I65" s="126">
        <v>1.0437814350326261E-2</v>
      </c>
      <c r="J65" s="126">
        <v>0.210536339652836</v>
      </c>
      <c r="K65" s="126">
        <v>0.10532707453763383</v>
      </c>
      <c r="L65" s="126">
        <v>0.26206257640779018</v>
      </c>
      <c r="M65" s="126">
        <v>7.2501023812760034E-3</v>
      </c>
      <c r="N65" s="126">
        <v>0</v>
      </c>
      <c r="O65" s="163">
        <v>32221167.932427108</v>
      </c>
      <c r="P65" s="163">
        <v>223.74878777569759</v>
      </c>
      <c r="Q65" s="127">
        <v>0</v>
      </c>
      <c r="R65" s="126">
        <v>0</v>
      </c>
      <c r="S65" s="125">
        <v>0.52246506160477169</v>
      </c>
      <c r="T65" s="163">
        <v>1.9140035831840341</v>
      </c>
    </row>
    <row r="66" spans="1:20" x14ac:dyDescent="0.3">
      <c r="A66" s="19" t="s">
        <v>121</v>
      </c>
      <c r="B66" s="16" t="s">
        <v>166</v>
      </c>
      <c r="C66" s="127">
        <v>148209</v>
      </c>
      <c r="D66" s="127">
        <v>143434</v>
      </c>
      <c r="E66" s="126">
        <v>0.18447794442022192</v>
      </c>
      <c r="F66" s="126">
        <v>4.2147219130983429E-3</v>
      </c>
      <c r="G66" s="126">
        <v>0.25735345370052892</v>
      </c>
      <c r="H66" s="126">
        <v>1.6511818999641993E-3</v>
      </c>
      <c r="I66" s="126">
        <v>0.44620153288374076</v>
      </c>
      <c r="J66" s="126">
        <v>7.5035208085441748E-4</v>
      </c>
      <c r="K66" s="126">
        <v>1.7937307435523402E-2</v>
      </c>
      <c r="L66" s="126">
        <v>6.3466335154175758E-3</v>
      </c>
      <c r="M66" s="126">
        <v>7.7537369135767351E-2</v>
      </c>
      <c r="N66" s="126">
        <v>7.0628280976649295E-6</v>
      </c>
      <c r="O66" s="163">
        <v>8743054.4157420862</v>
      </c>
      <c r="P66" s="163">
        <v>52.1245210615742</v>
      </c>
      <c r="Q66" s="127">
        <v>4775</v>
      </c>
      <c r="R66" s="126">
        <v>3.2218016449743266E-2</v>
      </c>
      <c r="S66" s="125">
        <v>1.1317396379437146</v>
      </c>
      <c r="T66" s="163">
        <v>0.85512776181334738</v>
      </c>
    </row>
    <row r="67" spans="1:20" x14ac:dyDescent="0.3">
      <c r="A67" s="19" t="s">
        <v>121</v>
      </c>
      <c r="B67" s="16" t="s">
        <v>167</v>
      </c>
      <c r="C67" s="127">
        <v>99315</v>
      </c>
      <c r="D67" s="127">
        <v>98702</v>
      </c>
      <c r="E67" s="126">
        <v>0.12694578740162543</v>
      </c>
      <c r="F67" s="126">
        <v>2.9002989686310958E-3</v>
      </c>
      <c r="G67" s="126">
        <v>0.39164099456847151</v>
      </c>
      <c r="H67" s="126">
        <v>1.1030585108089691E-2</v>
      </c>
      <c r="I67" s="126">
        <v>0.30813051608637848</v>
      </c>
      <c r="J67" s="126">
        <v>0.18450767759300174</v>
      </c>
      <c r="K67" s="126">
        <v>7.7083647447100598E-3</v>
      </c>
      <c r="L67" s="126">
        <v>0</v>
      </c>
      <c r="M67" s="126">
        <v>0</v>
      </c>
      <c r="N67" s="126">
        <v>7.5749239331397287E-6</v>
      </c>
      <c r="O67" s="163">
        <v>9272693.9610157348</v>
      </c>
      <c r="P67" s="163">
        <v>77.101541258674402</v>
      </c>
      <c r="Q67" s="127">
        <v>613</v>
      </c>
      <c r="R67" s="126">
        <v>6.172280118813875E-3</v>
      </c>
      <c r="S67" s="125">
        <v>1.21095504203796</v>
      </c>
      <c r="T67" s="163">
        <v>0.82069745397701765</v>
      </c>
    </row>
    <row r="68" spans="1:20" x14ac:dyDescent="0.3">
      <c r="A68" s="19" t="s">
        <v>121</v>
      </c>
      <c r="B68" s="16" t="s">
        <v>169</v>
      </c>
      <c r="C68" s="127">
        <v>164576</v>
      </c>
      <c r="D68" s="127">
        <v>163823</v>
      </c>
      <c r="E68" s="126">
        <v>0.21070130017118685</v>
      </c>
      <c r="F68" s="126">
        <v>4.8138404281377481E-3</v>
      </c>
      <c r="G68" s="126">
        <v>0.28034321967418152</v>
      </c>
      <c r="H68" s="126">
        <v>3.1393397713805955E-2</v>
      </c>
      <c r="I68" s="126">
        <v>0.28255101644466007</v>
      </c>
      <c r="J68" s="126">
        <v>0.27135248010480123</v>
      </c>
      <c r="K68" s="126">
        <v>1.9135001279482984E-2</v>
      </c>
      <c r="L68" s="126">
        <v>0</v>
      </c>
      <c r="M68" s="126">
        <v>5.50937836528771E-2</v>
      </c>
      <c r="N68" s="126">
        <v>6.132462546909763E-6</v>
      </c>
      <c r="O68" s="163">
        <v>10469012.019398404</v>
      </c>
      <c r="P68" s="163">
        <v>80.558747407936622</v>
      </c>
      <c r="Q68" s="127">
        <v>753</v>
      </c>
      <c r="R68" s="126">
        <v>4.5753937390628037E-3</v>
      </c>
      <c r="S68" s="125">
        <v>0.78963518374489594</v>
      </c>
      <c r="T68" s="163">
        <v>1.2606132892154978</v>
      </c>
    </row>
    <row r="69" spans="1:20" x14ac:dyDescent="0.3">
      <c r="A69" s="19" t="s">
        <v>121</v>
      </c>
      <c r="B69" s="16" t="s">
        <v>171</v>
      </c>
      <c r="C69" s="127">
        <v>52649</v>
      </c>
      <c r="D69" s="127">
        <v>52613</v>
      </c>
      <c r="E69" s="126">
        <v>6.7668321944456239E-2</v>
      </c>
      <c r="F69" s="126">
        <v>1.5460013944660479E-3</v>
      </c>
      <c r="G69" s="126">
        <v>0.59996697059656545</v>
      </c>
      <c r="H69" s="126">
        <v>0</v>
      </c>
      <c r="I69" s="126">
        <v>0.25762131068988786</v>
      </c>
      <c r="J69" s="126">
        <v>4.9102444416455351E-2</v>
      </c>
      <c r="K69" s="126">
        <v>2.6771429262017574E-2</v>
      </c>
      <c r="L69" s="126">
        <v>0</v>
      </c>
      <c r="M69" s="126">
        <v>0</v>
      </c>
      <c r="N69" s="126">
        <v>1.3385051458973467E-5</v>
      </c>
      <c r="O69" s="163">
        <v>4356168.9788540946</v>
      </c>
      <c r="P69" s="163">
        <v>38.663764146466562</v>
      </c>
      <c r="Q69" s="127">
        <v>36</v>
      </c>
      <c r="R69" s="126">
        <v>6.8377367091492717E-4</v>
      </c>
      <c r="S69" s="125">
        <v>2.1399836654067506</v>
      </c>
      <c r="T69" s="163">
        <v>0.46697376362409915</v>
      </c>
    </row>
    <row r="70" spans="1:20" x14ac:dyDescent="0.3">
      <c r="A70" s="19" t="s">
        <v>121</v>
      </c>
      <c r="B70" s="16" t="s">
        <v>173</v>
      </c>
      <c r="C70" s="127">
        <v>136431</v>
      </c>
      <c r="D70" s="127">
        <v>130370</v>
      </c>
      <c r="E70" s="126">
        <v>0.16767565301158951</v>
      </c>
      <c r="F70" s="126">
        <v>3.830844122109339E-3</v>
      </c>
      <c r="G70" s="126">
        <v>0.59864530467080901</v>
      </c>
      <c r="H70" s="126">
        <v>0</v>
      </c>
      <c r="I70" s="126">
        <v>5.3921919618522593E-2</v>
      </c>
      <c r="J70" s="126">
        <v>0.18415587043345949</v>
      </c>
      <c r="K70" s="126">
        <v>1.9910708622391471E-2</v>
      </c>
      <c r="L70" s="126">
        <v>1.8048236991789153E-2</v>
      </c>
      <c r="M70" s="126">
        <v>3.9605914882312424E-2</v>
      </c>
      <c r="N70" s="126">
        <v>5.8355153811133356E-6</v>
      </c>
      <c r="O70" s="163">
        <v>10604354.046934582</v>
      </c>
      <c r="P70" s="163">
        <v>72.98398485126728</v>
      </c>
      <c r="Q70" s="127">
        <v>6061</v>
      </c>
      <c r="R70" s="126">
        <v>4.4425387192060455E-2</v>
      </c>
      <c r="S70" s="125">
        <v>1.0649852306294023</v>
      </c>
      <c r="T70" s="163">
        <v>0.89726560080387074</v>
      </c>
    </row>
    <row r="71" spans="1:20" x14ac:dyDescent="0.3">
      <c r="A71" s="19" t="s">
        <v>121</v>
      </c>
      <c r="B71" s="16" t="s">
        <v>175</v>
      </c>
      <c r="C71" s="127">
        <v>54747</v>
      </c>
      <c r="D71" s="127">
        <v>54747</v>
      </c>
      <c r="E71" s="126">
        <v>7.0412970586986964E-2</v>
      </c>
      <c r="F71" s="126">
        <v>1.6087077023327451E-3</v>
      </c>
      <c r="G71" s="126">
        <v>0.69108635069620927</v>
      </c>
      <c r="H71" s="126">
        <v>0</v>
      </c>
      <c r="I71" s="126">
        <v>9.1871252122611796E-2</v>
      </c>
      <c r="J71" s="126">
        <v>5.4402285034337312E-2</v>
      </c>
      <c r="K71" s="126">
        <v>1.004952355327117E-2</v>
      </c>
      <c r="L71" s="126">
        <v>3.6697698368686848E-3</v>
      </c>
      <c r="M71" s="126">
        <v>0</v>
      </c>
      <c r="N71" s="126">
        <v>1.4356570493931485E-5</v>
      </c>
      <c r="O71" s="163">
        <v>4164560.0545947026</v>
      </c>
      <c r="P71" s="163">
        <v>56.741740644385892</v>
      </c>
      <c r="Q71" s="127">
        <v>0</v>
      </c>
      <c r="R71" s="126">
        <v>0</v>
      </c>
      <c r="S71" s="125">
        <v>1.3406214039125433</v>
      </c>
      <c r="T71" s="163">
        <v>0.74592274678111592</v>
      </c>
    </row>
    <row r="72" spans="1:20" x14ac:dyDescent="0.3">
      <c r="A72" s="19" t="s">
        <v>121</v>
      </c>
      <c r="B72" s="16" t="s">
        <v>177</v>
      </c>
      <c r="C72" s="127">
        <v>69075</v>
      </c>
      <c r="D72" s="127">
        <v>69075</v>
      </c>
      <c r="E72" s="126">
        <v>8.8840958286228011E-2</v>
      </c>
      <c r="F72" s="126">
        <v>2.0297273738950879E-3</v>
      </c>
      <c r="G72" s="126">
        <v>0.71605894620793997</v>
      </c>
      <c r="H72" s="126">
        <v>0</v>
      </c>
      <c r="I72" s="126">
        <v>0.11636044489640361</v>
      </c>
      <c r="J72" s="126">
        <v>4.2181982972673789E-2</v>
      </c>
      <c r="K72" s="126">
        <v>3.6762414612870491E-2</v>
      </c>
      <c r="L72" s="126">
        <v>0</v>
      </c>
      <c r="M72" s="126">
        <v>1.2412108934592403E-2</v>
      </c>
      <c r="N72" s="126">
        <v>1.1213426777150814E-5</v>
      </c>
      <c r="O72" s="163">
        <v>5327648.5983715281</v>
      </c>
      <c r="P72" s="163">
        <v>47.581885881426196</v>
      </c>
      <c r="Q72" s="127">
        <v>0</v>
      </c>
      <c r="R72" s="126">
        <v>0</v>
      </c>
      <c r="S72" s="125">
        <v>1.6209627216793341</v>
      </c>
      <c r="T72" s="163">
        <v>0.61691733352386391</v>
      </c>
    </row>
    <row r="73" spans="1:20" x14ac:dyDescent="0.3">
      <c r="A73" s="19" t="s">
        <v>121</v>
      </c>
      <c r="B73" s="16" t="s">
        <v>181</v>
      </c>
      <c r="C73" s="127">
        <v>213465</v>
      </c>
      <c r="D73" s="127">
        <v>188473</v>
      </c>
      <c r="E73" s="126">
        <v>0.24240495014231273</v>
      </c>
      <c r="F73" s="126">
        <v>5.5381658681162346E-3</v>
      </c>
      <c r="G73" s="126">
        <v>0.22597616916267457</v>
      </c>
      <c r="H73" s="126">
        <v>0.29707492988498352</v>
      </c>
      <c r="I73" s="126">
        <v>9.7030560156738666E-2</v>
      </c>
      <c r="J73" s="126">
        <v>0.23926985412747429</v>
      </c>
      <c r="K73" s="126">
        <v>0.1180128740934154</v>
      </c>
      <c r="L73" s="126">
        <v>5.0843925727251625E-3</v>
      </c>
      <c r="M73" s="126">
        <v>6.314987286214907E-5</v>
      </c>
      <c r="N73" s="126">
        <v>1.9412885103554396E-6</v>
      </c>
      <c r="O73" s="163">
        <v>25665427.747716643</v>
      </c>
      <c r="P73" s="163">
        <v>73.629993567248874</v>
      </c>
      <c r="Q73" s="127">
        <v>24992</v>
      </c>
      <c r="R73" s="126">
        <v>0.11707774108167615</v>
      </c>
      <c r="S73" s="125">
        <v>1.6329281146792214</v>
      </c>
      <c r="T73" s="163">
        <v>0.54069879193167569</v>
      </c>
    </row>
    <row r="74" spans="1:20" x14ac:dyDescent="0.3">
      <c r="A74" s="19" t="s">
        <v>121</v>
      </c>
      <c r="B74" s="16" t="s">
        <v>182</v>
      </c>
      <c r="C74" s="127">
        <v>32150</v>
      </c>
      <c r="D74" s="127">
        <v>30644</v>
      </c>
      <c r="E74" s="126">
        <v>3.941284583023049E-2</v>
      </c>
      <c r="F74" s="126">
        <v>9.0045552870996848E-4</v>
      </c>
      <c r="G74" s="126">
        <v>0.36172064285285227</v>
      </c>
      <c r="H74" s="126">
        <v>3.4077720296439434E-2</v>
      </c>
      <c r="I74" s="126">
        <v>0.13994224616280124</v>
      </c>
      <c r="J74" s="126">
        <v>0.23972922580486639</v>
      </c>
      <c r="K74" s="126">
        <v>0.1222308112450945</v>
      </c>
      <c r="L74" s="126">
        <v>2.6085843863282361E-3</v>
      </c>
      <c r="M74" s="126">
        <v>4.1957351274074642E-2</v>
      </c>
      <c r="N74" s="126">
        <v>0</v>
      </c>
      <c r="O74" s="163">
        <v>3154697.7287744079</v>
      </c>
      <c r="P74" s="163">
        <v>55.902639083754039</v>
      </c>
      <c r="Q74" s="127">
        <v>1506</v>
      </c>
      <c r="R74" s="126">
        <v>4.6842923794712284E-2</v>
      </c>
      <c r="S74" s="125">
        <v>1.7552721617418352</v>
      </c>
      <c r="T74" s="163">
        <v>0.54302523390983837</v>
      </c>
    </row>
    <row r="75" spans="1:20" x14ac:dyDescent="0.3">
      <c r="A75" s="19" t="s">
        <v>121</v>
      </c>
      <c r="B75" s="16" t="s">
        <v>184</v>
      </c>
      <c r="C75" s="127">
        <v>120946</v>
      </c>
      <c r="D75" s="127">
        <v>116870</v>
      </c>
      <c r="E75" s="126">
        <v>0.15031259927486743</v>
      </c>
      <c r="F75" s="126">
        <v>3.4341547330744683E-3</v>
      </c>
      <c r="G75" s="126">
        <v>0.17329924223120013</v>
      </c>
      <c r="H75" s="126">
        <v>3.1197528477213493E-2</v>
      </c>
      <c r="I75" s="126">
        <v>0.1962537391763606</v>
      </c>
      <c r="J75" s="126">
        <v>0.11627507028572258</v>
      </c>
      <c r="K75" s="126">
        <v>0.25441525620481831</v>
      </c>
      <c r="L75" s="126">
        <v>3.7534730798750859E-2</v>
      </c>
      <c r="M75" s="126">
        <v>2.2183083616228311E-2</v>
      </c>
      <c r="N75" s="126">
        <v>0</v>
      </c>
      <c r="O75" s="163">
        <v>13862536.662571782</v>
      </c>
      <c r="P75" s="163">
        <v>132.82999398802048</v>
      </c>
      <c r="Q75" s="127">
        <v>4076</v>
      </c>
      <c r="R75" s="126">
        <v>3.3700990524696973E-2</v>
      </c>
      <c r="S75" s="125">
        <v>0.86288922328973261</v>
      </c>
      <c r="T75" s="163">
        <v>1.1198413230742696</v>
      </c>
    </row>
    <row r="76" spans="1:20" x14ac:dyDescent="0.3">
      <c r="A76" s="19" t="s">
        <v>121</v>
      </c>
      <c r="B76" s="16" t="s">
        <v>188</v>
      </c>
      <c r="C76" s="127">
        <v>56558</v>
      </c>
      <c r="D76" s="127">
        <v>51629</v>
      </c>
      <c r="E76" s="126">
        <v>6.6402748249868485E-2</v>
      </c>
      <c r="F76" s="126">
        <v>1.517087145665284E-3</v>
      </c>
      <c r="G76" s="126">
        <v>0.72934689166540911</v>
      </c>
      <c r="H76" s="126">
        <v>8.4159635506987508E-3</v>
      </c>
      <c r="I76" s="126">
        <v>4.8386620905737282E-2</v>
      </c>
      <c r="J76" s="126">
        <v>0.12540783630883118</v>
      </c>
      <c r="K76" s="126">
        <v>3.6390059395285348E-2</v>
      </c>
      <c r="L76" s="126">
        <v>0</v>
      </c>
      <c r="M76" s="126">
        <v>1.0161909626487338E-2</v>
      </c>
      <c r="N76" s="126">
        <v>0</v>
      </c>
      <c r="O76" s="163">
        <v>4051159.8108399259</v>
      </c>
      <c r="P76" s="163">
        <v>35.267651070697283</v>
      </c>
      <c r="Q76" s="127">
        <v>4929</v>
      </c>
      <c r="R76" s="126">
        <v>8.71494748753492E-2</v>
      </c>
      <c r="S76" s="125">
        <v>2.0309947310725271</v>
      </c>
      <c r="T76" s="163">
        <v>0.44945981944649993</v>
      </c>
    </row>
    <row r="77" spans="1:20" x14ac:dyDescent="0.3">
      <c r="A77" s="19" t="s">
        <v>121</v>
      </c>
      <c r="B77" s="16" t="s">
        <v>191</v>
      </c>
      <c r="C77" s="127">
        <v>32466</v>
      </c>
      <c r="D77" s="127">
        <v>30148</v>
      </c>
      <c r="E77" s="126">
        <v>3.8774914374422036E-2</v>
      </c>
      <c r="F77" s="126">
        <v>8.8588086671283542E-4</v>
      </c>
      <c r="G77" s="126">
        <v>0.44993814346524619</v>
      </c>
      <c r="H77" s="126">
        <v>4.813211977849486E-2</v>
      </c>
      <c r="I77" s="126">
        <v>0.18491865780512651</v>
      </c>
      <c r="J77" s="126">
        <v>0.25851650103503282</v>
      </c>
      <c r="K77" s="126">
        <v>2.6074369782103042E-2</v>
      </c>
      <c r="L77" s="126">
        <v>0</v>
      </c>
      <c r="M77" s="126">
        <v>8.9682998490981727E-3</v>
      </c>
      <c r="N77" s="126">
        <v>0</v>
      </c>
      <c r="O77" s="163">
        <v>2903599.0833240934</v>
      </c>
      <c r="P77" s="163">
        <v>56.58492971360824</v>
      </c>
      <c r="Q77" s="127">
        <v>2318</v>
      </c>
      <c r="R77" s="126">
        <v>7.1397769974742814E-2</v>
      </c>
      <c r="S77" s="125">
        <v>1.5805458017618432</v>
      </c>
      <c r="T77" s="163">
        <v>0.58751997505554043</v>
      </c>
    </row>
    <row r="78" spans="1:20" x14ac:dyDescent="0.3">
      <c r="A78" s="19" t="s">
        <v>121</v>
      </c>
      <c r="B78" s="16" t="s">
        <v>192</v>
      </c>
      <c r="C78" s="127">
        <v>72207</v>
      </c>
      <c r="D78" s="127">
        <v>71590</v>
      </c>
      <c r="E78" s="126">
        <v>9.20756308897729E-2</v>
      </c>
      <c r="F78" s="126">
        <v>2.1036291378523247E-3</v>
      </c>
      <c r="G78" s="126">
        <v>0.63087609047023752</v>
      </c>
      <c r="H78" s="126">
        <v>3.9807525333618261E-2</v>
      </c>
      <c r="I78" s="126">
        <v>0.22499945710482541</v>
      </c>
      <c r="J78" s="126">
        <v>5.8058528909198777E-2</v>
      </c>
      <c r="K78" s="126">
        <v>3.2218696980825821E-2</v>
      </c>
      <c r="L78" s="126">
        <v>0</v>
      </c>
      <c r="M78" s="126">
        <v>9.6329380807819252E-3</v>
      </c>
      <c r="N78" s="126">
        <v>7.0666404481738319E-6</v>
      </c>
      <c r="O78" s="163">
        <v>6057099.6597975697</v>
      </c>
      <c r="P78" s="163">
        <v>53.748200079840714</v>
      </c>
      <c r="Q78" s="127">
        <v>617</v>
      </c>
      <c r="R78" s="126">
        <v>8.5448779204232283E-3</v>
      </c>
      <c r="S78" s="125">
        <v>1.5607074106388577</v>
      </c>
      <c r="T78" s="163">
        <v>0.63526008483149055</v>
      </c>
    </row>
    <row r="79" spans="1:20" x14ac:dyDescent="0.3">
      <c r="A79" s="19" t="s">
        <v>121</v>
      </c>
      <c r="B79" s="16" t="s">
        <v>196</v>
      </c>
      <c r="C79" s="127">
        <v>10378</v>
      </c>
      <c r="D79" s="127">
        <v>9538</v>
      </c>
      <c r="E79" s="126">
        <v>1.2267319003026316E-2</v>
      </c>
      <c r="F79" s="126">
        <v>2.8026839945293299E-4</v>
      </c>
      <c r="G79" s="126">
        <v>0.55386972268613632</v>
      </c>
      <c r="H79" s="126">
        <v>0.16306862690497215</v>
      </c>
      <c r="I79" s="126">
        <v>0.23757329573721453</v>
      </c>
      <c r="J79" s="126">
        <v>3.0831191025944962E-2</v>
      </c>
      <c r="K79" s="126">
        <v>0</v>
      </c>
      <c r="L79" s="126">
        <v>0</v>
      </c>
      <c r="M79" s="126">
        <v>3.0840893779043987E-3</v>
      </c>
      <c r="N79" s="126">
        <v>0</v>
      </c>
      <c r="O79" s="163">
        <v>875876.3125958601</v>
      </c>
      <c r="P79" s="163">
        <v>18.378369058623107</v>
      </c>
      <c r="Q79" s="127">
        <v>840</v>
      </c>
      <c r="R79" s="126">
        <v>8.0940450953941034E-2</v>
      </c>
      <c r="S79" s="125">
        <v>4.5922142994796689</v>
      </c>
      <c r="T79" s="163">
        <v>0.20013429015065676</v>
      </c>
    </row>
    <row r="80" spans="1:20" x14ac:dyDescent="0.3">
      <c r="A80" s="19" t="s">
        <v>121</v>
      </c>
      <c r="B80" s="16" t="s">
        <v>197</v>
      </c>
      <c r="C80" s="127">
        <v>75765</v>
      </c>
      <c r="D80" s="127">
        <v>69196</v>
      </c>
      <c r="E80" s="126">
        <v>8.8996582693794193E-2</v>
      </c>
      <c r="F80" s="126">
        <v>2.0332828861968077E-3</v>
      </c>
      <c r="G80" s="126">
        <v>0.6071527183787343</v>
      </c>
      <c r="H80" s="126">
        <v>3.0617765869443064E-2</v>
      </c>
      <c r="I80" s="126">
        <v>0.31734490464669091</v>
      </c>
      <c r="J80" s="126">
        <v>7.3050556015251521E-3</v>
      </c>
      <c r="K80" s="126">
        <v>1.8749851878942209E-2</v>
      </c>
      <c r="L80" s="126">
        <v>0</v>
      </c>
      <c r="M80" s="126">
        <v>1.6238866154653843E-2</v>
      </c>
      <c r="N80" s="126">
        <v>0</v>
      </c>
      <c r="O80" s="163">
        <v>5868709.4804880526</v>
      </c>
      <c r="P80" s="163">
        <v>22.728788178772191</v>
      </c>
      <c r="Q80" s="127">
        <v>6569</v>
      </c>
      <c r="R80" s="126">
        <v>8.6702303174288925E-2</v>
      </c>
      <c r="S80" s="125">
        <v>3.4079852174486902</v>
      </c>
      <c r="T80" s="163">
        <v>0.2679875758115613</v>
      </c>
    </row>
    <row r="81" spans="1:20" x14ac:dyDescent="0.3">
      <c r="A81" s="19" t="s">
        <v>121</v>
      </c>
      <c r="B81" s="16" t="s">
        <v>199</v>
      </c>
      <c r="C81" s="127">
        <v>6431</v>
      </c>
      <c r="D81" s="127">
        <v>6431</v>
      </c>
      <c r="E81" s="126">
        <v>8.2712443393229435E-3</v>
      </c>
      <c r="F81" s="126">
        <v>1.8897107117653723E-4</v>
      </c>
      <c r="G81" s="126">
        <v>0.76896013440358124</v>
      </c>
      <c r="H81" s="126">
        <v>0.18655933272130942</v>
      </c>
      <c r="I81" s="126">
        <v>1.3146586518136317E-2</v>
      </c>
      <c r="J81" s="126">
        <v>7.0602038708509852E-3</v>
      </c>
      <c r="K81" s="126">
        <v>0</v>
      </c>
      <c r="L81" s="126">
        <v>0</v>
      </c>
      <c r="M81" s="126">
        <v>0</v>
      </c>
      <c r="N81" s="126">
        <v>0</v>
      </c>
      <c r="O81" s="163">
        <v>518625.44064426055</v>
      </c>
      <c r="P81" s="163">
        <v>49.435272199433854</v>
      </c>
      <c r="Q81" s="127">
        <v>0</v>
      </c>
      <c r="R81" s="126">
        <v>0</v>
      </c>
      <c r="S81" s="125">
        <v>1.6313170580003109</v>
      </c>
      <c r="T81" s="163">
        <v>0.6130016204365647</v>
      </c>
    </row>
    <row r="82" spans="1:20" x14ac:dyDescent="0.3">
      <c r="A82" s="19" t="s">
        <v>121</v>
      </c>
      <c r="B82" s="16" t="s">
        <v>201</v>
      </c>
      <c r="C82" s="127">
        <v>25946</v>
      </c>
      <c r="D82" s="127">
        <v>25946</v>
      </c>
      <c r="E82" s="126">
        <v>3.3370503129851202E-2</v>
      </c>
      <c r="F82" s="126">
        <v>7.6240762132583344E-4</v>
      </c>
      <c r="G82" s="126">
        <v>7.6337068909913722E-2</v>
      </c>
      <c r="H82" s="126">
        <v>0.92047615508954972</v>
      </c>
      <c r="I82" s="126">
        <v>0</v>
      </c>
      <c r="J82" s="126">
        <v>0</v>
      </c>
      <c r="K82" s="126">
        <v>0</v>
      </c>
      <c r="L82" s="126">
        <v>0</v>
      </c>
      <c r="M82" s="126">
        <v>0</v>
      </c>
      <c r="N82" s="126">
        <v>0</v>
      </c>
      <c r="O82" s="163">
        <v>6233393.9056967692</v>
      </c>
      <c r="P82" s="163">
        <v>114.67509070950879</v>
      </c>
      <c r="Q82" s="127">
        <v>0</v>
      </c>
      <c r="R82" s="126">
        <v>0</v>
      </c>
      <c r="S82" s="125">
        <v>2.0950050104062283</v>
      </c>
      <c r="T82" s="163">
        <v>0.4773258274003348</v>
      </c>
    </row>
    <row r="83" spans="1:20" x14ac:dyDescent="0.3">
      <c r="A83" s="19" t="s">
        <v>121</v>
      </c>
      <c r="B83" s="16" t="s">
        <v>203</v>
      </c>
      <c r="C83" s="127">
        <v>17719</v>
      </c>
      <c r="D83" s="127">
        <v>17719</v>
      </c>
      <c r="E83" s="126">
        <v>2.27893295674799E-2</v>
      </c>
      <c r="F83" s="126">
        <v>5.2066216920806463E-4</v>
      </c>
      <c r="G83" s="126">
        <v>0.30063528882208301</v>
      </c>
      <c r="H83" s="126">
        <v>0.6903728595058769</v>
      </c>
      <c r="I83" s="126">
        <v>0</v>
      </c>
      <c r="J83" s="126">
        <v>3.6163588041960761E-3</v>
      </c>
      <c r="K83" s="126">
        <v>0</v>
      </c>
      <c r="L83" s="126">
        <v>0</v>
      </c>
      <c r="M83" s="126">
        <v>0</v>
      </c>
      <c r="N83" s="126">
        <v>0</v>
      </c>
      <c r="O83" s="163">
        <v>2615652.1839639018</v>
      </c>
      <c r="P83" s="163">
        <v>50.320357521429429</v>
      </c>
      <c r="Q83" s="127">
        <v>0</v>
      </c>
      <c r="R83" s="126">
        <v>0</v>
      </c>
      <c r="S83" s="125">
        <v>2.9335741294655455</v>
      </c>
      <c r="T83" s="163">
        <v>0.34088110811850714</v>
      </c>
    </row>
    <row r="84" spans="1:20" x14ac:dyDescent="0.3">
      <c r="A84" s="19" t="s">
        <v>205</v>
      </c>
      <c r="B84" s="16" t="s">
        <v>209</v>
      </c>
      <c r="C84" s="127">
        <v>17911</v>
      </c>
      <c r="D84" s="127">
        <v>17911</v>
      </c>
      <c r="E84" s="126">
        <v>2.3036270776179948E-2</v>
      </c>
      <c r="F84" s="126">
        <v>5.2630397385211613E-4</v>
      </c>
      <c r="G84" s="126">
        <v>0.98796710176329416</v>
      </c>
      <c r="H84" s="126">
        <v>0</v>
      </c>
      <c r="I84" s="126">
        <v>0</v>
      </c>
      <c r="J84" s="126">
        <v>0</v>
      </c>
      <c r="K84" s="126">
        <v>0</v>
      </c>
      <c r="L84" s="126">
        <v>0</v>
      </c>
      <c r="M84" s="126">
        <v>0</v>
      </c>
      <c r="N84" s="126">
        <v>0</v>
      </c>
      <c r="O84" s="163">
        <v>1216053.3358887923</v>
      </c>
      <c r="P84" s="163">
        <v>8.2744980804060333</v>
      </c>
      <c r="Q84" s="127">
        <v>0</v>
      </c>
      <c r="R84" s="126">
        <v>0</v>
      </c>
      <c r="S84" s="125">
        <v>8.2052370051923393</v>
      </c>
      <c r="T84" s="163">
        <v>0.1218733839579761</v>
      </c>
    </row>
    <row r="85" spans="1:20" x14ac:dyDescent="0.3">
      <c r="A85" s="19" t="s">
        <v>205</v>
      </c>
      <c r="B85" s="16" t="s">
        <v>210</v>
      </c>
      <c r="C85" s="127">
        <v>41475</v>
      </c>
      <c r="D85" s="127">
        <v>41475</v>
      </c>
      <c r="E85" s="126">
        <v>5.3343159535596187E-2</v>
      </c>
      <c r="F85" s="126">
        <v>1.2187179563126857E-3</v>
      </c>
      <c r="G85" s="126">
        <v>0.99371414664365498</v>
      </c>
      <c r="H85" s="126">
        <v>0</v>
      </c>
      <c r="I85" s="126">
        <v>6.0513837851812534E-4</v>
      </c>
      <c r="J85" s="126">
        <v>3.2498172179677102E-4</v>
      </c>
      <c r="K85" s="126">
        <v>0</v>
      </c>
      <c r="L85" s="126">
        <v>0</v>
      </c>
      <c r="M85" s="126">
        <v>4.8333488438050262E-3</v>
      </c>
      <c r="N85" s="126">
        <v>0</v>
      </c>
      <c r="O85" s="163">
        <v>2816774.8352999738</v>
      </c>
      <c r="P85" s="163">
        <v>23.807017041506917</v>
      </c>
      <c r="Q85" s="127">
        <v>0</v>
      </c>
      <c r="R85" s="126">
        <v>0</v>
      </c>
      <c r="S85" s="125">
        <v>2.8527305605786619</v>
      </c>
      <c r="T85" s="163">
        <v>0.35054134232612388</v>
      </c>
    </row>
    <row r="86" spans="1:20" x14ac:dyDescent="0.3">
      <c r="A86" s="19" t="s">
        <v>205</v>
      </c>
      <c r="B86" s="16" t="s">
        <v>212</v>
      </c>
      <c r="C86" s="127">
        <v>27074</v>
      </c>
      <c r="D86" s="127">
        <v>27074</v>
      </c>
      <c r="E86" s="126">
        <v>3.4821282730963986E-2</v>
      </c>
      <c r="F86" s="126">
        <v>7.9555322360963597E-4</v>
      </c>
      <c r="G86" s="126">
        <v>0.99146492736073899</v>
      </c>
      <c r="H86" s="126">
        <v>0</v>
      </c>
      <c r="I86" s="126">
        <v>0</v>
      </c>
      <c r="J86" s="126">
        <v>2.4890844090052801E-3</v>
      </c>
      <c r="K86" s="126">
        <v>0</v>
      </c>
      <c r="L86" s="126">
        <v>0</v>
      </c>
      <c r="M86" s="126">
        <v>0</v>
      </c>
      <c r="N86" s="126">
        <v>0</v>
      </c>
      <c r="O86" s="163">
        <v>1838829.4357912629</v>
      </c>
      <c r="P86" s="163">
        <v>17.40293990073312</v>
      </c>
      <c r="Q86" s="127">
        <v>0</v>
      </c>
      <c r="R86" s="126">
        <v>0</v>
      </c>
      <c r="S86" s="125">
        <v>3.9027110881288323</v>
      </c>
      <c r="T86" s="163">
        <v>0.25623213643504761</v>
      </c>
    </row>
    <row r="87" spans="1:20" x14ac:dyDescent="0.3">
      <c r="A87" s="19" t="s">
        <v>205</v>
      </c>
      <c r="B87" s="16" t="s">
        <v>214</v>
      </c>
      <c r="C87" s="127">
        <v>27332</v>
      </c>
      <c r="D87" s="127">
        <v>27332</v>
      </c>
      <c r="E87" s="126">
        <v>3.5153109980154675E-2</v>
      </c>
      <c r="F87" s="126">
        <v>8.0313439860008019E-4</v>
      </c>
      <c r="G87" s="126">
        <v>0.99206506653563908</v>
      </c>
      <c r="H87" s="126">
        <v>0</v>
      </c>
      <c r="I87" s="126">
        <v>0</v>
      </c>
      <c r="J87" s="126">
        <v>0</v>
      </c>
      <c r="K87" s="126">
        <v>0</v>
      </c>
      <c r="L87" s="126">
        <v>0</v>
      </c>
      <c r="M87" s="126">
        <v>0</v>
      </c>
      <c r="N87" s="126">
        <v>0</v>
      </c>
      <c r="O87" s="163">
        <v>1854381.35469861</v>
      </c>
      <c r="P87" s="163">
        <v>15.121389468565638</v>
      </c>
      <c r="Q87" s="127">
        <v>0</v>
      </c>
      <c r="R87" s="126">
        <v>0</v>
      </c>
      <c r="S87" s="125">
        <v>4.4867920386360307</v>
      </c>
      <c r="T87" s="163">
        <v>0.22287638726933207</v>
      </c>
    </row>
    <row r="88" spans="1:20" x14ac:dyDescent="0.3">
      <c r="A88" s="19" t="s">
        <v>205</v>
      </c>
      <c r="B88" s="16" t="s">
        <v>218</v>
      </c>
      <c r="C88" s="127">
        <v>43641</v>
      </c>
      <c r="D88" s="127">
        <v>43641</v>
      </c>
      <c r="E88" s="126">
        <v>5.6128965046243602E-2</v>
      </c>
      <c r="F88" s="126">
        <v>1.2823645649533916E-3</v>
      </c>
      <c r="G88" s="126">
        <v>1</v>
      </c>
      <c r="H88" s="126">
        <v>0</v>
      </c>
      <c r="I88" s="126">
        <v>0</v>
      </c>
      <c r="J88" s="126">
        <v>0</v>
      </c>
      <c r="K88" s="126">
        <v>0</v>
      </c>
      <c r="L88" s="126">
        <v>0</v>
      </c>
      <c r="M88" s="126">
        <v>0</v>
      </c>
      <c r="N88" s="126">
        <v>0</v>
      </c>
      <c r="O88" s="163">
        <v>2956868.955878675</v>
      </c>
      <c r="P88" s="163">
        <v>10.393614360761488</v>
      </c>
      <c r="Q88" s="127">
        <v>0</v>
      </c>
      <c r="R88" s="126">
        <v>0</v>
      </c>
      <c r="S88" s="125">
        <v>6.5188469558442748</v>
      </c>
      <c r="T88" s="163">
        <v>0.15340136173982122</v>
      </c>
    </row>
    <row r="89" spans="1:20" x14ac:dyDescent="0.3">
      <c r="A89" s="19" t="s">
        <v>205</v>
      </c>
      <c r="B89" s="16" t="s">
        <v>219</v>
      </c>
      <c r="C89" s="127">
        <v>13411</v>
      </c>
      <c r="D89" s="127">
        <v>13411</v>
      </c>
      <c r="E89" s="126">
        <v>1.7248586197272587E-2</v>
      </c>
      <c r="F89" s="126">
        <v>3.9407417750715921E-4</v>
      </c>
      <c r="G89" s="126">
        <v>0.98818084773412673</v>
      </c>
      <c r="H89" s="126">
        <v>0</v>
      </c>
      <c r="I89" s="126">
        <v>0</v>
      </c>
      <c r="J89" s="126">
        <v>1.33934109464113E-3</v>
      </c>
      <c r="K89" s="126">
        <v>0</v>
      </c>
      <c r="L89" s="126">
        <v>0</v>
      </c>
      <c r="M89" s="126">
        <v>1.7785348421875749E-3</v>
      </c>
      <c r="N89" s="126">
        <v>0</v>
      </c>
      <c r="O89" s="163">
        <v>911294.20733048709</v>
      </c>
      <c r="P89" s="163">
        <v>5.3058415709215394</v>
      </c>
      <c r="Q89" s="127">
        <v>0</v>
      </c>
      <c r="R89" s="126">
        <v>0</v>
      </c>
      <c r="S89" s="125">
        <v>12.806874953396466</v>
      </c>
      <c r="T89" s="163">
        <v>7.8083061140125642E-2</v>
      </c>
    </row>
    <row r="90" spans="1:20" x14ac:dyDescent="0.3">
      <c r="A90" s="19" t="s">
        <v>205</v>
      </c>
      <c r="B90" s="16" t="s">
        <v>221</v>
      </c>
      <c r="C90" s="127">
        <v>42144</v>
      </c>
      <c r="D90" s="127">
        <v>42144</v>
      </c>
      <c r="E90" s="126">
        <v>5.4203595309660416E-2</v>
      </c>
      <c r="F90" s="126">
        <v>1.2383761193693027E-3</v>
      </c>
      <c r="G90" s="126">
        <v>0.99563276775992016</v>
      </c>
      <c r="H90" s="126">
        <v>0</v>
      </c>
      <c r="I90" s="126">
        <v>0</v>
      </c>
      <c r="J90" s="126">
        <v>2.6686439226369604E-4</v>
      </c>
      <c r="K90" s="126">
        <v>0</v>
      </c>
      <c r="L90" s="126">
        <v>4.1126846659206209E-4</v>
      </c>
      <c r="M90" s="126">
        <v>0</v>
      </c>
      <c r="N90" s="126">
        <v>0</v>
      </c>
      <c r="O90" s="163">
        <v>2858506.5499767307</v>
      </c>
      <c r="P90" s="163">
        <v>21.989865145368412</v>
      </c>
      <c r="Q90" s="127">
        <v>0</v>
      </c>
      <c r="R90" s="126">
        <v>0</v>
      </c>
      <c r="S90" s="125">
        <v>3.0844722854973425</v>
      </c>
      <c r="T90" s="163">
        <v>0.32420456643485751</v>
      </c>
    </row>
    <row r="91" spans="1:20" x14ac:dyDescent="0.3">
      <c r="A91" s="19" t="s">
        <v>205</v>
      </c>
      <c r="B91" s="16" t="s">
        <v>223</v>
      </c>
      <c r="C91" s="127">
        <v>34285</v>
      </c>
      <c r="D91" s="127">
        <v>34285</v>
      </c>
      <c r="E91" s="126">
        <v>4.4095725730630871E-2</v>
      </c>
      <c r="F91" s="126">
        <v>1.0074441261526325E-3</v>
      </c>
      <c r="G91" s="126">
        <v>0.96094853829483606</v>
      </c>
      <c r="H91" s="126">
        <v>2.8321438981981119E-2</v>
      </c>
      <c r="I91" s="126">
        <v>0</v>
      </c>
      <c r="J91" s="126">
        <v>0</v>
      </c>
      <c r="K91" s="126">
        <v>0</v>
      </c>
      <c r="L91" s="126">
        <v>4.6315339219125543E-3</v>
      </c>
      <c r="M91" s="126">
        <v>0</v>
      </c>
      <c r="N91" s="126">
        <v>0</v>
      </c>
      <c r="O91" s="163">
        <v>2385984.4445721456</v>
      </c>
      <c r="P91" s="163">
        <v>22.329597152837501</v>
      </c>
      <c r="Q91" s="127">
        <v>0</v>
      </c>
      <c r="R91" s="126">
        <v>0</v>
      </c>
      <c r="S91" s="125">
        <v>3.1166107627242234</v>
      </c>
      <c r="T91" s="163">
        <v>0.3208613702937681</v>
      </c>
    </row>
    <row r="92" spans="1:20" x14ac:dyDescent="0.3">
      <c r="A92" s="19" t="s">
        <v>205</v>
      </c>
      <c r="B92" s="16" t="s">
        <v>226</v>
      </c>
      <c r="C92" s="127">
        <v>5346</v>
      </c>
      <c r="D92" s="127">
        <v>5346</v>
      </c>
      <c r="E92" s="126">
        <v>6.8757692797419461E-3</v>
      </c>
      <c r="F92" s="126">
        <v>1.5708899805780876E-4</v>
      </c>
      <c r="G92" s="126">
        <v>0.99850929440238079</v>
      </c>
      <c r="H92" s="126">
        <v>0</v>
      </c>
      <c r="I92" s="126">
        <v>0</v>
      </c>
      <c r="J92" s="126">
        <v>0</v>
      </c>
      <c r="K92" s="126">
        <v>0</v>
      </c>
      <c r="L92" s="126">
        <v>0</v>
      </c>
      <c r="M92" s="126">
        <v>1.4907055976192652E-3</v>
      </c>
      <c r="N92" s="126">
        <v>0</v>
      </c>
      <c r="O92" s="163">
        <v>362416.40688128525</v>
      </c>
      <c r="P92" s="163">
        <v>2.5883188607433598</v>
      </c>
      <c r="Q92" s="127">
        <v>0</v>
      </c>
      <c r="R92" s="126">
        <v>0</v>
      </c>
      <c r="S92" s="125">
        <v>26.191545080433968</v>
      </c>
      <c r="T92" s="163">
        <v>3.8180259962862451E-2</v>
      </c>
    </row>
    <row r="93" spans="1:20" x14ac:dyDescent="0.3">
      <c r="A93" s="19" t="s">
        <v>205</v>
      </c>
      <c r="B93" s="16" t="s">
        <v>227</v>
      </c>
      <c r="C93" s="127">
        <v>11388</v>
      </c>
      <c r="D93" s="127">
        <v>11388</v>
      </c>
      <c r="E93" s="126">
        <v>1.4646700441021565E-2</v>
      </c>
      <c r="F93" s="126">
        <v>3.3462953795030417E-4</v>
      </c>
      <c r="G93" s="126">
        <v>0.99650586955235199</v>
      </c>
      <c r="H93" s="126">
        <v>0</v>
      </c>
      <c r="I93" s="126">
        <v>0</v>
      </c>
      <c r="J93" s="126">
        <v>0</v>
      </c>
      <c r="K93" s="126">
        <v>0</v>
      </c>
      <c r="L93" s="126">
        <v>0</v>
      </c>
      <c r="M93" s="126">
        <v>0</v>
      </c>
      <c r="N93" s="126">
        <v>0</v>
      </c>
      <c r="O93" s="163">
        <v>772048.63872442895</v>
      </c>
      <c r="P93" s="163">
        <v>9.4477182349596038</v>
      </c>
      <c r="Q93" s="127">
        <v>0</v>
      </c>
      <c r="R93" s="126">
        <v>0</v>
      </c>
      <c r="S93" s="125">
        <v>7.1757990867579906</v>
      </c>
      <c r="T93" s="163">
        <v>0.13935730194082088</v>
      </c>
    </row>
    <row r="94" spans="1:20" x14ac:dyDescent="0.3">
      <c r="A94" s="19" t="s">
        <v>229</v>
      </c>
      <c r="B94" s="16" t="s">
        <v>232</v>
      </c>
      <c r="C94" s="127">
        <v>370350</v>
      </c>
      <c r="D94" s="127">
        <v>368735</v>
      </c>
      <c r="E94" s="126">
        <v>0.47424930515631247</v>
      </c>
      <c r="F94" s="126">
        <v>1.0835056434501705E-2</v>
      </c>
      <c r="G94" s="126">
        <v>8.8371938611957555E-3</v>
      </c>
      <c r="H94" s="126">
        <v>0</v>
      </c>
      <c r="I94" s="126">
        <v>0.15466362038142853</v>
      </c>
      <c r="J94" s="126">
        <v>2.4562675678053644E-2</v>
      </c>
      <c r="K94" s="126">
        <v>0.32717120309420694</v>
      </c>
      <c r="L94" s="126">
        <v>0.15909893082016813</v>
      </c>
      <c r="M94" s="126">
        <v>2.352379612018416E-4</v>
      </c>
      <c r="N94" s="126">
        <v>0</v>
      </c>
      <c r="O94" s="163">
        <v>45932736.676240459</v>
      </c>
      <c r="P94" s="163">
        <v>158.80108238370823</v>
      </c>
      <c r="Q94" s="127">
        <v>1615</v>
      </c>
      <c r="R94" s="126">
        <v>4.3607398406912377E-3</v>
      </c>
      <c r="S94" s="125">
        <v>0.78100985554205482</v>
      </c>
      <c r="T94" s="163">
        <v>1.2748101103900817</v>
      </c>
    </row>
    <row r="95" spans="1:20" x14ac:dyDescent="0.3">
      <c r="A95" s="19" t="s">
        <v>229</v>
      </c>
      <c r="B95" s="16" t="s">
        <v>233</v>
      </c>
      <c r="C95" s="127">
        <v>151692</v>
      </c>
      <c r="D95" s="127">
        <v>151692</v>
      </c>
      <c r="E95" s="126">
        <v>0.19509898869858125</v>
      </c>
      <c r="F95" s="126">
        <v>4.4573782815909326E-3</v>
      </c>
      <c r="G95" s="126">
        <v>4.5831031969655331E-3</v>
      </c>
      <c r="H95" s="126">
        <v>0</v>
      </c>
      <c r="I95" s="126">
        <v>0.13889427761171338</v>
      </c>
      <c r="J95" s="126">
        <v>0.1003827765896957</v>
      </c>
      <c r="K95" s="126">
        <v>0.25082766731053829</v>
      </c>
      <c r="L95" s="126">
        <v>0.26580229015943835</v>
      </c>
      <c r="M95" s="126">
        <v>0</v>
      </c>
      <c r="N95" s="126">
        <v>0</v>
      </c>
      <c r="O95" s="163">
        <v>21495232.864837218</v>
      </c>
      <c r="P95" s="163">
        <v>160.14090209002077</v>
      </c>
      <c r="Q95" s="127">
        <v>0</v>
      </c>
      <c r="R95" s="126">
        <v>0</v>
      </c>
      <c r="S95" s="125">
        <v>0.88486538512248503</v>
      </c>
      <c r="T95" s="163">
        <v>1.1301154015213035</v>
      </c>
    </row>
    <row r="96" spans="1:20" x14ac:dyDescent="0.3">
      <c r="A96" s="19" t="s">
        <v>229</v>
      </c>
      <c r="B96" s="16" t="s">
        <v>235</v>
      </c>
      <c r="C96" s="127">
        <v>235195</v>
      </c>
      <c r="D96" s="127">
        <v>235195</v>
      </c>
      <c r="E96" s="126">
        <v>0.30249654989691488</v>
      </c>
      <c r="F96" s="126">
        <v>6.9110637669671394E-3</v>
      </c>
      <c r="G96" s="126">
        <v>7.4042116018820294E-3</v>
      </c>
      <c r="H96" s="126">
        <v>2.9301039781664522E-3</v>
      </c>
      <c r="I96" s="126">
        <v>0.15965033736246889</v>
      </c>
      <c r="J96" s="126">
        <v>4.2886958196695956E-3</v>
      </c>
      <c r="K96" s="126">
        <v>0.29312818812905733</v>
      </c>
      <c r="L96" s="126">
        <v>0.33238624986295595</v>
      </c>
      <c r="M96" s="126">
        <v>0</v>
      </c>
      <c r="N96" s="126">
        <v>0</v>
      </c>
      <c r="O96" s="163">
        <v>35431856.710551389</v>
      </c>
      <c r="P96" s="163">
        <v>191.328084878429</v>
      </c>
      <c r="Q96" s="127">
        <v>0</v>
      </c>
      <c r="R96" s="126">
        <v>0</v>
      </c>
      <c r="S96" s="125">
        <v>0.78738493590424963</v>
      </c>
      <c r="T96" s="163">
        <v>1.2700268374471486</v>
      </c>
    </row>
    <row r="97" spans="1:20" x14ac:dyDescent="0.3">
      <c r="A97" s="19" t="s">
        <v>229</v>
      </c>
      <c r="B97" s="16" t="s">
        <v>237</v>
      </c>
      <c r="C97" s="127">
        <v>297251</v>
      </c>
      <c r="D97" s="127">
        <v>297251</v>
      </c>
      <c r="E97" s="126">
        <v>0.3823100063921761</v>
      </c>
      <c r="F97" s="126">
        <v>8.7345420429632819E-3</v>
      </c>
      <c r="G97" s="126">
        <v>0.21077679384312259</v>
      </c>
      <c r="H97" s="126">
        <v>0.16731307792386546</v>
      </c>
      <c r="I97" s="126">
        <v>7.6503343992406658E-2</v>
      </c>
      <c r="J97" s="126">
        <v>1.1100808048605151E-2</v>
      </c>
      <c r="K97" s="126">
        <v>0.24752336978502337</v>
      </c>
      <c r="L97" s="126">
        <v>6.8853112156139665E-2</v>
      </c>
      <c r="M97" s="126">
        <v>6.1863075796251596E-2</v>
      </c>
      <c r="N97" s="126">
        <v>1.7557799310441437E-6</v>
      </c>
      <c r="O97" s="163">
        <v>33933316.977398135</v>
      </c>
      <c r="P97" s="163">
        <v>130.58307156699044</v>
      </c>
      <c r="Q97" s="127">
        <v>0</v>
      </c>
      <c r="R97" s="126">
        <v>0</v>
      </c>
      <c r="S97" s="125">
        <v>0.87421068390013823</v>
      </c>
      <c r="T97" s="163">
        <v>1.1438890171630878</v>
      </c>
    </row>
    <row r="98" spans="1:20" x14ac:dyDescent="0.3">
      <c r="A98" s="19" t="s">
        <v>229</v>
      </c>
      <c r="B98" s="16" t="s">
        <v>239</v>
      </c>
      <c r="C98" s="127">
        <v>283067</v>
      </c>
      <c r="D98" s="127">
        <v>283067</v>
      </c>
      <c r="E98" s="126">
        <v>0.36406722459946006</v>
      </c>
      <c r="F98" s="126">
        <v>8.3177537248839781E-3</v>
      </c>
      <c r="G98" s="126">
        <v>0.15556721874859486</v>
      </c>
      <c r="H98" s="126">
        <v>0.11271867838549277</v>
      </c>
      <c r="I98" s="126">
        <v>4.8641380995592565E-2</v>
      </c>
      <c r="J98" s="126">
        <v>7.7680995953202756E-2</v>
      </c>
      <c r="K98" s="126">
        <v>0.26132093286694802</v>
      </c>
      <c r="L98" s="126">
        <v>0.11688746807665794</v>
      </c>
      <c r="M98" s="126">
        <v>2.2164499198371996E-3</v>
      </c>
      <c r="N98" s="126">
        <v>0</v>
      </c>
      <c r="O98" s="163">
        <v>32759787.674531881</v>
      </c>
      <c r="P98" s="163">
        <v>205.37635444910936</v>
      </c>
      <c r="Q98" s="127">
        <v>0</v>
      </c>
      <c r="R98" s="126">
        <v>0</v>
      </c>
      <c r="S98" s="125">
        <v>0.56350969911717019</v>
      </c>
      <c r="T98" s="163">
        <v>1.7745923478631567</v>
      </c>
    </row>
    <row r="99" spans="1:20" x14ac:dyDescent="0.3">
      <c r="A99" s="19" t="s">
        <v>229</v>
      </c>
      <c r="B99" s="16" t="s">
        <v>241</v>
      </c>
      <c r="C99" s="127">
        <v>454714</v>
      </c>
      <c r="D99" s="127">
        <v>454714</v>
      </c>
      <c r="E99" s="126">
        <v>0.5848313790251739</v>
      </c>
      <c r="F99" s="126">
        <v>1.3361497692266825E-2</v>
      </c>
      <c r="G99" s="126">
        <v>3.7734995701766992E-2</v>
      </c>
      <c r="H99" s="126">
        <v>4.1692245350952398E-3</v>
      </c>
      <c r="I99" s="126">
        <v>6.3323302331028786E-2</v>
      </c>
      <c r="J99" s="126">
        <v>0.10324374313953094</v>
      </c>
      <c r="K99" s="126">
        <v>0.27704814332486394</v>
      </c>
      <c r="L99" s="126">
        <v>0.23721221515826119</v>
      </c>
      <c r="M99" s="126">
        <v>0</v>
      </c>
      <c r="N99" s="126">
        <v>0</v>
      </c>
      <c r="O99" s="163">
        <v>59453645.961015768</v>
      </c>
      <c r="P99" s="163">
        <v>287.22123113980837</v>
      </c>
      <c r="Q99" s="127">
        <v>0</v>
      </c>
      <c r="R99" s="126">
        <v>0</v>
      </c>
      <c r="S99" s="125">
        <v>0.45522240353277005</v>
      </c>
      <c r="T99" s="163">
        <v>2.1967284391968929</v>
      </c>
    </row>
    <row r="100" spans="1:20" x14ac:dyDescent="0.3">
      <c r="A100" s="19" t="s">
        <v>229</v>
      </c>
      <c r="B100" s="16" t="s">
        <v>245</v>
      </c>
      <c r="C100" s="127">
        <v>298327</v>
      </c>
      <c r="D100" s="127">
        <v>290320</v>
      </c>
      <c r="E100" s="126">
        <v>0.37339568598853007</v>
      </c>
      <c r="F100" s="126">
        <v>8.5308787721928622E-3</v>
      </c>
      <c r="G100" s="126">
        <v>9.1283034883672953E-2</v>
      </c>
      <c r="H100" s="126">
        <v>5.619591670004126E-2</v>
      </c>
      <c r="I100" s="126">
        <v>5.6408850515422035E-2</v>
      </c>
      <c r="J100" s="126">
        <v>0.16769844843822221</v>
      </c>
      <c r="K100" s="126">
        <v>0.36509867235561494</v>
      </c>
      <c r="L100" s="126">
        <v>6.1292229359723928E-2</v>
      </c>
      <c r="M100" s="126">
        <v>1.6901427376177431E-3</v>
      </c>
      <c r="N100" s="126">
        <v>0</v>
      </c>
      <c r="O100" s="163">
        <v>35161632.79116489</v>
      </c>
      <c r="P100" s="163">
        <v>186.84907584766285</v>
      </c>
      <c r="Q100" s="127">
        <v>8007</v>
      </c>
      <c r="R100" s="126">
        <v>2.6839675926081111E-2</v>
      </c>
      <c r="S100" s="125">
        <v>0.63079104472608916</v>
      </c>
      <c r="T100" s="163">
        <v>1.5427617944330489</v>
      </c>
    </row>
    <row r="101" spans="1:20" x14ac:dyDescent="0.3">
      <c r="A101" s="19" t="s">
        <v>229</v>
      </c>
      <c r="B101" s="16" t="s">
        <v>246</v>
      </c>
      <c r="C101" s="127">
        <v>219039</v>
      </c>
      <c r="D101" s="127">
        <v>204902</v>
      </c>
      <c r="E101" s="126">
        <v>0.26353514346383922</v>
      </c>
      <c r="F101" s="126">
        <v>6.0209221623720782E-3</v>
      </c>
      <c r="G101" s="126">
        <v>0.40664257605866733</v>
      </c>
      <c r="H101" s="126">
        <v>1.3381676238972826E-2</v>
      </c>
      <c r="I101" s="126">
        <v>1.8668887912340348E-2</v>
      </c>
      <c r="J101" s="126">
        <v>0.25533392520308257</v>
      </c>
      <c r="K101" s="126">
        <v>4.6454796981646451E-2</v>
      </c>
      <c r="L101" s="126">
        <v>3.9741379236025817E-2</v>
      </c>
      <c r="M101" s="126">
        <v>1.5632303787936942E-3</v>
      </c>
      <c r="N101" s="126">
        <v>0</v>
      </c>
      <c r="O101" s="163">
        <v>18316927.055669453</v>
      </c>
      <c r="P101" s="163">
        <v>111.89873088281317</v>
      </c>
      <c r="Q101" s="127">
        <v>14137</v>
      </c>
      <c r="R101" s="126">
        <v>6.4541017809613813E-2</v>
      </c>
      <c r="S101" s="125">
        <v>0.74731897059427776</v>
      </c>
      <c r="T101" s="163">
        <v>1.2517532927693473</v>
      </c>
    </row>
    <row r="102" spans="1:20" x14ac:dyDescent="0.3">
      <c r="A102" s="19" t="s">
        <v>229</v>
      </c>
      <c r="B102" s="16" t="s">
        <v>248</v>
      </c>
      <c r="C102" s="127">
        <v>46833</v>
      </c>
      <c r="D102" s="127">
        <v>46823</v>
      </c>
      <c r="E102" s="126">
        <v>6.0221501119595428E-2</v>
      </c>
      <c r="F102" s="126">
        <v>1.37586572316887E-3</v>
      </c>
      <c r="G102" s="126">
        <v>0.16083224349276248</v>
      </c>
      <c r="H102" s="126">
        <v>7.7763445223682157E-2</v>
      </c>
      <c r="I102" s="126">
        <v>6.4886315355325824E-2</v>
      </c>
      <c r="J102" s="126">
        <v>0.17411603904792519</v>
      </c>
      <c r="K102" s="126">
        <v>0.19695997804010976</v>
      </c>
      <c r="L102" s="126">
        <v>0.16293885169628089</v>
      </c>
      <c r="M102" s="126">
        <v>7.9431751453161534E-3</v>
      </c>
      <c r="N102" s="126">
        <v>0</v>
      </c>
      <c r="O102" s="163">
        <v>5577241.4475206891</v>
      </c>
      <c r="P102" s="163">
        <v>106.96255317250372</v>
      </c>
      <c r="Q102" s="127">
        <v>10</v>
      </c>
      <c r="R102" s="126">
        <v>2.1352465142100656E-4</v>
      </c>
      <c r="S102" s="125">
        <v>1.1133602374394125</v>
      </c>
      <c r="T102" s="163">
        <v>0.89799010394691414</v>
      </c>
    </row>
    <row r="103" spans="1:20" x14ac:dyDescent="0.3">
      <c r="A103" s="19" t="s">
        <v>229</v>
      </c>
      <c r="B103" s="16" t="s">
        <v>250</v>
      </c>
      <c r="C103" s="127">
        <v>298082</v>
      </c>
      <c r="D103" s="127">
        <v>298082</v>
      </c>
      <c r="E103" s="126">
        <v>0.38337879881108095</v>
      </c>
      <c r="F103" s="126">
        <v>8.7589604786883178E-3</v>
      </c>
      <c r="G103" s="126">
        <v>0.11284148129320634</v>
      </c>
      <c r="H103" s="126">
        <v>9.6911537115017363E-2</v>
      </c>
      <c r="I103" s="126">
        <v>0.10157525817101946</v>
      </c>
      <c r="J103" s="126">
        <v>0.20323559904012545</v>
      </c>
      <c r="K103" s="126">
        <v>0.30741820697824923</v>
      </c>
      <c r="L103" s="126">
        <v>6.1152546801667991E-2</v>
      </c>
      <c r="M103" s="126">
        <v>1.9579235214669689E-3</v>
      </c>
      <c r="N103" s="126">
        <v>0</v>
      </c>
      <c r="O103" s="163">
        <v>37637292.922810957</v>
      </c>
      <c r="P103" s="163">
        <v>159.45775769833438</v>
      </c>
      <c r="Q103" s="127">
        <v>0</v>
      </c>
      <c r="R103" s="126">
        <v>0</v>
      </c>
      <c r="S103" s="125">
        <v>0.79183915835239971</v>
      </c>
      <c r="T103" s="163">
        <v>1.2628827324992691</v>
      </c>
    </row>
    <row r="104" spans="1:20" x14ac:dyDescent="0.3">
      <c r="A104" s="19" t="s">
        <v>229</v>
      </c>
      <c r="B104" s="16" t="s">
        <v>252</v>
      </c>
      <c r="C104" s="127">
        <v>39537</v>
      </c>
      <c r="D104" s="127">
        <v>36504</v>
      </c>
      <c r="E104" s="126">
        <v>4.6949697304096524E-2</v>
      </c>
      <c r="F104" s="126">
        <v>1.07264810795029E-3</v>
      </c>
      <c r="G104" s="126">
        <v>0.12566647288318794</v>
      </c>
      <c r="H104" s="126">
        <v>3.403074204616003E-2</v>
      </c>
      <c r="I104" s="126">
        <v>1.8726829818662541E-2</v>
      </c>
      <c r="J104" s="126">
        <v>0.22442870186971559</v>
      </c>
      <c r="K104" s="126">
        <v>1.7177447542745715E-2</v>
      </c>
      <c r="L104" s="126">
        <v>0.33699779218245579</v>
      </c>
      <c r="M104" s="126">
        <v>1.5598233598459858E-2</v>
      </c>
      <c r="N104" s="126">
        <v>0</v>
      </c>
      <c r="O104" s="163">
        <v>4558061.7222055411</v>
      </c>
      <c r="P104" s="163">
        <v>95.906697853922935</v>
      </c>
      <c r="Q104" s="127">
        <v>3033</v>
      </c>
      <c r="R104" s="126">
        <v>7.6712952424311406E-2</v>
      </c>
      <c r="S104" s="125">
        <v>1.2020638895212079</v>
      </c>
      <c r="T104" s="163">
        <v>0.76808483777300851</v>
      </c>
    </row>
    <row r="105" spans="1:20" x14ac:dyDescent="0.3">
      <c r="A105" s="19" t="s">
        <v>229</v>
      </c>
      <c r="B105" s="16" t="s">
        <v>256</v>
      </c>
      <c r="C105" s="127">
        <v>88651</v>
      </c>
      <c r="D105" s="127">
        <v>87740</v>
      </c>
      <c r="E105" s="126">
        <v>0.11284698776740711</v>
      </c>
      <c r="F105" s="126">
        <v>2.5781871847347813E-3</v>
      </c>
      <c r="G105" s="126">
        <v>0.18657611776476288</v>
      </c>
      <c r="H105" s="126">
        <v>8.3390888685313802E-3</v>
      </c>
      <c r="I105" s="126">
        <v>0.11336284186161209</v>
      </c>
      <c r="J105" s="126">
        <v>6.0819764995438848E-2</v>
      </c>
      <c r="K105" s="126">
        <v>0.25262542658914894</v>
      </c>
      <c r="L105" s="126">
        <v>0.17365841519484326</v>
      </c>
      <c r="M105" s="126">
        <v>0</v>
      </c>
      <c r="N105" s="126">
        <v>0</v>
      </c>
      <c r="O105" s="163">
        <v>9539846.8947532419</v>
      </c>
      <c r="P105" s="163">
        <v>91.424256516749324</v>
      </c>
      <c r="Q105" s="127">
        <v>911</v>
      </c>
      <c r="R105" s="126">
        <v>1.0276251818930413E-2</v>
      </c>
      <c r="S105" s="125">
        <v>1.1770538403402104</v>
      </c>
      <c r="T105" s="163">
        <v>0.8408483233825601</v>
      </c>
    </row>
    <row r="106" spans="1:20" x14ac:dyDescent="0.3">
      <c r="A106" s="19" t="s">
        <v>229</v>
      </c>
      <c r="B106" s="16" t="s">
        <v>257</v>
      </c>
      <c r="C106" s="127">
        <v>124291</v>
      </c>
      <c r="D106" s="127">
        <v>123493</v>
      </c>
      <c r="E106" s="126">
        <v>0.15883078482289043</v>
      </c>
      <c r="F106" s="126">
        <v>3.6287676088950574E-3</v>
      </c>
      <c r="G106" s="126">
        <v>7.25921725417914E-2</v>
      </c>
      <c r="H106" s="126">
        <v>1.2731708002174885E-2</v>
      </c>
      <c r="I106" s="126">
        <v>3.2959285947918499E-2</v>
      </c>
      <c r="J106" s="126">
        <v>1.0272124739199959E-2</v>
      </c>
      <c r="K106" s="126">
        <v>0.22949017628259782</v>
      </c>
      <c r="L106" s="126">
        <v>0.34780061738673124</v>
      </c>
      <c r="M106" s="126">
        <v>8.6530278742322892E-4</v>
      </c>
      <c r="N106" s="126">
        <v>0</v>
      </c>
      <c r="O106" s="163">
        <v>13486069.112456648</v>
      </c>
      <c r="P106" s="163">
        <v>92.318486277957916</v>
      </c>
      <c r="Q106" s="127">
        <v>798</v>
      </c>
      <c r="R106" s="126">
        <v>6.4204166029720577E-3</v>
      </c>
      <c r="S106" s="125">
        <v>1.1753224288162458</v>
      </c>
      <c r="T106" s="163">
        <v>0.84536767021262027</v>
      </c>
    </row>
    <row r="107" spans="1:20" x14ac:dyDescent="0.3">
      <c r="A107" s="19" t="s">
        <v>229</v>
      </c>
      <c r="B107" s="16" t="s">
        <v>259</v>
      </c>
      <c r="C107" s="127">
        <v>53015</v>
      </c>
      <c r="D107" s="127">
        <v>53015</v>
      </c>
      <c r="E107" s="126">
        <v>6.8185355100171957E-2</v>
      </c>
      <c r="F107" s="126">
        <v>1.5578139229395307E-3</v>
      </c>
      <c r="G107" s="126">
        <v>0.25653973225513094</v>
      </c>
      <c r="H107" s="126">
        <v>5.5978332827657708E-3</v>
      </c>
      <c r="I107" s="126">
        <v>0.15985092137688614</v>
      </c>
      <c r="J107" s="126">
        <v>0.13817514513324075</v>
      </c>
      <c r="K107" s="126">
        <v>3.9692950569481772E-2</v>
      </c>
      <c r="L107" s="126">
        <v>0.2036970054224769</v>
      </c>
      <c r="M107" s="126">
        <v>1.4219684345578586E-2</v>
      </c>
      <c r="N107" s="126">
        <v>0</v>
      </c>
      <c r="O107" s="163">
        <v>5212713.8851775564</v>
      </c>
      <c r="P107" s="163">
        <v>87.81969919600985</v>
      </c>
      <c r="Q107" s="127">
        <v>0</v>
      </c>
      <c r="R107" s="126">
        <v>0</v>
      </c>
      <c r="S107" s="125">
        <v>1.1196265207960012</v>
      </c>
      <c r="T107" s="163">
        <v>0.8931549775089711</v>
      </c>
    </row>
    <row r="108" spans="1:20" x14ac:dyDescent="0.3">
      <c r="A108" s="19" t="s">
        <v>229</v>
      </c>
      <c r="B108" s="16" t="s">
        <v>261</v>
      </c>
      <c r="C108" s="127">
        <v>99776</v>
      </c>
      <c r="D108" s="127">
        <v>99776</v>
      </c>
      <c r="E108" s="126">
        <v>0.12832711478779132</v>
      </c>
      <c r="F108" s="126">
        <v>2.9318578133587592E-3</v>
      </c>
      <c r="G108" s="126">
        <v>0.20605982079713014</v>
      </c>
      <c r="H108" s="126">
        <v>4.2310582505053814E-3</v>
      </c>
      <c r="I108" s="126">
        <v>0.16100304352855171</v>
      </c>
      <c r="J108" s="126">
        <v>0.12084158791216128</v>
      </c>
      <c r="K108" s="126">
        <v>0.29424883529437384</v>
      </c>
      <c r="L108" s="126">
        <v>1.4683992896216337E-2</v>
      </c>
      <c r="M108" s="126">
        <v>2.297962720633551E-2</v>
      </c>
      <c r="N108" s="126">
        <v>6.3476436109604121E-6</v>
      </c>
      <c r="O108" s="163">
        <v>10744172.036869509</v>
      </c>
      <c r="P108" s="163">
        <v>142.88412842435679</v>
      </c>
      <c r="Q108" s="127">
        <v>0</v>
      </c>
      <c r="R108" s="126">
        <v>0</v>
      </c>
      <c r="S108" s="125">
        <v>0.75363814945477869</v>
      </c>
      <c r="T108" s="163">
        <v>1.326896735155263</v>
      </c>
    </row>
    <row r="109" spans="1:20" x14ac:dyDescent="0.3">
      <c r="A109" s="19" t="s">
        <v>229</v>
      </c>
      <c r="B109" s="16" t="s">
        <v>263</v>
      </c>
      <c r="C109" s="127">
        <v>283873</v>
      </c>
      <c r="D109" s="127">
        <v>282832</v>
      </c>
      <c r="E109" s="126">
        <v>0.36376497884922826</v>
      </c>
      <c r="F109" s="126">
        <v>8.3108483910748539E-3</v>
      </c>
      <c r="G109" s="126">
        <v>0.11361667898052896</v>
      </c>
      <c r="H109" s="126">
        <v>0</v>
      </c>
      <c r="I109" s="126">
        <v>0.26560524968347243</v>
      </c>
      <c r="J109" s="126">
        <v>7.0310192564796573E-3</v>
      </c>
      <c r="K109" s="126">
        <v>0.44048107081299626</v>
      </c>
      <c r="L109" s="126">
        <v>7.6658926195859359E-2</v>
      </c>
      <c r="M109" s="126">
        <v>1.2999412387783347E-2</v>
      </c>
      <c r="N109" s="126">
        <v>1.8711334458654958E-6</v>
      </c>
      <c r="O109" s="163">
        <v>35716702.844699986</v>
      </c>
      <c r="P109" s="163">
        <v>151.84252682444662</v>
      </c>
      <c r="Q109" s="127">
        <v>1041</v>
      </c>
      <c r="R109" s="126">
        <v>3.6671328375717312E-3</v>
      </c>
      <c r="S109" s="125">
        <v>0.82861702240086232</v>
      </c>
      <c r="T109" s="163">
        <v>1.2024045369905876</v>
      </c>
    </row>
    <row r="110" spans="1:20" x14ac:dyDescent="0.3">
      <c r="A110" s="19" t="s">
        <v>229</v>
      </c>
      <c r="B110" s="16" t="s">
        <v>265</v>
      </c>
      <c r="C110" s="127">
        <v>193940</v>
      </c>
      <c r="D110" s="127">
        <v>193886</v>
      </c>
      <c r="E110" s="126">
        <v>0.24936689161467396</v>
      </c>
      <c r="F110" s="126">
        <v>5.6972236209196234E-3</v>
      </c>
      <c r="G110" s="126">
        <v>7.4795672890751619E-2</v>
      </c>
      <c r="H110" s="126">
        <v>1.291872522251918E-4</v>
      </c>
      <c r="I110" s="126">
        <v>0.2471639104379186</v>
      </c>
      <c r="J110" s="126">
        <v>2.6693932992070193E-3</v>
      </c>
      <c r="K110" s="126">
        <v>0.37406272708186172</v>
      </c>
      <c r="L110" s="126">
        <v>0.13137586129335732</v>
      </c>
      <c r="M110" s="126">
        <v>1.3906267300793965E-3</v>
      </c>
      <c r="N110" s="126">
        <v>0</v>
      </c>
      <c r="O110" s="163">
        <v>23776097.977219403</v>
      </c>
      <c r="P110" s="163">
        <v>201.7590880928974</v>
      </c>
      <c r="Q110" s="127">
        <v>54</v>
      </c>
      <c r="R110" s="126">
        <v>2.7843662988553161E-4</v>
      </c>
      <c r="S110" s="125">
        <v>0.60763122615241827</v>
      </c>
      <c r="T110" s="163">
        <v>1.6452768066257086</v>
      </c>
    </row>
    <row r="111" spans="1:20" x14ac:dyDescent="0.3">
      <c r="A111" s="19" t="s">
        <v>229</v>
      </c>
      <c r="B111" s="16" t="s">
        <v>269</v>
      </c>
      <c r="C111" s="127">
        <v>174827</v>
      </c>
      <c r="D111" s="127">
        <v>174827</v>
      </c>
      <c r="E111" s="126">
        <v>0.22485411819480833</v>
      </c>
      <c r="F111" s="126">
        <v>5.13718635679995E-3</v>
      </c>
      <c r="G111" s="126">
        <v>9.2862326245318916E-3</v>
      </c>
      <c r="H111" s="126">
        <v>1.4822401521825557E-2</v>
      </c>
      <c r="I111" s="126">
        <v>7.1069455309338059E-2</v>
      </c>
      <c r="J111" s="126">
        <v>7.7041485255552572E-2</v>
      </c>
      <c r="K111" s="126">
        <v>0.43591262779097179</v>
      </c>
      <c r="L111" s="126">
        <v>0.2799349918506443</v>
      </c>
      <c r="M111" s="126">
        <v>0</v>
      </c>
      <c r="N111" s="126">
        <v>0</v>
      </c>
      <c r="O111" s="163">
        <v>29819644.598194297</v>
      </c>
      <c r="P111" s="163">
        <v>102.77709855687894</v>
      </c>
      <c r="Q111" s="127">
        <v>0</v>
      </c>
      <c r="R111" s="126">
        <v>0</v>
      </c>
      <c r="S111" s="125">
        <v>1.6595777540082481</v>
      </c>
      <c r="T111" s="163">
        <v>0.60256290950199731</v>
      </c>
    </row>
    <row r="112" spans="1:20" x14ac:dyDescent="0.3">
      <c r="A112" s="19" t="s">
        <v>229</v>
      </c>
      <c r="B112" s="16" t="s">
        <v>270</v>
      </c>
      <c r="C112" s="127">
        <v>157724</v>
      </c>
      <c r="D112" s="127">
        <v>157724</v>
      </c>
      <c r="E112" s="126">
        <v>0.2028570583385744</v>
      </c>
      <c r="F112" s="126">
        <v>4.6346249774915499E-3</v>
      </c>
      <c r="G112" s="126">
        <v>0.10527544249564787</v>
      </c>
      <c r="H112" s="126">
        <v>2.2388265867291771E-2</v>
      </c>
      <c r="I112" s="126">
        <v>0.14517927894277335</v>
      </c>
      <c r="J112" s="126">
        <v>0.27731428937973213</v>
      </c>
      <c r="K112" s="126">
        <v>0.28308522753540583</v>
      </c>
      <c r="L112" s="126">
        <v>7.9017569500205026E-2</v>
      </c>
      <c r="M112" s="126">
        <v>1.3615385732082687E-2</v>
      </c>
      <c r="N112" s="126">
        <v>0</v>
      </c>
      <c r="O112" s="163">
        <v>21498530.906074747</v>
      </c>
      <c r="P112" s="163">
        <v>99.829724850824448</v>
      </c>
      <c r="Q112" s="127">
        <v>0</v>
      </c>
      <c r="R112" s="126">
        <v>0</v>
      </c>
      <c r="S112" s="125">
        <v>1.3653724227130937</v>
      </c>
      <c r="T112" s="163">
        <v>0.73240090642297262</v>
      </c>
    </row>
    <row r="113" spans="1:20" x14ac:dyDescent="0.3">
      <c r="A113" s="19" t="s">
        <v>229</v>
      </c>
      <c r="B113" s="16" t="s">
        <v>272</v>
      </c>
      <c r="C113" s="127">
        <v>417204</v>
      </c>
      <c r="D113" s="127">
        <v>417204</v>
      </c>
      <c r="E113" s="126">
        <v>0.53658781267965938</v>
      </c>
      <c r="F113" s="126">
        <v>1.225928887873364E-2</v>
      </c>
      <c r="G113" s="126">
        <v>3.6638526745974828E-2</v>
      </c>
      <c r="H113" s="126">
        <v>1.62757555679553E-2</v>
      </c>
      <c r="I113" s="126">
        <v>6.6987052491737392E-2</v>
      </c>
      <c r="J113" s="126">
        <v>6.2172584060731381E-2</v>
      </c>
      <c r="K113" s="126">
        <v>0.31794072119155442</v>
      </c>
      <c r="L113" s="126">
        <v>0.35140537836998104</v>
      </c>
      <c r="M113" s="126">
        <v>0</v>
      </c>
      <c r="N113" s="126">
        <v>0</v>
      </c>
      <c r="O113" s="163">
        <v>66599465.266383119</v>
      </c>
      <c r="P113" s="163">
        <v>294.986801964748</v>
      </c>
      <c r="Q113" s="127">
        <v>0</v>
      </c>
      <c r="R113" s="126">
        <v>0</v>
      </c>
      <c r="S113" s="125">
        <v>0.54115252969770189</v>
      </c>
      <c r="T113" s="163">
        <v>1.8479078358159373</v>
      </c>
    </row>
    <row r="114" spans="1:20" x14ac:dyDescent="0.3">
      <c r="A114" s="19" t="s">
        <v>229</v>
      </c>
      <c r="B114" s="16" t="s">
        <v>274</v>
      </c>
      <c r="C114" s="127">
        <v>151577</v>
      </c>
      <c r="D114" s="127">
        <v>151572</v>
      </c>
      <c r="E114" s="126">
        <v>0.19494465044314371</v>
      </c>
      <c r="F114" s="126">
        <v>4.4538521536884E-3</v>
      </c>
      <c r="G114" s="126">
        <v>5.9211485082026151E-2</v>
      </c>
      <c r="H114" s="126">
        <v>0.16559487029397557</v>
      </c>
      <c r="I114" s="126">
        <v>0.11331125804570452</v>
      </c>
      <c r="J114" s="126">
        <v>9.8997603807578674E-2</v>
      </c>
      <c r="K114" s="126">
        <v>0.25504349301728091</v>
      </c>
      <c r="L114" s="126">
        <v>0.10725384138213338</v>
      </c>
      <c r="M114" s="126">
        <v>1.7248456265625637E-4</v>
      </c>
      <c r="N114" s="126">
        <v>0</v>
      </c>
      <c r="O114" s="163">
        <v>20672520.736781534</v>
      </c>
      <c r="P114" s="163">
        <v>120.529640360446</v>
      </c>
      <c r="Q114" s="127">
        <v>5</v>
      </c>
      <c r="R114" s="126">
        <v>3.2986534896455266E-5</v>
      </c>
      <c r="S114" s="125">
        <v>1.1315305092461256</v>
      </c>
      <c r="T114" s="163">
        <v>0.88372960807864076</v>
      </c>
    </row>
    <row r="115" spans="1:20" x14ac:dyDescent="0.3">
      <c r="A115" s="19" t="s">
        <v>229</v>
      </c>
      <c r="B115" s="16" t="s">
        <v>276</v>
      </c>
      <c r="C115" s="127">
        <v>101925</v>
      </c>
      <c r="D115" s="127">
        <v>101925</v>
      </c>
      <c r="E115" s="126">
        <v>0.13109105571225177</v>
      </c>
      <c r="F115" s="126">
        <v>2.9950048872132728E-3</v>
      </c>
      <c r="G115" s="126">
        <v>5.7926675381739672E-2</v>
      </c>
      <c r="H115" s="126">
        <v>0.12965420849972115</v>
      </c>
      <c r="I115" s="126">
        <v>7.5825610157864334E-2</v>
      </c>
      <c r="J115" s="126">
        <v>0.10263641423836309</v>
      </c>
      <c r="K115" s="126">
        <v>0.51798360194022963</v>
      </c>
      <c r="L115" s="126">
        <v>3.6107056293755387E-2</v>
      </c>
      <c r="M115" s="126">
        <v>0</v>
      </c>
      <c r="N115" s="126">
        <v>0</v>
      </c>
      <c r="O115" s="163">
        <v>16403279.449277028</v>
      </c>
      <c r="P115" s="163">
        <v>159.61310754485331</v>
      </c>
      <c r="Q115" s="127">
        <v>0</v>
      </c>
      <c r="R115" s="126">
        <v>0</v>
      </c>
      <c r="S115" s="125">
        <v>1.008280598479274</v>
      </c>
      <c r="T115" s="163">
        <v>0.99178740670824861</v>
      </c>
    </row>
    <row r="116" spans="1:20" x14ac:dyDescent="0.3">
      <c r="A116" s="19" t="s">
        <v>229</v>
      </c>
      <c r="B116" s="16" t="s">
        <v>280</v>
      </c>
      <c r="C116" s="127">
        <v>59180</v>
      </c>
      <c r="D116" s="127">
        <v>58695</v>
      </c>
      <c r="E116" s="126">
        <v>7.5490699190881694E-2</v>
      </c>
      <c r="F116" s="126">
        <v>1.7247173103260541E-3</v>
      </c>
      <c r="G116" s="126">
        <v>0.1355326441388712</v>
      </c>
      <c r="H116" s="126">
        <v>0.22358268406199042</v>
      </c>
      <c r="I116" s="126">
        <v>9.1194973467330909E-2</v>
      </c>
      <c r="J116" s="126">
        <v>0.15449183859320839</v>
      </c>
      <c r="K116" s="126">
        <v>0.29514775373654817</v>
      </c>
      <c r="L116" s="126">
        <v>4.216772979538147E-2</v>
      </c>
      <c r="M116" s="126">
        <v>0</v>
      </c>
      <c r="N116" s="126">
        <v>0</v>
      </c>
      <c r="O116" s="163">
        <v>8921427.7268950455</v>
      </c>
      <c r="P116" s="163">
        <v>66.929950312427664</v>
      </c>
      <c r="Q116" s="127">
        <v>485</v>
      </c>
      <c r="R116" s="126">
        <v>8.1953362622507603E-3</v>
      </c>
      <c r="S116" s="125">
        <v>2.2523656640757013</v>
      </c>
      <c r="T116" s="163">
        <v>0.44033909749052852</v>
      </c>
    </row>
    <row r="117" spans="1:20" x14ac:dyDescent="0.3">
      <c r="A117" s="19" t="s">
        <v>229</v>
      </c>
      <c r="B117" s="16" t="s">
        <v>281</v>
      </c>
      <c r="C117" s="127">
        <v>130691</v>
      </c>
      <c r="D117" s="127">
        <v>116529</v>
      </c>
      <c r="E117" s="126">
        <v>0.14987402139899911</v>
      </c>
      <c r="F117" s="126">
        <v>3.4241346529514396E-3</v>
      </c>
      <c r="G117" s="126">
        <v>0.30369644731864881</v>
      </c>
      <c r="H117" s="126">
        <v>4.3424531062824831E-2</v>
      </c>
      <c r="I117" s="126">
        <v>5.5182579210130187E-2</v>
      </c>
      <c r="J117" s="126">
        <v>0.28718514362807801</v>
      </c>
      <c r="K117" s="126">
        <v>8.2235159943525343E-2</v>
      </c>
      <c r="L117" s="126">
        <v>3.7572961008679684E-2</v>
      </c>
      <c r="M117" s="126">
        <v>3.2307280067135919E-3</v>
      </c>
      <c r="N117" s="126">
        <v>0</v>
      </c>
      <c r="O117" s="163">
        <v>11939813.627547804</v>
      </c>
      <c r="P117" s="163">
        <v>244.3378551047314</v>
      </c>
      <c r="Q117" s="127">
        <v>14162</v>
      </c>
      <c r="R117" s="126">
        <v>0.1083624733149184</v>
      </c>
      <c r="S117" s="125">
        <v>0.37390485955421565</v>
      </c>
      <c r="T117" s="163">
        <v>2.3846641836859983</v>
      </c>
    </row>
    <row r="118" spans="1:20" x14ac:dyDescent="0.3">
      <c r="A118" s="19" t="s">
        <v>229</v>
      </c>
      <c r="B118" s="16" t="s">
        <v>283</v>
      </c>
      <c r="C118" s="127">
        <v>103495</v>
      </c>
      <c r="D118" s="127">
        <v>102902</v>
      </c>
      <c r="E118" s="126">
        <v>0.13234762634193897</v>
      </c>
      <c r="F118" s="126">
        <v>3.0237134452197226E-3</v>
      </c>
      <c r="G118" s="126">
        <v>0.23037391482388933</v>
      </c>
      <c r="H118" s="126">
        <v>0.25139781532138405</v>
      </c>
      <c r="I118" s="126">
        <v>0.12422801615209904</v>
      </c>
      <c r="J118" s="126">
        <v>0.23758634329195114</v>
      </c>
      <c r="K118" s="126">
        <v>1.5848018521461192E-2</v>
      </c>
      <c r="L118" s="126">
        <v>6.510833415614127E-2</v>
      </c>
      <c r="M118" s="126">
        <v>0</v>
      </c>
      <c r="N118" s="126">
        <v>0</v>
      </c>
      <c r="O118" s="163">
        <v>12877731.159104025</v>
      </c>
      <c r="P118" s="163">
        <v>187.45696550219114</v>
      </c>
      <c r="Q118" s="127">
        <v>593</v>
      </c>
      <c r="R118" s="126">
        <v>5.729745398328422E-3</v>
      </c>
      <c r="S118" s="125">
        <v>0.66377119667616791</v>
      </c>
      <c r="T118" s="163">
        <v>1.4979111169337818</v>
      </c>
    </row>
    <row r="119" spans="1:20" x14ac:dyDescent="0.3">
      <c r="A119" s="19" t="s">
        <v>285</v>
      </c>
      <c r="B119" s="16" t="s">
        <v>288</v>
      </c>
      <c r="C119" s="127">
        <v>44</v>
      </c>
      <c r="D119" s="127">
        <v>44</v>
      </c>
      <c r="E119" s="126">
        <v>5.6590693660427545E-5</v>
      </c>
      <c r="F119" s="126">
        <v>1.2929135642618003E-6</v>
      </c>
      <c r="G119" s="126">
        <v>1</v>
      </c>
      <c r="H119" s="126">
        <v>0</v>
      </c>
      <c r="I119" s="126">
        <v>0</v>
      </c>
      <c r="J119" s="126">
        <v>0</v>
      </c>
      <c r="K119" s="126">
        <v>0</v>
      </c>
      <c r="L119" s="126">
        <v>0</v>
      </c>
      <c r="M119" s="126">
        <v>0</v>
      </c>
      <c r="N119" s="126">
        <v>0</v>
      </c>
      <c r="O119" s="163">
        <v>2981.1927787782524</v>
      </c>
      <c r="P119" s="163">
        <v>1.1216810879634028E-2</v>
      </c>
      <c r="Q119" s="127">
        <v>0</v>
      </c>
      <c r="R119" s="126">
        <v>0</v>
      </c>
      <c r="S119" s="125">
        <v>6040.431818181818</v>
      </c>
      <c r="T119" s="163">
        <v>1.6555107815139646E-4</v>
      </c>
    </row>
    <row r="120" spans="1:20" x14ac:dyDescent="0.3">
      <c r="A120" s="19" t="s">
        <v>285</v>
      </c>
      <c r="B120" s="16" t="s">
        <v>290</v>
      </c>
      <c r="C120" s="165"/>
      <c r="D120" s="127"/>
      <c r="E120" s="127"/>
      <c r="F120" s="126"/>
      <c r="G120" s="126"/>
      <c r="H120" s="126"/>
      <c r="I120" s="126"/>
      <c r="J120" s="126"/>
      <c r="K120" s="126"/>
      <c r="L120" s="126"/>
      <c r="M120" s="126"/>
      <c r="N120" s="126"/>
      <c r="O120" s="163"/>
      <c r="P120" s="163"/>
      <c r="Q120" s="127"/>
      <c r="R120" s="126"/>
      <c r="S120" s="125"/>
      <c r="T120" s="163"/>
    </row>
    <row r="121" spans="1:20" x14ac:dyDescent="0.3">
      <c r="A121" s="19" t="s">
        <v>285</v>
      </c>
      <c r="B121" s="16" t="s">
        <v>292</v>
      </c>
      <c r="C121" s="168"/>
      <c r="D121" s="127"/>
      <c r="E121" s="127"/>
      <c r="F121" s="126"/>
      <c r="G121" s="126"/>
      <c r="H121" s="126"/>
      <c r="I121" s="126"/>
      <c r="J121" s="126"/>
      <c r="K121" s="126"/>
      <c r="L121" s="126"/>
      <c r="M121" s="126"/>
      <c r="N121" s="126"/>
      <c r="O121" s="163"/>
      <c r="P121" s="163"/>
      <c r="Q121" s="127"/>
      <c r="R121" s="126"/>
      <c r="S121" s="125"/>
      <c r="T121" s="163"/>
    </row>
    <row r="122" spans="1:20" x14ac:dyDescent="0.3">
      <c r="A122" s="19" t="s">
        <v>285</v>
      </c>
      <c r="B122" s="16" t="s">
        <v>294</v>
      </c>
      <c r="C122" s="168"/>
      <c r="D122" s="127"/>
      <c r="E122" s="127"/>
      <c r="F122" s="126"/>
      <c r="G122" s="126"/>
      <c r="H122" s="126"/>
      <c r="I122" s="126"/>
      <c r="J122" s="126"/>
      <c r="K122" s="126"/>
      <c r="L122" s="126"/>
      <c r="M122" s="126"/>
      <c r="N122" s="126"/>
      <c r="O122" s="163"/>
      <c r="P122" s="163"/>
      <c r="Q122" s="127"/>
      <c r="R122" s="126"/>
      <c r="S122" s="125"/>
      <c r="T122" s="163"/>
    </row>
    <row r="123" spans="1:20" x14ac:dyDescent="0.3">
      <c r="A123" s="19" t="s">
        <v>285</v>
      </c>
      <c r="B123" s="16" t="s">
        <v>296</v>
      </c>
      <c r="C123" s="168"/>
      <c r="D123" s="127"/>
      <c r="E123" s="127"/>
      <c r="F123" s="126"/>
      <c r="G123" s="126"/>
      <c r="H123" s="126"/>
      <c r="I123" s="126"/>
      <c r="J123" s="126"/>
      <c r="K123" s="126"/>
      <c r="L123" s="126"/>
      <c r="M123" s="126"/>
      <c r="N123" s="126"/>
      <c r="O123" s="163"/>
      <c r="P123" s="163"/>
      <c r="Q123" s="127"/>
      <c r="R123" s="126"/>
      <c r="S123" s="125"/>
      <c r="T123" s="163"/>
    </row>
    <row r="124" spans="1:20" x14ac:dyDescent="0.3">
      <c r="A124" s="19" t="s">
        <v>285</v>
      </c>
      <c r="B124" s="16" t="s">
        <v>298</v>
      </c>
      <c r="C124" s="127">
        <v>25073</v>
      </c>
      <c r="D124" s="127">
        <v>24025</v>
      </c>
      <c r="E124" s="126">
        <v>3.0899804890722086E-2</v>
      </c>
      <c r="F124" s="126">
        <v>7.0596019048613083E-4</v>
      </c>
      <c r="G124" s="126">
        <v>0.68705306440916525</v>
      </c>
      <c r="H124" s="126">
        <v>0</v>
      </c>
      <c r="I124" s="126">
        <v>0.12508780651604887</v>
      </c>
      <c r="J124" s="126">
        <v>1.4487193734226786E-2</v>
      </c>
      <c r="K124" s="126">
        <v>0</v>
      </c>
      <c r="L124" s="126">
        <v>3.9169154263045099E-4</v>
      </c>
      <c r="M124" s="126">
        <v>1.2000188397284041E-4</v>
      </c>
      <c r="N124" s="126">
        <v>0</v>
      </c>
      <c r="O124" s="163">
        <v>1800825.6154687279</v>
      </c>
      <c r="P124" s="163">
        <v>7.5786582475600666</v>
      </c>
      <c r="Q124" s="127">
        <v>1048</v>
      </c>
      <c r="R124" s="126">
        <v>4.1797949986040764E-2</v>
      </c>
      <c r="S124" s="125">
        <v>9.4770470226937338</v>
      </c>
      <c r="T124" s="163">
        <v>0.10110766019409304</v>
      </c>
    </row>
    <row r="125" spans="1:20" x14ac:dyDescent="0.3">
      <c r="A125" s="19" t="s">
        <v>285</v>
      </c>
      <c r="B125" s="16" t="s">
        <v>300</v>
      </c>
      <c r="C125" s="127">
        <v>55533</v>
      </c>
      <c r="D125" s="127">
        <v>55504</v>
      </c>
      <c r="E125" s="126">
        <v>7.1386587748372046E-2</v>
      </c>
      <c r="F125" s="126">
        <v>1.6309516925178858E-3</v>
      </c>
      <c r="G125" s="126">
        <v>0.62798510957070031</v>
      </c>
      <c r="H125" s="126">
        <v>0</v>
      </c>
      <c r="I125" s="126">
        <v>9.8865407165735331E-2</v>
      </c>
      <c r="J125" s="126">
        <v>2.7734696398062638E-2</v>
      </c>
      <c r="K125" s="126">
        <v>0.12792132532055023</v>
      </c>
      <c r="L125" s="126">
        <v>3.4744063667309935E-2</v>
      </c>
      <c r="M125" s="126">
        <v>5.6187875081420468E-3</v>
      </c>
      <c r="N125" s="126">
        <v>1.1874980751193417E-5</v>
      </c>
      <c r="O125" s="163">
        <v>4615283.2706269482</v>
      </c>
      <c r="P125" s="163">
        <v>17.500363145803199</v>
      </c>
      <c r="Q125" s="127">
        <v>29</v>
      </c>
      <c r="R125" s="126">
        <v>5.222120180793402E-4</v>
      </c>
      <c r="S125" s="125">
        <v>4.7489780851025518</v>
      </c>
      <c r="T125" s="163">
        <v>0.21046165513318799</v>
      </c>
    </row>
    <row r="126" spans="1:20" x14ac:dyDescent="0.3">
      <c r="A126" s="19" t="s">
        <v>285</v>
      </c>
      <c r="B126" s="16" t="s">
        <v>304</v>
      </c>
      <c r="C126" s="127">
        <v>12089</v>
      </c>
      <c r="D126" s="127">
        <v>12089</v>
      </c>
      <c r="E126" s="126">
        <v>1.5548293083202467E-2</v>
      </c>
      <c r="F126" s="126">
        <v>3.5522800178092965E-4</v>
      </c>
      <c r="G126" s="126">
        <v>0.34919736091608372</v>
      </c>
      <c r="H126" s="126">
        <v>0.38829055029098908</v>
      </c>
      <c r="I126" s="126">
        <v>0.1148143597754471</v>
      </c>
      <c r="J126" s="126">
        <v>8.7168839297163292E-2</v>
      </c>
      <c r="K126" s="126">
        <v>4.0560725752229552E-3</v>
      </c>
      <c r="L126" s="126">
        <v>5.2242214768871656E-2</v>
      </c>
      <c r="M126" s="126">
        <v>0</v>
      </c>
      <c r="N126" s="126">
        <v>0</v>
      </c>
      <c r="O126" s="163">
        <v>1449201.8864919771</v>
      </c>
      <c r="P126" s="163">
        <v>5.6718454470778887</v>
      </c>
      <c r="Q126" s="127">
        <v>0</v>
      </c>
      <c r="R126" s="126">
        <v>0</v>
      </c>
      <c r="S126" s="125">
        <v>21.135577797998181</v>
      </c>
      <c r="T126" s="163">
        <v>4.7313587050111933E-2</v>
      </c>
    </row>
    <row r="127" spans="1:20" x14ac:dyDescent="0.3">
      <c r="A127" s="19" t="s">
        <v>285</v>
      </c>
      <c r="B127" s="16" t="s">
        <v>305</v>
      </c>
      <c r="C127" s="127">
        <v>151769</v>
      </c>
      <c r="D127" s="127">
        <v>151632</v>
      </c>
      <c r="E127" s="126">
        <v>0.19502181957086248</v>
      </c>
      <c r="F127" s="126">
        <v>4.4556152176396663E-3</v>
      </c>
      <c r="G127" s="126">
        <v>0.45203296888789218</v>
      </c>
      <c r="H127" s="126">
        <v>7.2529500357654516E-3</v>
      </c>
      <c r="I127" s="126">
        <v>0.15889404024531972</v>
      </c>
      <c r="J127" s="126">
        <v>3.7632993256152492E-2</v>
      </c>
      <c r="K127" s="126">
        <v>0.18012399543746155</v>
      </c>
      <c r="L127" s="126">
        <v>6.5211003516164795E-2</v>
      </c>
      <c r="M127" s="126">
        <v>2.9669957593468303E-2</v>
      </c>
      <c r="N127" s="126">
        <v>3.4601098535364744E-6</v>
      </c>
      <c r="O127" s="163">
        <v>14144644.081235247</v>
      </c>
      <c r="P127" s="163">
        <v>54.823989369170071</v>
      </c>
      <c r="Q127" s="127">
        <v>137</v>
      </c>
      <c r="R127" s="126">
        <v>9.0268763713274782E-4</v>
      </c>
      <c r="S127" s="125">
        <v>1.6999584895466135</v>
      </c>
      <c r="T127" s="163">
        <v>0.58771865225328579</v>
      </c>
    </row>
    <row r="128" spans="1:20" x14ac:dyDescent="0.3">
      <c r="A128" s="19" t="s">
        <v>285</v>
      </c>
      <c r="B128" s="16" t="s">
        <v>307</v>
      </c>
      <c r="C128" s="127">
        <v>82276</v>
      </c>
      <c r="D128" s="127">
        <v>82229</v>
      </c>
      <c r="E128" s="126">
        <v>0.10575900338643855</v>
      </c>
      <c r="F128" s="126">
        <v>2.4162497608109907E-3</v>
      </c>
      <c r="G128" s="126">
        <v>0.20943609169707278</v>
      </c>
      <c r="H128" s="126">
        <v>0.1258333102593554</v>
      </c>
      <c r="I128" s="126">
        <v>0.28593186338524801</v>
      </c>
      <c r="J128" s="126">
        <v>9.3665960889906738E-3</v>
      </c>
      <c r="K128" s="126">
        <v>0.20375359486182359</v>
      </c>
      <c r="L128" s="126">
        <v>8.4408009398810213E-2</v>
      </c>
      <c r="M128" s="126">
        <v>4.0127882232204558E-2</v>
      </c>
      <c r="N128" s="126">
        <v>6.270047791389904E-6</v>
      </c>
      <c r="O128" s="163">
        <v>9610147.1129174381</v>
      </c>
      <c r="P128" s="163">
        <v>60.983895122742886</v>
      </c>
      <c r="Q128" s="127">
        <v>47</v>
      </c>
      <c r="R128" s="126">
        <v>5.712479945549127E-4</v>
      </c>
      <c r="S128" s="125">
        <v>1.9153216004667217</v>
      </c>
      <c r="T128" s="163">
        <v>0.52180727861154297</v>
      </c>
    </row>
    <row r="129" spans="1:20" x14ac:dyDescent="0.3">
      <c r="A129" s="19" t="s">
        <v>285</v>
      </c>
      <c r="B129" s="16" t="s">
        <v>309</v>
      </c>
      <c r="C129" s="127">
        <v>6083</v>
      </c>
      <c r="D129" s="127">
        <v>6074</v>
      </c>
      <c r="E129" s="126">
        <v>7.8120880293962927E-3</v>
      </c>
      <c r="F129" s="126">
        <v>1.7848084066650401E-4</v>
      </c>
      <c r="G129" s="126">
        <v>0.27596626059389096</v>
      </c>
      <c r="H129" s="126">
        <v>0.52817711976548243</v>
      </c>
      <c r="I129" s="126">
        <v>0.1885437598204309</v>
      </c>
      <c r="J129" s="126">
        <v>7.3128598201957253E-3</v>
      </c>
      <c r="K129" s="126">
        <v>0</v>
      </c>
      <c r="L129" s="126">
        <v>0</v>
      </c>
      <c r="M129" s="126">
        <v>0</v>
      </c>
      <c r="N129" s="126">
        <v>0</v>
      </c>
      <c r="O129" s="163">
        <v>834511.94963112846</v>
      </c>
      <c r="P129" s="163">
        <v>4.9926230466896513</v>
      </c>
      <c r="Q129" s="127">
        <v>9</v>
      </c>
      <c r="R129" s="126">
        <v>1.4795331251027453E-3</v>
      </c>
      <c r="S129" s="125">
        <v>27.478053591977641</v>
      </c>
      <c r="T129" s="163">
        <v>3.6338835410322526E-2</v>
      </c>
    </row>
    <row r="130" spans="1:20" x14ac:dyDescent="0.3">
      <c r="A130" s="19" t="s">
        <v>285</v>
      </c>
      <c r="B130" s="16" t="s">
        <v>311</v>
      </c>
      <c r="C130" s="127">
        <v>71549</v>
      </c>
      <c r="D130" s="127">
        <v>71549</v>
      </c>
      <c r="E130" s="126">
        <v>9.2022898652498408E-2</v>
      </c>
      <c r="F130" s="126">
        <v>2.1024243774856264E-3</v>
      </c>
      <c r="G130" s="126">
        <v>8.1384146616836087E-2</v>
      </c>
      <c r="H130" s="126">
        <v>0.1847411281840533</v>
      </c>
      <c r="I130" s="126">
        <v>0.17036574780581967</v>
      </c>
      <c r="J130" s="126">
        <v>0.16470357728309204</v>
      </c>
      <c r="K130" s="126">
        <v>9.0797040679931149E-2</v>
      </c>
      <c r="L130" s="126">
        <v>0.18514267371201723</v>
      </c>
      <c r="M130" s="126">
        <v>2.1496440762584602E-2</v>
      </c>
      <c r="N130" s="126">
        <v>7.0391876116792276E-6</v>
      </c>
      <c r="O130" s="163">
        <v>8017221.0361353531</v>
      </c>
      <c r="P130" s="163">
        <v>48.974484344329042</v>
      </c>
      <c r="Q130" s="127">
        <v>0</v>
      </c>
      <c r="R130" s="126">
        <v>0</v>
      </c>
      <c r="S130" s="125">
        <v>2.2879704817677395</v>
      </c>
      <c r="T130" s="163">
        <v>0.43706857582680725</v>
      </c>
    </row>
    <row r="131" spans="1:20" x14ac:dyDescent="0.3">
      <c r="A131" s="19" t="s">
        <v>285</v>
      </c>
      <c r="B131" s="16" t="s">
        <v>315</v>
      </c>
      <c r="C131" s="127">
        <v>140169</v>
      </c>
      <c r="D131" s="127">
        <v>138811</v>
      </c>
      <c r="E131" s="126">
        <v>0.17853206312949108</v>
      </c>
      <c r="F131" s="126">
        <v>4.0788778356532903E-3</v>
      </c>
      <c r="G131" s="126">
        <v>0.25195226945752819</v>
      </c>
      <c r="H131" s="126">
        <v>0</v>
      </c>
      <c r="I131" s="126">
        <v>6.1638689044605302E-3</v>
      </c>
      <c r="J131" s="126">
        <v>0.14912195531298364</v>
      </c>
      <c r="K131" s="126">
        <v>0.39800922294126712</v>
      </c>
      <c r="L131" s="126">
        <v>4.5606236393709816E-2</v>
      </c>
      <c r="M131" s="126">
        <v>0</v>
      </c>
      <c r="N131" s="126">
        <v>0</v>
      </c>
      <c r="O131" s="163">
        <v>14507562.770430386</v>
      </c>
      <c r="P131" s="163">
        <v>56.251140025010514</v>
      </c>
      <c r="Q131" s="127">
        <v>1358</v>
      </c>
      <c r="R131" s="126">
        <v>9.6883048320241996E-3</v>
      </c>
      <c r="S131" s="125">
        <v>1.8399717483894442</v>
      </c>
      <c r="T131" s="163">
        <v>0.53822114172938307</v>
      </c>
    </row>
    <row r="132" spans="1:20" x14ac:dyDescent="0.3">
      <c r="A132" s="19" t="s">
        <v>285</v>
      </c>
      <c r="B132" s="16" t="s">
        <v>316</v>
      </c>
      <c r="C132" s="127">
        <v>117550</v>
      </c>
      <c r="D132" s="127">
        <v>117173</v>
      </c>
      <c r="E132" s="126">
        <v>0.15070230336984719</v>
      </c>
      <c r="F132" s="126">
        <v>3.4430582060283625E-3</v>
      </c>
      <c r="G132" s="126">
        <v>0.19286602179128443</v>
      </c>
      <c r="H132" s="126">
        <v>0</v>
      </c>
      <c r="I132" s="126">
        <v>3.0313526054090913E-2</v>
      </c>
      <c r="J132" s="126">
        <v>0.14192364225128742</v>
      </c>
      <c r="K132" s="126">
        <v>0.19449576721715522</v>
      </c>
      <c r="L132" s="126">
        <v>2.7037528178169564E-2</v>
      </c>
      <c r="M132" s="126">
        <v>0</v>
      </c>
      <c r="N132" s="126">
        <v>0</v>
      </c>
      <c r="O132" s="163">
        <v>10783240.69625463</v>
      </c>
      <c r="P132" s="163">
        <v>72.410593052919253</v>
      </c>
      <c r="Q132" s="127">
        <v>377</v>
      </c>
      <c r="R132" s="126">
        <v>3.2071458953636749E-3</v>
      </c>
      <c r="S132" s="125">
        <v>1.266848149723522</v>
      </c>
      <c r="T132" s="163">
        <v>0.7868289931371627</v>
      </c>
    </row>
    <row r="133" spans="1:20" x14ac:dyDescent="0.3">
      <c r="A133" s="19" t="s">
        <v>285</v>
      </c>
      <c r="B133" s="16" t="s">
        <v>318</v>
      </c>
      <c r="C133" s="127">
        <v>106038</v>
      </c>
      <c r="D133" s="127">
        <v>105034</v>
      </c>
      <c r="E133" s="126">
        <v>0.13508970268021242</v>
      </c>
      <c r="F133" s="126">
        <v>3.0863609842880441E-3</v>
      </c>
      <c r="G133" s="126">
        <v>0.33829830222216234</v>
      </c>
      <c r="H133" s="126">
        <v>0</v>
      </c>
      <c r="I133" s="126">
        <v>2.7643537779207583E-2</v>
      </c>
      <c r="J133" s="126">
        <v>1.4133794712861159E-2</v>
      </c>
      <c r="K133" s="126">
        <v>0.36215888282976255</v>
      </c>
      <c r="L133" s="126">
        <v>4.0779808126606672E-3</v>
      </c>
      <c r="M133" s="126">
        <v>0</v>
      </c>
      <c r="N133" s="126">
        <v>0</v>
      </c>
      <c r="O133" s="163">
        <v>9628660.9057947025</v>
      </c>
      <c r="P133" s="163">
        <v>49.218985456116947</v>
      </c>
      <c r="Q133" s="127">
        <v>1004</v>
      </c>
      <c r="R133" s="126">
        <v>9.4683038156132705E-3</v>
      </c>
      <c r="S133" s="125">
        <v>1.8448952262396499</v>
      </c>
      <c r="T133" s="163">
        <v>0.53690403774491513</v>
      </c>
    </row>
    <row r="134" spans="1:20" x14ac:dyDescent="0.3">
      <c r="A134" s="19" t="s">
        <v>285</v>
      </c>
      <c r="B134" s="16" t="s">
        <v>320</v>
      </c>
      <c r="C134" s="127">
        <v>70058</v>
      </c>
      <c r="D134" s="127">
        <v>70043</v>
      </c>
      <c r="E134" s="126">
        <v>9.0085953546757414E-2</v>
      </c>
      <c r="F134" s="126">
        <v>2.0581714723088475E-3</v>
      </c>
      <c r="G134" s="126">
        <v>7.8686170877935224E-2</v>
      </c>
      <c r="H134" s="126">
        <v>0</v>
      </c>
      <c r="I134" s="126">
        <v>0.1519546491655854</v>
      </c>
      <c r="J134" s="126">
        <v>0.30651186356994409</v>
      </c>
      <c r="K134" s="126">
        <v>0.13071100819538464</v>
      </c>
      <c r="L134" s="126">
        <v>0.24553380367689243</v>
      </c>
      <c r="M134" s="126">
        <v>0</v>
      </c>
      <c r="N134" s="126">
        <v>0</v>
      </c>
      <c r="O134" s="163">
        <v>9456281.9302110448</v>
      </c>
      <c r="P134" s="163">
        <v>68.218774971403548</v>
      </c>
      <c r="Q134" s="127">
        <v>15</v>
      </c>
      <c r="R134" s="126">
        <v>2.1410831025721544E-4</v>
      </c>
      <c r="S134" s="125">
        <v>1.978603442861629</v>
      </c>
      <c r="T134" s="163">
        <v>0.50529877287778557</v>
      </c>
    </row>
    <row r="135" spans="1:20" x14ac:dyDescent="0.3">
      <c r="A135" s="19" t="s">
        <v>285</v>
      </c>
      <c r="B135" s="16" t="s">
        <v>324</v>
      </c>
      <c r="C135" s="127">
        <v>102982</v>
      </c>
      <c r="D135" s="127">
        <v>102855</v>
      </c>
      <c r="E135" s="126">
        <v>0.13228717719189262</v>
      </c>
      <c r="F135" s="126">
        <v>3.0223323784578974E-3</v>
      </c>
      <c r="G135" s="126">
        <v>2.1575958836347459E-2</v>
      </c>
      <c r="H135" s="126">
        <v>0.25356767126783208</v>
      </c>
      <c r="I135" s="126">
        <v>0.19296383331055902</v>
      </c>
      <c r="J135" s="126">
        <v>2.6671816560735619E-2</v>
      </c>
      <c r="K135" s="126">
        <v>6.3423192225705277E-2</v>
      </c>
      <c r="L135" s="126">
        <v>0.31374651085983585</v>
      </c>
      <c r="M135" s="126">
        <v>2.7131944908015179E-3</v>
      </c>
      <c r="N135" s="126">
        <v>0</v>
      </c>
      <c r="O135" s="163">
        <v>15770446.432977075</v>
      </c>
      <c r="P135" s="163">
        <v>57.119431042018263</v>
      </c>
      <c r="Q135" s="127">
        <v>127</v>
      </c>
      <c r="R135" s="126">
        <v>1.2332252238255229E-3</v>
      </c>
      <c r="S135" s="125">
        <v>2.6810122157270202</v>
      </c>
      <c r="T135" s="163">
        <v>0.37253346662030595</v>
      </c>
    </row>
    <row r="136" spans="1:20" x14ac:dyDescent="0.3">
      <c r="A136" s="19" t="s">
        <v>285</v>
      </c>
      <c r="B136" s="16" t="s">
        <v>325</v>
      </c>
      <c r="C136" s="127">
        <v>213475</v>
      </c>
      <c r="D136" s="127">
        <v>213472</v>
      </c>
      <c r="E136" s="126">
        <v>0.27455746720633611</v>
      </c>
      <c r="F136" s="126">
        <v>6.2727464634112513E-3</v>
      </c>
      <c r="G136" s="126">
        <v>1.0151433574593954E-2</v>
      </c>
      <c r="H136" s="126">
        <v>6.8581908937278098E-3</v>
      </c>
      <c r="I136" s="126">
        <v>0.30010123372598219</v>
      </c>
      <c r="J136" s="126">
        <v>4.3816125098647983E-2</v>
      </c>
      <c r="K136" s="126">
        <v>0.34767927783329472</v>
      </c>
      <c r="L136" s="126">
        <v>0.19642295141521354</v>
      </c>
      <c r="M136" s="126">
        <v>0</v>
      </c>
      <c r="N136" s="126">
        <v>0</v>
      </c>
      <c r="O136" s="163">
        <v>33545362.641817849</v>
      </c>
      <c r="P136" s="163">
        <v>154.84237886382996</v>
      </c>
      <c r="Q136" s="127">
        <v>3</v>
      </c>
      <c r="R136" s="126">
        <v>1.4053167818245697E-5</v>
      </c>
      <c r="S136" s="125">
        <v>1.0148354608267947</v>
      </c>
      <c r="T136" s="163">
        <v>0.98536756492277577</v>
      </c>
    </row>
    <row r="137" spans="1:20" x14ac:dyDescent="0.3">
      <c r="A137" s="19" t="s">
        <v>285</v>
      </c>
      <c r="B137" s="16" t="s">
        <v>327</v>
      </c>
      <c r="C137" s="127">
        <v>299316</v>
      </c>
      <c r="D137" s="127">
        <v>299316</v>
      </c>
      <c r="E137" s="126">
        <v>0.38496591053783025</v>
      </c>
      <c r="F137" s="126">
        <v>8.7952208272860238E-3</v>
      </c>
      <c r="G137" s="126">
        <v>9.305046469348096E-3</v>
      </c>
      <c r="H137" s="126">
        <v>5.5348897296492961E-3</v>
      </c>
      <c r="I137" s="126">
        <v>8.4163288121301388E-2</v>
      </c>
      <c r="J137" s="126">
        <v>3.3459574027769515E-2</v>
      </c>
      <c r="K137" s="126">
        <v>4.9508295479495396E-2</v>
      </c>
      <c r="L137" s="126">
        <v>0.48649172298593063</v>
      </c>
      <c r="M137" s="126">
        <v>0</v>
      </c>
      <c r="N137" s="126">
        <v>0</v>
      </c>
      <c r="O137" s="163">
        <v>40011656.757119447</v>
      </c>
      <c r="P137" s="163">
        <v>225.95498456679795</v>
      </c>
      <c r="Q137" s="127">
        <v>0</v>
      </c>
      <c r="R137" s="126">
        <v>0</v>
      </c>
      <c r="S137" s="125">
        <v>0.59160886821954051</v>
      </c>
      <c r="T137" s="163">
        <v>1.6903059668620608</v>
      </c>
    </row>
    <row r="138" spans="1:20" x14ac:dyDescent="0.3">
      <c r="A138" s="19" t="s">
        <v>285</v>
      </c>
      <c r="B138" s="16" t="s">
        <v>329</v>
      </c>
      <c r="C138" s="127">
        <v>321295</v>
      </c>
      <c r="D138" s="127">
        <v>320563</v>
      </c>
      <c r="E138" s="126">
        <v>0.41229278481517351</v>
      </c>
      <c r="F138" s="126">
        <v>9.4195511568285345E-3</v>
      </c>
      <c r="G138" s="126">
        <v>2.5896300446060529E-2</v>
      </c>
      <c r="H138" s="126">
        <v>0</v>
      </c>
      <c r="I138" s="126">
        <v>7.0794231785936287E-2</v>
      </c>
      <c r="J138" s="126">
        <v>5.1724088915160962E-2</v>
      </c>
      <c r="K138" s="126">
        <v>7.4239561987152716E-2</v>
      </c>
      <c r="L138" s="126">
        <v>0.49605621010532691</v>
      </c>
      <c r="M138" s="126">
        <v>0</v>
      </c>
      <c r="N138" s="126">
        <v>0</v>
      </c>
      <c r="O138" s="163">
        <v>44763525.689312644</v>
      </c>
      <c r="P138" s="163">
        <v>170.91316679640425</v>
      </c>
      <c r="Q138" s="127">
        <v>732</v>
      </c>
      <c r="R138" s="126">
        <v>2.2782800852798831E-3</v>
      </c>
      <c r="S138" s="125">
        <v>0.8151636346659612</v>
      </c>
      <c r="T138" s="163">
        <v>1.2239526856758862</v>
      </c>
    </row>
    <row r="139" spans="1:20" x14ac:dyDescent="0.3">
      <c r="A139" s="19" t="s">
        <v>285</v>
      </c>
      <c r="B139" s="16" t="s">
        <v>331</v>
      </c>
      <c r="C139" s="127">
        <v>152877</v>
      </c>
      <c r="D139" s="127">
        <v>152842</v>
      </c>
      <c r="E139" s="126">
        <v>0.19657806364652425</v>
      </c>
      <c r="F139" s="126">
        <v>4.4911703406568656E-3</v>
      </c>
      <c r="G139" s="126">
        <v>1.902640519202917E-2</v>
      </c>
      <c r="H139" s="126">
        <v>7.2525208229380925E-2</v>
      </c>
      <c r="I139" s="126">
        <v>7.1695055718499073E-2</v>
      </c>
      <c r="J139" s="126">
        <v>2.924260521862445E-2</v>
      </c>
      <c r="K139" s="126">
        <v>7.2824520691309055E-2</v>
      </c>
      <c r="L139" s="126">
        <v>0.40534912589240241</v>
      </c>
      <c r="M139" s="126">
        <v>4.4248123169848607E-4</v>
      </c>
      <c r="N139" s="126">
        <v>0</v>
      </c>
      <c r="O139" s="163">
        <v>20023902.697667796</v>
      </c>
      <c r="P139" s="163">
        <v>161.18022343232312</v>
      </c>
      <c r="Q139" s="127">
        <v>35</v>
      </c>
      <c r="R139" s="126">
        <v>2.2894222152449354E-4</v>
      </c>
      <c r="S139" s="125">
        <v>0.81263368590435447</v>
      </c>
      <c r="T139" s="163">
        <v>1.2302850289375609</v>
      </c>
    </row>
    <row r="140" spans="1:20" x14ac:dyDescent="0.3">
      <c r="A140" s="19" t="s">
        <v>285</v>
      </c>
      <c r="B140" s="16" t="s">
        <v>335</v>
      </c>
      <c r="C140" s="127">
        <v>207061</v>
      </c>
      <c r="D140" s="127">
        <v>207061</v>
      </c>
      <c r="E140" s="126">
        <v>0.26631194590958607</v>
      </c>
      <c r="F140" s="126">
        <v>6.0843630802184696E-3</v>
      </c>
      <c r="G140" s="126">
        <v>5.326803245427893E-3</v>
      </c>
      <c r="H140" s="126">
        <v>1.66843933984605E-3</v>
      </c>
      <c r="I140" s="126">
        <v>0.44986844569031426</v>
      </c>
      <c r="J140" s="126">
        <v>2.4231700341398764E-5</v>
      </c>
      <c r="K140" s="126">
        <v>0.26538008019324533</v>
      </c>
      <c r="L140" s="126">
        <v>0.18694313315425337</v>
      </c>
      <c r="M140" s="126">
        <v>0</v>
      </c>
      <c r="N140" s="126">
        <v>0</v>
      </c>
      <c r="O140" s="163">
        <v>31480812.427267764</v>
      </c>
      <c r="P140" s="163">
        <v>131.19902489828073</v>
      </c>
      <c r="Q140" s="127">
        <v>0</v>
      </c>
      <c r="R140" s="126">
        <v>0</v>
      </c>
      <c r="S140" s="125">
        <v>1.1588227623743728</v>
      </c>
      <c r="T140" s="163">
        <v>0.8629447336286763</v>
      </c>
    </row>
    <row r="141" spans="1:20" x14ac:dyDescent="0.3">
      <c r="A141" s="19" t="s">
        <v>285</v>
      </c>
      <c r="B141" s="16" t="s">
        <v>338</v>
      </c>
      <c r="C141" s="127">
        <v>207415</v>
      </c>
      <c r="D141" s="127">
        <v>207415</v>
      </c>
      <c r="E141" s="126">
        <v>0.26676724376312677</v>
      </c>
      <c r="F141" s="126">
        <v>6.0947651575309391E-3</v>
      </c>
      <c r="G141" s="126">
        <v>0.10218199875634444</v>
      </c>
      <c r="H141" s="126">
        <v>0</v>
      </c>
      <c r="I141" s="126">
        <v>0.12550726307987059</v>
      </c>
      <c r="J141" s="126">
        <v>0.17064659039705599</v>
      </c>
      <c r="K141" s="126">
        <v>0.49566792759830325</v>
      </c>
      <c r="L141" s="126">
        <v>4.5528097509577176E-2</v>
      </c>
      <c r="M141" s="126">
        <v>4.7002947203575554E-4</v>
      </c>
      <c r="N141" s="126">
        <v>1.9180305018119345E-6</v>
      </c>
      <c r="O141" s="163">
        <v>25976646.332230914</v>
      </c>
      <c r="P141" s="163">
        <v>100.64917541576774</v>
      </c>
      <c r="Q141" s="127">
        <v>0</v>
      </c>
      <c r="R141" s="126">
        <v>0</v>
      </c>
      <c r="S141" s="125">
        <v>1.2443217703637635</v>
      </c>
      <c r="T141" s="163">
        <v>0.80365065035200767</v>
      </c>
    </row>
    <row r="142" spans="1:20" x14ac:dyDescent="0.3">
      <c r="A142" s="19" t="s">
        <v>285</v>
      </c>
      <c r="B142" s="16" t="s">
        <v>339</v>
      </c>
      <c r="C142" s="127">
        <v>211318</v>
      </c>
      <c r="D142" s="127">
        <v>211318</v>
      </c>
      <c r="E142" s="126">
        <v>0.27178709552123242</v>
      </c>
      <c r="F142" s="126">
        <v>6.209452467560799E-3</v>
      </c>
      <c r="G142" s="126">
        <v>5.0829243869898164E-2</v>
      </c>
      <c r="H142" s="126">
        <v>0</v>
      </c>
      <c r="I142" s="126">
        <v>2.4332846389843028E-2</v>
      </c>
      <c r="J142" s="126">
        <v>0.10383558797856636</v>
      </c>
      <c r="K142" s="126">
        <v>0.41150124597729165</v>
      </c>
      <c r="L142" s="126">
        <v>0.13957175270814928</v>
      </c>
      <c r="M142" s="126">
        <v>0</v>
      </c>
      <c r="N142" s="126">
        <v>0</v>
      </c>
      <c r="O142" s="163">
        <v>24868080.694597032</v>
      </c>
      <c r="P142" s="163">
        <v>95.53879933227951</v>
      </c>
      <c r="Q142" s="127">
        <v>0</v>
      </c>
      <c r="R142" s="126">
        <v>0</v>
      </c>
      <c r="S142" s="125">
        <v>1.2317597175820327</v>
      </c>
      <c r="T142" s="163">
        <v>0.81184664973702714</v>
      </c>
    </row>
    <row r="143" spans="1:20" x14ac:dyDescent="0.3">
      <c r="A143" s="19" t="s">
        <v>285</v>
      </c>
      <c r="B143" s="16" t="s">
        <v>343</v>
      </c>
      <c r="C143" s="127">
        <v>158762</v>
      </c>
      <c r="D143" s="127">
        <v>158762</v>
      </c>
      <c r="E143" s="126">
        <v>0.20419208424810903</v>
      </c>
      <c r="F143" s="126">
        <v>4.6651259838484532E-3</v>
      </c>
      <c r="G143" s="126">
        <v>3.5654650458703308E-2</v>
      </c>
      <c r="H143" s="126">
        <v>0</v>
      </c>
      <c r="I143" s="126">
        <v>9.5538040018627573E-3</v>
      </c>
      <c r="J143" s="126">
        <v>4.2029616615477251E-2</v>
      </c>
      <c r="K143" s="126">
        <v>0.12111703931376548</v>
      </c>
      <c r="L143" s="126">
        <v>0.38786843213194977</v>
      </c>
      <c r="M143" s="126">
        <v>0</v>
      </c>
      <c r="N143" s="126">
        <v>0</v>
      </c>
      <c r="O143" s="163">
        <v>18719813.599426966</v>
      </c>
      <c r="P143" s="163">
        <v>60.452212887645494</v>
      </c>
      <c r="Q143" s="127">
        <v>0</v>
      </c>
      <c r="R143" s="126">
        <v>0</v>
      </c>
      <c r="S143" s="125">
        <v>1.9504856325821041</v>
      </c>
      <c r="T143" s="163">
        <v>0.51269283059325788</v>
      </c>
    </row>
    <row r="144" spans="1:20" x14ac:dyDescent="0.3">
      <c r="A144" s="19" t="s">
        <v>285</v>
      </c>
      <c r="B144" s="16" t="s">
        <v>344</v>
      </c>
      <c r="C144" s="127">
        <v>263438</v>
      </c>
      <c r="D144" s="127">
        <v>263438</v>
      </c>
      <c r="E144" s="126">
        <v>0.33882134446626616</v>
      </c>
      <c r="F144" s="126">
        <v>7.7409673532272769E-3</v>
      </c>
      <c r="G144" s="126">
        <v>1.1076771762678048E-2</v>
      </c>
      <c r="H144" s="126">
        <v>0</v>
      </c>
      <c r="I144" s="126">
        <v>5.783251864573892E-2</v>
      </c>
      <c r="J144" s="126">
        <v>2.6633897484654345E-2</v>
      </c>
      <c r="K144" s="126">
        <v>2.2332823430964266E-2</v>
      </c>
      <c r="L144" s="126">
        <v>0.58427971611091789</v>
      </c>
      <c r="M144" s="126">
        <v>0</v>
      </c>
      <c r="N144" s="126">
        <v>0</v>
      </c>
      <c r="O144" s="163">
        <v>35985125.805512629</v>
      </c>
      <c r="P144" s="163">
        <v>258.09295047238072</v>
      </c>
      <c r="Q144" s="127">
        <v>0</v>
      </c>
      <c r="R144" s="126">
        <v>0</v>
      </c>
      <c r="S144" s="125">
        <v>0.52925925644743732</v>
      </c>
      <c r="T144" s="163">
        <v>1.8894331800870707</v>
      </c>
    </row>
    <row r="145" spans="1:20" x14ac:dyDescent="0.3">
      <c r="A145" s="19" t="s">
        <v>285</v>
      </c>
      <c r="B145" s="16" t="s">
        <v>346</v>
      </c>
      <c r="C145" s="127">
        <v>106901</v>
      </c>
      <c r="D145" s="127">
        <v>106901</v>
      </c>
      <c r="E145" s="126">
        <v>0.13749094870439466</v>
      </c>
      <c r="F145" s="126">
        <v>3.1412216575716074E-3</v>
      </c>
      <c r="G145" s="126">
        <v>0.13974309728013368</v>
      </c>
      <c r="H145" s="126">
        <v>0</v>
      </c>
      <c r="I145" s="126">
        <v>4.5098573695624922E-2</v>
      </c>
      <c r="J145" s="126">
        <v>0.15792084785029378</v>
      </c>
      <c r="K145" s="126">
        <v>0.3124279797978235</v>
      </c>
      <c r="L145" s="126">
        <v>8.9441295098021831E-2</v>
      </c>
      <c r="M145" s="126">
        <v>0</v>
      </c>
      <c r="N145" s="126">
        <v>0</v>
      </c>
      <c r="O145" s="163">
        <v>11440510.573458247</v>
      </c>
      <c r="P145" s="163">
        <v>56.446174133897017</v>
      </c>
      <c r="Q145" s="127">
        <v>0</v>
      </c>
      <c r="R145" s="126">
        <v>0</v>
      </c>
      <c r="S145" s="125">
        <v>1.8959598132851891</v>
      </c>
      <c r="T145" s="163">
        <v>0.52743733964870732</v>
      </c>
    </row>
    <row r="146" spans="1:20" x14ac:dyDescent="0.3">
      <c r="A146" s="19" t="s">
        <v>285</v>
      </c>
      <c r="B146" s="16" t="s">
        <v>348</v>
      </c>
      <c r="C146" s="127">
        <v>142280</v>
      </c>
      <c r="D146" s="127">
        <v>141669</v>
      </c>
      <c r="E146" s="126">
        <v>0.18220788591316159</v>
      </c>
      <c r="F146" s="126">
        <v>4.1628584485319323E-3</v>
      </c>
      <c r="G146" s="126">
        <v>0.29528707700841594</v>
      </c>
      <c r="H146" s="126">
        <v>0</v>
      </c>
      <c r="I146" s="126">
        <v>8.7142245381754968E-2</v>
      </c>
      <c r="J146" s="126">
        <v>1.2045494751471304E-2</v>
      </c>
      <c r="K146" s="126">
        <v>0.24117645145607444</v>
      </c>
      <c r="L146" s="126">
        <v>3.2234983061343286E-2</v>
      </c>
      <c r="M146" s="126">
        <v>0</v>
      </c>
      <c r="N146" s="126">
        <v>0</v>
      </c>
      <c r="O146" s="163">
        <v>12640542.5716841</v>
      </c>
      <c r="P146" s="163">
        <v>55.016289048067982</v>
      </c>
      <c r="Q146" s="127">
        <v>611</v>
      </c>
      <c r="R146" s="126">
        <v>4.2943491706494237E-3</v>
      </c>
      <c r="S146" s="125">
        <v>1.6148439696373349</v>
      </c>
      <c r="T146" s="163">
        <v>0.61659557799442899</v>
      </c>
    </row>
    <row r="147" spans="1:20" ht="15" thickBot="1" x14ac:dyDescent="0.35">
      <c r="A147" s="19" t="s">
        <v>350</v>
      </c>
      <c r="B147" s="16" t="s">
        <v>354</v>
      </c>
      <c r="C147" s="137">
        <v>17677</v>
      </c>
      <c r="D147" s="137">
        <v>17677</v>
      </c>
      <c r="E147" s="136">
        <v>2.2735311178076766E-2</v>
      </c>
      <c r="F147" s="136">
        <v>5.1942802444217837E-4</v>
      </c>
      <c r="G147" s="136">
        <v>0.68962893066498665</v>
      </c>
      <c r="H147" s="136">
        <v>0</v>
      </c>
      <c r="I147" s="136">
        <v>6.6527487235441427E-2</v>
      </c>
      <c r="J147" s="136">
        <v>5.1358604150508594E-2</v>
      </c>
      <c r="K147" s="136">
        <v>0.11257905536716838</v>
      </c>
      <c r="L147" s="136">
        <v>0</v>
      </c>
      <c r="M147" s="136">
        <v>5.3242128094674407E-2</v>
      </c>
      <c r="N147" s="136">
        <v>0</v>
      </c>
      <c r="O147" s="173">
        <v>1434807.8234985129</v>
      </c>
      <c r="P147" s="173">
        <v>4.9580764354379339</v>
      </c>
      <c r="Q147" s="137">
        <v>0</v>
      </c>
      <c r="R147" s="136">
        <v>0</v>
      </c>
      <c r="S147" s="135">
        <v>16.370877411325452</v>
      </c>
      <c r="T147" s="173">
        <v>6.1084080887942829E-2</v>
      </c>
    </row>
    <row r="148" spans="1:20" x14ac:dyDescent="0.3">
      <c r="A148" s="19" t="s">
        <v>350</v>
      </c>
      <c r="B148" s="16" t="s">
        <v>355</v>
      </c>
      <c r="C148" s="127">
        <v>56211</v>
      </c>
      <c r="D148" s="127">
        <v>56211</v>
      </c>
      <c r="E148" s="126">
        <v>7.2295897303324835E-2</v>
      </c>
      <c r="F148" s="126">
        <v>1.6517264627436377E-3</v>
      </c>
      <c r="G148" s="126">
        <v>0.92433160785165469</v>
      </c>
      <c r="H148" s="126">
        <v>0</v>
      </c>
      <c r="I148" s="126">
        <v>3.6801553663330266E-2</v>
      </c>
      <c r="J148" s="126">
        <v>1.9271629567228269E-4</v>
      </c>
      <c r="K148" s="126">
        <v>2.2156035323091454E-2</v>
      </c>
      <c r="L148" s="126">
        <v>0</v>
      </c>
      <c r="M148" s="126">
        <v>6.687817762017172E-3</v>
      </c>
      <c r="N148" s="126">
        <v>0</v>
      </c>
      <c r="O148" s="163">
        <v>3958324.3886056538</v>
      </c>
      <c r="P148" s="163">
        <v>20.21512889334382</v>
      </c>
      <c r="Q148" s="127">
        <v>0</v>
      </c>
      <c r="R148" s="126">
        <v>0</v>
      </c>
      <c r="S148" s="125">
        <v>3.4834818807706678</v>
      </c>
      <c r="T148" s="163">
        <v>0.28706909759460703</v>
      </c>
    </row>
    <row r="149" spans="1:20" x14ac:dyDescent="0.3">
      <c r="A149" s="19" t="s">
        <v>350</v>
      </c>
      <c r="B149" s="16" t="s">
        <v>357</v>
      </c>
      <c r="C149" s="127">
        <v>69018</v>
      </c>
      <c r="D149" s="127">
        <v>69018</v>
      </c>
      <c r="E149" s="126">
        <v>8.8767647614895182E-2</v>
      </c>
      <c r="F149" s="126">
        <v>2.0280524631413849E-3</v>
      </c>
      <c r="G149" s="126">
        <v>0.89594952130781014</v>
      </c>
      <c r="H149" s="126">
        <v>0</v>
      </c>
      <c r="I149" s="126">
        <v>6.6088402690144346E-4</v>
      </c>
      <c r="J149" s="126">
        <v>4.613949595219336E-4</v>
      </c>
      <c r="K149" s="126">
        <v>5.3803710898734987E-2</v>
      </c>
      <c r="L149" s="126">
        <v>0</v>
      </c>
      <c r="M149" s="126">
        <v>4.9124488807031547E-2</v>
      </c>
      <c r="N149" s="126">
        <v>0</v>
      </c>
      <c r="O149" s="163">
        <v>4959960.6421691179</v>
      </c>
      <c r="P149" s="163">
        <v>40.613470040524689</v>
      </c>
      <c r="Q149" s="127">
        <v>0</v>
      </c>
      <c r="R149" s="126">
        <v>0</v>
      </c>
      <c r="S149" s="125">
        <v>1.7694804253962735</v>
      </c>
      <c r="T149" s="163">
        <v>0.56513764472757644</v>
      </c>
    </row>
    <row r="150" spans="1:20" x14ac:dyDescent="0.3">
      <c r="A150" s="19" t="s">
        <v>350</v>
      </c>
      <c r="B150" s="16" t="s">
        <v>359</v>
      </c>
      <c r="C150" s="127">
        <v>26193</v>
      </c>
      <c r="D150" s="127">
        <v>26193</v>
      </c>
      <c r="E150" s="126">
        <v>3.368818270562679E-2</v>
      </c>
      <c r="F150" s="126">
        <v>7.6966556792521228E-4</v>
      </c>
      <c r="G150" s="126">
        <v>0.998729608976061</v>
      </c>
      <c r="H150" s="126">
        <v>0</v>
      </c>
      <c r="I150" s="126">
        <v>0</v>
      </c>
      <c r="J150" s="126">
        <v>0</v>
      </c>
      <c r="K150" s="126">
        <v>6.6197056942472624E-4</v>
      </c>
      <c r="L150" s="126">
        <v>0</v>
      </c>
      <c r="M150" s="126">
        <v>6.0842045451429234E-4</v>
      </c>
      <c r="N150" s="126">
        <v>0</v>
      </c>
      <c r="O150" s="163">
        <v>1775930.3205487547</v>
      </c>
      <c r="P150" s="163">
        <v>10.413814798920782</v>
      </c>
      <c r="Q150" s="127">
        <v>0</v>
      </c>
      <c r="R150" s="126">
        <v>0</v>
      </c>
      <c r="S150" s="125">
        <v>6.5107471461840953</v>
      </c>
      <c r="T150" s="163">
        <v>0.15359220340573251</v>
      </c>
    </row>
    <row r="151" spans="1:20" x14ac:dyDescent="0.3">
      <c r="A151" s="19" t="s">
        <v>350</v>
      </c>
      <c r="B151" s="16" t="s">
        <v>361</v>
      </c>
      <c r="C151" s="127">
        <v>78213</v>
      </c>
      <c r="D151" s="127">
        <v>78213</v>
      </c>
      <c r="E151" s="126">
        <v>0.1005938164377959</v>
      </c>
      <c r="F151" s="126">
        <v>2.2982420136729137E-3</v>
      </c>
      <c r="G151" s="126">
        <v>0.99951407284227978</v>
      </c>
      <c r="H151" s="126">
        <v>0</v>
      </c>
      <c r="I151" s="126">
        <v>0</v>
      </c>
      <c r="J151" s="126">
        <v>0</v>
      </c>
      <c r="K151" s="126">
        <v>0</v>
      </c>
      <c r="L151" s="126">
        <v>0</v>
      </c>
      <c r="M151" s="126">
        <v>2.8541730288464477E-4</v>
      </c>
      <c r="N151" s="126">
        <v>0</v>
      </c>
      <c r="O151" s="163">
        <v>5300019.48252929</v>
      </c>
      <c r="P151" s="163">
        <v>27.787054858413889</v>
      </c>
      <c r="Q151" s="127">
        <v>0</v>
      </c>
      <c r="R151" s="126">
        <v>0</v>
      </c>
      <c r="S151" s="125">
        <v>2.4386866633424109</v>
      </c>
      <c r="T151" s="163">
        <v>0.41005677975432142</v>
      </c>
    </row>
    <row r="152" spans="1:20" x14ac:dyDescent="0.3">
      <c r="A152" s="19" t="s">
        <v>350</v>
      </c>
      <c r="B152" s="16" t="s">
        <v>363</v>
      </c>
      <c r="C152" s="127">
        <v>68572</v>
      </c>
      <c r="D152" s="127">
        <v>68572</v>
      </c>
      <c r="E152" s="126">
        <v>8.8194023765519033E-2</v>
      </c>
      <c r="F152" s="126">
        <v>2.0149470211036405E-3</v>
      </c>
      <c r="G152" s="126">
        <v>0.99884180467912265</v>
      </c>
      <c r="H152" s="126">
        <v>0</v>
      </c>
      <c r="I152" s="126">
        <v>0</v>
      </c>
      <c r="J152" s="126">
        <v>0</v>
      </c>
      <c r="K152" s="126">
        <v>5.0594848227796213E-5</v>
      </c>
      <c r="L152" s="126">
        <v>0</v>
      </c>
      <c r="M152" s="126">
        <v>6.9752966317495306E-5</v>
      </c>
      <c r="N152" s="126">
        <v>0</v>
      </c>
      <c r="O152" s="163">
        <v>4647167.2382897958</v>
      </c>
      <c r="P152" s="163">
        <v>17.628012769284268</v>
      </c>
      <c r="Q152" s="127">
        <v>0</v>
      </c>
      <c r="R152" s="126">
        <v>0</v>
      </c>
      <c r="S152" s="125">
        <v>3.8444846292947559</v>
      </c>
      <c r="T152" s="163">
        <v>0.26011288805268107</v>
      </c>
    </row>
    <row r="153" spans="1:20" x14ac:dyDescent="0.3">
      <c r="A153" s="19" t="s">
        <v>350</v>
      </c>
      <c r="B153" s="16" t="s">
        <v>367</v>
      </c>
      <c r="C153" s="127">
        <v>149396</v>
      </c>
      <c r="D153" s="127">
        <v>149396</v>
      </c>
      <c r="E153" s="126">
        <v>0.19214598341120984</v>
      </c>
      <c r="F153" s="126">
        <v>4.3899117010558165E-3</v>
      </c>
      <c r="G153" s="126">
        <v>0.82747016477467616</v>
      </c>
      <c r="H153" s="126">
        <v>0</v>
      </c>
      <c r="I153" s="126">
        <v>5.0826983645050186E-2</v>
      </c>
      <c r="J153" s="126">
        <v>0</v>
      </c>
      <c r="K153" s="126">
        <v>0.11593115666822816</v>
      </c>
      <c r="L153" s="126">
        <v>0</v>
      </c>
      <c r="M153" s="126">
        <v>5.7716949120455415E-3</v>
      </c>
      <c r="N153" s="126">
        <v>0</v>
      </c>
      <c r="O153" s="163">
        <v>11363576.835104106</v>
      </c>
      <c r="P153" s="163">
        <v>47.724865543514682</v>
      </c>
      <c r="Q153" s="127">
        <v>0</v>
      </c>
      <c r="R153" s="126">
        <v>0</v>
      </c>
      <c r="S153" s="125">
        <v>1.5937909984203058</v>
      </c>
      <c r="T153" s="163">
        <v>0.62743483994523452</v>
      </c>
    </row>
    <row r="154" spans="1:20" x14ac:dyDescent="0.3">
      <c r="A154" s="19" t="s">
        <v>350</v>
      </c>
      <c r="B154" s="16" t="s">
        <v>368</v>
      </c>
      <c r="C154" s="127">
        <v>141139</v>
      </c>
      <c r="D154" s="127">
        <v>141139</v>
      </c>
      <c r="E154" s="126">
        <v>0.18152622528497916</v>
      </c>
      <c r="F154" s="126">
        <v>4.147284716962415E-3</v>
      </c>
      <c r="G154" s="126">
        <v>0.96579946849238274</v>
      </c>
      <c r="H154" s="126">
        <v>0</v>
      </c>
      <c r="I154" s="126">
        <v>1.0473051244205479E-2</v>
      </c>
      <c r="J154" s="126">
        <v>0</v>
      </c>
      <c r="K154" s="126">
        <v>1.7671396347499643E-2</v>
      </c>
      <c r="L154" s="126">
        <v>0</v>
      </c>
      <c r="M154" s="126">
        <v>3.9773743677032425E-3</v>
      </c>
      <c r="N154" s="126">
        <v>0</v>
      </c>
      <c r="O154" s="163">
        <v>9752763.7989033014</v>
      </c>
      <c r="P154" s="163">
        <v>44.643451626636129</v>
      </c>
      <c r="Q154" s="127">
        <v>0</v>
      </c>
      <c r="R154" s="126">
        <v>0</v>
      </c>
      <c r="S154" s="125">
        <v>1.5478287362104024</v>
      </c>
      <c r="T154" s="163">
        <v>0.64606630992543224</v>
      </c>
    </row>
    <row r="155" spans="1:20" x14ac:dyDescent="0.3">
      <c r="A155" s="19" t="s">
        <v>350</v>
      </c>
      <c r="B155" s="16" t="s">
        <v>370</v>
      </c>
      <c r="C155" s="127">
        <v>30447</v>
      </c>
      <c r="D155" s="127">
        <v>30447</v>
      </c>
      <c r="E155" s="126">
        <v>3.9159473860887216E-2</v>
      </c>
      <c r="F155" s="126">
        <v>8.9466680206997816E-4</v>
      </c>
      <c r="G155" s="126">
        <v>0.51425321778351862</v>
      </c>
      <c r="H155" s="126">
        <v>0</v>
      </c>
      <c r="I155" s="126">
        <v>0.14561013682862206</v>
      </c>
      <c r="J155" s="126">
        <v>0</v>
      </c>
      <c r="K155" s="126">
        <v>0.28947338943377121</v>
      </c>
      <c r="L155" s="126">
        <v>0</v>
      </c>
      <c r="M155" s="126">
        <v>2.5771424198798697E-2</v>
      </c>
      <c r="N155" s="126">
        <v>1.2819346795799348E-5</v>
      </c>
      <c r="O155" s="163">
        <v>2901331.8338151136</v>
      </c>
      <c r="P155" s="163">
        <v>15.722648829553213</v>
      </c>
      <c r="Q155" s="127">
        <v>0</v>
      </c>
      <c r="R155" s="126">
        <v>0</v>
      </c>
      <c r="S155" s="125">
        <v>6.0607613229546429</v>
      </c>
      <c r="T155" s="163">
        <v>0.16499577309084604</v>
      </c>
    </row>
    <row r="156" spans="1:20" x14ac:dyDescent="0.3">
      <c r="A156" s="19" t="s">
        <v>350</v>
      </c>
      <c r="B156" s="16" t="s">
        <v>372</v>
      </c>
      <c r="C156" s="127">
        <v>146709</v>
      </c>
      <c r="D156" s="127">
        <v>146709</v>
      </c>
      <c r="E156" s="126">
        <v>0.18869009264153783</v>
      </c>
      <c r="F156" s="126">
        <v>4.3109558204382833E-3</v>
      </c>
      <c r="G156" s="126">
        <v>0.56321626881870246</v>
      </c>
      <c r="H156" s="126">
        <v>0</v>
      </c>
      <c r="I156" s="126">
        <v>0.13273200287114742</v>
      </c>
      <c r="J156" s="126">
        <v>4.5862372735857849E-4</v>
      </c>
      <c r="K156" s="126">
        <v>0.28581957644889949</v>
      </c>
      <c r="L156" s="126">
        <v>0</v>
      </c>
      <c r="M156" s="126">
        <v>7.8033089976495672E-3</v>
      </c>
      <c r="N156" s="126">
        <v>2.9787767511111102E-6</v>
      </c>
      <c r="O156" s="163">
        <v>13639145.241363056</v>
      </c>
      <c r="P156" s="163">
        <v>75.323182335292316</v>
      </c>
      <c r="Q156" s="127">
        <v>0</v>
      </c>
      <c r="R156" s="126">
        <v>0</v>
      </c>
      <c r="S156" s="125">
        <v>1.234246024442945</v>
      </c>
      <c r="T156" s="163">
        <v>0.81021123843711174</v>
      </c>
    </row>
    <row r="157" spans="1:20" x14ac:dyDescent="0.3">
      <c r="A157" s="19" t="s">
        <v>374</v>
      </c>
      <c r="B157" s="16" t="s">
        <v>378</v>
      </c>
      <c r="C157" s="127">
        <v>23476</v>
      </c>
      <c r="D157" s="127">
        <v>23476</v>
      </c>
      <c r="E157" s="126">
        <v>3.0193707372095386E-2</v>
      </c>
      <c r="F157" s="126">
        <v>6.8982815533204602E-4</v>
      </c>
      <c r="G157" s="126">
        <v>0.99167517666998495</v>
      </c>
      <c r="H157" s="126">
        <v>0</v>
      </c>
      <c r="I157" s="126">
        <v>0</v>
      </c>
      <c r="J157" s="126">
        <v>4.7795723614395871E-4</v>
      </c>
      <c r="K157" s="126">
        <v>7.3658661591416441E-4</v>
      </c>
      <c r="L157" s="126">
        <v>0</v>
      </c>
      <c r="M157" s="126">
        <v>6.9054044398644933E-3</v>
      </c>
      <c r="N157" s="126">
        <v>0</v>
      </c>
      <c r="O157" s="163">
        <v>1596029.0075231176</v>
      </c>
      <c r="P157" s="163">
        <v>5.3381931665784261</v>
      </c>
      <c r="Q157" s="127">
        <v>0</v>
      </c>
      <c r="R157" s="126">
        <v>0</v>
      </c>
      <c r="S157" s="125">
        <v>12.735687510649173</v>
      </c>
      <c r="T157" s="163">
        <v>7.8519514487445777E-2</v>
      </c>
    </row>
    <row r="158" spans="1:20" x14ac:dyDescent="0.3">
      <c r="A158" s="19" t="s">
        <v>374</v>
      </c>
      <c r="B158" s="16" t="s">
        <v>379</v>
      </c>
      <c r="C158" s="127">
        <v>63305</v>
      </c>
      <c r="D158" s="127">
        <v>63097</v>
      </c>
      <c r="E158" s="126">
        <v>8.115234086118174E-2</v>
      </c>
      <c r="F158" s="126">
        <v>1.8540674355506095E-3</v>
      </c>
      <c r="G158" s="126">
        <v>0.98449353896489911</v>
      </c>
      <c r="H158" s="126">
        <v>0</v>
      </c>
      <c r="I158" s="126">
        <v>5.5600789052497766E-3</v>
      </c>
      <c r="J158" s="126">
        <v>0</v>
      </c>
      <c r="K158" s="126">
        <v>0</v>
      </c>
      <c r="L158" s="126">
        <v>9.2076264526001882E-3</v>
      </c>
      <c r="M158" s="126">
        <v>0</v>
      </c>
      <c r="N158" s="126">
        <v>0</v>
      </c>
      <c r="O158" s="163">
        <v>4315524.7524671704</v>
      </c>
      <c r="P158" s="163">
        <v>28.762878420581256</v>
      </c>
      <c r="Q158" s="127">
        <v>208</v>
      </c>
      <c r="R158" s="126">
        <v>3.2856804359845193E-3</v>
      </c>
      <c r="S158" s="125">
        <v>2.3700813521838717</v>
      </c>
      <c r="T158" s="163">
        <v>0.42054012983377542</v>
      </c>
    </row>
    <row r="159" spans="1:20" x14ac:dyDescent="0.3">
      <c r="A159" s="19" t="s">
        <v>374</v>
      </c>
      <c r="B159" s="16" t="s">
        <v>383</v>
      </c>
      <c r="C159" s="127">
        <v>142055</v>
      </c>
      <c r="D159" s="127">
        <v>142008</v>
      </c>
      <c r="E159" s="126">
        <v>0.18264389148477261</v>
      </c>
      <c r="F159" s="126">
        <v>4.1728197598565851E-3</v>
      </c>
      <c r="G159" s="126">
        <v>0.88718077824001007</v>
      </c>
      <c r="H159" s="126">
        <v>0</v>
      </c>
      <c r="I159" s="126">
        <v>2.5395307779658347E-2</v>
      </c>
      <c r="J159" s="126">
        <v>2.5642732743436493E-4</v>
      </c>
      <c r="K159" s="126">
        <v>9.9260861883615666E-3</v>
      </c>
      <c r="L159" s="126">
        <v>1.6737194509649483E-3</v>
      </c>
      <c r="M159" s="126">
        <v>7.4929193372566344E-2</v>
      </c>
      <c r="N159" s="126">
        <v>0</v>
      </c>
      <c r="O159" s="163">
        <v>10114500.318552842</v>
      </c>
      <c r="P159" s="163">
        <v>46.599648555191372</v>
      </c>
      <c r="Q159" s="127">
        <v>47</v>
      </c>
      <c r="R159" s="126">
        <v>3.3085776635810072E-4</v>
      </c>
      <c r="S159" s="125">
        <v>1.5279363626764282</v>
      </c>
      <c r="T159" s="163">
        <v>0.65426098013830847</v>
      </c>
    </row>
    <row r="160" spans="1:20" x14ac:dyDescent="0.3">
      <c r="A160" s="19" t="s">
        <v>374</v>
      </c>
      <c r="B160" s="16" t="s">
        <v>384</v>
      </c>
      <c r="C160" s="127">
        <v>105818</v>
      </c>
      <c r="D160" s="127">
        <v>105813</v>
      </c>
      <c r="E160" s="126">
        <v>0.13609161518842772</v>
      </c>
      <c r="F160" s="126">
        <v>3.1092514312553157E-3</v>
      </c>
      <c r="G160" s="126">
        <v>0.79140422104685049</v>
      </c>
      <c r="H160" s="126">
        <v>0</v>
      </c>
      <c r="I160" s="126">
        <v>0.15890724689599911</v>
      </c>
      <c r="J160" s="126">
        <v>4.9869654284955402E-4</v>
      </c>
      <c r="K160" s="126">
        <v>2.8820559488951351E-2</v>
      </c>
      <c r="L160" s="126">
        <v>2.305644759116108E-3</v>
      </c>
      <c r="M160" s="126">
        <v>1.6939452687738849E-2</v>
      </c>
      <c r="N160" s="126">
        <v>3.9683682862989039E-6</v>
      </c>
      <c r="O160" s="163">
        <v>7954205.5098056253</v>
      </c>
      <c r="P160" s="163">
        <v>37.691582919366667</v>
      </c>
      <c r="Q160" s="127">
        <v>5</v>
      </c>
      <c r="R160" s="126">
        <v>4.7250940293711847E-5</v>
      </c>
      <c r="S160" s="125">
        <v>1.9943109867886371</v>
      </c>
      <c r="T160" s="163">
        <v>0.50140261758768734</v>
      </c>
    </row>
    <row r="161" spans="1:20" x14ac:dyDescent="0.3">
      <c r="A161" s="19" t="s">
        <v>374</v>
      </c>
      <c r="B161" s="16" t="s">
        <v>386</v>
      </c>
      <c r="C161" s="127">
        <v>98386</v>
      </c>
      <c r="D161" s="127">
        <v>98315</v>
      </c>
      <c r="E161" s="126">
        <v>0.12644804652783942</v>
      </c>
      <c r="F161" s="126">
        <v>2.8889272061454296E-3</v>
      </c>
      <c r="G161" s="126">
        <v>0.92126548252050811</v>
      </c>
      <c r="H161" s="126">
        <v>0</v>
      </c>
      <c r="I161" s="126">
        <v>1.0225745031539344E-2</v>
      </c>
      <c r="J161" s="126">
        <v>1.3048513397616319E-3</v>
      </c>
      <c r="K161" s="126">
        <v>6.61219322527953E-3</v>
      </c>
      <c r="L161" s="126">
        <v>4.601268481508952E-3</v>
      </c>
      <c r="M161" s="126">
        <v>5.5243908210025033E-2</v>
      </c>
      <c r="N161" s="126">
        <v>0</v>
      </c>
      <c r="O161" s="163">
        <v>6898438.4365901146</v>
      </c>
      <c r="P161" s="163">
        <v>35.271155655604602</v>
      </c>
      <c r="Q161" s="127">
        <v>71</v>
      </c>
      <c r="R161" s="126">
        <v>7.2164738885613811E-4</v>
      </c>
      <c r="S161" s="125">
        <v>1.9879149472485922</v>
      </c>
      <c r="T161" s="163">
        <v>0.50267661299806221</v>
      </c>
    </row>
    <row r="162" spans="1:20" x14ac:dyDescent="0.3">
      <c r="A162" s="19" t="s">
        <v>374</v>
      </c>
      <c r="B162" s="16" t="s">
        <v>388</v>
      </c>
      <c r="C162" s="127">
        <v>55792</v>
      </c>
      <c r="D162" s="127">
        <v>55735</v>
      </c>
      <c r="E162" s="126">
        <v>7.1683688890089303E-2</v>
      </c>
      <c r="F162" s="126">
        <v>1.6377394887302601E-3</v>
      </c>
      <c r="G162" s="126">
        <v>0.98452968768026183</v>
      </c>
      <c r="H162" s="126">
        <v>0</v>
      </c>
      <c r="I162" s="126">
        <v>0</v>
      </c>
      <c r="J162" s="126">
        <v>4.449083634417427E-3</v>
      </c>
      <c r="K162" s="126">
        <v>7.4124814441078922E-4</v>
      </c>
      <c r="L162" s="126">
        <v>3.2738459711476524E-3</v>
      </c>
      <c r="M162" s="126">
        <v>6.8128486938960672E-3</v>
      </c>
      <c r="N162" s="126">
        <v>0</v>
      </c>
      <c r="O162" s="163">
        <v>3806380.7303939625</v>
      </c>
      <c r="P162" s="163">
        <v>27.270244522094586</v>
      </c>
      <c r="Q162" s="127">
        <v>57</v>
      </c>
      <c r="R162" s="126">
        <v>1.0216518497275595E-3</v>
      </c>
      <c r="S162" s="125">
        <v>2.5017923716661885</v>
      </c>
      <c r="T162" s="163">
        <v>0.39930505803123656</v>
      </c>
    </row>
    <row r="163" spans="1:20" x14ac:dyDescent="0.3">
      <c r="A163" s="19" t="s">
        <v>374</v>
      </c>
      <c r="B163" s="16" t="s">
        <v>390</v>
      </c>
      <c r="C163" s="127">
        <v>102889</v>
      </c>
      <c r="D163" s="127">
        <v>102889</v>
      </c>
      <c r="E163" s="126">
        <v>0.13233090636426659</v>
      </c>
      <c r="F163" s="126">
        <v>3.0233314480302815E-3</v>
      </c>
      <c r="G163" s="126">
        <v>0.99497705083553134</v>
      </c>
      <c r="H163" s="126">
        <v>0</v>
      </c>
      <c r="I163" s="126">
        <v>1.1634324122343147E-3</v>
      </c>
      <c r="J163" s="126">
        <v>4.8036182930462991E-4</v>
      </c>
      <c r="K163" s="126">
        <v>6.729930620351821E-4</v>
      </c>
      <c r="L163" s="126">
        <v>0</v>
      </c>
      <c r="M163" s="126">
        <v>2.7061618608944815E-3</v>
      </c>
      <c r="N163" s="126">
        <v>0</v>
      </c>
      <c r="O163" s="163">
        <v>6987374.2947491966</v>
      </c>
      <c r="P163" s="163">
        <v>39.258220045224014</v>
      </c>
      <c r="Q163" s="127">
        <v>0</v>
      </c>
      <c r="R163" s="126">
        <v>0</v>
      </c>
      <c r="S163" s="125">
        <v>1.7298739418207971</v>
      </c>
      <c r="T163" s="163">
        <v>0.57807680422507512</v>
      </c>
    </row>
    <row r="164" spans="1:20" x14ac:dyDescent="0.3">
      <c r="A164" s="19" t="s">
        <v>374</v>
      </c>
      <c r="B164" s="16" t="s">
        <v>392</v>
      </c>
      <c r="C164" s="127">
        <v>89539</v>
      </c>
      <c r="D164" s="127">
        <v>89539</v>
      </c>
      <c r="E164" s="126">
        <v>0.1151607754468414</v>
      </c>
      <c r="F164" s="126">
        <v>2.631049718873576E-3</v>
      </c>
      <c r="G164" s="126">
        <v>0.97247923458744201</v>
      </c>
      <c r="H164" s="126">
        <v>0</v>
      </c>
      <c r="I164" s="126">
        <v>2.2809619668037975E-2</v>
      </c>
      <c r="J164" s="126">
        <v>1.3890524126907169E-3</v>
      </c>
      <c r="K164" s="126">
        <v>7.2630492533596171E-4</v>
      </c>
      <c r="L164" s="126">
        <v>1.3761567006365591E-3</v>
      </c>
      <c r="M164" s="126">
        <v>8.607887796150364E-4</v>
      </c>
      <c r="N164" s="126">
        <v>0</v>
      </c>
      <c r="O164" s="163">
        <v>6150766.0835871398</v>
      </c>
      <c r="P164" s="163">
        <v>37.463780895164057</v>
      </c>
      <c r="Q164" s="127">
        <v>0</v>
      </c>
      <c r="R164" s="126">
        <v>0</v>
      </c>
      <c r="S164" s="125">
        <v>1.8336032343448105</v>
      </c>
      <c r="T164" s="163">
        <v>0.54537425614725388</v>
      </c>
    </row>
    <row r="165" spans="1:20" x14ac:dyDescent="0.3">
      <c r="A165" s="19" t="s">
        <v>374</v>
      </c>
      <c r="B165" s="16" t="s">
        <v>396</v>
      </c>
      <c r="C165" s="127">
        <v>84499</v>
      </c>
      <c r="D165" s="127">
        <v>84470</v>
      </c>
      <c r="E165" s="126">
        <v>0.10864127030673443</v>
      </c>
      <c r="F165" s="126">
        <v>2.4821001993907792E-3</v>
      </c>
      <c r="G165" s="126">
        <v>0.87348327732439635</v>
      </c>
      <c r="H165" s="126">
        <v>0</v>
      </c>
      <c r="I165" s="126">
        <v>8.4072011807465735E-2</v>
      </c>
      <c r="J165" s="126">
        <v>7.5076386997277361E-5</v>
      </c>
      <c r="K165" s="126">
        <v>1.2418603565185361E-2</v>
      </c>
      <c r="L165" s="126">
        <v>2.3140255090407509E-3</v>
      </c>
      <c r="M165" s="126">
        <v>2.6443616118287709E-2</v>
      </c>
      <c r="N165" s="126">
        <v>0</v>
      </c>
      <c r="O165" s="163">
        <v>6096459.7025879687</v>
      </c>
      <c r="P165" s="163">
        <v>11.463841982756584</v>
      </c>
      <c r="Q165" s="127">
        <v>29</v>
      </c>
      <c r="R165" s="126">
        <v>3.4319932780269588E-4</v>
      </c>
      <c r="S165" s="125">
        <v>6.2935537698670991</v>
      </c>
      <c r="T165" s="163">
        <v>0.15883820766868686</v>
      </c>
    </row>
    <row r="166" spans="1:20" x14ac:dyDescent="0.3">
      <c r="A166" s="19" t="s">
        <v>374</v>
      </c>
      <c r="B166" s="16" t="s">
        <v>397</v>
      </c>
      <c r="C166" s="127">
        <v>98286</v>
      </c>
      <c r="D166" s="127">
        <v>98231</v>
      </c>
      <c r="E166" s="126">
        <v>0.12634000974903314</v>
      </c>
      <c r="F166" s="126">
        <v>2.8864589166136571E-3</v>
      </c>
      <c r="G166" s="126">
        <v>0.85238682777987562</v>
      </c>
      <c r="H166" s="126">
        <v>0</v>
      </c>
      <c r="I166" s="126">
        <v>2.5617693813037985E-2</v>
      </c>
      <c r="J166" s="126">
        <v>1.07009446069592E-2</v>
      </c>
      <c r="K166" s="126">
        <v>7.9647728603681311E-3</v>
      </c>
      <c r="L166" s="126">
        <v>7.7664797601100042E-3</v>
      </c>
      <c r="M166" s="126">
        <v>9.2219602172370324E-2</v>
      </c>
      <c r="N166" s="126">
        <v>0</v>
      </c>
      <c r="O166" s="163">
        <v>7114399.466377452</v>
      </c>
      <c r="P166" s="163">
        <v>23.340286689426438</v>
      </c>
      <c r="Q166" s="127">
        <v>55</v>
      </c>
      <c r="R166" s="126">
        <v>5.5959139653663796E-4</v>
      </c>
      <c r="S166" s="125">
        <v>3.1012758683841035</v>
      </c>
      <c r="T166" s="163">
        <v>0.32226749603033999</v>
      </c>
    </row>
    <row r="167" spans="1:20" x14ac:dyDescent="0.3">
      <c r="A167" s="19" t="s">
        <v>374</v>
      </c>
      <c r="B167" s="16" t="s">
        <v>401</v>
      </c>
      <c r="C167" s="127">
        <v>47089</v>
      </c>
      <c r="D167" s="127">
        <v>46350</v>
      </c>
      <c r="E167" s="126">
        <v>5.9613151162745834E-2</v>
      </c>
      <c r="F167" s="126">
        <v>1.3619669023530556E-3</v>
      </c>
      <c r="G167" s="126">
        <v>0.94182630107741128</v>
      </c>
      <c r="H167" s="126">
        <v>0</v>
      </c>
      <c r="I167" s="126">
        <v>4.8700525787676134E-2</v>
      </c>
      <c r="J167" s="126">
        <v>8.9573413194347939E-4</v>
      </c>
      <c r="K167" s="126">
        <v>6.9021423164345027E-3</v>
      </c>
      <c r="L167" s="126">
        <v>7.2654129646678971E-5</v>
      </c>
      <c r="M167" s="126">
        <v>1.6026425568878447E-3</v>
      </c>
      <c r="N167" s="126">
        <v>0</v>
      </c>
      <c r="O167" s="163">
        <v>3236192.1098480406</v>
      </c>
      <c r="P167" s="163">
        <v>19.571532910687747</v>
      </c>
      <c r="Q167" s="127">
        <v>739</v>
      </c>
      <c r="R167" s="126">
        <v>1.5693686423580877E-2</v>
      </c>
      <c r="S167" s="125">
        <v>3.5114782645628493</v>
      </c>
      <c r="T167" s="163">
        <v>0.28031109390875225</v>
      </c>
    </row>
    <row r="168" spans="1:20" x14ac:dyDescent="0.3">
      <c r="A168" s="19" t="s">
        <v>374</v>
      </c>
      <c r="B168" s="16" t="s">
        <v>402</v>
      </c>
      <c r="C168" s="127">
        <v>40981</v>
      </c>
      <c r="D168" s="127">
        <v>40981</v>
      </c>
      <c r="E168" s="126">
        <v>5.2707800384045024E-2</v>
      </c>
      <c r="F168" s="126">
        <v>1.2042020631139283E-3</v>
      </c>
      <c r="G168" s="126">
        <v>0.51339000648875655</v>
      </c>
      <c r="H168" s="126">
        <v>0</v>
      </c>
      <c r="I168" s="126">
        <v>0.45497082109039549</v>
      </c>
      <c r="J168" s="126">
        <v>0</v>
      </c>
      <c r="K168" s="126">
        <v>4.5451708630544338E-3</v>
      </c>
      <c r="L168" s="126">
        <v>0</v>
      </c>
      <c r="M168" s="126">
        <v>2.7094001557793575E-2</v>
      </c>
      <c r="N168" s="126">
        <v>0</v>
      </c>
      <c r="O168" s="163">
        <v>3621115.8994079442</v>
      </c>
      <c r="P168" s="163">
        <v>63.566265832390272</v>
      </c>
      <c r="Q168" s="127">
        <v>0</v>
      </c>
      <c r="R168" s="126">
        <v>0</v>
      </c>
      <c r="S168" s="125">
        <v>1.3900588077401723</v>
      </c>
      <c r="T168" s="163">
        <v>0.71939402450584555</v>
      </c>
    </row>
    <row r="169" spans="1:20" x14ac:dyDescent="0.3">
      <c r="A169" s="19" t="s">
        <v>374</v>
      </c>
      <c r="B169" s="16" t="s">
        <v>404</v>
      </c>
      <c r="C169" s="127">
        <v>58954</v>
      </c>
      <c r="D169" s="127">
        <v>58954</v>
      </c>
      <c r="E169" s="126">
        <v>7.5823812592201029E-2</v>
      </c>
      <c r="F169" s="126">
        <v>1.7323278697156861E-3</v>
      </c>
      <c r="G169" s="126">
        <v>0.64872554645085168</v>
      </c>
      <c r="H169" s="126">
        <v>0</v>
      </c>
      <c r="I169" s="126">
        <v>0.25866971500406216</v>
      </c>
      <c r="J169" s="126">
        <v>4.7770019710108788E-3</v>
      </c>
      <c r="K169" s="126">
        <v>1.757041301443538E-2</v>
      </c>
      <c r="L169" s="126">
        <v>6.3803175750743E-4</v>
      </c>
      <c r="M169" s="126">
        <v>6.7776408070928634E-2</v>
      </c>
      <c r="N169" s="126">
        <v>0</v>
      </c>
      <c r="O169" s="163">
        <v>4790663.3775989963</v>
      </c>
      <c r="P169" s="163">
        <v>48.93875205686934</v>
      </c>
      <c r="Q169" s="127">
        <v>0</v>
      </c>
      <c r="R169" s="126">
        <v>0</v>
      </c>
      <c r="S169" s="125">
        <v>1.660464090646945</v>
      </c>
      <c r="T169" s="163">
        <v>0.60224126834949077</v>
      </c>
    </row>
    <row r="170" spans="1:20" x14ac:dyDescent="0.3">
      <c r="A170" s="19" t="s">
        <v>374</v>
      </c>
      <c r="B170" s="16" t="s">
        <v>406</v>
      </c>
      <c r="C170" s="127">
        <v>53314</v>
      </c>
      <c r="D170" s="127">
        <v>53069</v>
      </c>
      <c r="E170" s="126">
        <v>6.8254807315118848E-2</v>
      </c>
      <c r="F170" s="126">
        <v>1.5594006804956701E-3</v>
      </c>
      <c r="G170" s="126">
        <v>0.72929328918654335</v>
      </c>
      <c r="H170" s="126">
        <v>0</v>
      </c>
      <c r="I170" s="126">
        <v>0.11955761242727064</v>
      </c>
      <c r="J170" s="126">
        <v>1.8799307593043478E-4</v>
      </c>
      <c r="K170" s="126">
        <v>1.5470982434939284E-2</v>
      </c>
      <c r="L170" s="126">
        <v>2.0570032825481071E-2</v>
      </c>
      <c r="M170" s="126">
        <v>5.6185495589882763E-2</v>
      </c>
      <c r="N170" s="126">
        <v>9.9457065742562154E-6</v>
      </c>
      <c r="O170" s="163">
        <v>4057775.0508407811</v>
      </c>
      <c r="P170" s="163">
        <v>33.895576547778717</v>
      </c>
      <c r="Q170" s="127">
        <v>245</v>
      </c>
      <c r="R170" s="126">
        <v>4.5954158382413629E-3</v>
      </c>
      <c r="S170" s="125">
        <v>2.2454514761601079</v>
      </c>
      <c r="T170" s="163">
        <v>0.4432981940291027</v>
      </c>
    </row>
    <row r="171" spans="1:20" x14ac:dyDescent="0.3">
      <c r="A171" s="19" t="s">
        <v>374</v>
      </c>
      <c r="B171" s="16" t="s">
        <v>410</v>
      </c>
      <c r="C171" s="127">
        <v>63260</v>
      </c>
      <c r="D171" s="127">
        <v>63260</v>
      </c>
      <c r="E171" s="126">
        <v>8.136198365815106E-2</v>
      </c>
      <c r="F171" s="126">
        <v>1.8588570926182158E-3</v>
      </c>
      <c r="G171" s="126">
        <v>0.46054099435451068</v>
      </c>
      <c r="H171" s="126">
        <v>0</v>
      </c>
      <c r="I171" s="126">
        <v>0.44434390709476113</v>
      </c>
      <c r="J171" s="126">
        <v>7.1308969622883647E-3</v>
      </c>
      <c r="K171" s="126">
        <v>1.6994954021646618E-2</v>
      </c>
      <c r="L171" s="126">
        <v>0</v>
      </c>
      <c r="M171" s="126">
        <v>6.9746209572526599E-2</v>
      </c>
      <c r="N171" s="126">
        <v>7.3149290259535717E-6</v>
      </c>
      <c r="O171" s="163">
        <v>5755299.5940658748</v>
      </c>
      <c r="P171" s="163">
        <v>43.116025846287755</v>
      </c>
      <c r="Q171" s="127">
        <v>0</v>
      </c>
      <c r="R171" s="126">
        <v>0</v>
      </c>
      <c r="S171" s="125">
        <v>2.1100853619981033</v>
      </c>
      <c r="T171" s="163">
        <v>0.47391447664139524</v>
      </c>
    </row>
    <row r="172" spans="1:20" x14ac:dyDescent="0.3">
      <c r="A172" s="19" t="s">
        <v>374</v>
      </c>
      <c r="B172" s="16" t="s">
        <v>411</v>
      </c>
      <c r="C172" s="127">
        <v>92405</v>
      </c>
      <c r="D172" s="127">
        <v>92405</v>
      </c>
      <c r="E172" s="126">
        <v>0.11884688744754107</v>
      </c>
      <c r="F172" s="126">
        <v>2.7152654069457199E-3</v>
      </c>
      <c r="G172" s="126">
        <v>0.63918334117135678</v>
      </c>
      <c r="H172" s="126">
        <v>0</v>
      </c>
      <c r="I172" s="126">
        <v>0.20791153836442081</v>
      </c>
      <c r="J172" s="126">
        <v>3.7786885210328455E-2</v>
      </c>
      <c r="K172" s="126">
        <v>9.7790188476998951E-3</v>
      </c>
      <c r="L172" s="126">
        <v>5.7227698722873985E-3</v>
      </c>
      <c r="M172" s="126">
        <v>9.8014841100742253E-2</v>
      </c>
      <c r="N172" s="126">
        <v>5.4948141720323639E-6</v>
      </c>
      <c r="O172" s="163">
        <v>7477556.5324277859</v>
      </c>
      <c r="P172" s="163">
        <v>47.224386181897209</v>
      </c>
      <c r="Q172" s="127">
        <v>0</v>
      </c>
      <c r="R172" s="126">
        <v>0</v>
      </c>
      <c r="S172" s="125">
        <v>1.7135544613386722</v>
      </c>
      <c r="T172" s="163">
        <v>0.58358226864804441</v>
      </c>
    </row>
    <row r="173" spans="1:20" x14ac:dyDescent="0.3">
      <c r="A173" s="19" t="s">
        <v>374</v>
      </c>
      <c r="B173" s="16" t="s">
        <v>413</v>
      </c>
      <c r="C173" s="127">
        <v>36496</v>
      </c>
      <c r="D173" s="127">
        <v>36496</v>
      </c>
      <c r="E173" s="126">
        <v>4.6939408087067355E-2</v>
      </c>
      <c r="F173" s="126">
        <v>1.0724130327567879E-3</v>
      </c>
      <c r="G173" s="126">
        <v>0.50279735851194873</v>
      </c>
      <c r="H173" s="126">
        <v>0</v>
      </c>
      <c r="I173" s="126">
        <v>0.42400779627002394</v>
      </c>
      <c r="J173" s="126">
        <v>7.8581120723209639E-3</v>
      </c>
      <c r="K173" s="126">
        <v>1.5953618784988098E-2</v>
      </c>
      <c r="L173" s="126">
        <v>5.2211843296324683E-3</v>
      </c>
      <c r="M173" s="126">
        <v>3.9157010274764439E-2</v>
      </c>
      <c r="N173" s="126">
        <v>1.2892398127065786E-5</v>
      </c>
      <c r="O173" s="163">
        <v>3242336.3840794945</v>
      </c>
      <c r="P173" s="163">
        <v>49.115146316435577</v>
      </c>
      <c r="Q173" s="127">
        <v>0</v>
      </c>
      <c r="R173" s="126">
        <v>0</v>
      </c>
      <c r="S173" s="125">
        <v>1.8088283647523016</v>
      </c>
      <c r="T173" s="163">
        <v>0.55284405059456188</v>
      </c>
    </row>
    <row r="174" spans="1:20" x14ac:dyDescent="0.3">
      <c r="A174" s="19" t="s">
        <v>415</v>
      </c>
      <c r="B174" s="16" t="s">
        <v>419</v>
      </c>
      <c r="C174" s="165"/>
      <c r="D174" s="127"/>
      <c r="E174" s="127"/>
      <c r="F174" s="126"/>
      <c r="G174" s="126"/>
      <c r="H174" s="126"/>
      <c r="I174" s="126"/>
      <c r="J174" s="126"/>
      <c r="K174" s="126"/>
      <c r="L174" s="126"/>
      <c r="M174" s="126"/>
      <c r="N174" s="126"/>
      <c r="O174" s="163"/>
      <c r="P174" s="163"/>
      <c r="Q174" s="127"/>
      <c r="R174" s="126"/>
      <c r="S174" s="125"/>
      <c r="T174" s="163"/>
    </row>
    <row r="175" spans="1:20" x14ac:dyDescent="0.3">
      <c r="A175" s="19" t="s">
        <v>415</v>
      </c>
      <c r="B175" s="16" t="s">
        <v>421</v>
      </c>
      <c r="C175" s="127">
        <v>3253</v>
      </c>
      <c r="D175" s="127">
        <v>3253</v>
      </c>
      <c r="E175" s="126">
        <v>4.1838528744857001E-3</v>
      </c>
      <c r="F175" s="126">
        <v>9.5587450557809925E-5</v>
      </c>
      <c r="G175" s="126">
        <v>0.97090480147847591</v>
      </c>
      <c r="H175" s="126">
        <v>0</v>
      </c>
      <c r="I175" s="126">
        <v>0</v>
      </c>
      <c r="J175" s="126">
        <v>0</v>
      </c>
      <c r="K175" s="126">
        <v>0</v>
      </c>
      <c r="L175" s="126">
        <v>0</v>
      </c>
      <c r="M175" s="126">
        <v>2.9095198521524129E-2</v>
      </c>
      <c r="N175" s="126">
        <v>0</v>
      </c>
      <c r="O175" s="163">
        <v>222822.8136023148</v>
      </c>
      <c r="P175" s="163">
        <v>0.67199101772184233</v>
      </c>
      <c r="Q175" s="127">
        <v>0</v>
      </c>
      <c r="R175" s="126">
        <v>0</v>
      </c>
      <c r="S175" s="125">
        <v>101.93237011988933</v>
      </c>
      <c r="T175" s="163">
        <v>9.8104262544256998E-3</v>
      </c>
    </row>
    <row r="176" spans="1:20" x14ac:dyDescent="0.3">
      <c r="A176" s="19" t="s">
        <v>415</v>
      </c>
      <c r="B176" s="16" t="s">
        <v>423</v>
      </c>
      <c r="C176" s="127">
        <v>51919</v>
      </c>
      <c r="D176" s="127">
        <v>51919</v>
      </c>
      <c r="E176" s="126">
        <v>6.677573236717585E-2</v>
      </c>
      <c r="F176" s="126">
        <v>1.5256086214297368E-3</v>
      </c>
      <c r="G176" s="126">
        <v>0.94011323475922726</v>
      </c>
      <c r="H176" s="126">
        <v>0</v>
      </c>
      <c r="I176" s="126">
        <v>1.0359696628911072E-2</v>
      </c>
      <c r="J176" s="126">
        <v>0</v>
      </c>
      <c r="K176" s="126">
        <v>3.8457877489976458E-3</v>
      </c>
      <c r="L176" s="126">
        <v>0</v>
      </c>
      <c r="M176" s="126">
        <v>4.5681280862864042E-2</v>
      </c>
      <c r="N176" s="126">
        <v>0</v>
      </c>
      <c r="O176" s="163">
        <v>3607125.8870520624</v>
      </c>
      <c r="P176" s="163">
        <v>14.746617582702305</v>
      </c>
      <c r="Q176" s="127">
        <v>0</v>
      </c>
      <c r="R176" s="126">
        <v>0</v>
      </c>
      <c r="S176" s="125">
        <v>4.711319555461392</v>
      </c>
      <c r="T176" s="163">
        <v>0.21225475967572474</v>
      </c>
    </row>
    <row r="177" spans="1:20" x14ac:dyDescent="0.3">
      <c r="A177" s="19" t="s">
        <v>415</v>
      </c>
      <c r="B177" s="16" t="s">
        <v>425</v>
      </c>
      <c r="C177" s="127">
        <v>133876</v>
      </c>
      <c r="D177" s="127">
        <v>133876</v>
      </c>
      <c r="E177" s="126">
        <v>0.17218490237462267</v>
      </c>
      <c r="F177" s="126">
        <v>3.9338658256616544E-3</v>
      </c>
      <c r="G177" s="126">
        <v>0.73991339052221583</v>
      </c>
      <c r="H177" s="126">
        <v>0</v>
      </c>
      <c r="I177" s="126">
        <v>4.1433782936288334E-2</v>
      </c>
      <c r="J177" s="126">
        <v>0</v>
      </c>
      <c r="K177" s="126">
        <v>0.19221935846768137</v>
      </c>
      <c r="L177" s="126">
        <v>0</v>
      </c>
      <c r="M177" s="126">
        <v>2.5456968355705396E-2</v>
      </c>
      <c r="N177" s="126">
        <v>0</v>
      </c>
      <c r="O177" s="163">
        <v>10882810.484831955</v>
      </c>
      <c r="P177" s="163">
        <v>40.196388743603499</v>
      </c>
      <c r="Q177" s="127">
        <v>0</v>
      </c>
      <c r="R177" s="126">
        <v>0</v>
      </c>
      <c r="S177" s="125">
        <v>2.0223266306134033</v>
      </c>
      <c r="T177" s="163">
        <v>0.49447996424627227</v>
      </c>
    </row>
    <row r="178" spans="1:20" x14ac:dyDescent="0.3">
      <c r="A178" s="19" t="s">
        <v>415</v>
      </c>
      <c r="B178" s="16" t="s">
        <v>427</v>
      </c>
      <c r="C178" s="127">
        <v>227029</v>
      </c>
      <c r="D178" s="127">
        <v>214778</v>
      </c>
      <c r="E178" s="126">
        <v>0.27623718188634788</v>
      </c>
      <c r="F178" s="126">
        <v>6.3111224887504765E-3</v>
      </c>
      <c r="G178" s="126">
        <v>0.70002726095040435</v>
      </c>
      <c r="H178" s="126">
        <v>0</v>
      </c>
      <c r="I178" s="126">
        <v>1.9033749040616194E-2</v>
      </c>
      <c r="J178" s="126">
        <v>1.0167229135068683E-3</v>
      </c>
      <c r="K178" s="126">
        <v>5.3510634256191273E-3</v>
      </c>
      <c r="L178" s="126">
        <v>0</v>
      </c>
      <c r="M178" s="126">
        <v>0.25218626006593109</v>
      </c>
      <c r="N178" s="126">
        <v>3.1480421104346815E-6</v>
      </c>
      <c r="O178" s="163">
        <v>15906076.656555105</v>
      </c>
      <c r="P178" s="163">
        <v>57.367156168598989</v>
      </c>
      <c r="Q178" s="127">
        <v>12251</v>
      </c>
      <c r="R178" s="126">
        <v>5.3962269137422969E-2</v>
      </c>
      <c r="S178" s="125">
        <v>1.2212889102273279</v>
      </c>
      <c r="T178" s="163">
        <v>0.77462238700463093</v>
      </c>
    </row>
    <row r="179" spans="1:20" x14ac:dyDescent="0.3">
      <c r="A179" s="19" t="s">
        <v>415</v>
      </c>
      <c r="B179" s="16" t="s">
        <v>429</v>
      </c>
      <c r="C179" s="127">
        <v>146349</v>
      </c>
      <c r="D179" s="127">
        <v>146290</v>
      </c>
      <c r="E179" s="126">
        <v>0.18815119489963511</v>
      </c>
      <c r="F179" s="126">
        <v>4.2986437571786084E-3</v>
      </c>
      <c r="G179" s="126">
        <v>0.88217000014260749</v>
      </c>
      <c r="H179" s="126">
        <v>0</v>
      </c>
      <c r="I179" s="126">
        <v>1.5250714860480123E-2</v>
      </c>
      <c r="J179" s="126">
        <v>1.752635117329982E-4</v>
      </c>
      <c r="K179" s="126">
        <v>1.6206063710908006E-2</v>
      </c>
      <c r="L179" s="126">
        <v>0</v>
      </c>
      <c r="M179" s="126">
        <v>8.6143178241647481E-2</v>
      </c>
      <c r="N179" s="126">
        <v>0</v>
      </c>
      <c r="O179" s="163">
        <v>10445988.749605229</v>
      </c>
      <c r="P179" s="163">
        <v>71.649944781642546</v>
      </c>
      <c r="Q179" s="127">
        <v>59</v>
      </c>
      <c r="R179" s="126">
        <v>4.0314590465257707E-4</v>
      </c>
      <c r="S179" s="125">
        <v>0.99619402934082224</v>
      </c>
      <c r="T179" s="163">
        <v>1.003415825285338</v>
      </c>
    </row>
    <row r="180" spans="1:20" x14ac:dyDescent="0.3">
      <c r="A180" s="19" t="s">
        <v>415</v>
      </c>
      <c r="B180" s="16" t="s">
        <v>431</v>
      </c>
      <c r="C180" s="127">
        <v>1616</v>
      </c>
      <c r="D180" s="127">
        <v>1616</v>
      </c>
      <c r="E180" s="126">
        <v>2.0784218398920661E-3</v>
      </c>
      <c r="F180" s="126">
        <v>4.7485189087433398E-5</v>
      </c>
      <c r="G180" s="126">
        <v>0.97458510399741172</v>
      </c>
      <c r="H180" s="126">
        <v>0</v>
      </c>
      <c r="I180" s="126">
        <v>0</v>
      </c>
      <c r="J180" s="126">
        <v>0</v>
      </c>
      <c r="K180" s="126">
        <v>0</v>
      </c>
      <c r="L180" s="126">
        <v>0</v>
      </c>
      <c r="M180" s="126">
        <v>2.5414896002588224E-2</v>
      </c>
      <c r="N180" s="126">
        <v>0</v>
      </c>
      <c r="O180" s="163">
        <v>110538.79838934867</v>
      </c>
      <c r="P180" s="163">
        <v>0.32177709515247366</v>
      </c>
      <c r="Q180" s="127">
        <v>0</v>
      </c>
      <c r="R180" s="126">
        <v>0</v>
      </c>
      <c r="S180" s="125">
        <v>212.57797029702971</v>
      </c>
      <c r="T180" s="163">
        <v>4.7041563084016932E-3</v>
      </c>
    </row>
    <row r="181" spans="1:20" x14ac:dyDescent="0.3">
      <c r="A181" s="19" t="s">
        <v>415</v>
      </c>
      <c r="B181" s="16" t="s">
        <v>433</v>
      </c>
      <c r="C181" s="127">
        <v>2298</v>
      </c>
      <c r="D181" s="127">
        <v>2298</v>
      </c>
      <c r="E181" s="126">
        <v>2.9555775916286931E-3</v>
      </c>
      <c r="F181" s="126">
        <v>6.7525349333491308E-5</v>
      </c>
      <c r="G181" s="126">
        <v>0.92826201896368854</v>
      </c>
      <c r="H181" s="126">
        <v>0</v>
      </c>
      <c r="I181" s="126">
        <v>0</v>
      </c>
      <c r="J181" s="126">
        <v>9.390048903093336E-3</v>
      </c>
      <c r="K181" s="126">
        <v>3.9072068207645923E-2</v>
      </c>
      <c r="L181" s="126">
        <v>0</v>
      </c>
      <c r="M181" s="126">
        <v>2.3275863925572203E-2</v>
      </c>
      <c r="N181" s="126">
        <v>0</v>
      </c>
      <c r="O181" s="163">
        <v>162477.02671495924</v>
      </c>
      <c r="P181" s="163">
        <v>0.23620413061676057</v>
      </c>
      <c r="Q181" s="127">
        <v>0</v>
      </c>
      <c r="R181" s="126">
        <v>0</v>
      </c>
      <c r="S181" s="125">
        <v>299.33289817232378</v>
      </c>
      <c r="T181" s="163">
        <v>3.3407620949980157E-3</v>
      </c>
    </row>
    <row r="182" spans="1:20" x14ac:dyDescent="0.3">
      <c r="A182" s="19" t="s">
        <v>415</v>
      </c>
      <c r="B182" s="16" t="s">
        <v>437</v>
      </c>
      <c r="C182" s="168"/>
      <c r="D182" s="127"/>
      <c r="E182" s="127"/>
      <c r="F182" s="126"/>
      <c r="G182" s="126"/>
      <c r="H182" s="126"/>
      <c r="I182" s="126"/>
      <c r="J182" s="126"/>
      <c r="K182" s="126"/>
      <c r="L182" s="126"/>
      <c r="M182" s="126"/>
      <c r="N182" s="126"/>
      <c r="O182" s="163"/>
      <c r="P182" s="163"/>
      <c r="Q182" s="127"/>
      <c r="R182" s="126"/>
      <c r="S182" s="125"/>
      <c r="T182" s="163"/>
    </row>
    <row r="183" spans="1:20" x14ac:dyDescent="0.3">
      <c r="A183" s="19" t="s">
        <v>415</v>
      </c>
      <c r="B183" s="16" t="s">
        <v>439</v>
      </c>
      <c r="C183" s="168"/>
      <c r="D183" s="127"/>
      <c r="E183" s="127"/>
      <c r="F183" s="126"/>
      <c r="G183" s="126"/>
      <c r="H183" s="126"/>
      <c r="I183" s="126"/>
      <c r="J183" s="126"/>
      <c r="K183" s="126"/>
      <c r="L183" s="126"/>
      <c r="M183" s="126"/>
      <c r="N183" s="126"/>
      <c r="O183" s="163"/>
      <c r="P183" s="163"/>
      <c r="Q183" s="127"/>
      <c r="R183" s="126"/>
      <c r="S183" s="125"/>
      <c r="T183" s="163"/>
    </row>
    <row r="184" spans="1:20" x14ac:dyDescent="0.3">
      <c r="A184" s="19" t="s">
        <v>415</v>
      </c>
      <c r="B184" s="16" t="s">
        <v>441</v>
      </c>
      <c r="C184" s="168"/>
      <c r="D184" s="127"/>
      <c r="E184" s="127"/>
      <c r="F184" s="126"/>
      <c r="G184" s="126"/>
      <c r="H184" s="126"/>
      <c r="I184" s="126"/>
      <c r="J184" s="126"/>
      <c r="K184" s="126"/>
      <c r="L184" s="126"/>
      <c r="M184" s="126"/>
      <c r="N184" s="126"/>
      <c r="O184" s="163"/>
      <c r="P184" s="163"/>
      <c r="Q184" s="127"/>
      <c r="R184" s="126"/>
      <c r="S184" s="125"/>
      <c r="T184" s="163"/>
    </row>
    <row r="185" spans="1:20" x14ac:dyDescent="0.3">
      <c r="A185" s="19" t="s">
        <v>415</v>
      </c>
      <c r="B185" s="16" t="s">
        <v>443</v>
      </c>
      <c r="C185" s="168"/>
      <c r="D185" s="127"/>
      <c r="E185" s="127"/>
      <c r="F185" s="126"/>
      <c r="G185" s="126"/>
      <c r="H185" s="126"/>
      <c r="I185" s="126"/>
      <c r="J185" s="126"/>
      <c r="K185" s="126"/>
      <c r="L185" s="126"/>
      <c r="M185" s="126"/>
      <c r="N185" s="126"/>
      <c r="O185" s="163"/>
      <c r="P185" s="163"/>
      <c r="Q185" s="127"/>
      <c r="R185" s="126"/>
      <c r="S185" s="125"/>
      <c r="T185" s="163"/>
    </row>
    <row r="186" spans="1:20" x14ac:dyDescent="0.3">
      <c r="A186" s="19" t="s">
        <v>415</v>
      </c>
      <c r="B186" s="16" t="s">
        <v>445</v>
      </c>
      <c r="C186" s="168"/>
      <c r="D186" s="127"/>
      <c r="E186" s="127"/>
      <c r="F186" s="126"/>
      <c r="G186" s="126"/>
      <c r="H186" s="126"/>
      <c r="I186" s="126"/>
      <c r="J186" s="126"/>
      <c r="K186" s="126"/>
      <c r="L186" s="126"/>
      <c r="M186" s="126"/>
      <c r="N186" s="126"/>
      <c r="O186" s="163"/>
      <c r="P186" s="163"/>
      <c r="Q186" s="127"/>
      <c r="R186" s="126"/>
      <c r="S186" s="125"/>
      <c r="T186" s="163"/>
    </row>
    <row r="187" spans="1:20" x14ac:dyDescent="0.3">
      <c r="A187" s="19" t="s">
        <v>415</v>
      </c>
      <c r="B187" s="16" t="s">
        <v>447</v>
      </c>
      <c r="C187" s="168"/>
      <c r="D187" s="127"/>
      <c r="E187" s="127"/>
      <c r="F187" s="126"/>
      <c r="G187" s="126"/>
      <c r="H187" s="126"/>
      <c r="I187" s="126"/>
      <c r="J187" s="126"/>
      <c r="K187" s="126"/>
      <c r="L187" s="126"/>
      <c r="M187" s="126"/>
      <c r="N187" s="126"/>
      <c r="O187" s="163"/>
      <c r="P187" s="163"/>
      <c r="Q187" s="127"/>
      <c r="R187" s="126"/>
      <c r="S187" s="125"/>
      <c r="T187" s="163"/>
    </row>
    <row r="188" spans="1:20" x14ac:dyDescent="0.3">
      <c r="A188" s="19" t="s">
        <v>415</v>
      </c>
      <c r="B188" s="16" t="s">
        <v>449</v>
      </c>
      <c r="C188" s="168"/>
      <c r="D188" s="127"/>
      <c r="E188" s="127"/>
      <c r="F188" s="126"/>
      <c r="G188" s="126"/>
      <c r="H188" s="126"/>
      <c r="I188" s="126"/>
      <c r="J188" s="126"/>
      <c r="K188" s="126"/>
      <c r="L188" s="126"/>
      <c r="M188" s="126"/>
      <c r="N188" s="126"/>
      <c r="O188" s="163"/>
      <c r="P188" s="163"/>
      <c r="Q188" s="127"/>
      <c r="R188" s="126"/>
      <c r="S188" s="125"/>
      <c r="T188" s="163"/>
    </row>
    <row r="189" spans="1:20" x14ac:dyDescent="0.3">
      <c r="A189" s="19" t="s">
        <v>415</v>
      </c>
      <c r="B189" s="16" t="s">
        <v>451</v>
      </c>
      <c r="C189" s="168"/>
      <c r="D189" s="127"/>
      <c r="E189" s="127"/>
      <c r="F189" s="126"/>
      <c r="G189" s="126"/>
      <c r="H189" s="126"/>
      <c r="I189" s="126"/>
      <c r="J189" s="126"/>
      <c r="K189" s="126"/>
      <c r="L189" s="126"/>
      <c r="M189" s="126"/>
      <c r="N189" s="126"/>
      <c r="O189" s="163"/>
      <c r="P189" s="163"/>
      <c r="Q189" s="127"/>
      <c r="R189" s="126"/>
      <c r="S189" s="125"/>
      <c r="T189" s="163"/>
    </row>
    <row r="190" spans="1:20" x14ac:dyDescent="0.3">
      <c r="A190" s="19" t="s">
        <v>415</v>
      </c>
      <c r="B190" s="16" t="s">
        <v>453</v>
      </c>
      <c r="C190" s="168"/>
      <c r="D190" s="127"/>
      <c r="E190" s="127"/>
      <c r="F190" s="126"/>
      <c r="G190" s="126"/>
      <c r="H190" s="126"/>
      <c r="I190" s="126"/>
      <c r="J190" s="126"/>
      <c r="K190" s="126"/>
      <c r="L190" s="126"/>
      <c r="M190" s="126"/>
      <c r="N190" s="126"/>
      <c r="O190" s="163"/>
      <c r="P190" s="163"/>
      <c r="Q190" s="127"/>
      <c r="R190" s="126"/>
      <c r="S190" s="125"/>
      <c r="T190" s="163"/>
    </row>
    <row r="191" spans="1:20" x14ac:dyDescent="0.3">
      <c r="A191" s="19" t="s">
        <v>415</v>
      </c>
      <c r="B191" s="16" t="s">
        <v>455</v>
      </c>
      <c r="C191" s="168"/>
      <c r="D191" s="127"/>
      <c r="E191" s="127"/>
      <c r="F191" s="126"/>
      <c r="G191" s="126"/>
      <c r="H191" s="126"/>
      <c r="I191" s="126"/>
      <c r="J191" s="126"/>
      <c r="K191" s="126"/>
      <c r="L191" s="126"/>
      <c r="M191" s="126"/>
      <c r="N191" s="126"/>
      <c r="O191" s="163"/>
      <c r="P191" s="163"/>
      <c r="Q191" s="127"/>
      <c r="R191" s="126"/>
      <c r="S191" s="125"/>
      <c r="T191" s="163"/>
    </row>
    <row r="192" spans="1:20" x14ac:dyDescent="0.3">
      <c r="A192" s="19" t="s">
        <v>415</v>
      </c>
      <c r="B192" s="16" t="s">
        <v>457</v>
      </c>
      <c r="C192" s="168"/>
      <c r="D192" s="127"/>
      <c r="E192" s="127"/>
      <c r="F192" s="126"/>
      <c r="G192" s="126"/>
      <c r="H192" s="126"/>
      <c r="I192" s="126"/>
      <c r="J192" s="126"/>
      <c r="K192" s="126"/>
      <c r="L192" s="126"/>
      <c r="M192" s="126"/>
      <c r="N192" s="126"/>
      <c r="O192" s="163"/>
      <c r="P192" s="163"/>
      <c r="Q192" s="127"/>
      <c r="R192" s="126"/>
      <c r="S192" s="125"/>
      <c r="T192" s="163"/>
    </row>
    <row r="193" spans="1:20" x14ac:dyDescent="0.3">
      <c r="A193" s="19" t="s">
        <v>415</v>
      </c>
      <c r="B193" s="16" t="s">
        <v>459</v>
      </c>
      <c r="C193" s="127">
        <v>38769</v>
      </c>
      <c r="D193" s="127">
        <v>38769</v>
      </c>
      <c r="E193" s="126">
        <v>4.9862831875479893E-2</v>
      </c>
      <c r="F193" s="126">
        <v>1.139203772110585E-3</v>
      </c>
      <c r="G193" s="126">
        <v>0.63358585591085492</v>
      </c>
      <c r="H193" s="126">
        <v>0</v>
      </c>
      <c r="I193" s="126">
        <v>0</v>
      </c>
      <c r="J193" s="126">
        <v>0</v>
      </c>
      <c r="K193" s="126">
        <v>0.36641414408914497</v>
      </c>
      <c r="L193" s="126">
        <v>0</v>
      </c>
      <c r="M193" s="126">
        <v>0</v>
      </c>
      <c r="N193" s="126">
        <v>0</v>
      </c>
      <c r="O193" s="163">
        <v>3553655.4756819978</v>
      </c>
      <c r="P193" s="163">
        <v>21.455644430180875</v>
      </c>
      <c r="Q193" s="127">
        <v>0</v>
      </c>
      <c r="R193" s="126">
        <v>0</v>
      </c>
      <c r="S193" s="125">
        <v>4.2721762232711704</v>
      </c>
      <c r="T193" s="163">
        <v>0.23407274132393074</v>
      </c>
    </row>
    <row r="194" spans="1:20" x14ac:dyDescent="0.3">
      <c r="A194" s="19" t="s">
        <v>415</v>
      </c>
      <c r="B194" s="16" t="s">
        <v>461</v>
      </c>
      <c r="C194" s="168"/>
      <c r="D194" s="127"/>
      <c r="E194" s="127"/>
      <c r="F194" s="126"/>
      <c r="G194" s="126"/>
      <c r="H194" s="126"/>
      <c r="I194" s="126"/>
      <c r="J194" s="126"/>
      <c r="K194" s="126"/>
      <c r="L194" s="126"/>
      <c r="M194" s="126"/>
      <c r="N194" s="126"/>
      <c r="O194" s="163"/>
      <c r="P194" s="163"/>
      <c r="Q194" s="127"/>
      <c r="R194" s="126"/>
      <c r="S194" s="125"/>
      <c r="T194" s="163"/>
    </row>
    <row r="195" spans="1:20" x14ac:dyDescent="0.3">
      <c r="A195" s="19" t="s">
        <v>415</v>
      </c>
      <c r="B195" s="16" t="s">
        <v>463</v>
      </c>
      <c r="C195" s="168"/>
      <c r="D195" s="127"/>
      <c r="E195" s="127"/>
      <c r="F195" s="126"/>
      <c r="G195" s="126"/>
      <c r="H195" s="126"/>
      <c r="I195" s="126"/>
      <c r="J195" s="126"/>
      <c r="K195" s="126"/>
      <c r="L195" s="126"/>
      <c r="M195" s="126"/>
      <c r="N195" s="126"/>
      <c r="O195" s="163"/>
      <c r="P195" s="163"/>
      <c r="Q195" s="127"/>
      <c r="R195" s="126"/>
      <c r="S195" s="125"/>
      <c r="T195" s="163"/>
    </row>
    <row r="196" spans="1:20" x14ac:dyDescent="0.3">
      <c r="A196" s="19" t="s">
        <v>415</v>
      </c>
      <c r="B196" s="16" t="s">
        <v>467</v>
      </c>
      <c r="C196" s="127">
        <v>104703</v>
      </c>
      <c r="D196" s="127">
        <v>104683</v>
      </c>
      <c r="E196" s="126">
        <v>0.13463826328305764</v>
      </c>
      <c r="F196" s="126">
        <v>3.0760470601731375E-3</v>
      </c>
      <c r="G196" s="126">
        <v>0.29574262516958028</v>
      </c>
      <c r="H196" s="126">
        <v>0</v>
      </c>
      <c r="I196" s="126">
        <v>4.794856439804197E-4</v>
      </c>
      <c r="J196" s="126">
        <v>0</v>
      </c>
      <c r="K196" s="126">
        <v>0.70377788918643924</v>
      </c>
      <c r="L196" s="126">
        <v>0</v>
      </c>
      <c r="M196" s="126">
        <v>0</v>
      </c>
      <c r="N196" s="126">
        <v>0</v>
      </c>
      <c r="O196" s="163">
        <v>14219725.473605147</v>
      </c>
      <c r="P196" s="163">
        <v>53.046207322924637</v>
      </c>
      <c r="Q196" s="127">
        <v>20</v>
      </c>
      <c r="R196" s="126">
        <v>1.9101649427428059E-4</v>
      </c>
      <c r="S196" s="125">
        <v>2.560222725232324</v>
      </c>
      <c r="T196" s="163">
        <v>0.3905164084562211</v>
      </c>
    </row>
    <row r="197" spans="1:20" x14ac:dyDescent="0.3">
      <c r="A197" s="19" t="s">
        <v>415</v>
      </c>
      <c r="B197" s="16" t="s">
        <v>469</v>
      </c>
      <c r="C197" s="127">
        <v>241883</v>
      </c>
      <c r="D197" s="127">
        <v>241883</v>
      </c>
      <c r="E197" s="126">
        <v>0.31109833533329989</v>
      </c>
      <c r="F197" s="126">
        <v>7.1075866287349338E-3</v>
      </c>
      <c r="G197" s="126">
        <v>0.35034429282945789</v>
      </c>
      <c r="H197" s="126">
        <v>0</v>
      </c>
      <c r="I197" s="126">
        <v>0</v>
      </c>
      <c r="J197" s="126">
        <v>3.5030055797932059E-5</v>
      </c>
      <c r="K197" s="126">
        <v>0.64962067711474414</v>
      </c>
      <c r="L197" s="126">
        <v>0</v>
      </c>
      <c r="M197" s="126">
        <v>0</v>
      </c>
      <c r="N197" s="126">
        <v>0</v>
      </c>
      <c r="O197" s="163">
        <v>30487164.071286298</v>
      </c>
      <c r="P197" s="163">
        <v>182.06944287949869</v>
      </c>
      <c r="Q197" s="127">
        <v>0</v>
      </c>
      <c r="R197" s="126">
        <v>0</v>
      </c>
      <c r="S197" s="125">
        <v>0.69226857612978177</v>
      </c>
      <c r="T197" s="163">
        <v>1.4445260618221776</v>
      </c>
    </row>
    <row r="198" spans="1:20" x14ac:dyDescent="0.3">
      <c r="A198" s="19" t="s">
        <v>415</v>
      </c>
      <c r="B198" s="16" t="s">
        <v>471</v>
      </c>
      <c r="C198" s="127">
        <v>280691</v>
      </c>
      <c r="D198" s="127">
        <v>280691</v>
      </c>
      <c r="E198" s="126">
        <v>0.36101132714179701</v>
      </c>
      <c r="F198" s="126">
        <v>8.2479363924138419E-3</v>
      </c>
      <c r="G198" s="126">
        <v>0.24904593628455732</v>
      </c>
      <c r="H198" s="126">
        <v>0</v>
      </c>
      <c r="I198" s="126">
        <v>2.5675454668637883E-4</v>
      </c>
      <c r="J198" s="126">
        <v>4.8547609309797158E-5</v>
      </c>
      <c r="K198" s="126">
        <v>0.75064876155944638</v>
      </c>
      <c r="L198" s="126">
        <v>0</v>
      </c>
      <c r="M198" s="126">
        <v>0</v>
      </c>
      <c r="N198" s="126">
        <v>0</v>
      </c>
      <c r="O198" s="163">
        <v>40854069.28631635</v>
      </c>
      <c r="P198" s="163">
        <v>258.773146560062</v>
      </c>
      <c r="Q198" s="127">
        <v>0</v>
      </c>
      <c r="R198" s="126">
        <v>0</v>
      </c>
      <c r="S198" s="125">
        <v>0.56245479904948859</v>
      </c>
      <c r="T198" s="163">
        <v>1.7779206465833945</v>
      </c>
    </row>
    <row r="199" spans="1:20" x14ac:dyDescent="0.3">
      <c r="A199" s="19" t="s">
        <v>415</v>
      </c>
      <c r="B199" s="16" t="s">
        <v>473</v>
      </c>
      <c r="C199" s="127">
        <v>213815</v>
      </c>
      <c r="D199" s="127">
        <v>213715</v>
      </c>
      <c r="E199" s="126">
        <v>0.27487000217359708</v>
      </c>
      <c r="F199" s="126">
        <v>6.2798868724138791E-3</v>
      </c>
      <c r="G199" s="126">
        <v>0.24300843199339495</v>
      </c>
      <c r="H199" s="126">
        <v>0</v>
      </c>
      <c r="I199" s="126">
        <v>5.0538840380741389E-4</v>
      </c>
      <c r="J199" s="126">
        <v>0</v>
      </c>
      <c r="K199" s="126">
        <v>0.75648617960279763</v>
      </c>
      <c r="L199" s="126">
        <v>0</v>
      </c>
      <c r="M199" s="126">
        <v>0</v>
      </c>
      <c r="N199" s="126">
        <v>0</v>
      </c>
      <c r="O199" s="163">
        <v>31392331.701377146</v>
      </c>
      <c r="P199" s="163">
        <v>198.66175397501027</v>
      </c>
      <c r="Q199" s="127">
        <v>100</v>
      </c>
      <c r="R199" s="126">
        <v>4.6769403456258917E-4</v>
      </c>
      <c r="S199" s="125">
        <v>0.73904543647545773</v>
      </c>
      <c r="T199" s="163">
        <v>1.3524639442092408</v>
      </c>
    </row>
    <row r="200" spans="1:20" x14ac:dyDescent="0.3">
      <c r="A200" s="19" t="s">
        <v>415</v>
      </c>
      <c r="B200" s="16" t="s">
        <v>475</v>
      </c>
      <c r="C200" s="127">
        <v>107421</v>
      </c>
      <c r="D200" s="127">
        <v>107421</v>
      </c>
      <c r="E200" s="126">
        <v>0.13815974781129062</v>
      </c>
      <c r="F200" s="126">
        <v>3.1565015451492468E-3</v>
      </c>
      <c r="G200" s="126">
        <v>0.99431904180144037</v>
      </c>
      <c r="H200" s="126">
        <v>0</v>
      </c>
      <c r="I200" s="126">
        <v>0</v>
      </c>
      <c r="J200" s="126">
        <v>1.2545472464260503E-4</v>
      </c>
      <c r="K200" s="126">
        <v>1.1278168990306689E-3</v>
      </c>
      <c r="L200" s="126">
        <v>0</v>
      </c>
      <c r="M200" s="126">
        <v>4.4276865748864224E-3</v>
      </c>
      <c r="N200" s="126">
        <v>0</v>
      </c>
      <c r="O200" s="163">
        <v>7296658.9221521216</v>
      </c>
      <c r="P200" s="163">
        <v>32.167111579079695</v>
      </c>
      <c r="Q200" s="127">
        <v>0</v>
      </c>
      <c r="R200" s="126">
        <v>0</v>
      </c>
      <c r="S200" s="125">
        <v>2.1116541458374063</v>
      </c>
      <c r="T200" s="163">
        <v>0.47356239750304185</v>
      </c>
    </row>
    <row r="201" spans="1:20" x14ac:dyDescent="0.3">
      <c r="A201" s="19" t="s">
        <v>415</v>
      </c>
      <c r="B201" s="16" t="s">
        <v>477</v>
      </c>
      <c r="C201" s="127">
        <v>103036</v>
      </c>
      <c r="D201" s="127">
        <v>103036</v>
      </c>
      <c r="E201" s="126">
        <v>0.13251997072717756</v>
      </c>
      <c r="F201" s="126">
        <v>3.0276509547108835E-3</v>
      </c>
      <c r="G201" s="126">
        <v>0.99846582060932654</v>
      </c>
      <c r="H201" s="126">
        <v>0</v>
      </c>
      <c r="I201" s="126">
        <v>0</v>
      </c>
      <c r="J201" s="126">
        <v>1.0916231886680958E-4</v>
      </c>
      <c r="K201" s="126">
        <v>1.1776210897382346E-3</v>
      </c>
      <c r="L201" s="126">
        <v>0</v>
      </c>
      <c r="M201" s="126">
        <v>2.4739598206844054E-4</v>
      </c>
      <c r="N201" s="126">
        <v>0</v>
      </c>
      <c r="O201" s="163">
        <v>6988067.1385524375</v>
      </c>
      <c r="P201" s="163">
        <v>58.698589992040631</v>
      </c>
      <c r="Q201" s="127">
        <v>0</v>
      </c>
      <c r="R201" s="126">
        <v>0</v>
      </c>
      <c r="S201" s="125">
        <v>1.1554214061104857</v>
      </c>
      <c r="T201" s="163">
        <v>0.86548509029819398</v>
      </c>
    </row>
    <row r="202" spans="1:20" x14ac:dyDescent="0.3">
      <c r="A202" s="19" t="s">
        <v>415</v>
      </c>
      <c r="B202" s="16" t="s">
        <v>479</v>
      </c>
      <c r="C202" s="127">
        <v>121159</v>
      </c>
      <c r="D202" s="127">
        <v>121159</v>
      </c>
      <c r="E202" s="126">
        <v>0.15582890575463046</v>
      </c>
      <c r="F202" s="126">
        <v>3.5601844211908063E-3</v>
      </c>
      <c r="G202" s="126">
        <v>0.99392660489640128</v>
      </c>
      <c r="H202" s="126">
        <v>0</v>
      </c>
      <c r="I202" s="126">
        <v>3.4994915646205827E-4</v>
      </c>
      <c r="J202" s="126">
        <v>9.2544074064391122E-5</v>
      </c>
      <c r="K202" s="126">
        <v>5.2769760216504393E-3</v>
      </c>
      <c r="L202" s="126">
        <v>0</v>
      </c>
      <c r="M202" s="126">
        <v>3.5392585142185435E-4</v>
      </c>
      <c r="N202" s="126">
        <v>0</v>
      </c>
      <c r="O202" s="163">
        <v>8242922.3151615709</v>
      </c>
      <c r="P202" s="163">
        <v>73.840138268252574</v>
      </c>
      <c r="Q202" s="127">
        <v>0</v>
      </c>
      <c r="R202" s="126">
        <v>0</v>
      </c>
      <c r="S202" s="125">
        <v>0.92136778943371933</v>
      </c>
      <c r="T202" s="163">
        <v>1.0853429124265443</v>
      </c>
    </row>
    <row r="203" spans="1:20" x14ac:dyDescent="0.3">
      <c r="A203" s="19" t="s">
        <v>415</v>
      </c>
      <c r="B203" s="16" t="s">
        <v>481</v>
      </c>
      <c r="C203" s="127">
        <v>46962</v>
      </c>
      <c r="D203" s="127">
        <v>46962</v>
      </c>
      <c r="E203" s="126">
        <v>6.0400276265477233E-2</v>
      </c>
      <c r="F203" s="126">
        <v>1.3799501546559699E-3</v>
      </c>
      <c r="G203" s="126">
        <v>0.9995347787355805</v>
      </c>
      <c r="H203" s="126">
        <v>0</v>
      </c>
      <c r="I203" s="126">
        <v>0</v>
      </c>
      <c r="J203" s="126">
        <v>9.5866857986412772E-5</v>
      </c>
      <c r="K203" s="126">
        <v>3.6935440643306251E-4</v>
      </c>
      <c r="L203" s="126">
        <v>0</v>
      </c>
      <c r="M203" s="126">
        <v>0</v>
      </c>
      <c r="N203" s="126">
        <v>0</v>
      </c>
      <c r="O203" s="163">
        <v>3182887.7226765947</v>
      </c>
      <c r="P203" s="163">
        <v>18.41341526624085</v>
      </c>
      <c r="Q203" s="127">
        <v>0</v>
      </c>
      <c r="R203" s="126">
        <v>0</v>
      </c>
      <c r="S203" s="125">
        <v>3.6807844640347516</v>
      </c>
      <c r="T203" s="163">
        <v>0.27168121626546798</v>
      </c>
    </row>
    <row r="204" spans="1:20" x14ac:dyDescent="0.3">
      <c r="A204" s="19" t="s">
        <v>415</v>
      </c>
      <c r="B204" s="16" t="s">
        <v>483</v>
      </c>
      <c r="C204" s="127">
        <v>307</v>
      </c>
      <c r="D204" s="127">
        <v>307</v>
      </c>
      <c r="E204" s="126">
        <v>3.948487034943467E-4</v>
      </c>
      <c r="F204" s="126">
        <v>9.0210105506448344E-6</v>
      </c>
      <c r="G204" s="126">
        <v>1</v>
      </c>
      <c r="H204" s="126">
        <v>0</v>
      </c>
      <c r="I204" s="126">
        <v>0</v>
      </c>
      <c r="J204" s="126">
        <v>0</v>
      </c>
      <c r="K204" s="126">
        <v>0</v>
      </c>
      <c r="L204" s="126">
        <v>0</v>
      </c>
      <c r="M204" s="126">
        <v>0</v>
      </c>
      <c r="N204" s="126">
        <v>0</v>
      </c>
      <c r="O204" s="163">
        <v>20800.595070111896</v>
      </c>
      <c r="P204" s="163">
        <v>0.61172823192400361</v>
      </c>
      <c r="Q204" s="127">
        <v>0</v>
      </c>
      <c r="R204" s="126">
        <v>0</v>
      </c>
      <c r="S204" s="125">
        <v>110.75895765472313</v>
      </c>
      <c r="T204" s="163">
        <v>9.0286151221950998E-3</v>
      </c>
    </row>
    <row r="205" spans="1:20" x14ac:dyDescent="0.3">
      <c r="A205" s="19" t="s">
        <v>415</v>
      </c>
      <c r="B205" s="16" t="s">
        <v>485</v>
      </c>
      <c r="C205" s="168"/>
      <c r="D205" s="127"/>
      <c r="E205" s="127"/>
      <c r="F205" s="126"/>
      <c r="G205" s="126"/>
      <c r="H205" s="126"/>
      <c r="I205" s="126"/>
      <c r="J205" s="126"/>
      <c r="K205" s="126"/>
      <c r="L205" s="126"/>
      <c r="M205" s="126"/>
      <c r="N205" s="126"/>
      <c r="O205" s="163"/>
      <c r="P205" s="163"/>
      <c r="Q205" s="127"/>
      <c r="R205" s="126"/>
      <c r="S205" s="125"/>
      <c r="T205" s="163"/>
    </row>
    <row r="206" spans="1:20" x14ac:dyDescent="0.3">
      <c r="A206" s="19" t="s">
        <v>415</v>
      </c>
      <c r="B206" s="16" t="s">
        <v>489</v>
      </c>
      <c r="C206" s="168"/>
      <c r="D206" s="127"/>
      <c r="E206" s="127"/>
      <c r="F206" s="126"/>
      <c r="G206" s="126"/>
      <c r="H206" s="126"/>
      <c r="I206" s="126"/>
      <c r="J206" s="126"/>
      <c r="K206" s="126"/>
      <c r="L206" s="126"/>
      <c r="M206" s="126"/>
      <c r="N206" s="126"/>
      <c r="O206" s="163"/>
      <c r="P206" s="163"/>
      <c r="Q206" s="127"/>
      <c r="R206" s="126"/>
      <c r="S206" s="125"/>
      <c r="T206" s="163"/>
    </row>
    <row r="207" spans="1:20" x14ac:dyDescent="0.3">
      <c r="A207" s="19" t="s">
        <v>415</v>
      </c>
      <c r="B207" s="16" t="s">
        <v>491</v>
      </c>
      <c r="C207" s="168"/>
      <c r="D207" s="127"/>
      <c r="E207" s="127"/>
      <c r="F207" s="126"/>
      <c r="G207" s="126"/>
      <c r="H207" s="126"/>
      <c r="I207" s="126"/>
      <c r="J207" s="126"/>
      <c r="K207" s="126"/>
      <c r="L207" s="126"/>
      <c r="M207" s="126"/>
      <c r="N207" s="126"/>
      <c r="O207" s="163"/>
      <c r="P207" s="163"/>
      <c r="Q207" s="127"/>
      <c r="R207" s="126"/>
      <c r="S207" s="125"/>
      <c r="T207" s="163"/>
    </row>
    <row r="208" spans="1:20" x14ac:dyDescent="0.3">
      <c r="A208" s="19" t="s">
        <v>415</v>
      </c>
      <c r="B208" s="16" t="s">
        <v>493</v>
      </c>
      <c r="C208" s="168"/>
      <c r="D208" s="127"/>
      <c r="E208" s="127"/>
      <c r="F208" s="126"/>
      <c r="G208" s="126"/>
      <c r="H208" s="126"/>
      <c r="I208" s="126"/>
      <c r="J208" s="126"/>
      <c r="K208" s="126"/>
      <c r="L208" s="126"/>
      <c r="M208" s="126"/>
      <c r="N208" s="126"/>
      <c r="O208" s="163"/>
      <c r="P208" s="163"/>
      <c r="Q208" s="127"/>
      <c r="R208" s="126"/>
      <c r="S208" s="125"/>
      <c r="T208" s="163"/>
    </row>
    <row r="209" spans="1:20" x14ac:dyDescent="0.3">
      <c r="A209" s="19" t="s">
        <v>415</v>
      </c>
      <c r="B209" s="16" t="s">
        <v>495</v>
      </c>
      <c r="C209" s="168"/>
      <c r="D209" s="127"/>
      <c r="E209" s="127"/>
      <c r="F209" s="126"/>
      <c r="G209" s="126"/>
      <c r="H209" s="126"/>
      <c r="I209" s="126"/>
      <c r="J209" s="126"/>
      <c r="K209" s="126"/>
      <c r="L209" s="126"/>
      <c r="M209" s="126"/>
      <c r="N209" s="126"/>
      <c r="O209" s="163"/>
      <c r="P209" s="163"/>
      <c r="Q209" s="127"/>
      <c r="R209" s="126"/>
      <c r="S209" s="125"/>
      <c r="T209" s="163"/>
    </row>
    <row r="210" spans="1:20" x14ac:dyDescent="0.3">
      <c r="A210" s="19" t="s">
        <v>415</v>
      </c>
      <c r="B210" s="16" t="s">
        <v>497</v>
      </c>
      <c r="C210" s="168"/>
      <c r="D210" s="127"/>
      <c r="E210" s="127"/>
      <c r="F210" s="126"/>
      <c r="G210" s="126"/>
      <c r="H210" s="126"/>
      <c r="I210" s="126"/>
      <c r="J210" s="126"/>
      <c r="K210" s="126"/>
      <c r="L210" s="126"/>
      <c r="M210" s="126"/>
      <c r="N210" s="126"/>
      <c r="O210" s="163"/>
      <c r="P210" s="163"/>
      <c r="Q210" s="127"/>
      <c r="R210" s="126"/>
      <c r="S210" s="125"/>
      <c r="T210" s="163"/>
    </row>
    <row r="211" spans="1:20" x14ac:dyDescent="0.3">
      <c r="A211" s="19" t="s">
        <v>415</v>
      </c>
      <c r="B211" s="16" t="s">
        <v>499</v>
      </c>
      <c r="C211" s="168"/>
      <c r="D211" s="127"/>
      <c r="E211" s="127"/>
      <c r="F211" s="126"/>
      <c r="G211" s="126"/>
      <c r="H211" s="126"/>
      <c r="I211" s="126"/>
      <c r="J211" s="126"/>
      <c r="K211" s="126"/>
      <c r="L211" s="126"/>
      <c r="M211" s="126"/>
      <c r="N211" s="126"/>
      <c r="O211" s="163"/>
      <c r="P211" s="163"/>
      <c r="Q211" s="127"/>
      <c r="R211" s="126"/>
      <c r="S211" s="125"/>
      <c r="T211" s="163"/>
    </row>
    <row r="212" spans="1:20" x14ac:dyDescent="0.3">
      <c r="A212" s="19" t="s">
        <v>415</v>
      </c>
      <c r="B212" s="16" t="s">
        <v>501</v>
      </c>
      <c r="C212" s="168"/>
      <c r="D212" s="127"/>
      <c r="E212" s="127"/>
      <c r="F212" s="126"/>
      <c r="G212" s="126"/>
      <c r="H212" s="126"/>
      <c r="I212" s="126"/>
      <c r="J212" s="126"/>
      <c r="K212" s="126"/>
      <c r="L212" s="126"/>
      <c r="M212" s="126"/>
      <c r="N212" s="126"/>
      <c r="O212" s="163"/>
      <c r="P212" s="163"/>
      <c r="Q212" s="127"/>
      <c r="R212" s="126"/>
      <c r="S212" s="125"/>
      <c r="T212" s="163"/>
    </row>
    <row r="213" spans="1:20" x14ac:dyDescent="0.3">
      <c r="A213" s="19" t="s">
        <v>415</v>
      </c>
      <c r="B213" s="16" t="s">
        <v>503</v>
      </c>
      <c r="C213" s="168"/>
      <c r="D213" s="127"/>
      <c r="E213" s="127"/>
      <c r="F213" s="126"/>
      <c r="G213" s="126"/>
      <c r="H213" s="126"/>
      <c r="I213" s="126"/>
      <c r="J213" s="126"/>
      <c r="K213" s="126"/>
      <c r="L213" s="126"/>
      <c r="M213" s="126"/>
      <c r="N213" s="126"/>
      <c r="O213" s="163"/>
      <c r="P213" s="163"/>
      <c r="Q213" s="127"/>
      <c r="R213" s="126"/>
      <c r="S213" s="125"/>
      <c r="T213" s="163"/>
    </row>
    <row r="214" spans="1:20" x14ac:dyDescent="0.3">
      <c r="A214" s="19" t="s">
        <v>415</v>
      </c>
      <c r="B214" s="16" t="s">
        <v>505</v>
      </c>
      <c r="C214" s="168"/>
      <c r="D214" s="127"/>
      <c r="E214" s="127"/>
      <c r="F214" s="126"/>
      <c r="G214" s="126"/>
      <c r="H214" s="126"/>
      <c r="I214" s="126"/>
      <c r="J214" s="126"/>
      <c r="K214" s="126"/>
      <c r="L214" s="126"/>
      <c r="M214" s="126"/>
      <c r="N214" s="126"/>
      <c r="O214" s="163"/>
      <c r="P214" s="163"/>
      <c r="Q214" s="127"/>
      <c r="R214" s="126"/>
      <c r="S214" s="125"/>
      <c r="T214" s="163"/>
    </row>
    <row r="215" spans="1:20" x14ac:dyDescent="0.3">
      <c r="A215" s="19" t="s">
        <v>415</v>
      </c>
      <c r="B215" s="16" t="s">
        <v>507</v>
      </c>
      <c r="C215" s="168"/>
      <c r="D215" s="127"/>
      <c r="E215" s="127"/>
      <c r="F215" s="126"/>
      <c r="G215" s="126"/>
      <c r="H215" s="126"/>
      <c r="I215" s="126"/>
      <c r="J215" s="126"/>
      <c r="K215" s="126"/>
      <c r="L215" s="126"/>
      <c r="M215" s="126"/>
      <c r="N215" s="126"/>
      <c r="O215" s="163"/>
      <c r="P215" s="163"/>
      <c r="Q215" s="127"/>
      <c r="R215" s="126"/>
      <c r="S215" s="125"/>
      <c r="T215" s="163"/>
    </row>
    <row r="216" spans="1:20" x14ac:dyDescent="0.3">
      <c r="A216" s="19" t="s">
        <v>415</v>
      </c>
      <c r="B216" s="16" t="s">
        <v>509</v>
      </c>
      <c r="C216" s="168"/>
      <c r="D216" s="127"/>
      <c r="E216" s="127"/>
      <c r="F216" s="126"/>
      <c r="G216" s="126"/>
      <c r="H216" s="126"/>
      <c r="I216" s="126"/>
      <c r="J216" s="126"/>
      <c r="K216" s="126"/>
      <c r="L216" s="126"/>
      <c r="M216" s="126"/>
      <c r="N216" s="126"/>
      <c r="O216" s="163"/>
      <c r="P216" s="163"/>
      <c r="Q216" s="127"/>
      <c r="R216" s="126"/>
      <c r="S216" s="125"/>
      <c r="T216" s="163"/>
    </row>
    <row r="217" spans="1:20" x14ac:dyDescent="0.3">
      <c r="A217" s="19" t="s">
        <v>415</v>
      </c>
      <c r="B217" s="16" t="s">
        <v>511</v>
      </c>
      <c r="C217" s="168"/>
      <c r="D217" s="127"/>
      <c r="E217" s="127"/>
      <c r="F217" s="126"/>
      <c r="G217" s="126"/>
      <c r="H217" s="126"/>
      <c r="I217" s="126"/>
      <c r="J217" s="126"/>
      <c r="K217" s="126"/>
      <c r="L217" s="126"/>
      <c r="M217" s="126"/>
      <c r="N217" s="126"/>
      <c r="O217" s="163"/>
      <c r="P217" s="163"/>
      <c r="Q217" s="127"/>
      <c r="R217" s="126"/>
      <c r="S217" s="125"/>
      <c r="T217" s="163"/>
    </row>
    <row r="218" spans="1:20" x14ac:dyDescent="0.3">
      <c r="A218" s="19" t="s">
        <v>415</v>
      </c>
      <c r="B218" s="16" t="s">
        <v>513</v>
      </c>
      <c r="C218" s="168"/>
      <c r="D218" s="127"/>
      <c r="E218" s="127"/>
      <c r="F218" s="126"/>
      <c r="G218" s="126"/>
      <c r="H218" s="126"/>
      <c r="I218" s="126"/>
      <c r="J218" s="126"/>
      <c r="K218" s="126"/>
      <c r="L218" s="126"/>
      <c r="M218" s="126"/>
      <c r="N218" s="126"/>
      <c r="O218" s="163"/>
      <c r="P218" s="163"/>
      <c r="Q218" s="127"/>
      <c r="R218" s="126"/>
      <c r="S218" s="125"/>
      <c r="T218" s="163"/>
    </row>
    <row r="219" spans="1:20" x14ac:dyDescent="0.3">
      <c r="A219" s="19" t="s">
        <v>515</v>
      </c>
      <c r="B219" s="16" t="s">
        <v>519</v>
      </c>
      <c r="C219" s="127">
        <v>143137</v>
      </c>
      <c r="D219" s="127">
        <v>143137</v>
      </c>
      <c r="E219" s="126">
        <v>0.18409595723801403</v>
      </c>
      <c r="F219" s="126">
        <v>4.205994746539576E-3</v>
      </c>
      <c r="G219" s="126">
        <v>0.95843851939731006</v>
      </c>
      <c r="H219" s="126">
        <v>0</v>
      </c>
      <c r="I219" s="126">
        <v>7.305491203233149E-3</v>
      </c>
      <c r="J219" s="126">
        <v>0</v>
      </c>
      <c r="K219" s="126">
        <v>1.4767587212281955E-3</v>
      </c>
      <c r="L219" s="126">
        <v>2.9296987534043238E-3</v>
      </c>
      <c r="M219" s="126">
        <v>2.8590790051064029E-2</v>
      </c>
      <c r="N219" s="126">
        <v>0</v>
      </c>
      <c r="O219" s="163">
        <v>9871354.4056299943</v>
      </c>
      <c r="P219" s="163">
        <v>25.910086763599601</v>
      </c>
      <c r="Q219" s="127">
        <v>0</v>
      </c>
      <c r="R219" s="126">
        <v>0</v>
      </c>
      <c r="S219" s="125">
        <v>2.6616807673767089</v>
      </c>
      <c r="T219" s="163">
        <v>0.37570245547724979</v>
      </c>
    </row>
    <row r="220" spans="1:20" x14ac:dyDescent="0.3">
      <c r="A220" s="19" t="s">
        <v>515</v>
      </c>
      <c r="B220" s="16" t="s">
        <v>520</v>
      </c>
      <c r="C220" s="127">
        <v>238923</v>
      </c>
      <c r="D220" s="127">
        <v>238923</v>
      </c>
      <c r="E220" s="126">
        <v>0.3072913250325075</v>
      </c>
      <c r="F220" s="126">
        <v>7.0206088071391396E-3</v>
      </c>
      <c r="G220" s="126">
        <v>0.80918830906073791</v>
      </c>
      <c r="H220" s="126">
        <v>0</v>
      </c>
      <c r="I220" s="126">
        <v>1.2518786165365314E-2</v>
      </c>
      <c r="J220" s="126">
        <v>0</v>
      </c>
      <c r="K220" s="126">
        <v>7.4023308544165977E-3</v>
      </c>
      <c r="L220" s="126">
        <v>0</v>
      </c>
      <c r="M220" s="126">
        <v>0.1708905739194802</v>
      </c>
      <c r="N220" s="126">
        <v>0</v>
      </c>
      <c r="O220" s="163">
        <v>17501598.061449181</v>
      </c>
      <c r="P220" s="163">
        <v>98.329108722114626</v>
      </c>
      <c r="Q220" s="127">
        <v>0</v>
      </c>
      <c r="R220" s="126">
        <v>0</v>
      </c>
      <c r="S220" s="125">
        <v>0.7449680440978893</v>
      </c>
      <c r="T220" s="163">
        <v>1.3423394572728804</v>
      </c>
    </row>
    <row r="221" spans="1:20" x14ac:dyDescent="0.3">
      <c r="A221" s="19" t="s">
        <v>515</v>
      </c>
      <c r="B221" s="16" t="s">
        <v>522</v>
      </c>
      <c r="C221" s="127">
        <v>181914</v>
      </c>
      <c r="D221" s="127">
        <v>181914</v>
      </c>
      <c r="E221" s="126">
        <v>0.23396907833052308</v>
      </c>
      <c r="F221" s="126">
        <v>5.3454335938436627E-3</v>
      </c>
      <c r="G221" s="126">
        <v>0.74315695033243734</v>
      </c>
      <c r="H221" s="126">
        <v>0</v>
      </c>
      <c r="I221" s="126">
        <v>2.746522383813859E-2</v>
      </c>
      <c r="J221" s="126">
        <v>2.8804945908074631E-2</v>
      </c>
      <c r="K221" s="126">
        <v>9.5388636643038302E-2</v>
      </c>
      <c r="L221" s="126">
        <v>8.5653757648730656E-4</v>
      </c>
      <c r="M221" s="126">
        <v>0.10341713129822183</v>
      </c>
      <c r="N221" s="126">
        <v>0</v>
      </c>
      <c r="O221" s="163">
        <v>14274191.62144028</v>
      </c>
      <c r="P221" s="163">
        <v>92.449427600001812</v>
      </c>
      <c r="Q221" s="127">
        <v>0</v>
      </c>
      <c r="R221" s="126">
        <v>0</v>
      </c>
      <c r="S221" s="125">
        <v>0.84875270732324071</v>
      </c>
      <c r="T221" s="163">
        <v>1.178199481865285</v>
      </c>
    </row>
    <row r="222" spans="1:20" x14ac:dyDescent="0.3">
      <c r="A222" s="19" t="s">
        <v>515</v>
      </c>
      <c r="B222" s="16" t="s">
        <v>524</v>
      </c>
      <c r="C222" s="127">
        <v>225530</v>
      </c>
      <c r="D222" s="127">
        <v>225530</v>
      </c>
      <c r="E222" s="126">
        <v>0.29006588957355056</v>
      </c>
      <c r="F222" s="126">
        <v>6.6270635488173604E-3</v>
      </c>
      <c r="G222" s="126">
        <v>0.8772740202435525</v>
      </c>
      <c r="H222" s="126">
        <v>0</v>
      </c>
      <c r="I222" s="126">
        <v>7.4481383068905685E-2</v>
      </c>
      <c r="J222" s="126">
        <v>0</v>
      </c>
      <c r="K222" s="126">
        <v>2.0162022364914517E-2</v>
      </c>
      <c r="L222" s="126">
        <v>3.4976411557772853E-3</v>
      </c>
      <c r="M222" s="126">
        <v>1.8092647286141492E-2</v>
      </c>
      <c r="N222" s="126">
        <v>0</v>
      </c>
      <c r="O222" s="163">
        <v>16268020.638637017</v>
      </c>
      <c r="P222" s="163">
        <v>50.13581969445486</v>
      </c>
      <c r="Q222" s="127">
        <v>0</v>
      </c>
      <c r="R222" s="126">
        <v>0</v>
      </c>
      <c r="S222" s="125">
        <v>1.4387398572252028</v>
      </c>
      <c r="T222" s="163">
        <v>0.69505268445723756</v>
      </c>
    </row>
    <row r="223" spans="1:20" x14ac:dyDescent="0.3">
      <c r="A223" s="19" t="s">
        <v>515</v>
      </c>
      <c r="B223" s="16" t="s">
        <v>526</v>
      </c>
      <c r="C223" s="127">
        <v>243288</v>
      </c>
      <c r="D223" s="127">
        <v>238428</v>
      </c>
      <c r="E223" s="126">
        <v>0.30665467972882771</v>
      </c>
      <c r="F223" s="126">
        <v>7.0060635295411946E-3</v>
      </c>
      <c r="G223" s="126">
        <v>0.40249908764101472</v>
      </c>
      <c r="H223" s="126">
        <v>0</v>
      </c>
      <c r="I223" s="126">
        <v>1.6128323320359437E-2</v>
      </c>
      <c r="J223" s="126">
        <v>5.7810083731708548E-5</v>
      </c>
      <c r="K223" s="126">
        <v>3.3609931631311082E-2</v>
      </c>
      <c r="L223" s="126">
        <v>0</v>
      </c>
      <c r="M223" s="126">
        <v>0.54192410729960727</v>
      </c>
      <c r="N223" s="126">
        <v>0</v>
      </c>
      <c r="O223" s="163">
        <v>21112818.082923457</v>
      </c>
      <c r="P223" s="163">
        <v>89.564700195240505</v>
      </c>
      <c r="Q223" s="127">
        <v>4860</v>
      </c>
      <c r="R223" s="126">
        <v>1.9976324356318437E-2</v>
      </c>
      <c r="S223" s="125">
        <v>0.96892160731314325</v>
      </c>
      <c r="T223" s="163">
        <v>1.0114581698320515</v>
      </c>
    </row>
    <row r="224" spans="1:20" x14ac:dyDescent="0.3">
      <c r="A224" s="19" t="s">
        <v>515</v>
      </c>
      <c r="B224" s="16" t="s">
        <v>528</v>
      </c>
      <c r="C224" s="127">
        <v>199184</v>
      </c>
      <c r="D224" s="127">
        <v>178367</v>
      </c>
      <c r="E224" s="126">
        <v>0.22940709673021545</v>
      </c>
      <c r="F224" s="126">
        <v>5.2412071299246486E-3</v>
      </c>
      <c r="G224" s="126">
        <v>0.379550179891747</v>
      </c>
      <c r="H224" s="126">
        <v>0</v>
      </c>
      <c r="I224" s="126">
        <v>3.4420446616776464E-2</v>
      </c>
      <c r="J224" s="126">
        <v>4.7822031968029212E-4</v>
      </c>
      <c r="K224" s="126">
        <v>0.26201383706722137</v>
      </c>
      <c r="L224" s="126">
        <v>0</v>
      </c>
      <c r="M224" s="126">
        <v>0.32098411974453878</v>
      </c>
      <c r="N224" s="126">
        <v>0</v>
      </c>
      <c r="O224" s="163">
        <v>17865691.014582463</v>
      </c>
      <c r="P224" s="163">
        <v>92.043745567143034</v>
      </c>
      <c r="Q224" s="127">
        <v>20817</v>
      </c>
      <c r="R224" s="126">
        <v>0.10451140653867781</v>
      </c>
      <c r="S224" s="125">
        <v>0.97447586151498111</v>
      </c>
      <c r="T224" s="163">
        <v>0.91894384337970114</v>
      </c>
    </row>
    <row r="225" spans="1:20" x14ac:dyDescent="0.3">
      <c r="A225" s="19" t="s">
        <v>515</v>
      </c>
      <c r="B225" s="16" t="s">
        <v>530</v>
      </c>
      <c r="C225" s="127">
        <v>243871</v>
      </c>
      <c r="D225" s="127">
        <v>229444</v>
      </c>
      <c r="E225" s="126">
        <v>0.29509988900507128</v>
      </c>
      <c r="F225" s="126">
        <v>6.742074087238285E-3</v>
      </c>
      <c r="G225" s="126">
        <v>0.3485260297134839</v>
      </c>
      <c r="H225" s="126">
        <v>0</v>
      </c>
      <c r="I225" s="126">
        <v>2.1412294979100382E-2</v>
      </c>
      <c r="J225" s="126">
        <v>0</v>
      </c>
      <c r="K225" s="126">
        <v>0.29308618389053931</v>
      </c>
      <c r="L225" s="126">
        <v>0</v>
      </c>
      <c r="M225" s="126">
        <v>0.33628612189986901</v>
      </c>
      <c r="N225" s="126">
        <v>0</v>
      </c>
      <c r="O225" s="163">
        <v>23716344.837273225</v>
      </c>
      <c r="P225" s="163">
        <v>145.46781266153417</v>
      </c>
      <c r="Q225" s="127">
        <v>14427</v>
      </c>
      <c r="R225" s="126">
        <v>5.9158325508158E-2</v>
      </c>
      <c r="S225" s="125">
        <v>0.66852967347491088</v>
      </c>
      <c r="T225" s="163">
        <v>1.4073297144784862</v>
      </c>
    </row>
    <row r="226" spans="1:20" x14ac:dyDescent="0.3">
      <c r="A226" s="19" t="s">
        <v>515</v>
      </c>
      <c r="B226" s="16" t="s">
        <v>534</v>
      </c>
      <c r="C226" s="127">
        <v>270909</v>
      </c>
      <c r="D226" s="127">
        <v>269735</v>
      </c>
      <c r="E226" s="126">
        <v>0.34692024442035052</v>
      </c>
      <c r="F226" s="126">
        <v>7.9260009149126533E-3</v>
      </c>
      <c r="G226" s="126">
        <v>0.35066346278081717</v>
      </c>
      <c r="H226" s="126">
        <v>3.9997928947228548E-2</v>
      </c>
      <c r="I226" s="126">
        <v>1.8700330416886075E-2</v>
      </c>
      <c r="J226" s="126">
        <v>6.2561903116246783E-3</v>
      </c>
      <c r="K226" s="126">
        <v>2.1531121954176006E-2</v>
      </c>
      <c r="L226" s="126">
        <v>0</v>
      </c>
      <c r="M226" s="126">
        <v>0.56251411808813889</v>
      </c>
      <c r="N226" s="126">
        <v>0</v>
      </c>
      <c r="O226" s="163">
        <v>24996185.046337385</v>
      </c>
      <c r="P226" s="163">
        <v>73.858156060506104</v>
      </c>
      <c r="Q226" s="127">
        <v>1174</v>
      </c>
      <c r="R226" s="126">
        <v>4.3335585011941282E-3</v>
      </c>
      <c r="S226" s="125">
        <v>1.2492571306231981</v>
      </c>
      <c r="T226" s="163">
        <v>0.79700681076129831</v>
      </c>
    </row>
    <row r="227" spans="1:20" x14ac:dyDescent="0.3">
      <c r="A227" s="19" t="s">
        <v>515</v>
      </c>
      <c r="B227" s="16" t="s">
        <v>535</v>
      </c>
      <c r="C227" s="127">
        <v>168675</v>
      </c>
      <c r="D227" s="127">
        <v>156417</v>
      </c>
      <c r="E227" s="126">
        <v>0.20117605750643397</v>
      </c>
      <c r="F227" s="126">
        <v>4.5962195677531374E-3</v>
      </c>
      <c r="G227" s="126">
        <v>0.24729028640261211</v>
      </c>
      <c r="H227" s="126">
        <v>0.25601369868665474</v>
      </c>
      <c r="I227" s="126">
        <v>1.83245609795992E-3</v>
      </c>
      <c r="J227" s="126">
        <v>2.4293209092641592E-3</v>
      </c>
      <c r="K227" s="126">
        <v>2.2220755392497436E-2</v>
      </c>
      <c r="L227" s="126">
        <v>0</v>
      </c>
      <c r="M227" s="126">
        <v>0.47020411810775858</v>
      </c>
      <c r="N227" s="126">
        <v>0</v>
      </c>
      <c r="O227" s="163">
        <v>17459014.465513848</v>
      </c>
      <c r="P227" s="163">
        <v>103.79728343438492</v>
      </c>
      <c r="Q227" s="127">
        <v>12258</v>
      </c>
      <c r="R227" s="126">
        <v>7.2672298799466434E-2</v>
      </c>
      <c r="S227" s="125">
        <v>0.99720171928264412</v>
      </c>
      <c r="T227" s="163">
        <v>0.92992990612533666</v>
      </c>
    </row>
    <row r="228" spans="1:20" x14ac:dyDescent="0.3">
      <c r="A228" s="19" t="s">
        <v>515</v>
      </c>
      <c r="B228" s="16" t="s">
        <v>537</v>
      </c>
      <c r="C228" s="127">
        <v>118669</v>
      </c>
      <c r="D228" s="127">
        <v>111245</v>
      </c>
      <c r="E228" s="126">
        <v>0.14307799355123324</v>
      </c>
      <c r="F228" s="126">
        <v>3.2688674876432725E-3</v>
      </c>
      <c r="G228" s="126">
        <v>0.30153846778249155</v>
      </c>
      <c r="H228" s="126">
        <v>0</v>
      </c>
      <c r="I228" s="126">
        <v>6.4275764928491311E-2</v>
      </c>
      <c r="J228" s="126">
        <v>3.0531870638097446E-2</v>
      </c>
      <c r="K228" s="126">
        <v>2.1937218442862203E-2</v>
      </c>
      <c r="L228" s="126">
        <v>6.3349314482959223E-3</v>
      </c>
      <c r="M228" s="126">
        <v>0.57370846459850988</v>
      </c>
      <c r="N228" s="126">
        <v>0</v>
      </c>
      <c r="O228" s="163">
        <v>10503622.749092087</v>
      </c>
      <c r="P228" s="163">
        <v>101.953163817092</v>
      </c>
      <c r="Q228" s="127">
        <v>7424</v>
      </c>
      <c r="R228" s="126">
        <v>6.2560567629288188E-2</v>
      </c>
      <c r="S228" s="125">
        <v>0.86816270466591949</v>
      </c>
      <c r="T228" s="163">
        <v>1.079796940518714</v>
      </c>
    </row>
    <row r="229" spans="1:20" x14ac:dyDescent="0.3">
      <c r="A229" s="19" t="s">
        <v>515</v>
      </c>
      <c r="B229" s="16" t="s">
        <v>539</v>
      </c>
      <c r="C229" s="127">
        <v>247932</v>
      </c>
      <c r="D229" s="127">
        <v>218543</v>
      </c>
      <c r="E229" s="126">
        <v>0.2810795446507004</v>
      </c>
      <c r="F229" s="126">
        <v>6.4217547516924236E-3</v>
      </c>
      <c r="G229" s="126">
        <v>0.31747530221626291</v>
      </c>
      <c r="H229" s="126">
        <v>3.472449664191133E-2</v>
      </c>
      <c r="I229" s="126">
        <v>0.16538574172447729</v>
      </c>
      <c r="J229" s="126">
        <v>8.1681256700179335E-3</v>
      </c>
      <c r="K229" s="126">
        <v>2.1579451372248971E-2</v>
      </c>
      <c r="L229" s="126">
        <v>1.2475620324581436E-2</v>
      </c>
      <c r="M229" s="126">
        <v>0.40353481211323422</v>
      </c>
      <c r="N229" s="126">
        <v>2.7984724043108092E-6</v>
      </c>
      <c r="O229" s="163">
        <v>20919698.872077197</v>
      </c>
      <c r="P229" s="163">
        <v>95.706849506943414</v>
      </c>
      <c r="Q229" s="127">
        <v>29389</v>
      </c>
      <c r="R229" s="126">
        <v>0.11853653421099333</v>
      </c>
      <c r="S229" s="125">
        <v>0.88161673362050885</v>
      </c>
      <c r="T229" s="163">
        <v>0.99982615140382747</v>
      </c>
    </row>
    <row r="230" spans="1:20" x14ac:dyDescent="0.3">
      <c r="A230" s="19" t="s">
        <v>515</v>
      </c>
      <c r="B230" s="16" t="s">
        <v>541</v>
      </c>
      <c r="C230" s="127">
        <v>98370</v>
      </c>
      <c r="D230" s="127">
        <v>95798</v>
      </c>
      <c r="E230" s="126">
        <v>0.12321080162003722</v>
      </c>
      <c r="F230" s="126">
        <v>2.8149666733898173E-3</v>
      </c>
      <c r="G230" s="126">
        <v>0.30636934195196569</v>
      </c>
      <c r="H230" s="126">
        <v>0</v>
      </c>
      <c r="I230" s="126">
        <v>0.30499088437142607</v>
      </c>
      <c r="J230" s="126">
        <v>1.9533858183200503E-4</v>
      </c>
      <c r="K230" s="126">
        <v>4.4052045396542325E-2</v>
      </c>
      <c r="L230" s="126">
        <v>3.381671822012474E-2</v>
      </c>
      <c r="M230" s="126">
        <v>0.25493200487039142</v>
      </c>
      <c r="N230" s="126">
        <v>5.9362080084388302E-6</v>
      </c>
      <c r="O230" s="163">
        <v>9372447.8523844685</v>
      </c>
      <c r="P230" s="163">
        <v>97.545329063252282</v>
      </c>
      <c r="Q230" s="127">
        <v>2572</v>
      </c>
      <c r="R230" s="126">
        <v>2.6146182779302633E-2</v>
      </c>
      <c r="S230" s="125">
        <v>0.97675104198434481</v>
      </c>
      <c r="T230" s="163">
        <v>0.99703381451453432</v>
      </c>
    </row>
    <row r="231" spans="1:20" x14ac:dyDescent="0.3">
      <c r="A231" s="19" t="s">
        <v>515</v>
      </c>
      <c r="B231" s="16" t="s">
        <v>543</v>
      </c>
      <c r="C231" s="127">
        <v>236055</v>
      </c>
      <c r="D231" s="127">
        <v>202569</v>
      </c>
      <c r="E231" s="126">
        <v>0.26053455054770791</v>
      </c>
      <c r="F231" s="126">
        <v>5.9523683590670144E-3</v>
      </c>
      <c r="G231" s="126">
        <v>0.32878565403853732</v>
      </c>
      <c r="H231" s="126">
        <v>2.2509365968764142E-2</v>
      </c>
      <c r="I231" s="126">
        <v>7.459710536674162E-2</v>
      </c>
      <c r="J231" s="126">
        <v>7.7364469249034007E-2</v>
      </c>
      <c r="K231" s="126">
        <v>9.3000011504151395E-2</v>
      </c>
      <c r="L231" s="126">
        <v>1.1804118661489284E-2</v>
      </c>
      <c r="M231" s="126">
        <v>0.37836265206177588</v>
      </c>
      <c r="N231" s="126">
        <v>2.7509151195033143E-6</v>
      </c>
      <c r="O231" s="163">
        <v>20018295.435044236</v>
      </c>
      <c r="P231" s="163">
        <v>93.375883624917137</v>
      </c>
      <c r="Q231" s="127">
        <v>33486</v>
      </c>
      <c r="R231" s="126">
        <v>0.14185677066785282</v>
      </c>
      <c r="S231" s="125">
        <v>0.90819512401770774</v>
      </c>
      <c r="T231" s="163">
        <v>0.94488861109037992</v>
      </c>
    </row>
    <row r="232" spans="1:20" x14ac:dyDescent="0.3">
      <c r="A232" s="19" t="s">
        <v>515</v>
      </c>
      <c r="B232" s="16" t="s">
        <v>547</v>
      </c>
      <c r="C232" s="127">
        <v>294485</v>
      </c>
      <c r="D232" s="127">
        <v>294485</v>
      </c>
      <c r="E232" s="126">
        <v>0.37875250960434104</v>
      </c>
      <c r="F232" s="126">
        <v>8.6532647948099166E-3</v>
      </c>
      <c r="G232" s="126">
        <v>0.84089991364762251</v>
      </c>
      <c r="H232" s="126">
        <v>0</v>
      </c>
      <c r="I232" s="126">
        <v>1.4802460813183585E-2</v>
      </c>
      <c r="J232" s="126">
        <v>0</v>
      </c>
      <c r="K232" s="126">
        <v>0.14100406933358828</v>
      </c>
      <c r="L232" s="126">
        <v>6.2999807580723039E-4</v>
      </c>
      <c r="M232" s="126">
        <v>2.6635581297984171E-3</v>
      </c>
      <c r="N232" s="126">
        <v>0</v>
      </c>
      <c r="O232" s="163">
        <v>22392708.49923069</v>
      </c>
      <c r="P232" s="163">
        <v>74.983034584564834</v>
      </c>
      <c r="Q232" s="127">
        <v>0</v>
      </c>
      <c r="R232" s="126">
        <v>0</v>
      </c>
      <c r="S232" s="125">
        <v>1.0140991901115506</v>
      </c>
      <c r="T232" s="163">
        <v>0.9860968332791985</v>
      </c>
    </row>
    <row r="233" spans="1:20" x14ac:dyDescent="0.3">
      <c r="A233" s="19" t="s">
        <v>515</v>
      </c>
      <c r="B233" s="16" t="s">
        <v>548</v>
      </c>
      <c r="C233" s="127">
        <v>281640</v>
      </c>
      <c r="D233" s="127">
        <v>281640</v>
      </c>
      <c r="E233" s="126">
        <v>0.36223188551188212</v>
      </c>
      <c r="F233" s="126">
        <v>8.275822187243034E-3</v>
      </c>
      <c r="G233" s="126">
        <v>0.57831571456010333</v>
      </c>
      <c r="H233" s="126">
        <v>0</v>
      </c>
      <c r="I233" s="126">
        <v>2.8987473909702507E-3</v>
      </c>
      <c r="J233" s="126">
        <v>0</v>
      </c>
      <c r="K233" s="126">
        <v>0.23877309251874002</v>
      </c>
      <c r="L233" s="126">
        <v>0</v>
      </c>
      <c r="M233" s="126">
        <v>0.18001244553018642</v>
      </c>
      <c r="N233" s="126">
        <v>0</v>
      </c>
      <c r="O233" s="163">
        <v>25058950.083956212</v>
      </c>
      <c r="P233" s="163">
        <v>129.10263256735519</v>
      </c>
      <c r="Q233" s="127">
        <v>0</v>
      </c>
      <c r="R233" s="126">
        <v>0</v>
      </c>
      <c r="S233" s="125">
        <v>0.68918122425791795</v>
      </c>
      <c r="T233" s="163">
        <v>1.450997161271709</v>
      </c>
    </row>
    <row r="234" spans="1:20" x14ac:dyDescent="0.3">
      <c r="A234" s="19" t="s">
        <v>515</v>
      </c>
      <c r="B234" s="16" t="s">
        <v>552</v>
      </c>
      <c r="C234" s="127">
        <v>410559</v>
      </c>
      <c r="D234" s="127">
        <v>410559</v>
      </c>
      <c r="E234" s="126">
        <v>0.52804133178480617</v>
      </c>
      <c r="F234" s="126">
        <v>1.206402954613092E-2</v>
      </c>
      <c r="G234" s="126">
        <v>0.86761099585495383</v>
      </c>
      <c r="H234" s="126">
        <v>0</v>
      </c>
      <c r="I234" s="126">
        <v>2.646649137772844E-3</v>
      </c>
      <c r="J234" s="126">
        <v>1.4925308516429758E-5</v>
      </c>
      <c r="K234" s="126">
        <v>0.12704551935465699</v>
      </c>
      <c r="L234" s="126">
        <v>7.5905289173874737E-4</v>
      </c>
      <c r="M234" s="126">
        <v>1.5256674119301155E-3</v>
      </c>
      <c r="N234" s="126">
        <v>0</v>
      </c>
      <c r="O234" s="163">
        <v>30666044.017848283</v>
      </c>
      <c r="P234" s="163">
        <v>97.28519316107672</v>
      </c>
      <c r="Q234" s="127">
        <v>0</v>
      </c>
      <c r="R234" s="126">
        <v>0</v>
      </c>
      <c r="S234" s="125">
        <v>0.76777759104050813</v>
      </c>
      <c r="T234" s="163">
        <v>1.3024605193865832</v>
      </c>
    </row>
    <row r="235" spans="1:20" x14ac:dyDescent="0.3">
      <c r="A235" s="19" t="s">
        <v>515</v>
      </c>
      <c r="B235" s="16" t="s">
        <v>553</v>
      </c>
      <c r="C235" s="127">
        <v>408054</v>
      </c>
      <c r="D235" s="127">
        <v>407498</v>
      </c>
      <c r="E235" s="126">
        <v>0.52410442011902048</v>
      </c>
      <c r="F235" s="126">
        <v>1.1974083900217163E-2</v>
      </c>
      <c r="G235" s="126">
        <v>0.59690510450244139</v>
      </c>
      <c r="H235" s="126">
        <v>0</v>
      </c>
      <c r="I235" s="126">
        <v>1.9455651171255584E-2</v>
      </c>
      <c r="J235" s="126">
        <v>1.4410723194883754E-2</v>
      </c>
      <c r="K235" s="126">
        <v>0.24749005304899513</v>
      </c>
      <c r="L235" s="126">
        <v>0</v>
      </c>
      <c r="M235" s="126">
        <v>0.12079188720390731</v>
      </c>
      <c r="N235" s="126">
        <v>0</v>
      </c>
      <c r="O235" s="163">
        <v>36271156.188645318</v>
      </c>
      <c r="P235" s="163">
        <v>125.4597143907263</v>
      </c>
      <c r="Q235" s="127">
        <v>556</v>
      </c>
      <c r="R235" s="126">
        <v>1.3625647585858735E-3</v>
      </c>
      <c r="S235" s="125">
        <v>0.7084993652800855</v>
      </c>
      <c r="T235" s="163">
        <v>1.4095106984981287</v>
      </c>
    </row>
    <row r="236" spans="1:20" x14ac:dyDescent="0.3">
      <c r="A236" s="19" t="s">
        <v>515</v>
      </c>
      <c r="B236" s="16" t="s">
        <v>555</v>
      </c>
      <c r="C236" s="127">
        <v>383710</v>
      </c>
      <c r="D236" s="127">
        <v>383710</v>
      </c>
      <c r="E236" s="126">
        <v>0.49350943328278757</v>
      </c>
      <c r="F236" s="126">
        <v>1.1275087812338533E-2</v>
      </c>
      <c r="G236" s="126">
        <v>0.84053213164467966</v>
      </c>
      <c r="H236" s="126">
        <v>0</v>
      </c>
      <c r="I236" s="126">
        <v>1.6203256959108861E-3</v>
      </c>
      <c r="J236" s="126">
        <v>2.5856625919932451E-3</v>
      </c>
      <c r="K236" s="126">
        <v>6.4777920779690717E-2</v>
      </c>
      <c r="L236" s="126">
        <v>0</v>
      </c>
      <c r="M236" s="126">
        <v>9.043200598763429E-2</v>
      </c>
      <c r="N236" s="126">
        <v>0</v>
      </c>
      <c r="O236" s="163">
        <v>28322344.569604017</v>
      </c>
      <c r="P236" s="163">
        <v>90.969180219708406</v>
      </c>
      <c r="Q236" s="127">
        <v>0</v>
      </c>
      <c r="R236" s="126">
        <v>0</v>
      </c>
      <c r="S236" s="125">
        <v>0.81139402152667384</v>
      </c>
      <c r="T236" s="163">
        <v>1.2324468426800284</v>
      </c>
    </row>
    <row r="237" spans="1:20" x14ac:dyDescent="0.3">
      <c r="A237" s="19" t="s">
        <v>515</v>
      </c>
      <c r="B237" s="16" t="s">
        <v>559</v>
      </c>
      <c r="C237" s="127">
        <v>329697</v>
      </c>
      <c r="D237" s="127">
        <v>326790</v>
      </c>
      <c r="E237" s="126">
        <v>0.42030165412025267</v>
      </c>
      <c r="F237" s="126">
        <v>9.6025278105707681E-3</v>
      </c>
      <c r="G237" s="126">
        <v>0.54974956721409307</v>
      </c>
      <c r="H237" s="126">
        <v>5.4016426842189006E-4</v>
      </c>
      <c r="I237" s="126">
        <v>1.0040009771754696E-2</v>
      </c>
      <c r="J237" s="126">
        <v>4.8059763592969422E-2</v>
      </c>
      <c r="K237" s="126">
        <v>3.1743620888977836E-2</v>
      </c>
      <c r="L237" s="126">
        <v>0</v>
      </c>
      <c r="M237" s="126">
        <v>0.359866874263783</v>
      </c>
      <c r="N237" s="126">
        <v>0</v>
      </c>
      <c r="O237" s="163">
        <v>27294530.460855104</v>
      </c>
      <c r="P237" s="163">
        <v>86.899518489285356</v>
      </c>
      <c r="Q237" s="127">
        <v>2907</v>
      </c>
      <c r="R237" s="126">
        <v>8.8171866895968114E-3</v>
      </c>
      <c r="S237" s="125">
        <v>0.95267169552649855</v>
      </c>
      <c r="T237" s="163">
        <v>1.0404243329205045</v>
      </c>
    </row>
    <row r="238" spans="1:20" x14ac:dyDescent="0.3">
      <c r="A238" s="19" t="s">
        <v>515</v>
      </c>
      <c r="B238" s="16" t="s">
        <v>560</v>
      </c>
      <c r="C238" s="127">
        <v>206170</v>
      </c>
      <c r="D238" s="127">
        <v>200426</v>
      </c>
      <c r="E238" s="126">
        <v>0.25777832653601934</v>
      </c>
      <c r="F238" s="126">
        <v>5.8893975916076277E-3</v>
      </c>
      <c r="G238" s="126">
        <v>0.52332982283636409</v>
      </c>
      <c r="H238" s="126">
        <v>1.5180897532030902E-2</v>
      </c>
      <c r="I238" s="126">
        <v>2.8561403584856308E-2</v>
      </c>
      <c r="J238" s="126">
        <v>2.0257112139645112E-2</v>
      </c>
      <c r="K238" s="126">
        <v>3.5690138592410221E-2</v>
      </c>
      <c r="L238" s="126">
        <v>0</v>
      </c>
      <c r="M238" s="126">
        <v>0.37698062531469345</v>
      </c>
      <c r="N238" s="126">
        <v>0</v>
      </c>
      <c r="O238" s="163">
        <v>17036284.552869428</v>
      </c>
      <c r="P238" s="163">
        <v>64.386024553921558</v>
      </c>
      <c r="Q238" s="127">
        <v>5744</v>
      </c>
      <c r="R238" s="126">
        <v>2.7860503468011836E-2</v>
      </c>
      <c r="S238" s="125">
        <v>1.2833874957559295</v>
      </c>
      <c r="T238" s="163">
        <v>0.7574793269739527</v>
      </c>
    </row>
    <row r="239" spans="1:20" x14ac:dyDescent="0.3">
      <c r="A239" s="19" t="s">
        <v>515</v>
      </c>
      <c r="B239" s="16" t="s">
        <v>562</v>
      </c>
      <c r="C239" s="127">
        <v>187074</v>
      </c>
      <c r="D239" s="127">
        <v>168819</v>
      </c>
      <c r="E239" s="126">
        <v>0.21712691620590266</v>
      </c>
      <c r="F239" s="126">
        <v>4.9606448864798385E-3</v>
      </c>
      <c r="G239" s="126">
        <v>0.41023839054247718</v>
      </c>
      <c r="H239" s="126">
        <v>1.9948279711509802E-2</v>
      </c>
      <c r="I239" s="126">
        <v>1.5331370554772983E-2</v>
      </c>
      <c r="J239" s="126">
        <v>3.9961626507191688E-4</v>
      </c>
      <c r="K239" s="126">
        <v>5.8269286167791055E-3</v>
      </c>
      <c r="L239" s="126">
        <v>0</v>
      </c>
      <c r="M239" s="126">
        <v>0.54825541430938896</v>
      </c>
      <c r="N239" s="126">
        <v>0</v>
      </c>
      <c r="O239" s="163">
        <v>14889539.549176261</v>
      </c>
      <c r="P239" s="163">
        <v>68.96306517269673</v>
      </c>
      <c r="Q239" s="127">
        <v>18255</v>
      </c>
      <c r="R239" s="126">
        <v>9.7581705635203186E-2</v>
      </c>
      <c r="S239" s="125">
        <v>1.1541208291905878</v>
      </c>
      <c r="T239" s="163">
        <v>0.781909719970728</v>
      </c>
    </row>
    <row r="240" spans="1:20" x14ac:dyDescent="0.3">
      <c r="A240" s="19" t="s">
        <v>515</v>
      </c>
      <c r="B240" s="16" t="s">
        <v>564</v>
      </c>
      <c r="C240" s="127">
        <v>223534</v>
      </c>
      <c r="D240" s="127">
        <v>212391</v>
      </c>
      <c r="E240" s="126">
        <v>0.27316713675526971</v>
      </c>
      <c r="F240" s="126">
        <v>6.2409819278892737E-3</v>
      </c>
      <c r="G240" s="126">
        <v>0.41638030146166782</v>
      </c>
      <c r="H240" s="126">
        <v>1.2981060127113569E-2</v>
      </c>
      <c r="I240" s="126">
        <v>5.3873964954423903E-4</v>
      </c>
      <c r="J240" s="126">
        <v>3.9337927887901102E-2</v>
      </c>
      <c r="K240" s="126">
        <v>5.6709755028904801E-3</v>
      </c>
      <c r="L240" s="126">
        <v>0</v>
      </c>
      <c r="M240" s="126">
        <v>0.52509099537088288</v>
      </c>
      <c r="N240" s="126">
        <v>0</v>
      </c>
      <c r="O240" s="163">
        <v>18740244.934537139</v>
      </c>
      <c r="P240" s="163">
        <v>104.4880483434185</v>
      </c>
      <c r="Q240" s="127">
        <v>11143</v>
      </c>
      <c r="R240" s="126">
        <v>4.9849239936653932E-2</v>
      </c>
      <c r="S240" s="125">
        <v>0.80235221487558939</v>
      </c>
      <c r="T240" s="163">
        <v>1.1842065647075879</v>
      </c>
    </row>
    <row r="241" spans="1:20" x14ac:dyDescent="0.3">
      <c r="A241" s="19" t="s">
        <v>515</v>
      </c>
      <c r="B241" s="16" t="s">
        <v>568</v>
      </c>
      <c r="C241" s="127">
        <v>283445</v>
      </c>
      <c r="D241" s="127">
        <v>283371</v>
      </c>
      <c r="E241" s="126">
        <v>0.36445821484656848</v>
      </c>
      <c r="F241" s="126">
        <v>8.3266865822370605E-3</v>
      </c>
      <c r="G241" s="126">
        <v>0.99938533836761556</v>
      </c>
      <c r="H241" s="126">
        <v>0</v>
      </c>
      <c r="I241" s="126">
        <v>4.9838796466082863E-4</v>
      </c>
      <c r="J241" s="126">
        <v>5.5608229271940084E-5</v>
      </c>
      <c r="K241" s="126">
        <v>0</v>
      </c>
      <c r="L241" s="126">
        <v>0</v>
      </c>
      <c r="M241" s="126">
        <v>3.9383016487023883E-5</v>
      </c>
      <c r="N241" s="126">
        <v>0</v>
      </c>
      <c r="O241" s="163">
        <v>19205198.088851299</v>
      </c>
      <c r="P241" s="163">
        <v>61.139296479875014</v>
      </c>
      <c r="Q241" s="127">
        <v>74</v>
      </c>
      <c r="R241" s="126">
        <v>2.6107357688440441E-4</v>
      </c>
      <c r="S241" s="125">
        <v>1.1082291097038226</v>
      </c>
      <c r="T241" s="163">
        <v>0.90210491465099552</v>
      </c>
    </row>
    <row r="242" spans="1:20" x14ac:dyDescent="0.3">
      <c r="A242" s="19" t="s">
        <v>515</v>
      </c>
      <c r="B242" s="16" t="s">
        <v>569</v>
      </c>
      <c r="C242" s="127">
        <v>413614</v>
      </c>
      <c r="D242" s="127">
        <v>413614</v>
      </c>
      <c r="E242" s="126">
        <v>0.53197052653781995</v>
      </c>
      <c r="F242" s="126">
        <v>1.2153798885649552E-2</v>
      </c>
      <c r="G242" s="126">
        <v>0.99974712158362622</v>
      </c>
      <c r="H242" s="126">
        <v>0</v>
      </c>
      <c r="I242" s="126">
        <v>4.6781207551152742E-5</v>
      </c>
      <c r="J242" s="126">
        <v>4.3546951226628599E-5</v>
      </c>
      <c r="K242" s="126">
        <v>1.0066622810081386E-4</v>
      </c>
      <c r="L242" s="126">
        <v>0</v>
      </c>
      <c r="M242" s="126">
        <v>3.8551180296783285E-5</v>
      </c>
      <c r="N242" s="126">
        <v>0</v>
      </c>
      <c r="O242" s="163">
        <v>28027996.146829888</v>
      </c>
      <c r="P242" s="163">
        <v>86.864073100056984</v>
      </c>
      <c r="Q242" s="127">
        <v>0</v>
      </c>
      <c r="R242" s="126">
        <v>0</v>
      </c>
      <c r="S242" s="125">
        <v>0.78011140822119174</v>
      </c>
      <c r="T242" s="163">
        <v>1.2818681914679311</v>
      </c>
    </row>
    <row r="243" spans="1:20" x14ac:dyDescent="0.3">
      <c r="A243" s="19" t="s">
        <v>515</v>
      </c>
      <c r="B243" s="16" t="s">
        <v>571</v>
      </c>
      <c r="C243" s="127">
        <v>271134</v>
      </c>
      <c r="D243" s="127">
        <v>271134</v>
      </c>
      <c r="E243" s="126">
        <v>0.34871957124832642</v>
      </c>
      <c r="F243" s="126">
        <v>7.9671096893763407E-3</v>
      </c>
      <c r="G243" s="126">
        <v>0.91700617095773895</v>
      </c>
      <c r="H243" s="126">
        <v>0</v>
      </c>
      <c r="I243" s="126">
        <v>2.2005146830805843E-4</v>
      </c>
      <c r="J243" s="126">
        <v>2.4484546187262964E-3</v>
      </c>
      <c r="K243" s="126">
        <v>1.5105722538730024E-2</v>
      </c>
      <c r="L243" s="126">
        <v>0</v>
      </c>
      <c r="M243" s="126">
        <v>6.5219600416496701E-2</v>
      </c>
      <c r="N243" s="126">
        <v>0</v>
      </c>
      <c r="O243" s="163">
        <v>19067299.33783938</v>
      </c>
      <c r="P243" s="163">
        <v>98.620561383259442</v>
      </c>
      <c r="Q243" s="127">
        <v>0</v>
      </c>
      <c r="R243" s="126">
        <v>0</v>
      </c>
      <c r="S243" s="125">
        <v>0.7130791416790222</v>
      </c>
      <c r="T243" s="163">
        <v>1.402368883831592</v>
      </c>
    </row>
    <row r="244" spans="1:20" x14ac:dyDescent="0.3">
      <c r="A244" s="19" t="s">
        <v>515</v>
      </c>
      <c r="B244" s="16" t="s">
        <v>573</v>
      </c>
      <c r="C244" s="165"/>
      <c r="D244" s="127">
        <v>253231</v>
      </c>
      <c r="E244" s="126">
        <v>0.32569358968917561</v>
      </c>
      <c r="F244" s="126">
        <v>7.4410407907177269E-3</v>
      </c>
      <c r="G244" s="126">
        <v>1</v>
      </c>
      <c r="H244" s="126">
        <v>0</v>
      </c>
      <c r="I244" s="126">
        <v>0</v>
      </c>
      <c r="J244" s="126">
        <v>0</v>
      </c>
      <c r="K244" s="126">
        <v>0</v>
      </c>
      <c r="L244" s="126">
        <v>0</v>
      </c>
      <c r="M244" s="126">
        <v>0</v>
      </c>
      <c r="N244" s="126">
        <v>0</v>
      </c>
      <c r="O244" s="163">
        <v>17157509.740063537</v>
      </c>
      <c r="P244" s="163">
        <v>84.550573805542598</v>
      </c>
      <c r="Q244" s="127">
        <v>-253231</v>
      </c>
      <c r="R244" s="126"/>
      <c r="S244" s="125"/>
      <c r="T244" s="163">
        <v>1.2478982486226506</v>
      </c>
    </row>
    <row r="245" spans="1:20" x14ac:dyDescent="0.3">
      <c r="A245" s="19" t="s">
        <v>575</v>
      </c>
      <c r="B245" s="16" t="s">
        <v>579</v>
      </c>
      <c r="C245" s="168"/>
      <c r="D245" s="127"/>
      <c r="E245" s="127"/>
      <c r="F245" s="126"/>
      <c r="G245" s="126"/>
      <c r="H245" s="126"/>
      <c r="I245" s="126"/>
      <c r="J245" s="126"/>
      <c r="K245" s="126"/>
      <c r="L245" s="126"/>
      <c r="M245" s="126"/>
      <c r="N245" s="126"/>
      <c r="O245" s="163"/>
      <c r="P245" s="163"/>
      <c r="Q245" s="127"/>
      <c r="R245" s="126"/>
      <c r="S245" s="125"/>
      <c r="T245" s="163"/>
    </row>
    <row r="246" spans="1:20" x14ac:dyDescent="0.3">
      <c r="A246" s="19" t="s">
        <v>575</v>
      </c>
      <c r="B246" s="16" t="s">
        <v>583</v>
      </c>
      <c r="C246" s="168"/>
      <c r="D246" s="127"/>
      <c r="E246" s="127"/>
      <c r="F246" s="126"/>
      <c r="G246" s="126"/>
      <c r="H246" s="126"/>
      <c r="I246" s="126"/>
      <c r="J246" s="126"/>
      <c r="K246" s="126"/>
      <c r="L246" s="126"/>
      <c r="M246" s="126"/>
      <c r="N246" s="126"/>
      <c r="O246" s="163"/>
      <c r="P246" s="163"/>
      <c r="Q246" s="127"/>
      <c r="R246" s="126"/>
      <c r="S246" s="125"/>
      <c r="T246" s="163"/>
    </row>
    <row r="247" spans="1:20" x14ac:dyDescent="0.3">
      <c r="A247" s="19" t="s">
        <v>575</v>
      </c>
      <c r="B247" s="16" t="s">
        <v>585</v>
      </c>
      <c r="C247" s="165"/>
      <c r="D247" s="127"/>
      <c r="E247" s="127"/>
      <c r="F247" s="126"/>
      <c r="G247" s="126"/>
      <c r="H247" s="126"/>
      <c r="I247" s="126"/>
      <c r="J247" s="126"/>
      <c r="K247" s="126"/>
      <c r="L247" s="126"/>
      <c r="M247" s="126"/>
      <c r="N247" s="126"/>
      <c r="O247" s="163"/>
      <c r="P247" s="163"/>
      <c r="Q247" s="127"/>
      <c r="R247" s="126"/>
      <c r="S247" s="125"/>
      <c r="T247" s="163"/>
    </row>
    <row r="248" spans="1:20" x14ac:dyDescent="0.3">
      <c r="A248" s="19" t="s">
        <v>575</v>
      </c>
      <c r="B248" s="16" t="s">
        <v>587</v>
      </c>
      <c r="C248" s="168"/>
      <c r="D248" s="127"/>
      <c r="E248" s="127"/>
      <c r="F248" s="126"/>
      <c r="G248" s="126"/>
      <c r="H248" s="126"/>
      <c r="I248" s="126"/>
      <c r="J248" s="126"/>
      <c r="K248" s="126"/>
      <c r="L248" s="126"/>
      <c r="M248" s="126"/>
      <c r="N248" s="126"/>
      <c r="O248" s="163"/>
      <c r="P248" s="163"/>
      <c r="Q248" s="127"/>
      <c r="R248" s="126"/>
      <c r="S248" s="125"/>
      <c r="T248" s="163"/>
    </row>
    <row r="249" spans="1:20" x14ac:dyDescent="0.3">
      <c r="A249" s="19" t="s">
        <v>575</v>
      </c>
      <c r="B249" s="16" t="s">
        <v>589</v>
      </c>
      <c r="C249" s="165"/>
      <c r="D249" s="127"/>
      <c r="E249" s="127"/>
      <c r="F249" s="126"/>
      <c r="G249" s="126"/>
      <c r="H249" s="126"/>
      <c r="I249" s="126"/>
      <c r="J249" s="126"/>
      <c r="K249" s="126"/>
      <c r="L249" s="126"/>
      <c r="M249" s="126"/>
      <c r="N249" s="126"/>
      <c r="O249" s="163"/>
      <c r="P249" s="163"/>
      <c r="Q249" s="127"/>
      <c r="R249" s="126"/>
      <c r="S249" s="125"/>
      <c r="T249" s="163"/>
    </row>
    <row r="250" spans="1:20" x14ac:dyDescent="0.3">
      <c r="A250" s="19" t="s">
        <v>575</v>
      </c>
      <c r="B250" s="16" t="s">
        <v>591</v>
      </c>
      <c r="C250" s="165"/>
      <c r="D250" s="127"/>
      <c r="E250" s="127"/>
      <c r="F250" s="126"/>
      <c r="G250" s="126"/>
      <c r="H250" s="126"/>
      <c r="I250" s="126"/>
      <c r="J250" s="126"/>
      <c r="K250" s="126"/>
      <c r="L250" s="126"/>
      <c r="M250" s="126"/>
      <c r="N250" s="126"/>
      <c r="O250" s="163"/>
      <c r="P250" s="163"/>
      <c r="Q250" s="127"/>
      <c r="R250" s="126"/>
      <c r="S250" s="125"/>
      <c r="T250" s="163"/>
    </row>
    <row r="251" spans="1:20" x14ac:dyDescent="0.3">
      <c r="A251" s="19" t="s">
        <v>575</v>
      </c>
      <c r="B251" s="16" t="s">
        <v>593</v>
      </c>
      <c r="C251" s="165"/>
      <c r="D251" s="127"/>
      <c r="E251" s="127"/>
      <c r="F251" s="126"/>
      <c r="G251" s="126"/>
      <c r="H251" s="126"/>
      <c r="I251" s="126"/>
      <c r="J251" s="126"/>
      <c r="K251" s="126"/>
      <c r="L251" s="126"/>
      <c r="M251" s="126"/>
      <c r="N251" s="126"/>
      <c r="O251" s="163"/>
      <c r="P251" s="163"/>
      <c r="Q251" s="127"/>
      <c r="R251" s="126"/>
      <c r="S251" s="125"/>
      <c r="T251" s="163"/>
    </row>
    <row r="252" spans="1:20" x14ac:dyDescent="0.3">
      <c r="A252" s="19" t="s">
        <v>575</v>
      </c>
      <c r="B252" s="16" t="s">
        <v>595</v>
      </c>
      <c r="C252" s="168"/>
      <c r="D252" s="127"/>
      <c r="E252" s="127"/>
      <c r="F252" s="126"/>
      <c r="G252" s="126"/>
      <c r="H252" s="126"/>
      <c r="I252" s="126"/>
      <c r="J252" s="126"/>
      <c r="K252" s="126"/>
      <c r="L252" s="126"/>
      <c r="M252" s="126"/>
      <c r="N252" s="126"/>
      <c r="O252" s="163"/>
      <c r="P252" s="163"/>
      <c r="Q252" s="127"/>
      <c r="R252" s="126"/>
      <c r="S252" s="125"/>
      <c r="T252" s="163"/>
    </row>
    <row r="253" spans="1:20" x14ac:dyDescent="0.3">
      <c r="A253" s="19" t="s">
        <v>597</v>
      </c>
      <c r="B253" s="16" t="s">
        <v>600</v>
      </c>
      <c r="C253" s="127">
        <v>172830</v>
      </c>
      <c r="D253" s="127">
        <v>172830</v>
      </c>
      <c r="E253" s="126">
        <v>0.2222856723939021</v>
      </c>
      <c r="F253" s="126">
        <v>5.0785057116219763E-3</v>
      </c>
      <c r="G253" s="126">
        <v>0.46540394092379422</v>
      </c>
      <c r="H253" s="126">
        <v>0</v>
      </c>
      <c r="I253" s="126">
        <v>4.8149963511234531E-2</v>
      </c>
      <c r="J253" s="126">
        <v>0</v>
      </c>
      <c r="K253" s="126">
        <v>0.40453167217519126</v>
      </c>
      <c r="L253" s="126">
        <v>0</v>
      </c>
      <c r="M253" s="126">
        <v>7.5883838752329957E-2</v>
      </c>
      <c r="N253" s="126">
        <v>0</v>
      </c>
      <c r="O253" s="163">
        <v>17757495.567011595</v>
      </c>
      <c r="P253" s="163">
        <v>36.134039498715175</v>
      </c>
      <c r="Q253" s="127">
        <v>0</v>
      </c>
      <c r="R253" s="126">
        <v>0</v>
      </c>
      <c r="S253" s="125">
        <v>2.8434531042064455</v>
      </c>
      <c r="T253" s="163">
        <v>0.35168506859517251</v>
      </c>
    </row>
    <row r="254" spans="1:20" x14ac:dyDescent="0.3">
      <c r="A254" s="19" t="s">
        <v>597</v>
      </c>
      <c r="B254" s="16" t="s">
        <v>601</v>
      </c>
      <c r="C254" s="127">
        <v>316393</v>
      </c>
      <c r="D254" s="127">
        <v>314927</v>
      </c>
      <c r="E254" s="126">
        <v>0.40504403141812417</v>
      </c>
      <c r="F254" s="126">
        <v>9.2539406830062735E-3</v>
      </c>
      <c r="G254" s="126">
        <v>0.3197346501250159</v>
      </c>
      <c r="H254" s="126">
        <v>0</v>
      </c>
      <c r="I254" s="126">
        <v>9.5934850795940853E-3</v>
      </c>
      <c r="J254" s="126">
        <v>1.9465629321232172E-4</v>
      </c>
      <c r="K254" s="126">
        <v>0.65408246987235352</v>
      </c>
      <c r="L254" s="126">
        <v>0</v>
      </c>
      <c r="M254" s="126">
        <v>1.6394738629824237E-2</v>
      </c>
      <c r="N254" s="126">
        <v>0</v>
      </c>
      <c r="O254" s="163">
        <v>40756296.376487724</v>
      </c>
      <c r="P254" s="163">
        <v>280.52266463267688</v>
      </c>
      <c r="Q254" s="127">
        <v>1466</v>
      </c>
      <c r="R254" s="126">
        <v>4.6334779846583206E-3</v>
      </c>
      <c r="S254" s="125">
        <v>0.45919789628721241</v>
      </c>
      <c r="T254" s="163">
        <v>2.1676199522324779</v>
      </c>
    </row>
    <row r="255" spans="1:20" x14ac:dyDescent="0.3">
      <c r="A255" s="19" t="s">
        <v>597</v>
      </c>
      <c r="B255" s="16" t="s">
        <v>603</v>
      </c>
      <c r="C255" s="127">
        <v>373201</v>
      </c>
      <c r="D255" s="127">
        <v>373201</v>
      </c>
      <c r="E255" s="126">
        <v>0.47999326056284591</v>
      </c>
      <c r="F255" s="126">
        <v>1.0966287161274277E-2</v>
      </c>
      <c r="G255" s="126">
        <v>0.29211825565148736</v>
      </c>
      <c r="H255" s="126">
        <v>0</v>
      </c>
      <c r="I255" s="126">
        <v>2.0172634462466154E-2</v>
      </c>
      <c r="J255" s="126">
        <v>3.9984091192577848E-4</v>
      </c>
      <c r="K255" s="126">
        <v>0.68360437702296761</v>
      </c>
      <c r="L255" s="126">
        <v>0</v>
      </c>
      <c r="M255" s="126">
        <v>3.7048919511531177E-3</v>
      </c>
      <c r="N255" s="126">
        <v>0</v>
      </c>
      <c r="O255" s="163">
        <v>50367050.466585457</v>
      </c>
      <c r="P255" s="163">
        <v>255.20006519249026</v>
      </c>
      <c r="Q255" s="127">
        <v>0</v>
      </c>
      <c r="R255" s="126">
        <v>0</v>
      </c>
      <c r="S255" s="125">
        <v>0.5288383471641287</v>
      </c>
      <c r="T255" s="163">
        <v>1.8909370044030542</v>
      </c>
    </row>
    <row r="256" spans="1:20" x14ac:dyDescent="0.3">
      <c r="A256" s="19" t="s">
        <v>597</v>
      </c>
      <c r="B256" s="16" t="s">
        <v>605</v>
      </c>
      <c r="C256" s="127">
        <v>288025</v>
      </c>
      <c r="D256" s="127">
        <v>288025</v>
      </c>
      <c r="E256" s="126">
        <v>0.37044396685328734</v>
      </c>
      <c r="F256" s="126">
        <v>8.4634415760569334E-3</v>
      </c>
      <c r="G256" s="126">
        <v>0.38945527993401441</v>
      </c>
      <c r="H256" s="126">
        <v>0</v>
      </c>
      <c r="I256" s="126">
        <v>3.0095894115627492E-2</v>
      </c>
      <c r="J256" s="126">
        <v>0</v>
      </c>
      <c r="K256" s="126">
        <v>0.50559505843834363</v>
      </c>
      <c r="L256" s="126">
        <v>0</v>
      </c>
      <c r="M256" s="126">
        <v>7.4853767512014488E-2</v>
      </c>
      <c r="N256" s="126">
        <v>0</v>
      </c>
      <c r="O256" s="163">
        <v>32653359.066612169</v>
      </c>
      <c r="P256" s="163">
        <v>185.51569231204431</v>
      </c>
      <c r="Q256" s="127">
        <v>0</v>
      </c>
      <c r="R256" s="126">
        <v>0</v>
      </c>
      <c r="S256" s="125">
        <v>0.61110667476781533</v>
      </c>
      <c r="T256" s="163">
        <v>1.6363755155839876</v>
      </c>
    </row>
    <row r="257" spans="1:20" x14ac:dyDescent="0.3">
      <c r="A257" s="19" t="s">
        <v>597</v>
      </c>
      <c r="B257" s="16" t="s">
        <v>607</v>
      </c>
      <c r="C257" s="127">
        <v>249515</v>
      </c>
      <c r="D257" s="127">
        <v>249515</v>
      </c>
      <c r="E257" s="126">
        <v>0.3209142483791268</v>
      </c>
      <c r="F257" s="126">
        <v>7.3318483633359804E-3</v>
      </c>
      <c r="G257" s="126">
        <v>0.33061975664476578</v>
      </c>
      <c r="H257" s="126">
        <v>0</v>
      </c>
      <c r="I257" s="126">
        <v>9.6477350379779239E-3</v>
      </c>
      <c r="J257" s="126">
        <v>0</v>
      </c>
      <c r="K257" s="126">
        <v>0.4005297566645874</v>
      </c>
      <c r="L257" s="126">
        <v>0</v>
      </c>
      <c r="M257" s="126">
        <v>0.25860333424981491</v>
      </c>
      <c r="N257" s="126">
        <v>0</v>
      </c>
      <c r="O257" s="163">
        <v>27548113.149334893</v>
      </c>
      <c r="P257" s="163">
        <v>138.09754790801668</v>
      </c>
      <c r="Q257" s="127">
        <v>0</v>
      </c>
      <c r="R257" s="126">
        <v>0</v>
      </c>
      <c r="S257" s="125">
        <v>0.79948299701420755</v>
      </c>
      <c r="T257" s="163">
        <v>1.2508083395577567</v>
      </c>
    </row>
    <row r="258" spans="1:20" x14ac:dyDescent="0.3">
      <c r="A258" s="19" t="s">
        <v>597</v>
      </c>
      <c r="B258" s="16" t="s">
        <v>609</v>
      </c>
      <c r="C258" s="127">
        <v>293725</v>
      </c>
      <c r="D258" s="127">
        <v>290628</v>
      </c>
      <c r="E258" s="126">
        <v>0.37379182084415308</v>
      </c>
      <c r="F258" s="126">
        <v>8.5399291671426937E-3</v>
      </c>
      <c r="G258" s="126">
        <v>0.35930271430425942</v>
      </c>
      <c r="H258" s="126">
        <v>0</v>
      </c>
      <c r="I258" s="126">
        <v>2.7206566880141347E-2</v>
      </c>
      <c r="J258" s="126">
        <v>0</v>
      </c>
      <c r="K258" s="126">
        <v>0.15447127012132883</v>
      </c>
      <c r="L258" s="126">
        <v>0</v>
      </c>
      <c r="M258" s="126">
        <v>0.45269561093241045</v>
      </c>
      <c r="N258" s="126">
        <v>1.6737317307396974E-6</v>
      </c>
      <c r="O258" s="163">
        <v>27773995.052495919</v>
      </c>
      <c r="P258" s="163">
        <v>110.55998540076079</v>
      </c>
      <c r="Q258" s="127">
        <v>3097</v>
      </c>
      <c r="R258" s="126">
        <v>1.0543876074559536E-2</v>
      </c>
      <c r="S258" s="125">
        <v>0.85526257553834373</v>
      </c>
      <c r="T258" s="163">
        <v>1.1569033326433451</v>
      </c>
    </row>
    <row r="259" spans="1:20" x14ac:dyDescent="0.3">
      <c r="A259" s="19" t="s">
        <v>597</v>
      </c>
      <c r="B259" s="16" t="s">
        <v>611</v>
      </c>
      <c r="C259" s="127">
        <v>341251</v>
      </c>
      <c r="D259" s="127">
        <v>341251</v>
      </c>
      <c r="E259" s="126">
        <v>0.43890070005260362</v>
      </c>
      <c r="F259" s="126">
        <v>1.0027455607225084E-2</v>
      </c>
      <c r="G259" s="126">
        <v>0.38677875618666652</v>
      </c>
      <c r="H259" s="126">
        <v>0</v>
      </c>
      <c r="I259" s="126">
        <v>1.6719105169852623E-2</v>
      </c>
      <c r="J259" s="126">
        <v>0</v>
      </c>
      <c r="K259" s="126">
        <v>0.43082788449336551</v>
      </c>
      <c r="L259" s="126">
        <v>0</v>
      </c>
      <c r="M259" s="126">
        <v>0.1565991659774241</v>
      </c>
      <c r="N259" s="126">
        <v>0</v>
      </c>
      <c r="O259" s="163">
        <v>36977040.117941767</v>
      </c>
      <c r="P259" s="163">
        <v>182.57561900924193</v>
      </c>
      <c r="Q259" s="127">
        <v>0</v>
      </c>
      <c r="R259" s="126">
        <v>0</v>
      </c>
      <c r="S259" s="125">
        <v>0.59349276632156389</v>
      </c>
      <c r="T259" s="163">
        <v>1.684940502641584</v>
      </c>
    </row>
    <row r="260" spans="1:20" x14ac:dyDescent="0.3">
      <c r="A260" s="19" t="s">
        <v>597</v>
      </c>
      <c r="B260" s="16" t="s">
        <v>613</v>
      </c>
      <c r="C260" s="127">
        <v>85370</v>
      </c>
      <c r="D260" s="127">
        <v>83406</v>
      </c>
      <c r="E260" s="126">
        <v>0.107272804441855</v>
      </c>
      <c r="F260" s="126">
        <v>2.4508351986549937E-3</v>
      </c>
      <c r="G260" s="126">
        <v>0.38354560184426728</v>
      </c>
      <c r="H260" s="126">
        <v>0</v>
      </c>
      <c r="I260" s="126">
        <v>0.26166818095964084</v>
      </c>
      <c r="J260" s="126">
        <v>5.6552493242240888E-3</v>
      </c>
      <c r="K260" s="126">
        <v>0.17066671830019359</v>
      </c>
      <c r="L260" s="126">
        <v>2.7522266011789994E-3</v>
      </c>
      <c r="M260" s="126">
        <v>0.13791509345103364</v>
      </c>
      <c r="N260" s="126">
        <v>0</v>
      </c>
      <c r="O260" s="163">
        <v>8201280.0897043757</v>
      </c>
      <c r="P260" s="163">
        <v>76.317955088350999</v>
      </c>
      <c r="Q260" s="127">
        <v>1964</v>
      </c>
      <c r="R260" s="126">
        <v>2.3005739721213541E-2</v>
      </c>
      <c r="S260" s="125">
        <v>1.2587794307133653</v>
      </c>
      <c r="T260" s="163">
        <v>0.77614412536524535</v>
      </c>
    </row>
    <row r="261" spans="1:20" x14ac:dyDescent="0.3">
      <c r="A261" s="19" t="s">
        <v>597</v>
      </c>
      <c r="B261" s="16" t="s">
        <v>617</v>
      </c>
      <c r="C261" s="127">
        <v>108546</v>
      </c>
      <c r="D261" s="127">
        <v>108258</v>
      </c>
      <c r="E261" s="126">
        <v>0.13923625714296739</v>
      </c>
      <c r="F261" s="126">
        <v>3.1810962872694088E-3</v>
      </c>
      <c r="G261" s="126">
        <v>0.5672251436091017</v>
      </c>
      <c r="H261" s="126">
        <v>0</v>
      </c>
      <c r="I261" s="126">
        <v>5.9858561707565705E-2</v>
      </c>
      <c r="J261" s="126">
        <v>5.3337329496685659E-3</v>
      </c>
      <c r="K261" s="126">
        <v>9.6103334048456113E-2</v>
      </c>
      <c r="L261" s="126">
        <v>3.2025548697069519E-4</v>
      </c>
      <c r="M261" s="126">
        <v>0.22052828661729185</v>
      </c>
      <c r="N261" s="126">
        <v>5.6977358153333249E-6</v>
      </c>
      <c r="O261" s="163">
        <v>8810068.111600183</v>
      </c>
      <c r="P261" s="163">
        <v>33.619028419880415</v>
      </c>
      <c r="Q261" s="127">
        <v>288</v>
      </c>
      <c r="R261" s="126">
        <v>2.6532529987286497E-3</v>
      </c>
      <c r="S261" s="125">
        <v>2.4142391244265102</v>
      </c>
      <c r="T261" s="163">
        <v>0.41311017492444363</v>
      </c>
    </row>
    <row r="262" spans="1:20" x14ac:dyDescent="0.3">
      <c r="A262" s="19" t="s">
        <v>597</v>
      </c>
      <c r="B262" s="16" t="s">
        <v>618</v>
      </c>
      <c r="C262" s="127">
        <v>164517</v>
      </c>
      <c r="D262" s="127">
        <v>164502</v>
      </c>
      <c r="E262" s="126">
        <v>0.21157459746653753</v>
      </c>
      <c r="F262" s="126">
        <v>4.8337924351862429E-3</v>
      </c>
      <c r="G262" s="126">
        <v>0.55692397183586284</v>
      </c>
      <c r="H262" s="126">
        <v>4.471134092607263E-2</v>
      </c>
      <c r="I262" s="126">
        <v>0.10556838171375175</v>
      </c>
      <c r="J262" s="126">
        <v>2.1669588516486657E-3</v>
      </c>
      <c r="K262" s="126">
        <v>0.11700993687835175</v>
      </c>
      <c r="L262" s="126">
        <v>6.3180311489390798E-4</v>
      </c>
      <c r="M262" s="126">
        <v>7.9306126718908188E-2</v>
      </c>
      <c r="N262" s="126">
        <v>4.6053518499907881E-6</v>
      </c>
      <c r="O262" s="163">
        <v>13025094.439820746</v>
      </c>
      <c r="P262" s="163">
        <v>60.98090499136557</v>
      </c>
      <c r="Q262" s="127">
        <v>15</v>
      </c>
      <c r="R262" s="126">
        <v>9.1175987891828813E-5</v>
      </c>
      <c r="S262" s="125">
        <v>1.2983035187852927</v>
      </c>
      <c r="T262" s="163">
        <v>0.77016568895048054</v>
      </c>
    </row>
    <row r="263" spans="1:20" x14ac:dyDescent="0.3">
      <c r="A263" s="19" t="s">
        <v>597</v>
      </c>
      <c r="B263" s="16" t="s">
        <v>620</v>
      </c>
      <c r="C263" s="127">
        <v>110876</v>
      </c>
      <c r="D263" s="127">
        <v>110876</v>
      </c>
      <c r="E263" s="126">
        <v>0.14260340341576283</v>
      </c>
      <c r="F263" s="126">
        <v>3.2580246443429861E-3</v>
      </c>
      <c r="G263" s="126">
        <v>0.52473202262131147</v>
      </c>
      <c r="H263" s="126">
        <v>0</v>
      </c>
      <c r="I263" s="126">
        <v>0.10852339580917747</v>
      </c>
      <c r="J263" s="126">
        <v>3.2357637332874547E-5</v>
      </c>
      <c r="K263" s="126">
        <v>0.12496622533088243</v>
      </c>
      <c r="L263" s="126">
        <v>7.9786895662175531E-4</v>
      </c>
      <c r="M263" s="126">
        <v>0.22384756019052374</v>
      </c>
      <c r="N263" s="126">
        <v>5.7807462900345695E-6</v>
      </c>
      <c r="O263" s="163">
        <v>9430028.5944093317</v>
      </c>
      <c r="P263" s="163">
        <v>83.209316189230748</v>
      </c>
      <c r="Q263" s="127">
        <v>0</v>
      </c>
      <c r="R263" s="126">
        <v>0</v>
      </c>
      <c r="S263" s="125">
        <v>1.0221238139904036</v>
      </c>
      <c r="T263" s="163">
        <v>0.9783550547520935</v>
      </c>
    </row>
    <row r="264" spans="1:20" x14ac:dyDescent="0.3">
      <c r="A264" s="19" t="s">
        <v>597</v>
      </c>
      <c r="B264" s="16" t="s">
        <v>622</v>
      </c>
      <c r="C264" s="127">
        <v>268080</v>
      </c>
      <c r="D264" s="127">
        <v>266943</v>
      </c>
      <c r="E264" s="126">
        <v>0.34332930767717068</v>
      </c>
      <c r="F264" s="126">
        <v>7.8439596723804041E-3</v>
      </c>
      <c r="G264" s="126">
        <v>0.44191059340945005</v>
      </c>
      <c r="H264" s="126">
        <v>0</v>
      </c>
      <c r="I264" s="126">
        <v>1.6557220831539224E-2</v>
      </c>
      <c r="J264" s="126">
        <v>0</v>
      </c>
      <c r="K264" s="126">
        <v>4.3472208667838845E-2</v>
      </c>
      <c r="L264" s="126">
        <v>1.5471261338121059E-3</v>
      </c>
      <c r="M264" s="126">
        <v>0.48999542423882453</v>
      </c>
      <c r="N264" s="126">
        <v>2.4756258828058863E-6</v>
      </c>
      <c r="O264" s="163">
        <v>23100025.801212497</v>
      </c>
      <c r="P264" s="163">
        <v>89.787990971506915</v>
      </c>
      <c r="Q264" s="127">
        <v>1137</v>
      </c>
      <c r="R264" s="126">
        <v>4.2412712623097586E-3</v>
      </c>
      <c r="S264" s="125">
        <v>0.95968740674425546</v>
      </c>
      <c r="T264" s="163">
        <v>1.0375865325937816</v>
      </c>
    </row>
    <row r="265" spans="1:20" x14ac:dyDescent="0.3">
      <c r="A265" s="19" t="s">
        <v>597</v>
      </c>
      <c r="B265" s="16" t="s">
        <v>624</v>
      </c>
      <c r="C265" s="127">
        <v>173948</v>
      </c>
      <c r="D265" s="127">
        <v>173948</v>
      </c>
      <c r="E265" s="126">
        <v>0.22372359047372842</v>
      </c>
      <c r="F265" s="126">
        <v>5.1113574699139016E-3</v>
      </c>
      <c r="G265" s="126">
        <v>0.56894235912718261</v>
      </c>
      <c r="H265" s="126">
        <v>0</v>
      </c>
      <c r="I265" s="126">
        <v>2.7334382288779522E-2</v>
      </c>
      <c r="J265" s="126">
        <v>0</v>
      </c>
      <c r="K265" s="126">
        <v>5.9183237017275243E-2</v>
      </c>
      <c r="L265" s="126">
        <v>4.9594891355258586E-4</v>
      </c>
      <c r="M265" s="126">
        <v>0.31909557964994462</v>
      </c>
      <c r="N265" s="126">
        <v>3.6568854638375682E-6</v>
      </c>
      <c r="O265" s="163">
        <v>14222597.208222065</v>
      </c>
      <c r="P265" s="163">
        <v>88.98689346185941</v>
      </c>
      <c r="Q265" s="127">
        <v>0</v>
      </c>
      <c r="R265" s="126">
        <v>0</v>
      </c>
      <c r="S265" s="125">
        <v>0.91882631591050201</v>
      </c>
      <c r="T265" s="163">
        <v>1.088344970843657</v>
      </c>
    </row>
    <row r="266" spans="1:20" x14ac:dyDescent="0.3">
      <c r="A266" s="19" t="s">
        <v>597</v>
      </c>
      <c r="B266" s="16" t="s">
        <v>626</v>
      </c>
      <c r="C266" s="127">
        <v>152159</v>
      </c>
      <c r="D266" s="127">
        <v>152159</v>
      </c>
      <c r="E266" s="126">
        <v>0.19569962174265895</v>
      </c>
      <c r="F266" s="126">
        <v>4.4711007960116199E-3</v>
      </c>
      <c r="G266" s="126">
        <v>0.33317978362245748</v>
      </c>
      <c r="H266" s="126">
        <v>0</v>
      </c>
      <c r="I266" s="126">
        <v>8.4205935711627905E-2</v>
      </c>
      <c r="J266" s="126">
        <v>0</v>
      </c>
      <c r="K266" s="126">
        <v>0.16842247165074689</v>
      </c>
      <c r="L266" s="126">
        <v>0</v>
      </c>
      <c r="M266" s="126">
        <v>0.40358651747646729</v>
      </c>
      <c r="N266" s="126">
        <v>2.8466531183357708E-6</v>
      </c>
      <c r="O266" s="163">
        <v>14965435.108510025</v>
      </c>
      <c r="P266" s="163">
        <v>127.6086761870291</v>
      </c>
      <c r="Q266" s="127">
        <v>0</v>
      </c>
      <c r="R266" s="126">
        <v>0</v>
      </c>
      <c r="S266" s="125">
        <v>0.77074639028910552</v>
      </c>
      <c r="T266" s="163">
        <v>1.2974436372318292</v>
      </c>
    </row>
    <row r="267" spans="1:20" x14ac:dyDescent="0.3">
      <c r="A267" s="19" t="s">
        <v>597</v>
      </c>
      <c r="B267" s="16" t="s">
        <v>630</v>
      </c>
      <c r="C267" s="127">
        <v>153572</v>
      </c>
      <c r="D267" s="127">
        <v>153572</v>
      </c>
      <c r="E267" s="126">
        <v>0.19751695470043587</v>
      </c>
      <c r="F267" s="126">
        <v>4.5126209520639365E-3</v>
      </c>
      <c r="G267" s="126">
        <v>0.41169140150026157</v>
      </c>
      <c r="H267" s="126">
        <v>1.1629103932939089E-2</v>
      </c>
      <c r="I267" s="126">
        <v>0.17305327072942939</v>
      </c>
      <c r="J267" s="126">
        <v>0</v>
      </c>
      <c r="K267" s="126">
        <v>8.3744043527784015E-2</v>
      </c>
      <c r="L267" s="126">
        <v>1.7050210159559293E-2</v>
      </c>
      <c r="M267" s="126">
        <v>0.22904848652118048</v>
      </c>
      <c r="N267" s="126">
        <v>3.8870221572592946E-6</v>
      </c>
      <c r="O267" s="163">
        <v>13417688.433137178</v>
      </c>
      <c r="P267" s="163">
        <v>53.320332507310667</v>
      </c>
      <c r="Q267" s="127">
        <v>0</v>
      </c>
      <c r="R267" s="126">
        <v>0</v>
      </c>
      <c r="S267" s="125">
        <v>1.6385994842809888</v>
      </c>
      <c r="T267" s="163">
        <v>0.61027725786133535</v>
      </c>
    </row>
    <row r="268" spans="1:20" x14ac:dyDescent="0.3">
      <c r="A268" s="19" t="s">
        <v>597</v>
      </c>
      <c r="B268" s="16" t="s">
        <v>631</v>
      </c>
      <c r="C268" s="127">
        <v>166530</v>
      </c>
      <c r="D268" s="127">
        <v>166530</v>
      </c>
      <c r="E268" s="126">
        <v>0.21418291398343178</v>
      </c>
      <c r="F268" s="126">
        <v>4.8933839967390371E-3</v>
      </c>
      <c r="G268" s="126">
        <v>0.2273548915135537</v>
      </c>
      <c r="H268" s="126">
        <v>2.6692964061657921E-2</v>
      </c>
      <c r="I268" s="126">
        <v>8.6455893686281232E-2</v>
      </c>
      <c r="J268" s="126">
        <v>0</v>
      </c>
      <c r="K268" s="126">
        <v>0.14610152689667241</v>
      </c>
      <c r="L268" s="126">
        <v>0.13709567287414107</v>
      </c>
      <c r="M268" s="126">
        <v>0.13133808588611831</v>
      </c>
      <c r="N268" s="126">
        <v>4.4800388997160978E-6</v>
      </c>
      <c r="O268" s="163">
        <v>15925736.695104297</v>
      </c>
      <c r="P268" s="163">
        <v>127.55283442609324</v>
      </c>
      <c r="Q268" s="127">
        <v>0</v>
      </c>
      <c r="R268" s="126">
        <v>0</v>
      </c>
      <c r="S268" s="125">
        <v>0.74975079565243496</v>
      </c>
      <c r="T268" s="163">
        <v>1.3337765105401422</v>
      </c>
    </row>
    <row r="269" spans="1:20" x14ac:dyDescent="0.3">
      <c r="A269" s="19" t="s">
        <v>597</v>
      </c>
      <c r="B269" s="16" t="s">
        <v>633</v>
      </c>
      <c r="C269" s="127">
        <v>91928</v>
      </c>
      <c r="D269" s="127">
        <v>91827</v>
      </c>
      <c r="E269" s="126">
        <v>0.11810349151718363</v>
      </c>
      <c r="F269" s="126">
        <v>2.6982812242151897E-3</v>
      </c>
      <c r="G269" s="126">
        <v>0.34455821557354188</v>
      </c>
      <c r="H269" s="126">
        <v>0</v>
      </c>
      <c r="I269" s="126">
        <v>0.13852452791298381</v>
      </c>
      <c r="J269" s="126">
        <v>8.9123778441658043E-4</v>
      </c>
      <c r="K269" s="126">
        <v>0.17523350975736271</v>
      </c>
      <c r="L269" s="126">
        <v>0.12633694254845346</v>
      </c>
      <c r="M269" s="126">
        <v>0.1060751769782385</v>
      </c>
      <c r="N269" s="126">
        <v>6.3906474276504591E-6</v>
      </c>
      <c r="O269" s="163">
        <v>9415186.263840558</v>
      </c>
      <c r="P269" s="163">
        <v>65.286215373268604</v>
      </c>
      <c r="Q269" s="127">
        <v>101</v>
      </c>
      <c r="R269" s="126">
        <v>1.0986859281176572E-3</v>
      </c>
      <c r="S269" s="125">
        <v>1.5687712122530677</v>
      </c>
      <c r="T269" s="163">
        <v>0.63674123178054831</v>
      </c>
    </row>
    <row r="270" spans="1:20" x14ac:dyDescent="0.3">
      <c r="A270" s="19" t="s">
        <v>597</v>
      </c>
      <c r="B270" s="16" t="s">
        <v>635</v>
      </c>
      <c r="C270" s="127">
        <v>151274</v>
      </c>
      <c r="D270" s="127">
        <v>151274</v>
      </c>
      <c r="E270" s="126">
        <v>0.19456137710880719</v>
      </c>
      <c r="F270" s="126">
        <v>4.445095602730445E-3</v>
      </c>
      <c r="G270" s="126">
        <v>0.35468111134167324</v>
      </c>
      <c r="H270" s="126">
        <v>0</v>
      </c>
      <c r="I270" s="126">
        <v>0.11289519505307777</v>
      </c>
      <c r="J270" s="126">
        <v>0</v>
      </c>
      <c r="K270" s="126">
        <v>0.1066124355938317</v>
      </c>
      <c r="L270" s="126">
        <v>2.5209346522893795E-2</v>
      </c>
      <c r="M270" s="126">
        <v>0.29314095956060204</v>
      </c>
      <c r="N270" s="126">
        <v>3.2262178647503345E-6</v>
      </c>
      <c r="O270" s="163">
        <v>14046172.028726779</v>
      </c>
      <c r="P270" s="163">
        <v>102.10867926757423</v>
      </c>
      <c r="Q270" s="127">
        <v>0</v>
      </c>
      <c r="R270" s="126">
        <v>0</v>
      </c>
      <c r="S270" s="125">
        <v>0.90934992133479642</v>
      </c>
      <c r="T270" s="163">
        <v>1.0996866844527156</v>
      </c>
    </row>
    <row r="271" spans="1:20" x14ac:dyDescent="0.3">
      <c r="A271" s="19" t="s">
        <v>597</v>
      </c>
      <c r="B271" s="16" t="s">
        <v>637</v>
      </c>
      <c r="C271" s="127">
        <v>145696</v>
      </c>
      <c r="D271" s="127">
        <v>142636</v>
      </c>
      <c r="E271" s="126">
        <v>0.18345159502156233</v>
      </c>
      <c r="F271" s="126">
        <v>4.1912731625465037E-3</v>
      </c>
      <c r="G271" s="126">
        <v>0.45425586327948453</v>
      </c>
      <c r="H271" s="126">
        <v>0</v>
      </c>
      <c r="I271" s="126">
        <v>0.12316005683035681</v>
      </c>
      <c r="J271" s="126">
        <v>6.339878310766112E-5</v>
      </c>
      <c r="K271" s="126">
        <v>4.3380911632850634E-2</v>
      </c>
      <c r="L271" s="126">
        <v>2.0654785403568975E-2</v>
      </c>
      <c r="M271" s="126">
        <v>0.30256626960148314</v>
      </c>
      <c r="N271" s="126">
        <v>4.6874319268937784E-6</v>
      </c>
      <c r="O271" s="163">
        <v>12032306.86535297</v>
      </c>
      <c r="P271" s="163">
        <v>91.879829755973105</v>
      </c>
      <c r="Q271" s="127">
        <v>3060</v>
      </c>
      <c r="R271" s="126">
        <v>2.1002635624862726E-2</v>
      </c>
      <c r="S271" s="125">
        <v>0.89883730507357784</v>
      </c>
      <c r="T271" s="163">
        <v>1.0891819452186595</v>
      </c>
    </row>
    <row r="272" spans="1:20" x14ac:dyDescent="0.3">
      <c r="A272" s="19" t="s">
        <v>597</v>
      </c>
      <c r="B272" s="16" t="s">
        <v>639</v>
      </c>
      <c r="C272" s="127">
        <v>113711</v>
      </c>
      <c r="D272" s="127">
        <v>106406</v>
      </c>
      <c r="E272" s="126">
        <v>0.13685430340071483</v>
      </c>
      <c r="F272" s="126">
        <v>3.126676379973662E-3</v>
      </c>
      <c r="G272" s="126">
        <v>0.41145897166116935</v>
      </c>
      <c r="H272" s="126">
        <v>0</v>
      </c>
      <c r="I272" s="126">
        <v>0.27601235715731559</v>
      </c>
      <c r="J272" s="126">
        <v>0</v>
      </c>
      <c r="K272" s="126">
        <v>2.3434620089127507E-2</v>
      </c>
      <c r="L272" s="126">
        <v>4.6027870502404608E-3</v>
      </c>
      <c r="M272" s="126">
        <v>0.23171918869794206</v>
      </c>
      <c r="N272" s="126">
        <v>5.83636262711409E-6</v>
      </c>
      <c r="O272" s="163">
        <v>9501379.4140792768</v>
      </c>
      <c r="P272" s="163">
        <v>78.090748116472099</v>
      </c>
      <c r="Q272" s="127">
        <v>7305</v>
      </c>
      <c r="R272" s="126">
        <v>6.4241805981831129E-2</v>
      </c>
      <c r="S272" s="125">
        <v>1.0700020226715095</v>
      </c>
      <c r="T272" s="163">
        <v>0.87453871505946368</v>
      </c>
    </row>
    <row r="273" spans="1:20" x14ac:dyDescent="0.3">
      <c r="A273" s="19" t="s">
        <v>597</v>
      </c>
      <c r="B273" s="16" t="s">
        <v>643</v>
      </c>
      <c r="C273" s="127">
        <v>211189</v>
      </c>
      <c r="D273" s="127">
        <v>198189</v>
      </c>
      <c r="E273" s="126">
        <v>0.25490120422423806</v>
      </c>
      <c r="F273" s="126">
        <v>5.8236646906245897E-3</v>
      </c>
      <c r="G273" s="126">
        <v>0.42259715562417671</v>
      </c>
      <c r="H273" s="126">
        <v>2.2557001262144178E-2</v>
      </c>
      <c r="I273" s="126">
        <v>3.1914151625695601E-2</v>
      </c>
      <c r="J273" s="126">
        <v>0</v>
      </c>
      <c r="K273" s="126">
        <v>1.1596604519429114E-2</v>
      </c>
      <c r="L273" s="126">
        <v>0</v>
      </c>
      <c r="M273" s="126">
        <v>0.50780125455141667</v>
      </c>
      <c r="N273" s="126">
        <v>3.0229849936101197E-6</v>
      </c>
      <c r="O273" s="163">
        <v>17456891.1561081</v>
      </c>
      <c r="P273" s="163">
        <v>115.52898107335412</v>
      </c>
      <c r="Q273" s="127">
        <v>13000</v>
      </c>
      <c r="R273" s="126">
        <v>6.155623635700723E-2</v>
      </c>
      <c r="S273" s="125">
        <v>0.71549181065301692</v>
      </c>
      <c r="T273" s="163">
        <v>1.3116065756035578</v>
      </c>
    </row>
    <row r="274" spans="1:20" x14ac:dyDescent="0.3">
      <c r="A274" s="19" t="s">
        <v>597</v>
      </c>
      <c r="B274" s="16" t="s">
        <v>644</v>
      </c>
      <c r="C274" s="127">
        <v>199214</v>
      </c>
      <c r="D274" s="127">
        <v>191160</v>
      </c>
      <c r="E274" s="126">
        <v>0.24586084091198476</v>
      </c>
      <c r="F274" s="126">
        <v>5.6171217487337678E-3</v>
      </c>
      <c r="G274" s="126">
        <v>0.40644986180562304</v>
      </c>
      <c r="H274" s="126">
        <v>1.0016468960885498E-2</v>
      </c>
      <c r="I274" s="126">
        <v>1.0100814549317083E-2</v>
      </c>
      <c r="J274" s="126">
        <v>0</v>
      </c>
      <c r="K274" s="126">
        <v>2.6460918085039611E-2</v>
      </c>
      <c r="L274" s="126">
        <v>0</v>
      </c>
      <c r="M274" s="126">
        <v>0.54365902932018306</v>
      </c>
      <c r="N274" s="126">
        <v>0</v>
      </c>
      <c r="O274" s="163">
        <v>16927182.279766094</v>
      </c>
      <c r="P274" s="163">
        <v>95.414398979556012</v>
      </c>
      <c r="Q274" s="127">
        <v>8054</v>
      </c>
      <c r="R274" s="126">
        <v>4.0428885520093973E-2</v>
      </c>
      <c r="S274" s="125">
        <v>0.89053480177095989</v>
      </c>
      <c r="T274" s="163">
        <v>1.0775223074625015</v>
      </c>
    </row>
    <row r="275" spans="1:20" x14ac:dyDescent="0.3">
      <c r="A275" s="19" t="s">
        <v>597</v>
      </c>
      <c r="B275" s="16" t="s">
        <v>646</v>
      </c>
      <c r="C275" s="127">
        <v>160311</v>
      </c>
      <c r="D275" s="127">
        <v>159958</v>
      </c>
      <c r="E275" s="126">
        <v>0.20573032219396975</v>
      </c>
      <c r="F275" s="126">
        <v>4.7002697252770242E-3</v>
      </c>
      <c r="G275" s="126">
        <v>0.37185539977757354</v>
      </c>
      <c r="H275" s="126">
        <v>0</v>
      </c>
      <c r="I275" s="126">
        <v>9.6269869015282467E-3</v>
      </c>
      <c r="J275" s="126">
        <v>0</v>
      </c>
      <c r="K275" s="126">
        <v>6.3392221106280851E-3</v>
      </c>
      <c r="L275" s="126">
        <v>0</v>
      </c>
      <c r="M275" s="126">
        <v>0.6101758029048423</v>
      </c>
      <c r="N275" s="126">
        <v>0</v>
      </c>
      <c r="O275" s="163">
        <v>14205528.787882077</v>
      </c>
      <c r="P275" s="163">
        <v>115.97202070259918</v>
      </c>
      <c r="Q275" s="127">
        <v>353</v>
      </c>
      <c r="R275" s="126">
        <v>2.2019699209661222E-3</v>
      </c>
      <c r="S275" s="125">
        <v>0.76408356257524435</v>
      </c>
      <c r="T275" s="163">
        <v>1.3058755337126808</v>
      </c>
    </row>
    <row r="276" spans="1:20" x14ac:dyDescent="0.3">
      <c r="A276" s="19" t="s">
        <v>597</v>
      </c>
      <c r="B276" s="16" t="s">
        <v>648</v>
      </c>
      <c r="C276" s="127">
        <v>184556</v>
      </c>
      <c r="D276" s="127">
        <v>182638</v>
      </c>
      <c r="E276" s="126">
        <v>0.23490025247166285</v>
      </c>
      <c r="F276" s="126">
        <v>5.3667078988556072E-3</v>
      </c>
      <c r="G276" s="126">
        <v>0.44747765657466082</v>
      </c>
      <c r="H276" s="126">
        <v>0</v>
      </c>
      <c r="I276" s="126">
        <v>2.0461087092184763E-2</v>
      </c>
      <c r="J276" s="126">
        <v>0</v>
      </c>
      <c r="K276" s="126">
        <v>1.7020056037817589E-3</v>
      </c>
      <c r="L276" s="126">
        <v>0</v>
      </c>
      <c r="M276" s="126">
        <v>0.52291956852171939</v>
      </c>
      <c r="N276" s="126">
        <v>3.5667614624875014E-6</v>
      </c>
      <c r="O276" s="163">
        <v>15610329.029732559</v>
      </c>
      <c r="P276" s="163">
        <v>123.24398027610933</v>
      </c>
      <c r="Q276" s="127">
        <v>1918</v>
      </c>
      <c r="R276" s="126">
        <v>1.0392509590584971E-2</v>
      </c>
      <c r="S276" s="125">
        <v>0.68630659528815097</v>
      </c>
      <c r="T276" s="163">
        <v>1.4419320711815697</v>
      </c>
    </row>
    <row r="277" spans="1:20" x14ac:dyDescent="0.3">
      <c r="A277" s="19" t="s">
        <v>597</v>
      </c>
      <c r="B277" s="16" t="s">
        <v>650</v>
      </c>
      <c r="C277" s="127">
        <v>88508</v>
      </c>
      <c r="D277" s="127">
        <v>88508</v>
      </c>
      <c r="E277" s="126">
        <v>0.1138347526022073</v>
      </c>
      <c r="F277" s="126">
        <v>2.6007544033109873E-3</v>
      </c>
      <c r="G277" s="126">
        <v>0.4379948958551711</v>
      </c>
      <c r="H277" s="126">
        <v>0</v>
      </c>
      <c r="I277" s="126">
        <v>1.6248301146728234E-3</v>
      </c>
      <c r="J277" s="126">
        <v>0</v>
      </c>
      <c r="K277" s="126">
        <v>1.8597838782996659E-3</v>
      </c>
      <c r="L277" s="126">
        <v>0</v>
      </c>
      <c r="M277" s="126">
        <v>0.5550216087807287</v>
      </c>
      <c r="N277" s="126">
        <v>7.2251672563620986E-6</v>
      </c>
      <c r="O277" s="163">
        <v>7585485.2981763706</v>
      </c>
      <c r="P277" s="163">
        <v>112.33928140302372</v>
      </c>
      <c r="Q277" s="127">
        <v>0</v>
      </c>
      <c r="R277" s="126">
        <v>0</v>
      </c>
      <c r="S277" s="125">
        <v>0.76290278844850179</v>
      </c>
      <c r="T277" s="163">
        <v>1.3107829924618277</v>
      </c>
    </row>
    <row r="278" spans="1:20" x14ac:dyDescent="0.3">
      <c r="A278" s="19" t="s">
        <v>597</v>
      </c>
      <c r="B278" s="16" t="s">
        <v>652</v>
      </c>
      <c r="C278" s="127">
        <v>213508</v>
      </c>
      <c r="D278" s="127">
        <v>213508</v>
      </c>
      <c r="E278" s="126">
        <v>0.27460376868296738</v>
      </c>
      <c r="F278" s="126">
        <v>6.2738043017820109E-3</v>
      </c>
      <c r="G278" s="126">
        <v>0.40492508324941995</v>
      </c>
      <c r="H278" s="126">
        <v>0</v>
      </c>
      <c r="I278" s="126">
        <v>3.5404707514184813E-2</v>
      </c>
      <c r="J278" s="126">
        <v>0</v>
      </c>
      <c r="K278" s="126">
        <v>4.4559714032966387E-3</v>
      </c>
      <c r="L278" s="126">
        <v>2.2851135401521225E-4</v>
      </c>
      <c r="M278" s="126">
        <v>0.51500690692689954</v>
      </c>
      <c r="N278" s="126">
        <v>3.229446065353616E-6</v>
      </c>
      <c r="O278" s="163">
        <v>18520782.03390507</v>
      </c>
      <c r="P278" s="163">
        <v>107.59076590646661</v>
      </c>
      <c r="Q278" s="127">
        <v>0</v>
      </c>
      <c r="R278" s="126">
        <v>0</v>
      </c>
      <c r="S278" s="125">
        <v>0.80625081964141854</v>
      </c>
      <c r="T278" s="163">
        <v>1.2403088166096399</v>
      </c>
    </row>
    <row r="279" spans="1:20" x14ac:dyDescent="0.3">
      <c r="A279" s="19" t="s">
        <v>597</v>
      </c>
      <c r="B279" s="16" t="s">
        <v>654</v>
      </c>
      <c r="C279" s="127">
        <v>108838</v>
      </c>
      <c r="D279" s="127">
        <v>104255</v>
      </c>
      <c r="E279" s="126">
        <v>0.13408779017199712</v>
      </c>
      <c r="F279" s="126">
        <v>3.0634705373207729E-3</v>
      </c>
      <c r="G279" s="126">
        <v>0.30492524155380085</v>
      </c>
      <c r="H279" s="126">
        <v>9.1048730140217249E-2</v>
      </c>
      <c r="I279" s="126">
        <v>7.6782437108492307E-2</v>
      </c>
      <c r="J279" s="126">
        <v>1.1832429633570857E-3</v>
      </c>
      <c r="K279" s="126">
        <v>2.9247243780785647E-2</v>
      </c>
      <c r="L279" s="126">
        <v>0</v>
      </c>
      <c r="M279" s="126">
        <v>0.36751182421387746</v>
      </c>
      <c r="N279" s="126">
        <v>8.0293790725603293E-6</v>
      </c>
      <c r="O279" s="163">
        <v>9928339.3248215634</v>
      </c>
      <c r="P279" s="163">
        <v>77.826599708564416</v>
      </c>
      <c r="Q279" s="127">
        <v>4583</v>
      </c>
      <c r="R279" s="126">
        <v>4.2108454767636305E-2</v>
      </c>
      <c r="S279" s="125">
        <v>1.1721090060456825</v>
      </c>
      <c r="T279" s="163">
        <v>0.81723759504585713</v>
      </c>
    </row>
    <row r="280" spans="1:20" x14ac:dyDescent="0.3">
      <c r="A280" s="19" t="s">
        <v>597</v>
      </c>
      <c r="B280" s="16" t="s">
        <v>656</v>
      </c>
      <c r="C280" s="127">
        <v>162533</v>
      </c>
      <c r="D280" s="127">
        <v>161236</v>
      </c>
      <c r="E280" s="126">
        <v>0.20737402461437943</v>
      </c>
      <c r="F280" s="126">
        <v>4.7378229874389917E-3</v>
      </c>
      <c r="G280" s="126">
        <v>0.44000145371897992</v>
      </c>
      <c r="H280" s="126">
        <v>0</v>
      </c>
      <c r="I280" s="126">
        <v>3.4112102084425449E-3</v>
      </c>
      <c r="J280" s="126">
        <v>5.0859045561066926E-4</v>
      </c>
      <c r="K280" s="126">
        <v>5.3672980183131509E-3</v>
      </c>
      <c r="L280" s="126">
        <v>0</v>
      </c>
      <c r="M280" s="126">
        <v>0.53759157847403904</v>
      </c>
      <c r="N280" s="126">
        <v>3.971749349561974E-6</v>
      </c>
      <c r="O280" s="163">
        <v>13799058.091630165</v>
      </c>
      <c r="P280" s="163">
        <v>117.50579557390311</v>
      </c>
      <c r="Q280" s="127">
        <v>1297</v>
      </c>
      <c r="R280" s="126">
        <v>7.9799179243599753E-3</v>
      </c>
      <c r="S280" s="125">
        <v>0.72251788867491529</v>
      </c>
      <c r="T280" s="163">
        <v>1.3730041811075251</v>
      </c>
    </row>
    <row r="281" spans="1:20" x14ac:dyDescent="0.3">
      <c r="A281" s="19" t="s">
        <v>658</v>
      </c>
      <c r="B281" s="16" t="s">
        <v>662</v>
      </c>
      <c r="C281" s="127">
        <v>122920</v>
      </c>
      <c r="D281" s="127">
        <v>122920</v>
      </c>
      <c r="E281" s="126">
        <v>0.1580938196531762</v>
      </c>
      <c r="F281" s="126">
        <v>3.6119303481604659E-3</v>
      </c>
      <c r="G281" s="126">
        <v>9.2943156848188199E-2</v>
      </c>
      <c r="H281" s="126">
        <v>0.72468819796677841</v>
      </c>
      <c r="I281" s="126">
        <v>2.2494924648710987E-2</v>
      </c>
      <c r="J281" s="126">
        <v>1.3386229410564507E-2</v>
      </c>
      <c r="K281" s="126">
        <v>1.8064541447453576E-5</v>
      </c>
      <c r="L281" s="126">
        <v>0.14646730205595362</v>
      </c>
      <c r="M281" s="126">
        <v>0</v>
      </c>
      <c r="N281" s="126">
        <v>2.1245283567574487E-6</v>
      </c>
      <c r="O281" s="163">
        <v>26031407.638482027</v>
      </c>
      <c r="P281" s="163">
        <v>59.424839834363702</v>
      </c>
      <c r="Q281" s="127">
        <v>0</v>
      </c>
      <c r="R281" s="126">
        <v>0</v>
      </c>
      <c r="S281" s="125">
        <v>3.5637487796941101</v>
      </c>
      <c r="T281" s="163">
        <v>0.28060339317347555</v>
      </c>
    </row>
    <row r="282" spans="1:20" x14ac:dyDescent="0.3">
      <c r="A282" s="19" t="s">
        <v>658</v>
      </c>
      <c r="B282" s="16" t="s">
        <v>663</v>
      </c>
      <c r="C282" s="127">
        <v>51357</v>
      </c>
      <c r="D282" s="127">
        <v>51292</v>
      </c>
      <c r="E282" s="126">
        <v>6.5969314982514765E-2</v>
      </c>
      <c r="F282" s="126">
        <v>1.5071846031390061E-3</v>
      </c>
      <c r="G282" s="126">
        <v>0.41977085859933327</v>
      </c>
      <c r="H282" s="126">
        <v>0.2872760208032229</v>
      </c>
      <c r="I282" s="126">
        <v>9.2105682458933649E-2</v>
      </c>
      <c r="J282" s="126">
        <v>0.11276367270864585</v>
      </c>
      <c r="K282" s="126">
        <v>3.4865914846133526E-4</v>
      </c>
      <c r="L282" s="126">
        <v>8.5919575870829046E-2</v>
      </c>
      <c r="M282" s="126">
        <v>0</v>
      </c>
      <c r="N282" s="126">
        <v>1.4539166198222701E-5</v>
      </c>
      <c r="O282" s="163">
        <v>4720538.8272085804</v>
      </c>
      <c r="P282" s="163">
        <v>24.922726336453142</v>
      </c>
      <c r="Q282" s="127">
        <v>65</v>
      </c>
      <c r="R282" s="126">
        <v>1.2656502521564733E-3</v>
      </c>
      <c r="S282" s="125">
        <v>3.6880464201569407</v>
      </c>
      <c r="T282" s="163">
        <v>0.27080308541922948</v>
      </c>
    </row>
    <row r="283" spans="1:20" x14ac:dyDescent="0.3">
      <c r="A283" s="19" t="s">
        <v>658</v>
      </c>
      <c r="B283" s="16" t="s">
        <v>665</v>
      </c>
      <c r="C283" s="127">
        <v>45620</v>
      </c>
      <c r="D283" s="127">
        <v>45620</v>
      </c>
      <c r="E283" s="126">
        <v>5.8674260108834191E-2</v>
      </c>
      <c r="F283" s="126">
        <v>1.3405162909459849E-3</v>
      </c>
      <c r="G283" s="126">
        <v>0.3444161750283633</v>
      </c>
      <c r="H283" s="126">
        <v>0.42601219092745884</v>
      </c>
      <c r="I283" s="126">
        <v>8.4233953804763506E-2</v>
      </c>
      <c r="J283" s="126">
        <v>9.8067145510029544E-3</v>
      </c>
      <c r="K283" s="126">
        <v>0</v>
      </c>
      <c r="L283" s="126">
        <v>0.13551839871561469</v>
      </c>
      <c r="M283" s="126">
        <v>0</v>
      </c>
      <c r="N283" s="126">
        <v>1.2566972796828883E-5</v>
      </c>
      <c r="O283" s="163">
        <v>5631769.264970012</v>
      </c>
      <c r="P283" s="163">
        <v>50.127899606312639</v>
      </c>
      <c r="Q283" s="127">
        <v>0</v>
      </c>
      <c r="R283" s="126">
        <v>0</v>
      </c>
      <c r="S283" s="125">
        <v>2.4626918018412978</v>
      </c>
      <c r="T283" s="163">
        <v>0.40605974294157438</v>
      </c>
    </row>
    <row r="284" spans="1:20" x14ac:dyDescent="0.3">
      <c r="A284" s="19" t="s">
        <v>658</v>
      </c>
      <c r="B284" s="16" t="s">
        <v>667</v>
      </c>
      <c r="C284" s="127">
        <v>70229</v>
      </c>
      <c r="D284" s="127">
        <v>70229</v>
      </c>
      <c r="E284" s="126">
        <v>9.0325177842685594E-2</v>
      </c>
      <c r="F284" s="126">
        <v>2.0636369705577724E-3</v>
      </c>
      <c r="G284" s="126">
        <v>0.37872872619368303</v>
      </c>
      <c r="H284" s="126">
        <v>0.36376465384774437</v>
      </c>
      <c r="I284" s="126">
        <v>7.7230666203699547E-2</v>
      </c>
      <c r="J284" s="126">
        <v>4.4589321548030046E-2</v>
      </c>
      <c r="K284" s="126">
        <v>3.9751472214800253E-3</v>
      </c>
      <c r="L284" s="126">
        <v>0.13001233255148306</v>
      </c>
      <c r="M284" s="126">
        <v>0</v>
      </c>
      <c r="N284" s="126">
        <v>7.8142024809056741E-6</v>
      </c>
      <c r="O284" s="163">
        <v>8458189.6582631022</v>
      </c>
      <c r="P284" s="163">
        <v>55.270725457833016</v>
      </c>
      <c r="Q284" s="127">
        <v>0</v>
      </c>
      <c r="R284" s="126">
        <v>0</v>
      </c>
      <c r="S284" s="125">
        <v>2.1790428455481354</v>
      </c>
      <c r="T284" s="163">
        <v>0.4589170892362382</v>
      </c>
    </row>
    <row r="285" spans="1:20" x14ac:dyDescent="0.3">
      <c r="A285" s="19" t="s">
        <v>658</v>
      </c>
      <c r="B285" s="16" t="s">
        <v>669</v>
      </c>
      <c r="C285" s="127">
        <v>41992</v>
      </c>
      <c r="D285" s="127">
        <v>41992</v>
      </c>
      <c r="E285" s="126">
        <v>5.400810018610621E-2</v>
      </c>
      <c r="F285" s="126">
        <v>1.2339096906927619E-3</v>
      </c>
      <c r="G285" s="126">
        <v>0.58283976075546717</v>
      </c>
      <c r="H285" s="126">
        <v>0.24161881853191441</v>
      </c>
      <c r="I285" s="126">
        <v>9.6462921624451581E-2</v>
      </c>
      <c r="J285" s="126">
        <v>3.2884099177685221E-2</v>
      </c>
      <c r="K285" s="126">
        <v>0</v>
      </c>
      <c r="L285" s="126">
        <v>4.6194399910481611E-2</v>
      </c>
      <c r="M285" s="126">
        <v>0</v>
      </c>
      <c r="N285" s="126">
        <v>0</v>
      </c>
      <c r="O285" s="163">
        <v>3985355.1726237833</v>
      </c>
      <c r="P285" s="163">
        <v>21.417083627326427</v>
      </c>
      <c r="Q285" s="127">
        <v>0</v>
      </c>
      <c r="R285" s="126">
        <v>0</v>
      </c>
      <c r="S285" s="125">
        <v>4.4313916936559341</v>
      </c>
      <c r="T285" s="163">
        <v>0.22566274189474589</v>
      </c>
    </row>
    <row r="286" spans="1:20" x14ac:dyDescent="0.3">
      <c r="A286" s="19" t="s">
        <v>658</v>
      </c>
      <c r="B286" s="16" t="s">
        <v>671</v>
      </c>
      <c r="C286" s="127">
        <v>45014</v>
      </c>
      <c r="D286" s="127">
        <v>45014</v>
      </c>
      <c r="E286" s="126">
        <v>5.7894851918874668E-2</v>
      </c>
      <c r="F286" s="126">
        <v>1.3227093450381973E-3</v>
      </c>
      <c r="G286" s="126">
        <v>0.30976658633673548</v>
      </c>
      <c r="H286" s="126">
        <v>0.4125868996526329</v>
      </c>
      <c r="I286" s="126">
        <v>3.9806899563516338E-2</v>
      </c>
      <c r="J286" s="126">
        <v>0.13910936304300764</v>
      </c>
      <c r="K286" s="126">
        <v>0</v>
      </c>
      <c r="L286" s="126">
        <v>9.8678776634614829E-2</v>
      </c>
      <c r="M286" s="126">
        <v>0</v>
      </c>
      <c r="N286" s="126">
        <v>1.0271866626228676E-5</v>
      </c>
      <c r="O286" s="163">
        <v>5952004.8521547969</v>
      </c>
      <c r="P286" s="163">
        <v>75.05396835119474</v>
      </c>
      <c r="Q286" s="127">
        <v>0</v>
      </c>
      <c r="R286" s="126">
        <v>0</v>
      </c>
      <c r="S286" s="125">
        <v>1.7617407917536767</v>
      </c>
      <c r="T286" s="163">
        <v>0.56762039267114739</v>
      </c>
    </row>
    <row r="287" spans="1:20" x14ac:dyDescent="0.3">
      <c r="A287" s="19" t="s">
        <v>658</v>
      </c>
      <c r="B287" s="16" t="s">
        <v>673</v>
      </c>
      <c r="C287" s="127">
        <v>31923</v>
      </c>
      <c r="D287" s="127">
        <v>31901</v>
      </c>
      <c r="E287" s="126">
        <v>4.1029539055938612E-2</v>
      </c>
      <c r="F287" s="126">
        <v>9.3739171848899311E-4</v>
      </c>
      <c r="G287" s="126">
        <v>0.41063720686471583</v>
      </c>
      <c r="H287" s="126">
        <v>0.39317733478814615</v>
      </c>
      <c r="I287" s="126">
        <v>5.9636471567611544E-2</v>
      </c>
      <c r="J287" s="126">
        <v>1.2152683066846961E-3</v>
      </c>
      <c r="K287" s="126">
        <v>2.628256791188182E-2</v>
      </c>
      <c r="L287" s="126">
        <v>9.9761386040824573E-2</v>
      </c>
      <c r="M287" s="126">
        <v>0</v>
      </c>
      <c r="N287" s="126">
        <v>0</v>
      </c>
      <c r="O287" s="163">
        <v>3766247.8765156511</v>
      </c>
      <c r="P287" s="163">
        <v>45.633789033534278</v>
      </c>
      <c r="Q287" s="127">
        <v>22</v>
      </c>
      <c r="R287" s="126">
        <v>6.891582871284027E-4</v>
      </c>
      <c r="S287" s="125">
        <v>2.585345988785515</v>
      </c>
      <c r="T287" s="163">
        <v>0.38652886153249649</v>
      </c>
    </row>
    <row r="288" spans="1:20" x14ac:dyDescent="0.3">
      <c r="A288" s="19" t="s">
        <v>658</v>
      </c>
      <c r="B288" s="16" t="s">
        <v>675</v>
      </c>
      <c r="C288" s="127">
        <v>119856</v>
      </c>
      <c r="D288" s="127">
        <v>119856</v>
      </c>
      <c r="E288" s="126">
        <v>0.15415304953100462</v>
      </c>
      <c r="F288" s="126">
        <v>3.5218965490491443E-3</v>
      </c>
      <c r="G288" s="126">
        <v>9.3997145166289806E-2</v>
      </c>
      <c r="H288" s="126">
        <v>0.71413653100419483</v>
      </c>
      <c r="I288" s="126">
        <v>3.2366583924280386E-2</v>
      </c>
      <c r="J288" s="126">
        <v>2.6258168184181072E-2</v>
      </c>
      <c r="K288" s="126">
        <v>1.6880937708188238E-3</v>
      </c>
      <c r="L288" s="126">
        <v>0.13026773053914248</v>
      </c>
      <c r="M288" s="126">
        <v>4.358245535676826E-5</v>
      </c>
      <c r="N288" s="126">
        <v>2.3991694970922174E-6</v>
      </c>
      <c r="O288" s="163">
        <v>24792369.405735765</v>
      </c>
      <c r="P288" s="163">
        <v>150.50306201502923</v>
      </c>
      <c r="Q288" s="127">
        <v>0</v>
      </c>
      <c r="R288" s="126">
        <v>0</v>
      </c>
      <c r="S288" s="125">
        <v>1.374399279134962</v>
      </c>
      <c r="T288" s="163">
        <v>0.72759060280458931</v>
      </c>
    </row>
    <row r="289" spans="1:20" x14ac:dyDescent="0.3">
      <c r="A289" s="19" t="s">
        <v>658</v>
      </c>
      <c r="B289" s="16" t="s">
        <v>677</v>
      </c>
      <c r="C289" s="127">
        <v>48876</v>
      </c>
      <c r="D289" s="127">
        <v>48876</v>
      </c>
      <c r="E289" s="126">
        <v>6.286197143970583E-2</v>
      </c>
      <c r="F289" s="126">
        <v>1.4361918947013582E-3</v>
      </c>
      <c r="G289" s="126">
        <v>0.42645354165210447</v>
      </c>
      <c r="H289" s="126">
        <v>0.37850916161291698</v>
      </c>
      <c r="I289" s="126">
        <v>0.12530415337669737</v>
      </c>
      <c r="J289" s="126">
        <v>3.3057539245407427E-2</v>
      </c>
      <c r="K289" s="126">
        <v>0</v>
      </c>
      <c r="L289" s="126">
        <v>3.6675604112873718E-2</v>
      </c>
      <c r="M289" s="126">
        <v>0</v>
      </c>
      <c r="N289" s="126">
        <v>0</v>
      </c>
      <c r="O289" s="163">
        <v>5519763.5532619739</v>
      </c>
      <c r="P289" s="163">
        <v>28.710338522196714</v>
      </c>
      <c r="Q289" s="127">
        <v>0</v>
      </c>
      <c r="R289" s="126">
        <v>0</v>
      </c>
      <c r="S289" s="125">
        <v>3.9335665766429333</v>
      </c>
      <c r="T289" s="163">
        <v>0.25422221297534031</v>
      </c>
    </row>
    <row r="290" spans="1:20" x14ac:dyDescent="0.3">
      <c r="A290" s="19" t="s">
        <v>658</v>
      </c>
      <c r="B290" s="16" t="s">
        <v>679</v>
      </c>
      <c r="C290" s="127">
        <v>43574</v>
      </c>
      <c r="D290" s="127">
        <v>43574</v>
      </c>
      <c r="E290" s="126">
        <v>5.6042792853624311E-2</v>
      </c>
      <c r="F290" s="126">
        <v>1.2803958102078111E-3</v>
      </c>
      <c r="G290" s="126">
        <v>0.29717687085988237</v>
      </c>
      <c r="H290" s="126">
        <v>0.49119697634852044</v>
      </c>
      <c r="I290" s="126">
        <v>7.1841141733471003E-2</v>
      </c>
      <c r="J290" s="126">
        <v>2.4020379065871553E-2</v>
      </c>
      <c r="K290" s="126">
        <v>5.5488412712349135E-3</v>
      </c>
      <c r="L290" s="126">
        <v>0.10903667113405667</v>
      </c>
      <c r="M290" s="126">
        <v>4.1013726329879274E-4</v>
      </c>
      <c r="N290" s="126">
        <v>0</v>
      </c>
      <c r="O290" s="163">
        <v>6059382.0358665343</v>
      </c>
      <c r="P290" s="163">
        <v>58.493889717796449</v>
      </c>
      <c r="Q290" s="127">
        <v>0</v>
      </c>
      <c r="R290" s="126">
        <v>0</v>
      </c>
      <c r="S290" s="125">
        <v>2.3773351080919816</v>
      </c>
      <c r="T290" s="163">
        <v>0.42063905782411432</v>
      </c>
    </row>
    <row r="291" spans="1:20" x14ac:dyDescent="0.3">
      <c r="A291" s="19" t="s">
        <v>658</v>
      </c>
      <c r="B291" s="16" t="s">
        <v>683</v>
      </c>
      <c r="C291" s="127">
        <v>20495</v>
      </c>
      <c r="D291" s="127">
        <v>20495</v>
      </c>
      <c r="E291" s="126">
        <v>2.635968787660142E-2</v>
      </c>
      <c r="F291" s="126">
        <v>6.0223326135330909E-4</v>
      </c>
      <c r="G291" s="126">
        <v>0.63196838766959995</v>
      </c>
      <c r="H291" s="126">
        <v>0.26950220374780076</v>
      </c>
      <c r="I291" s="126">
        <v>1.2533749847484439E-2</v>
      </c>
      <c r="J291" s="126">
        <v>7.7238293339050093E-2</v>
      </c>
      <c r="K291" s="126">
        <v>0</v>
      </c>
      <c r="L291" s="126">
        <v>7.2826109104167638E-3</v>
      </c>
      <c r="M291" s="126">
        <v>0</v>
      </c>
      <c r="N291" s="126">
        <v>3.4138296887888139E-5</v>
      </c>
      <c r="O291" s="163">
        <v>1872558.892978976</v>
      </c>
      <c r="P291" s="163">
        <v>15.033750756512889</v>
      </c>
      <c r="Q291" s="127">
        <v>0</v>
      </c>
      <c r="R291" s="126">
        <v>0</v>
      </c>
      <c r="S291" s="125">
        <v>6.0774335203708221</v>
      </c>
      <c r="T291" s="163">
        <v>0.16454314089131883</v>
      </c>
    </row>
    <row r="292" spans="1:20" x14ac:dyDescent="0.3">
      <c r="A292" s="19" t="s">
        <v>658</v>
      </c>
      <c r="B292" s="16" t="s">
        <v>684</v>
      </c>
      <c r="C292" s="127">
        <v>42540</v>
      </c>
      <c r="D292" s="127">
        <v>42540</v>
      </c>
      <c r="E292" s="126">
        <v>5.4712911552604264E-2</v>
      </c>
      <c r="F292" s="126">
        <v>1.2500123414476588E-3</v>
      </c>
      <c r="G292" s="126">
        <v>0.56022161597542386</v>
      </c>
      <c r="H292" s="126">
        <v>0.40439932244016769</v>
      </c>
      <c r="I292" s="126">
        <v>1.9656975884478935E-2</v>
      </c>
      <c r="J292" s="126">
        <v>2.6867196798237374E-3</v>
      </c>
      <c r="K292" s="126">
        <v>0</v>
      </c>
      <c r="L292" s="126">
        <v>7.3004283803223954E-3</v>
      </c>
      <c r="M292" s="126">
        <v>0</v>
      </c>
      <c r="N292" s="126">
        <v>1.4546485659119077E-5</v>
      </c>
      <c r="O292" s="163">
        <v>4315698.0642018383</v>
      </c>
      <c r="P292" s="163">
        <v>88.380292523229883</v>
      </c>
      <c r="Q292" s="127">
        <v>0</v>
      </c>
      <c r="R292" s="126">
        <v>0</v>
      </c>
      <c r="S292" s="125">
        <v>1.1478843441466855</v>
      </c>
      <c r="T292" s="163">
        <v>0.87116790563371627</v>
      </c>
    </row>
    <row r="293" spans="1:20" x14ac:dyDescent="0.3">
      <c r="A293" s="19" t="s">
        <v>658</v>
      </c>
      <c r="B293" s="16" t="s">
        <v>686</v>
      </c>
      <c r="C293" s="127">
        <v>63401</v>
      </c>
      <c r="D293" s="127">
        <v>63401</v>
      </c>
      <c r="E293" s="126">
        <v>8.1543331108290151E-2</v>
      </c>
      <c r="F293" s="126">
        <v>1.8630002929036912E-3</v>
      </c>
      <c r="G293" s="126">
        <v>0.31817498760461854</v>
      </c>
      <c r="H293" s="126">
        <v>0.54269300072232829</v>
      </c>
      <c r="I293" s="126">
        <v>1.9438267283648284E-2</v>
      </c>
      <c r="J293" s="126">
        <v>7.4273285497274801E-3</v>
      </c>
      <c r="K293" s="126">
        <v>3.5429210898125341E-4</v>
      </c>
      <c r="L293" s="126">
        <v>8.7155858809388337E-2</v>
      </c>
      <c r="M293" s="126">
        <v>3.7572882204949554E-5</v>
      </c>
      <c r="N293" s="126">
        <v>7.0871556038969677E-6</v>
      </c>
      <c r="O293" s="163">
        <v>8627331.2245791554</v>
      </c>
      <c r="P293" s="163">
        <v>73.762461201418901</v>
      </c>
      <c r="Q293" s="127">
        <v>0</v>
      </c>
      <c r="R293" s="126">
        <v>0</v>
      </c>
      <c r="S293" s="125">
        <v>1.8447816280500307</v>
      </c>
      <c r="T293" s="163">
        <v>0.54206957874847173</v>
      </c>
    </row>
    <row r="294" spans="1:20" x14ac:dyDescent="0.3">
      <c r="A294" s="19" t="s">
        <v>658</v>
      </c>
      <c r="B294" s="16" t="s">
        <v>688</v>
      </c>
      <c r="C294" s="127">
        <v>27609</v>
      </c>
      <c r="D294" s="127">
        <v>27609</v>
      </c>
      <c r="E294" s="126">
        <v>3.550937411978964E-2</v>
      </c>
      <c r="F294" s="126">
        <v>8.1127387717509194E-4</v>
      </c>
      <c r="G294" s="126">
        <v>0.52402877873562259</v>
      </c>
      <c r="H294" s="126">
        <v>0.29648905702496015</v>
      </c>
      <c r="I294" s="126">
        <v>0.12161719566765042</v>
      </c>
      <c r="J294" s="126">
        <v>1.3189843013065104E-2</v>
      </c>
      <c r="K294" s="126">
        <v>0</v>
      </c>
      <c r="L294" s="126">
        <v>2.0327052494935879E-2</v>
      </c>
      <c r="M294" s="126">
        <v>2.7707387258259545E-4</v>
      </c>
      <c r="N294" s="126">
        <v>2.4426384263675769E-5</v>
      </c>
      <c r="O294" s="163">
        <v>2729808.5738644321</v>
      </c>
      <c r="P294" s="163">
        <v>51.11713899714308</v>
      </c>
      <c r="Q294" s="127">
        <v>0</v>
      </c>
      <c r="R294" s="126">
        <v>0</v>
      </c>
      <c r="S294" s="125">
        <v>1.9342605672063458</v>
      </c>
      <c r="T294" s="163">
        <v>0.51699342733554299</v>
      </c>
    </row>
    <row r="295" spans="1:20" x14ac:dyDescent="0.3">
      <c r="A295" s="19" t="s">
        <v>658</v>
      </c>
      <c r="B295" s="16" t="s">
        <v>690</v>
      </c>
      <c r="C295" s="127">
        <v>55508</v>
      </c>
      <c r="D295" s="127">
        <v>55508</v>
      </c>
      <c r="E295" s="126">
        <v>7.1391732356886631E-2</v>
      </c>
      <c r="F295" s="126">
        <v>1.6310692301146367E-3</v>
      </c>
      <c r="G295" s="126">
        <v>0.40783313183857417</v>
      </c>
      <c r="H295" s="126">
        <v>0.40290992785694146</v>
      </c>
      <c r="I295" s="126">
        <v>0.16199308534228862</v>
      </c>
      <c r="J295" s="126">
        <v>8.3044610987269805E-3</v>
      </c>
      <c r="K295" s="126">
        <v>0</v>
      </c>
      <c r="L295" s="126">
        <v>9.6357951520212939E-3</v>
      </c>
      <c r="M295" s="126">
        <v>0</v>
      </c>
      <c r="N295" s="126">
        <v>1.0471651126974116E-5</v>
      </c>
      <c r="O295" s="163">
        <v>6319850.4956630012</v>
      </c>
      <c r="P295" s="163">
        <v>84.985349035326252</v>
      </c>
      <c r="Q295" s="127">
        <v>0</v>
      </c>
      <c r="R295" s="126">
        <v>0</v>
      </c>
      <c r="S295" s="125">
        <v>1.3396987821575268</v>
      </c>
      <c r="T295" s="163">
        <v>0.74643644774353179</v>
      </c>
    </row>
    <row r="296" spans="1:20" x14ac:dyDescent="0.3">
      <c r="A296" s="19" t="s">
        <v>658</v>
      </c>
      <c r="B296" s="16" t="s">
        <v>692</v>
      </c>
      <c r="C296" s="127">
        <v>23048</v>
      </c>
      <c r="D296" s="127">
        <v>48727</v>
      </c>
      <c r="E296" s="126">
        <v>6.267033477253757E-2</v>
      </c>
      <c r="F296" s="126">
        <v>1.4318136192223807E-3</v>
      </c>
      <c r="G296" s="126">
        <v>0.60938517782222112</v>
      </c>
      <c r="H296" s="126">
        <v>0.26938875001873075</v>
      </c>
      <c r="I296" s="126">
        <v>9.5437661128518217E-2</v>
      </c>
      <c r="J296" s="126">
        <v>5.5795210884981763E-3</v>
      </c>
      <c r="K296" s="126">
        <v>0</v>
      </c>
      <c r="L296" s="126">
        <v>1.0370527268403996E-2</v>
      </c>
      <c r="M296" s="126">
        <v>0</v>
      </c>
      <c r="N296" s="126">
        <v>0</v>
      </c>
      <c r="O296" s="163">
        <v>4511768.812713624</v>
      </c>
      <c r="P296" s="163">
        <v>60.728575829994668</v>
      </c>
      <c r="Q296" s="127">
        <v>-25679</v>
      </c>
      <c r="R296" s="126">
        <v>-1.1141530718500521</v>
      </c>
      <c r="S296" s="125">
        <v>3.2234467198889276</v>
      </c>
      <c r="T296" s="163">
        <v>0.65586723019355531</v>
      </c>
    </row>
    <row r="297" spans="1:20" x14ac:dyDescent="0.3">
      <c r="A297" s="19" t="s">
        <v>658</v>
      </c>
      <c r="B297" s="16" t="s">
        <v>694</v>
      </c>
      <c r="C297" s="127">
        <v>66533</v>
      </c>
      <c r="D297" s="127">
        <v>30231</v>
      </c>
      <c r="E297" s="126">
        <v>3.8881665001099658E-2</v>
      </c>
      <c r="F297" s="126">
        <v>8.883197718454202E-4</v>
      </c>
      <c r="G297" s="126">
        <v>0.5213928675113505</v>
      </c>
      <c r="H297" s="126">
        <v>0.19315401826348494</v>
      </c>
      <c r="I297" s="126">
        <v>0.19951390897691776</v>
      </c>
      <c r="J297" s="126">
        <v>7.8960590147650236E-2</v>
      </c>
      <c r="K297" s="126">
        <v>0</v>
      </c>
      <c r="L297" s="126">
        <v>5.1850769867413321E-3</v>
      </c>
      <c r="M297" s="126">
        <v>0</v>
      </c>
      <c r="N297" s="126">
        <v>1.8976750546597795E-5</v>
      </c>
      <c r="O297" s="163">
        <v>2902146.7163453856</v>
      </c>
      <c r="P297" s="163">
        <v>39.890954425244466</v>
      </c>
      <c r="Q297" s="127">
        <v>36302</v>
      </c>
      <c r="R297" s="126">
        <v>0.5456239760720244</v>
      </c>
      <c r="S297" s="125">
        <v>1.0934724121864339</v>
      </c>
      <c r="T297" s="163">
        <v>0.41553496811084234</v>
      </c>
    </row>
    <row r="298" spans="1:20" x14ac:dyDescent="0.3">
      <c r="A298" s="19" t="s">
        <v>658</v>
      </c>
      <c r="B298" s="16" t="s">
        <v>698</v>
      </c>
      <c r="C298" s="127">
        <v>35316</v>
      </c>
      <c r="D298" s="127">
        <v>35316</v>
      </c>
      <c r="E298" s="126">
        <v>4.5421748575264979E-2</v>
      </c>
      <c r="F298" s="126">
        <v>1.0377394417152215E-3</v>
      </c>
      <c r="G298" s="126">
        <v>0.14394320499627869</v>
      </c>
      <c r="H298" s="126">
        <v>0.22419283871538642</v>
      </c>
      <c r="I298" s="126">
        <v>6.3918235294500983E-2</v>
      </c>
      <c r="J298" s="126">
        <v>2.0268436582232579E-2</v>
      </c>
      <c r="K298" s="126">
        <v>4.6671444806676156E-2</v>
      </c>
      <c r="L298" s="126">
        <v>0.2830010401852866</v>
      </c>
      <c r="M298" s="126">
        <v>2.6360644505660225E-4</v>
      </c>
      <c r="N298" s="126">
        <v>1.5193882203021154E-5</v>
      </c>
      <c r="O298" s="163">
        <v>4508856.2453022469</v>
      </c>
      <c r="P298" s="163">
        <v>111.85175870859683</v>
      </c>
      <c r="Q298" s="127">
        <v>0</v>
      </c>
      <c r="R298" s="126">
        <v>0</v>
      </c>
      <c r="S298" s="125">
        <v>1.1414373088685015</v>
      </c>
      <c r="T298" s="163">
        <v>0.87608841259209647</v>
      </c>
    </row>
    <row r="299" spans="1:20" x14ac:dyDescent="0.3">
      <c r="A299" s="19" t="s">
        <v>658</v>
      </c>
      <c r="B299" s="16" t="s">
        <v>699</v>
      </c>
      <c r="C299" s="127">
        <v>33495</v>
      </c>
      <c r="D299" s="127">
        <v>33495</v>
      </c>
      <c r="E299" s="126">
        <v>4.3079665549000466E-2</v>
      </c>
      <c r="F299" s="126">
        <v>9.8423045079429556E-4</v>
      </c>
      <c r="G299" s="126">
        <v>0.26386193656508078</v>
      </c>
      <c r="H299" s="126">
        <v>0.60570514650075236</v>
      </c>
      <c r="I299" s="126">
        <v>4.1639363291610554E-2</v>
      </c>
      <c r="J299" s="126">
        <v>4.7833533733295259E-3</v>
      </c>
      <c r="K299" s="126">
        <v>5.8497951932617084E-3</v>
      </c>
      <c r="L299" s="126">
        <v>5.9544256763932178E-2</v>
      </c>
      <c r="M299" s="126">
        <v>0</v>
      </c>
      <c r="N299" s="126">
        <v>1.3991144425424066E-5</v>
      </c>
      <c r="O299" s="163">
        <v>4943779.0112548042</v>
      </c>
      <c r="P299" s="163">
        <v>125.3620806180851</v>
      </c>
      <c r="Q299" s="127">
        <v>0</v>
      </c>
      <c r="R299" s="126">
        <v>0</v>
      </c>
      <c r="S299" s="125">
        <v>1.1773697566801016</v>
      </c>
      <c r="T299" s="163">
        <v>0.84935084694188057</v>
      </c>
    </row>
    <row r="300" spans="1:20" x14ac:dyDescent="0.3">
      <c r="A300" s="19" t="s">
        <v>658</v>
      </c>
      <c r="B300" s="16" t="s">
        <v>701</v>
      </c>
      <c r="C300" s="127">
        <v>23201</v>
      </c>
      <c r="D300" s="127">
        <v>23201</v>
      </c>
      <c r="E300" s="126">
        <v>2.9840015536717713E-2</v>
      </c>
      <c r="F300" s="126">
        <v>6.8174744555540986E-4</v>
      </c>
      <c r="G300" s="126">
        <v>0.46492233223666157</v>
      </c>
      <c r="H300" s="126">
        <v>0.16587514872681777</v>
      </c>
      <c r="I300" s="126">
        <v>0.22266970599923941</v>
      </c>
      <c r="J300" s="126">
        <v>1.8231247249407317E-2</v>
      </c>
      <c r="K300" s="126">
        <v>1.6749795664613099E-2</v>
      </c>
      <c r="L300" s="126">
        <v>1.0266003794440284E-2</v>
      </c>
      <c r="M300" s="126">
        <v>0</v>
      </c>
      <c r="N300" s="126">
        <v>3.185192252762206E-5</v>
      </c>
      <c r="O300" s="163">
        <v>2175789.0365860164</v>
      </c>
      <c r="P300" s="163">
        <v>64.353417231174689</v>
      </c>
      <c r="Q300" s="127">
        <v>0</v>
      </c>
      <c r="R300" s="126">
        <v>0</v>
      </c>
      <c r="S300" s="125">
        <v>1.4572647730701263</v>
      </c>
      <c r="T300" s="163">
        <v>0.68621709553386567</v>
      </c>
    </row>
    <row r="301" spans="1:20" x14ac:dyDescent="0.3">
      <c r="A301" s="19" t="s">
        <v>658</v>
      </c>
      <c r="B301" s="16" t="s">
        <v>703</v>
      </c>
      <c r="C301" s="127">
        <v>10377</v>
      </c>
      <c r="D301" s="127">
        <v>10377</v>
      </c>
      <c r="E301" s="126">
        <v>1.3346400638960377E-2</v>
      </c>
      <c r="F301" s="126">
        <v>3.0492191037147053E-4</v>
      </c>
      <c r="G301" s="126">
        <v>0.39549152167704998</v>
      </c>
      <c r="H301" s="126">
        <v>0.40503355384775935</v>
      </c>
      <c r="I301" s="126">
        <v>0.12510070804896917</v>
      </c>
      <c r="J301" s="126">
        <v>0</v>
      </c>
      <c r="K301" s="126">
        <v>8.2022605205104237E-4</v>
      </c>
      <c r="L301" s="126">
        <v>3.4859607212169305E-3</v>
      </c>
      <c r="M301" s="126">
        <v>0</v>
      </c>
      <c r="N301" s="126">
        <v>5.7994976080300218E-5</v>
      </c>
      <c r="O301" s="163">
        <v>1146624.0094301589</v>
      </c>
      <c r="P301" s="163">
        <v>44.22679971573551</v>
      </c>
      <c r="Q301" s="127">
        <v>0</v>
      </c>
      <c r="R301" s="126">
        <v>0</v>
      </c>
      <c r="S301" s="125">
        <v>2.4984099450708297</v>
      </c>
      <c r="T301" s="163">
        <v>0.40025457070122655</v>
      </c>
    </row>
    <row r="302" spans="1:20" x14ac:dyDescent="0.3">
      <c r="A302" s="19" t="s">
        <v>658</v>
      </c>
      <c r="B302" s="16" t="s">
        <v>707</v>
      </c>
      <c r="C302" s="127">
        <v>89512</v>
      </c>
      <c r="D302" s="127">
        <v>89502</v>
      </c>
      <c r="E302" s="126">
        <v>0.1151131878180815</v>
      </c>
      <c r="F302" s="126">
        <v>2.6299624961036287E-3</v>
      </c>
      <c r="G302" s="126">
        <v>0.14237005380168774</v>
      </c>
      <c r="H302" s="126">
        <v>0.83697891361517607</v>
      </c>
      <c r="I302" s="126">
        <v>1.9466227077960977E-2</v>
      </c>
      <c r="J302" s="126">
        <v>4.0796428925808008E-4</v>
      </c>
      <c r="K302" s="126">
        <v>0</v>
      </c>
      <c r="L302" s="126">
        <v>1.3098322947554408E-4</v>
      </c>
      <c r="M302" s="126">
        <v>0</v>
      </c>
      <c r="N302" s="126">
        <v>3.7470842174103789E-6</v>
      </c>
      <c r="O302" s="163">
        <v>17950597.343788885</v>
      </c>
      <c r="P302" s="163">
        <v>55.505008715971876</v>
      </c>
      <c r="Q302" s="127">
        <v>10</v>
      </c>
      <c r="R302" s="126">
        <v>1.1171686477790688E-4</v>
      </c>
      <c r="S302" s="125">
        <v>3.6129792653498973</v>
      </c>
      <c r="T302" s="163">
        <v>0.27674896801224469</v>
      </c>
    </row>
    <row r="303" spans="1:20" x14ac:dyDescent="0.3">
      <c r="A303" s="19" t="s">
        <v>658</v>
      </c>
      <c r="B303" s="16" t="s">
        <v>708</v>
      </c>
      <c r="C303" s="127">
        <v>37025</v>
      </c>
      <c r="D303" s="127">
        <v>37025</v>
      </c>
      <c r="E303" s="126">
        <v>4.7619782563121132E-2</v>
      </c>
      <c r="F303" s="126">
        <v>1.0879573799271172E-3</v>
      </c>
      <c r="G303" s="126">
        <v>0.16569710964867237</v>
      </c>
      <c r="H303" s="126">
        <v>0.83168905850519126</v>
      </c>
      <c r="I303" s="126">
        <v>2.1610642432911449E-3</v>
      </c>
      <c r="J303" s="126">
        <v>0</v>
      </c>
      <c r="K303" s="126">
        <v>0</v>
      </c>
      <c r="L303" s="126">
        <v>0</v>
      </c>
      <c r="M303" s="126">
        <v>0</v>
      </c>
      <c r="N303" s="126">
        <v>1.1400820930071623E-5</v>
      </c>
      <c r="O303" s="163">
        <v>7038073.3497744966</v>
      </c>
      <c r="P303" s="163">
        <v>124.21152359208105</v>
      </c>
      <c r="Q303" s="127">
        <v>0</v>
      </c>
      <c r="R303" s="126">
        <v>0</v>
      </c>
      <c r="S303" s="125">
        <v>1.530371370695476</v>
      </c>
      <c r="T303" s="163">
        <v>0.65343616533126259</v>
      </c>
    </row>
    <row r="304" spans="1:20" x14ac:dyDescent="0.3">
      <c r="A304" s="19" t="s">
        <v>658</v>
      </c>
      <c r="B304" s="16" t="s">
        <v>710</v>
      </c>
      <c r="C304" s="127">
        <v>38094</v>
      </c>
      <c r="D304" s="127">
        <v>38092</v>
      </c>
      <c r="E304" s="126">
        <v>4.8992106884386502E-2</v>
      </c>
      <c r="F304" s="126">
        <v>1.1193105338604659E-3</v>
      </c>
      <c r="G304" s="126">
        <v>0.2056977561321173</v>
      </c>
      <c r="H304" s="126">
        <v>0.73600367157769175</v>
      </c>
      <c r="I304" s="126">
        <v>5.2666579071519344E-2</v>
      </c>
      <c r="J304" s="126">
        <v>0</v>
      </c>
      <c r="K304" s="126">
        <v>0</v>
      </c>
      <c r="L304" s="126">
        <v>5.0658667301421208E-3</v>
      </c>
      <c r="M304" s="126">
        <v>0</v>
      </c>
      <c r="N304" s="126">
        <v>0</v>
      </c>
      <c r="O304" s="163">
        <v>6497837.9236875018</v>
      </c>
      <c r="P304" s="163">
        <v>109.43542717070031</v>
      </c>
      <c r="Q304" s="127">
        <v>2</v>
      </c>
      <c r="R304" s="126">
        <v>5.250170630545493E-5</v>
      </c>
      <c r="S304" s="125">
        <v>1.558670656796346</v>
      </c>
      <c r="T304" s="163">
        <v>0.64153866882241983</v>
      </c>
    </row>
    <row r="305" spans="1:20" x14ac:dyDescent="0.3">
      <c r="A305" s="19" t="s">
        <v>658</v>
      </c>
      <c r="B305" s="16" t="s">
        <v>712</v>
      </c>
      <c r="C305" s="127">
        <v>59769</v>
      </c>
      <c r="D305" s="127">
        <v>59769</v>
      </c>
      <c r="E305" s="126">
        <v>7.6872026577047586E-2</v>
      </c>
      <c r="F305" s="126">
        <v>1.756276155053717E-3</v>
      </c>
      <c r="G305" s="126">
        <v>0.37829374838621344</v>
      </c>
      <c r="H305" s="126">
        <v>0.52942536394286233</v>
      </c>
      <c r="I305" s="126">
        <v>9.2272820504335482E-2</v>
      </c>
      <c r="J305" s="126">
        <v>0</v>
      </c>
      <c r="K305" s="126">
        <v>0</v>
      </c>
      <c r="L305" s="126">
        <v>0</v>
      </c>
      <c r="M305" s="126">
        <v>0</v>
      </c>
      <c r="N305" s="126">
        <v>8.0671665886620401E-6</v>
      </c>
      <c r="O305" s="163">
        <v>7448806.5885261269</v>
      </c>
      <c r="P305" s="163">
        <v>43.105272350488278</v>
      </c>
      <c r="Q305" s="127">
        <v>0</v>
      </c>
      <c r="R305" s="126">
        <v>0</v>
      </c>
      <c r="S305" s="125">
        <v>2.8912145091937291</v>
      </c>
      <c r="T305" s="163">
        <v>0.34587540869766498</v>
      </c>
    </row>
    <row r="306" spans="1:20" x14ac:dyDescent="0.3">
      <c r="A306" s="19" t="s">
        <v>658</v>
      </c>
      <c r="B306" s="16" t="s">
        <v>716</v>
      </c>
      <c r="C306" s="127">
        <v>25515</v>
      </c>
      <c r="D306" s="127">
        <v>25515</v>
      </c>
      <c r="E306" s="126">
        <v>3.2816171562404746E-2</v>
      </c>
      <c r="F306" s="126">
        <v>7.4974294527590537E-4</v>
      </c>
      <c r="G306" s="126">
        <v>0.88558642567628487</v>
      </c>
      <c r="H306" s="126">
        <v>3.4997029049628342E-2</v>
      </c>
      <c r="I306" s="126">
        <v>6.683807777134497E-2</v>
      </c>
      <c r="J306" s="126">
        <v>1.2357754296039828E-2</v>
      </c>
      <c r="K306" s="126">
        <v>0</v>
      </c>
      <c r="L306" s="126">
        <v>0</v>
      </c>
      <c r="M306" s="126">
        <v>0</v>
      </c>
      <c r="N306" s="126">
        <v>0</v>
      </c>
      <c r="O306" s="163">
        <v>1851874.3656016674</v>
      </c>
      <c r="P306" s="163">
        <v>17.475128954833988</v>
      </c>
      <c r="Q306" s="127">
        <v>0</v>
      </c>
      <c r="R306" s="126">
        <v>0</v>
      </c>
      <c r="S306" s="125">
        <v>4.1533215755437976</v>
      </c>
      <c r="T306" s="163">
        <v>0.24077114709545919</v>
      </c>
    </row>
    <row r="307" spans="1:20" x14ac:dyDescent="0.3">
      <c r="A307" s="19" t="s">
        <v>658</v>
      </c>
      <c r="B307" s="16" t="s">
        <v>718</v>
      </c>
      <c r="C307" s="127">
        <v>13180</v>
      </c>
      <c r="D307" s="127">
        <v>13180</v>
      </c>
      <c r="E307" s="126">
        <v>1.695148505555534E-2</v>
      </c>
      <c r="F307" s="126">
        <v>3.8728638129478479E-4</v>
      </c>
      <c r="G307" s="126">
        <v>0.82203337148470568</v>
      </c>
      <c r="H307" s="126">
        <v>0.12658069532587859</v>
      </c>
      <c r="I307" s="126">
        <v>4.3098904167986903E-2</v>
      </c>
      <c r="J307" s="126">
        <v>7.4849303811180485E-3</v>
      </c>
      <c r="K307" s="126">
        <v>0</v>
      </c>
      <c r="L307" s="126">
        <v>0</v>
      </c>
      <c r="M307" s="126">
        <v>0</v>
      </c>
      <c r="N307" s="126">
        <v>0</v>
      </c>
      <c r="O307" s="163">
        <v>1019159.2632119949</v>
      </c>
      <c r="P307" s="163">
        <v>8.7722436151832923</v>
      </c>
      <c r="Q307" s="127">
        <v>0</v>
      </c>
      <c r="R307" s="126">
        <v>0</v>
      </c>
      <c r="S307" s="125">
        <v>8.8148710166919582</v>
      </c>
      <c r="T307" s="163">
        <v>0.11344465484592874</v>
      </c>
    </row>
    <row r="308" spans="1:20" x14ac:dyDescent="0.3">
      <c r="A308" s="19" t="s">
        <v>658</v>
      </c>
      <c r="B308" s="16" t="s">
        <v>722</v>
      </c>
      <c r="C308" s="127">
        <v>11740</v>
      </c>
      <c r="D308" s="127">
        <v>11740</v>
      </c>
      <c r="E308" s="126">
        <v>1.5099425990304985E-2</v>
      </c>
      <c r="F308" s="126">
        <v>3.4497284646439855E-4</v>
      </c>
      <c r="G308" s="126">
        <v>0.76180415664321699</v>
      </c>
      <c r="H308" s="126">
        <v>0.17079251568934975</v>
      </c>
      <c r="I308" s="126">
        <v>6.671721956751539E-2</v>
      </c>
      <c r="J308" s="126">
        <v>0</v>
      </c>
      <c r="K308" s="126">
        <v>0</v>
      </c>
      <c r="L308" s="126">
        <v>0</v>
      </c>
      <c r="M308" s="126">
        <v>0</v>
      </c>
      <c r="N308" s="126">
        <v>0</v>
      </c>
      <c r="O308" s="163">
        <v>953163.22239048174</v>
      </c>
      <c r="P308" s="163">
        <v>9.8166083647330176</v>
      </c>
      <c r="Q308" s="127">
        <v>0</v>
      </c>
      <c r="R308" s="126">
        <v>0</v>
      </c>
      <c r="S308" s="125">
        <v>8.2706132879045988</v>
      </c>
      <c r="T308" s="163">
        <v>0.12091001781723432</v>
      </c>
    </row>
    <row r="309" spans="1:20" x14ac:dyDescent="0.3">
      <c r="A309" s="19" t="s">
        <v>658</v>
      </c>
      <c r="B309" s="16" t="s">
        <v>724</v>
      </c>
      <c r="C309" s="127">
        <v>11597</v>
      </c>
      <c r="D309" s="127">
        <v>11597</v>
      </c>
      <c r="E309" s="126">
        <v>1.4915506235908595E-2</v>
      </c>
      <c r="F309" s="126">
        <v>3.4077087738054772E-4</v>
      </c>
      <c r="G309" s="126">
        <v>0.75426387173210074</v>
      </c>
      <c r="H309" s="126">
        <v>0.19902119038121549</v>
      </c>
      <c r="I309" s="126">
        <v>4.6115952393913084E-2</v>
      </c>
      <c r="J309" s="126">
        <v>0</v>
      </c>
      <c r="K309" s="126">
        <v>0</v>
      </c>
      <c r="L309" s="126">
        <v>0</v>
      </c>
      <c r="M309" s="126">
        <v>0</v>
      </c>
      <c r="N309" s="126">
        <v>0</v>
      </c>
      <c r="O309" s="163">
        <v>955325.94429088838</v>
      </c>
      <c r="P309" s="163">
        <v>13.515639464806084</v>
      </c>
      <c r="Q309" s="127">
        <v>0</v>
      </c>
      <c r="R309" s="126">
        <v>0</v>
      </c>
      <c r="S309" s="125">
        <v>6.0949383461239979</v>
      </c>
      <c r="T309" s="163">
        <v>0.16407056859499455</v>
      </c>
    </row>
    <row r="310" spans="1:20" x14ac:dyDescent="0.3">
      <c r="A310" s="19" t="s">
        <v>658</v>
      </c>
      <c r="B310" s="16" t="s">
        <v>728</v>
      </c>
      <c r="C310" s="127">
        <v>36516</v>
      </c>
      <c r="D310" s="127">
        <v>36499</v>
      </c>
      <c r="E310" s="126">
        <v>4.6943266543453294E-2</v>
      </c>
      <c r="F310" s="126">
        <v>1.0725011859543513E-3</v>
      </c>
      <c r="G310" s="126">
        <v>0.26118416291829927</v>
      </c>
      <c r="H310" s="126">
        <v>0.68551541472920308</v>
      </c>
      <c r="I310" s="126">
        <v>5.3284256864939927E-2</v>
      </c>
      <c r="J310" s="126">
        <v>0</v>
      </c>
      <c r="K310" s="126">
        <v>0</v>
      </c>
      <c r="L310" s="126">
        <v>0</v>
      </c>
      <c r="M310" s="126">
        <v>0</v>
      </c>
      <c r="N310" s="126">
        <v>1.6165487557761632E-5</v>
      </c>
      <c r="O310" s="163">
        <v>4852566.2624698672</v>
      </c>
      <c r="P310" s="163">
        <v>28.243958479880956</v>
      </c>
      <c r="Q310" s="127">
        <v>17</v>
      </c>
      <c r="R310" s="126">
        <v>4.6554934823091247E-4</v>
      </c>
      <c r="S310" s="125">
        <v>4.7050334100120494</v>
      </c>
      <c r="T310" s="163">
        <v>0.21243939490946342</v>
      </c>
    </row>
    <row r="311" spans="1:20" x14ac:dyDescent="0.3">
      <c r="A311" s="19" t="s">
        <v>658</v>
      </c>
      <c r="B311" s="16" t="s">
        <v>729</v>
      </c>
      <c r="C311" s="127">
        <v>24428</v>
      </c>
      <c r="D311" s="127">
        <v>24427</v>
      </c>
      <c r="E311" s="126">
        <v>3.1416838046437807E-2</v>
      </c>
      <c r="F311" s="126">
        <v>7.1777271895961362E-4</v>
      </c>
      <c r="G311" s="126">
        <v>0.38375551969281585</v>
      </c>
      <c r="H311" s="126">
        <v>0.57829053343374393</v>
      </c>
      <c r="I311" s="126">
        <v>3.6551004680221613E-2</v>
      </c>
      <c r="J311" s="126">
        <v>0</v>
      </c>
      <c r="K311" s="126">
        <v>0</v>
      </c>
      <c r="L311" s="126">
        <v>0</v>
      </c>
      <c r="M311" s="126">
        <v>0</v>
      </c>
      <c r="N311" s="126">
        <v>3.4053412606525112E-5</v>
      </c>
      <c r="O311" s="163">
        <v>3045592.8789748866</v>
      </c>
      <c r="P311" s="163">
        <v>28.454443251442406</v>
      </c>
      <c r="Q311" s="127">
        <v>1</v>
      </c>
      <c r="R311" s="126">
        <v>4.0936630096610449E-5</v>
      </c>
      <c r="S311" s="125">
        <v>4.3816112657606023</v>
      </c>
      <c r="T311" s="163">
        <v>0.22821720201057608</v>
      </c>
    </row>
    <row r="312" spans="1:20" x14ac:dyDescent="0.3">
      <c r="A312" s="19" t="s">
        <v>658</v>
      </c>
      <c r="B312" s="16" t="s">
        <v>731</v>
      </c>
      <c r="C312" s="127">
        <v>58723</v>
      </c>
      <c r="D312" s="127">
        <v>58723</v>
      </c>
      <c r="E312" s="126">
        <v>7.5526711450483786E-2</v>
      </c>
      <c r="F312" s="126">
        <v>1.7255400735033115E-3</v>
      </c>
      <c r="G312" s="126">
        <v>0.31753909059267976</v>
      </c>
      <c r="H312" s="126">
        <v>0.6405765265625194</v>
      </c>
      <c r="I312" s="126">
        <v>3.9920093444300836E-2</v>
      </c>
      <c r="J312" s="126">
        <v>0</v>
      </c>
      <c r="K312" s="126">
        <v>0</v>
      </c>
      <c r="L312" s="126">
        <v>0</v>
      </c>
      <c r="M312" s="126">
        <v>0</v>
      </c>
      <c r="N312" s="126">
        <v>8.6210254625659336E-6</v>
      </c>
      <c r="O312" s="163">
        <v>7941969.6737033194</v>
      </c>
      <c r="P312" s="163">
        <v>45.473110377798818</v>
      </c>
      <c r="Q312" s="127">
        <v>0</v>
      </c>
      <c r="R312" s="126">
        <v>0</v>
      </c>
      <c r="S312" s="125">
        <v>2.9741668511486128</v>
      </c>
      <c r="T312" s="163">
        <v>0.3362286146164945</v>
      </c>
    </row>
    <row r="313" spans="1:20" x14ac:dyDescent="0.3">
      <c r="A313" s="19" t="s">
        <v>658</v>
      </c>
      <c r="B313" s="16" t="s">
        <v>735</v>
      </c>
      <c r="C313" s="127">
        <v>71197</v>
      </c>
      <c r="D313" s="127">
        <v>70995</v>
      </c>
      <c r="E313" s="126">
        <v>9.1310370373228492E-2</v>
      </c>
      <c r="F313" s="126">
        <v>2.0861454203356029E-3</v>
      </c>
      <c r="G313" s="126">
        <v>0.1399598917234274</v>
      </c>
      <c r="H313" s="126">
        <v>0.82763474652196367</v>
      </c>
      <c r="I313" s="126">
        <v>2.1632421312369577E-2</v>
      </c>
      <c r="J313" s="126">
        <v>2.7847911655455755E-3</v>
      </c>
      <c r="K313" s="126">
        <v>0</v>
      </c>
      <c r="L313" s="126">
        <v>7.3025111538758559E-3</v>
      </c>
      <c r="M313" s="126">
        <v>6.8035071316656912E-4</v>
      </c>
      <c r="N313" s="126">
        <v>5.2874096514122568E-6</v>
      </c>
      <c r="O313" s="163">
        <v>14134709.607763825</v>
      </c>
      <c r="P313" s="163">
        <v>82.126498949873778</v>
      </c>
      <c r="Q313" s="127">
        <v>202</v>
      </c>
      <c r="R313" s="126">
        <v>2.8371981965532255E-3</v>
      </c>
      <c r="S313" s="125">
        <v>2.4173630911414805</v>
      </c>
      <c r="T313" s="163">
        <v>0.41250021788517743</v>
      </c>
    </row>
    <row r="314" spans="1:20" x14ac:dyDescent="0.3">
      <c r="A314" s="19" t="s">
        <v>658</v>
      </c>
      <c r="B314" s="16" t="s">
        <v>736</v>
      </c>
      <c r="C314" s="127">
        <v>130529</v>
      </c>
      <c r="D314" s="127">
        <v>130529</v>
      </c>
      <c r="E314" s="126">
        <v>0.16788015120004424</v>
      </c>
      <c r="F314" s="126">
        <v>3.8355162415801944E-3</v>
      </c>
      <c r="G314" s="126">
        <v>6.7796186722034898E-2</v>
      </c>
      <c r="H314" s="126">
        <v>0.78484752139212577</v>
      </c>
      <c r="I314" s="126">
        <v>5.9282162561547641E-2</v>
      </c>
      <c r="J314" s="126">
        <v>2.1435008678222928E-2</v>
      </c>
      <c r="K314" s="126">
        <v>0</v>
      </c>
      <c r="L314" s="126">
        <v>6.6440849630129584E-2</v>
      </c>
      <c r="M314" s="126">
        <v>0</v>
      </c>
      <c r="N314" s="126">
        <v>3.6087962294443787E-6</v>
      </c>
      <c r="O314" s="163">
        <v>25196453.441307444</v>
      </c>
      <c r="P314" s="163">
        <v>168.15347793881185</v>
      </c>
      <c r="Q314" s="127">
        <v>0</v>
      </c>
      <c r="R314" s="126">
        <v>0</v>
      </c>
      <c r="S314" s="125">
        <v>1.1479594572853542</v>
      </c>
      <c r="T314" s="163">
        <v>0.8711109034850042</v>
      </c>
    </row>
    <row r="315" spans="1:20" x14ac:dyDescent="0.3">
      <c r="A315" s="19" t="s">
        <v>658</v>
      </c>
      <c r="B315" s="16" t="s">
        <v>738</v>
      </c>
      <c r="C315" s="127">
        <v>98612</v>
      </c>
      <c r="D315" s="127">
        <v>98612</v>
      </c>
      <c r="E315" s="126">
        <v>0.12683003371004728</v>
      </c>
      <c r="F315" s="126">
        <v>2.8976543727041969E-3</v>
      </c>
      <c r="G315" s="126">
        <v>0.20706631426892061</v>
      </c>
      <c r="H315" s="126">
        <v>0.67395660996243623</v>
      </c>
      <c r="I315" s="126">
        <v>8.9215463281089299E-2</v>
      </c>
      <c r="J315" s="126">
        <v>1.7953984684945506E-3</v>
      </c>
      <c r="K315" s="126">
        <v>0</v>
      </c>
      <c r="L315" s="126">
        <v>3.4170629691430109E-3</v>
      </c>
      <c r="M315" s="126">
        <v>0</v>
      </c>
      <c r="N315" s="126">
        <v>5.246471362296507E-6</v>
      </c>
      <c r="O315" s="163">
        <v>15550704.05515253</v>
      </c>
      <c r="P315" s="163">
        <v>88.277024348326677</v>
      </c>
      <c r="Q315" s="127">
        <v>0</v>
      </c>
      <c r="R315" s="126">
        <v>0</v>
      </c>
      <c r="S315" s="125">
        <v>1.7863748833813329</v>
      </c>
      <c r="T315" s="163">
        <v>0.55979291318021318</v>
      </c>
    </row>
    <row r="316" spans="1:20" x14ac:dyDescent="0.3">
      <c r="A316" s="19" t="s">
        <v>658</v>
      </c>
      <c r="B316" s="16" t="s">
        <v>740</v>
      </c>
      <c r="C316" s="127">
        <v>20462</v>
      </c>
      <c r="D316" s="127">
        <v>20462</v>
      </c>
      <c r="E316" s="126">
        <v>2.6317244856356101E-2</v>
      </c>
      <c r="F316" s="126">
        <v>6.0126357618011273E-4</v>
      </c>
      <c r="G316" s="126">
        <v>0.11599582484856794</v>
      </c>
      <c r="H316" s="126">
        <v>0.84309714356454168</v>
      </c>
      <c r="I316" s="126">
        <v>2.4422711063464206E-2</v>
      </c>
      <c r="J316" s="126">
        <v>0</v>
      </c>
      <c r="K316" s="126">
        <v>0</v>
      </c>
      <c r="L316" s="126">
        <v>1.0948761672741282E-2</v>
      </c>
      <c r="M316" s="126">
        <v>0</v>
      </c>
      <c r="N316" s="126">
        <v>1.5950771604156841E-5</v>
      </c>
      <c r="O316" s="163">
        <v>4294964.6387104262</v>
      </c>
      <c r="P316" s="163">
        <v>85.178681131833216</v>
      </c>
      <c r="Q316" s="127">
        <v>0</v>
      </c>
      <c r="R316" s="126">
        <v>0</v>
      </c>
      <c r="S316" s="125">
        <v>2.4642263708337406</v>
      </c>
      <c r="T316" s="163">
        <v>0.40580687384725223</v>
      </c>
    </row>
    <row r="317" spans="1:20" x14ac:dyDescent="0.3">
      <c r="A317" s="19" t="s">
        <v>658</v>
      </c>
      <c r="B317" s="16" t="s">
        <v>742</v>
      </c>
      <c r="C317" s="127">
        <v>2759</v>
      </c>
      <c r="D317" s="127">
        <v>2748</v>
      </c>
      <c r="E317" s="126">
        <v>3.5343460495194292E-3</v>
      </c>
      <c r="F317" s="126">
        <v>8.0748328967986986E-5</v>
      </c>
      <c r="G317" s="126">
        <v>0.40086498416158123</v>
      </c>
      <c r="H317" s="126">
        <v>0.59607369461754833</v>
      </c>
      <c r="I317" s="126">
        <v>0</v>
      </c>
      <c r="J317" s="126">
        <v>3.0613212208704024E-3</v>
      </c>
      <c r="K317" s="126">
        <v>0</v>
      </c>
      <c r="L317" s="126">
        <v>0</v>
      </c>
      <c r="M317" s="126">
        <v>0</v>
      </c>
      <c r="N317" s="126">
        <v>0</v>
      </c>
      <c r="O317" s="163">
        <v>348858.21561522433</v>
      </c>
      <c r="P317" s="163">
        <v>4.8315635645563173</v>
      </c>
      <c r="Q317" s="127">
        <v>11</v>
      </c>
      <c r="R317" s="126">
        <v>3.9869517941283072E-3</v>
      </c>
      <c r="S317" s="125">
        <v>26.170351576658209</v>
      </c>
      <c r="T317" s="163">
        <v>3.8058833305634039E-2</v>
      </c>
    </row>
    <row r="318" spans="1:20" x14ac:dyDescent="0.3">
      <c r="A318" s="19" t="s">
        <v>658</v>
      </c>
      <c r="B318" s="16" t="s">
        <v>744</v>
      </c>
      <c r="C318" s="127">
        <v>21627</v>
      </c>
      <c r="D318" s="127">
        <v>21093</v>
      </c>
      <c r="E318" s="126">
        <v>2.7128806849531777E-2</v>
      </c>
      <c r="F318" s="126">
        <v>6.1980513206759446E-4</v>
      </c>
      <c r="G318" s="126">
        <v>0.55613758023466497</v>
      </c>
      <c r="H318" s="126">
        <v>1.2172591959033524E-2</v>
      </c>
      <c r="I318" s="126">
        <v>7.4340376631390842E-2</v>
      </c>
      <c r="J318" s="126">
        <v>1.2092403606207218E-3</v>
      </c>
      <c r="K318" s="126">
        <v>0.31531728249043023</v>
      </c>
      <c r="L318" s="126">
        <v>4.9695395191557161E-4</v>
      </c>
      <c r="M318" s="126">
        <v>5.0813755418974739E-3</v>
      </c>
      <c r="N318" s="126">
        <v>4.0842761259971875E-5</v>
      </c>
      <c r="O318" s="163">
        <v>1892511.1286802245</v>
      </c>
      <c r="P318" s="163">
        <v>29.883327470080918</v>
      </c>
      <c r="Q318" s="127">
        <v>534</v>
      </c>
      <c r="R318" s="126">
        <v>2.4691358024691357E-2</v>
      </c>
      <c r="S318" s="125">
        <v>2.9282840893327786</v>
      </c>
      <c r="T318" s="163">
        <v>0.33306489815253432</v>
      </c>
    </row>
    <row r="319" spans="1:20" x14ac:dyDescent="0.3">
      <c r="A319" s="19" t="s">
        <v>658</v>
      </c>
      <c r="B319" s="16" t="s">
        <v>746</v>
      </c>
      <c r="C319" s="127">
        <v>39892</v>
      </c>
      <c r="D319" s="127">
        <v>39892</v>
      </c>
      <c r="E319" s="126">
        <v>5.1307180715949446E-2</v>
      </c>
      <c r="F319" s="126">
        <v>1.1722024523984488E-3</v>
      </c>
      <c r="G319" s="126">
        <v>0.57033643914468091</v>
      </c>
      <c r="H319" s="126">
        <v>5.8482818320993508E-2</v>
      </c>
      <c r="I319" s="126">
        <v>0.15784886166505058</v>
      </c>
      <c r="J319" s="126">
        <v>3.0577661059586092E-2</v>
      </c>
      <c r="K319" s="126">
        <v>0</v>
      </c>
      <c r="L319" s="126">
        <v>5.4977607218981714E-3</v>
      </c>
      <c r="M319" s="126">
        <v>0</v>
      </c>
      <c r="N319" s="126">
        <v>3.850110416480876E-5</v>
      </c>
      <c r="O319" s="163">
        <v>1496844.9256236092</v>
      </c>
      <c r="P319" s="163">
        <v>31.580339373467428</v>
      </c>
      <c r="Q319" s="127">
        <v>0</v>
      </c>
      <c r="R319" s="126">
        <v>0</v>
      </c>
      <c r="S319" s="125">
        <v>1.1881580266720144</v>
      </c>
      <c r="T319" s="163">
        <v>0.8416388877167813</v>
      </c>
    </row>
    <row r="320" spans="1:20" x14ac:dyDescent="0.3">
      <c r="A320" s="19" t="s">
        <v>658</v>
      </c>
      <c r="B320" s="16" t="s">
        <v>748</v>
      </c>
      <c r="C320" s="127">
        <v>10524</v>
      </c>
      <c r="D320" s="127">
        <v>10524</v>
      </c>
      <c r="E320" s="126">
        <v>1.3535465001871352E-2</v>
      </c>
      <c r="F320" s="126">
        <v>3.0924141705207243E-4</v>
      </c>
      <c r="G320" s="126">
        <v>0.51959798949001634</v>
      </c>
      <c r="H320" s="126">
        <v>0.47694800294204898</v>
      </c>
      <c r="I320" s="126">
        <v>0</v>
      </c>
      <c r="J320" s="126">
        <v>0</v>
      </c>
      <c r="K320" s="126">
        <v>0</v>
      </c>
      <c r="L320" s="126">
        <v>0</v>
      </c>
      <c r="M320" s="126">
        <v>0</v>
      </c>
      <c r="N320" s="126">
        <v>0</v>
      </c>
      <c r="O320" s="163">
        <v>1136024.7386204246</v>
      </c>
      <c r="P320" s="163">
        <v>29.429930276946831</v>
      </c>
      <c r="Q320" s="127">
        <v>0</v>
      </c>
      <c r="R320" s="126">
        <v>0</v>
      </c>
      <c r="S320" s="125">
        <v>3.667901938426454</v>
      </c>
      <c r="T320" s="163">
        <v>0.27263542395274731</v>
      </c>
    </row>
    <row r="321" spans="1:20" x14ac:dyDescent="0.3">
      <c r="A321" s="19" t="s">
        <v>658</v>
      </c>
      <c r="B321" s="16" t="s">
        <v>752</v>
      </c>
      <c r="C321" s="127">
        <v>26745</v>
      </c>
      <c r="D321" s="127">
        <v>26745</v>
      </c>
      <c r="E321" s="126">
        <v>3.4398138680639422E-2</v>
      </c>
      <c r="F321" s="126">
        <v>7.8588575627686031E-4</v>
      </c>
      <c r="G321" s="126">
        <v>0.25751244843874049</v>
      </c>
      <c r="H321" s="126">
        <v>0.73875361950039209</v>
      </c>
      <c r="I321" s="126">
        <v>0</v>
      </c>
      <c r="J321" s="126">
        <v>8.6703312522693908E-4</v>
      </c>
      <c r="K321" s="126">
        <v>0</v>
      </c>
      <c r="L321" s="126">
        <v>1.3942924574056556E-3</v>
      </c>
      <c r="M321" s="126">
        <v>0</v>
      </c>
      <c r="N321" s="126">
        <v>1.8318648307343193E-5</v>
      </c>
      <c r="O321" s="163">
        <v>4047174.8066046229</v>
      </c>
      <c r="P321" s="163">
        <v>68.859951791687195</v>
      </c>
      <c r="Q321" s="127">
        <v>0</v>
      </c>
      <c r="R321" s="126">
        <v>0</v>
      </c>
      <c r="S321" s="125">
        <v>2.1975696391848945</v>
      </c>
      <c r="T321" s="163">
        <v>0.45504815054275699</v>
      </c>
    </row>
    <row r="322" spans="1:20" x14ac:dyDescent="0.3">
      <c r="A322" s="19" t="s">
        <v>658</v>
      </c>
      <c r="B322" s="16" t="s">
        <v>753</v>
      </c>
      <c r="C322" s="127">
        <v>26996</v>
      </c>
      <c r="D322" s="127">
        <v>26996</v>
      </c>
      <c r="E322" s="126">
        <v>3.4720962864929587E-2</v>
      </c>
      <c r="F322" s="126">
        <v>7.9326124047299012E-4</v>
      </c>
      <c r="G322" s="126">
        <v>0.19872201191229913</v>
      </c>
      <c r="H322" s="126">
        <v>0.79658997110977636</v>
      </c>
      <c r="I322" s="126">
        <v>0</v>
      </c>
      <c r="J322" s="126">
        <v>0</v>
      </c>
      <c r="K322" s="126">
        <v>0</v>
      </c>
      <c r="L322" s="126">
        <v>2.4579748660212678E-4</v>
      </c>
      <c r="M322" s="126">
        <v>0</v>
      </c>
      <c r="N322" s="126">
        <v>1.5495600083228523E-5</v>
      </c>
      <c r="O322" s="163">
        <v>4782854.4620363247</v>
      </c>
      <c r="P322" s="163">
        <v>78.279123764915298</v>
      </c>
      <c r="Q322" s="127">
        <v>0</v>
      </c>
      <c r="R322" s="126">
        <v>0</v>
      </c>
      <c r="S322" s="125">
        <v>2.2632982664098384</v>
      </c>
      <c r="T322" s="163">
        <v>0.44183306055646482</v>
      </c>
    </row>
    <row r="323" spans="1:20" x14ac:dyDescent="0.3">
      <c r="A323" s="19" t="s">
        <v>658</v>
      </c>
      <c r="B323" s="16" t="s">
        <v>756</v>
      </c>
      <c r="C323" s="127">
        <v>28977</v>
      </c>
      <c r="D323" s="127">
        <v>28977</v>
      </c>
      <c r="E323" s="126">
        <v>3.7268830231777475E-2</v>
      </c>
      <c r="F323" s="126">
        <v>8.514717352639589E-4</v>
      </c>
      <c r="G323" s="126">
        <v>0.10117920328411213</v>
      </c>
      <c r="H323" s="126">
        <v>0.89827773231017738</v>
      </c>
      <c r="I323" s="126">
        <v>5.2465729186187797E-4</v>
      </c>
      <c r="J323" s="126">
        <v>0</v>
      </c>
      <c r="K323" s="126">
        <v>0</v>
      </c>
      <c r="L323" s="126">
        <v>0</v>
      </c>
      <c r="M323" s="126">
        <v>0</v>
      </c>
      <c r="N323" s="126">
        <v>1.8407113848569236E-5</v>
      </c>
      <c r="O323" s="163">
        <v>3748685.6429690365</v>
      </c>
      <c r="P323" s="163">
        <v>39.522252429826423</v>
      </c>
      <c r="Q323" s="127">
        <v>0</v>
      </c>
      <c r="R323" s="126">
        <v>0</v>
      </c>
      <c r="S323" s="125">
        <v>3.273285709355696</v>
      </c>
      <c r="T323" s="163">
        <v>0.30550342646283607</v>
      </c>
    </row>
    <row r="324" spans="1:20" x14ac:dyDescent="0.3">
      <c r="A324" s="19" t="s">
        <v>658</v>
      </c>
      <c r="B324" s="16" t="s">
        <v>757</v>
      </c>
      <c r="C324" s="127">
        <v>8085</v>
      </c>
      <c r="D324" s="127">
        <v>8085</v>
      </c>
      <c r="E324" s="126">
        <v>1.0398539960103561E-2</v>
      </c>
      <c r="F324" s="126">
        <v>2.3757286743310584E-4</v>
      </c>
      <c r="G324" s="126">
        <v>0.2324631025064155</v>
      </c>
      <c r="H324" s="126">
        <v>0.76746242796933184</v>
      </c>
      <c r="I324" s="126">
        <v>0</v>
      </c>
      <c r="J324" s="126">
        <v>0</v>
      </c>
      <c r="K324" s="126">
        <v>0</v>
      </c>
      <c r="L324" s="126">
        <v>0</v>
      </c>
      <c r="M324" s="126">
        <v>0</v>
      </c>
      <c r="N324" s="126">
        <v>7.4469524252633826E-5</v>
      </c>
      <c r="O324" s="163">
        <v>840870.60719061224</v>
      </c>
      <c r="P324" s="163">
        <v>14.000043408321606</v>
      </c>
      <c r="Q324" s="127">
        <v>0</v>
      </c>
      <c r="R324" s="126">
        <v>0</v>
      </c>
      <c r="S324" s="125">
        <v>7.4288188002473721</v>
      </c>
      <c r="T324" s="163">
        <v>0.13461090206786322</v>
      </c>
    </row>
    <row r="325" spans="1:20" x14ac:dyDescent="0.3">
      <c r="A325" s="19" t="s">
        <v>658</v>
      </c>
      <c r="B325" s="16" t="s">
        <v>759</v>
      </c>
      <c r="C325" s="127">
        <v>10185</v>
      </c>
      <c r="D325" s="127">
        <v>10182</v>
      </c>
      <c r="E325" s="126">
        <v>1.3095600973874391E-2</v>
      </c>
      <c r="F325" s="126">
        <v>2.9919195252985575E-4</v>
      </c>
      <c r="G325" s="126">
        <v>0.85384689289869398</v>
      </c>
      <c r="H325" s="126">
        <v>0.11423665808838639</v>
      </c>
      <c r="I325" s="126">
        <v>1.6768334917238493E-2</v>
      </c>
      <c r="J325" s="126">
        <v>0</v>
      </c>
      <c r="K325" s="126">
        <v>0</v>
      </c>
      <c r="L325" s="126">
        <v>0</v>
      </c>
      <c r="M325" s="126">
        <v>0</v>
      </c>
      <c r="N325" s="126">
        <v>0</v>
      </c>
      <c r="O325" s="163">
        <v>766301.3896311284</v>
      </c>
      <c r="P325" s="163">
        <v>38.83546470865236</v>
      </c>
      <c r="Q325" s="127">
        <v>3</v>
      </c>
      <c r="R325" s="126">
        <v>2.9455081001472752E-4</v>
      </c>
      <c r="S325" s="125">
        <v>1.9373588610702013</v>
      </c>
      <c r="T325" s="163">
        <v>0.51601459558078244</v>
      </c>
    </row>
    <row r="326" spans="1:20" x14ac:dyDescent="0.3">
      <c r="A326" s="19" t="s">
        <v>658</v>
      </c>
      <c r="B326" s="16" t="s">
        <v>762</v>
      </c>
      <c r="C326" s="127">
        <v>63551</v>
      </c>
      <c r="D326" s="127">
        <v>63551</v>
      </c>
      <c r="E326" s="126">
        <v>8.1736253927587058E-2</v>
      </c>
      <c r="F326" s="126">
        <v>1.8674079527818564E-3</v>
      </c>
      <c r="G326" s="126">
        <v>0.69188869925367258</v>
      </c>
      <c r="H326" s="126">
        <v>0.19422126803359926</v>
      </c>
      <c r="I326" s="126">
        <v>8.937759607076548E-2</v>
      </c>
      <c r="J326" s="126">
        <v>1.5223345856455494E-2</v>
      </c>
      <c r="K326" s="126">
        <v>0</v>
      </c>
      <c r="L326" s="126">
        <v>0</v>
      </c>
      <c r="M326" s="126">
        <v>0</v>
      </c>
      <c r="N326" s="126">
        <v>1.4500256553064539E-5</v>
      </c>
      <c r="O326" s="163">
        <v>5411821.4883180996</v>
      </c>
      <c r="P326" s="163">
        <v>31.533745998823562</v>
      </c>
      <c r="Q326" s="127">
        <v>0</v>
      </c>
      <c r="R326" s="126">
        <v>0</v>
      </c>
      <c r="S326" s="125">
        <v>2.7005082532139539</v>
      </c>
      <c r="T326" s="163">
        <v>0.37030066425824498</v>
      </c>
    </row>
    <row r="327" spans="1:20" x14ac:dyDescent="0.3">
      <c r="A327" s="19" t="s">
        <v>658</v>
      </c>
      <c r="B327" s="16" t="s">
        <v>763</v>
      </c>
      <c r="C327" s="127">
        <v>30130</v>
      </c>
      <c r="D327" s="127">
        <v>30099</v>
      </c>
      <c r="E327" s="126">
        <v>3.8711892920118375E-2</v>
      </c>
      <c r="F327" s="126">
        <v>8.8444103115263475E-4</v>
      </c>
      <c r="G327" s="126">
        <v>0.53687578521282175</v>
      </c>
      <c r="H327" s="126">
        <v>0.26621392640481834</v>
      </c>
      <c r="I327" s="126">
        <v>0.12035179406045222</v>
      </c>
      <c r="J327" s="126">
        <v>6.5958875578412915E-2</v>
      </c>
      <c r="K327" s="126">
        <v>0</v>
      </c>
      <c r="L327" s="126">
        <v>0</v>
      </c>
      <c r="M327" s="126">
        <v>0</v>
      </c>
      <c r="N327" s="126">
        <v>0</v>
      </c>
      <c r="O327" s="163">
        <v>2930644.828315089</v>
      </c>
      <c r="P327" s="163">
        <v>65.815774980126861</v>
      </c>
      <c r="Q327" s="127">
        <v>31</v>
      </c>
      <c r="R327" s="126">
        <v>1.0288748755393296E-3</v>
      </c>
      <c r="S327" s="125">
        <v>1.4778625954198474</v>
      </c>
      <c r="T327" s="163">
        <v>0.67595670140136543</v>
      </c>
    </row>
    <row r="328" spans="1:20" x14ac:dyDescent="0.3">
      <c r="A328" s="19" t="s">
        <v>658</v>
      </c>
      <c r="B328" s="16" t="s">
        <v>765</v>
      </c>
      <c r="C328" s="127">
        <v>60185</v>
      </c>
      <c r="D328" s="127">
        <v>60185</v>
      </c>
      <c r="E328" s="126">
        <v>7.740706586256435E-2</v>
      </c>
      <c r="F328" s="126">
        <v>1.7685000651158286E-3</v>
      </c>
      <c r="G328" s="126">
        <v>0.46019766353549751</v>
      </c>
      <c r="H328" s="126">
        <v>0.44963591133612024</v>
      </c>
      <c r="I328" s="126">
        <v>5.6116253007334305E-2</v>
      </c>
      <c r="J328" s="126">
        <v>1.3787154345997275E-2</v>
      </c>
      <c r="K328" s="126">
        <v>0</v>
      </c>
      <c r="L328" s="126">
        <v>1.1526714676672335E-2</v>
      </c>
      <c r="M328" s="126">
        <v>0</v>
      </c>
      <c r="N328" s="126">
        <v>1.3165828492243797E-5</v>
      </c>
      <c r="O328" s="163">
        <v>6119420.6945964862</v>
      </c>
      <c r="P328" s="163">
        <v>56.848164750768603</v>
      </c>
      <c r="Q328" s="127">
        <v>0</v>
      </c>
      <c r="R328" s="126">
        <v>0</v>
      </c>
      <c r="S328" s="125">
        <v>1.7885685802110161</v>
      </c>
      <c r="T328" s="163">
        <v>0.55910632170560637</v>
      </c>
    </row>
    <row r="329" spans="1:20" x14ac:dyDescent="0.3">
      <c r="A329" s="19" t="s">
        <v>658</v>
      </c>
      <c r="B329" s="16" t="s">
        <v>767</v>
      </c>
      <c r="C329" s="127">
        <v>15172</v>
      </c>
      <c r="D329" s="127">
        <v>15172</v>
      </c>
      <c r="E329" s="126">
        <v>1.9513500095818332E-2</v>
      </c>
      <c r="F329" s="126">
        <v>4.45820104476819E-4</v>
      </c>
      <c r="G329" s="126">
        <v>0.43439104846521992</v>
      </c>
      <c r="H329" s="126">
        <v>0.43495337508098819</v>
      </c>
      <c r="I329" s="126">
        <v>9.5200658177329603E-2</v>
      </c>
      <c r="J329" s="126">
        <v>2.8225966747406551E-2</v>
      </c>
      <c r="K329" s="126">
        <v>0</v>
      </c>
      <c r="L329" s="126">
        <v>0</v>
      </c>
      <c r="M329" s="126">
        <v>0</v>
      </c>
      <c r="N329" s="126">
        <v>0</v>
      </c>
      <c r="O329" s="163">
        <v>1718850.5264078025</v>
      </c>
      <c r="P329" s="163">
        <v>39.910154323576727</v>
      </c>
      <c r="Q329" s="127">
        <v>0</v>
      </c>
      <c r="R329" s="126">
        <v>0</v>
      </c>
      <c r="S329" s="125">
        <v>2.8386501450039545</v>
      </c>
      <c r="T329" s="163">
        <v>0.35228011516671309</v>
      </c>
    </row>
    <row r="330" spans="1:20" x14ac:dyDescent="0.3">
      <c r="A330" s="19" t="s">
        <v>658</v>
      </c>
      <c r="B330" s="16" t="s">
        <v>771</v>
      </c>
      <c r="C330" s="127">
        <v>49525</v>
      </c>
      <c r="D330" s="127">
        <v>49525</v>
      </c>
      <c r="E330" s="126">
        <v>6.3696684171197143E-2</v>
      </c>
      <c r="F330" s="126">
        <v>1.4552623697742196E-3</v>
      </c>
      <c r="G330" s="126">
        <v>0.6720157998270031</v>
      </c>
      <c r="H330" s="126">
        <v>0.3030247600580005</v>
      </c>
      <c r="I330" s="126">
        <v>1.4794289414152338E-2</v>
      </c>
      <c r="J330" s="126">
        <v>0</v>
      </c>
      <c r="K330" s="126">
        <v>0</v>
      </c>
      <c r="L330" s="126">
        <v>4.1138821863298944E-3</v>
      </c>
      <c r="M330" s="126">
        <v>0</v>
      </c>
      <c r="N330" s="126">
        <v>0</v>
      </c>
      <c r="O330" s="163">
        <v>4457972.1576754823</v>
      </c>
      <c r="P330" s="163">
        <v>42.59928100292867</v>
      </c>
      <c r="Q330" s="127">
        <v>0</v>
      </c>
      <c r="R330" s="126">
        <v>0</v>
      </c>
      <c r="S330" s="125">
        <v>2.1130540131246844</v>
      </c>
      <c r="T330" s="163">
        <v>0.47324866936138904</v>
      </c>
    </row>
    <row r="331" spans="1:20" x14ac:dyDescent="0.3">
      <c r="A331" s="19" t="s">
        <v>658</v>
      </c>
      <c r="B331" s="16" t="s">
        <v>772</v>
      </c>
      <c r="C331" s="127">
        <v>27276</v>
      </c>
      <c r="D331" s="127">
        <v>27225</v>
      </c>
      <c r="E331" s="126">
        <v>3.5015491702389545E-2</v>
      </c>
      <c r="F331" s="126">
        <v>7.9999026788698906E-4</v>
      </c>
      <c r="G331" s="126">
        <v>0.58544968108914308</v>
      </c>
      <c r="H331" s="126">
        <v>0.34766907508457406</v>
      </c>
      <c r="I331" s="126">
        <v>3.2197878300858525E-2</v>
      </c>
      <c r="J331" s="126">
        <v>0</v>
      </c>
      <c r="K331" s="126">
        <v>0</v>
      </c>
      <c r="L331" s="126">
        <v>0</v>
      </c>
      <c r="M331" s="126">
        <v>0</v>
      </c>
      <c r="N331" s="126">
        <v>2.4374323964860886E-5</v>
      </c>
      <c r="O331" s="163">
        <v>2606250.745316315</v>
      </c>
      <c r="P331" s="163">
        <v>37.863390311570249</v>
      </c>
      <c r="Q331" s="127">
        <v>51</v>
      </c>
      <c r="R331" s="126">
        <v>1.869775626924769E-3</v>
      </c>
      <c r="S331" s="125">
        <v>2.5235738378061301</v>
      </c>
      <c r="T331" s="163">
        <v>0.39552249647698051</v>
      </c>
    </row>
    <row r="332" spans="1:20" x14ac:dyDescent="0.3">
      <c r="A332" s="19" t="s">
        <v>658</v>
      </c>
      <c r="B332" s="16" t="s">
        <v>774</v>
      </c>
      <c r="C332" s="127">
        <v>31211</v>
      </c>
      <c r="D332" s="127">
        <v>31209</v>
      </c>
      <c r="E332" s="126">
        <v>4.0139521782915528E-2</v>
      </c>
      <c r="F332" s="126">
        <v>9.1705771425105748E-4</v>
      </c>
      <c r="G332" s="126">
        <v>0.60992699240618298</v>
      </c>
      <c r="H332" s="126">
        <v>0.28096914365655118</v>
      </c>
      <c r="I332" s="126">
        <v>2.9506003820534078E-2</v>
      </c>
      <c r="J332" s="126">
        <v>9.7107672142197933E-3</v>
      </c>
      <c r="K332" s="126">
        <v>0</v>
      </c>
      <c r="L332" s="126">
        <v>2.5760114532481563E-2</v>
      </c>
      <c r="M332" s="126">
        <v>0</v>
      </c>
      <c r="N332" s="126">
        <v>0</v>
      </c>
      <c r="O332" s="163">
        <v>2875129.1868833089</v>
      </c>
      <c r="P332" s="163">
        <v>41.021118676016336</v>
      </c>
      <c r="Q332" s="127">
        <v>2</v>
      </c>
      <c r="R332" s="126">
        <v>6.4079971804812411E-5</v>
      </c>
      <c r="S332" s="125">
        <v>2.2456505719137483</v>
      </c>
      <c r="T332" s="163">
        <v>0.44527671959936654</v>
      </c>
    </row>
    <row r="333" spans="1:20" x14ac:dyDescent="0.3">
      <c r="A333" s="19" t="s">
        <v>658</v>
      </c>
      <c r="B333" s="16" t="s">
        <v>778</v>
      </c>
      <c r="C333" s="127">
        <v>34041</v>
      </c>
      <c r="D333" s="127">
        <v>32892</v>
      </c>
      <c r="E333" s="126">
        <v>4.2304115815426882E-2</v>
      </c>
      <c r="F333" s="126">
        <v>9.6651165808407137E-4</v>
      </c>
      <c r="G333" s="126">
        <v>0.66204314656103846</v>
      </c>
      <c r="H333" s="126">
        <v>0.25807909955434577</v>
      </c>
      <c r="I333" s="126">
        <v>7.7180455556461622E-2</v>
      </c>
      <c r="J333" s="126">
        <v>0</v>
      </c>
      <c r="K333" s="126">
        <v>0</v>
      </c>
      <c r="L333" s="126">
        <v>0</v>
      </c>
      <c r="M333" s="126">
        <v>0</v>
      </c>
      <c r="N333" s="126">
        <v>1.4723884586448802E-5</v>
      </c>
      <c r="O333" s="163">
        <v>2925427.142545403</v>
      </c>
      <c r="P333" s="163">
        <v>16.498661364623029</v>
      </c>
      <c r="Q333" s="127">
        <v>1149</v>
      </c>
      <c r="R333" s="126">
        <v>3.3753414999559354E-2</v>
      </c>
      <c r="S333" s="125">
        <v>5.2088070268205984</v>
      </c>
      <c r="T333" s="163">
        <v>0.18550247302792239</v>
      </c>
    </row>
    <row r="334" spans="1:20" x14ac:dyDescent="0.3">
      <c r="A334" s="19" t="s">
        <v>658</v>
      </c>
      <c r="B334" s="16" t="s">
        <v>781</v>
      </c>
      <c r="C334" s="127">
        <v>20409</v>
      </c>
      <c r="D334" s="127">
        <v>20395</v>
      </c>
      <c r="E334" s="126">
        <v>2.6231072663736813E-2</v>
      </c>
      <c r="F334" s="126">
        <v>5.9929482143453226E-4</v>
      </c>
      <c r="G334" s="126">
        <v>0.58283852512263368</v>
      </c>
      <c r="H334" s="126">
        <v>0.31632143909580379</v>
      </c>
      <c r="I334" s="126">
        <v>6.738021737451011E-2</v>
      </c>
      <c r="J334" s="126">
        <v>0</v>
      </c>
      <c r="K334" s="126">
        <v>0</v>
      </c>
      <c r="L334" s="126">
        <v>1.6344316255256505E-2</v>
      </c>
      <c r="M334" s="126">
        <v>0</v>
      </c>
      <c r="N334" s="126">
        <v>2.5809224835987288E-5</v>
      </c>
      <c r="O334" s="163">
        <v>1942055.3820783761</v>
      </c>
      <c r="P334" s="163">
        <v>63.557251671631633</v>
      </c>
      <c r="Q334" s="127">
        <v>14</v>
      </c>
      <c r="R334" s="126">
        <v>6.8597187515311877E-4</v>
      </c>
      <c r="S334" s="125">
        <v>1.4971826155127639</v>
      </c>
      <c r="T334" s="163">
        <v>0.66746301871972769</v>
      </c>
    </row>
    <row r="335" spans="1:20" ht="15" thickBot="1" x14ac:dyDescent="0.35">
      <c r="A335" s="20" t="s">
        <v>658</v>
      </c>
      <c r="B335" s="22" t="s">
        <v>782</v>
      </c>
      <c r="C335" s="137">
        <v>50753</v>
      </c>
      <c r="D335" s="137">
        <v>50735</v>
      </c>
      <c r="E335" s="136">
        <v>6.5252928246858896E-2</v>
      </c>
      <c r="F335" s="136">
        <v>1.4908174927914192E-3</v>
      </c>
      <c r="G335" s="136">
        <v>0.64892623794259174</v>
      </c>
      <c r="H335" s="136">
        <v>0.22769084554615698</v>
      </c>
      <c r="I335" s="136">
        <v>0.11298132217644132</v>
      </c>
      <c r="J335" s="136">
        <v>0</v>
      </c>
      <c r="K335" s="136">
        <v>0</v>
      </c>
      <c r="L335" s="136">
        <v>0</v>
      </c>
      <c r="M335" s="136">
        <v>0</v>
      </c>
      <c r="N335" s="136">
        <v>1.3440568502982335E-5</v>
      </c>
      <c r="O335" s="173">
        <v>4485453.1254851958</v>
      </c>
      <c r="P335" s="173">
        <v>56.145363943987931</v>
      </c>
      <c r="Q335" s="137">
        <v>18</v>
      </c>
      <c r="R335" s="136">
        <v>3.5465883790120783E-4</v>
      </c>
      <c r="S335" s="135">
        <v>1.574094142218194</v>
      </c>
      <c r="T335" s="173">
        <v>0.63506070847415197</v>
      </c>
    </row>
    <row r="336" spans="1:20" x14ac:dyDescent="0.3">
      <c r="T336" s="189"/>
    </row>
    <row r="338" spans="4:18" x14ac:dyDescent="0.3">
      <c r="D338" s="190"/>
      <c r="E338" s="190"/>
      <c r="F338" s="191"/>
      <c r="G338" s="191"/>
      <c r="H338" s="191"/>
      <c r="I338" s="191"/>
      <c r="J338" s="191"/>
      <c r="K338" s="191"/>
      <c r="L338" s="191"/>
      <c r="M338" s="191"/>
      <c r="N338" s="191"/>
      <c r="O338" s="192"/>
      <c r="P338" s="191"/>
      <c r="Q338" s="190"/>
      <c r="R338" s="190">
        <v>0.42325014041055631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335"/>
  <sheetViews>
    <sheetView workbookViewId="0">
      <selection sqref="A1:B1048576"/>
    </sheetView>
  </sheetViews>
  <sheetFormatPr defaultRowHeight="14.4" x14ac:dyDescent="0.3"/>
  <cols>
    <col min="1" max="1" width="6.6640625" style="2" customWidth="1"/>
    <col min="2" max="2" width="10.6640625" style="2" customWidth="1"/>
    <col min="3" max="4" width="9" style="2" bestFit="1" customWidth="1"/>
  </cols>
  <sheetData>
    <row r="1" spans="1:4" ht="15" thickBot="1" x14ac:dyDescent="0.35"/>
    <row r="2" spans="1:4" ht="31.2" thickBot="1" x14ac:dyDescent="0.35">
      <c r="A2" s="4" t="s">
        <v>2</v>
      </c>
      <c r="B2" s="5" t="s">
        <v>6</v>
      </c>
      <c r="C2" s="193" t="s">
        <v>1307</v>
      </c>
      <c r="D2" s="194" t="s">
        <v>1308</v>
      </c>
    </row>
    <row r="3" spans="1:4" x14ac:dyDescent="0.3">
      <c r="A3" s="8"/>
      <c r="B3" s="8"/>
      <c r="C3" s="195"/>
      <c r="D3" s="196"/>
    </row>
    <row r="4" spans="1:4" ht="19.2" x14ac:dyDescent="0.3">
      <c r="A4" s="11" t="s">
        <v>12</v>
      </c>
      <c r="B4" s="11" t="s">
        <v>12</v>
      </c>
      <c r="C4" s="197" t="s">
        <v>1309</v>
      </c>
      <c r="D4" s="198" t="s">
        <v>1309</v>
      </c>
    </row>
    <row r="5" spans="1:4" ht="48.6" thickBot="1" x14ac:dyDescent="0.35">
      <c r="A5" s="14" t="s">
        <v>14</v>
      </c>
      <c r="B5" s="14" t="s">
        <v>14</v>
      </c>
      <c r="C5" s="199" t="s">
        <v>1310</v>
      </c>
      <c r="D5" s="200" t="s">
        <v>1310</v>
      </c>
    </row>
    <row r="6" spans="1:4" x14ac:dyDescent="0.3">
      <c r="A6" s="16" t="s">
        <v>17</v>
      </c>
      <c r="B6" s="16" t="s">
        <v>21</v>
      </c>
      <c r="C6" s="142">
        <v>2.8956499999999998</v>
      </c>
      <c r="D6" s="201">
        <v>284</v>
      </c>
    </row>
    <row r="7" spans="1:4" x14ac:dyDescent="0.3">
      <c r="A7" s="16" t="s">
        <v>17</v>
      </c>
      <c r="B7" s="16" t="s">
        <v>22</v>
      </c>
      <c r="C7" s="142">
        <v>-1.6489450000000001</v>
      </c>
      <c r="D7" s="201">
        <v>118</v>
      </c>
    </row>
    <row r="8" spans="1:4" x14ac:dyDescent="0.3">
      <c r="A8" s="19" t="s">
        <v>17</v>
      </c>
      <c r="B8" s="16" t="s">
        <v>24</v>
      </c>
      <c r="C8" s="142">
        <v>-4.8988490000000002</v>
      </c>
      <c r="D8" s="201">
        <v>11</v>
      </c>
    </row>
    <row r="9" spans="1:4" x14ac:dyDescent="0.3">
      <c r="A9" s="19" t="s">
        <v>17</v>
      </c>
      <c r="B9" s="16" t="s">
        <v>26</v>
      </c>
      <c r="C9" s="142">
        <v>-0.80250969999999999</v>
      </c>
      <c r="D9" s="201">
        <v>184</v>
      </c>
    </row>
    <row r="10" spans="1:4" x14ac:dyDescent="0.3">
      <c r="A10" s="19" t="s">
        <v>17</v>
      </c>
      <c r="B10" s="16" t="s">
        <v>28</v>
      </c>
      <c r="C10" s="142">
        <v>-1.553048</v>
      </c>
      <c r="D10" s="201">
        <v>124</v>
      </c>
    </row>
    <row r="11" spans="1:4" x14ac:dyDescent="0.3">
      <c r="A11" s="19" t="s">
        <v>17</v>
      </c>
      <c r="B11" s="16" t="s">
        <v>30</v>
      </c>
      <c r="C11" s="142">
        <v>-4.2759169999999997</v>
      </c>
      <c r="D11" s="201">
        <v>18</v>
      </c>
    </row>
    <row r="12" spans="1:4" x14ac:dyDescent="0.3">
      <c r="A12" s="19" t="s">
        <v>17</v>
      </c>
      <c r="B12" s="16" t="s">
        <v>34</v>
      </c>
      <c r="C12" s="142">
        <v>0.50503330000000002</v>
      </c>
      <c r="D12" s="201">
        <v>245</v>
      </c>
    </row>
    <row r="13" spans="1:4" x14ac:dyDescent="0.3">
      <c r="A13" s="19" t="s">
        <v>17</v>
      </c>
      <c r="B13" s="16" t="s">
        <v>35</v>
      </c>
      <c r="C13" s="142">
        <v>0.18828139999999999</v>
      </c>
      <c r="D13" s="201">
        <v>235</v>
      </c>
    </row>
    <row r="14" spans="1:4" x14ac:dyDescent="0.3">
      <c r="A14" s="19" t="s">
        <v>17</v>
      </c>
      <c r="B14" s="16" t="s">
        <v>37</v>
      </c>
      <c r="C14" s="142">
        <v>1.2280949999999999</v>
      </c>
      <c r="D14" s="201">
        <v>258</v>
      </c>
    </row>
    <row r="15" spans="1:4" x14ac:dyDescent="0.3">
      <c r="A15" s="19" t="s">
        <v>17</v>
      </c>
      <c r="B15" s="16" t="s">
        <v>41</v>
      </c>
      <c r="C15" s="142">
        <v>1.3489089999999999</v>
      </c>
      <c r="D15" s="201">
        <v>262</v>
      </c>
    </row>
    <row r="16" spans="1:4" x14ac:dyDescent="0.3">
      <c r="A16" s="19" t="s">
        <v>17</v>
      </c>
      <c r="B16" s="16" t="s">
        <v>42</v>
      </c>
      <c r="C16" s="142">
        <v>-0.71614180000000005</v>
      </c>
      <c r="D16" s="201">
        <v>189</v>
      </c>
    </row>
    <row r="17" spans="1:4" x14ac:dyDescent="0.3">
      <c r="A17" s="19" t="s">
        <v>17</v>
      </c>
      <c r="B17" s="16" t="s">
        <v>44</v>
      </c>
      <c r="C17" s="142">
        <v>-0.33506910000000001</v>
      </c>
      <c r="D17" s="201">
        <v>213</v>
      </c>
    </row>
    <row r="18" spans="1:4" x14ac:dyDescent="0.3">
      <c r="A18" s="19" t="s">
        <v>17</v>
      </c>
      <c r="B18" s="16" t="s">
        <v>46</v>
      </c>
      <c r="C18" s="142">
        <v>-0.36726189999999997</v>
      </c>
      <c r="D18" s="201">
        <v>211</v>
      </c>
    </row>
    <row r="19" spans="1:4" x14ac:dyDescent="0.3">
      <c r="A19" s="19" t="s">
        <v>17</v>
      </c>
      <c r="B19" s="16" t="s">
        <v>50</v>
      </c>
      <c r="C19" s="142">
        <v>-2.9714930000000002</v>
      </c>
      <c r="D19" s="201">
        <v>42</v>
      </c>
    </row>
    <row r="20" spans="1:4" x14ac:dyDescent="0.3">
      <c r="A20" s="19" t="s">
        <v>17</v>
      </c>
      <c r="B20" s="16" t="s">
        <v>51</v>
      </c>
      <c r="C20" s="142">
        <v>-4.1398609999999998</v>
      </c>
      <c r="D20" s="201">
        <v>19</v>
      </c>
    </row>
    <row r="21" spans="1:4" x14ac:dyDescent="0.3">
      <c r="A21" s="19" t="s">
        <v>17</v>
      </c>
      <c r="B21" s="16" t="s">
        <v>53</v>
      </c>
      <c r="C21" s="142">
        <v>-3.784932</v>
      </c>
      <c r="D21" s="201">
        <v>24</v>
      </c>
    </row>
    <row r="22" spans="1:4" x14ac:dyDescent="0.3">
      <c r="A22" s="19" t="s">
        <v>17</v>
      </c>
      <c r="B22" s="16" t="s">
        <v>55</v>
      </c>
      <c r="C22" s="142">
        <v>-4.6265650000000003</v>
      </c>
      <c r="D22" s="201">
        <v>14</v>
      </c>
    </row>
    <row r="23" spans="1:4" x14ac:dyDescent="0.3">
      <c r="A23" s="19" t="s">
        <v>17</v>
      </c>
      <c r="B23" s="16" t="s">
        <v>57</v>
      </c>
      <c r="C23" s="142">
        <v>-6.0423619999999998</v>
      </c>
      <c r="D23" s="201">
        <v>3</v>
      </c>
    </row>
    <row r="24" spans="1:4" x14ac:dyDescent="0.3">
      <c r="A24" s="19" t="s">
        <v>59</v>
      </c>
      <c r="B24" s="16" t="s">
        <v>63</v>
      </c>
      <c r="C24" s="142">
        <v>3.3771100000000001</v>
      </c>
      <c r="D24" s="201">
        <v>287</v>
      </c>
    </row>
    <row r="25" spans="1:4" x14ac:dyDescent="0.3">
      <c r="A25" s="19" t="s">
        <v>59</v>
      </c>
      <c r="B25" s="16" t="s">
        <v>64</v>
      </c>
      <c r="C25" s="142">
        <v>0.35088150000000001</v>
      </c>
      <c r="D25" s="201">
        <v>240</v>
      </c>
    </row>
    <row r="26" spans="1:4" x14ac:dyDescent="0.3">
      <c r="A26" s="19" t="s">
        <v>59</v>
      </c>
      <c r="B26" s="16" t="s">
        <v>66</v>
      </c>
      <c r="C26" s="142">
        <v>-1.6565799999999999</v>
      </c>
      <c r="D26" s="201">
        <v>117</v>
      </c>
    </row>
    <row r="27" spans="1:4" x14ac:dyDescent="0.3">
      <c r="A27" s="19" t="s">
        <v>59</v>
      </c>
      <c r="B27" s="16" t="s">
        <v>68</v>
      </c>
      <c r="C27" s="142">
        <v>-4.465363</v>
      </c>
      <c r="D27" s="201">
        <v>15</v>
      </c>
    </row>
    <row r="28" spans="1:4" x14ac:dyDescent="0.3">
      <c r="A28" s="19" t="s">
        <v>59</v>
      </c>
      <c r="B28" s="16" t="s">
        <v>72</v>
      </c>
      <c r="C28" s="142">
        <v>0.65635549999999998</v>
      </c>
      <c r="D28" s="201">
        <v>247</v>
      </c>
    </row>
    <row r="29" spans="1:4" x14ac:dyDescent="0.3">
      <c r="A29" s="19" t="s">
        <v>59</v>
      </c>
      <c r="B29" s="16" t="s">
        <v>74</v>
      </c>
      <c r="C29" s="142">
        <v>-1.1943600000000001</v>
      </c>
      <c r="D29" s="201">
        <v>159</v>
      </c>
    </row>
    <row r="30" spans="1:4" x14ac:dyDescent="0.3">
      <c r="A30" s="19" t="s">
        <v>59</v>
      </c>
      <c r="B30" s="16" t="s">
        <v>76</v>
      </c>
      <c r="C30" s="142">
        <v>-0.59444759999999996</v>
      </c>
      <c r="D30" s="201">
        <v>196</v>
      </c>
    </row>
    <row r="31" spans="1:4" x14ac:dyDescent="0.3">
      <c r="A31" s="19" t="s">
        <v>78</v>
      </c>
      <c r="B31" s="16" t="s">
        <v>82</v>
      </c>
      <c r="C31" s="142">
        <v>0.37291400000000002</v>
      </c>
      <c r="D31" s="201">
        <v>243</v>
      </c>
    </row>
    <row r="32" spans="1:4" x14ac:dyDescent="0.3">
      <c r="A32" s="19" t="s">
        <v>78</v>
      </c>
      <c r="B32" s="16" t="s">
        <v>83</v>
      </c>
      <c r="C32" s="142">
        <v>-2.7293850000000002</v>
      </c>
      <c r="D32" s="201">
        <v>51</v>
      </c>
    </row>
    <row r="33" spans="1:4" x14ac:dyDescent="0.3">
      <c r="A33" s="19" t="s">
        <v>78</v>
      </c>
      <c r="B33" s="16" t="s">
        <v>87</v>
      </c>
      <c r="C33" s="142">
        <v>-1.4676279999999999</v>
      </c>
      <c r="D33" s="201">
        <v>139</v>
      </c>
    </row>
    <row r="34" spans="1:4" x14ac:dyDescent="0.3">
      <c r="A34" s="19" t="s">
        <v>78</v>
      </c>
      <c r="B34" s="16" t="s">
        <v>88</v>
      </c>
      <c r="C34" s="142">
        <v>-1.5001119999999999</v>
      </c>
      <c r="D34" s="201">
        <v>130</v>
      </c>
    </row>
    <row r="35" spans="1:4" x14ac:dyDescent="0.3">
      <c r="A35" s="19" t="s">
        <v>78</v>
      </c>
      <c r="B35" s="16" t="s">
        <v>92</v>
      </c>
      <c r="C35" s="142">
        <v>2.3935930000000001</v>
      </c>
      <c r="D35" s="201">
        <v>277</v>
      </c>
    </row>
    <row r="36" spans="1:4" x14ac:dyDescent="0.3">
      <c r="A36" s="19" t="s">
        <v>78</v>
      </c>
      <c r="B36" s="16" t="s">
        <v>95</v>
      </c>
      <c r="C36" s="142">
        <v>-0.78155430000000004</v>
      </c>
      <c r="D36" s="201">
        <v>187</v>
      </c>
    </row>
    <row r="37" spans="1:4" x14ac:dyDescent="0.3">
      <c r="A37" s="19" t="s">
        <v>78</v>
      </c>
      <c r="B37" s="16" t="s">
        <v>96</v>
      </c>
      <c r="C37" s="142">
        <v>-1.5025710000000001</v>
      </c>
      <c r="D37" s="201">
        <v>129</v>
      </c>
    </row>
    <row r="38" spans="1:4" x14ac:dyDescent="0.3">
      <c r="A38" s="19" t="s">
        <v>98</v>
      </c>
      <c r="B38" s="16" t="s">
        <v>102</v>
      </c>
      <c r="C38" s="142">
        <v>0.88716309999999998</v>
      </c>
      <c r="D38" s="201">
        <v>252</v>
      </c>
    </row>
    <row r="39" spans="1:4" x14ac:dyDescent="0.3">
      <c r="A39" s="19" t="s">
        <v>98</v>
      </c>
      <c r="B39" s="16" t="s">
        <v>105</v>
      </c>
      <c r="C39" s="142">
        <v>1.9692259999999999</v>
      </c>
      <c r="D39" s="201">
        <v>273</v>
      </c>
    </row>
    <row r="40" spans="1:4" x14ac:dyDescent="0.3">
      <c r="A40" s="19" t="s">
        <v>98</v>
      </c>
      <c r="B40" s="16" t="s">
        <v>106</v>
      </c>
      <c r="C40" s="142">
        <v>-0.16135070000000001</v>
      </c>
      <c r="D40" s="201">
        <v>221</v>
      </c>
    </row>
    <row r="41" spans="1:4" x14ac:dyDescent="0.3">
      <c r="A41" s="19" t="s">
        <v>98</v>
      </c>
      <c r="B41" s="16" t="s">
        <v>108</v>
      </c>
      <c r="C41" s="142">
        <v>0.18555869999999999</v>
      </c>
      <c r="D41" s="201">
        <v>234</v>
      </c>
    </row>
    <row r="42" spans="1:4" x14ac:dyDescent="0.3">
      <c r="A42" s="19" t="s">
        <v>98</v>
      </c>
      <c r="B42" s="16" t="s">
        <v>110</v>
      </c>
      <c r="C42" s="142">
        <v>-1.482982</v>
      </c>
      <c r="D42" s="201">
        <v>134</v>
      </c>
    </row>
    <row r="43" spans="1:4" x14ac:dyDescent="0.3">
      <c r="A43" s="19" t="s">
        <v>98</v>
      </c>
      <c r="B43" s="16" t="s">
        <v>114</v>
      </c>
      <c r="C43" s="142">
        <v>-2.0017040000000001</v>
      </c>
      <c r="D43" s="201">
        <v>84</v>
      </c>
    </row>
    <row r="44" spans="1:4" x14ac:dyDescent="0.3">
      <c r="A44" s="19" t="s">
        <v>98</v>
      </c>
      <c r="B44" s="16" t="s">
        <v>115</v>
      </c>
      <c r="C44" s="142">
        <v>-1.498823</v>
      </c>
      <c r="D44" s="201">
        <v>131</v>
      </c>
    </row>
    <row r="45" spans="1:4" x14ac:dyDescent="0.3">
      <c r="A45" s="19" t="s">
        <v>98</v>
      </c>
      <c r="B45" s="16" t="s">
        <v>117</v>
      </c>
      <c r="C45" s="142">
        <v>-4.1061990000000002</v>
      </c>
      <c r="D45" s="201">
        <v>20</v>
      </c>
    </row>
    <row r="46" spans="1:4" x14ac:dyDescent="0.3">
      <c r="A46" s="19" t="s">
        <v>98</v>
      </c>
      <c r="B46" s="16" t="s">
        <v>119</v>
      </c>
      <c r="C46" s="142">
        <v>-5.5418839999999996</v>
      </c>
      <c r="D46" s="201">
        <v>5</v>
      </c>
    </row>
    <row r="47" spans="1:4" x14ac:dyDescent="0.3">
      <c r="A47" s="19" t="s">
        <v>121</v>
      </c>
      <c r="B47" s="16" t="s">
        <v>124</v>
      </c>
      <c r="C47" s="142">
        <v>0.69157150000000001</v>
      </c>
      <c r="D47" s="201">
        <v>249</v>
      </c>
    </row>
    <row r="48" spans="1:4" x14ac:dyDescent="0.3">
      <c r="A48" s="19" t="s">
        <v>121</v>
      </c>
      <c r="B48" s="16" t="s">
        <v>125</v>
      </c>
      <c r="C48" s="142">
        <v>-1.7172190000000001</v>
      </c>
      <c r="D48" s="201">
        <v>114</v>
      </c>
    </row>
    <row r="49" spans="1:4" x14ac:dyDescent="0.3">
      <c r="A49" s="19" t="s">
        <v>121</v>
      </c>
      <c r="B49" s="16" t="s">
        <v>127</v>
      </c>
      <c r="C49" s="142">
        <v>-2.0783969999999998</v>
      </c>
      <c r="D49" s="201">
        <v>78</v>
      </c>
    </row>
    <row r="50" spans="1:4" x14ac:dyDescent="0.3">
      <c r="A50" s="19" t="s">
        <v>121</v>
      </c>
      <c r="B50" s="16" t="s">
        <v>131</v>
      </c>
      <c r="C50" s="142">
        <v>1.1701899999999999E-2</v>
      </c>
      <c r="D50" s="201">
        <v>228</v>
      </c>
    </row>
    <row r="51" spans="1:4" x14ac:dyDescent="0.3">
      <c r="A51" s="19" t="s">
        <v>121</v>
      </c>
      <c r="B51" s="16" t="s">
        <v>132</v>
      </c>
      <c r="C51" s="142">
        <v>-2.3310140000000001</v>
      </c>
      <c r="D51" s="201">
        <v>66</v>
      </c>
    </row>
    <row r="52" spans="1:4" x14ac:dyDescent="0.3">
      <c r="A52" s="19" t="s">
        <v>121</v>
      </c>
      <c r="B52" s="16" t="s">
        <v>134</v>
      </c>
      <c r="C52" s="142">
        <v>-2.5057939999999999</v>
      </c>
      <c r="D52" s="201">
        <v>60</v>
      </c>
    </row>
    <row r="53" spans="1:4" x14ac:dyDescent="0.3">
      <c r="A53" s="19" t="s">
        <v>121</v>
      </c>
      <c r="B53" s="16" t="s">
        <v>136</v>
      </c>
      <c r="C53" s="142">
        <v>-1.748831</v>
      </c>
      <c r="D53" s="201">
        <v>108</v>
      </c>
    </row>
    <row r="54" spans="1:4" x14ac:dyDescent="0.3">
      <c r="A54" s="19" t="s">
        <v>121</v>
      </c>
      <c r="B54" s="16" t="s">
        <v>138</v>
      </c>
      <c r="C54" s="142">
        <v>-0.61884689999999998</v>
      </c>
      <c r="D54" s="201">
        <v>195</v>
      </c>
    </row>
    <row r="55" spans="1:4" x14ac:dyDescent="0.3">
      <c r="A55" s="19" t="s">
        <v>121</v>
      </c>
      <c r="B55" s="16" t="s">
        <v>140</v>
      </c>
      <c r="C55" s="142">
        <v>-0.78849320000000001</v>
      </c>
      <c r="D55" s="201">
        <v>185</v>
      </c>
    </row>
    <row r="56" spans="1:4" x14ac:dyDescent="0.3">
      <c r="A56" s="19" t="s">
        <v>121</v>
      </c>
      <c r="B56" s="16" t="s">
        <v>142</v>
      </c>
      <c r="C56" s="142">
        <v>-2.4726149999999998</v>
      </c>
      <c r="D56" s="201">
        <v>63</v>
      </c>
    </row>
    <row r="57" spans="1:4" x14ac:dyDescent="0.3">
      <c r="A57" s="19" t="s">
        <v>121</v>
      </c>
      <c r="B57" s="16" t="s">
        <v>144</v>
      </c>
      <c r="C57" s="142">
        <v>-1.091655</v>
      </c>
      <c r="D57" s="201">
        <v>167</v>
      </c>
    </row>
    <row r="58" spans="1:4" x14ac:dyDescent="0.3">
      <c r="A58" s="19" t="s">
        <v>121</v>
      </c>
      <c r="B58" s="16" t="s">
        <v>148</v>
      </c>
      <c r="C58" s="142">
        <v>2.0138539999999998</v>
      </c>
      <c r="D58" s="201">
        <v>274</v>
      </c>
    </row>
    <row r="59" spans="1:4" x14ac:dyDescent="0.3">
      <c r="A59" s="19" t="s">
        <v>121</v>
      </c>
      <c r="B59" s="16" t="s">
        <v>149</v>
      </c>
      <c r="C59" s="142">
        <v>-2.031593</v>
      </c>
      <c r="D59" s="201">
        <v>83</v>
      </c>
    </row>
    <row r="60" spans="1:4" x14ac:dyDescent="0.3">
      <c r="A60" s="19" t="s">
        <v>121</v>
      </c>
      <c r="B60" s="16" t="s">
        <v>151</v>
      </c>
      <c r="C60" s="142">
        <v>-2.8061090000000002</v>
      </c>
      <c r="D60" s="201">
        <v>47</v>
      </c>
    </row>
    <row r="61" spans="1:4" x14ac:dyDescent="0.3">
      <c r="A61" s="19" t="s">
        <v>121</v>
      </c>
      <c r="B61" s="16" t="s">
        <v>153</v>
      </c>
      <c r="C61" s="142">
        <v>-0.84371499999999999</v>
      </c>
      <c r="D61" s="201">
        <v>181</v>
      </c>
    </row>
    <row r="62" spans="1:4" x14ac:dyDescent="0.3">
      <c r="A62" s="19" t="s">
        <v>121</v>
      </c>
      <c r="B62" s="16" t="s">
        <v>157</v>
      </c>
      <c r="C62" s="142">
        <v>-2.0420419999999999</v>
      </c>
      <c r="D62" s="201">
        <v>82</v>
      </c>
    </row>
    <row r="63" spans="1:4" x14ac:dyDescent="0.3">
      <c r="A63" s="19" t="s">
        <v>121</v>
      </c>
      <c r="B63" s="16" t="s">
        <v>158</v>
      </c>
      <c r="C63" s="142">
        <v>-1.537207</v>
      </c>
      <c r="D63" s="201">
        <v>127</v>
      </c>
    </row>
    <row r="64" spans="1:4" x14ac:dyDescent="0.3">
      <c r="A64" s="19" t="s">
        <v>121</v>
      </c>
      <c r="B64" s="16" t="s">
        <v>160</v>
      </c>
      <c r="C64" s="142">
        <v>-1.192145</v>
      </c>
      <c r="D64" s="201">
        <v>161</v>
      </c>
    </row>
    <row r="65" spans="1:4" x14ac:dyDescent="0.3">
      <c r="A65" s="19" t="s">
        <v>121</v>
      </c>
      <c r="B65" s="16" t="s">
        <v>162</v>
      </c>
      <c r="C65" s="142">
        <v>-2.5940249999999998</v>
      </c>
      <c r="D65" s="201">
        <v>57</v>
      </c>
    </row>
    <row r="66" spans="1:4" x14ac:dyDescent="0.3">
      <c r="A66" s="19" t="s">
        <v>121</v>
      </c>
      <c r="B66" s="16" t="s">
        <v>166</v>
      </c>
      <c r="C66" s="142">
        <v>-0.83662809999999999</v>
      </c>
      <c r="D66" s="201">
        <v>182</v>
      </c>
    </row>
    <row r="67" spans="1:4" x14ac:dyDescent="0.3">
      <c r="A67" s="19" t="s">
        <v>121</v>
      </c>
      <c r="B67" s="16" t="s">
        <v>167</v>
      </c>
      <c r="C67" s="142">
        <v>-1.3575539999999999</v>
      </c>
      <c r="D67" s="201">
        <v>146</v>
      </c>
    </row>
    <row r="68" spans="1:4" x14ac:dyDescent="0.3">
      <c r="A68" s="19" t="s">
        <v>121</v>
      </c>
      <c r="B68" s="16" t="s">
        <v>169</v>
      </c>
      <c r="C68" s="142">
        <v>-1.08504</v>
      </c>
      <c r="D68" s="201">
        <v>169</v>
      </c>
    </row>
    <row r="69" spans="1:4" x14ac:dyDescent="0.3">
      <c r="A69" s="19" t="s">
        <v>121</v>
      </c>
      <c r="B69" s="16" t="s">
        <v>171</v>
      </c>
      <c r="C69" s="142">
        <v>-1.9727170000000001</v>
      </c>
      <c r="D69" s="201">
        <v>87</v>
      </c>
    </row>
    <row r="70" spans="1:4" x14ac:dyDescent="0.3">
      <c r="A70" s="19" t="s">
        <v>121</v>
      </c>
      <c r="B70" s="16" t="s">
        <v>173</v>
      </c>
      <c r="C70" s="142">
        <v>6.56524E-2</v>
      </c>
      <c r="D70" s="201">
        <v>231</v>
      </c>
    </row>
    <row r="71" spans="1:4" x14ac:dyDescent="0.3">
      <c r="A71" s="19" t="s">
        <v>121</v>
      </c>
      <c r="B71" s="16" t="s">
        <v>175</v>
      </c>
      <c r="C71" s="142">
        <v>-7.88634E-2</v>
      </c>
      <c r="D71" s="201">
        <v>224</v>
      </c>
    </row>
    <row r="72" spans="1:4" x14ac:dyDescent="0.3">
      <c r="A72" s="19" t="s">
        <v>121</v>
      </c>
      <c r="B72" s="16" t="s">
        <v>177</v>
      </c>
      <c r="C72" s="142">
        <v>-2.909354</v>
      </c>
      <c r="D72" s="201">
        <v>44</v>
      </c>
    </row>
    <row r="73" spans="1:4" x14ac:dyDescent="0.3">
      <c r="A73" s="19" t="s">
        <v>121</v>
      </c>
      <c r="B73" s="16" t="s">
        <v>181</v>
      </c>
      <c r="C73" s="142">
        <v>0.36113240000000002</v>
      </c>
      <c r="D73" s="201">
        <v>241</v>
      </c>
    </row>
    <row r="74" spans="1:4" x14ac:dyDescent="0.3">
      <c r="A74" s="19" t="s">
        <v>121</v>
      </c>
      <c r="B74" s="16" t="s">
        <v>182</v>
      </c>
      <c r="C74" s="142">
        <v>-0.22629540000000001</v>
      </c>
      <c r="D74" s="201">
        <v>218</v>
      </c>
    </row>
    <row r="75" spans="1:4" x14ac:dyDescent="0.3">
      <c r="A75" s="19" t="s">
        <v>121</v>
      </c>
      <c r="B75" s="16" t="s">
        <v>184</v>
      </c>
      <c r="C75" s="142">
        <v>-1.7721739999999999</v>
      </c>
      <c r="D75" s="201">
        <v>106</v>
      </c>
    </row>
    <row r="76" spans="1:4" x14ac:dyDescent="0.3">
      <c r="A76" s="19" t="s">
        <v>121</v>
      </c>
      <c r="B76" s="16" t="s">
        <v>188</v>
      </c>
      <c r="C76" s="142">
        <v>0.13900879999999999</v>
      </c>
      <c r="D76" s="201">
        <v>233</v>
      </c>
    </row>
    <row r="77" spans="1:4" x14ac:dyDescent="0.3">
      <c r="A77" s="19" t="s">
        <v>121</v>
      </c>
      <c r="B77" s="16" t="s">
        <v>191</v>
      </c>
      <c r="C77" s="142">
        <v>-0.70699789999999996</v>
      </c>
      <c r="D77" s="201">
        <v>191</v>
      </c>
    </row>
    <row r="78" spans="1:4" x14ac:dyDescent="0.3">
      <c r="A78" s="19" t="s">
        <v>121</v>
      </c>
      <c r="B78" s="16" t="s">
        <v>192</v>
      </c>
      <c r="C78" s="142">
        <v>-1.492092</v>
      </c>
      <c r="D78" s="201">
        <v>132</v>
      </c>
    </row>
    <row r="79" spans="1:4" x14ac:dyDescent="0.3">
      <c r="A79" s="19" t="s">
        <v>121</v>
      </c>
      <c r="B79" s="16" t="s">
        <v>196</v>
      </c>
      <c r="C79" s="142">
        <v>-1.548387</v>
      </c>
      <c r="D79" s="201">
        <v>126</v>
      </c>
    </row>
    <row r="80" spans="1:4" x14ac:dyDescent="0.3">
      <c r="A80" s="19" t="s">
        <v>121</v>
      </c>
      <c r="B80" s="16" t="s">
        <v>197</v>
      </c>
      <c r="C80" s="142">
        <v>-0.98390279999999997</v>
      </c>
      <c r="D80" s="201">
        <v>172</v>
      </c>
    </row>
    <row r="81" spans="1:4" x14ac:dyDescent="0.3">
      <c r="A81" s="19" t="s">
        <v>121</v>
      </c>
      <c r="B81" s="16" t="s">
        <v>199</v>
      </c>
      <c r="C81" s="142">
        <v>-3.835896</v>
      </c>
      <c r="D81" s="201">
        <v>23</v>
      </c>
    </row>
    <row r="82" spans="1:4" x14ac:dyDescent="0.3">
      <c r="A82" s="19" t="s">
        <v>121</v>
      </c>
      <c r="B82" s="16" t="s">
        <v>201</v>
      </c>
      <c r="C82" s="142">
        <v>-6.0798860000000001</v>
      </c>
      <c r="D82" s="201">
        <v>2</v>
      </c>
    </row>
    <row r="83" spans="1:4" x14ac:dyDescent="0.3">
      <c r="A83" s="19" t="s">
        <v>121</v>
      </c>
      <c r="B83" s="16" t="s">
        <v>203</v>
      </c>
      <c r="C83" s="142">
        <v>-6.7589160000000001</v>
      </c>
      <c r="D83" s="201">
        <v>1</v>
      </c>
    </row>
    <row r="84" spans="1:4" x14ac:dyDescent="0.3">
      <c r="A84" s="19" t="s">
        <v>205</v>
      </c>
      <c r="B84" s="16" t="s">
        <v>209</v>
      </c>
      <c r="C84" s="142">
        <v>1.676213</v>
      </c>
      <c r="D84" s="201">
        <v>268</v>
      </c>
    </row>
    <row r="85" spans="1:4" x14ac:dyDescent="0.3">
      <c r="A85" s="19" t="s">
        <v>205</v>
      </c>
      <c r="B85" s="16" t="s">
        <v>210</v>
      </c>
      <c r="C85" s="142">
        <v>-1.189028</v>
      </c>
      <c r="D85" s="201">
        <v>163</v>
      </c>
    </row>
    <row r="86" spans="1:4" x14ac:dyDescent="0.3">
      <c r="A86" s="19" t="s">
        <v>205</v>
      </c>
      <c r="B86" s="16" t="s">
        <v>212</v>
      </c>
      <c r="C86" s="142">
        <v>-1.674806</v>
      </c>
      <c r="D86" s="201">
        <v>116</v>
      </c>
    </row>
    <row r="87" spans="1:4" x14ac:dyDescent="0.3">
      <c r="A87" s="19" t="s">
        <v>205</v>
      </c>
      <c r="B87" s="16" t="s">
        <v>214</v>
      </c>
      <c r="C87" s="142">
        <v>-1.6169309999999999</v>
      </c>
      <c r="D87" s="201">
        <v>120</v>
      </c>
    </row>
    <row r="88" spans="1:4" x14ac:dyDescent="0.3">
      <c r="A88" s="19" t="s">
        <v>205</v>
      </c>
      <c r="B88" s="16" t="s">
        <v>218</v>
      </c>
      <c r="C88" s="142">
        <v>0.96856500000000001</v>
      </c>
      <c r="D88" s="201">
        <v>254</v>
      </c>
    </row>
    <row r="89" spans="1:4" x14ac:dyDescent="0.3">
      <c r="A89" s="19" t="s">
        <v>205</v>
      </c>
      <c r="B89" s="16" t="s">
        <v>219</v>
      </c>
      <c r="C89" s="142">
        <v>-3.3452069999999998</v>
      </c>
      <c r="D89" s="201">
        <v>32</v>
      </c>
    </row>
    <row r="90" spans="1:4" x14ac:dyDescent="0.3">
      <c r="A90" s="19" t="s">
        <v>205</v>
      </c>
      <c r="B90" s="16" t="s">
        <v>221</v>
      </c>
      <c r="C90" s="142">
        <v>-2.0881780000000001</v>
      </c>
      <c r="D90" s="201">
        <v>76</v>
      </c>
    </row>
    <row r="91" spans="1:4" x14ac:dyDescent="0.3">
      <c r="A91" s="19" t="s">
        <v>205</v>
      </c>
      <c r="B91" s="16" t="s">
        <v>223</v>
      </c>
      <c r="C91" s="142">
        <v>-2.705721</v>
      </c>
      <c r="D91" s="201">
        <v>54</v>
      </c>
    </row>
    <row r="92" spans="1:4" x14ac:dyDescent="0.3">
      <c r="A92" s="19" t="s">
        <v>205</v>
      </c>
      <c r="B92" s="16" t="s">
        <v>226</v>
      </c>
      <c r="C92" s="142">
        <v>2.5876329999999998</v>
      </c>
      <c r="D92" s="201">
        <v>279</v>
      </c>
    </row>
    <row r="93" spans="1:4" x14ac:dyDescent="0.3">
      <c r="A93" s="19" t="s">
        <v>205</v>
      </c>
      <c r="B93" s="16" t="s">
        <v>227</v>
      </c>
      <c r="C93" s="142">
        <v>-1.8522289999999999</v>
      </c>
      <c r="D93" s="201">
        <v>99</v>
      </c>
    </row>
    <row r="94" spans="1:4" x14ac:dyDescent="0.3">
      <c r="A94" s="19" t="s">
        <v>229</v>
      </c>
      <c r="B94" s="16" t="s">
        <v>232</v>
      </c>
      <c r="C94" s="142">
        <v>0.13778699999999999</v>
      </c>
      <c r="D94" s="201">
        <v>232</v>
      </c>
    </row>
    <row r="95" spans="1:4" x14ac:dyDescent="0.3">
      <c r="A95" s="19" t="s">
        <v>229</v>
      </c>
      <c r="B95" s="16" t="s">
        <v>233</v>
      </c>
      <c r="C95" s="142">
        <v>-1.019055</v>
      </c>
      <c r="D95" s="201">
        <v>171</v>
      </c>
    </row>
    <row r="96" spans="1:4" x14ac:dyDescent="0.3">
      <c r="A96" s="19" t="s">
        <v>229</v>
      </c>
      <c r="B96" s="16" t="s">
        <v>235</v>
      </c>
      <c r="C96" s="142">
        <v>-0.92178210000000005</v>
      </c>
      <c r="D96" s="201">
        <v>174</v>
      </c>
    </row>
    <row r="97" spans="1:4" x14ac:dyDescent="0.3">
      <c r="A97" s="19" t="s">
        <v>229</v>
      </c>
      <c r="B97" s="16" t="s">
        <v>237</v>
      </c>
      <c r="C97" s="142">
        <v>-1.2767809999999999</v>
      </c>
      <c r="D97" s="201">
        <v>154</v>
      </c>
    </row>
    <row r="98" spans="1:4" x14ac:dyDescent="0.3">
      <c r="A98" s="19" t="s">
        <v>229</v>
      </c>
      <c r="B98" s="16" t="s">
        <v>239</v>
      </c>
      <c r="C98" s="142">
        <v>-2.712701</v>
      </c>
      <c r="D98" s="201">
        <v>53</v>
      </c>
    </row>
    <row r="99" spans="1:4" x14ac:dyDescent="0.3">
      <c r="A99" s="19" t="s">
        <v>229</v>
      </c>
      <c r="B99" s="16" t="s">
        <v>241</v>
      </c>
      <c r="C99" s="142">
        <v>-1.959964</v>
      </c>
      <c r="D99" s="201">
        <v>88</v>
      </c>
    </row>
    <row r="100" spans="1:4" x14ac:dyDescent="0.3">
      <c r="A100" s="19" t="s">
        <v>229</v>
      </c>
      <c r="B100" s="16" t="s">
        <v>245</v>
      </c>
      <c r="C100" s="142">
        <v>-1.3864650000000001</v>
      </c>
      <c r="D100" s="201">
        <v>142</v>
      </c>
    </row>
    <row r="101" spans="1:4" x14ac:dyDescent="0.3">
      <c r="A101" s="19" t="s">
        <v>229</v>
      </c>
      <c r="B101" s="16" t="s">
        <v>246</v>
      </c>
      <c r="C101" s="142">
        <v>-2.6305749999999999</v>
      </c>
      <c r="D101" s="201">
        <v>56</v>
      </c>
    </row>
    <row r="102" spans="1:4" x14ac:dyDescent="0.3">
      <c r="A102" s="19" t="s">
        <v>229</v>
      </c>
      <c r="B102" s="16" t="s">
        <v>248</v>
      </c>
      <c r="C102" s="142">
        <v>-2.1920579999999998</v>
      </c>
      <c r="D102" s="201">
        <v>75</v>
      </c>
    </row>
    <row r="103" spans="1:4" x14ac:dyDescent="0.3">
      <c r="A103" s="19" t="s">
        <v>229</v>
      </c>
      <c r="B103" s="16" t="s">
        <v>250</v>
      </c>
      <c r="C103" s="142">
        <v>-3.073375</v>
      </c>
      <c r="D103" s="201">
        <v>38</v>
      </c>
    </row>
    <row r="104" spans="1:4" x14ac:dyDescent="0.3">
      <c r="A104" s="19" t="s">
        <v>229</v>
      </c>
      <c r="B104" s="16" t="s">
        <v>252</v>
      </c>
      <c r="C104" s="142">
        <v>-3.4721320000000002</v>
      </c>
      <c r="D104" s="201">
        <v>29</v>
      </c>
    </row>
    <row r="105" spans="1:4" x14ac:dyDescent="0.3">
      <c r="A105" s="19" t="s">
        <v>229</v>
      </c>
      <c r="B105" s="16" t="s">
        <v>256</v>
      </c>
      <c r="C105" s="142">
        <v>-1.491743</v>
      </c>
      <c r="D105" s="201">
        <v>133</v>
      </c>
    </row>
    <row r="106" spans="1:4" x14ac:dyDescent="0.3">
      <c r="A106" s="19" t="s">
        <v>229</v>
      </c>
      <c r="B106" s="16" t="s">
        <v>257</v>
      </c>
      <c r="C106" s="142">
        <v>-2.0684130000000001</v>
      </c>
      <c r="D106" s="201">
        <v>79</v>
      </c>
    </row>
    <row r="107" spans="1:4" x14ac:dyDescent="0.3">
      <c r="A107" s="19" t="s">
        <v>229</v>
      </c>
      <c r="B107" s="16" t="s">
        <v>259</v>
      </c>
      <c r="C107" s="142">
        <v>-1.7514259999999999</v>
      </c>
      <c r="D107" s="201">
        <v>107</v>
      </c>
    </row>
    <row r="108" spans="1:4" x14ac:dyDescent="0.3">
      <c r="A108" s="19" t="s">
        <v>229</v>
      </c>
      <c r="B108" s="16" t="s">
        <v>261</v>
      </c>
      <c r="C108" s="142">
        <v>-2.2640639999999999</v>
      </c>
      <c r="D108" s="201">
        <v>71</v>
      </c>
    </row>
    <row r="109" spans="1:4" x14ac:dyDescent="0.3">
      <c r="A109" s="19" t="s">
        <v>229</v>
      </c>
      <c r="B109" s="16" t="s">
        <v>263</v>
      </c>
      <c r="C109" s="142">
        <v>-1.7970410000000001</v>
      </c>
      <c r="D109" s="201">
        <v>105</v>
      </c>
    </row>
    <row r="110" spans="1:4" x14ac:dyDescent="0.3">
      <c r="A110" s="19" t="s">
        <v>229</v>
      </c>
      <c r="B110" s="16" t="s">
        <v>265</v>
      </c>
      <c r="C110" s="142">
        <v>-2.9890629999999998</v>
      </c>
      <c r="D110" s="201">
        <v>41</v>
      </c>
    </row>
    <row r="111" spans="1:4" x14ac:dyDescent="0.3">
      <c r="A111" s="19" t="s">
        <v>229</v>
      </c>
      <c r="B111" s="16" t="s">
        <v>269</v>
      </c>
      <c r="C111" s="142">
        <v>-4.4100899999999998E-2</v>
      </c>
      <c r="D111" s="201">
        <v>225</v>
      </c>
    </row>
    <row r="112" spans="1:4" x14ac:dyDescent="0.3">
      <c r="A112" s="19" t="s">
        <v>229</v>
      </c>
      <c r="B112" s="16" t="s">
        <v>270</v>
      </c>
      <c r="C112" s="142">
        <v>-1.931986</v>
      </c>
      <c r="D112" s="201">
        <v>94</v>
      </c>
    </row>
    <row r="113" spans="1:4" x14ac:dyDescent="0.3">
      <c r="A113" s="19" t="s">
        <v>229</v>
      </c>
      <c r="B113" s="16" t="s">
        <v>272</v>
      </c>
      <c r="C113" s="142">
        <v>-2.5003989999999998</v>
      </c>
      <c r="D113" s="201">
        <v>61</v>
      </c>
    </row>
    <row r="114" spans="1:4" x14ac:dyDescent="0.3">
      <c r="A114" s="19" t="s">
        <v>229</v>
      </c>
      <c r="B114" s="16" t="s">
        <v>274</v>
      </c>
      <c r="C114" s="142">
        <v>-3.6375470000000001</v>
      </c>
      <c r="D114" s="201">
        <v>26</v>
      </c>
    </row>
    <row r="115" spans="1:4" x14ac:dyDescent="0.3">
      <c r="A115" s="19" t="s">
        <v>229</v>
      </c>
      <c r="B115" s="16" t="s">
        <v>276</v>
      </c>
      <c r="C115" s="142">
        <v>-2.8984009999999998</v>
      </c>
      <c r="D115" s="201">
        <v>45</v>
      </c>
    </row>
    <row r="116" spans="1:4" x14ac:dyDescent="0.3">
      <c r="A116" s="19" t="s">
        <v>229</v>
      </c>
      <c r="B116" s="16" t="s">
        <v>280</v>
      </c>
      <c r="C116" s="142">
        <v>-0.41141149999999999</v>
      </c>
      <c r="D116" s="201">
        <v>208</v>
      </c>
    </row>
    <row r="117" spans="1:4" x14ac:dyDescent="0.3">
      <c r="A117" s="19" t="s">
        <v>229</v>
      </c>
      <c r="B117" s="16" t="s">
        <v>281</v>
      </c>
      <c r="C117" s="142">
        <v>-1.2886660000000001</v>
      </c>
      <c r="D117" s="201">
        <v>152</v>
      </c>
    </row>
    <row r="118" spans="1:4" x14ac:dyDescent="0.3">
      <c r="A118" s="19" t="s">
        <v>229</v>
      </c>
      <c r="B118" s="16" t="s">
        <v>283</v>
      </c>
      <c r="C118" s="142">
        <v>-1.7301660000000001</v>
      </c>
      <c r="D118" s="201">
        <v>111</v>
      </c>
    </row>
    <row r="119" spans="1:4" x14ac:dyDescent="0.3">
      <c r="A119" s="19" t="s">
        <v>285</v>
      </c>
      <c r="B119" s="16" t="s">
        <v>288</v>
      </c>
      <c r="C119" s="142">
        <v>6.2572349999999997</v>
      </c>
      <c r="D119" s="201">
        <v>302</v>
      </c>
    </row>
    <row r="120" spans="1:4" x14ac:dyDescent="0.3">
      <c r="A120" s="19" t="s">
        <v>285</v>
      </c>
      <c r="B120" s="16" t="s">
        <v>290</v>
      </c>
      <c r="C120" s="142">
        <v>8.4978680000000004</v>
      </c>
      <c r="D120" s="201">
        <v>309</v>
      </c>
    </row>
    <row r="121" spans="1:4" x14ac:dyDescent="0.3">
      <c r="A121" s="19" t="s">
        <v>285</v>
      </c>
      <c r="B121" s="16" t="s">
        <v>292</v>
      </c>
      <c r="C121" s="142">
        <v>6.567863</v>
      </c>
      <c r="D121" s="201">
        <v>303</v>
      </c>
    </row>
    <row r="122" spans="1:4" x14ac:dyDescent="0.3">
      <c r="A122" s="19" t="s">
        <v>285</v>
      </c>
      <c r="B122" s="16" t="s">
        <v>294</v>
      </c>
      <c r="C122" s="142">
        <v>5.252491</v>
      </c>
      <c r="D122" s="201">
        <v>298</v>
      </c>
    </row>
    <row r="123" spans="1:4" x14ac:dyDescent="0.3">
      <c r="A123" s="19" t="s">
        <v>285</v>
      </c>
      <c r="B123" s="16" t="s">
        <v>296</v>
      </c>
      <c r="C123" s="142">
        <v>3.8307859999999998</v>
      </c>
      <c r="D123" s="201">
        <v>289</v>
      </c>
    </row>
    <row r="124" spans="1:4" x14ac:dyDescent="0.3">
      <c r="A124" s="19" t="s">
        <v>285</v>
      </c>
      <c r="B124" s="16" t="s">
        <v>298</v>
      </c>
      <c r="C124" s="142">
        <v>1.7167380000000001</v>
      </c>
      <c r="D124" s="201">
        <v>269</v>
      </c>
    </row>
    <row r="125" spans="1:4" x14ac:dyDescent="0.3">
      <c r="A125" s="19" t="s">
        <v>285</v>
      </c>
      <c r="B125" s="16" t="s">
        <v>300</v>
      </c>
      <c r="C125" s="142">
        <v>0.63750669999999998</v>
      </c>
      <c r="D125" s="201">
        <v>246</v>
      </c>
    </row>
    <row r="126" spans="1:4" x14ac:dyDescent="0.3">
      <c r="A126" s="19" t="s">
        <v>285</v>
      </c>
      <c r="B126" s="16" t="s">
        <v>304</v>
      </c>
      <c r="C126" s="142">
        <v>4.7856629999999996</v>
      </c>
      <c r="D126" s="201">
        <v>294</v>
      </c>
    </row>
    <row r="127" spans="1:4" x14ac:dyDescent="0.3">
      <c r="A127" s="19" t="s">
        <v>285</v>
      </c>
      <c r="B127" s="16" t="s">
        <v>305</v>
      </c>
      <c r="C127" s="142">
        <v>-1.7397229999999999</v>
      </c>
      <c r="D127" s="201">
        <v>110</v>
      </c>
    </row>
    <row r="128" spans="1:4" x14ac:dyDescent="0.3">
      <c r="A128" s="19" t="s">
        <v>285</v>
      </c>
      <c r="B128" s="16" t="s">
        <v>307</v>
      </c>
      <c r="C128" s="142">
        <v>-1.7180280000000001</v>
      </c>
      <c r="D128" s="201">
        <v>113</v>
      </c>
    </row>
    <row r="129" spans="1:4" x14ac:dyDescent="0.3">
      <c r="A129" s="19" t="s">
        <v>285</v>
      </c>
      <c r="B129" s="16" t="s">
        <v>309</v>
      </c>
      <c r="C129" s="142">
        <v>1.632136</v>
      </c>
      <c r="D129" s="201">
        <v>266</v>
      </c>
    </row>
    <row r="130" spans="1:4" x14ac:dyDescent="0.3">
      <c r="A130" s="19" t="s">
        <v>285</v>
      </c>
      <c r="B130" s="16" t="s">
        <v>311</v>
      </c>
      <c r="C130" s="142">
        <v>-2.3058619999999999</v>
      </c>
      <c r="D130" s="201">
        <v>69</v>
      </c>
    </row>
    <row r="131" spans="1:4" x14ac:dyDescent="0.3">
      <c r="A131" s="19" t="s">
        <v>285</v>
      </c>
      <c r="B131" s="16" t="s">
        <v>315</v>
      </c>
      <c r="C131" s="142">
        <v>-0.48639870000000002</v>
      </c>
      <c r="D131" s="201">
        <v>202</v>
      </c>
    </row>
    <row r="132" spans="1:4" x14ac:dyDescent="0.3">
      <c r="A132" s="19" t="s">
        <v>285</v>
      </c>
      <c r="B132" s="16" t="s">
        <v>316</v>
      </c>
      <c r="C132" s="142">
        <v>-0.29454360000000002</v>
      </c>
      <c r="D132" s="201">
        <v>214</v>
      </c>
    </row>
    <row r="133" spans="1:4" x14ac:dyDescent="0.3">
      <c r="A133" s="19" t="s">
        <v>285</v>
      </c>
      <c r="B133" s="16" t="s">
        <v>318</v>
      </c>
      <c r="C133" s="142">
        <v>-1.7136640000000001</v>
      </c>
      <c r="D133" s="201">
        <v>115</v>
      </c>
    </row>
    <row r="134" spans="1:4" x14ac:dyDescent="0.3">
      <c r="A134" s="19" t="s">
        <v>285</v>
      </c>
      <c r="B134" s="16" t="s">
        <v>320</v>
      </c>
      <c r="C134" s="142">
        <v>-1.4265129999999999</v>
      </c>
      <c r="D134" s="201">
        <v>141</v>
      </c>
    </row>
    <row r="135" spans="1:4" x14ac:dyDescent="0.3">
      <c r="A135" s="19" t="s">
        <v>285</v>
      </c>
      <c r="B135" s="16" t="s">
        <v>324</v>
      </c>
      <c r="C135" s="142">
        <v>-0.93593440000000006</v>
      </c>
      <c r="D135" s="201">
        <v>173</v>
      </c>
    </row>
    <row r="136" spans="1:4" x14ac:dyDescent="0.3">
      <c r="A136" s="19" t="s">
        <v>285</v>
      </c>
      <c r="B136" s="16" t="s">
        <v>325</v>
      </c>
      <c r="C136" s="142">
        <v>-2.6736140000000002</v>
      </c>
      <c r="D136" s="201">
        <v>55</v>
      </c>
    </row>
    <row r="137" spans="1:4" x14ac:dyDescent="0.3">
      <c r="A137" s="19" t="s">
        <v>285</v>
      </c>
      <c r="B137" s="16" t="s">
        <v>327</v>
      </c>
      <c r="C137" s="142">
        <v>-1.9486840000000001</v>
      </c>
      <c r="D137" s="201">
        <v>91</v>
      </c>
    </row>
    <row r="138" spans="1:4" x14ac:dyDescent="0.3">
      <c r="A138" s="19" t="s">
        <v>285</v>
      </c>
      <c r="B138" s="16" t="s">
        <v>329</v>
      </c>
      <c r="C138" s="142">
        <v>-0.84811440000000005</v>
      </c>
      <c r="D138" s="201">
        <v>180</v>
      </c>
    </row>
    <row r="139" spans="1:4" x14ac:dyDescent="0.3">
      <c r="A139" s="19" t="s">
        <v>285</v>
      </c>
      <c r="B139" s="16" t="s">
        <v>331</v>
      </c>
      <c r="C139" s="142">
        <v>-2.7152120000000002</v>
      </c>
      <c r="D139" s="201">
        <v>52</v>
      </c>
    </row>
    <row r="140" spans="1:4" x14ac:dyDescent="0.3">
      <c r="A140" s="19" t="s">
        <v>285</v>
      </c>
      <c r="B140" s="16" t="s">
        <v>335</v>
      </c>
      <c r="C140" s="142">
        <v>-1.3229690000000001</v>
      </c>
      <c r="D140" s="201">
        <v>149</v>
      </c>
    </row>
    <row r="141" spans="1:4" x14ac:dyDescent="0.3">
      <c r="A141" s="19" t="s">
        <v>285</v>
      </c>
      <c r="B141" s="16" t="s">
        <v>338</v>
      </c>
      <c r="C141" s="142">
        <v>-1.475565</v>
      </c>
      <c r="D141" s="201">
        <v>136</v>
      </c>
    </row>
    <row r="142" spans="1:4" x14ac:dyDescent="0.3">
      <c r="A142" s="19" t="s">
        <v>285</v>
      </c>
      <c r="B142" s="16" t="s">
        <v>339</v>
      </c>
      <c r="C142" s="142">
        <v>-1.105059</v>
      </c>
      <c r="D142" s="201">
        <v>166</v>
      </c>
    </row>
    <row r="143" spans="1:4" x14ac:dyDescent="0.3">
      <c r="A143" s="19" t="s">
        <v>285</v>
      </c>
      <c r="B143" s="16" t="s">
        <v>343</v>
      </c>
      <c r="C143" s="142">
        <v>1.2735289999999999</v>
      </c>
      <c r="D143" s="201">
        <v>260</v>
      </c>
    </row>
    <row r="144" spans="1:4" x14ac:dyDescent="0.3">
      <c r="A144" s="19" t="s">
        <v>285</v>
      </c>
      <c r="B144" s="16" t="s">
        <v>344</v>
      </c>
      <c r="C144" s="142">
        <v>-1.4582269999999999</v>
      </c>
      <c r="D144" s="201">
        <v>140</v>
      </c>
    </row>
    <row r="145" spans="1:4" x14ac:dyDescent="0.3">
      <c r="A145" s="19" t="s">
        <v>285</v>
      </c>
      <c r="B145" s="16" t="s">
        <v>346</v>
      </c>
      <c r="C145" s="142">
        <v>-0.78725509999999999</v>
      </c>
      <c r="D145" s="201">
        <v>186</v>
      </c>
    </row>
    <row r="146" spans="1:4" x14ac:dyDescent="0.3">
      <c r="A146" s="19" t="s">
        <v>285</v>
      </c>
      <c r="B146" s="16" t="s">
        <v>348</v>
      </c>
      <c r="C146" s="142">
        <v>-1.2883990000000001</v>
      </c>
      <c r="D146" s="201">
        <v>153</v>
      </c>
    </row>
    <row r="147" spans="1:4" x14ac:dyDescent="0.3">
      <c r="A147" s="19" t="s">
        <v>350</v>
      </c>
      <c r="B147" s="16" t="s">
        <v>354</v>
      </c>
      <c r="C147" s="142">
        <v>5.3432409999999999</v>
      </c>
      <c r="D147" s="201">
        <v>299</v>
      </c>
    </row>
    <row r="148" spans="1:4" x14ac:dyDescent="0.3">
      <c r="A148" s="19" t="s">
        <v>350</v>
      </c>
      <c r="B148" s="16" t="s">
        <v>355</v>
      </c>
      <c r="C148" s="142">
        <v>-0.46575080000000002</v>
      </c>
      <c r="D148" s="201">
        <v>204</v>
      </c>
    </row>
    <row r="149" spans="1:4" x14ac:dyDescent="0.3">
      <c r="A149" s="19" t="s">
        <v>350</v>
      </c>
      <c r="B149" s="16" t="s">
        <v>357</v>
      </c>
      <c r="C149" s="142">
        <v>-0.81794080000000002</v>
      </c>
      <c r="D149" s="201">
        <v>183</v>
      </c>
    </row>
    <row r="150" spans="1:4" x14ac:dyDescent="0.3">
      <c r="A150" s="19" t="s">
        <v>350</v>
      </c>
      <c r="B150" s="16" t="s">
        <v>359</v>
      </c>
      <c r="C150" s="142">
        <v>0.68538169999999998</v>
      </c>
      <c r="D150" s="201">
        <v>248</v>
      </c>
    </row>
    <row r="151" spans="1:4" x14ac:dyDescent="0.3">
      <c r="A151" s="19" t="s">
        <v>350</v>
      </c>
      <c r="B151" s="16" t="s">
        <v>361</v>
      </c>
      <c r="C151" s="142">
        <v>1.7197610000000001</v>
      </c>
      <c r="D151" s="201">
        <v>270</v>
      </c>
    </row>
    <row r="152" spans="1:4" x14ac:dyDescent="0.3">
      <c r="A152" s="19" t="s">
        <v>350</v>
      </c>
      <c r="B152" s="16" t="s">
        <v>363</v>
      </c>
      <c r="C152" s="142">
        <v>-0.88052680000000005</v>
      </c>
      <c r="D152" s="201">
        <v>178</v>
      </c>
    </row>
    <row r="153" spans="1:4" x14ac:dyDescent="0.3">
      <c r="A153" s="19" t="s">
        <v>350</v>
      </c>
      <c r="B153" s="16" t="s">
        <v>367</v>
      </c>
      <c r="C153" s="142">
        <v>-0.18808800000000001</v>
      </c>
      <c r="D153" s="201">
        <v>220</v>
      </c>
    </row>
    <row r="154" spans="1:4" x14ac:dyDescent="0.3">
      <c r="A154" s="19" t="s">
        <v>350</v>
      </c>
      <c r="B154" s="16" t="s">
        <v>368</v>
      </c>
      <c r="C154" s="142">
        <v>5.1937900000000002E-2</v>
      </c>
      <c r="D154" s="201">
        <v>230</v>
      </c>
    </row>
    <row r="155" spans="1:4" x14ac:dyDescent="0.3">
      <c r="A155" s="19" t="s">
        <v>350</v>
      </c>
      <c r="B155" s="16" t="s">
        <v>370</v>
      </c>
      <c r="C155" s="142">
        <v>-0.39821050000000002</v>
      </c>
      <c r="D155" s="201">
        <v>209</v>
      </c>
    </row>
    <row r="156" spans="1:4" x14ac:dyDescent="0.3">
      <c r="A156" s="19" t="s">
        <v>350</v>
      </c>
      <c r="B156" s="16" t="s">
        <v>372</v>
      </c>
      <c r="C156" s="142">
        <v>-1.81419</v>
      </c>
      <c r="D156" s="201">
        <v>103</v>
      </c>
    </row>
    <row r="157" spans="1:4" x14ac:dyDescent="0.3">
      <c r="A157" s="19" t="s">
        <v>374</v>
      </c>
      <c r="B157" s="16" t="s">
        <v>378</v>
      </c>
      <c r="C157" s="142">
        <v>0.72662919999999998</v>
      </c>
      <c r="D157" s="201">
        <v>251</v>
      </c>
    </row>
    <row r="158" spans="1:4" x14ac:dyDescent="0.3">
      <c r="A158" s="19" t="s">
        <v>374</v>
      </c>
      <c r="B158" s="16" t="s">
        <v>379</v>
      </c>
      <c r="C158" s="142">
        <v>-4.8313879999999996</v>
      </c>
      <c r="D158" s="201">
        <v>12</v>
      </c>
    </row>
    <row r="159" spans="1:4" x14ac:dyDescent="0.3">
      <c r="A159" s="19" t="s">
        <v>374</v>
      </c>
      <c r="B159" s="16" t="s">
        <v>383</v>
      </c>
      <c r="C159" s="142">
        <v>-5.1140169999999996</v>
      </c>
      <c r="D159" s="201">
        <v>7</v>
      </c>
    </row>
    <row r="160" spans="1:4" x14ac:dyDescent="0.3">
      <c r="A160" s="19" t="s">
        <v>374</v>
      </c>
      <c r="B160" s="16" t="s">
        <v>384</v>
      </c>
      <c r="C160" s="142">
        <v>-4.3453249999999999</v>
      </c>
      <c r="D160" s="201">
        <v>16</v>
      </c>
    </row>
    <row r="161" spans="1:4" x14ac:dyDescent="0.3">
      <c r="A161" s="19" t="s">
        <v>374</v>
      </c>
      <c r="B161" s="16" t="s">
        <v>386</v>
      </c>
      <c r="C161" s="142">
        <v>-5.1911709999999998</v>
      </c>
      <c r="D161" s="201">
        <v>6</v>
      </c>
    </row>
    <row r="162" spans="1:4" x14ac:dyDescent="0.3">
      <c r="A162" s="19" t="s">
        <v>374</v>
      </c>
      <c r="B162" s="16" t="s">
        <v>388</v>
      </c>
      <c r="C162" s="142">
        <v>-4.989649</v>
      </c>
      <c r="D162" s="201">
        <v>9</v>
      </c>
    </row>
    <row r="163" spans="1:4" x14ac:dyDescent="0.3">
      <c r="A163" s="19" t="s">
        <v>374</v>
      </c>
      <c r="B163" s="16" t="s">
        <v>390</v>
      </c>
      <c r="C163" s="142">
        <v>-4.9675149999999997</v>
      </c>
      <c r="D163" s="201">
        <v>10</v>
      </c>
    </row>
    <row r="164" spans="1:4" x14ac:dyDescent="0.3">
      <c r="A164" s="19" t="s">
        <v>374</v>
      </c>
      <c r="B164" s="16" t="s">
        <v>392</v>
      </c>
      <c r="C164" s="142">
        <v>-5.0191610000000004</v>
      </c>
      <c r="D164" s="201">
        <v>8</v>
      </c>
    </row>
    <row r="165" spans="1:4" x14ac:dyDescent="0.3">
      <c r="A165" s="19" t="s">
        <v>374</v>
      </c>
      <c r="B165" s="16" t="s">
        <v>396</v>
      </c>
      <c r="C165" s="142">
        <v>-1.7181740000000001</v>
      </c>
      <c r="D165" s="201">
        <v>112</v>
      </c>
    </row>
    <row r="166" spans="1:4" x14ac:dyDescent="0.3">
      <c r="A166" s="19" t="s">
        <v>374</v>
      </c>
      <c r="B166" s="16" t="s">
        <v>397</v>
      </c>
      <c r="C166" s="142">
        <v>-3.1018849999999998</v>
      </c>
      <c r="D166" s="201">
        <v>36</v>
      </c>
    </row>
    <row r="167" spans="1:4" x14ac:dyDescent="0.3">
      <c r="A167" s="19" t="s">
        <v>374</v>
      </c>
      <c r="B167" s="16" t="s">
        <v>401</v>
      </c>
      <c r="C167" s="142">
        <v>-3.3526210000000001</v>
      </c>
      <c r="D167" s="201">
        <v>31</v>
      </c>
    </row>
    <row r="168" spans="1:4" x14ac:dyDescent="0.3">
      <c r="A168" s="19" t="s">
        <v>374</v>
      </c>
      <c r="B168" s="16" t="s">
        <v>402</v>
      </c>
      <c r="C168" s="142">
        <v>-3.0721229999999999</v>
      </c>
      <c r="D168" s="201">
        <v>40</v>
      </c>
    </row>
    <row r="169" spans="1:4" x14ac:dyDescent="0.3">
      <c r="A169" s="19" t="s">
        <v>374</v>
      </c>
      <c r="B169" s="16" t="s">
        <v>404</v>
      </c>
      <c r="C169" s="142">
        <v>-3.6084399999999999</v>
      </c>
      <c r="D169" s="201">
        <v>27</v>
      </c>
    </row>
    <row r="170" spans="1:4" x14ac:dyDescent="0.3">
      <c r="A170" s="19" t="s">
        <v>374</v>
      </c>
      <c r="B170" s="16" t="s">
        <v>406</v>
      </c>
      <c r="C170" s="142">
        <v>-4.288049</v>
      </c>
      <c r="D170" s="201">
        <v>17</v>
      </c>
    </row>
    <row r="171" spans="1:4" x14ac:dyDescent="0.3">
      <c r="A171" s="19" t="s">
        <v>374</v>
      </c>
      <c r="B171" s="16" t="s">
        <v>410</v>
      </c>
      <c r="C171" s="142">
        <v>-1.2034450000000001</v>
      </c>
      <c r="D171" s="201">
        <v>158</v>
      </c>
    </row>
    <row r="172" spans="1:4" x14ac:dyDescent="0.3">
      <c r="A172" s="19" t="s">
        <v>374</v>
      </c>
      <c r="B172" s="16" t="s">
        <v>411</v>
      </c>
      <c r="C172" s="142">
        <v>-2.274956</v>
      </c>
      <c r="D172" s="201">
        <v>70</v>
      </c>
    </row>
    <row r="173" spans="1:4" x14ac:dyDescent="0.3">
      <c r="A173" s="19" t="s">
        <v>374</v>
      </c>
      <c r="B173" s="16" t="s">
        <v>413</v>
      </c>
      <c r="C173" s="142">
        <v>-1.9739279999999999</v>
      </c>
      <c r="D173" s="201">
        <v>86</v>
      </c>
    </row>
    <row r="174" spans="1:4" x14ac:dyDescent="0.3">
      <c r="A174" s="19" t="s">
        <v>415</v>
      </c>
      <c r="B174" s="16" t="s">
        <v>419</v>
      </c>
      <c r="C174" s="142">
        <v>7.7615780000000001</v>
      </c>
      <c r="D174" s="201">
        <v>307</v>
      </c>
    </row>
    <row r="175" spans="1:4" x14ac:dyDescent="0.3">
      <c r="A175" s="19" t="s">
        <v>415</v>
      </c>
      <c r="B175" s="16" t="s">
        <v>421</v>
      </c>
      <c r="C175" s="142">
        <v>5.935187</v>
      </c>
      <c r="D175" s="201">
        <v>301</v>
      </c>
    </row>
    <row r="176" spans="1:4" x14ac:dyDescent="0.3">
      <c r="A176" s="19" t="s">
        <v>415</v>
      </c>
      <c r="B176" s="16" t="s">
        <v>423</v>
      </c>
      <c r="C176" s="142">
        <v>1.8858980000000001</v>
      </c>
      <c r="D176" s="201">
        <v>271</v>
      </c>
    </row>
    <row r="177" spans="1:4" x14ac:dyDescent="0.3">
      <c r="A177" s="19" t="s">
        <v>415</v>
      </c>
      <c r="B177" s="16" t="s">
        <v>425</v>
      </c>
      <c r="C177" s="142">
        <v>1.422992</v>
      </c>
      <c r="D177" s="201">
        <v>264</v>
      </c>
    </row>
    <row r="178" spans="1:4" x14ac:dyDescent="0.3">
      <c r="A178" s="19" t="s">
        <v>415</v>
      </c>
      <c r="B178" s="16" t="s">
        <v>427</v>
      </c>
      <c r="C178" s="142">
        <v>-0.47849150000000001</v>
      </c>
      <c r="D178" s="201">
        <v>203</v>
      </c>
    </row>
    <row r="179" spans="1:4" x14ac:dyDescent="0.3">
      <c r="A179" s="19" t="s">
        <v>415</v>
      </c>
      <c r="B179" s="16" t="s">
        <v>429</v>
      </c>
      <c r="C179" s="142">
        <v>-0.52081809999999995</v>
      </c>
      <c r="D179" s="201">
        <v>200</v>
      </c>
    </row>
    <row r="180" spans="1:4" x14ac:dyDescent="0.3">
      <c r="A180" s="19" t="s">
        <v>415</v>
      </c>
      <c r="B180" s="16" t="s">
        <v>431</v>
      </c>
      <c r="C180" s="142">
        <v>5.0272969999999999</v>
      </c>
      <c r="D180" s="201">
        <v>297</v>
      </c>
    </row>
    <row r="181" spans="1:4" x14ac:dyDescent="0.3">
      <c r="A181" s="19" t="s">
        <v>415</v>
      </c>
      <c r="B181" s="16" t="s">
        <v>433</v>
      </c>
      <c r="C181" s="142">
        <v>4.8152090000000003</v>
      </c>
      <c r="D181" s="201">
        <v>295</v>
      </c>
    </row>
    <row r="182" spans="1:4" x14ac:dyDescent="0.3">
      <c r="A182" s="19" t="s">
        <v>415</v>
      </c>
      <c r="B182" s="16" t="s">
        <v>437</v>
      </c>
      <c r="C182" s="142">
        <v>9.3919280000000001</v>
      </c>
      <c r="D182" s="201">
        <v>312</v>
      </c>
    </row>
    <row r="183" spans="1:4" x14ac:dyDescent="0.3">
      <c r="A183" s="19" t="s">
        <v>415</v>
      </c>
      <c r="B183" s="16" t="s">
        <v>439</v>
      </c>
      <c r="C183" s="142">
        <v>10.85177</v>
      </c>
      <c r="D183" s="201">
        <v>317</v>
      </c>
    </row>
    <row r="184" spans="1:4" x14ac:dyDescent="0.3">
      <c r="A184" s="19" t="s">
        <v>415</v>
      </c>
      <c r="B184" s="16" t="s">
        <v>441</v>
      </c>
      <c r="C184" s="142">
        <v>8.951193</v>
      </c>
      <c r="D184" s="201">
        <v>311</v>
      </c>
    </row>
    <row r="185" spans="1:4" x14ac:dyDescent="0.3">
      <c r="A185" s="19" t="s">
        <v>415</v>
      </c>
      <c r="B185" s="16" t="s">
        <v>443</v>
      </c>
      <c r="C185" s="142">
        <v>6.9992619999999999</v>
      </c>
      <c r="D185" s="201">
        <v>304</v>
      </c>
    </row>
    <row r="186" spans="1:4" x14ac:dyDescent="0.3">
      <c r="A186" s="19" t="s">
        <v>415</v>
      </c>
      <c r="B186" s="16" t="s">
        <v>445</v>
      </c>
      <c r="C186" s="142">
        <v>7.8968699999999998</v>
      </c>
      <c r="D186" s="201">
        <v>308</v>
      </c>
    </row>
    <row r="187" spans="1:4" x14ac:dyDescent="0.3">
      <c r="A187" s="19" t="s">
        <v>415</v>
      </c>
      <c r="B187" s="16" t="s">
        <v>447</v>
      </c>
      <c r="C187" s="142">
        <v>7.4164669999999999</v>
      </c>
      <c r="D187" s="201">
        <v>305</v>
      </c>
    </row>
    <row r="188" spans="1:4" x14ac:dyDescent="0.3">
      <c r="A188" s="19" t="s">
        <v>415</v>
      </c>
      <c r="B188" s="16" t="s">
        <v>449</v>
      </c>
      <c r="C188" s="142">
        <v>11.733309999999999</v>
      </c>
      <c r="D188" s="201">
        <v>321</v>
      </c>
    </row>
    <row r="189" spans="1:4" x14ac:dyDescent="0.3">
      <c r="A189" s="19" t="s">
        <v>415</v>
      </c>
      <c r="B189" s="16" t="s">
        <v>451</v>
      </c>
      <c r="C189" s="142">
        <v>12.36247</v>
      </c>
      <c r="D189" s="201">
        <v>323</v>
      </c>
    </row>
    <row r="190" spans="1:4" x14ac:dyDescent="0.3">
      <c r="A190" s="19" t="s">
        <v>415</v>
      </c>
      <c r="B190" s="16" t="s">
        <v>453</v>
      </c>
      <c r="C190" s="142">
        <v>12.35261</v>
      </c>
      <c r="D190" s="201">
        <v>322</v>
      </c>
    </row>
    <row r="191" spans="1:4" x14ac:dyDescent="0.3">
      <c r="A191" s="19" t="s">
        <v>415</v>
      </c>
      <c r="B191" s="16" t="s">
        <v>455</v>
      </c>
      <c r="C191" s="142">
        <v>5.4456930000000003</v>
      </c>
      <c r="D191" s="201">
        <v>300</v>
      </c>
    </row>
    <row r="192" spans="1:4" x14ac:dyDescent="0.3">
      <c r="A192" s="19" t="s">
        <v>415</v>
      </c>
      <c r="B192" s="16" t="s">
        <v>457</v>
      </c>
      <c r="C192" s="142">
        <v>8.6434479999999994</v>
      </c>
      <c r="D192" s="201">
        <v>310</v>
      </c>
    </row>
    <row r="193" spans="1:4" x14ac:dyDescent="0.3">
      <c r="A193" s="19" t="s">
        <v>415</v>
      </c>
      <c r="B193" s="16" t="s">
        <v>459</v>
      </c>
      <c r="C193" s="142">
        <v>4.9205730000000001</v>
      </c>
      <c r="D193" s="201">
        <v>296</v>
      </c>
    </row>
    <row r="194" spans="1:4" x14ac:dyDescent="0.3">
      <c r="A194" s="19" t="s">
        <v>415</v>
      </c>
      <c r="B194" s="16" t="s">
        <v>461</v>
      </c>
      <c r="C194" s="142">
        <v>4.3301319999999999</v>
      </c>
      <c r="D194" s="201">
        <v>291</v>
      </c>
    </row>
    <row r="195" spans="1:4" x14ac:dyDescent="0.3">
      <c r="A195" s="19" t="s">
        <v>415</v>
      </c>
      <c r="B195" s="16" t="s">
        <v>463</v>
      </c>
      <c r="C195" s="142">
        <v>10.51412</v>
      </c>
      <c r="D195" s="201">
        <v>316</v>
      </c>
    </row>
    <row r="196" spans="1:4" x14ac:dyDescent="0.3">
      <c r="A196" s="19" t="s">
        <v>415</v>
      </c>
      <c r="B196" s="16" t="s">
        <v>467</v>
      </c>
      <c r="C196" s="142">
        <v>2.545048</v>
      </c>
      <c r="D196" s="201">
        <v>278</v>
      </c>
    </row>
    <row r="197" spans="1:4" x14ac:dyDescent="0.3">
      <c r="A197" s="19" t="s">
        <v>415</v>
      </c>
      <c r="B197" s="16" t="s">
        <v>469</v>
      </c>
      <c r="C197" s="142">
        <v>-0.2138224</v>
      </c>
      <c r="D197" s="201">
        <v>219</v>
      </c>
    </row>
    <row r="198" spans="1:4" x14ac:dyDescent="0.3">
      <c r="A198" s="19" t="s">
        <v>415</v>
      </c>
      <c r="B198" s="16" t="s">
        <v>471</v>
      </c>
      <c r="C198" s="142">
        <v>-0.71527660000000004</v>
      </c>
      <c r="D198" s="201">
        <v>190</v>
      </c>
    </row>
    <row r="199" spans="1:4" x14ac:dyDescent="0.3">
      <c r="A199" s="19" t="s">
        <v>415</v>
      </c>
      <c r="B199" s="16" t="s">
        <v>473</v>
      </c>
      <c r="C199" s="142">
        <v>-0.38350139999999999</v>
      </c>
      <c r="D199" s="201">
        <v>210</v>
      </c>
    </row>
    <row r="200" spans="1:4" x14ac:dyDescent="0.3">
      <c r="A200" s="19" t="s">
        <v>415</v>
      </c>
      <c r="B200" s="16" t="s">
        <v>475</v>
      </c>
      <c r="C200" s="142">
        <v>-1.0897699999999999</v>
      </c>
      <c r="D200" s="201">
        <v>168</v>
      </c>
    </row>
    <row r="201" spans="1:4" x14ac:dyDescent="0.3">
      <c r="A201" s="19" t="s">
        <v>415</v>
      </c>
      <c r="B201" s="16" t="s">
        <v>477</v>
      </c>
      <c r="C201" s="142">
        <v>-1.9372689999999999</v>
      </c>
      <c r="D201" s="201">
        <v>92</v>
      </c>
    </row>
    <row r="202" spans="1:4" x14ac:dyDescent="0.3">
      <c r="A202" s="19" t="s">
        <v>415</v>
      </c>
      <c r="B202" s="16" t="s">
        <v>479</v>
      </c>
      <c r="C202" s="142">
        <v>-1.254877</v>
      </c>
      <c r="D202" s="201">
        <v>156</v>
      </c>
    </row>
    <row r="203" spans="1:4" x14ac:dyDescent="0.3">
      <c r="A203" s="19" t="s">
        <v>415</v>
      </c>
      <c r="B203" s="16" t="s">
        <v>481</v>
      </c>
      <c r="C203" s="142">
        <v>1.49</v>
      </c>
      <c r="D203" s="201">
        <v>265</v>
      </c>
    </row>
    <row r="204" spans="1:4" x14ac:dyDescent="0.3">
      <c r="A204" s="19" t="s">
        <v>415</v>
      </c>
      <c r="B204" s="16" t="s">
        <v>483</v>
      </c>
      <c r="C204" s="142">
        <v>2.7501199999999999</v>
      </c>
      <c r="D204" s="201">
        <v>283</v>
      </c>
    </row>
    <row r="205" spans="1:4" x14ac:dyDescent="0.3">
      <c r="A205" s="19" t="s">
        <v>415</v>
      </c>
      <c r="B205" s="16" t="s">
        <v>485</v>
      </c>
      <c r="C205" s="142">
        <v>2.6957460000000002</v>
      </c>
      <c r="D205" s="201">
        <v>282</v>
      </c>
    </row>
    <row r="206" spans="1:4" x14ac:dyDescent="0.3">
      <c r="A206" s="19" t="s">
        <v>415</v>
      </c>
      <c r="B206" s="16" t="s">
        <v>489</v>
      </c>
      <c r="C206" s="142">
        <v>13.1592</v>
      </c>
      <c r="D206" s="201">
        <v>328</v>
      </c>
    </row>
    <row r="207" spans="1:4" x14ac:dyDescent="0.3">
      <c r="A207" s="19" t="s">
        <v>415</v>
      </c>
      <c r="B207" s="16" t="s">
        <v>491</v>
      </c>
      <c r="C207" s="142">
        <v>12.627879999999999</v>
      </c>
      <c r="D207" s="201">
        <v>325</v>
      </c>
    </row>
    <row r="208" spans="1:4" x14ac:dyDescent="0.3">
      <c r="A208" s="19" t="s">
        <v>415</v>
      </c>
      <c r="B208" s="16" t="s">
        <v>493</v>
      </c>
      <c r="C208" s="142">
        <v>13.591480000000001</v>
      </c>
      <c r="D208" s="201">
        <v>330</v>
      </c>
    </row>
    <row r="209" spans="1:4" x14ac:dyDescent="0.3">
      <c r="A209" s="19" t="s">
        <v>415</v>
      </c>
      <c r="B209" s="16" t="s">
        <v>495</v>
      </c>
      <c r="C209" s="142">
        <v>12.79724</v>
      </c>
      <c r="D209" s="201">
        <v>326</v>
      </c>
    </row>
    <row r="210" spans="1:4" x14ac:dyDescent="0.3">
      <c r="A210" s="19" t="s">
        <v>415</v>
      </c>
      <c r="B210" s="16" t="s">
        <v>497</v>
      </c>
      <c r="C210" s="142">
        <v>11.72655</v>
      </c>
      <c r="D210" s="201">
        <v>320</v>
      </c>
    </row>
    <row r="211" spans="1:4" x14ac:dyDescent="0.3">
      <c r="A211" s="19" t="s">
        <v>415</v>
      </c>
      <c r="B211" s="16" t="s">
        <v>499</v>
      </c>
      <c r="C211" s="142">
        <v>7.718197</v>
      </c>
      <c r="D211" s="201">
        <v>306</v>
      </c>
    </row>
    <row r="212" spans="1:4" x14ac:dyDescent="0.3">
      <c r="A212" s="19" t="s">
        <v>415</v>
      </c>
      <c r="B212" s="16" t="s">
        <v>501</v>
      </c>
      <c r="C212" s="142">
        <v>12.42088</v>
      </c>
      <c r="D212" s="201">
        <v>324</v>
      </c>
    </row>
    <row r="213" spans="1:4" x14ac:dyDescent="0.3">
      <c r="A213" s="19" t="s">
        <v>415</v>
      </c>
      <c r="B213" s="16" t="s">
        <v>503</v>
      </c>
      <c r="C213" s="142">
        <v>11.17191</v>
      </c>
      <c r="D213" s="201">
        <v>318</v>
      </c>
    </row>
    <row r="214" spans="1:4" x14ac:dyDescent="0.3">
      <c r="A214" s="19" t="s">
        <v>415</v>
      </c>
      <c r="B214" s="16" t="s">
        <v>505</v>
      </c>
      <c r="C214" s="142">
        <v>12.868069999999999</v>
      </c>
      <c r="D214" s="201">
        <v>327</v>
      </c>
    </row>
    <row r="215" spans="1:4" x14ac:dyDescent="0.3">
      <c r="A215" s="19" t="s">
        <v>415</v>
      </c>
      <c r="B215" s="16" t="s">
        <v>507</v>
      </c>
      <c r="C215" s="142">
        <v>9.5328759999999999</v>
      </c>
      <c r="D215" s="201">
        <v>313</v>
      </c>
    </row>
    <row r="216" spans="1:4" x14ac:dyDescent="0.3">
      <c r="A216" s="19" t="s">
        <v>415</v>
      </c>
      <c r="B216" s="16" t="s">
        <v>509</v>
      </c>
      <c r="C216" s="142">
        <v>13.195589999999999</v>
      </c>
      <c r="D216" s="201">
        <v>329</v>
      </c>
    </row>
    <row r="217" spans="1:4" x14ac:dyDescent="0.3">
      <c r="A217" s="19" t="s">
        <v>415</v>
      </c>
      <c r="B217" s="16" t="s">
        <v>511</v>
      </c>
      <c r="C217" s="142">
        <v>11.71598</v>
      </c>
      <c r="D217" s="201">
        <v>319</v>
      </c>
    </row>
    <row r="218" spans="1:4" x14ac:dyDescent="0.3">
      <c r="A218" s="19" t="s">
        <v>415</v>
      </c>
      <c r="B218" s="16" t="s">
        <v>513</v>
      </c>
      <c r="C218" s="142">
        <v>9.7368210000000008</v>
      </c>
      <c r="D218" s="201">
        <v>314</v>
      </c>
    </row>
    <row r="219" spans="1:4" x14ac:dyDescent="0.3">
      <c r="A219" s="19" t="s">
        <v>515</v>
      </c>
      <c r="B219" s="16" t="s">
        <v>519</v>
      </c>
      <c r="C219" s="142">
        <v>1.1081890000000001</v>
      </c>
      <c r="D219" s="201">
        <v>256</v>
      </c>
    </row>
    <row r="220" spans="1:4" x14ac:dyDescent="0.3">
      <c r="A220" s="19" t="s">
        <v>515</v>
      </c>
      <c r="B220" s="16" t="s">
        <v>520</v>
      </c>
      <c r="C220" s="142">
        <v>-1.856052</v>
      </c>
      <c r="D220" s="201">
        <v>98</v>
      </c>
    </row>
    <row r="221" spans="1:4" x14ac:dyDescent="0.3">
      <c r="A221" s="19" t="s">
        <v>515</v>
      </c>
      <c r="B221" s="16" t="s">
        <v>522</v>
      </c>
      <c r="C221" s="142">
        <v>-2.244577</v>
      </c>
      <c r="D221" s="201">
        <v>72</v>
      </c>
    </row>
    <row r="222" spans="1:4" x14ac:dyDescent="0.3">
      <c r="A222" s="19" t="s">
        <v>515</v>
      </c>
      <c r="B222" s="16" t="s">
        <v>524</v>
      </c>
      <c r="C222" s="142">
        <v>-2.5455830000000002</v>
      </c>
      <c r="D222" s="201">
        <v>58</v>
      </c>
    </row>
    <row r="223" spans="1:4" x14ac:dyDescent="0.3">
      <c r="A223" s="19" t="s">
        <v>515</v>
      </c>
      <c r="B223" s="16" t="s">
        <v>526</v>
      </c>
      <c r="C223" s="142">
        <v>-2.0465689999999999</v>
      </c>
      <c r="D223" s="201">
        <v>81</v>
      </c>
    </row>
    <row r="224" spans="1:4" x14ac:dyDescent="0.3">
      <c r="A224" s="19" t="s">
        <v>515</v>
      </c>
      <c r="B224" s="16" t="s">
        <v>528</v>
      </c>
      <c r="C224" s="142">
        <v>-1.5577030000000001</v>
      </c>
      <c r="D224" s="201">
        <v>123</v>
      </c>
    </row>
    <row r="225" spans="1:4" x14ac:dyDescent="0.3">
      <c r="A225" s="19" t="s">
        <v>515</v>
      </c>
      <c r="B225" s="16" t="s">
        <v>530</v>
      </c>
      <c r="C225" s="142">
        <v>-1.856503</v>
      </c>
      <c r="D225" s="201">
        <v>97</v>
      </c>
    </row>
    <row r="226" spans="1:4" x14ac:dyDescent="0.3">
      <c r="A226" s="19" t="s">
        <v>515</v>
      </c>
      <c r="B226" s="16" t="s">
        <v>534</v>
      </c>
      <c r="C226" s="142">
        <v>-1.3035209999999999</v>
      </c>
      <c r="D226" s="201">
        <v>150</v>
      </c>
    </row>
    <row r="227" spans="1:4" x14ac:dyDescent="0.3">
      <c r="A227" s="19" t="s">
        <v>515</v>
      </c>
      <c r="B227" s="16" t="s">
        <v>535</v>
      </c>
      <c r="C227" s="142">
        <v>-2.0810909999999998</v>
      </c>
      <c r="D227" s="201">
        <v>77</v>
      </c>
    </row>
    <row r="228" spans="1:4" x14ac:dyDescent="0.3">
      <c r="A228" s="19" t="s">
        <v>515</v>
      </c>
      <c r="B228" s="16" t="s">
        <v>537</v>
      </c>
      <c r="C228" s="142">
        <v>-2.5373239999999999</v>
      </c>
      <c r="D228" s="201">
        <v>59</v>
      </c>
    </row>
    <row r="229" spans="1:4" x14ac:dyDescent="0.3">
      <c r="A229" s="19" t="s">
        <v>515</v>
      </c>
      <c r="B229" s="16" t="s">
        <v>539</v>
      </c>
      <c r="C229" s="142">
        <v>-1.913683</v>
      </c>
      <c r="D229" s="201">
        <v>96</v>
      </c>
    </row>
    <row r="230" spans="1:4" x14ac:dyDescent="0.3">
      <c r="A230" s="19" t="s">
        <v>515</v>
      </c>
      <c r="B230" s="16" t="s">
        <v>541</v>
      </c>
      <c r="C230" s="142">
        <v>-0.8829053</v>
      </c>
      <c r="D230" s="201">
        <v>177</v>
      </c>
    </row>
    <row r="231" spans="1:4" x14ac:dyDescent="0.3">
      <c r="A231" s="19" t="s">
        <v>515</v>
      </c>
      <c r="B231" s="16" t="s">
        <v>543</v>
      </c>
      <c r="C231" s="142">
        <v>-2.3215140000000001</v>
      </c>
      <c r="D231" s="201">
        <v>68</v>
      </c>
    </row>
    <row r="232" spans="1:4" x14ac:dyDescent="0.3">
      <c r="A232" s="19" t="s">
        <v>515</v>
      </c>
      <c r="B232" s="16" t="s">
        <v>547</v>
      </c>
      <c r="C232" s="142">
        <v>-1.8055129999999999</v>
      </c>
      <c r="D232" s="201">
        <v>104</v>
      </c>
    </row>
    <row r="233" spans="1:4" x14ac:dyDescent="0.3">
      <c r="A233" s="19" t="s">
        <v>515</v>
      </c>
      <c r="B233" s="16" t="s">
        <v>548</v>
      </c>
      <c r="C233" s="142">
        <v>-1.9598789999999999</v>
      </c>
      <c r="D233" s="201">
        <v>89</v>
      </c>
    </row>
    <row r="234" spans="1:4" x14ac:dyDescent="0.3">
      <c r="A234" s="19" t="s">
        <v>515</v>
      </c>
      <c r="B234" s="16" t="s">
        <v>552</v>
      </c>
      <c r="C234" s="142">
        <v>-2.8816739999999998</v>
      </c>
      <c r="D234" s="201">
        <v>46</v>
      </c>
    </row>
    <row r="235" spans="1:4" x14ac:dyDescent="0.3">
      <c r="A235" s="19" t="s">
        <v>515</v>
      </c>
      <c r="B235" s="16" t="s">
        <v>553</v>
      </c>
      <c r="C235" s="142">
        <v>-1.934329</v>
      </c>
      <c r="D235" s="201">
        <v>93</v>
      </c>
    </row>
    <row r="236" spans="1:4" x14ac:dyDescent="0.3">
      <c r="A236" s="19" t="s">
        <v>515</v>
      </c>
      <c r="B236" s="16" t="s">
        <v>555</v>
      </c>
      <c r="C236" s="142">
        <v>-2.3303050000000001</v>
      </c>
      <c r="D236" s="201">
        <v>67</v>
      </c>
    </row>
    <row r="237" spans="1:4" x14ac:dyDescent="0.3">
      <c r="A237" s="19" t="s">
        <v>515</v>
      </c>
      <c r="B237" s="16" t="s">
        <v>559</v>
      </c>
      <c r="C237" s="142">
        <v>-1.3647149999999999</v>
      </c>
      <c r="D237" s="201">
        <v>145</v>
      </c>
    </row>
    <row r="238" spans="1:4" x14ac:dyDescent="0.3">
      <c r="A238" s="19" t="s">
        <v>515</v>
      </c>
      <c r="B238" s="16" t="s">
        <v>560</v>
      </c>
      <c r="C238" s="142">
        <v>-1.469684</v>
      </c>
      <c r="D238" s="201">
        <v>137</v>
      </c>
    </row>
    <row r="239" spans="1:4" x14ac:dyDescent="0.3">
      <c r="A239" s="19" t="s">
        <v>515</v>
      </c>
      <c r="B239" s="16" t="s">
        <v>562</v>
      </c>
      <c r="C239" s="142">
        <v>-0.85042580000000001</v>
      </c>
      <c r="D239" s="201">
        <v>179</v>
      </c>
    </row>
    <row r="240" spans="1:4" x14ac:dyDescent="0.3">
      <c r="A240" s="19" t="s">
        <v>515</v>
      </c>
      <c r="B240" s="16" t="s">
        <v>564</v>
      </c>
      <c r="C240" s="142">
        <v>-1.3666119999999999</v>
      </c>
      <c r="D240" s="201">
        <v>144</v>
      </c>
    </row>
    <row r="241" spans="1:4" x14ac:dyDescent="0.3">
      <c r="A241" s="19" t="s">
        <v>515</v>
      </c>
      <c r="B241" s="16" t="s">
        <v>568</v>
      </c>
      <c r="C241" s="142">
        <v>-2.7989000000000002</v>
      </c>
      <c r="D241" s="201">
        <v>48</v>
      </c>
    </row>
    <row r="242" spans="1:4" x14ac:dyDescent="0.3">
      <c r="A242" s="19" t="s">
        <v>515</v>
      </c>
      <c r="B242" s="16" t="s">
        <v>569</v>
      </c>
      <c r="C242" s="142">
        <v>-2.7672829999999999</v>
      </c>
      <c r="D242" s="201">
        <v>49</v>
      </c>
    </row>
    <row r="243" spans="1:4" x14ac:dyDescent="0.3">
      <c r="A243" s="19" t="s">
        <v>515</v>
      </c>
      <c r="B243" s="16" t="s">
        <v>571</v>
      </c>
      <c r="C243" s="142">
        <v>-1.847526</v>
      </c>
      <c r="D243" s="201">
        <v>100</v>
      </c>
    </row>
    <row r="244" spans="1:4" x14ac:dyDescent="0.3">
      <c r="A244" s="19" t="s">
        <v>515</v>
      </c>
      <c r="B244" s="16" t="s">
        <v>573</v>
      </c>
      <c r="C244" s="142">
        <v>-2.4168059999999998</v>
      </c>
      <c r="D244" s="201">
        <v>64</v>
      </c>
    </row>
    <row r="245" spans="1:4" x14ac:dyDescent="0.3">
      <c r="A245" s="19" t="s">
        <v>575</v>
      </c>
      <c r="B245" s="16" t="s">
        <v>579</v>
      </c>
      <c r="C245" s="142">
        <v>3.5763259999999999</v>
      </c>
      <c r="D245" s="201">
        <v>288</v>
      </c>
    </row>
    <row r="246" spans="1:4" x14ac:dyDescent="0.3">
      <c r="A246" s="19" t="s">
        <v>575</v>
      </c>
      <c r="B246" s="16" t="s">
        <v>583</v>
      </c>
      <c r="C246" s="142">
        <v>9.8526640000000008</v>
      </c>
      <c r="D246" s="201">
        <v>315</v>
      </c>
    </row>
    <row r="247" spans="1:4" x14ac:dyDescent="0.3">
      <c r="A247" s="19" t="s">
        <v>575</v>
      </c>
      <c r="B247" s="16" t="s">
        <v>585</v>
      </c>
      <c r="C247" s="142">
        <v>-0.29304419999999998</v>
      </c>
      <c r="D247" s="201">
        <v>215</v>
      </c>
    </row>
    <row r="248" spans="1:4" x14ac:dyDescent="0.3">
      <c r="A248" s="19" t="s">
        <v>575</v>
      </c>
      <c r="B248" s="16" t="s">
        <v>587</v>
      </c>
      <c r="C248" s="142">
        <v>-7.8886800000000007E-2</v>
      </c>
      <c r="D248" s="201">
        <v>223</v>
      </c>
    </row>
    <row r="249" spans="1:4" x14ac:dyDescent="0.3">
      <c r="A249" s="19" t="s">
        <v>575</v>
      </c>
      <c r="B249" s="16" t="s">
        <v>589</v>
      </c>
      <c r="C249" s="142">
        <v>2.0999490000000001</v>
      </c>
      <c r="D249" s="201">
        <v>275</v>
      </c>
    </row>
    <row r="250" spans="1:4" x14ac:dyDescent="0.3">
      <c r="A250" s="19" t="s">
        <v>575</v>
      </c>
      <c r="B250" s="16" t="s">
        <v>591</v>
      </c>
      <c r="C250" s="142">
        <v>2.615907</v>
      </c>
      <c r="D250" s="201">
        <v>281</v>
      </c>
    </row>
    <row r="251" spans="1:4" x14ac:dyDescent="0.3">
      <c r="A251" s="19" t="s">
        <v>575</v>
      </c>
      <c r="B251" s="16" t="s">
        <v>593</v>
      </c>
      <c r="C251" s="142">
        <v>-1.2962590000000001</v>
      </c>
      <c r="D251" s="201">
        <v>151</v>
      </c>
    </row>
    <row r="252" spans="1:4" x14ac:dyDescent="0.3">
      <c r="A252" s="19" t="s">
        <v>575</v>
      </c>
      <c r="B252" s="16" t="s">
        <v>595</v>
      </c>
      <c r="C252" s="142">
        <v>0.37243929999999997</v>
      </c>
      <c r="D252" s="201">
        <v>242</v>
      </c>
    </row>
    <row r="253" spans="1:4" x14ac:dyDescent="0.3">
      <c r="A253" s="19" t="s">
        <v>597</v>
      </c>
      <c r="B253" s="16" t="s">
        <v>600</v>
      </c>
      <c r="C253" s="142">
        <v>1.918123</v>
      </c>
      <c r="D253" s="201">
        <v>272</v>
      </c>
    </row>
    <row r="254" spans="1:4" x14ac:dyDescent="0.3">
      <c r="A254" s="19" t="s">
        <v>597</v>
      </c>
      <c r="B254" s="16" t="s">
        <v>601</v>
      </c>
      <c r="C254" s="142">
        <v>-2.3544040000000002</v>
      </c>
      <c r="D254" s="201">
        <v>65</v>
      </c>
    </row>
    <row r="255" spans="1:4" x14ac:dyDescent="0.3">
      <c r="A255" s="19" t="s">
        <v>597</v>
      </c>
      <c r="B255" s="16" t="s">
        <v>603</v>
      </c>
      <c r="C255" s="142">
        <v>-2.2341530000000001</v>
      </c>
      <c r="D255" s="201">
        <v>73</v>
      </c>
    </row>
    <row r="256" spans="1:4" x14ac:dyDescent="0.3">
      <c r="A256" s="19" t="s">
        <v>597</v>
      </c>
      <c r="B256" s="16" t="s">
        <v>605</v>
      </c>
      <c r="C256" s="142">
        <v>-1.5515909999999999</v>
      </c>
      <c r="D256" s="201">
        <v>125</v>
      </c>
    </row>
    <row r="257" spans="1:4" x14ac:dyDescent="0.3">
      <c r="A257" s="19" t="s">
        <v>597</v>
      </c>
      <c r="B257" s="16" t="s">
        <v>607</v>
      </c>
      <c r="C257" s="142">
        <v>-0.57180470000000005</v>
      </c>
      <c r="D257" s="201">
        <v>198</v>
      </c>
    </row>
    <row r="258" spans="1:4" x14ac:dyDescent="0.3">
      <c r="A258" s="19" t="s">
        <v>597</v>
      </c>
      <c r="B258" s="16" t="s">
        <v>609</v>
      </c>
      <c r="C258" s="142">
        <v>-1.5178119999999999</v>
      </c>
      <c r="D258" s="201">
        <v>128</v>
      </c>
    </row>
    <row r="259" spans="1:4" x14ac:dyDescent="0.3">
      <c r="A259" s="19" t="s">
        <v>597</v>
      </c>
      <c r="B259" s="16" t="s">
        <v>611</v>
      </c>
      <c r="C259" s="142">
        <v>-0.91338430000000004</v>
      </c>
      <c r="D259" s="201">
        <v>175</v>
      </c>
    </row>
    <row r="260" spans="1:4" x14ac:dyDescent="0.3">
      <c r="A260" s="19" t="s">
        <v>597</v>
      </c>
      <c r="B260" s="16" t="s">
        <v>613</v>
      </c>
      <c r="C260" s="142">
        <v>-1.1485890000000001</v>
      </c>
      <c r="D260" s="201">
        <v>164</v>
      </c>
    </row>
    <row r="261" spans="1:4" x14ac:dyDescent="0.3">
      <c r="A261" s="19" t="s">
        <v>597</v>
      </c>
      <c r="B261" s="16" t="s">
        <v>617</v>
      </c>
      <c r="C261" s="142">
        <v>1.3123320000000001</v>
      </c>
      <c r="D261" s="201">
        <v>261</v>
      </c>
    </row>
    <row r="262" spans="1:4" x14ac:dyDescent="0.3">
      <c r="A262" s="19" t="s">
        <v>597</v>
      </c>
      <c r="B262" s="16" t="s">
        <v>618</v>
      </c>
      <c r="C262" s="142">
        <v>-1.4786809999999999</v>
      </c>
      <c r="D262" s="201">
        <v>135</v>
      </c>
    </row>
    <row r="263" spans="1:4" x14ac:dyDescent="0.3">
      <c r="A263" s="19" t="s">
        <v>597</v>
      </c>
      <c r="B263" s="16" t="s">
        <v>620</v>
      </c>
      <c r="C263" s="142">
        <v>-2.2319100000000001</v>
      </c>
      <c r="D263" s="201">
        <v>74</v>
      </c>
    </row>
    <row r="264" spans="1:4" x14ac:dyDescent="0.3">
      <c r="A264" s="19" t="s">
        <v>597</v>
      </c>
      <c r="B264" s="16" t="s">
        <v>622</v>
      </c>
      <c r="C264" s="142">
        <v>-0.50009329999999996</v>
      </c>
      <c r="D264" s="201">
        <v>201</v>
      </c>
    </row>
    <row r="265" spans="1:4" x14ac:dyDescent="0.3">
      <c r="A265" s="19" t="s">
        <v>597</v>
      </c>
      <c r="B265" s="16" t="s">
        <v>624</v>
      </c>
      <c r="C265" s="142">
        <v>-1.577215</v>
      </c>
      <c r="D265" s="201">
        <v>122</v>
      </c>
    </row>
    <row r="266" spans="1:4" x14ac:dyDescent="0.3">
      <c r="A266" s="19" t="s">
        <v>597</v>
      </c>
      <c r="B266" s="16" t="s">
        <v>626</v>
      </c>
      <c r="C266" s="142">
        <v>-1.952367</v>
      </c>
      <c r="D266" s="201">
        <v>90</v>
      </c>
    </row>
    <row r="267" spans="1:4" x14ac:dyDescent="0.3">
      <c r="A267" s="19" t="s">
        <v>597</v>
      </c>
      <c r="B267" s="16" t="s">
        <v>630</v>
      </c>
      <c r="C267" s="142">
        <v>2.288897</v>
      </c>
      <c r="D267" s="201">
        <v>276</v>
      </c>
    </row>
    <row r="268" spans="1:4" x14ac:dyDescent="0.3">
      <c r="A268" s="19" t="s">
        <v>597</v>
      </c>
      <c r="B268" s="16" t="s">
        <v>631</v>
      </c>
      <c r="C268" s="142">
        <v>-1.98237</v>
      </c>
      <c r="D268" s="201">
        <v>85</v>
      </c>
    </row>
    <row r="269" spans="1:4" x14ac:dyDescent="0.3">
      <c r="A269" s="19" t="s">
        <v>597</v>
      </c>
      <c r="B269" s="16" t="s">
        <v>633</v>
      </c>
      <c r="C269" s="142">
        <v>2.3169499999999999E-2</v>
      </c>
      <c r="D269" s="201">
        <v>229</v>
      </c>
    </row>
    <row r="270" spans="1:4" x14ac:dyDescent="0.3">
      <c r="A270" s="19" t="s">
        <v>597</v>
      </c>
      <c r="B270" s="16" t="s">
        <v>635</v>
      </c>
      <c r="C270" s="142">
        <v>-1.27488</v>
      </c>
      <c r="D270" s="201">
        <v>155</v>
      </c>
    </row>
    <row r="271" spans="1:4" x14ac:dyDescent="0.3">
      <c r="A271" s="19" t="s">
        <v>597</v>
      </c>
      <c r="B271" s="16" t="s">
        <v>637</v>
      </c>
      <c r="C271" s="142">
        <v>-0.68470909999999996</v>
      </c>
      <c r="D271" s="201">
        <v>193</v>
      </c>
    </row>
    <row r="272" spans="1:4" x14ac:dyDescent="0.3">
      <c r="A272" s="19" t="s">
        <v>597</v>
      </c>
      <c r="B272" s="16" t="s">
        <v>639</v>
      </c>
      <c r="C272" s="142">
        <v>-0.73445170000000004</v>
      </c>
      <c r="D272" s="201">
        <v>188</v>
      </c>
    </row>
    <row r="273" spans="1:4" x14ac:dyDescent="0.3">
      <c r="A273" s="19" t="s">
        <v>597</v>
      </c>
      <c r="B273" s="16" t="s">
        <v>643</v>
      </c>
      <c r="C273" s="142">
        <v>-1.3474969999999999</v>
      </c>
      <c r="D273" s="201">
        <v>148</v>
      </c>
    </row>
    <row r="274" spans="1:4" x14ac:dyDescent="0.3">
      <c r="A274" s="19" t="s">
        <v>597</v>
      </c>
      <c r="B274" s="16" t="s">
        <v>644</v>
      </c>
      <c r="C274" s="142">
        <v>-2.0598770000000002</v>
      </c>
      <c r="D274" s="201">
        <v>80</v>
      </c>
    </row>
    <row r="275" spans="1:4" x14ac:dyDescent="0.3">
      <c r="A275" s="19" t="s">
        <v>597</v>
      </c>
      <c r="B275" s="16" t="s">
        <v>646</v>
      </c>
      <c r="C275" s="142">
        <v>-1.922828</v>
      </c>
      <c r="D275" s="201">
        <v>95</v>
      </c>
    </row>
    <row r="276" spans="1:4" x14ac:dyDescent="0.3">
      <c r="A276" s="19" t="s">
        <v>597</v>
      </c>
      <c r="B276" s="16" t="s">
        <v>648</v>
      </c>
      <c r="C276" s="142">
        <v>-1.7403219999999999</v>
      </c>
      <c r="D276" s="201">
        <v>109</v>
      </c>
    </row>
    <row r="277" spans="1:4" x14ac:dyDescent="0.3">
      <c r="A277" s="19" t="s">
        <v>597</v>
      </c>
      <c r="B277" s="16" t="s">
        <v>650</v>
      </c>
      <c r="C277" s="142">
        <v>-0.52985459999999995</v>
      </c>
      <c r="D277" s="201">
        <v>199</v>
      </c>
    </row>
    <row r="278" spans="1:4" x14ac:dyDescent="0.3">
      <c r="A278" s="19" t="s">
        <v>597</v>
      </c>
      <c r="B278" s="16" t="s">
        <v>652</v>
      </c>
      <c r="C278" s="142">
        <v>-1.468119</v>
      </c>
      <c r="D278" s="201">
        <v>138</v>
      </c>
    </row>
    <row r="279" spans="1:4" x14ac:dyDescent="0.3">
      <c r="A279" s="19" t="s">
        <v>597</v>
      </c>
      <c r="B279" s="16" t="s">
        <v>654</v>
      </c>
      <c r="C279" s="142">
        <v>-3.0736520000000001</v>
      </c>
      <c r="D279" s="201">
        <v>37</v>
      </c>
    </row>
    <row r="280" spans="1:4" x14ac:dyDescent="0.3">
      <c r="A280" s="19" t="s">
        <v>597</v>
      </c>
      <c r="B280" s="16" t="s">
        <v>656</v>
      </c>
      <c r="C280" s="142">
        <v>-0.91006779999999998</v>
      </c>
      <c r="D280" s="201">
        <v>176</v>
      </c>
    </row>
    <row r="281" spans="1:4" x14ac:dyDescent="0.3">
      <c r="A281" s="19" t="s">
        <v>658</v>
      </c>
      <c r="B281" s="16" t="s">
        <v>662</v>
      </c>
      <c r="C281" s="142">
        <v>3.8909989999999999</v>
      </c>
      <c r="D281" s="201">
        <v>290</v>
      </c>
    </row>
    <row r="282" spans="1:4" x14ac:dyDescent="0.3">
      <c r="A282" s="19" t="s">
        <v>658</v>
      </c>
      <c r="B282" s="16" t="s">
        <v>663</v>
      </c>
      <c r="C282" s="142">
        <v>-9.0419999999999997E-4</v>
      </c>
      <c r="D282" s="201">
        <v>227</v>
      </c>
    </row>
    <row r="283" spans="1:4" x14ac:dyDescent="0.3">
      <c r="A283" s="19" t="s">
        <v>658</v>
      </c>
      <c r="B283" s="16" t="s">
        <v>665</v>
      </c>
      <c r="C283" s="142">
        <v>-1.1898070000000001</v>
      </c>
      <c r="D283" s="201">
        <v>162</v>
      </c>
    </row>
    <row r="284" spans="1:4" x14ac:dyDescent="0.3">
      <c r="A284" s="19" t="s">
        <v>658</v>
      </c>
      <c r="B284" s="16" t="s">
        <v>667</v>
      </c>
      <c r="C284" s="142">
        <v>-1.374169</v>
      </c>
      <c r="D284" s="201">
        <v>143</v>
      </c>
    </row>
    <row r="285" spans="1:4" x14ac:dyDescent="0.3">
      <c r="A285" s="19" t="s">
        <v>658</v>
      </c>
      <c r="B285" s="16" t="s">
        <v>669</v>
      </c>
      <c r="C285" s="142">
        <v>1.651041</v>
      </c>
      <c r="D285" s="201">
        <v>267</v>
      </c>
    </row>
    <row r="286" spans="1:4" x14ac:dyDescent="0.3">
      <c r="A286" s="19" t="s">
        <v>658</v>
      </c>
      <c r="B286" s="16" t="s">
        <v>671</v>
      </c>
      <c r="C286" s="142">
        <v>0.32724779999999998</v>
      </c>
      <c r="D286" s="201">
        <v>238</v>
      </c>
    </row>
    <row r="287" spans="1:4" x14ac:dyDescent="0.3">
      <c r="A287" s="19" t="s">
        <v>658</v>
      </c>
      <c r="B287" s="16" t="s">
        <v>673</v>
      </c>
      <c r="C287" s="142">
        <v>-1.19333</v>
      </c>
      <c r="D287" s="201">
        <v>160</v>
      </c>
    </row>
    <row r="288" spans="1:4" x14ac:dyDescent="0.3">
      <c r="A288" s="19" t="s">
        <v>658</v>
      </c>
      <c r="B288" s="16" t="s">
        <v>675</v>
      </c>
      <c r="C288" s="142">
        <v>-0.41528739999999997</v>
      </c>
      <c r="D288" s="201">
        <v>207</v>
      </c>
    </row>
    <row r="289" spans="1:4" x14ac:dyDescent="0.3">
      <c r="A289" s="19" t="s">
        <v>658</v>
      </c>
      <c r="B289" s="16" t="s">
        <v>677</v>
      </c>
      <c r="C289" s="142">
        <v>-1.2853399999999999E-2</v>
      </c>
      <c r="D289" s="201">
        <v>226</v>
      </c>
    </row>
    <row r="290" spans="1:4" x14ac:dyDescent="0.3">
      <c r="A290" s="19" t="s">
        <v>658</v>
      </c>
      <c r="B290" s="16" t="s">
        <v>679</v>
      </c>
      <c r="C290" s="142">
        <v>0.98937799999999998</v>
      </c>
      <c r="D290" s="201">
        <v>255</v>
      </c>
    </row>
    <row r="291" spans="1:4" x14ac:dyDescent="0.3">
      <c r="A291" s="19" t="s">
        <v>658</v>
      </c>
      <c r="B291" s="16" t="s">
        <v>683</v>
      </c>
      <c r="C291" s="142">
        <v>-9.6809999999999993E-2</v>
      </c>
      <c r="D291" s="201">
        <v>222</v>
      </c>
    </row>
    <row r="292" spans="1:4" x14ac:dyDescent="0.3">
      <c r="A292" s="19" t="s">
        <v>658</v>
      </c>
      <c r="B292" s="16" t="s">
        <v>684</v>
      </c>
      <c r="C292" s="142">
        <v>-0.67000210000000004</v>
      </c>
      <c r="D292" s="201">
        <v>194</v>
      </c>
    </row>
    <row r="293" spans="1:4" x14ac:dyDescent="0.3">
      <c r="A293" s="19" t="s">
        <v>658</v>
      </c>
      <c r="B293" s="16" t="s">
        <v>686</v>
      </c>
      <c r="C293" s="142">
        <v>0.3479449</v>
      </c>
      <c r="D293" s="201">
        <v>239</v>
      </c>
    </row>
    <row r="294" spans="1:4" x14ac:dyDescent="0.3">
      <c r="A294" s="19" t="s">
        <v>658</v>
      </c>
      <c r="B294" s="16" t="s">
        <v>688</v>
      </c>
      <c r="C294" s="142">
        <v>-1.120511</v>
      </c>
      <c r="D294" s="201">
        <v>165</v>
      </c>
    </row>
    <row r="295" spans="1:4" x14ac:dyDescent="0.3">
      <c r="A295" s="19" t="s">
        <v>658</v>
      </c>
      <c r="B295" s="16" t="s">
        <v>690</v>
      </c>
      <c r="C295" s="142">
        <v>-3.1557750000000002</v>
      </c>
      <c r="D295" s="201">
        <v>35</v>
      </c>
    </row>
    <row r="296" spans="1:4" x14ac:dyDescent="0.3">
      <c r="A296" s="19" t="s">
        <v>658</v>
      </c>
      <c r="B296" s="16" t="s">
        <v>692</v>
      </c>
      <c r="C296" s="142">
        <v>-3.4163670000000002</v>
      </c>
      <c r="D296" s="201">
        <v>30</v>
      </c>
    </row>
    <row r="297" spans="1:4" x14ac:dyDescent="0.3">
      <c r="A297" s="19" t="s">
        <v>658</v>
      </c>
      <c r="B297" s="16" t="s">
        <v>694</v>
      </c>
      <c r="C297" s="142">
        <v>-1.827148</v>
      </c>
      <c r="D297" s="201">
        <v>101</v>
      </c>
    </row>
    <row r="298" spans="1:4" x14ac:dyDescent="0.3">
      <c r="A298" s="19" t="s">
        <v>658</v>
      </c>
      <c r="B298" s="16" t="s">
        <v>698</v>
      </c>
      <c r="C298" s="142">
        <v>1.2618210000000001</v>
      </c>
      <c r="D298" s="201">
        <v>259</v>
      </c>
    </row>
    <row r="299" spans="1:4" x14ac:dyDescent="0.3">
      <c r="A299" s="19" t="s">
        <v>658</v>
      </c>
      <c r="B299" s="16" t="s">
        <v>699</v>
      </c>
      <c r="C299" s="142">
        <v>0.30250670000000002</v>
      </c>
      <c r="D299" s="201">
        <v>237</v>
      </c>
    </row>
    <row r="300" spans="1:4" x14ac:dyDescent="0.3">
      <c r="A300" s="19" t="s">
        <v>658</v>
      </c>
      <c r="B300" s="16" t="s">
        <v>701</v>
      </c>
      <c r="C300" s="142">
        <v>-2.7332169999999998</v>
      </c>
      <c r="D300" s="201">
        <v>50</v>
      </c>
    </row>
    <row r="301" spans="1:4" x14ac:dyDescent="0.3">
      <c r="A301" s="19" t="s">
        <v>658</v>
      </c>
      <c r="B301" s="16" t="s">
        <v>703</v>
      </c>
      <c r="C301" s="142">
        <v>-0.26276529999999998</v>
      </c>
      <c r="D301" s="201">
        <v>216</v>
      </c>
    </row>
    <row r="302" spans="1:4" x14ac:dyDescent="0.3">
      <c r="A302" s="19" t="s">
        <v>658</v>
      </c>
      <c r="B302" s="16" t="s">
        <v>707</v>
      </c>
      <c r="C302" s="142">
        <v>3.0066730000000002</v>
      </c>
      <c r="D302" s="201">
        <v>285</v>
      </c>
    </row>
    <row r="303" spans="1:4" x14ac:dyDescent="0.3">
      <c r="A303" s="19" t="s">
        <v>658</v>
      </c>
      <c r="B303" s="16" t="s">
        <v>708</v>
      </c>
      <c r="C303" s="142">
        <v>0.88795100000000005</v>
      </c>
      <c r="D303" s="201">
        <v>253</v>
      </c>
    </row>
    <row r="304" spans="1:4" x14ac:dyDescent="0.3">
      <c r="A304" s="19" t="s">
        <v>658</v>
      </c>
      <c r="B304" s="16" t="s">
        <v>710</v>
      </c>
      <c r="C304" s="142">
        <v>-3.52949</v>
      </c>
      <c r="D304" s="201">
        <v>28</v>
      </c>
    </row>
    <row r="305" spans="1:4" x14ac:dyDescent="0.3">
      <c r="A305" s="19" t="s">
        <v>658</v>
      </c>
      <c r="B305" s="16" t="s">
        <v>712</v>
      </c>
      <c r="C305" s="142">
        <v>-3.0723099999999999</v>
      </c>
      <c r="D305" s="201">
        <v>39</v>
      </c>
    </row>
    <row r="306" spans="1:4" x14ac:dyDescent="0.3">
      <c r="A306" s="19" t="s">
        <v>658</v>
      </c>
      <c r="B306" s="16" t="s">
        <v>716</v>
      </c>
      <c r="C306" s="142">
        <v>-0.44098999999999999</v>
      </c>
      <c r="D306" s="201">
        <v>205</v>
      </c>
    </row>
    <row r="307" spans="1:4" x14ac:dyDescent="0.3">
      <c r="A307" s="19" t="s">
        <v>658</v>
      </c>
      <c r="B307" s="16" t="s">
        <v>718</v>
      </c>
      <c r="C307" s="142">
        <v>-3.7680129999999998</v>
      </c>
      <c r="D307" s="201">
        <v>25</v>
      </c>
    </row>
    <row r="308" spans="1:4" x14ac:dyDescent="0.3">
      <c r="A308" s="19" t="s">
        <v>658</v>
      </c>
      <c r="B308" s="16" t="s">
        <v>722</v>
      </c>
      <c r="C308" s="142">
        <v>-3.2393749999999999</v>
      </c>
      <c r="D308" s="201">
        <v>34</v>
      </c>
    </row>
    <row r="309" spans="1:4" x14ac:dyDescent="0.3">
      <c r="A309" s="19" t="s">
        <v>658</v>
      </c>
      <c r="B309" s="16" t="s">
        <v>724</v>
      </c>
      <c r="C309" s="142">
        <v>-1.5836509999999999</v>
      </c>
      <c r="D309" s="201">
        <v>121</v>
      </c>
    </row>
    <row r="310" spans="1:4" x14ac:dyDescent="0.3">
      <c r="A310" s="19" t="s">
        <v>658</v>
      </c>
      <c r="B310" s="16" t="s">
        <v>728</v>
      </c>
      <c r="C310" s="142">
        <v>4.7460829999999996</v>
      </c>
      <c r="D310" s="201">
        <v>293</v>
      </c>
    </row>
    <row r="311" spans="1:4" x14ac:dyDescent="0.3">
      <c r="A311" s="19" t="s">
        <v>658</v>
      </c>
      <c r="B311" s="16" t="s">
        <v>729</v>
      </c>
      <c r="C311" s="142">
        <v>1.203238</v>
      </c>
      <c r="D311" s="201">
        <v>257</v>
      </c>
    </row>
    <row r="312" spans="1:4" x14ac:dyDescent="0.3">
      <c r="A312" s="19" t="s">
        <v>658</v>
      </c>
      <c r="B312" s="16" t="s">
        <v>731</v>
      </c>
      <c r="C312" s="142">
        <v>-1.238667</v>
      </c>
      <c r="D312" s="201">
        <v>157</v>
      </c>
    </row>
    <row r="313" spans="1:4" x14ac:dyDescent="0.3">
      <c r="A313" s="19" t="s">
        <v>658</v>
      </c>
      <c r="B313" s="16" t="s">
        <v>735</v>
      </c>
      <c r="C313" s="142">
        <v>0.25023960000000001</v>
      </c>
      <c r="D313" s="201">
        <v>236</v>
      </c>
    </row>
    <row r="314" spans="1:4" x14ac:dyDescent="0.3">
      <c r="A314" s="19" t="s">
        <v>658</v>
      </c>
      <c r="B314" s="16" t="s">
        <v>736</v>
      </c>
      <c r="C314" s="142">
        <v>0.71442340000000004</v>
      </c>
      <c r="D314" s="201">
        <v>250</v>
      </c>
    </row>
    <row r="315" spans="1:4" x14ac:dyDescent="0.3">
      <c r="A315" s="19" t="s">
        <v>658</v>
      </c>
      <c r="B315" s="16" t="s">
        <v>738</v>
      </c>
      <c r="C315" s="142">
        <v>-1.052802</v>
      </c>
      <c r="D315" s="201">
        <v>170</v>
      </c>
    </row>
    <row r="316" spans="1:4" x14ac:dyDescent="0.3">
      <c r="A316" s="19" t="s">
        <v>658</v>
      </c>
      <c r="B316" s="16" t="s">
        <v>740</v>
      </c>
      <c r="C316" s="142">
        <v>-0.34596300000000002</v>
      </c>
      <c r="D316" s="201">
        <v>212</v>
      </c>
    </row>
    <row r="317" spans="1:4" x14ac:dyDescent="0.3">
      <c r="A317" s="19" t="s">
        <v>658</v>
      </c>
      <c r="B317" s="16" t="s">
        <v>742</v>
      </c>
      <c r="C317" s="142">
        <v>-1.3565860000000001</v>
      </c>
      <c r="D317" s="201">
        <v>147</v>
      </c>
    </row>
    <row r="318" spans="1:4" x14ac:dyDescent="0.3">
      <c r="A318" s="19" t="s">
        <v>658</v>
      </c>
      <c r="B318" s="16" t="s">
        <v>744</v>
      </c>
      <c r="C318" s="142">
        <v>-1.826686</v>
      </c>
      <c r="D318" s="201">
        <v>102</v>
      </c>
    </row>
    <row r="319" spans="1:4" x14ac:dyDescent="0.3">
      <c r="A319" s="19" t="s">
        <v>658</v>
      </c>
      <c r="B319" s="16" t="s">
        <v>746</v>
      </c>
      <c r="C319" s="142">
        <v>-0.41541250000000002</v>
      </c>
      <c r="D319" s="201">
        <v>206</v>
      </c>
    </row>
    <row r="320" spans="1:4" x14ac:dyDescent="0.3">
      <c r="A320" s="19" t="s">
        <v>658</v>
      </c>
      <c r="B320" s="16" t="s">
        <v>748</v>
      </c>
      <c r="C320" s="142">
        <v>-4.6570400000000003</v>
      </c>
      <c r="D320" s="201">
        <v>13</v>
      </c>
    </row>
    <row r="321" spans="1:4" x14ac:dyDescent="0.3">
      <c r="A321" s="19" t="s">
        <v>658</v>
      </c>
      <c r="B321" s="16" t="s">
        <v>752</v>
      </c>
      <c r="C321" s="142">
        <v>-1.6243240000000001</v>
      </c>
      <c r="D321" s="201">
        <v>119</v>
      </c>
    </row>
    <row r="322" spans="1:4" x14ac:dyDescent="0.3">
      <c r="A322" s="19" t="s">
        <v>658</v>
      </c>
      <c r="B322" s="16" t="s">
        <v>753</v>
      </c>
      <c r="C322" s="142">
        <v>-0.25218930000000001</v>
      </c>
      <c r="D322" s="201">
        <v>217</v>
      </c>
    </row>
    <row r="323" spans="1:4" x14ac:dyDescent="0.3">
      <c r="A323" s="19" t="s">
        <v>658</v>
      </c>
      <c r="B323" s="16" t="s">
        <v>756</v>
      </c>
      <c r="C323" s="142">
        <v>3.3002539999999998</v>
      </c>
      <c r="D323" s="201">
        <v>286</v>
      </c>
    </row>
    <row r="324" spans="1:4" x14ac:dyDescent="0.3">
      <c r="A324" s="19" t="s">
        <v>658</v>
      </c>
      <c r="B324" s="16" t="s">
        <v>757</v>
      </c>
      <c r="C324" s="142">
        <v>-2.9136150000000001</v>
      </c>
      <c r="D324" s="201">
        <v>43</v>
      </c>
    </row>
    <row r="325" spans="1:4" x14ac:dyDescent="0.3">
      <c r="A325" s="19" t="s">
        <v>658</v>
      </c>
      <c r="B325" s="16" t="s">
        <v>759</v>
      </c>
      <c r="C325" s="142">
        <v>-5.7185360000000003</v>
      </c>
      <c r="D325" s="201">
        <v>4</v>
      </c>
    </row>
    <row r="326" spans="1:4" x14ac:dyDescent="0.3">
      <c r="A326" s="19" t="s">
        <v>658</v>
      </c>
      <c r="B326" s="16" t="s">
        <v>762</v>
      </c>
      <c r="C326" s="142">
        <v>1.409038</v>
      </c>
      <c r="D326" s="201">
        <v>263</v>
      </c>
    </row>
    <row r="327" spans="1:4" x14ac:dyDescent="0.3">
      <c r="A327" s="19" t="s">
        <v>658</v>
      </c>
      <c r="B327" s="16" t="s">
        <v>763</v>
      </c>
      <c r="C327" s="142">
        <v>-4.0998799999999997</v>
      </c>
      <c r="D327" s="201">
        <v>21</v>
      </c>
    </row>
    <row r="328" spans="1:4" x14ac:dyDescent="0.3">
      <c r="A328" s="19" t="s">
        <v>658</v>
      </c>
      <c r="B328" s="16" t="s">
        <v>765</v>
      </c>
      <c r="C328" s="142">
        <v>-0.70554050000000001</v>
      </c>
      <c r="D328" s="201">
        <v>192</v>
      </c>
    </row>
    <row r="329" spans="1:4" x14ac:dyDescent="0.3">
      <c r="A329" s="19" t="s">
        <v>658</v>
      </c>
      <c r="B329" s="16" t="s">
        <v>767</v>
      </c>
      <c r="C329" s="142">
        <v>2.58873</v>
      </c>
      <c r="D329" s="201">
        <v>280</v>
      </c>
    </row>
    <row r="330" spans="1:4" x14ac:dyDescent="0.3">
      <c r="A330" s="19" t="s">
        <v>658</v>
      </c>
      <c r="B330" s="16" t="s">
        <v>771</v>
      </c>
      <c r="C330" s="142">
        <v>-2.4953630000000002</v>
      </c>
      <c r="D330" s="201">
        <v>62</v>
      </c>
    </row>
    <row r="331" spans="1:4" x14ac:dyDescent="0.3">
      <c r="A331" s="19" t="s">
        <v>658</v>
      </c>
      <c r="B331" s="16" t="s">
        <v>772</v>
      </c>
      <c r="C331" s="142">
        <v>-3.986351</v>
      </c>
      <c r="D331" s="201">
        <v>22</v>
      </c>
    </row>
    <row r="332" spans="1:4" x14ac:dyDescent="0.3">
      <c r="A332" s="19" t="s">
        <v>658</v>
      </c>
      <c r="B332" s="16" t="s">
        <v>774</v>
      </c>
      <c r="C332" s="142">
        <v>-3.2931819999999998</v>
      </c>
      <c r="D332" s="201">
        <v>33</v>
      </c>
    </row>
    <row r="333" spans="1:4" x14ac:dyDescent="0.3">
      <c r="A333" s="19" t="s">
        <v>658</v>
      </c>
      <c r="B333" s="16" t="s">
        <v>778</v>
      </c>
      <c r="C333" s="142">
        <v>4.4407709999999998</v>
      </c>
      <c r="D333" s="201">
        <v>292</v>
      </c>
    </row>
    <row r="334" spans="1:4" x14ac:dyDescent="0.3">
      <c r="A334" s="19" t="s">
        <v>658</v>
      </c>
      <c r="B334" s="16" t="s">
        <v>781</v>
      </c>
      <c r="C334" s="142">
        <v>-0.58317379999999996</v>
      </c>
      <c r="D334" s="201">
        <v>197</v>
      </c>
    </row>
    <row r="335" spans="1:4" ht="15" thickBot="1" x14ac:dyDescent="0.35">
      <c r="A335" s="20" t="s">
        <v>658</v>
      </c>
      <c r="B335" s="22" t="s">
        <v>782</v>
      </c>
      <c r="C335" s="144">
        <v>0.4268575</v>
      </c>
      <c r="D335" s="202">
        <v>244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5"/>
  <sheetViews>
    <sheetView workbookViewId="0">
      <selection sqref="A1:B1048576"/>
    </sheetView>
  </sheetViews>
  <sheetFormatPr defaultRowHeight="14.4" x14ac:dyDescent="0.3"/>
  <cols>
    <col min="1" max="1" width="6.6640625" style="2" customWidth="1"/>
    <col min="2" max="2" width="10.6640625" style="2" customWidth="1"/>
    <col min="3" max="8" width="10.6640625" style="59" customWidth="1"/>
  </cols>
  <sheetData>
    <row r="1" spans="1:8" ht="15" thickBot="1" x14ac:dyDescent="0.35"/>
    <row r="2" spans="1:8" ht="41.4" thickBot="1" x14ac:dyDescent="0.35">
      <c r="A2" s="4" t="s">
        <v>2</v>
      </c>
      <c r="B2" s="5" t="s">
        <v>6</v>
      </c>
      <c r="C2" s="203" t="s">
        <v>1311</v>
      </c>
      <c r="D2" s="204" t="s">
        <v>1312</v>
      </c>
      <c r="E2" s="204" t="s">
        <v>1313</v>
      </c>
      <c r="F2" s="204" t="s">
        <v>1314</v>
      </c>
      <c r="G2" s="204" t="s">
        <v>1315</v>
      </c>
      <c r="H2" s="205" t="s">
        <v>1316</v>
      </c>
    </row>
    <row r="3" spans="1:8" x14ac:dyDescent="0.3">
      <c r="A3" s="8"/>
      <c r="B3" s="8"/>
      <c r="C3" s="206"/>
      <c r="D3" s="207"/>
      <c r="E3" s="207"/>
      <c r="F3" s="207"/>
      <c r="G3" s="207"/>
      <c r="H3" s="208"/>
    </row>
    <row r="4" spans="1:8" ht="19.2" x14ac:dyDescent="0.3">
      <c r="A4" s="11" t="s">
        <v>12</v>
      </c>
      <c r="B4" s="11" t="s">
        <v>12</v>
      </c>
      <c r="C4" s="209" t="s">
        <v>1317</v>
      </c>
      <c r="D4" s="210" t="s">
        <v>1317</v>
      </c>
      <c r="E4" s="210" t="s">
        <v>1317</v>
      </c>
      <c r="F4" s="210" t="s">
        <v>1317</v>
      </c>
      <c r="G4" s="210" t="s">
        <v>1317</v>
      </c>
      <c r="H4" s="211" t="s">
        <v>1317</v>
      </c>
    </row>
    <row r="5" spans="1:8" ht="48.6" thickBot="1" x14ac:dyDescent="0.35">
      <c r="A5" s="14" t="s">
        <v>14</v>
      </c>
      <c r="B5" s="14" t="s">
        <v>14</v>
      </c>
      <c r="C5" s="212" t="s">
        <v>1318</v>
      </c>
      <c r="D5" s="213" t="s">
        <v>1318</v>
      </c>
      <c r="E5" s="213" t="s">
        <v>1318</v>
      </c>
      <c r="F5" s="213" t="s">
        <v>1318</v>
      </c>
      <c r="G5" s="213" t="s">
        <v>1318</v>
      </c>
      <c r="H5" s="214" t="s">
        <v>1318</v>
      </c>
    </row>
    <row r="6" spans="1:8" x14ac:dyDescent="0.3">
      <c r="A6" s="16" t="s">
        <v>17</v>
      </c>
      <c r="B6" s="16" t="s">
        <v>21</v>
      </c>
      <c r="C6" s="90" t="b">
        <v>0</v>
      </c>
      <c r="D6" s="78" t="b">
        <v>0</v>
      </c>
      <c r="E6" s="78" t="b">
        <v>0</v>
      </c>
      <c r="F6" s="78" t="b">
        <v>0</v>
      </c>
      <c r="G6" s="78" t="b">
        <v>0</v>
      </c>
      <c r="H6" s="51" t="b">
        <v>1</v>
      </c>
    </row>
    <row r="7" spans="1:8" x14ac:dyDescent="0.3">
      <c r="A7" s="16" t="s">
        <v>17</v>
      </c>
      <c r="B7" s="16" t="s">
        <v>22</v>
      </c>
      <c r="C7" s="90" t="b">
        <v>0</v>
      </c>
      <c r="D7" s="78" t="b">
        <v>0</v>
      </c>
      <c r="E7" s="78" t="b">
        <v>0</v>
      </c>
      <c r="F7" s="78" t="b">
        <v>0</v>
      </c>
      <c r="G7" s="78" t="b">
        <v>0</v>
      </c>
      <c r="H7" s="51" t="b">
        <v>1</v>
      </c>
    </row>
    <row r="8" spans="1:8" x14ac:dyDescent="0.3">
      <c r="A8" s="19" t="s">
        <v>17</v>
      </c>
      <c r="B8" s="16" t="s">
        <v>24</v>
      </c>
      <c r="C8" s="90" t="b">
        <v>0</v>
      </c>
      <c r="D8" s="78" t="b">
        <v>0</v>
      </c>
      <c r="E8" s="78" t="b">
        <v>0</v>
      </c>
      <c r="F8" s="78" t="b">
        <v>0</v>
      </c>
      <c r="G8" s="78" t="b">
        <v>0</v>
      </c>
      <c r="H8" s="51" t="b">
        <v>0</v>
      </c>
    </row>
    <row r="9" spans="1:8" x14ac:dyDescent="0.3">
      <c r="A9" s="19" t="s">
        <v>17</v>
      </c>
      <c r="B9" s="16" t="s">
        <v>26</v>
      </c>
      <c r="C9" s="90" t="b">
        <v>0</v>
      </c>
      <c r="D9" s="78" t="b">
        <v>0</v>
      </c>
      <c r="E9" s="78" t="b">
        <v>0</v>
      </c>
      <c r="F9" s="78" t="b">
        <v>0</v>
      </c>
      <c r="G9" s="78" t="b">
        <v>0</v>
      </c>
      <c r="H9" s="51" t="b">
        <v>1</v>
      </c>
    </row>
    <row r="10" spans="1:8" x14ac:dyDescent="0.3">
      <c r="A10" s="19" t="s">
        <v>17</v>
      </c>
      <c r="B10" s="16" t="s">
        <v>28</v>
      </c>
      <c r="C10" s="90" t="b">
        <v>0</v>
      </c>
      <c r="D10" s="78" t="b">
        <v>0</v>
      </c>
      <c r="E10" s="78" t="b">
        <v>0</v>
      </c>
      <c r="F10" s="78" t="b">
        <v>0</v>
      </c>
      <c r="G10" s="78" t="b">
        <v>0</v>
      </c>
      <c r="H10" s="51" t="b">
        <v>0</v>
      </c>
    </row>
    <row r="11" spans="1:8" x14ac:dyDescent="0.3">
      <c r="A11" s="19" t="s">
        <v>17</v>
      </c>
      <c r="B11" s="16" t="s">
        <v>30</v>
      </c>
      <c r="C11" s="90" t="b">
        <v>0</v>
      </c>
      <c r="D11" s="78" t="b">
        <v>0</v>
      </c>
      <c r="E11" s="78" t="b">
        <v>0</v>
      </c>
      <c r="F11" s="78" t="b">
        <v>0</v>
      </c>
      <c r="G11" s="78" t="b">
        <v>0</v>
      </c>
      <c r="H11" s="51" t="b">
        <v>0</v>
      </c>
    </row>
    <row r="12" spans="1:8" x14ac:dyDescent="0.3">
      <c r="A12" s="19" t="s">
        <v>17</v>
      </c>
      <c r="B12" s="16" t="s">
        <v>34</v>
      </c>
      <c r="C12" s="90" t="b">
        <v>0</v>
      </c>
      <c r="D12" s="78" t="b">
        <v>0</v>
      </c>
      <c r="E12" s="78" t="b">
        <v>0</v>
      </c>
      <c r="F12" s="78" t="b">
        <v>0</v>
      </c>
      <c r="G12" s="78" t="b">
        <v>0</v>
      </c>
      <c r="H12" s="51" t="b">
        <v>1</v>
      </c>
    </row>
    <row r="13" spans="1:8" x14ac:dyDescent="0.3">
      <c r="A13" s="19" t="s">
        <v>17</v>
      </c>
      <c r="B13" s="16" t="s">
        <v>35</v>
      </c>
      <c r="C13" s="90" t="b">
        <v>0</v>
      </c>
      <c r="D13" s="78" t="b">
        <v>0</v>
      </c>
      <c r="E13" s="78" t="b">
        <v>0</v>
      </c>
      <c r="F13" s="78" t="b">
        <v>0</v>
      </c>
      <c r="G13" s="78" t="b">
        <v>0</v>
      </c>
      <c r="H13" s="51" t="b">
        <v>1</v>
      </c>
    </row>
    <row r="14" spans="1:8" x14ac:dyDescent="0.3">
      <c r="A14" s="19" t="s">
        <v>17</v>
      </c>
      <c r="B14" s="16" t="s">
        <v>37</v>
      </c>
      <c r="C14" s="90" t="b">
        <v>0</v>
      </c>
      <c r="D14" s="78" t="b">
        <v>0</v>
      </c>
      <c r="E14" s="78" t="b">
        <v>0</v>
      </c>
      <c r="F14" s="78" t="b">
        <v>0</v>
      </c>
      <c r="G14" s="78" t="b">
        <v>0</v>
      </c>
      <c r="H14" s="51" t="b">
        <v>1</v>
      </c>
    </row>
    <row r="15" spans="1:8" x14ac:dyDescent="0.3">
      <c r="A15" s="19" t="s">
        <v>17</v>
      </c>
      <c r="B15" s="16" t="s">
        <v>41</v>
      </c>
      <c r="C15" s="90" t="b">
        <v>0</v>
      </c>
      <c r="D15" s="78" t="b">
        <v>0</v>
      </c>
      <c r="E15" s="78" t="b">
        <v>0</v>
      </c>
      <c r="F15" s="78" t="b">
        <v>0</v>
      </c>
      <c r="G15" s="78" t="b">
        <v>0</v>
      </c>
      <c r="H15" s="51" t="b">
        <v>1</v>
      </c>
    </row>
    <row r="16" spans="1:8" x14ac:dyDescent="0.3">
      <c r="A16" s="19" t="s">
        <v>17</v>
      </c>
      <c r="B16" s="16" t="s">
        <v>42</v>
      </c>
      <c r="C16" s="90" t="b">
        <v>0</v>
      </c>
      <c r="D16" s="78" t="b">
        <v>0</v>
      </c>
      <c r="E16" s="78" t="b">
        <v>0</v>
      </c>
      <c r="F16" s="78" t="b">
        <v>0</v>
      </c>
      <c r="G16" s="78" t="b">
        <v>0</v>
      </c>
      <c r="H16" s="51" t="b">
        <v>1</v>
      </c>
    </row>
    <row r="17" spans="1:8" x14ac:dyDescent="0.3">
      <c r="A17" s="19" t="s">
        <v>17</v>
      </c>
      <c r="B17" s="16" t="s">
        <v>44</v>
      </c>
      <c r="C17" s="90" t="b">
        <v>0</v>
      </c>
      <c r="D17" s="78" t="b">
        <v>0</v>
      </c>
      <c r="E17" s="78" t="b">
        <v>0</v>
      </c>
      <c r="F17" s="78" t="b">
        <v>0</v>
      </c>
      <c r="G17" s="78" t="b">
        <v>0</v>
      </c>
      <c r="H17" s="51" t="b">
        <v>1</v>
      </c>
    </row>
    <row r="18" spans="1:8" x14ac:dyDescent="0.3">
      <c r="A18" s="19" t="s">
        <v>17</v>
      </c>
      <c r="B18" s="16" t="s">
        <v>46</v>
      </c>
      <c r="C18" s="90" t="b">
        <v>0</v>
      </c>
      <c r="D18" s="78" t="b">
        <v>0</v>
      </c>
      <c r="E18" s="78" t="b">
        <v>0</v>
      </c>
      <c r="F18" s="78" t="b">
        <v>0</v>
      </c>
      <c r="G18" s="78" t="b">
        <v>0</v>
      </c>
      <c r="H18" s="51" t="b">
        <v>1</v>
      </c>
    </row>
    <row r="19" spans="1:8" x14ac:dyDescent="0.3">
      <c r="A19" s="19" t="s">
        <v>17</v>
      </c>
      <c r="B19" s="16" t="s">
        <v>50</v>
      </c>
      <c r="C19" s="90" t="b">
        <v>0</v>
      </c>
      <c r="D19" s="78" t="b">
        <v>0</v>
      </c>
      <c r="E19" s="78" t="b">
        <v>0</v>
      </c>
      <c r="F19" s="78" t="b">
        <v>0</v>
      </c>
      <c r="G19" s="78" t="b">
        <v>0</v>
      </c>
      <c r="H19" s="51" t="b">
        <v>0</v>
      </c>
    </row>
    <row r="20" spans="1:8" x14ac:dyDescent="0.3">
      <c r="A20" s="19" t="s">
        <v>17</v>
      </c>
      <c r="B20" s="16" t="s">
        <v>51</v>
      </c>
      <c r="C20" s="90" t="b">
        <v>0</v>
      </c>
      <c r="D20" s="78" t="b">
        <v>0</v>
      </c>
      <c r="E20" s="78" t="b">
        <v>0</v>
      </c>
      <c r="F20" s="78" t="b">
        <v>0</v>
      </c>
      <c r="G20" s="78" t="b">
        <v>0</v>
      </c>
      <c r="H20" s="51" t="b">
        <v>0</v>
      </c>
    </row>
    <row r="21" spans="1:8" x14ac:dyDescent="0.3">
      <c r="A21" s="19" t="s">
        <v>17</v>
      </c>
      <c r="B21" s="16" t="s">
        <v>53</v>
      </c>
      <c r="C21" s="90" t="b">
        <v>0</v>
      </c>
      <c r="D21" s="78" t="b">
        <v>0</v>
      </c>
      <c r="E21" s="78" t="b">
        <v>0</v>
      </c>
      <c r="F21" s="78" t="b">
        <v>0</v>
      </c>
      <c r="G21" s="78" t="b">
        <v>0</v>
      </c>
      <c r="H21" s="51" t="b">
        <v>0</v>
      </c>
    </row>
    <row r="22" spans="1:8" x14ac:dyDescent="0.3">
      <c r="A22" s="19" t="s">
        <v>17</v>
      </c>
      <c r="B22" s="16" t="s">
        <v>55</v>
      </c>
      <c r="C22" s="90" t="b">
        <v>0</v>
      </c>
      <c r="D22" s="78" t="b">
        <v>0</v>
      </c>
      <c r="E22" s="78" t="b">
        <v>0</v>
      </c>
      <c r="F22" s="78" t="b">
        <v>0</v>
      </c>
      <c r="G22" s="78" t="b">
        <v>0</v>
      </c>
      <c r="H22" s="51" t="b">
        <v>0</v>
      </c>
    </row>
    <row r="23" spans="1:8" x14ac:dyDescent="0.3">
      <c r="A23" s="19" t="s">
        <v>17</v>
      </c>
      <c r="B23" s="16" t="s">
        <v>57</v>
      </c>
      <c r="C23" s="90" t="b">
        <v>0</v>
      </c>
      <c r="D23" s="78" t="b">
        <v>0</v>
      </c>
      <c r="E23" s="78" t="b">
        <v>0</v>
      </c>
      <c r="F23" s="78" t="b">
        <v>0</v>
      </c>
      <c r="G23" s="78" t="b">
        <v>0</v>
      </c>
      <c r="H23" s="51" t="b">
        <v>0</v>
      </c>
    </row>
    <row r="24" spans="1:8" x14ac:dyDescent="0.3">
      <c r="A24" s="19" t="s">
        <v>59</v>
      </c>
      <c r="B24" s="16" t="s">
        <v>63</v>
      </c>
      <c r="C24" s="90" t="b">
        <v>0</v>
      </c>
      <c r="D24" s="78" t="b">
        <v>0</v>
      </c>
      <c r="E24" s="78" t="b">
        <v>1</v>
      </c>
      <c r="F24" s="78" t="b">
        <v>0</v>
      </c>
      <c r="G24" s="78" t="b">
        <v>0</v>
      </c>
      <c r="H24" s="51" t="b">
        <v>0</v>
      </c>
    </row>
    <row r="25" spans="1:8" x14ac:dyDescent="0.3">
      <c r="A25" s="19" t="s">
        <v>59</v>
      </c>
      <c r="B25" s="16" t="s">
        <v>64</v>
      </c>
      <c r="C25" s="90" t="b">
        <v>0</v>
      </c>
      <c r="D25" s="78" t="b">
        <v>0</v>
      </c>
      <c r="E25" s="78" t="b">
        <v>0</v>
      </c>
      <c r="F25" s="78" t="b">
        <v>0</v>
      </c>
      <c r="G25" s="78" t="b">
        <v>0</v>
      </c>
      <c r="H25" s="51" t="b">
        <v>0</v>
      </c>
    </row>
    <row r="26" spans="1:8" x14ac:dyDescent="0.3">
      <c r="A26" s="19" t="s">
        <v>59</v>
      </c>
      <c r="B26" s="16" t="s">
        <v>66</v>
      </c>
      <c r="C26" s="90" t="b">
        <v>0</v>
      </c>
      <c r="D26" s="78" t="b">
        <v>0</v>
      </c>
      <c r="E26" s="78" t="b">
        <v>0</v>
      </c>
      <c r="F26" s="78" t="b">
        <v>0</v>
      </c>
      <c r="G26" s="78" t="b">
        <v>0</v>
      </c>
      <c r="H26" s="51" t="b">
        <v>0</v>
      </c>
    </row>
    <row r="27" spans="1:8" x14ac:dyDescent="0.3">
      <c r="A27" s="19" t="s">
        <v>59</v>
      </c>
      <c r="B27" s="16" t="s">
        <v>68</v>
      </c>
      <c r="C27" s="90" t="b">
        <v>0</v>
      </c>
      <c r="D27" s="78" t="b">
        <v>0</v>
      </c>
      <c r="E27" s="78" t="b">
        <v>0</v>
      </c>
      <c r="F27" s="78" t="b">
        <v>0</v>
      </c>
      <c r="G27" s="78" t="b">
        <v>0</v>
      </c>
      <c r="H27" s="51" t="b">
        <v>0</v>
      </c>
    </row>
    <row r="28" spans="1:8" x14ac:dyDescent="0.3">
      <c r="A28" s="19" t="s">
        <v>59</v>
      </c>
      <c r="B28" s="16" t="s">
        <v>72</v>
      </c>
      <c r="C28" s="90" t="b">
        <v>0</v>
      </c>
      <c r="D28" s="78" t="b">
        <v>0</v>
      </c>
      <c r="E28" s="78" t="b">
        <v>0</v>
      </c>
      <c r="F28" s="78" t="b">
        <v>0</v>
      </c>
      <c r="G28" s="78" t="b">
        <v>0</v>
      </c>
      <c r="H28" s="51" t="b">
        <v>0</v>
      </c>
    </row>
    <row r="29" spans="1:8" x14ac:dyDescent="0.3">
      <c r="A29" s="19" t="s">
        <v>59</v>
      </c>
      <c r="B29" s="16" t="s">
        <v>74</v>
      </c>
      <c r="C29" s="90" t="b">
        <v>0</v>
      </c>
      <c r="D29" s="78" t="b">
        <v>0</v>
      </c>
      <c r="E29" s="78" t="b">
        <v>0</v>
      </c>
      <c r="F29" s="78" t="b">
        <v>0</v>
      </c>
      <c r="G29" s="78" t="b">
        <v>0</v>
      </c>
      <c r="H29" s="51" t="b">
        <v>0</v>
      </c>
    </row>
    <row r="30" spans="1:8" x14ac:dyDescent="0.3">
      <c r="A30" s="19" t="s">
        <v>59</v>
      </c>
      <c r="B30" s="16" t="s">
        <v>76</v>
      </c>
      <c r="C30" s="90" t="b">
        <v>0</v>
      </c>
      <c r="D30" s="78" t="b">
        <v>0</v>
      </c>
      <c r="E30" s="78" t="b">
        <v>0</v>
      </c>
      <c r="F30" s="78" t="b">
        <v>0</v>
      </c>
      <c r="G30" s="78" t="b">
        <v>0</v>
      </c>
      <c r="H30" s="51" t="b">
        <v>0</v>
      </c>
    </row>
    <row r="31" spans="1:8" x14ac:dyDescent="0.3">
      <c r="A31" s="19" t="s">
        <v>78</v>
      </c>
      <c r="B31" s="16" t="s">
        <v>82</v>
      </c>
      <c r="C31" s="90" t="b">
        <v>0</v>
      </c>
      <c r="D31" s="78" t="b">
        <v>0</v>
      </c>
      <c r="E31" s="78" t="b">
        <v>1</v>
      </c>
      <c r="F31" s="78" t="b">
        <v>1</v>
      </c>
      <c r="G31" s="78" t="b">
        <v>1</v>
      </c>
      <c r="H31" s="51" t="b">
        <v>1</v>
      </c>
    </row>
    <row r="32" spans="1:8" x14ac:dyDescent="0.3">
      <c r="A32" s="19" t="s">
        <v>78</v>
      </c>
      <c r="B32" s="16" t="s">
        <v>83</v>
      </c>
      <c r="C32" s="90" t="b">
        <v>0</v>
      </c>
      <c r="D32" s="78" t="b">
        <v>0</v>
      </c>
      <c r="E32" s="78" t="b">
        <v>0</v>
      </c>
      <c r="F32" s="78" t="b">
        <v>1</v>
      </c>
      <c r="G32" s="78" t="b">
        <v>0</v>
      </c>
      <c r="H32" s="51" t="b">
        <v>1</v>
      </c>
    </row>
    <row r="33" spans="1:8" x14ac:dyDescent="0.3">
      <c r="A33" s="19" t="s">
        <v>78</v>
      </c>
      <c r="B33" s="16" t="s">
        <v>87</v>
      </c>
      <c r="C33" s="90" t="b">
        <v>0</v>
      </c>
      <c r="D33" s="78" t="b">
        <v>0</v>
      </c>
      <c r="E33" s="78" t="b">
        <v>0</v>
      </c>
      <c r="F33" s="78" t="b">
        <v>0</v>
      </c>
      <c r="G33" s="78" t="b">
        <v>0</v>
      </c>
      <c r="H33" s="51" t="b">
        <v>1</v>
      </c>
    </row>
    <row r="34" spans="1:8" x14ac:dyDescent="0.3">
      <c r="A34" s="19" t="s">
        <v>78</v>
      </c>
      <c r="B34" s="16" t="s">
        <v>88</v>
      </c>
      <c r="C34" s="90" t="b">
        <v>0</v>
      </c>
      <c r="D34" s="78" t="b">
        <v>0</v>
      </c>
      <c r="E34" s="78" t="b">
        <v>0</v>
      </c>
      <c r="F34" s="78" t="b">
        <v>0</v>
      </c>
      <c r="G34" s="78" t="b">
        <v>0</v>
      </c>
      <c r="H34" s="51" t="b">
        <v>1</v>
      </c>
    </row>
    <row r="35" spans="1:8" x14ac:dyDescent="0.3">
      <c r="A35" s="19" t="s">
        <v>78</v>
      </c>
      <c r="B35" s="16" t="s">
        <v>92</v>
      </c>
      <c r="C35" s="90" t="b">
        <v>0</v>
      </c>
      <c r="D35" s="78" t="b">
        <v>0</v>
      </c>
      <c r="E35" s="78" t="b">
        <v>0</v>
      </c>
      <c r="F35" s="78" t="b">
        <v>0</v>
      </c>
      <c r="G35" s="78" t="b">
        <v>0</v>
      </c>
      <c r="H35" s="51" t="b">
        <v>1</v>
      </c>
    </row>
    <row r="36" spans="1:8" x14ac:dyDescent="0.3">
      <c r="A36" s="19" t="s">
        <v>78</v>
      </c>
      <c r="B36" s="16" t="s">
        <v>95</v>
      </c>
      <c r="C36" s="90" t="b">
        <v>0</v>
      </c>
      <c r="D36" s="78" t="b">
        <v>0</v>
      </c>
      <c r="E36" s="78" t="b">
        <v>0</v>
      </c>
      <c r="F36" s="78" t="b">
        <v>1</v>
      </c>
      <c r="G36" s="78" t="b">
        <v>1</v>
      </c>
      <c r="H36" s="51" t="b">
        <v>1</v>
      </c>
    </row>
    <row r="37" spans="1:8" x14ac:dyDescent="0.3">
      <c r="A37" s="19" t="s">
        <v>78</v>
      </c>
      <c r="B37" s="16" t="s">
        <v>96</v>
      </c>
      <c r="C37" s="90" t="b">
        <v>0</v>
      </c>
      <c r="D37" s="78" t="b">
        <v>0</v>
      </c>
      <c r="E37" s="78" t="b">
        <v>0</v>
      </c>
      <c r="F37" s="78" t="b">
        <v>1</v>
      </c>
      <c r="G37" s="78" t="b">
        <v>0</v>
      </c>
      <c r="H37" s="51" t="b">
        <v>1</v>
      </c>
    </row>
    <row r="38" spans="1:8" x14ac:dyDescent="0.3">
      <c r="A38" s="19" t="s">
        <v>98</v>
      </c>
      <c r="B38" s="16" t="s">
        <v>102</v>
      </c>
      <c r="C38" s="90" t="b">
        <v>0</v>
      </c>
      <c r="D38" s="78" t="b">
        <v>0</v>
      </c>
      <c r="E38" s="78" t="b">
        <v>0</v>
      </c>
      <c r="F38" s="78" t="b">
        <v>0</v>
      </c>
      <c r="G38" s="78" t="b">
        <v>0</v>
      </c>
      <c r="H38" s="51" t="b">
        <v>1</v>
      </c>
    </row>
    <row r="39" spans="1:8" x14ac:dyDescent="0.3">
      <c r="A39" s="19" t="s">
        <v>98</v>
      </c>
      <c r="B39" s="16" t="s">
        <v>105</v>
      </c>
      <c r="C39" s="90" t="b">
        <v>0</v>
      </c>
      <c r="D39" s="78" t="b">
        <v>0</v>
      </c>
      <c r="E39" s="78" t="b">
        <v>0</v>
      </c>
      <c r="F39" s="78" t="b">
        <v>0</v>
      </c>
      <c r="G39" s="78" t="b">
        <v>0</v>
      </c>
      <c r="H39" s="51" t="b">
        <v>1</v>
      </c>
    </row>
    <row r="40" spans="1:8" x14ac:dyDescent="0.3">
      <c r="A40" s="19" t="s">
        <v>98</v>
      </c>
      <c r="B40" s="16" t="s">
        <v>106</v>
      </c>
      <c r="C40" s="90" t="b">
        <v>0</v>
      </c>
      <c r="D40" s="78" t="b">
        <v>0</v>
      </c>
      <c r="E40" s="78" t="b">
        <v>0</v>
      </c>
      <c r="F40" s="78" t="b">
        <v>0</v>
      </c>
      <c r="G40" s="78" t="b">
        <v>0</v>
      </c>
      <c r="H40" s="51" t="b">
        <v>1</v>
      </c>
    </row>
    <row r="41" spans="1:8" x14ac:dyDescent="0.3">
      <c r="A41" s="19" t="s">
        <v>98</v>
      </c>
      <c r="B41" s="16" t="s">
        <v>108</v>
      </c>
      <c r="C41" s="90" t="b">
        <v>0</v>
      </c>
      <c r="D41" s="78" t="b">
        <v>0</v>
      </c>
      <c r="E41" s="78" t="b">
        <v>1</v>
      </c>
      <c r="F41" s="78" t="b">
        <v>0</v>
      </c>
      <c r="G41" s="78" t="b">
        <v>0</v>
      </c>
      <c r="H41" s="51" t="b">
        <v>1</v>
      </c>
    </row>
    <row r="42" spans="1:8" x14ac:dyDescent="0.3">
      <c r="A42" s="19" t="s">
        <v>98</v>
      </c>
      <c r="B42" s="16" t="s">
        <v>110</v>
      </c>
      <c r="C42" s="90" t="b">
        <v>0</v>
      </c>
      <c r="D42" s="78" t="b">
        <v>0</v>
      </c>
      <c r="E42" s="78" t="b">
        <v>0</v>
      </c>
      <c r="F42" s="78" t="b">
        <v>0</v>
      </c>
      <c r="G42" s="78" t="b">
        <v>0</v>
      </c>
      <c r="H42" s="51" t="b">
        <v>1</v>
      </c>
    </row>
    <row r="43" spans="1:8" x14ac:dyDescent="0.3">
      <c r="A43" s="19" t="s">
        <v>98</v>
      </c>
      <c r="B43" s="16" t="s">
        <v>114</v>
      </c>
      <c r="C43" s="90" t="b">
        <v>0</v>
      </c>
      <c r="D43" s="78" t="b">
        <v>0</v>
      </c>
      <c r="E43" s="78" t="b">
        <v>0</v>
      </c>
      <c r="F43" s="78" t="b">
        <v>0</v>
      </c>
      <c r="G43" s="78" t="b">
        <v>0</v>
      </c>
      <c r="H43" s="51" t="b">
        <v>1</v>
      </c>
    </row>
    <row r="44" spans="1:8" x14ac:dyDescent="0.3">
      <c r="A44" s="19" t="s">
        <v>98</v>
      </c>
      <c r="B44" s="16" t="s">
        <v>115</v>
      </c>
      <c r="C44" s="90" t="b">
        <v>0</v>
      </c>
      <c r="D44" s="78" t="b">
        <v>0</v>
      </c>
      <c r="E44" s="78" t="b">
        <v>0</v>
      </c>
      <c r="F44" s="78" t="b">
        <v>0</v>
      </c>
      <c r="G44" s="78" t="b">
        <v>0</v>
      </c>
      <c r="H44" s="51" t="b">
        <v>1</v>
      </c>
    </row>
    <row r="45" spans="1:8" x14ac:dyDescent="0.3">
      <c r="A45" s="19" t="s">
        <v>98</v>
      </c>
      <c r="B45" s="16" t="s">
        <v>117</v>
      </c>
      <c r="C45" s="90" t="b">
        <v>0</v>
      </c>
      <c r="D45" s="78" t="b">
        <v>0</v>
      </c>
      <c r="E45" s="78" t="b">
        <v>0</v>
      </c>
      <c r="F45" s="78" t="b">
        <v>0</v>
      </c>
      <c r="G45" s="78" t="b">
        <v>0</v>
      </c>
      <c r="H45" s="51" t="b">
        <v>1</v>
      </c>
    </row>
    <row r="46" spans="1:8" x14ac:dyDescent="0.3">
      <c r="A46" s="19" t="s">
        <v>98</v>
      </c>
      <c r="B46" s="16" t="s">
        <v>119</v>
      </c>
      <c r="C46" s="90" t="b">
        <v>0</v>
      </c>
      <c r="D46" s="78" t="b">
        <v>0</v>
      </c>
      <c r="E46" s="78" t="b">
        <v>1</v>
      </c>
      <c r="F46" s="78" t="b">
        <v>0</v>
      </c>
      <c r="G46" s="78" t="b">
        <v>0</v>
      </c>
      <c r="H46" s="51" t="b">
        <v>1</v>
      </c>
    </row>
    <row r="47" spans="1:8" x14ac:dyDescent="0.3">
      <c r="A47" s="19" t="s">
        <v>121</v>
      </c>
      <c r="B47" s="16" t="s">
        <v>124</v>
      </c>
      <c r="C47" s="90" t="b">
        <v>0</v>
      </c>
      <c r="D47" s="78" t="b">
        <v>0</v>
      </c>
      <c r="E47" s="78" t="b">
        <v>0</v>
      </c>
      <c r="F47" s="78" t="b">
        <v>0</v>
      </c>
      <c r="G47" s="78" t="b">
        <v>0</v>
      </c>
      <c r="H47" s="51" t="b">
        <v>1</v>
      </c>
    </row>
    <row r="48" spans="1:8" x14ac:dyDescent="0.3">
      <c r="A48" s="19" t="s">
        <v>121</v>
      </c>
      <c r="B48" s="16" t="s">
        <v>125</v>
      </c>
      <c r="C48" s="90" t="b">
        <v>0</v>
      </c>
      <c r="D48" s="78" t="b">
        <v>0</v>
      </c>
      <c r="E48" s="78" t="b">
        <v>0</v>
      </c>
      <c r="F48" s="78" t="b">
        <v>0</v>
      </c>
      <c r="G48" s="78" t="b">
        <v>0</v>
      </c>
      <c r="H48" s="51" t="b">
        <v>1</v>
      </c>
    </row>
    <row r="49" spans="1:8" x14ac:dyDescent="0.3">
      <c r="A49" s="19" t="s">
        <v>121</v>
      </c>
      <c r="B49" s="16" t="s">
        <v>127</v>
      </c>
      <c r="C49" s="90" t="b">
        <v>0</v>
      </c>
      <c r="D49" s="78" t="b">
        <v>0</v>
      </c>
      <c r="E49" s="78" t="b">
        <v>0</v>
      </c>
      <c r="F49" s="78" t="b">
        <v>0</v>
      </c>
      <c r="G49" s="78" t="b">
        <v>0</v>
      </c>
      <c r="H49" s="51" t="b">
        <v>1</v>
      </c>
    </row>
    <row r="50" spans="1:8" x14ac:dyDescent="0.3">
      <c r="A50" s="19" t="s">
        <v>121</v>
      </c>
      <c r="B50" s="16" t="s">
        <v>131</v>
      </c>
      <c r="C50" s="90" t="b">
        <v>0</v>
      </c>
      <c r="D50" s="78" t="b">
        <v>0</v>
      </c>
      <c r="E50" s="78" t="b">
        <v>0</v>
      </c>
      <c r="F50" s="78" t="b">
        <v>0</v>
      </c>
      <c r="G50" s="78" t="b">
        <v>0</v>
      </c>
      <c r="H50" s="51" t="b">
        <v>1</v>
      </c>
    </row>
    <row r="51" spans="1:8" x14ac:dyDescent="0.3">
      <c r="A51" s="19" t="s">
        <v>121</v>
      </c>
      <c r="B51" s="16" t="s">
        <v>132</v>
      </c>
      <c r="C51" s="90" t="b">
        <v>0</v>
      </c>
      <c r="D51" s="78" t="b">
        <v>0</v>
      </c>
      <c r="E51" s="78" t="b">
        <v>0</v>
      </c>
      <c r="F51" s="78" t="b">
        <v>0</v>
      </c>
      <c r="G51" s="78" t="b">
        <v>0</v>
      </c>
      <c r="H51" s="51" t="b">
        <v>1</v>
      </c>
    </row>
    <row r="52" spans="1:8" x14ac:dyDescent="0.3">
      <c r="A52" s="19" t="s">
        <v>121</v>
      </c>
      <c r="B52" s="16" t="s">
        <v>134</v>
      </c>
      <c r="C52" s="90" t="b">
        <v>0</v>
      </c>
      <c r="D52" s="78" t="b">
        <v>0</v>
      </c>
      <c r="E52" s="78" t="b">
        <v>0</v>
      </c>
      <c r="F52" s="78" t="b">
        <v>0</v>
      </c>
      <c r="G52" s="78" t="b">
        <v>0</v>
      </c>
      <c r="H52" s="51" t="b">
        <v>1</v>
      </c>
    </row>
    <row r="53" spans="1:8" x14ac:dyDescent="0.3">
      <c r="A53" s="19" t="s">
        <v>121</v>
      </c>
      <c r="B53" s="16" t="s">
        <v>136</v>
      </c>
      <c r="C53" s="90" t="b">
        <v>0</v>
      </c>
      <c r="D53" s="78" t="b">
        <v>0</v>
      </c>
      <c r="E53" s="78" t="b">
        <v>0</v>
      </c>
      <c r="F53" s="78" t="b">
        <v>0</v>
      </c>
      <c r="G53" s="78" t="b">
        <v>0</v>
      </c>
      <c r="H53" s="51" t="b">
        <v>1</v>
      </c>
    </row>
    <row r="54" spans="1:8" x14ac:dyDescent="0.3">
      <c r="A54" s="19" t="s">
        <v>121</v>
      </c>
      <c r="B54" s="16" t="s">
        <v>138</v>
      </c>
      <c r="C54" s="90" t="b">
        <v>0</v>
      </c>
      <c r="D54" s="78" t="b">
        <v>0</v>
      </c>
      <c r="E54" s="78" t="b">
        <v>0</v>
      </c>
      <c r="F54" s="78" t="b">
        <v>0</v>
      </c>
      <c r="G54" s="78" t="b">
        <v>0</v>
      </c>
      <c r="H54" s="51" t="b">
        <v>1</v>
      </c>
    </row>
    <row r="55" spans="1:8" x14ac:dyDescent="0.3">
      <c r="A55" s="19" t="s">
        <v>121</v>
      </c>
      <c r="B55" s="16" t="s">
        <v>140</v>
      </c>
      <c r="C55" s="90" t="b">
        <v>0</v>
      </c>
      <c r="D55" s="78" t="b">
        <v>0</v>
      </c>
      <c r="E55" s="78" t="b">
        <v>0</v>
      </c>
      <c r="F55" s="78" t="b">
        <v>0</v>
      </c>
      <c r="G55" s="78" t="b">
        <v>0</v>
      </c>
      <c r="H55" s="51" t="b">
        <v>1</v>
      </c>
    </row>
    <row r="56" spans="1:8" x14ac:dyDescent="0.3">
      <c r="A56" s="19" t="s">
        <v>121</v>
      </c>
      <c r="B56" s="16" t="s">
        <v>142</v>
      </c>
      <c r="C56" s="90" t="b">
        <v>0</v>
      </c>
      <c r="D56" s="78" t="b">
        <v>0</v>
      </c>
      <c r="E56" s="78" t="b">
        <v>0</v>
      </c>
      <c r="F56" s="78" t="b">
        <v>0</v>
      </c>
      <c r="G56" s="78" t="b">
        <v>0</v>
      </c>
      <c r="H56" s="51" t="b">
        <v>1</v>
      </c>
    </row>
    <row r="57" spans="1:8" x14ac:dyDescent="0.3">
      <c r="A57" s="19" t="s">
        <v>121</v>
      </c>
      <c r="B57" s="16" t="s">
        <v>144</v>
      </c>
      <c r="C57" s="90" t="b">
        <v>0</v>
      </c>
      <c r="D57" s="78" t="b">
        <v>0</v>
      </c>
      <c r="E57" s="78" t="b">
        <v>0</v>
      </c>
      <c r="F57" s="78" t="b">
        <v>0</v>
      </c>
      <c r="G57" s="78" t="b">
        <v>0</v>
      </c>
      <c r="H57" s="51" t="b">
        <v>1</v>
      </c>
    </row>
    <row r="58" spans="1:8" x14ac:dyDescent="0.3">
      <c r="A58" s="19" t="s">
        <v>121</v>
      </c>
      <c r="B58" s="16" t="s">
        <v>148</v>
      </c>
      <c r="C58" s="90" t="b">
        <v>0</v>
      </c>
      <c r="D58" s="78" t="b">
        <v>0</v>
      </c>
      <c r="E58" s="78" t="b">
        <v>1</v>
      </c>
      <c r="F58" s="78" t="b">
        <v>0</v>
      </c>
      <c r="G58" s="78" t="b">
        <v>0</v>
      </c>
      <c r="H58" s="51" t="b">
        <v>1</v>
      </c>
    </row>
    <row r="59" spans="1:8" x14ac:dyDescent="0.3">
      <c r="A59" s="19" t="s">
        <v>121</v>
      </c>
      <c r="B59" s="16" t="s">
        <v>149</v>
      </c>
      <c r="C59" s="90" t="b">
        <v>0</v>
      </c>
      <c r="D59" s="78" t="b">
        <v>0</v>
      </c>
      <c r="E59" s="78" t="b">
        <v>0</v>
      </c>
      <c r="F59" s="78" t="b">
        <v>0</v>
      </c>
      <c r="G59" s="78" t="b">
        <v>0</v>
      </c>
      <c r="H59" s="51" t="b">
        <v>1</v>
      </c>
    </row>
    <row r="60" spans="1:8" x14ac:dyDescent="0.3">
      <c r="A60" s="19" t="s">
        <v>121</v>
      </c>
      <c r="B60" s="16" t="s">
        <v>151</v>
      </c>
      <c r="C60" s="90" t="b">
        <v>0</v>
      </c>
      <c r="D60" s="78" t="b">
        <v>0</v>
      </c>
      <c r="E60" s="78" t="b">
        <v>0</v>
      </c>
      <c r="F60" s="78" t="b">
        <v>0</v>
      </c>
      <c r="G60" s="78" t="b">
        <v>0</v>
      </c>
      <c r="H60" s="51" t="b">
        <v>1</v>
      </c>
    </row>
    <row r="61" spans="1:8" x14ac:dyDescent="0.3">
      <c r="A61" s="19" t="s">
        <v>121</v>
      </c>
      <c r="B61" s="16" t="s">
        <v>153</v>
      </c>
      <c r="C61" s="90" t="b">
        <v>0</v>
      </c>
      <c r="D61" s="78" t="b">
        <v>0</v>
      </c>
      <c r="E61" s="78" t="b">
        <v>0</v>
      </c>
      <c r="F61" s="78" t="b">
        <v>0</v>
      </c>
      <c r="G61" s="78" t="b">
        <v>0</v>
      </c>
      <c r="H61" s="51" t="b">
        <v>1</v>
      </c>
    </row>
    <row r="62" spans="1:8" x14ac:dyDescent="0.3">
      <c r="A62" s="19" t="s">
        <v>121</v>
      </c>
      <c r="B62" s="16" t="s">
        <v>157</v>
      </c>
      <c r="C62" s="90" t="b">
        <v>0</v>
      </c>
      <c r="D62" s="78" t="b">
        <v>0</v>
      </c>
      <c r="E62" s="78" t="b">
        <v>1</v>
      </c>
      <c r="F62" s="78" t="b">
        <v>0</v>
      </c>
      <c r="G62" s="78" t="b">
        <v>0</v>
      </c>
      <c r="H62" s="51" t="b">
        <v>1</v>
      </c>
    </row>
    <row r="63" spans="1:8" x14ac:dyDescent="0.3">
      <c r="A63" s="19" t="s">
        <v>121</v>
      </c>
      <c r="B63" s="16" t="s">
        <v>158</v>
      </c>
      <c r="C63" s="90" t="b">
        <v>0</v>
      </c>
      <c r="D63" s="78" t="b">
        <v>0</v>
      </c>
      <c r="E63" s="78" t="b">
        <v>0</v>
      </c>
      <c r="F63" s="78" t="b">
        <v>0</v>
      </c>
      <c r="G63" s="78" t="b">
        <v>0</v>
      </c>
      <c r="H63" s="51" t="b">
        <v>1</v>
      </c>
    </row>
    <row r="64" spans="1:8" x14ac:dyDescent="0.3">
      <c r="A64" s="19" t="s">
        <v>121</v>
      </c>
      <c r="B64" s="16" t="s">
        <v>160</v>
      </c>
      <c r="C64" s="90" t="b">
        <v>0</v>
      </c>
      <c r="D64" s="78" t="b">
        <v>0</v>
      </c>
      <c r="E64" s="78" t="b">
        <v>0</v>
      </c>
      <c r="F64" s="78" t="b">
        <v>0</v>
      </c>
      <c r="G64" s="78" t="b">
        <v>0</v>
      </c>
      <c r="H64" s="51" t="b">
        <v>1</v>
      </c>
    </row>
    <row r="65" spans="1:8" x14ac:dyDescent="0.3">
      <c r="A65" s="19" t="s">
        <v>121</v>
      </c>
      <c r="B65" s="16" t="s">
        <v>162</v>
      </c>
      <c r="C65" s="90" t="b">
        <v>0</v>
      </c>
      <c r="D65" s="78" t="b">
        <v>0</v>
      </c>
      <c r="E65" s="78" t="b">
        <v>0</v>
      </c>
      <c r="F65" s="78" t="b">
        <v>0</v>
      </c>
      <c r="G65" s="78" t="b">
        <v>0</v>
      </c>
      <c r="H65" s="51" t="b">
        <v>1</v>
      </c>
    </row>
    <row r="66" spans="1:8" x14ac:dyDescent="0.3">
      <c r="A66" s="19" t="s">
        <v>121</v>
      </c>
      <c r="B66" s="16" t="s">
        <v>166</v>
      </c>
      <c r="C66" s="90" t="b">
        <v>0</v>
      </c>
      <c r="D66" s="78" t="b">
        <v>0</v>
      </c>
      <c r="E66" s="78" t="b">
        <v>1</v>
      </c>
      <c r="F66" s="78" t="b">
        <v>0</v>
      </c>
      <c r="G66" s="78" t="b">
        <v>0</v>
      </c>
      <c r="H66" s="51" t="b">
        <v>1</v>
      </c>
    </row>
    <row r="67" spans="1:8" x14ac:dyDescent="0.3">
      <c r="A67" s="19" t="s">
        <v>121</v>
      </c>
      <c r="B67" s="16" t="s">
        <v>167</v>
      </c>
      <c r="C67" s="90" t="b">
        <v>0</v>
      </c>
      <c r="D67" s="78" t="b">
        <v>0</v>
      </c>
      <c r="E67" s="78" t="b">
        <v>0</v>
      </c>
      <c r="F67" s="78" t="b">
        <v>0</v>
      </c>
      <c r="G67" s="78" t="b">
        <v>0</v>
      </c>
      <c r="H67" s="51" t="b">
        <v>1</v>
      </c>
    </row>
    <row r="68" spans="1:8" x14ac:dyDescent="0.3">
      <c r="A68" s="19" t="s">
        <v>121</v>
      </c>
      <c r="B68" s="16" t="s">
        <v>169</v>
      </c>
      <c r="C68" s="90" t="b">
        <v>0</v>
      </c>
      <c r="D68" s="78" t="b">
        <v>0</v>
      </c>
      <c r="E68" s="78" t="b">
        <v>0</v>
      </c>
      <c r="F68" s="78" t="b">
        <v>0</v>
      </c>
      <c r="G68" s="78" t="b">
        <v>0</v>
      </c>
      <c r="H68" s="51" t="b">
        <v>1</v>
      </c>
    </row>
    <row r="69" spans="1:8" x14ac:dyDescent="0.3">
      <c r="A69" s="19" t="s">
        <v>121</v>
      </c>
      <c r="B69" s="16" t="s">
        <v>171</v>
      </c>
      <c r="C69" s="90" t="b">
        <v>0</v>
      </c>
      <c r="D69" s="78" t="b">
        <v>0</v>
      </c>
      <c r="E69" s="78" t="b">
        <v>1</v>
      </c>
      <c r="F69" s="78" t="b">
        <v>0</v>
      </c>
      <c r="G69" s="78" t="b">
        <v>0</v>
      </c>
      <c r="H69" s="51" t="b">
        <v>1</v>
      </c>
    </row>
    <row r="70" spans="1:8" x14ac:dyDescent="0.3">
      <c r="A70" s="19" t="s">
        <v>121</v>
      </c>
      <c r="B70" s="16" t="s">
        <v>173</v>
      </c>
      <c r="C70" s="90" t="b">
        <v>0</v>
      </c>
      <c r="D70" s="78" t="b">
        <v>0</v>
      </c>
      <c r="E70" s="78" t="b">
        <v>0</v>
      </c>
      <c r="F70" s="78" t="b">
        <v>0</v>
      </c>
      <c r="G70" s="78" t="b">
        <v>0</v>
      </c>
      <c r="H70" s="51" t="b">
        <v>1</v>
      </c>
    </row>
    <row r="71" spans="1:8" x14ac:dyDescent="0.3">
      <c r="A71" s="19" t="s">
        <v>121</v>
      </c>
      <c r="B71" s="16" t="s">
        <v>175</v>
      </c>
      <c r="C71" s="90" t="b">
        <v>0</v>
      </c>
      <c r="D71" s="78" t="b">
        <v>0</v>
      </c>
      <c r="E71" s="78" t="b">
        <v>0</v>
      </c>
      <c r="F71" s="78" t="b">
        <v>0</v>
      </c>
      <c r="G71" s="78" t="b">
        <v>0</v>
      </c>
      <c r="H71" s="51" t="b">
        <v>1</v>
      </c>
    </row>
    <row r="72" spans="1:8" x14ac:dyDescent="0.3">
      <c r="A72" s="19" t="s">
        <v>121</v>
      </c>
      <c r="B72" s="16" t="s">
        <v>177</v>
      </c>
      <c r="C72" s="90" t="b">
        <v>0</v>
      </c>
      <c r="D72" s="78" t="b">
        <v>0</v>
      </c>
      <c r="E72" s="78" t="b">
        <v>0</v>
      </c>
      <c r="F72" s="78" t="b">
        <v>0</v>
      </c>
      <c r="G72" s="78" t="b">
        <v>0</v>
      </c>
      <c r="H72" s="51" t="b">
        <v>1</v>
      </c>
    </row>
    <row r="73" spans="1:8" x14ac:dyDescent="0.3">
      <c r="A73" s="19" t="s">
        <v>121</v>
      </c>
      <c r="B73" s="16" t="s">
        <v>181</v>
      </c>
      <c r="C73" s="90" t="b">
        <v>0</v>
      </c>
      <c r="D73" s="78" t="b">
        <v>0</v>
      </c>
      <c r="E73" s="78" t="b">
        <v>0</v>
      </c>
      <c r="F73" s="78" t="b">
        <v>0</v>
      </c>
      <c r="G73" s="78" t="b">
        <v>0</v>
      </c>
      <c r="H73" s="51" t="b">
        <v>1</v>
      </c>
    </row>
    <row r="74" spans="1:8" x14ac:dyDescent="0.3">
      <c r="A74" s="19" t="s">
        <v>121</v>
      </c>
      <c r="B74" s="16" t="s">
        <v>182</v>
      </c>
      <c r="C74" s="90" t="b">
        <v>0</v>
      </c>
      <c r="D74" s="78" t="b">
        <v>0</v>
      </c>
      <c r="E74" s="78" t="b">
        <v>0</v>
      </c>
      <c r="F74" s="78" t="b">
        <v>0</v>
      </c>
      <c r="G74" s="78" t="b">
        <v>0</v>
      </c>
      <c r="H74" s="51" t="b">
        <v>1</v>
      </c>
    </row>
    <row r="75" spans="1:8" x14ac:dyDescent="0.3">
      <c r="A75" s="19" t="s">
        <v>121</v>
      </c>
      <c r="B75" s="16" t="s">
        <v>184</v>
      </c>
      <c r="C75" s="90" t="b">
        <v>0</v>
      </c>
      <c r="D75" s="78" t="b">
        <v>0</v>
      </c>
      <c r="E75" s="78" t="b">
        <v>0</v>
      </c>
      <c r="F75" s="78" t="b">
        <v>0</v>
      </c>
      <c r="G75" s="78" t="b">
        <v>0</v>
      </c>
      <c r="H75" s="51" t="b">
        <v>1</v>
      </c>
    </row>
    <row r="76" spans="1:8" x14ac:dyDescent="0.3">
      <c r="A76" s="19" t="s">
        <v>121</v>
      </c>
      <c r="B76" s="16" t="s">
        <v>188</v>
      </c>
      <c r="C76" s="90" t="b">
        <v>0</v>
      </c>
      <c r="D76" s="78" t="b">
        <v>0</v>
      </c>
      <c r="E76" s="78" t="b">
        <v>0</v>
      </c>
      <c r="F76" s="78" t="b">
        <v>0</v>
      </c>
      <c r="G76" s="78" t="b">
        <v>0</v>
      </c>
      <c r="H76" s="51" t="b">
        <v>1</v>
      </c>
    </row>
    <row r="77" spans="1:8" x14ac:dyDescent="0.3">
      <c r="A77" s="19" t="s">
        <v>121</v>
      </c>
      <c r="B77" s="16" t="s">
        <v>191</v>
      </c>
      <c r="C77" s="90" t="b">
        <v>0</v>
      </c>
      <c r="D77" s="78" t="b">
        <v>0</v>
      </c>
      <c r="E77" s="78" t="b">
        <v>0</v>
      </c>
      <c r="F77" s="78" t="b">
        <v>0</v>
      </c>
      <c r="G77" s="78" t="b">
        <v>0</v>
      </c>
      <c r="H77" s="51" t="b">
        <v>1</v>
      </c>
    </row>
    <row r="78" spans="1:8" x14ac:dyDescent="0.3">
      <c r="A78" s="19" t="s">
        <v>121</v>
      </c>
      <c r="B78" s="16" t="s">
        <v>192</v>
      </c>
      <c r="C78" s="90" t="b">
        <v>0</v>
      </c>
      <c r="D78" s="78" t="b">
        <v>0</v>
      </c>
      <c r="E78" s="78" t="b">
        <v>0</v>
      </c>
      <c r="F78" s="78" t="b">
        <v>0</v>
      </c>
      <c r="G78" s="78" t="b">
        <v>0</v>
      </c>
      <c r="H78" s="51" t="b">
        <v>1</v>
      </c>
    </row>
    <row r="79" spans="1:8" x14ac:dyDescent="0.3">
      <c r="A79" s="19" t="s">
        <v>121</v>
      </c>
      <c r="B79" s="16" t="s">
        <v>196</v>
      </c>
      <c r="C79" s="90" t="b">
        <v>0</v>
      </c>
      <c r="D79" s="78" t="b">
        <v>0</v>
      </c>
      <c r="E79" s="78" t="b">
        <v>0</v>
      </c>
      <c r="F79" s="78" t="b">
        <v>0</v>
      </c>
      <c r="G79" s="78" t="b">
        <v>0</v>
      </c>
      <c r="H79" s="51" t="b">
        <v>1</v>
      </c>
    </row>
    <row r="80" spans="1:8" x14ac:dyDescent="0.3">
      <c r="A80" s="19" t="s">
        <v>121</v>
      </c>
      <c r="B80" s="16" t="s">
        <v>197</v>
      </c>
      <c r="C80" s="90" t="b">
        <v>0</v>
      </c>
      <c r="D80" s="78" t="b">
        <v>0</v>
      </c>
      <c r="E80" s="78" t="b">
        <v>1</v>
      </c>
      <c r="F80" s="78" t="b">
        <v>0</v>
      </c>
      <c r="G80" s="78" t="b">
        <v>0</v>
      </c>
      <c r="H80" s="51" t="b">
        <v>1</v>
      </c>
    </row>
    <row r="81" spans="1:8" x14ac:dyDescent="0.3">
      <c r="A81" s="19" t="s">
        <v>121</v>
      </c>
      <c r="B81" s="16" t="s">
        <v>199</v>
      </c>
      <c r="C81" s="90" t="b">
        <v>0</v>
      </c>
      <c r="D81" s="78" t="b">
        <v>0</v>
      </c>
      <c r="E81" s="78" t="b">
        <v>0</v>
      </c>
      <c r="F81" s="78" t="b">
        <v>0</v>
      </c>
      <c r="G81" s="78" t="b">
        <v>0</v>
      </c>
      <c r="H81" s="51" t="b">
        <v>1</v>
      </c>
    </row>
    <row r="82" spans="1:8" x14ac:dyDescent="0.3">
      <c r="A82" s="19" t="s">
        <v>121</v>
      </c>
      <c r="B82" s="16" t="s">
        <v>201</v>
      </c>
      <c r="C82" s="90" t="b">
        <v>0</v>
      </c>
      <c r="D82" s="78" t="b">
        <v>0</v>
      </c>
      <c r="E82" s="78" t="b">
        <v>0</v>
      </c>
      <c r="F82" s="78" t="b">
        <v>0</v>
      </c>
      <c r="G82" s="78" t="b">
        <v>0</v>
      </c>
      <c r="H82" s="51" t="b">
        <v>1</v>
      </c>
    </row>
    <row r="83" spans="1:8" x14ac:dyDescent="0.3">
      <c r="A83" s="19" t="s">
        <v>121</v>
      </c>
      <c r="B83" s="16" t="s">
        <v>203</v>
      </c>
      <c r="C83" s="90" t="b">
        <v>0</v>
      </c>
      <c r="D83" s="78" t="b">
        <v>0</v>
      </c>
      <c r="E83" s="78" t="b">
        <v>0</v>
      </c>
      <c r="F83" s="78" t="b">
        <v>0</v>
      </c>
      <c r="G83" s="78" t="b">
        <v>0</v>
      </c>
      <c r="H83" s="51" t="b">
        <v>1</v>
      </c>
    </row>
    <row r="84" spans="1:8" x14ac:dyDescent="0.3">
      <c r="A84" s="19" t="s">
        <v>205</v>
      </c>
      <c r="B84" s="16" t="s">
        <v>209</v>
      </c>
      <c r="C84" s="90" t="b">
        <v>0</v>
      </c>
      <c r="D84" s="78" t="b">
        <v>0</v>
      </c>
      <c r="E84" s="78" t="b">
        <v>0</v>
      </c>
      <c r="F84" s="78" t="b">
        <v>0</v>
      </c>
      <c r="G84" s="78" t="b">
        <v>0</v>
      </c>
      <c r="H84" s="51" t="b">
        <v>0</v>
      </c>
    </row>
    <row r="85" spans="1:8" x14ac:dyDescent="0.3">
      <c r="A85" s="19" t="s">
        <v>205</v>
      </c>
      <c r="B85" s="16" t="s">
        <v>210</v>
      </c>
      <c r="C85" s="90" t="b">
        <v>0</v>
      </c>
      <c r="D85" s="78" t="b">
        <v>0</v>
      </c>
      <c r="E85" s="78" t="b">
        <v>0</v>
      </c>
      <c r="F85" s="78" t="b">
        <v>0</v>
      </c>
      <c r="G85" s="78" t="b">
        <v>0</v>
      </c>
      <c r="H85" s="51" t="b">
        <v>0</v>
      </c>
    </row>
    <row r="86" spans="1:8" x14ac:dyDescent="0.3">
      <c r="A86" s="19" t="s">
        <v>205</v>
      </c>
      <c r="B86" s="16" t="s">
        <v>212</v>
      </c>
      <c r="C86" s="90" t="b">
        <v>0</v>
      </c>
      <c r="D86" s="78" t="b">
        <v>0</v>
      </c>
      <c r="E86" s="78" t="b">
        <v>0</v>
      </c>
      <c r="F86" s="78" t="b">
        <v>0</v>
      </c>
      <c r="G86" s="78" t="b">
        <v>0</v>
      </c>
      <c r="H86" s="51" t="b">
        <v>0</v>
      </c>
    </row>
    <row r="87" spans="1:8" x14ac:dyDescent="0.3">
      <c r="A87" s="19" t="s">
        <v>205</v>
      </c>
      <c r="B87" s="16" t="s">
        <v>214</v>
      </c>
      <c r="C87" s="90" t="b">
        <v>0</v>
      </c>
      <c r="D87" s="78" t="b">
        <v>0</v>
      </c>
      <c r="E87" s="78" t="b">
        <v>0</v>
      </c>
      <c r="F87" s="78" t="b">
        <v>0</v>
      </c>
      <c r="G87" s="78" t="b">
        <v>0</v>
      </c>
      <c r="H87" s="51" t="b">
        <v>0</v>
      </c>
    </row>
    <row r="88" spans="1:8" x14ac:dyDescent="0.3">
      <c r="A88" s="19" t="s">
        <v>205</v>
      </c>
      <c r="B88" s="16" t="s">
        <v>218</v>
      </c>
      <c r="C88" s="90" t="b">
        <v>0</v>
      </c>
      <c r="D88" s="78" t="b">
        <v>0</v>
      </c>
      <c r="E88" s="78" t="b">
        <v>0</v>
      </c>
      <c r="F88" s="78" t="b">
        <v>0</v>
      </c>
      <c r="G88" s="78" t="b">
        <v>0</v>
      </c>
      <c r="H88" s="51" t="b">
        <v>0</v>
      </c>
    </row>
    <row r="89" spans="1:8" x14ac:dyDescent="0.3">
      <c r="A89" s="19" t="s">
        <v>205</v>
      </c>
      <c r="B89" s="16" t="s">
        <v>219</v>
      </c>
      <c r="C89" s="90" t="b">
        <v>0</v>
      </c>
      <c r="D89" s="78" t="b">
        <v>0</v>
      </c>
      <c r="E89" s="78" t="b">
        <v>0</v>
      </c>
      <c r="F89" s="78" t="b">
        <v>0</v>
      </c>
      <c r="G89" s="78" t="b">
        <v>0</v>
      </c>
      <c r="H89" s="51" t="b">
        <v>0</v>
      </c>
    </row>
    <row r="90" spans="1:8" x14ac:dyDescent="0.3">
      <c r="A90" s="19" t="s">
        <v>205</v>
      </c>
      <c r="B90" s="16" t="s">
        <v>221</v>
      </c>
      <c r="C90" s="90" t="b">
        <v>0</v>
      </c>
      <c r="D90" s="78" t="b">
        <v>0</v>
      </c>
      <c r="E90" s="78" t="b">
        <v>0</v>
      </c>
      <c r="F90" s="78" t="b">
        <v>0</v>
      </c>
      <c r="G90" s="78" t="b">
        <v>0</v>
      </c>
      <c r="H90" s="51" t="b">
        <v>0</v>
      </c>
    </row>
    <row r="91" spans="1:8" x14ac:dyDescent="0.3">
      <c r="A91" s="19" t="s">
        <v>205</v>
      </c>
      <c r="B91" s="16" t="s">
        <v>223</v>
      </c>
      <c r="C91" s="90" t="b">
        <v>0</v>
      </c>
      <c r="D91" s="78" t="b">
        <v>0</v>
      </c>
      <c r="E91" s="78" t="b">
        <v>0</v>
      </c>
      <c r="F91" s="78" t="b">
        <v>0</v>
      </c>
      <c r="G91" s="78" t="b">
        <v>0</v>
      </c>
      <c r="H91" s="51" t="b">
        <v>0</v>
      </c>
    </row>
    <row r="92" spans="1:8" x14ac:dyDescent="0.3">
      <c r="A92" s="19" t="s">
        <v>205</v>
      </c>
      <c r="B92" s="16" t="s">
        <v>226</v>
      </c>
      <c r="C92" s="90" t="b">
        <v>0</v>
      </c>
      <c r="D92" s="78" t="b">
        <v>0</v>
      </c>
      <c r="E92" s="78" t="b">
        <v>0</v>
      </c>
      <c r="F92" s="78" t="b">
        <v>0</v>
      </c>
      <c r="G92" s="78" t="b">
        <v>0</v>
      </c>
      <c r="H92" s="51" t="b">
        <v>0</v>
      </c>
    </row>
    <row r="93" spans="1:8" x14ac:dyDescent="0.3">
      <c r="A93" s="19" t="s">
        <v>205</v>
      </c>
      <c r="B93" s="16" t="s">
        <v>227</v>
      </c>
      <c r="C93" s="90" t="b">
        <v>0</v>
      </c>
      <c r="D93" s="78" t="b">
        <v>0</v>
      </c>
      <c r="E93" s="78" t="b">
        <v>0</v>
      </c>
      <c r="F93" s="78" t="b">
        <v>0</v>
      </c>
      <c r="G93" s="78" t="b">
        <v>0</v>
      </c>
      <c r="H93" s="51" t="b">
        <v>0</v>
      </c>
    </row>
    <row r="94" spans="1:8" x14ac:dyDescent="0.3">
      <c r="A94" s="19" t="s">
        <v>229</v>
      </c>
      <c r="B94" s="16" t="s">
        <v>232</v>
      </c>
      <c r="C94" s="90" t="b">
        <v>0</v>
      </c>
      <c r="D94" s="78" t="b">
        <v>0</v>
      </c>
      <c r="E94" s="78" t="b">
        <v>0</v>
      </c>
      <c r="F94" s="78" t="b">
        <v>0</v>
      </c>
      <c r="G94" s="78" t="b">
        <v>0</v>
      </c>
      <c r="H94" s="51" t="b">
        <v>1</v>
      </c>
    </row>
    <row r="95" spans="1:8" x14ac:dyDescent="0.3">
      <c r="A95" s="19" t="s">
        <v>229</v>
      </c>
      <c r="B95" s="16" t="s">
        <v>233</v>
      </c>
      <c r="C95" s="90" t="b">
        <v>0</v>
      </c>
      <c r="D95" s="78" t="b">
        <v>0</v>
      </c>
      <c r="E95" s="78" t="b">
        <v>0</v>
      </c>
      <c r="F95" s="78" t="b">
        <v>0</v>
      </c>
      <c r="G95" s="78" t="b">
        <v>0</v>
      </c>
      <c r="H95" s="51" t="b">
        <v>1</v>
      </c>
    </row>
    <row r="96" spans="1:8" x14ac:dyDescent="0.3">
      <c r="A96" s="19" t="s">
        <v>229</v>
      </c>
      <c r="B96" s="16" t="s">
        <v>235</v>
      </c>
      <c r="C96" s="90" t="b">
        <v>0</v>
      </c>
      <c r="D96" s="78" t="b">
        <v>0</v>
      </c>
      <c r="E96" s="78" t="b">
        <v>0</v>
      </c>
      <c r="F96" s="78" t="b">
        <v>0</v>
      </c>
      <c r="G96" s="78" t="b">
        <v>0</v>
      </c>
      <c r="H96" s="51" t="b">
        <v>1</v>
      </c>
    </row>
    <row r="97" spans="1:8" x14ac:dyDescent="0.3">
      <c r="A97" s="19" t="s">
        <v>229</v>
      </c>
      <c r="B97" s="16" t="s">
        <v>237</v>
      </c>
      <c r="C97" s="90" t="b">
        <v>0</v>
      </c>
      <c r="D97" s="78" t="b">
        <v>0</v>
      </c>
      <c r="E97" s="78" t="b">
        <v>0</v>
      </c>
      <c r="F97" s="78" t="b">
        <v>0</v>
      </c>
      <c r="G97" s="78" t="b">
        <v>0</v>
      </c>
      <c r="H97" s="51" t="b">
        <v>1</v>
      </c>
    </row>
    <row r="98" spans="1:8" x14ac:dyDescent="0.3">
      <c r="A98" s="19" t="s">
        <v>229</v>
      </c>
      <c r="B98" s="16" t="s">
        <v>239</v>
      </c>
      <c r="C98" s="90" t="b">
        <v>0</v>
      </c>
      <c r="D98" s="78" t="b">
        <v>0</v>
      </c>
      <c r="E98" s="78" t="b">
        <v>0</v>
      </c>
      <c r="F98" s="78" t="b">
        <v>0</v>
      </c>
      <c r="G98" s="78" t="b">
        <v>0</v>
      </c>
      <c r="H98" s="51" t="b">
        <v>1</v>
      </c>
    </row>
    <row r="99" spans="1:8" x14ac:dyDescent="0.3">
      <c r="A99" s="19" t="s">
        <v>229</v>
      </c>
      <c r="B99" s="16" t="s">
        <v>241</v>
      </c>
      <c r="C99" s="90" t="b">
        <v>0</v>
      </c>
      <c r="D99" s="78" t="b">
        <v>0</v>
      </c>
      <c r="E99" s="78" t="b">
        <v>0</v>
      </c>
      <c r="F99" s="78" t="b">
        <v>0</v>
      </c>
      <c r="G99" s="78" t="b">
        <v>0</v>
      </c>
      <c r="H99" s="51" t="b">
        <v>1</v>
      </c>
    </row>
    <row r="100" spans="1:8" x14ac:dyDescent="0.3">
      <c r="A100" s="19" t="s">
        <v>229</v>
      </c>
      <c r="B100" s="16" t="s">
        <v>245</v>
      </c>
      <c r="C100" s="90" t="b">
        <v>0</v>
      </c>
      <c r="D100" s="78" t="b">
        <v>0</v>
      </c>
      <c r="E100" s="78" t="b">
        <v>0</v>
      </c>
      <c r="F100" s="78" t="b">
        <v>0</v>
      </c>
      <c r="G100" s="78" t="b">
        <v>0</v>
      </c>
      <c r="H100" s="51" t="b">
        <v>1</v>
      </c>
    </row>
    <row r="101" spans="1:8" x14ac:dyDescent="0.3">
      <c r="A101" s="19" t="s">
        <v>229</v>
      </c>
      <c r="B101" s="16" t="s">
        <v>246</v>
      </c>
      <c r="C101" s="90" t="b">
        <v>0</v>
      </c>
      <c r="D101" s="78" t="b">
        <v>0</v>
      </c>
      <c r="E101" s="78" t="b">
        <v>0</v>
      </c>
      <c r="F101" s="78" t="b">
        <v>0</v>
      </c>
      <c r="G101" s="78" t="b">
        <v>0</v>
      </c>
      <c r="H101" s="51" t="b">
        <v>1</v>
      </c>
    </row>
    <row r="102" spans="1:8" x14ac:dyDescent="0.3">
      <c r="A102" s="19" t="s">
        <v>229</v>
      </c>
      <c r="B102" s="16" t="s">
        <v>248</v>
      </c>
      <c r="C102" s="90" t="b">
        <v>0</v>
      </c>
      <c r="D102" s="78" t="b">
        <v>0</v>
      </c>
      <c r="E102" s="78" t="b">
        <v>0</v>
      </c>
      <c r="F102" s="78" t="b">
        <v>0</v>
      </c>
      <c r="G102" s="78" t="b">
        <v>0</v>
      </c>
      <c r="H102" s="51" t="b">
        <v>1</v>
      </c>
    </row>
    <row r="103" spans="1:8" x14ac:dyDescent="0.3">
      <c r="A103" s="19" t="s">
        <v>229</v>
      </c>
      <c r="B103" s="16" t="s">
        <v>250</v>
      </c>
      <c r="C103" s="90" t="b">
        <v>0</v>
      </c>
      <c r="D103" s="78" t="b">
        <v>0</v>
      </c>
      <c r="E103" s="78" t="b">
        <v>1</v>
      </c>
      <c r="F103" s="78" t="b">
        <v>0</v>
      </c>
      <c r="G103" s="78" t="b">
        <v>0</v>
      </c>
      <c r="H103" s="51" t="b">
        <v>1</v>
      </c>
    </row>
    <row r="104" spans="1:8" x14ac:dyDescent="0.3">
      <c r="A104" s="19" t="s">
        <v>229</v>
      </c>
      <c r="B104" s="16" t="s">
        <v>252</v>
      </c>
      <c r="C104" s="90" t="b">
        <v>0</v>
      </c>
      <c r="D104" s="78" t="b">
        <v>0</v>
      </c>
      <c r="E104" s="78" t="b">
        <v>1</v>
      </c>
      <c r="F104" s="78" t="b">
        <v>0</v>
      </c>
      <c r="G104" s="78" t="b">
        <v>0</v>
      </c>
      <c r="H104" s="51" t="b">
        <v>1</v>
      </c>
    </row>
    <row r="105" spans="1:8" x14ac:dyDescent="0.3">
      <c r="A105" s="19" t="s">
        <v>229</v>
      </c>
      <c r="B105" s="16" t="s">
        <v>256</v>
      </c>
      <c r="C105" s="90" t="b">
        <v>0</v>
      </c>
      <c r="D105" s="78" t="b">
        <v>0</v>
      </c>
      <c r="E105" s="78" t="b">
        <v>0</v>
      </c>
      <c r="F105" s="78" t="b">
        <v>0</v>
      </c>
      <c r="G105" s="78" t="b">
        <v>0</v>
      </c>
      <c r="H105" s="51" t="b">
        <v>1</v>
      </c>
    </row>
    <row r="106" spans="1:8" x14ac:dyDescent="0.3">
      <c r="A106" s="19" t="s">
        <v>229</v>
      </c>
      <c r="B106" s="16" t="s">
        <v>257</v>
      </c>
      <c r="C106" s="90" t="b">
        <v>0</v>
      </c>
      <c r="D106" s="78" t="b">
        <v>0</v>
      </c>
      <c r="E106" s="78" t="b">
        <v>0</v>
      </c>
      <c r="F106" s="78" t="b">
        <v>0</v>
      </c>
      <c r="G106" s="78" t="b">
        <v>0</v>
      </c>
      <c r="H106" s="51" t="b">
        <v>1</v>
      </c>
    </row>
    <row r="107" spans="1:8" x14ac:dyDescent="0.3">
      <c r="A107" s="19" t="s">
        <v>229</v>
      </c>
      <c r="B107" s="16" t="s">
        <v>259</v>
      </c>
      <c r="C107" s="90" t="b">
        <v>0</v>
      </c>
      <c r="D107" s="78" t="b">
        <v>0</v>
      </c>
      <c r="E107" s="78" t="b">
        <v>0</v>
      </c>
      <c r="F107" s="78" t="b">
        <v>0</v>
      </c>
      <c r="G107" s="78" t="b">
        <v>0</v>
      </c>
      <c r="H107" s="51" t="b">
        <v>1</v>
      </c>
    </row>
    <row r="108" spans="1:8" x14ac:dyDescent="0.3">
      <c r="A108" s="19" t="s">
        <v>229</v>
      </c>
      <c r="B108" s="16" t="s">
        <v>261</v>
      </c>
      <c r="C108" s="90" t="b">
        <v>0</v>
      </c>
      <c r="D108" s="78" t="b">
        <v>0</v>
      </c>
      <c r="E108" s="78" t="b">
        <v>0</v>
      </c>
      <c r="F108" s="78" t="b">
        <v>0</v>
      </c>
      <c r="G108" s="78" t="b">
        <v>0</v>
      </c>
      <c r="H108" s="51" t="b">
        <v>1</v>
      </c>
    </row>
    <row r="109" spans="1:8" x14ac:dyDescent="0.3">
      <c r="A109" s="19" t="s">
        <v>229</v>
      </c>
      <c r="B109" s="16" t="s">
        <v>263</v>
      </c>
      <c r="C109" s="90" t="b">
        <v>0</v>
      </c>
      <c r="D109" s="78" t="b">
        <v>0</v>
      </c>
      <c r="E109" s="78" t="b">
        <v>0</v>
      </c>
      <c r="F109" s="78" t="b">
        <v>0</v>
      </c>
      <c r="G109" s="78" t="b">
        <v>0</v>
      </c>
      <c r="H109" s="51" t="b">
        <v>1</v>
      </c>
    </row>
    <row r="110" spans="1:8" x14ac:dyDescent="0.3">
      <c r="A110" s="19" t="s">
        <v>229</v>
      </c>
      <c r="B110" s="16" t="s">
        <v>265</v>
      </c>
      <c r="C110" s="90" t="b">
        <v>0</v>
      </c>
      <c r="D110" s="78" t="b">
        <v>0</v>
      </c>
      <c r="E110" s="78" t="b">
        <v>0</v>
      </c>
      <c r="F110" s="78" t="b">
        <v>0</v>
      </c>
      <c r="G110" s="78" t="b">
        <v>0</v>
      </c>
      <c r="H110" s="51" t="b">
        <v>1</v>
      </c>
    </row>
    <row r="111" spans="1:8" x14ac:dyDescent="0.3">
      <c r="A111" s="19" t="s">
        <v>229</v>
      </c>
      <c r="B111" s="16" t="s">
        <v>269</v>
      </c>
      <c r="C111" s="90" t="b">
        <v>0</v>
      </c>
      <c r="D111" s="78" t="b">
        <v>0</v>
      </c>
      <c r="E111" s="78" t="b">
        <v>1</v>
      </c>
      <c r="F111" s="78" t="b">
        <v>0</v>
      </c>
      <c r="G111" s="78" t="b">
        <v>0</v>
      </c>
      <c r="H111" s="51" t="b">
        <v>1</v>
      </c>
    </row>
    <row r="112" spans="1:8" x14ac:dyDescent="0.3">
      <c r="A112" s="19" t="s">
        <v>229</v>
      </c>
      <c r="B112" s="16" t="s">
        <v>270</v>
      </c>
      <c r="C112" s="90" t="b">
        <v>0</v>
      </c>
      <c r="D112" s="78" t="b">
        <v>0</v>
      </c>
      <c r="E112" s="78" t="b">
        <v>0</v>
      </c>
      <c r="F112" s="78" t="b">
        <v>0</v>
      </c>
      <c r="G112" s="78" t="b">
        <v>0</v>
      </c>
      <c r="H112" s="51" t="b">
        <v>1</v>
      </c>
    </row>
    <row r="113" spans="1:8" x14ac:dyDescent="0.3">
      <c r="A113" s="19" t="s">
        <v>229</v>
      </c>
      <c r="B113" s="16" t="s">
        <v>272</v>
      </c>
      <c r="C113" s="90" t="b">
        <v>0</v>
      </c>
      <c r="D113" s="78" t="b">
        <v>0</v>
      </c>
      <c r="E113" s="78" t="b">
        <v>1</v>
      </c>
      <c r="F113" s="78" t="b">
        <v>0</v>
      </c>
      <c r="G113" s="78" t="b">
        <v>0</v>
      </c>
      <c r="H113" s="51" t="b">
        <v>1</v>
      </c>
    </row>
    <row r="114" spans="1:8" x14ac:dyDescent="0.3">
      <c r="A114" s="19" t="s">
        <v>229</v>
      </c>
      <c r="B114" s="16" t="s">
        <v>274</v>
      </c>
      <c r="C114" s="90" t="b">
        <v>0</v>
      </c>
      <c r="D114" s="78" t="b">
        <v>0</v>
      </c>
      <c r="E114" s="78" t="b">
        <v>1</v>
      </c>
      <c r="F114" s="78" t="b">
        <v>0</v>
      </c>
      <c r="G114" s="78" t="b">
        <v>0</v>
      </c>
      <c r="H114" s="51" t="b">
        <v>1</v>
      </c>
    </row>
    <row r="115" spans="1:8" x14ac:dyDescent="0.3">
      <c r="A115" s="19" t="s">
        <v>229</v>
      </c>
      <c r="B115" s="16" t="s">
        <v>276</v>
      </c>
      <c r="C115" s="90" t="b">
        <v>0</v>
      </c>
      <c r="D115" s="78" t="b">
        <v>0</v>
      </c>
      <c r="E115" s="78" t="b">
        <v>1</v>
      </c>
      <c r="F115" s="78" t="b">
        <v>0</v>
      </c>
      <c r="G115" s="78" t="b">
        <v>0</v>
      </c>
      <c r="H115" s="51" t="b">
        <v>1</v>
      </c>
    </row>
    <row r="116" spans="1:8" x14ac:dyDescent="0.3">
      <c r="A116" s="19" t="s">
        <v>229</v>
      </c>
      <c r="B116" s="16" t="s">
        <v>280</v>
      </c>
      <c r="C116" s="90" t="b">
        <v>0</v>
      </c>
      <c r="D116" s="78" t="b">
        <v>0</v>
      </c>
      <c r="E116" s="78" t="b">
        <v>0</v>
      </c>
      <c r="F116" s="78" t="b">
        <v>0</v>
      </c>
      <c r="G116" s="78" t="b">
        <v>0</v>
      </c>
      <c r="H116" s="51" t="b">
        <v>1</v>
      </c>
    </row>
    <row r="117" spans="1:8" x14ac:dyDescent="0.3">
      <c r="A117" s="19" t="s">
        <v>229</v>
      </c>
      <c r="B117" s="16" t="s">
        <v>281</v>
      </c>
      <c r="C117" s="90" t="b">
        <v>0</v>
      </c>
      <c r="D117" s="78" t="b">
        <v>0</v>
      </c>
      <c r="E117" s="78" t="b">
        <v>0</v>
      </c>
      <c r="F117" s="78" t="b">
        <v>0</v>
      </c>
      <c r="G117" s="78" t="b">
        <v>0</v>
      </c>
      <c r="H117" s="51" t="b">
        <v>1</v>
      </c>
    </row>
    <row r="118" spans="1:8" x14ac:dyDescent="0.3">
      <c r="A118" s="19" t="s">
        <v>229</v>
      </c>
      <c r="B118" s="16" t="s">
        <v>283</v>
      </c>
      <c r="C118" s="90" t="b">
        <v>0</v>
      </c>
      <c r="D118" s="78" t="b">
        <v>0</v>
      </c>
      <c r="E118" s="78" t="b">
        <v>1</v>
      </c>
      <c r="F118" s="78" t="b">
        <v>0</v>
      </c>
      <c r="G118" s="78" t="b">
        <v>0</v>
      </c>
      <c r="H118" s="51" t="b">
        <v>1</v>
      </c>
    </row>
    <row r="119" spans="1:8" x14ac:dyDescent="0.3">
      <c r="A119" s="19" t="s">
        <v>285</v>
      </c>
      <c r="B119" s="16" t="s">
        <v>288</v>
      </c>
      <c r="C119" s="90" t="b">
        <v>0</v>
      </c>
      <c r="D119" s="78" t="b">
        <v>0</v>
      </c>
      <c r="E119" s="78" t="b">
        <v>1</v>
      </c>
      <c r="F119" s="78" t="b">
        <v>0</v>
      </c>
      <c r="G119" s="78" t="b">
        <v>0</v>
      </c>
      <c r="H119" s="51" t="b">
        <v>0</v>
      </c>
    </row>
    <row r="120" spans="1:8" x14ac:dyDescent="0.3">
      <c r="A120" s="19" t="s">
        <v>285</v>
      </c>
      <c r="B120" s="16" t="s">
        <v>290</v>
      </c>
      <c r="C120" s="90" t="b">
        <v>0</v>
      </c>
      <c r="D120" s="78" t="b">
        <v>0</v>
      </c>
      <c r="E120" s="78" t="b">
        <v>0</v>
      </c>
      <c r="F120" s="78" t="b">
        <v>0</v>
      </c>
      <c r="G120" s="78" t="b">
        <v>0</v>
      </c>
      <c r="H120" s="51" t="b">
        <v>0</v>
      </c>
    </row>
    <row r="121" spans="1:8" x14ac:dyDescent="0.3">
      <c r="A121" s="19" t="s">
        <v>285</v>
      </c>
      <c r="B121" s="16" t="s">
        <v>292</v>
      </c>
      <c r="C121" s="90" t="b">
        <v>0</v>
      </c>
      <c r="D121" s="78" t="b">
        <v>0</v>
      </c>
      <c r="E121" s="78" t="b">
        <v>0</v>
      </c>
      <c r="F121" s="78" t="b">
        <v>0</v>
      </c>
      <c r="G121" s="78" t="b">
        <v>0</v>
      </c>
      <c r="H121" s="51" t="b">
        <v>0</v>
      </c>
    </row>
    <row r="122" spans="1:8" x14ac:dyDescent="0.3">
      <c r="A122" s="19" t="s">
        <v>285</v>
      </c>
      <c r="B122" s="16" t="s">
        <v>294</v>
      </c>
      <c r="C122" s="90" t="b">
        <v>0</v>
      </c>
      <c r="D122" s="78" t="b">
        <v>0</v>
      </c>
      <c r="E122" s="78" t="b">
        <v>0</v>
      </c>
      <c r="F122" s="78" t="b">
        <v>0</v>
      </c>
      <c r="G122" s="78" t="b">
        <v>0</v>
      </c>
      <c r="H122" s="51" t="b">
        <v>0</v>
      </c>
    </row>
    <row r="123" spans="1:8" x14ac:dyDescent="0.3">
      <c r="A123" s="19" t="s">
        <v>285</v>
      </c>
      <c r="B123" s="16" t="s">
        <v>296</v>
      </c>
      <c r="C123" s="90" t="b">
        <v>0</v>
      </c>
      <c r="D123" s="78" t="b">
        <v>0</v>
      </c>
      <c r="E123" s="78" t="b">
        <v>0</v>
      </c>
      <c r="F123" s="78" t="b">
        <v>0</v>
      </c>
      <c r="G123" s="78" t="b">
        <v>0</v>
      </c>
      <c r="H123" s="51" t="b">
        <v>0</v>
      </c>
    </row>
    <row r="124" spans="1:8" x14ac:dyDescent="0.3">
      <c r="A124" s="19" t="s">
        <v>285</v>
      </c>
      <c r="B124" s="16" t="s">
        <v>298</v>
      </c>
      <c r="C124" s="90" t="b">
        <v>0</v>
      </c>
      <c r="D124" s="78" t="b">
        <v>0</v>
      </c>
      <c r="E124" s="78" t="b">
        <v>0</v>
      </c>
      <c r="F124" s="78" t="b">
        <v>0</v>
      </c>
      <c r="G124" s="78" t="b">
        <v>0</v>
      </c>
      <c r="H124" s="51" t="b">
        <v>0</v>
      </c>
    </row>
    <row r="125" spans="1:8" x14ac:dyDescent="0.3">
      <c r="A125" s="19" t="s">
        <v>285</v>
      </c>
      <c r="B125" s="16" t="s">
        <v>300</v>
      </c>
      <c r="C125" s="90" t="b">
        <v>0</v>
      </c>
      <c r="D125" s="78" t="b">
        <v>0</v>
      </c>
      <c r="E125" s="78" t="b">
        <v>0</v>
      </c>
      <c r="F125" s="78" t="b">
        <v>0</v>
      </c>
      <c r="G125" s="78" t="b">
        <v>0</v>
      </c>
      <c r="H125" s="51" t="b">
        <v>0</v>
      </c>
    </row>
    <row r="126" spans="1:8" x14ac:dyDescent="0.3">
      <c r="A126" s="19" t="s">
        <v>285</v>
      </c>
      <c r="B126" s="16" t="s">
        <v>304</v>
      </c>
      <c r="C126" s="90" t="b">
        <v>0</v>
      </c>
      <c r="D126" s="78" t="b">
        <v>0</v>
      </c>
      <c r="E126" s="78" t="b">
        <v>0</v>
      </c>
      <c r="F126" s="78" t="b">
        <v>0</v>
      </c>
      <c r="G126" s="78" t="b">
        <v>0</v>
      </c>
      <c r="H126" s="51" t="b">
        <v>1</v>
      </c>
    </row>
    <row r="127" spans="1:8" x14ac:dyDescent="0.3">
      <c r="A127" s="19" t="s">
        <v>285</v>
      </c>
      <c r="B127" s="16" t="s">
        <v>305</v>
      </c>
      <c r="C127" s="90" t="b">
        <v>0</v>
      </c>
      <c r="D127" s="78" t="b">
        <v>0</v>
      </c>
      <c r="E127" s="78" t="b">
        <v>0</v>
      </c>
      <c r="F127" s="78" t="b">
        <v>0</v>
      </c>
      <c r="G127" s="78" t="b">
        <v>0</v>
      </c>
      <c r="H127" s="51" t="b">
        <v>1</v>
      </c>
    </row>
    <row r="128" spans="1:8" x14ac:dyDescent="0.3">
      <c r="A128" s="19" t="s">
        <v>285</v>
      </c>
      <c r="B128" s="16" t="s">
        <v>307</v>
      </c>
      <c r="C128" s="90" t="b">
        <v>0</v>
      </c>
      <c r="D128" s="78" t="b">
        <v>0</v>
      </c>
      <c r="E128" s="78" t="b">
        <v>0</v>
      </c>
      <c r="F128" s="78" t="b">
        <v>0</v>
      </c>
      <c r="G128" s="78" t="b">
        <v>0</v>
      </c>
      <c r="H128" s="51" t="b">
        <v>1</v>
      </c>
    </row>
    <row r="129" spans="1:8" x14ac:dyDescent="0.3">
      <c r="A129" s="19" t="s">
        <v>285</v>
      </c>
      <c r="B129" s="16" t="s">
        <v>309</v>
      </c>
      <c r="C129" s="90" t="b">
        <v>0</v>
      </c>
      <c r="D129" s="78" t="b">
        <v>0</v>
      </c>
      <c r="E129" s="78" t="b">
        <v>0</v>
      </c>
      <c r="F129" s="78" t="b">
        <v>0</v>
      </c>
      <c r="G129" s="78" t="b">
        <v>0</v>
      </c>
      <c r="H129" s="51" t="b">
        <v>1</v>
      </c>
    </row>
    <row r="130" spans="1:8" x14ac:dyDescent="0.3">
      <c r="A130" s="19" t="s">
        <v>285</v>
      </c>
      <c r="B130" s="16" t="s">
        <v>311</v>
      </c>
      <c r="C130" s="90" t="b">
        <v>0</v>
      </c>
      <c r="D130" s="78" t="b">
        <v>0</v>
      </c>
      <c r="E130" s="78" t="b">
        <v>0</v>
      </c>
      <c r="F130" s="78" t="b">
        <v>0</v>
      </c>
      <c r="G130" s="78" t="b">
        <v>0</v>
      </c>
      <c r="H130" s="51" t="b">
        <v>1</v>
      </c>
    </row>
    <row r="131" spans="1:8" x14ac:dyDescent="0.3">
      <c r="A131" s="19" t="s">
        <v>285</v>
      </c>
      <c r="B131" s="16" t="s">
        <v>315</v>
      </c>
      <c r="C131" s="90" t="b">
        <v>0</v>
      </c>
      <c r="D131" s="78" t="b">
        <v>0</v>
      </c>
      <c r="E131" s="78" t="b">
        <v>0</v>
      </c>
      <c r="F131" s="78" t="b">
        <v>0</v>
      </c>
      <c r="G131" s="78" t="b">
        <v>0</v>
      </c>
      <c r="H131" s="51" t="b">
        <v>0</v>
      </c>
    </row>
    <row r="132" spans="1:8" x14ac:dyDescent="0.3">
      <c r="A132" s="19" t="s">
        <v>285</v>
      </c>
      <c r="B132" s="16" t="s">
        <v>316</v>
      </c>
      <c r="C132" s="90" t="b">
        <v>0</v>
      </c>
      <c r="D132" s="78" t="b">
        <v>0</v>
      </c>
      <c r="E132" s="78" t="b">
        <v>1</v>
      </c>
      <c r="F132" s="78" t="b">
        <v>0</v>
      </c>
      <c r="G132" s="78" t="b">
        <v>0</v>
      </c>
      <c r="H132" s="51" t="b">
        <v>1</v>
      </c>
    </row>
    <row r="133" spans="1:8" x14ac:dyDescent="0.3">
      <c r="A133" s="19" t="s">
        <v>285</v>
      </c>
      <c r="B133" s="16" t="s">
        <v>318</v>
      </c>
      <c r="C133" s="90" t="b">
        <v>0</v>
      </c>
      <c r="D133" s="78" t="b">
        <v>0</v>
      </c>
      <c r="E133" s="78" t="b">
        <v>0</v>
      </c>
      <c r="F133" s="78" t="b">
        <v>0</v>
      </c>
      <c r="G133" s="78" t="b">
        <v>0</v>
      </c>
      <c r="H133" s="51" t="b">
        <v>0</v>
      </c>
    </row>
    <row r="134" spans="1:8" x14ac:dyDescent="0.3">
      <c r="A134" s="19" t="s">
        <v>285</v>
      </c>
      <c r="B134" s="16" t="s">
        <v>320</v>
      </c>
      <c r="C134" s="90" t="b">
        <v>0</v>
      </c>
      <c r="D134" s="78" t="b">
        <v>0</v>
      </c>
      <c r="E134" s="78" t="b">
        <v>0</v>
      </c>
      <c r="F134" s="78" t="b">
        <v>0</v>
      </c>
      <c r="G134" s="78" t="b">
        <v>0</v>
      </c>
      <c r="H134" s="51" t="b">
        <v>0</v>
      </c>
    </row>
    <row r="135" spans="1:8" x14ac:dyDescent="0.3">
      <c r="A135" s="19" t="s">
        <v>285</v>
      </c>
      <c r="B135" s="16" t="s">
        <v>324</v>
      </c>
      <c r="C135" s="90" t="b">
        <v>0</v>
      </c>
      <c r="D135" s="78" t="b">
        <v>0</v>
      </c>
      <c r="E135" s="78" t="b">
        <v>0</v>
      </c>
      <c r="F135" s="78" t="b">
        <v>0</v>
      </c>
      <c r="G135" s="78" t="b">
        <v>0</v>
      </c>
      <c r="H135" s="51" t="b">
        <v>1</v>
      </c>
    </row>
    <row r="136" spans="1:8" x14ac:dyDescent="0.3">
      <c r="A136" s="19" t="s">
        <v>285</v>
      </c>
      <c r="B136" s="16" t="s">
        <v>325</v>
      </c>
      <c r="C136" s="90" t="b">
        <v>0</v>
      </c>
      <c r="D136" s="78" t="b">
        <v>0</v>
      </c>
      <c r="E136" s="78" t="b">
        <v>0</v>
      </c>
      <c r="F136" s="78" t="b">
        <v>0</v>
      </c>
      <c r="G136" s="78" t="b">
        <v>0</v>
      </c>
      <c r="H136" s="51" t="b">
        <v>1</v>
      </c>
    </row>
    <row r="137" spans="1:8" x14ac:dyDescent="0.3">
      <c r="A137" s="19" t="s">
        <v>285</v>
      </c>
      <c r="B137" s="16" t="s">
        <v>327</v>
      </c>
      <c r="C137" s="90" t="b">
        <v>0</v>
      </c>
      <c r="D137" s="78" t="b">
        <v>0</v>
      </c>
      <c r="E137" s="78" t="b">
        <v>0</v>
      </c>
      <c r="F137" s="78" t="b">
        <v>0</v>
      </c>
      <c r="G137" s="78" t="b">
        <v>0</v>
      </c>
      <c r="H137" s="51" t="b">
        <v>0</v>
      </c>
    </row>
    <row r="138" spans="1:8" x14ac:dyDescent="0.3">
      <c r="A138" s="19" t="s">
        <v>285</v>
      </c>
      <c r="B138" s="16" t="s">
        <v>329</v>
      </c>
      <c r="C138" s="90" t="b">
        <v>0</v>
      </c>
      <c r="D138" s="78" t="b">
        <v>0</v>
      </c>
      <c r="E138" s="78" t="b">
        <v>0</v>
      </c>
      <c r="F138" s="78" t="b">
        <v>0</v>
      </c>
      <c r="G138" s="78" t="b">
        <v>0</v>
      </c>
      <c r="H138" s="51" t="b">
        <v>0</v>
      </c>
    </row>
    <row r="139" spans="1:8" x14ac:dyDescent="0.3">
      <c r="A139" s="19" t="s">
        <v>285</v>
      </c>
      <c r="B139" s="16" t="s">
        <v>331</v>
      </c>
      <c r="C139" s="90" t="b">
        <v>0</v>
      </c>
      <c r="D139" s="78" t="b">
        <v>0</v>
      </c>
      <c r="E139" s="78" t="b">
        <v>0</v>
      </c>
      <c r="F139" s="78" t="b">
        <v>0</v>
      </c>
      <c r="G139" s="78" t="b">
        <v>0</v>
      </c>
      <c r="H139" s="51" t="b">
        <v>0</v>
      </c>
    </row>
    <row r="140" spans="1:8" x14ac:dyDescent="0.3">
      <c r="A140" s="19" t="s">
        <v>285</v>
      </c>
      <c r="B140" s="16" t="s">
        <v>335</v>
      </c>
      <c r="C140" s="90" t="b">
        <v>0</v>
      </c>
      <c r="D140" s="78" t="b">
        <v>0</v>
      </c>
      <c r="E140" s="78" t="b">
        <v>0</v>
      </c>
      <c r="F140" s="78" t="b">
        <v>0</v>
      </c>
      <c r="G140" s="78" t="b">
        <v>0</v>
      </c>
      <c r="H140" s="51" t="b">
        <v>1</v>
      </c>
    </row>
    <row r="141" spans="1:8" x14ac:dyDescent="0.3">
      <c r="A141" s="19" t="s">
        <v>285</v>
      </c>
      <c r="B141" s="16" t="s">
        <v>338</v>
      </c>
      <c r="C141" s="90" t="b">
        <v>0</v>
      </c>
      <c r="D141" s="78" t="b">
        <v>0</v>
      </c>
      <c r="E141" s="78" t="b">
        <v>1</v>
      </c>
      <c r="F141" s="78" t="b">
        <v>0</v>
      </c>
      <c r="G141" s="78" t="b">
        <v>0</v>
      </c>
      <c r="H141" s="51" t="b">
        <v>0</v>
      </c>
    </row>
    <row r="142" spans="1:8" x14ac:dyDescent="0.3">
      <c r="A142" s="19" t="s">
        <v>285</v>
      </c>
      <c r="B142" s="16" t="s">
        <v>339</v>
      </c>
      <c r="C142" s="90" t="b">
        <v>0</v>
      </c>
      <c r="D142" s="78" t="b">
        <v>0</v>
      </c>
      <c r="E142" s="78" t="b">
        <v>0</v>
      </c>
      <c r="F142" s="78" t="b">
        <v>0</v>
      </c>
      <c r="G142" s="78" t="b">
        <v>0</v>
      </c>
      <c r="H142" s="51" t="b">
        <v>0</v>
      </c>
    </row>
    <row r="143" spans="1:8" x14ac:dyDescent="0.3">
      <c r="A143" s="19" t="s">
        <v>285</v>
      </c>
      <c r="B143" s="16" t="s">
        <v>343</v>
      </c>
      <c r="C143" s="90" t="b">
        <v>0</v>
      </c>
      <c r="D143" s="78" t="b">
        <v>0</v>
      </c>
      <c r="E143" s="78" t="b">
        <v>0</v>
      </c>
      <c r="F143" s="78" t="b">
        <v>0</v>
      </c>
      <c r="G143" s="78" t="b">
        <v>0</v>
      </c>
      <c r="H143" s="51" t="b">
        <v>0</v>
      </c>
    </row>
    <row r="144" spans="1:8" x14ac:dyDescent="0.3">
      <c r="A144" s="19" t="s">
        <v>285</v>
      </c>
      <c r="B144" s="16" t="s">
        <v>344</v>
      </c>
      <c r="C144" s="90" t="b">
        <v>0</v>
      </c>
      <c r="D144" s="78" t="b">
        <v>0</v>
      </c>
      <c r="E144" s="78" t="b">
        <v>0</v>
      </c>
      <c r="F144" s="78" t="b">
        <v>0</v>
      </c>
      <c r="G144" s="78" t="b">
        <v>0</v>
      </c>
      <c r="H144" s="51" t="b">
        <v>0</v>
      </c>
    </row>
    <row r="145" spans="1:8" x14ac:dyDescent="0.3">
      <c r="A145" s="19" t="s">
        <v>285</v>
      </c>
      <c r="B145" s="16" t="s">
        <v>346</v>
      </c>
      <c r="C145" s="90" t="b">
        <v>0</v>
      </c>
      <c r="D145" s="78" t="b">
        <v>0</v>
      </c>
      <c r="E145" s="78" t="b">
        <v>1</v>
      </c>
      <c r="F145" s="78" t="b">
        <v>0</v>
      </c>
      <c r="G145" s="78" t="b">
        <v>0</v>
      </c>
      <c r="H145" s="51" t="b">
        <v>0</v>
      </c>
    </row>
    <row r="146" spans="1:8" x14ac:dyDescent="0.3">
      <c r="A146" s="19" t="s">
        <v>285</v>
      </c>
      <c r="B146" s="16" t="s">
        <v>348</v>
      </c>
      <c r="C146" s="90" t="b">
        <v>0</v>
      </c>
      <c r="D146" s="78" t="b">
        <v>0</v>
      </c>
      <c r="E146" s="78" t="b">
        <v>0</v>
      </c>
      <c r="F146" s="78" t="b">
        <v>0</v>
      </c>
      <c r="G146" s="78" t="b">
        <v>0</v>
      </c>
      <c r="H146" s="51" t="b">
        <v>0</v>
      </c>
    </row>
    <row r="147" spans="1:8" x14ac:dyDescent="0.3">
      <c r="A147" s="19" t="s">
        <v>350</v>
      </c>
      <c r="B147" s="16" t="s">
        <v>354</v>
      </c>
      <c r="C147" s="90" t="b">
        <v>0</v>
      </c>
      <c r="D147" s="78" t="b">
        <v>0</v>
      </c>
      <c r="E147" s="78" t="b">
        <v>0</v>
      </c>
      <c r="F147" s="78" t="b">
        <v>0</v>
      </c>
      <c r="G147" s="78" t="b">
        <v>1</v>
      </c>
      <c r="H147" s="51" t="b">
        <v>1</v>
      </c>
    </row>
    <row r="148" spans="1:8" x14ac:dyDescent="0.3">
      <c r="A148" s="19" t="s">
        <v>350</v>
      </c>
      <c r="B148" s="16" t="s">
        <v>355</v>
      </c>
      <c r="C148" s="90" t="b">
        <v>0</v>
      </c>
      <c r="D148" s="78" t="b">
        <v>0</v>
      </c>
      <c r="E148" s="78" t="b">
        <v>0</v>
      </c>
      <c r="F148" s="78" t="b">
        <v>1</v>
      </c>
      <c r="G148" s="78" t="b">
        <v>1</v>
      </c>
      <c r="H148" s="51" t="b">
        <v>0</v>
      </c>
    </row>
    <row r="149" spans="1:8" x14ac:dyDescent="0.3">
      <c r="A149" s="19" t="s">
        <v>350</v>
      </c>
      <c r="B149" s="16" t="s">
        <v>357</v>
      </c>
      <c r="C149" s="90" t="b">
        <v>0</v>
      </c>
      <c r="D149" s="78" t="b">
        <v>0</v>
      </c>
      <c r="E149" s="78" t="b">
        <v>0</v>
      </c>
      <c r="F149" s="78" t="b">
        <v>1</v>
      </c>
      <c r="G149" s="78" t="b">
        <v>1</v>
      </c>
      <c r="H149" s="51" t="b">
        <v>1</v>
      </c>
    </row>
    <row r="150" spans="1:8" x14ac:dyDescent="0.3">
      <c r="A150" s="19" t="s">
        <v>350</v>
      </c>
      <c r="B150" s="16" t="s">
        <v>359</v>
      </c>
      <c r="C150" s="90" t="b">
        <v>0</v>
      </c>
      <c r="D150" s="78" t="b">
        <v>0</v>
      </c>
      <c r="E150" s="78" t="b">
        <v>0</v>
      </c>
      <c r="F150" s="78" t="b">
        <v>0</v>
      </c>
      <c r="G150" s="78" t="b">
        <v>0</v>
      </c>
      <c r="H150" s="51" t="b">
        <v>0</v>
      </c>
    </row>
    <row r="151" spans="1:8" x14ac:dyDescent="0.3">
      <c r="A151" s="19" t="s">
        <v>350</v>
      </c>
      <c r="B151" s="16" t="s">
        <v>361</v>
      </c>
      <c r="C151" s="90" t="b">
        <v>0</v>
      </c>
      <c r="D151" s="78" t="b">
        <v>0</v>
      </c>
      <c r="E151" s="78" t="b">
        <v>0</v>
      </c>
      <c r="F151" s="78" t="b">
        <v>1</v>
      </c>
      <c r="G151" s="78" t="b">
        <v>0</v>
      </c>
      <c r="H151" s="51" t="b">
        <v>0</v>
      </c>
    </row>
    <row r="152" spans="1:8" x14ac:dyDescent="0.3">
      <c r="A152" s="19" t="s">
        <v>350</v>
      </c>
      <c r="B152" s="16" t="s">
        <v>363</v>
      </c>
      <c r="C152" s="90" t="b">
        <v>0</v>
      </c>
      <c r="D152" s="78" t="b">
        <v>0</v>
      </c>
      <c r="E152" s="78" t="b">
        <v>0</v>
      </c>
      <c r="F152" s="78" t="b">
        <v>0</v>
      </c>
      <c r="G152" s="78" t="b">
        <v>0</v>
      </c>
      <c r="H152" s="51" t="b">
        <v>0</v>
      </c>
    </row>
    <row r="153" spans="1:8" x14ac:dyDescent="0.3">
      <c r="A153" s="19" t="s">
        <v>350</v>
      </c>
      <c r="B153" s="16" t="s">
        <v>367</v>
      </c>
      <c r="C153" s="90" t="b">
        <v>0</v>
      </c>
      <c r="D153" s="78" t="b">
        <v>0</v>
      </c>
      <c r="E153" s="78" t="b">
        <v>0</v>
      </c>
      <c r="F153" s="78" t="b">
        <v>1</v>
      </c>
      <c r="G153" s="78" t="b">
        <v>1</v>
      </c>
      <c r="H153" s="51" t="b">
        <v>1</v>
      </c>
    </row>
    <row r="154" spans="1:8" x14ac:dyDescent="0.3">
      <c r="A154" s="19" t="s">
        <v>350</v>
      </c>
      <c r="B154" s="16" t="s">
        <v>368</v>
      </c>
      <c r="C154" s="90" t="b">
        <v>0</v>
      </c>
      <c r="D154" s="78" t="b">
        <v>0</v>
      </c>
      <c r="E154" s="78" t="b">
        <v>0</v>
      </c>
      <c r="F154" s="78" t="b">
        <v>1</v>
      </c>
      <c r="G154" s="78" t="b">
        <v>1</v>
      </c>
      <c r="H154" s="51" t="b">
        <v>1</v>
      </c>
    </row>
    <row r="155" spans="1:8" x14ac:dyDescent="0.3">
      <c r="A155" s="19" t="s">
        <v>350</v>
      </c>
      <c r="B155" s="16" t="s">
        <v>370</v>
      </c>
      <c r="C155" s="90" t="b">
        <v>0</v>
      </c>
      <c r="D155" s="78" t="b">
        <v>0</v>
      </c>
      <c r="E155" s="78" t="b">
        <v>0</v>
      </c>
      <c r="F155" s="78" t="b">
        <v>0</v>
      </c>
      <c r="G155" s="78" t="b">
        <v>0</v>
      </c>
      <c r="H155" s="51" t="b">
        <v>1</v>
      </c>
    </row>
    <row r="156" spans="1:8" x14ac:dyDescent="0.3">
      <c r="A156" s="19" t="s">
        <v>350</v>
      </c>
      <c r="B156" s="16" t="s">
        <v>372</v>
      </c>
      <c r="C156" s="90" t="b">
        <v>0</v>
      </c>
      <c r="D156" s="78" t="b">
        <v>0</v>
      </c>
      <c r="E156" s="78" t="b">
        <v>0</v>
      </c>
      <c r="F156" s="78" t="b">
        <v>1</v>
      </c>
      <c r="G156" s="78" t="b">
        <v>1</v>
      </c>
      <c r="H156" s="51" t="b">
        <v>1</v>
      </c>
    </row>
    <row r="157" spans="1:8" x14ac:dyDescent="0.3">
      <c r="A157" s="19" t="s">
        <v>374</v>
      </c>
      <c r="B157" s="16" t="s">
        <v>378</v>
      </c>
      <c r="C157" s="90" t="b">
        <v>0</v>
      </c>
      <c r="D157" s="78" t="b">
        <v>1</v>
      </c>
      <c r="E157" s="78" t="b">
        <v>1</v>
      </c>
      <c r="F157" s="78" t="b">
        <v>0</v>
      </c>
      <c r="G157" s="78" t="b">
        <v>0</v>
      </c>
      <c r="H157" s="51" t="b">
        <v>1</v>
      </c>
    </row>
    <row r="158" spans="1:8" x14ac:dyDescent="0.3">
      <c r="A158" s="19" t="s">
        <v>374</v>
      </c>
      <c r="B158" s="16" t="s">
        <v>379</v>
      </c>
      <c r="C158" s="90" t="b">
        <v>0</v>
      </c>
      <c r="D158" s="78" t="b">
        <v>0</v>
      </c>
      <c r="E158" s="78" t="b">
        <v>1</v>
      </c>
      <c r="F158" s="78" t="b">
        <v>0</v>
      </c>
      <c r="G158" s="78" t="b">
        <v>0</v>
      </c>
      <c r="H158" s="51" t="b">
        <v>1</v>
      </c>
    </row>
    <row r="159" spans="1:8" x14ac:dyDescent="0.3">
      <c r="A159" s="19" t="s">
        <v>374</v>
      </c>
      <c r="B159" s="16" t="s">
        <v>383</v>
      </c>
      <c r="C159" s="90" t="b">
        <v>0</v>
      </c>
      <c r="D159" s="78" t="b">
        <v>0</v>
      </c>
      <c r="E159" s="78" t="b">
        <v>1</v>
      </c>
      <c r="F159" s="78" t="b">
        <v>0</v>
      </c>
      <c r="G159" s="78" t="b">
        <v>0</v>
      </c>
      <c r="H159" s="51" t="b">
        <v>1</v>
      </c>
    </row>
    <row r="160" spans="1:8" x14ac:dyDescent="0.3">
      <c r="A160" s="19" t="s">
        <v>374</v>
      </c>
      <c r="B160" s="16" t="s">
        <v>384</v>
      </c>
      <c r="C160" s="90" t="b">
        <v>0</v>
      </c>
      <c r="D160" s="78" t="b">
        <v>0</v>
      </c>
      <c r="E160" s="78" t="b">
        <v>1</v>
      </c>
      <c r="F160" s="78" t="b">
        <v>0</v>
      </c>
      <c r="G160" s="78" t="b">
        <v>0</v>
      </c>
      <c r="H160" s="51" t="b">
        <v>1</v>
      </c>
    </row>
    <row r="161" spans="1:8" x14ac:dyDescent="0.3">
      <c r="A161" s="19" t="s">
        <v>374</v>
      </c>
      <c r="B161" s="16" t="s">
        <v>386</v>
      </c>
      <c r="C161" s="90" t="b">
        <v>0</v>
      </c>
      <c r="D161" s="78" t="b">
        <v>1</v>
      </c>
      <c r="E161" s="78" t="b">
        <v>1</v>
      </c>
      <c r="F161" s="78" t="b">
        <v>0</v>
      </c>
      <c r="G161" s="78" t="b">
        <v>0</v>
      </c>
      <c r="H161" s="51" t="b">
        <v>1</v>
      </c>
    </row>
    <row r="162" spans="1:8" x14ac:dyDescent="0.3">
      <c r="A162" s="19" t="s">
        <v>374</v>
      </c>
      <c r="B162" s="16" t="s">
        <v>388</v>
      </c>
      <c r="C162" s="90" t="b">
        <v>0</v>
      </c>
      <c r="D162" s="78" t="b">
        <v>1</v>
      </c>
      <c r="E162" s="78" t="b">
        <v>1</v>
      </c>
      <c r="F162" s="78" t="b">
        <v>0</v>
      </c>
      <c r="G162" s="78" t="b">
        <v>0</v>
      </c>
      <c r="H162" s="51" t="b">
        <v>1</v>
      </c>
    </row>
    <row r="163" spans="1:8" x14ac:dyDescent="0.3">
      <c r="A163" s="19" t="s">
        <v>374</v>
      </c>
      <c r="B163" s="16" t="s">
        <v>390</v>
      </c>
      <c r="C163" s="90" t="b">
        <v>0</v>
      </c>
      <c r="D163" s="78" t="b">
        <v>1</v>
      </c>
      <c r="E163" s="78" t="b">
        <v>0</v>
      </c>
      <c r="F163" s="78" t="b">
        <v>0</v>
      </c>
      <c r="G163" s="78" t="b">
        <v>0</v>
      </c>
      <c r="H163" s="51" t="b">
        <v>1</v>
      </c>
    </row>
    <row r="164" spans="1:8" x14ac:dyDescent="0.3">
      <c r="A164" s="19" t="s">
        <v>374</v>
      </c>
      <c r="B164" s="16" t="s">
        <v>392</v>
      </c>
      <c r="C164" s="90" t="b">
        <v>0</v>
      </c>
      <c r="D164" s="78" t="b">
        <v>0</v>
      </c>
      <c r="E164" s="78" t="b">
        <v>0</v>
      </c>
      <c r="F164" s="78" t="b">
        <v>0</v>
      </c>
      <c r="G164" s="78" t="b">
        <v>0</v>
      </c>
      <c r="H164" s="51" t="b">
        <v>1</v>
      </c>
    </row>
    <row r="165" spans="1:8" x14ac:dyDescent="0.3">
      <c r="A165" s="19" t="s">
        <v>374</v>
      </c>
      <c r="B165" s="16" t="s">
        <v>396</v>
      </c>
      <c r="C165" s="90" t="b">
        <v>0</v>
      </c>
      <c r="D165" s="78" t="b">
        <v>0</v>
      </c>
      <c r="E165" s="78" t="b">
        <v>1</v>
      </c>
      <c r="F165" s="78" t="b">
        <v>0</v>
      </c>
      <c r="G165" s="78" t="b">
        <v>0</v>
      </c>
      <c r="H165" s="51" t="b">
        <v>1</v>
      </c>
    </row>
    <row r="166" spans="1:8" x14ac:dyDescent="0.3">
      <c r="A166" s="19" t="s">
        <v>374</v>
      </c>
      <c r="B166" s="16" t="s">
        <v>397</v>
      </c>
      <c r="C166" s="90" t="b">
        <v>0</v>
      </c>
      <c r="D166" s="78" t="b">
        <v>0</v>
      </c>
      <c r="E166" s="78" t="b">
        <v>0</v>
      </c>
      <c r="F166" s="78" t="b">
        <v>0</v>
      </c>
      <c r="G166" s="78" t="b">
        <v>0</v>
      </c>
      <c r="H166" s="51" t="b">
        <v>1</v>
      </c>
    </row>
    <row r="167" spans="1:8" x14ac:dyDescent="0.3">
      <c r="A167" s="19" t="s">
        <v>374</v>
      </c>
      <c r="B167" s="16" t="s">
        <v>401</v>
      </c>
      <c r="C167" s="90" t="b">
        <v>0</v>
      </c>
      <c r="D167" s="78" t="b">
        <v>1</v>
      </c>
      <c r="E167" s="78" t="b">
        <v>0</v>
      </c>
      <c r="F167" s="78" t="b">
        <v>0</v>
      </c>
      <c r="G167" s="78" t="b">
        <v>0</v>
      </c>
      <c r="H167" s="51" t="b">
        <v>1</v>
      </c>
    </row>
    <row r="168" spans="1:8" x14ac:dyDescent="0.3">
      <c r="A168" s="19" t="s">
        <v>374</v>
      </c>
      <c r="B168" s="16" t="s">
        <v>402</v>
      </c>
      <c r="C168" s="90" t="b">
        <v>0</v>
      </c>
      <c r="D168" s="78" t="b">
        <v>1</v>
      </c>
      <c r="E168" s="78" t="b">
        <v>0</v>
      </c>
      <c r="F168" s="78" t="b">
        <v>0</v>
      </c>
      <c r="G168" s="78" t="b">
        <v>0</v>
      </c>
      <c r="H168" s="51" t="b">
        <v>1</v>
      </c>
    </row>
    <row r="169" spans="1:8" x14ac:dyDescent="0.3">
      <c r="A169" s="19" t="s">
        <v>374</v>
      </c>
      <c r="B169" s="16" t="s">
        <v>404</v>
      </c>
      <c r="C169" s="90" t="b">
        <v>0</v>
      </c>
      <c r="D169" s="78" t="b">
        <v>1</v>
      </c>
      <c r="E169" s="78" t="b">
        <v>0</v>
      </c>
      <c r="F169" s="78" t="b">
        <v>0</v>
      </c>
      <c r="G169" s="78" t="b">
        <v>0</v>
      </c>
      <c r="H169" s="51" t="b">
        <v>1</v>
      </c>
    </row>
    <row r="170" spans="1:8" x14ac:dyDescent="0.3">
      <c r="A170" s="19" t="s">
        <v>374</v>
      </c>
      <c r="B170" s="16" t="s">
        <v>406</v>
      </c>
      <c r="C170" s="90" t="b">
        <v>0</v>
      </c>
      <c r="D170" s="78" t="b">
        <v>1</v>
      </c>
      <c r="E170" s="78" t="b">
        <v>1</v>
      </c>
      <c r="F170" s="78" t="b">
        <v>0</v>
      </c>
      <c r="G170" s="78" t="b">
        <v>0</v>
      </c>
      <c r="H170" s="51" t="b">
        <v>1</v>
      </c>
    </row>
    <row r="171" spans="1:8" x14ac:dyDescent="0.3">
      <c r="A171" s="19" t="s">
        <v>374</v>
      </c>
      <c r="B171" s="16" t="s">
        <v>410</v>
      </c>
      <c r="C171" s="90" t="b">
        <v>0</v>
      </c>
      <c r="D171" s="78" t="b">
        <v>0</v>
      </c>
      <c r="E171" s="78" t="b">
        <v>1</v>
      </c>
      <c r="F171" s="78" t="b">
        <v>0</v>
      </c>
      <c r="G171" s="78" t="b">
        <v>0</v>
      </c>
      <c r="H171" s="51" t="b">
        <v>1</v>
      </c>
    </row>
    <row r="172" spans="1:8" x14ac:dyDescent="0.3">
      <c r="A172" s="19" t="s">
        <v>374</v>
      </c>
      <c r="B172" s="16" t="s">
        <v>411</v>
      </c>
      <c r="C172" s="90" t="b">
        <v>0</v>
      </c>
      <c r="D172" s="78" t="b">
        <v>0</v>
      </c>
      <c r="E172" s="78" t="b">
        <v>1</v>
      </c>
      <c r="F172" s="78" t="b">
        <v>0</v>
      </c>
      <c r="G172" s="78" t="b">
        <v>0</v>
      </c>
      <c r="H172" s="51" t="b">
        <v>1</v>
      </c>
    </row>
    <row r="173" spans="1:8" x14ac:dyDescent="0.3">
      <c r="A173" s="19" t="s">
        <v>374</v>
      </c>
      <c r="B173" s="16" t="s">
        <v>413</v>
      </c>
      <c r="C173" s="90" t="b">
        <v>0</v>
      </c>
      <c r="D173" s="78" t="b">
        <v>0</v>
      </c>
      <c r="E173" s="78" t="b">
        <v>1</v>
      </c>
      <c r="F173" s="78" t="b">
        <v>0</v>
      </c>
      <c r="G173" s="78" t="b">
        <v>0</v>
      </c>
      <c r="H173" s="51" t="b">
        <v>1</v>
      </c>
    </row>
    <row r="174" spans="1:8" x14ac:dyDescent="0.3">
      <c r="A174" s="19" t="s">
        <v>415</v>
      </c>
      <c r="B174" s="16" t="s">
        <v>419</v>
      </c>
      <c r="C174" s="90" t="b">
        <v>1</v>
      </c>
      <c r="D174" s="78" t="b">
        <v>0</v>
      </c>
      <c r="E174" s="78" t="b">
        <v>0</v>
      </c>
      <c r="F174" s="78" t="b">
        <v>0</v>
      </c>
      <c r="G174" s="78" t="b">
        <v>0</v>
      </c>
      <c r="H174" s="51" t="b">
        <v>0</v>
      </c>
    </row>
    <row r="175" spans="1:8" x14ac:dyDescent="0.3">
      <c r="A175" s="19" t="s">
        <v>415</v>
      </c>
      <c r="B175" s="16" t="s">
        <v>421</v>
      </c>
      <c r="C175" s="90" t="b">
        <v>1</v>
      </c>
      <c r="D175" s="78" t="b">
        <v>0</v>
      </c>
      <c r="E175" s="78" t="b">
        <v>0</v>
      </c>
      <c r="F175" s="78" t="b">
        <v>0</v>
      </c>
      <c r="G175" s="78" t="b">
        <v>0</v>
      </c>
      <c r="H175" s="51" t="b">
        <v>1</v>
      </c>
    </row>
    <row r="176" spans="1:8" x14ac:dyDescent="0.3">
      <c r="A176" s="19" t="s">
        <v>415</v>
      </c>
      <c r="B176" s="16" t="s">
        <v>423</v>
      </c>
      <c r="C176" s="90" t="b">
        <v>0</v>
      </c>
      <c r="D176" s="78" t="b">
        <v>0</v>
      </c>
      <c r="E176" s="78" t="b">
        <v>0</v>
      </c>
      <c r="F176" s="78" t="b">
        <v>0</v>
      </c>
      <c r="G176" s="78" t="b">
        <v>0</v>
      </c>
      <c r="H176" s="51" t="b">
        <v>1</v>
      </c>
    </row>
    <row r="177" spans="1:8" x14ac:dyDescent="0.3">
      <c r="A177" s="19" t="s">
        <v>415</v>
      </c>
      <c r="B177" s="16" t="s">
        <v>425</v>
      </c>
      <c r="C177" s="90" t="b">
        <v>0</v>
      </c>
      <c r="D177" s="78" t="b">
        <v>0</v>
      </c>
      <c r="E177" s="78" t="b">
        <v>0</v>
      </c>
      <c r="F177" s="78" t="b">
        <v>0</v>
      </c>
      <c r="G177" s="78" t="b">
        <v>0</v>
      </c>
      <c r="H177" s="51" t="b">
        <v>1</v>
      </c>
    </row>
    <row r="178" spans="1:8" x14ac:dyDescent="0.3">
      <c r="A178" s="19" t="s">
        <v>415</v>
      </c>
      <c r="B178" s="16" t="s">
        <v>427</v>
      </c>
      <c r="C178" s="90" t="b">
        <v>0</v>
      </c>
      <c r="D178" s="78" t="b">
        <v>0</v>
      </c>
      <c r="E178" s="78" t="b">
        <v>0</v>
      </c>
      <c r="F178" s="78" t="b">
        <v>0</v>
      </c>
      <c r="G178" s="78" t="b">
        <v>0</v>
      </c>
      <c r="H178" s="51" t="b">
        <v>1</v>
      </c>
    </row>
    <row r="179" spans="1:8" x14ac:dyDescent="0.3">
      <c r="A179" s="19" t="s">
        <v>415</v>
      </c>
      <c r="B179" s="16" t="s">
        <v>429</v>
      </c>
      <c r="C179" s="90" t="b">
        <v>0</v>
      </c>
      <c r="D179" s="78" t="b">
        <v>0</v>
      </c>
      <c r="E179" s="78" t="b">
        <v>0</v>
      </c>
      <c r="F179" s="78" t="b">
        <v>0</v>
      </c>
      <c r="G179" s="78" t="b">
        <v>0</v>
      </c>
      <c r="H179" s="51" t="b">
        <v>1</v>
      </c>
    </row>
    <row r="180" spans="1:8" x14ac:dyDescent="0.3">
      <c r="A180" s="19" t="s">
        <v>415</v>
      </c>
      <c r="B180" s="16" t="s">
        <v>431</v>
      </c>
      <c r="C180" s="90" t="b">
        <v>1</v>
      </c>
      <c r="D180" s="78" t="b">
        <v>0</v>
      </c>
      <c r="E180" s="78" t="b">
        <v>0</v>
      </c>
      <c r="F180" s="78" t="b">
        <v>0</v>
      </c>
      <c r="G180" s="78" t="b">
        <v>0</v>
      </c>
      <c r="H180" s="51" t="b">
        <v>1</v>
      </c>
    </row>
    <row r="181" spans="1:8" x14ac:dyDescent="0.3">
      <c r="A181" s="19" t="s">
        <v>415</v>
      </c>
      <c r="B181" s="16" t="s">
        <v>433</v>
      </c>
      <c r="C181" s="90" t="b">
        <v>0</v>
      </c>
      <c r="D181" s="78" t="b">
        <v>0</v>
      </c>
      <c r="E181" s="78" t="b">
        <v>0</v>
      </c>
      <c r="F181" s="78" t="b">
        <v>0</v>
      </c>
      <c r="G181" s="78" t="b">
        <v>0</v>
      </c>
      <c r="H181" s="51" t="b">
        <v>0</v>
      </c>
    </row>
    <row r="182" spans="1:8" x14ac:dyDescent="0.3">
      <c r="A182" s="19" t="s">
        <v>415</v>
      </c>
      <c r="B182" s="16" t="s">
        <v>437</v>
      </c>
      <c r="C182" s="90" t="b">
        <v>1</v>
      </c>
      <c r="D182" s="78" t="b">
        <v>0</v>
      </c>
      <c r="E182" s="78" t="b">
        <v>0</v>
      </c>
      <c r="F182" s="78" t="b">
        <v>0</v>
      </c>
      <c r="G182" s="78" t="b">
        <v>0</v>
      </c>
      <c r="H182" s="51" t="b">
        <v>0</v>
      </c>
    </row>
    <row r="183" spans="1:8" x14ac:dyDescent="0.3">
      <c r="A183" s="19" t="s">
        <v>415</v>
      </c>
      <c r="B183" s="16" t="s">
        <v>439</v>
      </c>
      <c r="C183" s="90" t="b">
        <v>1</v>
      </c>
      <c r="D183" s="78" t="b">
        <v>0</v>
      </c>
      <c r="E183" s="78" t="b">
        <v>0</v>
      </c>
      <c r="F183" s="78" t="b">
        <v>0</v>
      </c>
      <c r="G183" s="78" t="b">
        <v>0</v>
      </c>
      <c r="H183" s="51" t="b">
        <v>0</v>
      </c>
    </row>
    <row r="184" spans="1:8" x14ac:dyDescent="0.3">
      <c r="A184" s="19" t="s">
        <v>415</v>
      </c>
      <c r="B184" s="16" t="s">
        <v>441</v>
      </c>
      <c r="C184" s="90" t="b">
        <v>1</v>
      </c>
      <c r="D184" s="78" t="b">
        <v>0</v>
      </c>
      <c r="E184" s="78" t="b">
        <v>0</v>
      </c>
      <c r="F184" s="78" t="b">
        <v>0</v>
      </c>
      <c r="G184" s="78" t="b">
        <v>0</v>
      </c>
      <c r="H184" s="51" t="b">
        <v>0</v>
      </c>
    </row>
    <row r="185" spans="1:8" x14ac:dyDescent="0.3">
      <c r="A185" s="19" t="s">
        <v>415</v>
      </c>
      <c r="B185" s="16" t="s">
        <v>443</v>
      </c>
      <c r="C185" s="90" t="b">
        <v>1</v>
      </c>
      <c r="D185" s="78" t="b">
        <v>0</v>
      </c>
      <c r="E185" s="78" t="b">
        <v>0</v>
      </c>
      <c r="F185" s="78" t="b">
        <v>0</v>
      </c>
      <c r="G185" s="78" t="b">
        <v>0</v>
      </c>
      <c r="H185" s="51" t="b">
        <v>1</v>
      </c>
    </row>
    <row r="186" spans="1:8" x14ac:dyDescent="0.3">
      <c r="A186" s="19" t="s">
        <v>415</v>
      </c>
      <c r="B186" s="16" t="s">
        <v>445</v>
      </c>
      <c r="C186" s="90" t="b">
        <v>1</v>
      </c>
      <c r="D186" s="78" t="b">
        <v>0</v>
      </c>
      <c r="E186" s="78" t="b">
        <v>0</v>
      </c>
      <c r="F186" s="78" t="b">
        <v>0</v>
      </c>
      <c r="G186" s="78" t="b">
        <v>0</v>
      </c>
      <c r="H186" s="51" t="b">
        <v>0</v>
      </c>
    </row>
    <row r="187" spans="1:8" x14ac:dyDescent="0.3">
      <c r="A187" s="19" t="s">
        <v>415</v>
      </c>
      <c r="B187" s="16" t="s">
        <v>447</v>
      </c>
      <c r="C187" s="90" t="b">
        <v>1</v>
      </c>
      <c r="D187" s="78" t="b">
        <v>0</v>
      </c>
      <c r="E187" s="78" t="b">
        <v>0</v>
      </c>
      <c r="F187" s="78" t="b">
        <v>0</v>
      </c>
      <c r="G187" s="78" t="b">
        <v>0</v>
      </c>
      <c r="H187" s="51" t="b">
        <v>0</v>
      </c>
    </row>
    <row r="188" spans="1:8" x14ac:dyDescent="0.3">
      <c r="A188" s="19" t="s">
        <v>415</v>
      </c>
      <c r="B188" s="16" t="s">
        <v>449</v>
      </c>
      <c r="C188" s="90" t="b">
        <v>1</v>
      </c>
      <c r="D188" s="78" t="b">
        <v>0</v>
      </c>
      <c r="E188" s="78" t="b">
        <v>0</v>
      </c>
      <c r="F188" s="78" t="b">
        <v>0</v>
      </c>
      <c r="G188" s="78" t="b">
        <v>0</v>
      </c>
      <c r="H188" s="51" t="b">
        <v>0</v>
      </c>
    </row>
    <row r="189" spans="1:8" x14ac:dyDescent="0.3">
      <c r="A189" s="19" t="s">
        <v>415</v>
      </c>
      <c r="B189" s="16" t="s">
        <v>451</v>
      </c>
      <c r="C189" s="90" t="b">
        <v>1</v>
      </c>
      <c r="D189" s="78" t="b">
        <v>0</v>
      </c>
      <c r="E189" s="78" t="b">
        <v>0</v>
      </c>
      <c r="F189" s="78" t="b">
        <v>0</v>
      </c>
      <c r="G189" s="78" t="b">
        <v>0</v>
      </c>
      <c r="H189" s="51" t="b">
        <v>0</v>
      </c>
    </row>
    <row r="190" spans="1:8" x14ac:dyDescent="0.3">
      <c r="A190" s="19" t="s">
        <v>415</v>
      </c>
      <c r="B190" s="16" t="s">
        <v>453</v>
      </c>
      <c r="C190" s="90" t="b">
        <v>1</v>
      </c>
      <c r="D190" s="78" t="b">
        <v>0</v>
      </c>
      <c r="E190" s="78" t="b">
        <v>0</v>
      </c>
      <c r="F190" s="78" t="b">
        <v>0</v>
      </c>
      <c r="G190" s="78" t="b">
        <v>0</v>
      </c>
      <c r="H190" s="51" t="b">
        <v>0</v>
      </c>
    </row>
    <row r="191" spans="1:8" x14ac:dyDescent="0.3">
      <c r="A191" s="19" t="s">
        <v>415</v>
      </c>
      <c r="B191" s="16" t="s">
        <v>455</v>
      </c>
      <c r="C191" s="90" t="b">
        <v>1</v>
      </c>
      <c r="D191" s="78" t="b">
        <v>0</v>
      </c>
      <c r="E191" s="78" t="b">
        <v>0</v>
      </c>
      <c r="F191" s="78" t="b">
        <v>0</v>
      </c>
      <c r="G191" s="78" t="b">
        <v>0</v>
      </c>
      <c r="H191" s="51" t="b">
        <v>0</v>
      </c>
    </row>
    <row r="192" spans="1:8" x14ac:dyDescent="0.3">
      <c r="A192" s="19" t="s">
        <v>415</v>
      </c>
      <c r="B192" s="16" t="s">
        <v>457</v>
      </c>
      <c r="C192" s="90" t="b">
        <v>1</v>
      </c>
      <c r="D192" s="78" t="b">
        <v>0</v>
      </c>
      <c r="E192" s="78" t="b">
        <v>0</v>
      </c>
      <c r="F192" s="78" t="b">
        <v>0</v>
      </c>
      <c r="G192" s="78" t="b">
        <v>0</v>
      </c>
      <c r="H192" s="51" t="b">
        <v>0</v>
      </c>
    </row>
    <row r="193" spans="1:8" x14ac:dyDescent="0.3">
      <c r="A193" s="19" t="s">
        <v>415</v>
      </c>
      <c r="B193" s="16" t="s">
        <v>459</v>
      </c>
      <c r="C193" s="90" t="b">
        <v>1</v>
      </c>
      <c r="D193" s="78" t="b">
        <v>0</v>
      </c>
      <c r="E193" s="78" t="b">
        <v>0</v>
      </c>
      <c r="F193" s="78" t="b">
        <v>0</v>
      </c>
      <c r="G193" s="78" t="b">
        <v>0</v>
      </c>
      <c r="H193" s="51" t="b">
        <v>1</v>
      </c>
    </row>
    <row r="194" spans="1:8" x14ac:dyDescent="0.3">
      <c r="A194" s="19" t="s">
        <v>415</v>
      </c>
      <c r="B194" s="16" t="s">
        <v>461</v>
      </c>
      <c r="C194" s="90" t="b">
        <v>1</v>
      </c>
      <c r="D194" s="78" t="b">
        <v>0</v>
      </c>
      <c r="E194" s="78" t="b">
        <v>0</v>
      </c>
      <c r="F194" s="78" t="b">
        <v>0</v>
      </c>
      <c r="G194" s="78" t="b">
        <v>0</v>
      </c>
      <c r="H194" s="51" t="b">
        <v>0</v>
      </c>
    </row>
    <row r="195" spans="1:8" x14ac:dyDescent="0.3">
      <c r="A195" s="19" t="s">
        <v>415</v>
      </c>
      <c r="B195" s="16" t="s">
        <v>463</v>
      </c>
      <c r="C195" s="90" t="b">
        <v>1</v>
      </c>
      <c r="D195" s="78" t="b">
        <v>0</v>
      </c>
      <c r="E195" s="78" t="b">
        <v>0</v>
      </c>
      <c r="F195" s="78" t="b">
        <v>0</v>
      </c>
      <c r="G195" s="78" t="b">
        <v>0</v>
      </c>
      <c r="H195" s="51" t="b">
        <v>1</v>
      </c>
    </row>
    <row r="196" spans="1:8" x14ac:dyDescent="0.3">
      <c r="A196" s="19" t="s">
        <v>415</v>
      </c>
      <c r="B196" s="16" t="s">
        <v>467</v>
      </c>
      <c r="C196" s="90" t="b">
        <v>1</v>
      </c>
      <c r="D196" s="78" t="b">
        <v>0</v>
      </c>
      <c r="E196" s="78" t="b">
        <v>0</v>
      </c>
      <c r="F196" s="78" t="b">
        <v>0</v>
      </c>
      <c r="G196" s="78" t="b">
        <v>0</v>
      </c>
      <c r="H196" s="51" t="b">
        <v>1</v>
      </c>
    </row>
    <row r="197" spans="1:8" x14ac:dyDescent="0.3">
      <c r="A197" s="19" t="s">
        <v>415</v>
      </c>
      <c r="B197" s="16" t="s">
        <v>469</v>
      </c>
      <c r="C197" s="90" t="b">
        <v>1</v>
      </c>
      <c r="D197" s="78" t="b">
        <v>0</v>
      </c>
      <c r="E197" s="78" t="b">
        <v>0</v>
      </c>
      <c r="F197" s="78" t="b">
        <v>0</v>
      </c>
      <c r="G197" s="78" t="b">
        <v>0</v>
      </c>
      <c r="H197" s="51" t="b">
        <v>1</v>
      </c>
    </row>
    <row r="198" spans="1:8" x14ac:dyDescent="0.3">
      <c r="A198" s="19" t="s">
        <v>415</v>
      </c>
      <c r="B198" s="16" t="s">
        <v>471</v>
      </c>
      <c r="C198" s="90" t="b">
        <v>1</v>
      </c>
      <c r="D198" s="78" t="b">
        <v>0</v>
      </c>
      <c r="E198" s="78" t="b">
        <v>0</v>
      </c>
      <c r="F198" s="78" t="b">
        <v>0</v>
      </c>
      <c r="G198" s="78" t="b">
        <v>0</v>
      </c>
      <c r="H198" s="51" t="b">
        <v>1</v>
      </c>
    </row>
    <row r="199" spans="1:8" x14ac:dyDescent="0.3">
      <c r="A199" s="19" t="s">
        <v>415</v>
      </c>
      <c r="B199" s="16" t="s">
        <v>473</v>
      </c>
      <c r="C199" s="90" t="b">
        <v>1</v>
      </c>
      <c r="D199" s="78" t="b">
        <v>0</v>
      </c>
      <c r="E199" s="78" t="b">
        <v>0</v>
      </c>
      <c r="F199" s="78" t="b">
        <v>0</v>
      </c>
      <c r="G199" s="78" t="b">
        <v>0</v>
      </c>
      <c r="H199" s="51" t="b">
        <v>1</v>
      </c>
    </row>
    <row r="200" spans="1:8" x14ac:dyDescent="0.3">
      <c r="A200" s="19" t="s">
        <v>415</v>
      </c>
      <c r="B200" s="16" t="s">
        <v>475</v>
      </c>
      <c r="C200" s="90" t="b">
        <v>1</v>
      </c>
      <c r="D200" s="78" t="b">
        <v>0</v>
      </c>
      <c r="E200" s="78" t="b">
        <v>0</v>
      </c>
      <c r="F200" s="78" t="b">
        <v>0</v>
      </c>
      <c r="G200" s="78" t="b">
        <v>0</v>
      </c>
      <c r="H200" s="51" t="b">
        <v>1</v>
      </c>
    </row>
    <row r="201" spans="1:8" x14ac:dyDescent="0.3">
      <c r="A201" s="19" t="s">
        <v>415</v>
      </c>
      <c r="B201" s="16" t="s">
        <v>477</v>
      </c>
      <c r="C201" s="90" t="b">
        <v>1</v>
      </c>
      <c r="D201" s="78" t="b">
        <v>0</v>
      </c>
      <c r="E201" s="78" t="b">
        <v>0</v>
      </c>
      <c r="F201" s="78" t="b">
        <v>0</v>
      </c>
      <c r="G201" s="78" t="b">
        <v>0</v>
      </c>
      <c r="H201" s="51" t="b">
        <v>1</v>
      </c>
    </row>
    <row r="202" spans="1:8" x14ac:dyDescent="0.3">
      <c r="A202" s="19" t="s">
        <v>415</v>
      </c>
      <c r="B202" s="16" t="s">
        <v>479</v>
      </c>
      <c r="C202" s="90" t="b">
        <v>1</v>
      </c>
      <c r="D202" s="78" t="b">
        <v>0</v>
      </c>
      <c r="E202" s="78" t="b">
        <v>0</v>
      </c>
      <c r="F202" s="78" t="b">
        <v>0</v>
      </c>
      <c r="G202" s="78" t="b">
        <v>0</v>
      </c>
      <c r="H202" s="51" t="b">
        <v>1</v>
      </c>
    </row>
    <row r="203" spans="1:8" x14ac:dyDescent="0.3">
      <c r="A203" s="19" t="s">
        <v>415</v>
      </c>
      <c r="B203" s="16" t="s">
        <v>481</v>
      </c>
      <c r="C203" s="90" t="b">
        <v>1</v>
      </c>
      <c r="D203" s="78" t="b">
        <v>0</v>
      </c>
      <c r="E203" s="78" t="b">
        <v>0</v>
      </c>
      <c r="F203" s="78" t="b">
        <v>0</v>
      </c>
      <c r="G203" s="78" t="b">
        <v>0</v>
      </c>
      <c r="H203" s="51" t="b">
        <v>1</v>
      </c>
    </row>
    <row r="204" spans="1:8" x14ac:dyDescent="0.3">
      <c r="A204" s="19" t="s">
        <v>415</v>
      </c>
      <c r="B204" s="16" t="s">
        <v>483</v>
      </c>
      <c r="C204" s="90" t="b">
        <v>1</v>
      </c>
      <c r="D204" s="78" t="b">
        <v>0</v>
      </c>
      <c r="E204" s="78" t="b">
        <v>0</v>
      </c>
      <c r="F204" s="78" t="b">
        <v>0</v>
      </c>
      <c r="G204" s="78" t="b">
        <v>0</v>
      </c>
      <c r="H204" s="51" t="b">
        <v>0</v>
      </c>
    </row>
    <row r="205" spans="1:8" x14ac:dyDescent="0.3">
      <c r="A205" s="19" t="s">
        <v>415</v>
      </c>
      <c r="B205" s="16" t="s">
        <v>485</v>
      </c>
      <c r="C205" s="90" t="b">
        <v>0</v>
      </c>
      <c r="D205" s="78" t="b">
        <v>0</v>
      </c>
      <c r="E205" s="78" t="b">
        <v>0</v>
      </c>
      <c r="F205" s="78" t="b">
        <v>0</v>
      </c>
      <c r="G205" s="78" t="b">
        <v>0</v>
      </c>
      <c r="H205" s="51" t="b">
        <v>0</v>
      </c>
    </row>
    <row r="206" spans="1:8" x14ac:dyDescent="0.3">
      <c r="A206" s="19" t="s">
        <v>415</v>
      </c>
      <c r="B206" s="16" t="s">
        <v>489</v>
      </c>
      <c r="C206" s="90" t="b">
        <v>1</v>
      </c>
      <c r="D206" s="78" t="b">
        <v>0</v>
      </c>
      <c r="E206" s="78" t="b">
        <v>0</v>
      </c>
      <c r="F206" s="78" t="b">
        <v>0</v>
      </c>
      <c r="G206" s="78" t="b">
        <v>0</v>
      </c>
      <c r="H206" s="51" t="b">
        <v>0</v>
      </c>
    </row>
    <row r="207" spans="1:8" x14ac:dyDescent="0.3">
      <c r="A207" s="19" t="s">
        <v>415</v>
      </c>
      <c r="B207" s="16" t="s">
        <v>491</v>
      </c>
      <c r="C207" s="90" t="b">
        <v>1</v>
      </c>
      <c r="D207" s="78" t="b">
        <v>0</v>
      </c>
      <c r="E207" s="78" t="b">
        <v>0</v>
      </c>
      <c r="F207" s="78" t="b">
        <v>0</v>
      </c>
      <c r="G207" s="78" t="b">
        <v>0</v>
      </c>
      <c r="H207" s="51" t="b">
        <v>0</v>
      </c>
    </row>
    <row r="208" spans="1:8" x14ac:dyDescent="0.3">
      <c r="A208" s="19" t="s">
        <v>415</v>
      </c>
      <c r="B208" s="16" t="s">
        <v>493</v>
      </c>
      <c r="C208" s="90" t="b">
        <v>1</v>
      </c>
      <c r="D208" s="78" t="b">
        <v>0</v>
      </c>
      <c r="E208" s="78" t="b">
        <v>0</v>
      </c>
      <c r="F208" s="78" t="b">
        <v>0</v>
      </c>
      <c r="G208" s="78" t="b">
        <v>0</v>
      </c>
      <c r="H208" s="51" t="b">
        <v>0</v>
      </c>
    </row>
    <row r="209" spans="1:8" x14ac:dyDescent="0.3">
      <c r="A209" s="19" t="s">
        <v>415</v>
      </c>
      <c r="B209" s="16" t="s">
        <v>495</v>
      </c>
      <c r="C209" s="90" t="b">
        <v>1</v>
      </c>
      <c r="D209" s="78" t="b">
        <v>0</v>
      </c>
      <c r="E209" s="78" t="b">
        <v>0</v>
      </c>
      <c r="F209" s="78" t="b">
        <v>0</v>
      </c>
      <c r="G209" s="78" t="b">
        <v>0</v>
      </c>
      <c r="H209" s="51" t="b">
        <v>0</v>
      </c>
    </row>
    <row r="210" spans="1:8" x14ac:dyDescent="0.3">
      <c r="A210" s="19" t="s">
        <v>415</v>
      </c>
      <c r="B210" s="16" t="s">
        <v>497</v>
      </c>
      <c r="C210" s="90" t="b">
        <v>1</v>
      </c>
      <c r="D210" s="78" t="b">
        <v>0</v>
      </c>
      <c r="E210" s="78" t="b">
        <v>0</v>
      </c>
      <c r="F210" s="78" t="b">
        <v>0</v>
      </c>
      <c r="G210" s="78" t="b">
        <v>0</v>
      </c>
      <c r="H210" s="51" t="b">
        <v>0</v>
      </c>
    </row>
    <row r="211" spans="1:8" x14ac:dyDescent="0.3">
      <c r="A211" s="19" t="s">
        <v>415</v>
      </c>
      <c r="B211" s="16" t="s">
        <v>499</v>
      </c>
      <c r="C211" s="90" t="b">
        <v>1</v>
      </c>
      <c r="D211" s="78" t="b">
        <v>0</v>
      </c>
      <c r="E211" s="78" t="b">
        <v>0</v>
      </c>
      <c r="F211" s="78" t="b">
        <v>0</v>
      </c>
      <c r="G211" s="78" t="b">
        <v>0</v>
      </c>
      <c r="H211" s="51" t="b">
        <v>0</v>
      </c>
    </row>
    <row r="212" spans="1:8" x14ac:dyDescent="0.3">
      <c r="A212" s="19" t="s">
        <v>415</v>
      </c>
      <c r="B212" s="16" t="s">
        <v>501</v>
      </c>
      <c r="C212" s="90" t="b">
        <v>1</v>
      </c>
      <c r="D212" s="78" t="b">
        <v>0</v>
      </c>
      <c r="E212" s="78" t="b">
        <v>0</v>
      </c>
      <c r="F212" s="78" t="b">
        <v>0</v>
      </c>
      <c r="G212" s="78" t="b">
        <v>0</v>
      </c>
      <c r="H212" s="51" t="b">
        <v>0</v>
      </c>
    </row>
    <row r="213" spans="1:8" x14ac:dyDescent="0.3">
      <c r="A213" s="19" t="s">
        <v>415</v>
      </c>
      <c r="B213" s="16" t="s">
        <v>503</v>
      </c>
      <c r="C213" s="90" t="b">
        <v>1</v>
      </c>
      <c r="D213" s="78" t="b">
        <v>0</v>
      </c>
      <c r="E213" s="78" t="b">
        <v>0</v>
      </c>
      <c r="F213" s="78" t="b">
        <v>0</v>
      </c>
      <c r="G213" s="78" t="b">
        <v>0</v>
      </c>
      <c r="H213" s="51" t="b">
        <v>0</v>
      </c>
    </row>
    <row r="214" spans="1:8" x14ac:dyDescent="0.3">
      <c r="A214" s="19" t="s">
        <v>415</v>
      </c>
      <c r="B214" s="16" t="s">
        <v>505</v>
      </c>
      <c r="C214" s="90" t="b">
        <v>1</v>
      </c>
      <c r="D214" s="78" t="b">
        <v>0</v>
      </c>
      <c r="E214" s="78" t="b">
        <v>0</v>
      </c>
      <c r="F214" s="78" t="b">
        <v>0</v>
      </c>
      <c r="G214" s="78" t="b">
        <v>0</v>
      </c>
      <c r="H214" s="51" t="b">
        <v>0</v>
      </c>
    </row>
    <row r="215" spans="1:8" x14ac:dyDescent="0.3">
      <c r="A215" s="19" t="s">
        <v>415</v>
      </c>
      <c r="B215" s="16" t="s">
        <v>507</v>
      </c>
      <c r="C215" s="90" t="b">
        <v>1</v>
      </c>
      <c r="D215" s="78" t="b">
        <v>0</v>
      </c>
      <c r="E215" s="78" t="b">
        <v>0</v>
      </c>
      <c r="F215" s="78" t="b">
        <v>0</v>
      </c>
      <c r="G215" s="78" t="b">
        <v>0</v>
      </c>
      <c r="H215" s="51" t="b">
        <v>0</v>
      </c>
    </row>
    <row r="216" spans="1:8" x14ac:dyDescent="0.3">
      <c r="A216" s="19" t="s">
        <v>415</v>
      </c>
      <c r="B216" s="16" t="s">
        <v>509</v>
      </c>
      <c r="C216" s="90" t="b">
        <v>1</v>
      </c>
      <c r="D216" s="78" t="b">
        <v>0</v>
      </c>
      <c r="E216" s="78" t="b">
        <v>0</v>
      </c>
      <c r="F216" s="78" t="b">
        <v>0</v>
      </c>
      <c r="G216" s="78" t="b">
        <v>0</v>
      </c>
      <c r="H216" s="51" t="b">
        <v>0</v>
      </c>
    </row>
    <row r="217" spans="1:8" x14ac:dyDescent="0.3">
      <c r="A217" s="19" t="s">
        <v>415</v>
      </c>
      <c r="B217" s="16" t="s">
        <v>511</v>
      </c>
      <c r="C217" s="90" t="b">
        <v>1</v>
      </c>
      <c r="D217" s="78" t="b">
        <v>0</v>
      </c>
      <c r="E217" s="78" t="b">
        <v>0</v>
      </c>
      <c r="F217" s="78" t="b">
        <v>0</v>
      </c>
      <c r="G217" s="78" t="b">
        <v>0</v>
      </c>
      <c r="H217" s="51" t="b">
        <v>0</v>
      </c>
    </row>
    <row r="218" spans="1:8" x14ac:dyDescent="0.3">
      <c r="A218" s="19" t="s">
        <v>415</v>
      </c>
      <c r="B218" s="16" t="s">
        <v>513</v>
      </c>
      <c r="C218" s="90" t="b">
        <v>1</v>
      </c>
      <c r="D218" s="78" t="b">
        <v>0</v>
      </c>
      <c r="E218" s="78" t="b">
        <v>0</v>
      </c>
      <c r="F218" s="78" t="b">
        <v>0</v>
      </c>
      <c r="G218" s="78" t="b">
        <v>0</v>
      </c>
      <c r="H218" s="51" t="b">
        <v>0</v>
      </c>
    </row>
    <row r="219" spans="1:8" x14ac:dyDescent="0.3">
      <c r="A219" s="19" t="s">
        <v>515</v>
      </c>
      <c r="B219" s="16" t="s">
        <v>519</v>
      </c>
      <c r="C219" s="90" t="b">
        <v>1</v>
      </c>
      <c r="D219" s="78" t="b">
        <v>0</v>
      </c>
      <c r="E219" s="78" t="b">
        <v>1</v>
      </c>
      <c r="F219" s="78" t="b">
        <v>0</v>
      </c>
      <c r="G219" s="78" t="b">
        <v>0</v>
      </c>
      <c r="H219" s="51" t="b">
        <v>1</v>
      </c>
    </row>
    <row r="220" spans="1:8" x14ac:dyDescent="0.3">
      <c r="A220" s="19" t="s">
        <v>515</v>
      </c>
      <c r="B220" s="16" t="s">
        <v>520</v>
      </c>
      <c r="C220" s="90" t="b">
        <v>0</v>
      </c>
      <c r="D220" s="78" t="b">
        <v>0</v>
      </c>
      <c r="E220" s="78" t="b">
        <v>0</v>
      </c>
      <c r="F220" s="78" t="b">
        <v>0</v>
      </c>
      <c r="G220" s="78" t="b">
        <v>0</v>
      </c>
      <c r="H220" s="51" t="b">
        <v>1</v>
      </c>
    </row>
    <row r="221" spans="1:8" x14ac:dyDescent="0.3">
      <c r="A221" s="19" t="s">
        <v>515</v>
      </c>
      <c r="B221" s="16" t="s">
        <v>522</v>
      </c>
      <c r="C221" s="90" t="b">
        <v>0</v>
      </c>
      <c r="D221" s="78" t="b">
        <v>0</v>
      </c>
      <c r="E221" s="78" t="b">
        <v>0</v>
      </c>
      <c r="F221" s="78" t="b">
        <v>0</v>
      </c>
      <c r="G221" s="78" t="b">
        <v>0</v>
      </c>
      <c r="H221" s="51" t="b">
        <v>1</v>
      </c>
    </row>
    <row r="222" spans="1:8" x14ac:dyDescent="0.3">
      <c r="A222" s="19" t="s">
        <v>515</v>
      </c>
      <c r="B222" s="16" t="s">
        <v>524</v>
      </c>
      <c r="C222" s="90" t="b">
        <v>1</v>
      </c>
      <c r="D222" s="78" t="b">
        <v>0</v>
      </c>
      <c r="E222" s="78" t="b">
        <v>0</v>
      </c>
      <c r="F222" s="78" t="b">
        <v>0</v>
      </c>
      <c r="G222" s="78" t="b">
        <v>0</v>
      </c>
      <c r="H222" s="51" t="b">
        <v>1</v>
      </c>
    </row>
    <row r="223" spans="1:8" x14ac:dyDescent="0.3">
      <c r="A223" s="19" t="s">
        <v>515</v>
      </c>
      <c r="B223" s="16" t="s">
        <v>526</v>
      </c>
      <c r="C223" s="90" t="b">
        <v>0</v>
      </c>
      <c r="D223" s="78" t="b">
        <v>0</v>
      </c>
      <c r="E223" s="78" t="b">
        <v>1</v>
      </c>
      <c r="F223" s="78" t="b">
        <v>0</v>
      </c>
      <c r="G223" s="78" t="b">
        <v>0</v>
      </c>
      <c r="H223" s="51" t="b">
        <v>1</v>
      </c>
    </row>
    <row r="224" spans="1:8" x14ac:dyDescent="0.3">
      <c r="A224" s="19" t="s">
        <v>515</v>
      </c>
      <c r="B224" s="16" t="s">
        <v>528</v>
      </c>
      <c r="C224" s="90" t="b">
        <v>0</v>
      </c>
      <c r="D224" s="78" t="b">
        <v>0</v>
      </c>
      <c r="E224" s="78" t="b">
        <v>1</v>
      </c>
      <c r="F224" s="78" t="b">
        <v>0</v>
      </c>
      <c r="G224" s="78" t="b">
        <v>0</v>
      </c>
      <c r="H224" s="51" t="b">
        <v>1</v>
      </c>
    </row>
    <row r="225" spans="1:8" x14ac:dyDescent="0.3">
      <c r="A225" s="19" t="s">
        <v>515</v>
      </c>
      <c r="B225" s="16" t="s">
        <v>530</v>
      </c>
      <c r="C225" s="90" t="b">
        <v>0</v>
      </c>
      <c r="D225" s="78" t="b">
        <v>0</v>
      </c>
      <c r="E225" s="78" t="b">
        <v>0</v>
      </c>
      <c r="F225" s="78" t="b">
        <v>0</v>
      </c>
      <c r="G225" s="78" t="b">
        <v>0</v>
      </c>
      <c r="H225" s="51" t="b">
        <v>1</v>
      </c>
    </row>
    <row r="226" spans="1:8" x14ac:dyDescent="0.3">
      <c r="A226" s="19" t="s">
        <v>515</v>
      </c>
      <c r="B226" s="16" t="s">
        <v>534</v>
      </c>
      <c r="C226" s="90" t="b">
        <v>0</v>
      </c>
      <c r="D226" s="78" t="b">
        <v>0</v>
      </c>
      <c r="E226" s="78" t="b">
        <v>1</v>
      </c>
      <c r="F226" s="78" t="b">
        <v>0</v>
      </c>
      <c r="G226" s="78" t="b">
        <v>0</v>
      </c>
      <c r="H226" s="51" t="b">
        <v>1</v>
      </c>
    </row>
    <row r="227" spans="1:8" x14ac:dyDescent="0.3">
      <c r="A227" s="19" t="s">
        <v>515</v>
      </c>
      <c r="B227" s="16" t="s">
        <v>535</v>
      </c>
      <c r="C227" s="90" t="b">
        <v>0</v>
      </c>
      <c r="D227" s="78" t="b">
        <v>0</v>
      </c>
      <c r="E227" s="78" t="b">
        <v>0</v>
      </c>
      <c r="F227" s="78" t="b">
        <v>0</v>
      </c>
      <c r="G227" s="78" t="b">
        <v>0</v>
      </c>
      <c r="H227" s="51" t="b">
        <v>1</v>
      </c>
    </row>
    <row r="228" spans="1:8" x14ac:dyDescent="0.3">
      <c r="A228" s="19" t="s">
        <v>515</v>
      </c>
      <c r="B228" s="16" t="s">
        <v>537</v>
      </c>
      <c r="C228" s="90" t="b">
        <v>0</v>
      </c>
      <c r="D228" s="78" t="b">
        <v>0</v>
      </c>
      <c r="E228" s="78" t="b">
        <v>1</v>
      </c>
      <c r="F228" s="78" t="b">
        <v>0</v>
      </c>
      <c r="G228" s="78" t="b">
        <v>0</v>
      </c>
      <c r="H228" s="51" t="b">
        <v>1</v>
      </c>
    </row>
    <row r="229" spans="1:8" x14ac:dyDescent="0.3">
      <c r="A229" s="19" t="s">
        <v>515</v>
      </c>
      <c r="B229" s="16" t="s">
        <v>539</v>
      </c>
      <c r="C229" s="90" t="b">
        <v>0</v>
      </c>
      <c r="D229" s="78" t="b">
        <v>0</v>
      </c>
      <c r="E229" s="78" t="b">
        <v>0</v>
      </c>
      <c r="F229" s="78" t="b">
        <v>0</v>
      </c>
      <c r="G229" s="78" t="b">
        <v>0</v>
      </c>
      <c r="H229" s="51" t="b">
        <v>1</v>
      </c>
    </row>
    <row r="230" spans="1:8" x14ac:dyDescent="0.3">
      <c r="A230" s="19" t="s">
        <v>515</v>
      </c>
      <c r="B230" s="16" t="s">
        <v>541</v>
      </c>
      <c r="C230" s="90" t="b">
        <v>0</v>
      </c>
      <c r="D230" s="78" t="b">
        <v>0</v>
      </c>
      <c r="E230" s="78" t="b">
        <v>0</v>
      </c>
      <c r="F230" s="78" t="b">
        <v>0</v>
      </c>
      <c r="G230" s="78" t="b">
        <v>0</v>
      </c>
      <c r="H230" s="51" t="b">
        <v>1</v>
      </c>
    </row>
    <row r="231" spans="1:8" x14ac:dyDescent="0.3">
      <c r="A231" s="19" t="s">
        <v>515</v>
      </c>
      <c r="B231" s="16" t="s">
        <v>543</v>
      </c>
      <c r="C231" s="90" t="b">
        <v>0</v>
      </c>
      <c r="D231" s="78" t="b">
        <v>0</v>
      </c>
      <c r="E231" s="78" t="b">
        <v>1</v>
      </c>
      <c r="F231" s="78" t="b">
        <v>0</v>
      </c>
      <c r="G231" s="78" t="b">
        <v>0</v>
      </c>
      <c r="H231" s="51" t="b">
        <v>1</v>
      </c>
    </row>
    <row r="232" spans="1:8" x14ac:dyDescent="0.3">
      <c r="A232" s="19" t="s">
        <v>515</v>
      </c>
      <c r="B232" s="16" t="s">
        <v>547</v>
      </c>
      <c r="C232" s="90" t="b">
        <v>1</v>
      </c>
      <c r="D232" s="78" t="b">
        <v>0</v>
      </c>
      <c r="E232" s="78" t="b">
        <v>0</v>
      </c>
      <c r="F232" s="78" t="b">
        <v>0</v>
      </c>
      <c r="G232" s="78" t="b">
        <v>0</v>
      </c>
      <c r="H232" s="51" t="b">
        <v>1</v>
      </c>
    </row>
    <row r="233" spans="1:8" x14ac:dyDescent="0.3">
      <c r="A233" s="19" t="s">
        <v>515</v>
      </c>
      <c r="B233" s="16" t="s">
        <v>548</v>
      </c>
      <c r="C233" s="90" t="b">
        <v>0</v>
      </c>
      <c r="D233" s="78" t="b">
        <v>0</v>
      </c>
      <c r="E233" s="78" t="b">
        <v>0</v>
      </c>
      <c r="F233" s="78" t="b">
        <v>0</v>
      </c>
      <c r="G233" s="78" t="b">
        <v>0</v>
      </c>
      <c r="H233" s="51" t="b">
        <v>1</v>
      </c>
    </row>
    <row r="234" spans="1:8" x14ac:dyDescent="0.3">
      <c r="A234" s="19" t="s">
        <v>515</v>
      </c>
      <c r="B234" s="16" t="s">
        <v>552</v>
      </c>
      <c r="C234" s="90" t="b">
        <v>1</v>
      </c>
      <c r="D234" s="78" t="b">
        <v>0</v>
      </c>
      <c r="E234" s="78" t="b">
        <v>0</v>
      </c>
      <c r="F234" s="78" t="b">
        <v>0</v>
      </c>
      <c r="G234" s="78" t="b">
        <v>0</v>
      </c>
      <c r="H234" s="51" t="b">
        <v>1</v>
      </c>
    </row>
    <row r="235" spans="1:8" x14ac:dyDescent="0.3">
      <c r="A235" s="19" t="s">
        <v>515</v>
      </c>
      <c r="B235" s="16" t="s">
        <v>553</v>
      </c>
      <c r="C235" s="90" t="b">
        <v>1</v>
      </c>
      <c r="D235" s="78" t="b">
        <v>0</v>
      </c>
      <c r="E235" s="78" t="b">
        <v>0</v>
      </c>
      <c r="F235" s="78" t="b">
        <v>0</v>
      </c>
      <c r="G235" s="78" t="b">
        <v>0</v>
      </c>
      <c r="H235" s="51" t="b">
        <v>1</v>
      </c>
    </row>
    <row r="236" spans="1:8" x14ac:dyDescent="0.3">
      <c r="A236" s="19" t="s">
        <v>515</v>
      </c>
      <c r="B236" s="16" t="s">
        <v>555</v>
      </c>
      <c r="C236" s="90" t="b">
        <v>1</v>
      </c>
      <c r="D236" s="78" t="b">
        <v>0</v>
      </c>
      <c r="E236" s="78" t="b">
        <v>0</v>
      </c>
      <c r="F236" s="78" t="b">
        <v>0</v>
      </c>
      <c r="G236" s="78" t="b">
        <v>0</v>
      </c>
      <c r="H236" s="51" t="b">
        <v>0</v>
      </c>
    </row>
    <row r="237" spans="1:8" x14ac:dyDescent="0.3">
      <c r="A237" s="19" t="s">
        <v>515</v>
      </c>
      <c r="B237" s="16" t="s">
        <v>559</v>
      </c>
      <c r="C237" s="90" t="b">
        <v>1</v>
      </c>
      <c r="D237" s="78" t="b">
        <v>0</v>
      </c>
      <c r="E237" s="78" t="b">
        <v>0</v>
      </c>
      <c r="F237" s="78" t="b">
        <v>0</v>
      </c>
      <c r="G237" s="78" t="b">
        <v>0</v>
      </c>
      <c r="H237" s="51" t="b">
        <v>1</v>
      </c>
    </row>
    <row r="238" spans="1:8" x14ac:dyDescent="0.3">
      <c r="A238" s="19" t="s">
        <v>515</v>
      </c>
      <c r="B238" s="16" t="s">
        <v>560</v>
      </c>
      <c r="C238" s="90" t="b">
        <v>0</v>
      </c>
      <c r="D238" s="78" t="b">
        <v>0</v>
      </c>
      <c r="E238" s="78" t="b">
        <v>0</v>
      </c>
      <c r="F238" s="78" t="b">
        <v>0</v>
      </c>
      <c r="G238" s="78" t="b">
        <v>0</v>
      </c>
      <c r="H238" s="51" t="b">
        <v>1</v>
      </c>
    </row>
    <row r="239" spans="1:8" x14ac:dyDescent="0.3">
      <c r="A239" s="19" t="s">
        <v>515</v>
      </c>
      <c r="B239" s="16" t="s">
        <v>562</v>
      </c>
      <c r="C239" s="90" t="b">
        <v>0</v>
      </c>
      <c r="D239" s="78" t="b">
        <v>0</v>
      </c>
      <c r="E239" s="78" t="b">
        <v>0</v>
      </c>
      <c r="F239" s="78" t="b">
        <v>0</v>
      </c>
      <c r="G239" s="78" t="b">
        <v>0</v>
      </c>
      <c r="H239" s="51" t="b">
        <v>1</v>
      </c>
    </row>
    <row r="240" spans="1:8" x14ac:dyDescent="0.3">
      <c r="A240" s="19" t="s">
        <v>515</v>
      </c>
      <c r="B240" s="16" t="s">
        <v>564</v>
      </c>
      <c r="C240" s="90" t="b">
        <v>1</v>
      </c>
      <c r="D240" s="78" t="b">
        <v>0</v>
      </c>
      <c r="E240" s="78" t="b">
        <v>0</v>
      </c>
      <c r="F240" s="78" t="b">
        <v>0</v>
      </c>
      <c r="G240" s="78" t="b">
        <v>0</v>
      </c>
      <c r="H240" s="51" t="b">
        <v>1</v>
      </c>
    </row>
    <row r="241" spans="1:8" x14ac:dyDescent="0.3">
      <c r="A241" s="19" t="s">
        <v>515</v>
      </c>
      <c r="B241" s="16" t="s">
        <v>568</v>
      </c>
      <c r="C241" s="90" t="b">
        <v>1</v>
      </c>
      <c r="D241" s="78" t="b">
        <v>0</v>
      </c>
      <c r="E241" s="78" t="b">
        <v>0</v>
      </c>
      <c r="F241" s="78" t="b">
        <v>0</v>
      </c>
      <c r="G241" s="78" t="b">
        <v>0</v>
      </c>
      <c r="H241" s="51" t="b">
        <v>1</v>
      </c>
    </row>
    <row r="242" spans="1:8" x14ac:dyDescent="0.3">
      <c r="A242" s="19" t="s">
        <v>515</v>
      </c>
      <c r="B242" s="16" t="s">
        <v>569</v>
      </c>
      <c r="C242" s="90" t="b">
        <v>1</v>
      </c>
      <c r="D242" s="78" t="b">
        <v>0</v>
      </c>
      <c r="E242" s="78" t="b">
        <v>0</v>
      </c>
      <c r="F242" s="78" t="b">
        <v>0</v>
      </c>
      <c r="G242" s="78" t="b">
        <v>0</v>
      </c>
      <c r="H242" s="51" t="b">
        <v>1</v>
      </c>
    </row>
    <row r="243" spans="1:8" x14ac:dyDescent="0.3">
      <c r="A243" s="19" t="s">
        <v>515</v>
      </c>
      <c r="B243" s="16" t="s">
        <v>571</v>
      </c>
      <c r="C243" s="90" t="b">
        <v>1</v>
      </c>
      <c r="D243" s="78" t="b">
        <v>0</v>
      </c>
      <c r="E243" s="78" t="b">
        <v>0</v>
      </c>
      <c r="F243" s="78" t="b">
        <v>0</v>
      </c>
      <c r="G243" s="78" t="b">
        <v>0</v>
      </c>
      <c r="H243" s="51" t="b">
        <v>0</v>
      </c>
    </row>
    <row r="244" spans="1:8" x14ac:dyDescent="0.3">
      <c r="A244" s="19" t="s">
        <v>515</v>
      </c>
      <c r="B244" s="16" t="s">
        <v>573</v>
      </c>
      <c r="C244" s="90" t="b">
        <v>1</v>
      </c>
      <c r="D244" s="78" t="b">
        <v>0</v>
      </c>
      <c r="E244" s="78" t="b">
        <v>0</v>
      </c>
      <c r="F244" s="78" t="b">
        <v>0</v>
      </c>
      <c r="G244" s="78" t="b">
        <v>0</v>
      </c>
      <c r="H244" s="51" t="b">
        <v>1</v>
      </c>
    </row>
    <row r="245" spans="1:8" x14ac:dyDescent="0.3">
      <c r="A245" s="19" t="s">
        <v>575</v>
      </c>
      <c r="B245" s="16" t="s">
        <v>579</v>
      </c>
      <c r="C245" s="90" t="b">
        <v>0</v>
      </c>
      <c r="D245" s="78" t="b">
        <v>0</v>
      </c>
      <c r="E245" s="78" t="b">
        <v>0</v>
      </c>
      <c r="F245" s="78" t="b">
        <v>0</v>
      </c>
      <c r="G245" s="78" t="b">
        <v>0</v>
      </c>
      <c r="H245" s="51" t="b">
        <v>0</v>
      </c>
    </row>
    <row r="246" spans="1:8" x14ac:dyDescent="0.3">
      <c r="A246" s="19" t="s">
        <v>575</v>
      </c>
      <c r="B246" s="16" t="s">
        <v>583</v>
      </c>
      <c r="C246" s="90" t="b">
        <v>0</v>
      </c>
      <c r="D246" s="78" t="b">
        <v>0</v>
      </c>
      <c r="E246" s="78" t="b">
        <v>0</v>
      </c>
      <c r="F246" s="78" t="b">
        <v>0</v>
      </c>
      <c r="G246" s="78" t="b">
        <v>0</v>
      </c>
      <c r="H246" s="51" t="b">
        <v>0</v>
      </c>
    </row>
    <row r="247" spans="1:8" x14ac:dyDescent="0.3">
      <c r="A247" s="19" t="s">
        <v>575</v>
      </c>
      <c r="B247" s="16" t="s">
        <v>585</v>
      </c>
      <c r="C247" s="90" t="b">
        <v>0</v>
      </c>
      <c r="D247" s="78" t="b">
        <v>0</v>
      </c>
      <c r="E247" s="78" t="b">
        <v>0</v>
      </c>
      <c r="F247" s="78" t="b">
        <v>0</v>
      </c>
      <c r="G247" s="78" t="b">
        <v>0</v>
      </c>
      <c r="H247" s="51" t="b">
        <v>0</v>
      </c>
    </row>
    <row r="248" spans="1:8" x14ac:dyDescent="0.3">
      <c r="A248" s="19" t="s">
        <v>575</v>
      </c>
      <c r="B248" s="16" t="s">
        <v>587</v>
      </c>
      <c r="C248" s="90" t="b">
        <v>0</v>
      </c>
      <c r="D248" s="78" t="b">
        <v>0</v>
      </c>
      <c r="E248" s="78" t="b">
        <v>0</v>
      </c>
      <c r="F248" s="78" t="b">
        <v>0</v>
      </c>
      <c r="G248" s="78" t="b">
        <v>0</v>
      </c>
      <c r="H248" s="51" t="b">
        <v>0</v>
      </c>
    </row>
    <row r="249" spans="1:8" x14ac:dyDescent="0.3">
      <c r="A249" s="19" t="s">
        <v>575</v>
      </c>
      <c r="B249" s="16" t="s">
        <v>589</v>
      </c>
      <c r="C249" s="90" t="b">
        <v>0</v>
      </c>
      <c r="D249" s="78" t="b">
        <v>0</v>
      </c>
      <c r="E249" s="78" t="b">
        <v>0</v>
      </c>
      <c r="F249" s="78" t="b">
        <v>0</v>
      </c>
      <c r="G249" s="78" t="b">
        <v>0</v>
      </c>
      <c r="H249" s="51" t="b">
        <v>0</v>
      </c>
    </row>
    <row r="250" spans="1:8" x14ac:dyDescent="0.3">
      <c r="A250" s="19" t="s">
        <v>575</v>
      </c>
      <c r="B250" s="16" t="s">
        <v>591</v>
      </c>
      <c r="C250" s="90" t="b">
        <v>0</v>
      </c>
      <c r="D250" s="78" t="b">
        <v>0</v>
      </c>
      <c r="E250" s="78" t="b">
        <v>0</v>
      </c>
      <c r="F250" s="78" t="b">
        <v>0</v>
      </c>
      <c r="G250" s="78" t="b">
        <v>0</v>
      </c>
      <c r="H250" s="51" t="b">
        <v>0</v>
      </c>
    </row>
    <row r="251" spans="1:8" x14ac:dyDescent="0.3">
      <c r="A251" s="19" t="s">
        <v>575</v>
      </c>
      <c r="B251" s="16" t="s">
        <v>593</v>
      </c>
      <c r="C251" s="90" t="b">
        <v>0</v>
      </c>
      <c r="D251" s="78" t="b">
        <v>0</v>
      </c>
      <c r="E251" s="78" t="b">
        <v>0</v>
      </c>
      <c r="F251" s="78" t="b">
        <v>0</v>
      </c>
      <c r="G251" s="78" t="b">
        <v>0</v>
      </c>
      <c r="H251" s="51" t="b">
        <v>0</v>
      </c>
    </row>
    <row r="252" spans="1:8" x14ac:dyDescent="0.3">
      <c r="A252" s="19" t="s">
        <v>575</v>
      </c>
      <c r="B252" s="16" t="s">
        <v>595</v>
      </c>
      <c r="C252" s="90" t="b">
        <v>0</v>
      </c>
      <c r="D252" s="78" t="b">
        <v>0</v>
      </c>
      <c r="E252" s="78" t="b">
        <v>0</v>
      </c>
      <c r="F252" s="78" t="b">
        <v>0</v>
      </c>
      <c r="G252" s="78" t="b">
        <v>0</v>
      </c>
      <c r="H252" s="51" t="b">
        <v>0</v>
      </c>
    </row>
    <row r="253" spans="1:8" x14ac:dyDescent="0.3">
      <c r="A253" s="19" t="s">
        <v>597</v>
      </c>
      <c r="B253" s="16" t="s">
        <v>600</v>
      </c>
      <c r="C253" s="90" t="b">
        <v>0</v>
      </c>
      <c r="D253" s="78" t="b">
        <v>0</v>
      </c>
      <c r="E253" s="78" t="b">
        <v>1</v>
      </c>
      <c r="F253" s="78" t="b">
        <v>0</v>
      </c>
      <c r="G253" s="78" t="b">
        <v>0</v>
      </c>
      <c r="H253" s="51" t="b">
        <v>1</v>
      </c>
    </row>
    <row r="254" spans="1:8" x14ac:dyDescent="0.3">
      <c r="A254" s="19" t="s">
        <v>597</v>
      </c>
      <c r="B254" s="16" t="s">
        <v>601</v>
      </c>
      <c r="C254" s="90" t="b">
        <v>0</v>
      </c>
      <c r="D254" s="78" t="b">
        <v>0</v>
      </c>
      <c r="E254" s="78" t="b">
        <v>0</v>
      </c>
      <c r="F254" s="78" t="b">
        <v>0</v>
      </c>
      <c r="G254" s="78" t="b">
        <v>0</v>
      </c>
      <c r="H254" s="51" t="b">
        <v>1</v>
      </c>
    </row>
    <row r="255" spans="1:8" x14ac:dyDescent="0.3">
      <c r="A255" s="19" t="s">
        <v>597</v>
      </c>
      <c r="B255" s="16" t="s">
        <v>603</v>
      </c>
      <c r="C255" s="90" t="b">
        <v>0</v>
      </c>
      <c r="D255" s="78" t="b">
        <v>0</v>
      </c>
      <c r="E255" s="78" t="b">
        <v>0</v>
      </c>
      <c r="F255" s="78" t="b">
        <v>0</v>
      </c>
      <c r="G255" s="78" t="b">
        <v>0</v>
      </c>
      <c r="H255" s="51" t="b">
        <v>1</v>
      </c>
    </row>
    <row r="256" spans="1:8" x14ac:dyDescent="0.3">
      <c r="A256" s="19" t="s">
        <v>597</v>
      </c>
      <c r="B256" s="16" t="s">
        <v>605</v>
      </c>
      <c r="C256" s="90" t="b">
        <v>0</v>
      </c>
      <c r="D256" s="78" t="b">
        <v>0</v>
      </c>
      <c r="E256" s="78" t="b">
        <v>0</v>
      </c>
      <c r="F256" s="78" t="b">
        <v>0</v>
      </c>
      <c r="G256" s="78" t="b">
        <v>0</v>
      </c>
      <c r="H256" s="51" t="b">
        <v>1</v>
      </c>
    </row>
    <row r="257" spans="1:8" x14ac:dyDescent="0.3">
      <c r="A257" s="19" t="s">
        <v>597</v>
      </c>
      <c r="B257" s="16" t="s">
        <v>607</v>
      </c>
      <c r="C257" s="90" t="b">
        <v>0</v>
      </c>
      <c r="D257" s="78" t="b">
        <v>0</v>
      </c>
      <c r="E257" s="78" t="b">
        <v>0</v>
      </c>
      <c r="F257" s="78" t="b">
        <v>0</v>
      </c>
      <c r="G257" s="78" t="b">
        <v>0</v>
      </c>
      <c r="H257" s="51" t="b">
        <v>1</v>
      </c>
    </row>
    <row r="258" spans="1:8" x14ac:dyDescent="0.3">
      <c r="A258" s="19" t="s">
        <v>597</v>
      </c>
      <c r="B258" s="16" t="s">
        <v>609</v>
      </c>
      <c r="C258" s="90" t="b">
        <v>0</v>
      </c>
      <c r="D258" s="78" t="b">
        <v>0</v>
      </c>
      <c r="E258" s="78" t="b">
        <v>0</v>
      </c>
      <c r="F258" s="78" t="b">
        <v>0</v>
      </c>
      <c r="G258" s="78" t="b">
        <v>0</v>
      </c>
      <c r="H258" s="51" t="b">
        <v>1</v>
      </c>
    </row>
    <row r="259" spans="1:8" x14ac:dyDescent="0.3">
      <c r="A259" s="19" t="s">
        <v>597</v>
      </c>
      <c r="B259" s="16" t="s">
        <v>611</v>
      </c>
      <c r="C259" s="90" t="b">
        <v>0</v>
      </c>
      <c r="D259" s="78" t="b">
        <v>0</v>
      </c>
      <c r="E259" s="78" t="b">
        <v>0</v>
      </c>
      <c r="F259" s="78" t="b">
        <v>0</v>
      </c>
      <c r="G259" s="78" t="b">
        <v>0</v>
      </c>
      <c r="H259" s="51" t="b">
        <v>1</v>
      </c>
    </row>
    <row r="260" spans="1:8" x14ac:dyDescent="0.3">
      <c r="A260" s="19" t="s">
        <v>597</v>
      </c>
      <c r="B260" s="16" t="s">
        <v>613</v>
      </c>
      <c r="C260" s="90" t="b">
        <v>0</v>
      </c>
      <c r="D260" s="78" t="b">
        <v>0</v>
      </c>
      <c r="E260" s="78" t="b">
        <v>1</v>
      </c>
      <c r="F260" s="78" t="b">
        <v>0</v>
      </c>
      <c r="G260" s="78" t="b">
        <v>0</v>
      </c>
      <c r="H260" s="51" t="b">
        <v>1</v>
      </c>
    </row>
    <row r="261" spans="1:8" x14ac:dyDescent="0.3">
      <c r="A261" s="19" t="s">
        <v>597</v>
      </c>
      <c r="B261" s="16" t="s">
        <v>617</v>
      </c>
      <c r="C261" s="90" t="b">
        <v>0</v>
      </c>
      <c r="D261" s="78" t="b">
        <v>0</v>
      </c>
      <c r="E261" s="78" t="b">
        <v>1</v>
      </c>
      <c r="F261" s="78" t="b">
        <v>0</v>
      </c>
      <c r="G261" s="78" t="b">
        <v>0</v>
      </c>
      <c r="H261" s="51" t="b">
        <v>1</v>
      </c>
    </row>
    <row r="262" spans="1:8" x14ac:dyDescent="0.3">
      <c r="A262" s="19" t="s">
        <v>597</v>
      </c>
      <c r="B262" s="16" t="s">
        <v>618</v>
      </c>
      <c r="C262" s="90" t="b">
        <v>0</v>
      </c>
      <c r="D262" s="78" t="b">
        <v>0</v>
      </c>
      <c r="E262" s="78" t="b">
        <v>0</v>
      </c>
      <c r="F262" s="78" t="b">
        <v>0</v>
      </c>
      <c r="G262" s="78" t="b">
        <v>0</v>
      </c>
      <c r="H262" s="51" t="b">
        <v>1</v>
      </c>
    </row>
    <row r="263" spans="1:8" x14ac:dyDescent="0.3">
      <c r="A263" s="19" t="s">
        <v>597</v>
      </c>
      <c r="B263" s="16" t="s">
        <v>620</v>
      </c>
      <c r="C263" s="90" t="b">
        <v>0</v>
      </c>
      <c r="D263" s="78" t="b">
        <v>0</v>
      </c>
      <c r="E263" s="78" t="b">
        <v>0</v>
      </c>
      <c r="F263" s="78" t="b">
        <v>0</v>
      </c>
      <c r="G263" s="78" t="b">
        <v>0</v>
      </c>
      <c r="H263" s="51" t="b">
        <v>1</v>
      </c>
    </row>
    <row r="264" spans="1:8" x14ac:dyDescent="0.3">
      <c r="A264" s="19" t="s">
        <v>597</v>
      </c>
      <c r="B264" s="16" t="s">
        <v>622</v>
      </c>
      <c r="C264" s="90" t="b">
        <v>0</v>
      </c>
      <c r="D264" s="78" t="b">
        <v>0</v>
      </c>
      <c r="E264" s="78" t="b">
        <v>0</v>
      </c>
      <c r="F264" s="78" t="b">
        <v>0</v>
      </c>
      <c r="G264" s="78" t="b">
        <v>0</v>
      </c>
      <c r="H264" s="51" t="b">
        <v>1</v>
      </c>
    </row>
    <row r="265" spans="1:8" x14ac:dyDescent="0.3">
      <c r="A265" s="19" t="s">
        <v>597</v>
      </c>
      <c r="B265" s="16" t="s">
        <v>624</v>
      </c>
      <c r="C265" s="90" t="b">
        <v>0</v>
      </c>
      <c r="D265" s="78" t="b">
        <v>0</v>
      </c>
      <c r="E265" s="78" t="b">
        <v>0</v>
      </c>
      <c r="F265" s="78" t="b">
        <v>0</v>
      </c>
      <c r="G265" s="78" t="b">
        <v>0</v>
      </c>
      <c r="H265" s="51" t="b">
        <v>1</v>
      </c>
    </row>
    <row r="266" spans="1:8" x14ac:dyDescent="0.3">
      <c r="A266" s="19" t="s">
        <v>597</v>
      </c>
      <c r="B266" s="16" t="s">
        <v>626</v>
      </c>
      <c r="C266" s="90" t="b">
        <v>0</v>
      </c>
      <c r="D266" s="78" t="b">
        <v>0</v>
      </c>
      <c r="E266" s="78" t="b">
        <v>0</v>
      </c>
      <c r="F266" s="78" t="b">
        <v>0</v>
      </c>
      <c r="G266" s="78" t="b">
        <v>0</v>
      </c>
      <c r="H266" s="51" t="b">
        <v>1</v>
      </c>
    </row>
    <row r="267" spans="1:8" x14ac:dyDescent="0.3">
      <c r="A267" s="19" t="s">
        <v>597</v>
      </c>
      <c r="B267" s="16" t="s">
        <v>630</v>
      </c>
      <c r="C267" s="90" t="b">
        <v>0</v>
      </c>
      <c r="D267" s="78" t="b">
        <v>0</v>
      </c>
      <c r="E267" s="78" t="b">
        <v>0</v>
      </c>
      <c r="F267" s="78" t="b">
        <v>0</v>
      </c>
      <c r="G267" s="78" t="b">
        <v>0</v>
      </c>
      <c r="H267" s="51" t="b">
        <v>1</v>
      </c>
    </row>
    <row r="268" spans="1:8" x14ac:dyDescent="0.3">
      <c r="A268" s="19" t="s">
        <v>597</v>
      </c>
      <c r="B268" s="16" t="s">
        <v>631</v>
      </c>
      <c r="C268" s="90" t="b">
        <v>0</v>
      </c>
      <c r="D268" s="78" t="b">
        <v>0</v>
      </c>
      <c r="E268" s="78" t="b">
        <v>0</v>
      </c>
      <c r="F268" s="78" t="b">
        <v>0</v>
      </c>
      <c r="G268" s="78" t="b">
        <v>0</v>
      </c>
      <c r="H268" s="51" t="b">
        <v>1</v>
      </c>
    </row>
    <row r="269" spans="1:8" x14ac:dyDescent="0.3">
      <c r="A269" s="19" t="s">
        <v>597</v>
      </c>
      <c r="B269" s="16" t="s">
        <v>633</v>
      </c>
      <c r="C269" s="90" t="b">
        <v>0</v>
      </c>
      <c r="D269" s="78" t="b">
        <v>0</v>
      </c>
      <c r="E269" s="78" t="b">
        <v>0</v>
      </c>
      <c r="F269" s="78" t="b">
        <v>0</v>
      </c>
      <c r="G269" s="78" t="b">
        <v>0</v>
      </c>
      <c r="H269" s="51" t="b">
        <v>1</v>
      </c>
    </row>
    <row r="270" spans="1:8" x14ac:dyDescent="0.3">
      <c r="A270" s="19" t="s">
        <v>597</v>
      </c>
      <c r="B270" s="16" t="s">
        <v>635</v>
      </c>
      <c r="C270" s="90" t="b">
        <v>0</v>
      </c>
      <c r="D270" s="78" t="b">
        <v>0</v>
      </c>
      <c r="E270" s="78" t="b">
        <v>0</v>
      </c>
      <c r="F270" s="78" t="b">
        <v>0</v>
      </c>
      <c r="G270" s="78" t="b">
        <v>0</v>
      </c>
      <c r="H270" s="51" t="b">
        <v>1</v>
      </c>
    </row>
    <row r="271" spans="1:8" x14ac:dyDescent="0.3">
      <c r="A271" s="19" t="s">
        <v>597</v>
      </c>
      <c r="B271" s="16" t="s">
        <v>637</v>
      </c>
      <c r="C271" s="90" t="b">
        <v>0</v>
      </c>
      <c r="D271" s="78" t="b">
        <v>0</v>
      </c>
      <c r="E271" s="78" t="b">
        <v>0</v>
      </c>
      <c r="F271" s="78" t="b">
        <v>0</v>
      </c>
      <c r="G271" s="78" t="b">
        <v>0</v>
      </c>
      <c r="H271" s="51" t="b">
        <v>1</v>
      </c>
    </row>
    <row r="272" spans="1:8" x14ac:dyDescent="0.3">
      <c r="A272" s="19" t="s">
        <v>597</v>
      </c>
      <c r="B272" s="16" t="s">
        <v>639</v>
      </c>
      <c r="C272" s="90" t="b">
        <v>0</v>
      </c>
      <c r="D272" s="78" t="b">
        <v>0</v>
      </c>
      <c r="E272" s="78" t="b">
        <v>0</v>
      </c>
      <c r="F272" s="78" t="b">
        <v>0</v>
      </c>
      <c r="G272" s="78" t="b">
        <v>0</v>
      </c>
      <c r="H272" s="51" t="b">
        <v>1</v>
      </c>
    </row>
    <row r="273" spans="1:8" x14ac:dyDescent="0.3">
      <c r="A273" s="19" t="s">
        <v>597</v>
      </c>
      <c r="B273" s="16" t="s">
        <v>643</v>
      </c>
      <c r="C273" s="90" t="b">
        <v>0</v>
      </c>
      <c r="D273" s="78" t="b">
        <v>0</v>
      </c>
      <c r="E273" s="78" t="b">
        <v>0</v>
      </c>
      <c r="F273" s="78" t="b">
        <v>0</v>
      </c>
      <c r="G273" s="78" t="b">
        <v>0</v>
      </c>
      <c r="H273" s="51" t="b">
        <v>1</v>
      </c>
    </row>
    <row r="274" spans="1:8" x14ac:dyDescent="0.3">
      <c r="A274" s="19" t="s">
        <v>597</v>
      </c>
      <c r="B274" s="16" t="s">
        <v>644</v>
      </c>
      <c r="C274" s="90" t="b">
        <v>0</v>
      </c>
      <c r="D274" s="78" t="b">
        <v>0</v>
      </c>
      <c r="E274" s="78" t="b">
        <v>0</v>
      </c>
      <c r="F274" s="78" t="b">
        <v>0</v>
      </c>
      <c r="G274" s="78" t="b">
        <v>0</v>
      </c>
      <c r="H274" s="51" t="b">
        <v>1</v>
      </c>
    </row>
    <row r="275" spans="1:8" x14ac:dyDescent="0.3">
      <c r="A275" s="19" t="s">
        <v>597</v>
      </c>
      <c r="B275" s="16" t="s">
        <v>646</v>
      </c>
      <c r="C275" s="90" t="b">
        <v>0</v>
      </c>
      <c r="D275" s="78" t="b">
        <v>0</v>
      </c>
      <c r="E275" s="78" t="b">
        <v>0</v>
      </c>
      <c r="F275" s="78" t="b">
        <v>0</v>
      </c>
      <c r="G275" s="78" t="b">
        <v>0</v>
      </c>
      <c r="H275" s="51" t="b">
        <v>1</v>
      </c>
    </row>
    <row r="276" spans="1:8" x14ac:dyDescent="0.3">
      <c r="A276" s="19" t="s">
        <v>597</v>
      </c>
      <c r="B276" s="16" t="s">
        <v>648</v>
      </c>
      <c r="C276" s="90" t="b">
        <v>0</v>
      </c>
      <c r="D276" s="78" t="b">
        <v>0</v>
      </c>
      <c r="E276" s="78" t="b">
        <v>0</v>
      </c>
      <c r="F276" s="78" t="b">
        <v>0</v>
      </c>
      <c r="G276" s="78" t="b">
        <v>0</v>
      </c>
      <c r="H276" s="51" t="b">
        <v>1</v>
      </c>
    </row>
    <row r="277" spans="1:8" x14ac:dyDescent="0.3">
      <c r="A277" s="19" t="s">
        <v>597</v>
      </c>
      <c r="B277" s="16" t="s">
        <v>650</v>
      </c>
      <c r="C277" s="90" t="b">
        <v>0</v>
      </c>
      <c r="D277" s="78" t="b">
        <v>0</v>
      </c>
      <c r="E277" s="78" t="b">
        <v>0</v>
      </c>
      <c r="F277" s="78" t="b">
        <v>0</v>
      </c>
      <c r="G277" s="78" t="b">
        <v>0</v>
      </c>
      <c r="H277" s="51" t="b">
        <v>1</v>
      </c>
    </row>
    <row r="278" spans="1:8" x14ac:dyDescent="0.3">
      <c r="A278" s="19" t="s">
        <v>597</v>
      </c>
      <c r="B278" s="16" t="s">
        <v>652</v>
      </c>
      <c r="C278" s="90" t="b">
        <v>0</v>
      </c>
      <c r="D278" s="78" t="b">
        <v>0</v>
      </c>
      <c r="E278" s="78" t="b">
        <v>0</v>
      </c>
      <c r="F278" s="78" t="b">
        <v>0</v>
      </c>
      <c r="G278" s="78" t="b">
        <v>0</v>
      </c>
      <c r="H278" s="51" t="b">
        <v>1</v>
      </c>
    </row>
    <row r="279" spans="1:8" x14ac:dyDescent="0.3">
      <c r="A279" s="19" t="s">
        <v>597</v>
      </c>
      <c r="B279" s="16" t="s">
        <v>654</v>
      </c>
      <c r="C279" s="90" t="b">
        <v>0</v>
      </c>
      <c r="D279" s="78" t="b">
        <v>0</v>
      </c>
      <c r="E279" s="78" t="b">
        <v>0</v>
      </c>
      <c r="F279" s="78" t="b">
        <v>0</v>
      </c>
      <c r="G279" s="78" t="b">
        <v>0</v>
      </c>
      <c r="H279" s="51" t="b">
        <v>1</v>
      </c>
    </row>
    <row r="280" spans="1:8" x14ac:dyDescent="0.3">
      <c r="A280" s="19" t="s">
        <v>597</v>
      </c>
      <c r="B280" s="16" t="s">
        <v>656</v>
      </c>
      <c r="C280" s="90" t="b">
        <v>0</v>
      </c>
      <c r="D280" s="78" t="b">
        <v>0</v>
      </c>
      <c r="E280" s="78" t="b">
        <v>0</v>
      </c>
      <c r="F280" s="78" t="b">
        <v>0</v>
      </c>
      <c r="G280" s="78" t="b">
        <v>0</v>
      </c>
      <c r="H280" s="51" t="b">
        <v>1</v>
      </c>
    </row>
    <row r="281" spans="1:8" x14ac:dyDescent="0.3">
      <c r="A281" s="19" t="s">
        <v>658</v>
      </c>
      <c r="B281" s="16" t="s">
        <v>662</v>
      </c>
      <c r="C281" s="90" t="b">
        <v>0</v>
      </c>
      <c r="D281" s="78" t="b">
        <v>0</v>
      </c>
      <c r="E281" s="78" t="b">
        <v>1</v>
      </c>
      <c r="F281" s="78" t="b">
        <v>0</v>
      </c>
      <c r="G281" s="78" t="b">
        <v>0</v>
      </c>
      <c r="H281" s="51" t="b">
        <v>1</v>
      </c>
    </row>
    <row r="282" spans="1:8" x14ac:dyDescent="0.3">
      <c r="A282" s="19" t="s">
        <v>658</v>
      </c>
      <c r="B282" s="16" t="s">
        <v>663</v>
      </c>
      <c r="C282" s="90" t="b">
        <v>0</v>
      </c>
      <c r="D282" s="78" t="b">
        <v>0</v>
      </c>
      <c r="E282" s="78" t="b">
        <v>1</v>
      </c>
      <c r="F282" s="78" t="b">
        <v>0</v>
      </c>
      <c r="G282" s="78" t="b">
        <v>0</v>
      </c>
      <c r="H282" s="51" t="b">
        <v>0</v>
      </c>
    </row>
    <row r="283" spans="1:8" x14ac:dyDescent="0.3">
      <c r="A283" s="19" t="s">
        <v>658</v>
      </c>
      <c r="B283" s="16" t="s">
        <v>665</v>
      </c>
      <c r="C283" s="90" t="b">
        <v>0</v>
      </c>
      <c r="D283" s="78" t="b">
        <v>0</v>
      </c>
      <c r="E283" s="78" t="b">
        <v>0</v>
      </c>
      <c r="F283" s="78" t="b">
        <v>0</v>
      </c>
      <c r="G283" s="78" t="b">
        <v>0</v>
      </c>
      <c r="H283" s="51" t="b">
        <v>0</v>
      </c>
    </row>
    <row r="284" spans="1:8" x14ac:dyDescent="0.3">
      <c r="A284" s="19" t="s">
        <v>658</v>
      </c>
      <c r="B284" s="16" t="s">
        <v>667</v>
      </c>
      <c r="C284" s="90" t="b">
        <v>0</v>
      </c>
      <c r="D284" s="78" t="b">
        <v>0</v>
      </c>
      <c r="E284" s="78" t="b">
        <v>0</v>
      </c>
      <c r="F284" s="78" t="b">
        <v>0</v>
      </c>
      <c r="G284" s="78" t="b">
        <v>0</v>
      </c>
      <c r="H284" s="51" t="b">
        <v>1</v>
      </c>
    </row>
    <row r="285" spans="1:8" x14ac:dyDescent="0.3">
      <c r="A285" s="19" t="s">
        <v>658</v>
      </c>
      <c r="B285" s="16" t="s">
        <v>669</v>
      </c>
      <c r="C285" s="90" t="b">
        <v>0</v>
      </c>
      <c r="D285" s="78" t="b">
        <v>0</v>
      </c>
      <c r="E285" s="78" t="b">
        <v>0</v>
      </c>
      <c r="F285" s="78" t="b">
        <v>0</v>
      </c>
      <c r="G285" s="78" t="b">
        <v>0</v>
      </c>
      <c r="H285" s="51" t="b">
        <v>1</v>
      </c>
    </row>
    <row r="286" spans="1:8" x14ac:dyDescent="0.3">
      <c r="A286" s="19" t="s">
        <v>658</v>
      </c>
      <c r="B286" s="16" t="s">
        <v>671</v>
      </c>
      <c r="C286" s="90" t="b">
        <v>0</v>
      </c>
      <c r="D286" s="78" t="b">
        <v>0</v>
      </c>
      <c r="E286" s="78" t="b">
        <v>0</v>
      </c>
      <c r="F286" s="78" t="b">
        <v>0</v>
      </c>
      <c r="G286" s="78" t="b">
        <v>0</v>
      </c>
      <c r="H286" s="51" t="b">
        <v>1</v>
      </c>
    </row>
    <row r="287" spans="1:8" x14ac:dyDescent="0.3">
      <c r="A287" s="19" t="s">
        <v>658</v>
      </c>
      <c r="B287" s="16" t="s">
        <v>673</v>
      </c>
      <c r="C287" s="90" t="b">
        <v>0</v>
      </c>
      <c r="D287" s="78" t="b">
        <v>0</v>
      </c>
      <c r="E287" s="78" t="b">
        <v>0</v>
      </c>
      <c r="F287" s="78" t="b">
        <v>0</v>
      </c>
      <c r="G287" s="78" t="b">
        <v>0</v>
      </c>
      <c r="H287" s="51" t="b">
        <v>0</v>
      </c>
    </row>
    <row r="288" spans="1:8" x14ac:dyDescent="0.3">
      <c r="A288" s="19" t="s">
        <v>658</v>
      </c>
      <c r="B288" s="16" t="s">
        <v>675</v>
      </c>
      <c r="C288" s="90" t="b">
        <v>0</v>
      </c>
      <c r="D288" s="78" t="b">
        <v>0</v>
      </c>
      <c r="E288" s="78" t="b">
        <v>0</v>
      </c>
      <c r="F288" s="78" t="b">
        <v>0</v>
      </c>
      <c r="G288" s="78" t="b">
        <v>0</v>
      </c>
      <c r="H288" s="51" t="b">
        <v>1</v>
      </c>
    </row>
    <row r="289" spans="1:8" x14ac:dyDescent="0.3">
      <c r="A289" s="19" t="s">
        <v>658</v>
      </c>
      <c r="B289" s="16" t="s">
        <v>677</v>
      </c>
      <c r="C289" s="90" t="b">
        <v>0</v>
      </c>
      <c r="D289" s="78" t="b">
        <v>0</v>
      </c>
      <c r="E289" s="78" t="b">
        <v>0</v>
      </c>
      <c r="F289" s="78" t="b">
        <v>0</v>
      </c>
      <c r="G289" s="78" t="b">
        <v>0</v>
      </c>
      <c r="H289" s="51" t="b">
        <v>1</v>
      </c>
    </row>
    <row r="290" spans="1:8" x14ac:dyDescent="0.3">
      <c r="A290" s="19" t="s">
        <v>658</v>
      </c>
      <c r="B290" s="16" t="s">
        <v>679</v>
      </c>
      <c r="C290" s="90" t="b">
        <v>0</v>
      </c>
      <c r="D290" s="78" t="b">
        <v>0</v>
      </c>
      <c r="E290" s="78" t="b">
        <v>0</v>
      </c>
      <c r="F290" s="78" t="b">
        <v>0</v>
      </c>
      <c r="G290" s="78" t="b">
        <v>0</v>
      </c>
      <c r="H290" s="51" t="b">
        <v>1</v>
      </c>
    </row>
    <row r="291" spans="1:8" x14ac:dyDescent="0.3">
      <c r="A291" s="19" t="s">
        <v>658</v>
      </c>
      <c r="B291" s="16" t="s">
        <v>683</v>
      </c>
      <c r="C291" s="90" t="b">
        <v>0</v>
      </c>
      <c r="D291" s="78" t="b">
        <v>0</v>
      </c>
      <c r="E291" s="78" t="b">
        <v>0</v>
      </c>
      <c r="F291" s="78" t="b">
        <v>0</v>
      </c>
      <c r="G291" s="78" t="b">
        <v>0</v>
      </c>
      <c r="H291" s="51" t="b">
        <v>0</v>
      </c>
    </row>
    <row r="292" spans="1:8" x14ac:dyDescent="0.3">
      <c r="A292" s="19" t="s">
        <v>658</v>
      </c>
      <c r="B292" s="16" t="s">
        <v>684</v>
      </c>
      <c r="C292" s="90" t="b">
        <v>0</v>
      </c>
      <c r="D292" s="78" t="b">
        <v>0</v>
      </c>
      <c r="E292" s="78" t="b">
        <v>0</v>
      </c>
      <c r="F292" s="78" t="b">
        <v>0</v>
      </c>
      <c r="G292" s="78" t="b">
        <v>0</v>
      </c>
      <c r="H292" s="51" t="b">
        <v>0</v>
      </c>
    </row>
    <row r="293" spans="1:8" x14ac:dyDescent="0.3">
      <c r="A293" s="19" t="s">
        <v>658</v>
      </c>
      <c r="B293" s="16" t="s">
        <v>686</v>
      </c>
      <c r="C293" s="90" t="b">
        <v>0</v>
      </c>
      <c r="D293" s="78" t="b">
        <v>0</v>
      </c>
      <c r="E293" s="78" t="b">
        <v>0</v>
      </c>
      <c r="F293" s="78" t="b">
        <v>0</v>
      </c>
      <c r="G293" s="78" t="b">
        <v>0</v>
      </c>
      <c r="H293" s="51" t="b">
        <v>0</v>
      </c>
    </row>
    <row r="294" spans="1:8" x14ac:dyDescent="0.3">
      <c r="A294" s="19" t="s">
        <v>658</v>
      </c>
      <c r="B294" s="16" t="s">
        <v>688</v>
      </c>
      <c r="C294" s="90" t="b">
        <v>0</v>
      </c>
      <c r="D294" s="78" t="b">
        <v>0</v>
      </c>
      <c r="E294" s="78" t="b">
        <v>0</v>
      </c>
      <c r="F294" s="78" t="b">
        <v>0</v>
      </c>
      <c r="G294" s="78" t="b">
        <v>0</v>
      </c>
      <c r="H294" s="51" t="b">
        <v>0</v>
      </c>
    </row>
    <row r="295" spans="1:8" x14ac:dyDescent="0.3">
      <c r="A295" s="19" t="s">
        <v>658</v>
      </c>
      <c r="B295" s="16" t="s">
        <v>690</v>
      </c>
      <c r="C295" s="90" t="b">
        <v>0</v>
      </c>
      <c r="D295" s="78" t="b">
        <v>0</v>
      </c>
      <c r="E295" s="78" t="b">
        <v>0</v>
      </c>
      <c r="F295" s="78" t="b">
        <v>0</v>
      </c>
      <c r="G295" s="78" t="b">
        <v>0</v>
      </c>
      <c r="H295" s="51" t="b">
        <v>0</v>
      </c>
    </row>
    <row r="296" spans="1:8" x14ac:dyDescent="0.3">
      <c r="A296" s="19" t="s">
        <v>658</v>
      </c>
      <c r="B296" s="16" t="s">
        <v>692</v>
      </c>
      <c r="C296" s="90" t="b">
        <v>0</v>
      </c>
      <c r="D296" s="78" t="b">
        <v>0</v>
      </c>
      <c r="E296" s="78" t="b">
        <v>0</v>
      </c>
      <c r="F296" s="78" t="b">
        <v>0</v>
      </c>
      <c r="G296" s="78" t="b">
        <v>0</v>
      </c>
      <c r="H296" s="51" t="b">
        <v>0</v>
      </c>
    </row>
    <row r="297" spans="1:8" x14ac:dyDescent="0.3">
      <c r="A297" s="19" t="s">
        <v>658</v>
      </c>
      <c r="B297" s="16" t="s">
        <v>694</v>
      </c>
      <c r="C297" s="90" t="b">
        <v>0</v>
      </c>
      <c r="D297" s="78" t="b">
        <v>0</v>
      </c>
      <c r="E297" s="78" t="b">
        <v>0</v>
      </c>
      <c r="F297" s="78" t="b">
        <v>0</v>
      </c>
      <c r="G297" s="78" t="b">
        <v>0</v>
      </c>
      <c r="H297" s="51" t="b">
        <v>0</v>
      </c>
    </row>
    <row r="298" spans="1:8" x14ac:dyDescent="0.3">
      <c r="A298" s="19" t="s">
        <v>658</v>
      </c>
      <c r="B298" s="16" t="s">
        <v>698</v>
      </c>
      <c r="C298" s="90" t="b">
        <v>0</v>
      </c>
      <c r="D298" s="78" t="b">
        <v>0</v>
      </c>
      <c r="E298" s="78" t="b">
        <v>0</v>
      </c>
      <c r="F298" s="78" t="b">
        <v>0</v>
      </c>
      <c r="G298" s="78" t="b">
        <v>0</v>
      </c>
      <c r="H298" s="51" t="b">
        <v>0</v>
      </c>
    </row>
    <row r="299" spans="1:8" x14ac:dyDescent="0.3">
      <c r="A299" s="19" t="s">
        <v>658</v>
      </c>
      <c r="B299" s="16" t="s">
        <v>699</v>
      </c>
      <c r="C299" s="90" t="b">
        <v>0</v>
      </c>
      <c r="D299" s="78" t="b">
        <v>0</v>
      </c>
      <c r="E299" s="78" t="b">
        <v>0</v>
      </c>
      <c r="F299" s="78" t="b">
        <v>0</v>
      </c>
      <c r="G299" s="78" t="b">
        <v>0</v>
      </c>
      <c r="H299" s="51" t="b">
        <v>0</v>
      </c>
    </row>
    <row r="300" spans="1:8" x14ac:dyDescent="0.3">
      <c r="A300" s="19" t="s">
        <v>658</v>
      </c>
      <c r="B300" s="16" t="s">
        <v>701</v>
      </c>
      <c r="C300" s="90" t="b">
        <v>0</v>
      </c>
      <c r="D300" s="78" t="b">
        <v>0</v>
      </c>
      <c r="E300" s="78" t="b">
        <v>0</v>
      </c>
      <c r="F300" s="78" t="b">
        <v>0</v>
      </c>
      <c r="G300" s="78" t="b">
        <v>0</v>
      </c>
      <c r="H300" s="51" t="b">
        <v>0</v>
      </c>
    </row>
    <row r="301" spans="1:8" x14ac:dyDescent="0.3">
      <c r="A301" s="19" t="s">
        <v>658</v>
      </c>
      <c r="B301" s="16" t="s">
        <v>703</v>
      </c>
      <c r="C301" s="90" t="b">
        <v>0</v>
      </c>
      <c r="D301" s="78" t="b">
        <v>0</v>
      </c>
      <c r="E301" s="78" t="b">
        <v>0</v>
      </c>
      <c r="F301" s="78" t="b">
        <v>0</v>
      </c>
      <c r="G301" s="78" t="b">
        <v>0</v>
      </c>
      <c r="H301" s="51" t="b">
        <v>0</v>
      </c>
    </row>
    <row r="302" spans="1:8" x14ac:dyDescent="0.3">
      <c r="A302" s="19" t="s">
        <v>658</v>
      </c>
      <c r="B302" s="16" t="s">
        <v>707</v>
      </c>
      <c r="C302" s="90" t="b">
        <v>0</v>
      </c>
      <c r="D302" s="78" t="b">
        <v>0</v>
      </c>
      <c r="E302" s="78" t="b">
        <v>0</v>
      </c>
      <c r="F302" s="78" t="b">
        <v>0</v>
      </c>
      <c r="G302" s="78" t="b">
        <v>0</v>
      </c>
      <c r="H302" s="51" t="b">
        <v>1</v>
      </c>
    </row>
    <row r="303" spans="1:8" x14ac:dyDescent="0.3">
      <c r="A303" s="19" t="s">
        <v>658</v>
      </c>
      <c r="B303" s="16" t="s">
        <v>708</v>
      </c>
      <c r="C303" s="90" t="b">
        <v>0</v>
      </c>
      <c r="D303" s="78" t="b">
        <v>0</v>
      </c>
      <c r="E303" s="78" t="b">
        <v>0</v>
      </c>
      <c r="F303" s="78" t="b">
        <v>0</v>
      </c>
      <c r="G303" s="78" t="b">
        <v>0</v>
      </c>
      <c r="H303" s="51" t="b">
        <v>0</v>
      </c>
    </row>
    <row r="304" spans="1:8" x14ac:dyDescent="0.3">
      <c r="A304" s="19" t="s">
        <v>658</v>
      </c>
      <c r="B304" s="16" t="s">
        <v>710</v>
      </c>
      <c r="C304" s="90" t="b">
        <v>0</v>
      </c>
      <c r="D304" s="78" t="b">
        <v>0</v>
      </c>
      <c r="E304" s="78" t="b">
        <v>0</v>
      </c>
      <c r="F304" s="78" t="b">
        <v>0</v>
      </c>
      <c r="G304" s="78" t="b">
        <v>0</v>
      </c>
      <c r="H304" s="51" t="b">
        <v>1</v>
      </c>
    </row>
    <row r="305" spans="1:8" x14ac:dyDescent="0.3">
      <c r="A305" s="19" t="s">
        <v>658</v>
      </c>
      <c r="B305" s="16" t="s">
        <v>712</v>
      </c>
      <c r="C305" s="90" t="b">
        <v>0</v>
      </c>
      <c r="D305" s="78" t="b">
        <v>0</v>
      </c>
      <c r="E305" s="78" t="b">
        <v>0</v>
      </c>
      <c r="F305" s="78" t="b">
        <v>0</v>
      </c>
      <c r="G305" s="78" t="b">
        <v>0</v>
      </c>
      <c r="H305" s="51" t="b">
        <v>1</v>
      </c>
    </row>
    <row r="306" spans="1:8" x14ac:dyDescent="0.3">
      <c r="A306" s="19" t="s">
        <v>658</v>
      </c>
      <c r="B306" s="16" t="s">
        <v>716</v>
      </c>
      <c r="C306" s="90" t="b">
        <v>0</v>
      </c>
      <c r="D306" s="78" t="b">
        <v>0</v>
      </c>
      <c r="E306" s="78" t="b">
        <v>0</v>
      </c>
      <c r="F306" s="78" t="b">
        <v>0</v>
      </c>
      <c r="G306" s="78" t="b">
        <v>0</v>
      </c>
      <c r="H306" s="51" t="b">
        <v>0</v>
      </c>
    </row>
    <row r="307" spans="1:8" x14ac:dyDescent="0.3">
      <c r="A307" s="19" t="s">
        <v>658</v>
      </c>
      <c r="B307" s="16" t="s">
        <v>718</v>
      </c>
      <c r="C307" s="90" t="b">
        <v>0</v>
      </c>
      <c r="D307" s="78" t="b">
        <v>0</v>
      </c>
      <c r="E307" s="78" t="b">
        <v>0</v>
      </c>
      <c r="F307" s="78" t="b">
        <v>0</v>
      </c>
      <c r="G307" s="78" t="b">
        <v>0</v>
      </c>
      <c r="H307" s="51" t="b">
        <v>0</v>
      </c>
    </row>
    <row r="308" spans="1:8" x14ac:dyDescent="0.3">
      <c r="A308" s="19" t="s">
        <v>658</v>
      </c>
      <c r="B308" s="16" t="s">
        <v>722</v>
      </c>
      <c r="C308" s="90" t="b">
        <v>0</v>
      </c>
      <c r="D308" s="78" t="b">
        <v>0</v>
      </c>
      <c r="E308" s="78" t="b">
        <v>0</v>
      </c>
      <c r="F308" s="78" t="b">
        <v>0</v>
      </c>
      <c r="G308" s="78" t="b">
        <v>0</v>
      </c>
      <c r="H308" s="51" t="b">
        <v>0</v>
      </c>
    </row>
    <row r="309" spans="1:8" x14ac:dyDescent="0.3">
      <c r="A309" s="19" t="s">
        <v>658</v>
      </c>
      <c r="B309" s="16" t="s">
        <v>724</v>
      </c>
      <c r="C309" s="90" t="b">
        <v>0</v>
      </c>
      <c r="D309" s="78" t="b">
        <v>0</v>
      </c>
      <c r="E309" s="78" t="b">
        <v>0</v>
      </c>
      <c r="F309" s="78" t="b">
        <v>0</v>
      </c>
      <c r="G309" s="78" t="b">
        <v>0</v>
      </c>
      <c r="H309" s="51" t="b">
        <v>0</v>
      </c>
    </row>
    <row r="310" spans="1:8" x14ac:dyDescent="0.3">
      <c r="A310" s="19" t="s">
        <v>658</v>
      </c>
      <c r="B310" s="16" t="s">
        <v>728</v>
      </c>
      <c r="C310" s="90" t="b">
        <v>0</v>
      </c>
      <c r="D310" s="78" t="b">
        <v>0</v>
      </c>
      <c r="E310" s="78" t="b">
        <v>0</v>
      </c>
      <c r="F310" s="78" t="b">
        <v>0</v>
      </c>
      <c r="G310" s="78" t="b">
        <v>0</v>
      </c>
      <c r="H310" s="51" t="b">
        <v>1</v>
      </c>
    </row>
    <row r="311" spans="1:8" x14ac:dyDescent="0.3">
      <c r="A311" s="19" t="s">
        <v>658</v>
      </c>
      <c r="B311" s="16" t="s">
        <v>729</v>
      </c>
      <c r="C311" s="90" t="b">
        <v>0</v>
      </c>
      <c r="D311" s="78" t="b">
        <v>0</v>
      </c>
      <c r="E311" s="78" t="b">
        <v>0</v>
      </c>
      <c r="F311" s="78" t="b">
        <v>0</v>
      </c>
      <c r="G311" s="78" t="b">
        <v>0</v>
      </c>
      <c r="H311" s="51" t="b">
        <v>1</v>
      </c>
    </row>
    <row r="312" spans="1:8" x14ac:dyDescent="0.3">
      <c r="A312" s="19" t="s">
        <v>658</v>
      </c>
      <c r="B312" s="16" t="s">
        <v>731</v>
      </c>
      <c r="C312" s="90" t="b">
        <v>0</v>
      </c>
      <c r="D312" s="78" t="b">
        <v>0</v>
      </c>
      <c r="E312" s="78" t="b">
        <v>0</v>
      </c>
      <c r="F312" s="78" t="b">
        <v>0</v>
      </c>
      <c r="G312" s="78" t="b">
        <v>0</v>
      </c>
      <c r="H312" s="51" t="b">
        <v>0</v>
      </c>
    </row>
    <row r="313" spans="1:8" x14ac:dyDescent="0.3">
      <c r="A313" s="19" t="s">
        <v>658</v>
      </c>
      <c r="B313" s="16" t="s">
        <v>735</v>
      </c>
      <c r="C313" s="90" t="b">
        <v>0</v>
      </c>
      <c r="D313" s="78" t="b">
        <v>0</v>
      </c>
      <c r="E313" s="78" t="b">
        <v>0</v>
      </c>
      <c r="F313" s="78" t="b">
        <v>0</v>
      </c>
      <c r="G313" s="78" t="b">
        <v>0</v>
      </c>
      <c r="H313" s="51" t="b">
        <v>1</v>
      </c>
    </row>
    <row r="314" spans="1:8" x14ac:dyDescent="0.3">
      <c r="A314" s="19" t="s">
        <v>658</v>
      </c>
      <c r="B314" s="16" t="s">
        <v>736</v>
      </c>
      <c r="C314" s="90" t="b">
        <v>0</v>
      </c>
      <c r="D314" s="78" t="b">
        <v>0</v>
      </c>
      <c r="E314" s="78" t="b">
        <v>0</v>
      </c>
      <c r="F314" s="78" t="b">
        <v>0</v>
      </c>
      <c r="G314" s="78" t="b">
        <v>0</v>
      </c>
      <c r="H314" s="51" t="b">
        <v>1</v>
      </c>
    </row>
    <row r="315" spans="1:8" x14ac:dyDescent="0.3">
      <c r="A315" s="19" t="s">
        <v>658</v>
      </c>
      <c r="B315" s="16" t="s">
        <v>738</v>
      </c>
      <c r="C315" s="90" t="b">
        <v>0</v>
      </c>
      <c r="D315" s="78" t="b">
        <v>0</v>
      </c>
      <c r="E315" s="78" t="b">
        <v>0</v>
      </c>
      <c r="F315" s="78" t="b">
        <v>0</v>
      </c>
      <c r="G315" s="78" t="b">
        <v>0</v>
      </c>
      <c r="H315" s="51" t="b">
        <v>1</v>
      </c>
    </row>
    <row r="316" spans="1:8" x14ac:dyDescent="0.3">
      <c r="A316" s="19" t="s">
        <v>658</v>
      </c>
      <c r="B316" s="16" t="s">
        <v>740</v>
      </c>
      <c r="C316" s="90" t="b">
        <v>0</v>
      </c>
      <c r="D316" s="78" t="b">
        <v>0</v>
      </c>
      <c r="E316" s="78" t="b">
        <v>0</v>
      </c>
      <c r="F316" s="78" t="b">
        <v>0</v>
      </c>
      <c r="G316" s="78" t="b">
        <v>0</v>
      </c>
      <c r="H316" s="51" t="b">
        <v>1</v>
      </c>
    </row>
    <row r="317" spans="1:8" x14ac:dyDescent="0.3">
      <c r="A317" s="19" t="s">
        <v>658</v>
      </c>
      <c r="B317" s="16" t="s">
        <v>742</v>
      </c>
      <c r="C317" s="90" t="b">
        <v>0</v>
      </c>
      <c r="D317" s="78" t="b">
        <v>0</v>
      </c>
      <c r="E317" s="78" t="b">
        <v>0</v>
      </c>
      <c r="F317" s="78" t="b">
        <v>0</v>
      </c>
      <c r="G317" s="78" t="b">
        <v>0</v>
      </c>
      <c r="H317" s="51" t="b">
        <v>1</v>
      </c>
    </row>
    <row r="318" spans="1:8" x14ac:dyDescent="0.3">
      <c r="A318" s="19" t="s">
        <v>658</v>
      </c>
      <c r="B318" s="16" t="s">
        <v>744</v>
      </c>
      <c r="C318" s="90" t="b">
        <v>0</v>
      </c>
      <c r="D318" s="78" t="b">
        <v>0</v>
      </c>
      <c r="E318" s="78" t="b">
        <v>0</v>
      </c>
      <c r="F318" s="78" t="b">
        <v>0</v>
      </c>
      <c r="G318" s="78" t="b">
        <v>0</v>
      </c>
      <c r="H318" s="51" t="b">
        <v>1</v>
      </c>
    </row>
    <row r="319" spans="1:8" x14ac:dyDescent="0.3">
      <c r="A319" s="19" t="s">
        <v>658</v>
      </c>
      <c r="B319" s="16" t="s">
        <v>746</v>
      </c>
      <c r="C319" s="90" t="b">
        <v>0</v>
      </c>
      <c r="D319" s="78" t="b">
        <v>0</v>
      </c>
      <c r="E319" s="78" t="b">
        <v>0</v>
      </c>
      <c r="F319" s="78" t="b">
        <v>0</v>
      </c>
      <c r="G319" s="78" t="b">
        <v>0</v>
      </c>
      <c r="H319" s="51" t="b">
        <v>1</v>
      </c>
    </row>
    <row r="320" spans="1:8" x14ac:dyDescent="0.3">
      <c r="A320" s="19" t="s">
        <v>658</v>
      </c>
      <c r="B320" s="16" t="s">
        <v>748</v>
      </c>
      <c r="C320" s="90" t="b">
        <v>0</v>
      </c>
      <c r="D320" s="78" t="b">
        <v>0</v>
      </c>
      <c r="E320" s="78" t="b">
        <v>0</v>
      </c>
      <c r="F320" s="78" t="b">
        <v>0</v>
      </c>
      <c r="G320" s="78" t="b">
        <v>0</v>
      </c>
      <c r="H320" s="51" t="b">
        <v>1</v>
      </c>
    </row>
    <row r="321" spans="1:8" x14ac:dyDescent="0.3">
      <c r="A321" s="19" t="s">
        <v>658</v>
      </c>
      <c r="B321" s="16" t="s">
        <v>752</v>
      </c>
      <c r="C321" s="90" t="b">
        <v>0</v>
      </c>
      <c r="D321" s="78" t="b">
        <v>0</v>
      </c>
      <c r="E321" s="78" t="b">
        <v>0</v>
      </c>
      <c r="F321" s="78" t="b">
        <v>0</v>
      </c>
      <c r="G321" s="78" t="b">
        <v>0</v>
      </c>
      <c r="H321" s="51" t="b">
        <v>0</v>
      </c>
    </row>
    <row r="322" spans="1:8" x14ac:dyDescent="0.3">
      <c r="A322" s="19" t="s">
        <v>658</v>
      </c>
      <c r="B322" s="16" t="s">
        <v>753</v>
      </c>
      <c r="C322" s="90" t="b">
        <v>0</v>
      </c>
      <c r="D322" s="78" t="b">
        <v>0</v>
      </c>
      <c r="E322" s="78" t="b">
        <v>0</v>
      </c>
      <c r="F322" s="78" t="b">
        <v>0</v>
      </c>
      <c r="G322" s="78" t="b">
        <v>0</v>
      </c>
      <c r="H322" s="51" t="b">
        <v>0</v>
      </c>
    </row>
    <row r="323" spans="1:8" x14ac:dyDescent="0.3">
      <c r="A323" s="19" t="s">
        <v>658</v>
      </c>
      <c r="B323" s="16" t="s">
        <v>756</v>
      </c>
      <c r="C323" s="90" t="b">
        <v>0</v>
      </c>
      <c r="D323" s="78" t="b">
        <v>0</v>
      </c>
      <c r="E323" s="78" t="b">
        <v>0</v>
      </c>
      <c r="F323" s="78" t="b">
        <v>0</v>
      </c>
      <c r="G323" s="78" t="b">
        <v>0</v>
      </c>
      <c r="H323" s="51" t="b">
        <v>0</v>
      </c>
    </row>
    <row r="324" spans="1:8" x14ac:dyDescent="0.3">
      <c r="A324" s="19" t="s">
        <v>658</v>
      </c>
      <c r="B324" s="16" t="s">
        <v>757</v>
      </c>
      <c r="C324" s="90" t="b">
        <v>0</v>
      </c>
      <c r="D324" s="78" t="b">
        <v>0</v>
      </c>
      <c r="E324" s="78" t="b">
        <v>0</v>
      </c>
      <c r="F324" s="78" t="b">
        <v>0</v>
      </c>
      <c r="G324" s="78" t="b">
        <v>0</v>
      </c>
      <c r="H324" s="51" t="b">
        <v>0</v>
      </c>
    </row>
    <row r="325" spans="1:8" x14ac:dyDescent="0.3">
      <c r="A325" s="19" t="s">
        <v>658</v>
      </c>
      <c r="B325" s="16" t="s">
        <v>759</v>
      </c>
      <c r="C325" s="90" t="b">
        <v>0</v>
      </c>
      <c r="D325" s="78" t="b">
        <v>0</v>
      </c>
      <c r="E325" s="78" t="b">
        <v>0</v>
      </c>
      <c r="F325" s="78" t="b">
        <v>0</v>
      </c>
      <c r="G325" s="78" t="b">
        <v>0</v>
      </c>
      <c r="H325" s="51" t="b">
        <v>1</v>
      </c>
    </row>
    <row r="326" spans="1:8" x14ac:dyDescent="0.3">
      <c r="A326" s="19" t="s">
        <v>658</v>
      </c>
      <c r="B326" s="16" t="s">
        <v>762</v>
      </c>
      <c r="C326" s="90" t="b">
        <v>0</v>
      </c>
      <c r="D326" s="78" t="b">
        <v>0</v>
      </c>
      <c r="E326" s="78" t="b">
        <v>0</v>
      </c>
      <c r="F326" s="78" t="b">
        <v>0</v>
      </c>
      <c r="G326" s="78" t="b">
        <v>0</v>
      </c>
      <c r="H326" s="51" t="b">
        <v>1</v>
      </c>
    </row>
    <row r="327" spans="1:8" x14ac:dyDescent="0.3">
      <c r="A327" s="19" t="s">
        <v>658</v>
      </c>
      <c r="B327" s="16" t="s">
        <v>763</v>
      </c>
      <c r="C327" s="90" t="b">
        <v>0</v>
      </c>
      <c r="D327" s="78" t="b">
        <v>0</v>
      </c>
      <c r="E327" s="78" t="b">
        <v>0</v>
      </c>
      <c r="F327" s="78" t="b">
        <v>0</v>
      </c>
      <c r="G327" s="78" t="b">
        <v>0</v>
      </c>
      <c r="H327" s="51" t="b">
        <v>1</v>
      </c>
    </row>
    <row r="328" spans="1:8" x14ac:dyDescent="0.3">
      <c r="A328" s="19" t="s">
        <v>658</v>
      </c>
      <c r="B328" s="16" t="s">
        <v>765</v>
      </c>
      <c r="C328" s="90" t="b">
        <v>0</v>
      </c>
      <c r="D328" s="78" t="b">
        <v>0</v>
      </c>
      <c r="E328" s="78" t="b">
        <v>0</v>
      </c>
      <c r="F328" s="78" t="b">
        <v>0</v>
      </c>
      <c r="G328" s="78" t="b">
        <v>0</v>
      </c>
      <c r="H328" s="51" t="b">
        <v>1</v>
      </c>
    </row>
    <row r="329" spans="1:8" x14ac:dyDescent="0.3">
      <c r="A329" s="19" t="s">
        <v>658</v>
      </c>
      <c r="B329" s="16" t="s">
        <v>767</v>
      </c>
      <c r="C329" s="90" t="b">
        <v>0</v>
      </c>
      <c r="D329" s="78" t="b">
        <v>0</v>
      </c>
      <c r="E329" s="78" t="b">
        <v>0</v>
      </c>
      <c r="F329" s="78" t="b">
        <v>0</v>
      </c>
      <c r="G329" s="78" t="b">
        <v>0</v>
      </c>
      <c r="H329" s="51" t="b">
        <v>0</v>
      </c>
    </row>
    <row r="330" spans="1:8" x14ac:dyDescent="0.3">
      <c r="A330" s="19" t="s">
        <v>658</v>
      </c>
      <c r="B330" s="16" t="s">
        <v>771</v>
      </c>
      <c r="C330" s="90" t="b">
        <v>0</v>
      </c>
      <c r="D330" s="78" t="b">
        <v>0</v>
      </c>
      <c r="E330" s="78" t="b">
        <v>0</v>
      </c>
      <c r="F330" s="78" t="b">
        <v>0</v>
      </c>
      <c r="G330" s="78" t="b">
        <v>0</v>
      </c>
      <c r="H330" s="51" t="b">
        <v>0</v>
      </c>
    </row>
    <row r="331" spans="1:8" x14ac:dyDescent="0.3">
      <c r="A331" s="19" t="s">
        <v>658</v>
      </c>
      <c r="B331" s="16" t="s">
        <v>772</v>
      </c>
      <c r="C331" s="90" t="b">
        <v>0</v>
      </c>
      <c r="D331" s="78" t="b">
        <v>0</v>
      </c>
      <c r="E331" s="78" t="b">
        <v>0</v>
      </c>
      <c r="F331" s="78" t="b">
        <v>0</v>
      </c>
      <c r="G331" s="78" t="b">
        <v>0</v>
      </c>
      <c r="H331" s="51" t="b">
        <v>1</v>
      </c>
    </row>
    <row r="332" spans="1:8" x14ac:dyDescent="0.3">
      <c r="A332" s="19" t="s">
        <v>658</v>
      </c>
      <c r="B332" s="16" t="s">
        <v>774</v>
      </c>
      <c r="C332" s="90" t="b">
        <v>0</v>
      </c>
      <c r="D332" s="78" t="b">
        <v>0</v>
      </c>
      <c r="E332" s="78" t="b">
        <v>0</v>
      </c>
      <c r="F332" s="78" t="b">
        <v>0</v>
      </c>
      <c r="G332" s="78" t="b">
        <v>0</v>
      </c>
      <c r="H332" s="51" t="b">
        <v>1</v>
      </c>
    </row>
    <row r="333" spans="1:8" x14ac:dyDescent="0.3">
      <c r="A333" s="19" t="s">
        <v>658</v>
      </c>
      <c r="B333" s="16" t="s">
        <v>778</v>
      </c>
      <c r="C333" s="90" t="b">
        <v>0</v>
      </c>
      <c r="D333" s="78" t="b">
        <v>0</v>
      </c>
      <c r="E333" s="78" t="b">
        <v>0</v>
      </c>
      <c r="F333" s="78" t="b">
        <v>0</v>
      </c>
      <c r="G333" s="78" t="b">
        <v>0</v>
      </c>
      <c r="H333" s="51" t="b">
        <v>1</v>
      </c>
    </row>
    <row r="334" spans="1:8" x14ac:dyDescent="0.3">
      <c r="A334" s="19" t="s">
        <v>658</v>
      </c>
      <c r="B334" s="16" t="s">
        <v>781</v>
      </c>
      <c r="C334" s="90" t="b">
        <v>0</v>
      </c>
      <c r="D334" s="78" t="b">
        <v>0</v>
      </c>
      <c r="E334" s="78" t="b">
        <v>0</v>
      </c>
      <c r="F334" s="78" t="b">
        <v>0</v>
      </c>
      <c r="G334" s="78" t="b">
        <v>0</v>
      </c>
      <c r="H334" s="51" t="b">
        <v>1</v>
      </c>
    </row>
    <row r="335" spans="1:8" ht="15" thickBot="1" x14ac:dyDescent="0.35">
      <c r="A335" s="20" t="s">
        <v>658</v>
      </c>
      <c r="B335" s="22" t="s">
        <v>782</v>
      </c>
      <c r="C335" s="215" t="b">
        <v>0</v>
      </c>
      <c r="D335" s="84" t="b">
        <v>0</v>
      </c>
      <c r="E335" s="84" t="b">
        <v>0</v>
      </c>
      <c r="F335" s="84" t="b">
        <v>0</v>
      </c>
      <c r="G335" s="84" t="b">
        <v>0</v>
      </c>
      <c r="H335" s="57" t="b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335"/>
  <sheetViews>
    <sheetView workbookViewId="0">
      <selection sqref="A1:B1048576"/>
    </sheetView>
  </sheetViews>
  <sheetFormatPr defaultRowHeight="14.4" x14ac:dyDescent="0.3"/>
  <cols>
    <col min="1" max="1" width="6.6640625" style="2" customWidth="1"/>
    <col min="2" max="2" width="10.6640625" style="2" customWidth="1"/>
    <col min="3" max="3" width="10.6640625" style="59" customWidth="1"/>
    <col min="4" max="25" width="9.109375" style="59" customWidth="1"/>
    <col min="26" max="27" width="9.109375" style="216" customWidth="1"/>
  </cols>
  <sheetData>
    <row r="1" spans="1:27" ht="15" thickBot="1" x14ac:dyDescent="0.35"/>
    <row r="2" spans="1:27" ht="72" thickBot="1" x14ac:dyDescent="0.35">
      <c r="A2" s="4" t="s">
        <v>2</v>
      </c>
      <c r="B2" s="5" t="s">
        <v>6</v>
      </c>
      <c r="C2" s="217" t="s">
        <v>1319</v>
      </c>
      <c r="D2" s="218" t="s">
        <v>1320</v>
      </c>
      <c r="E2" s="218" t="s">
        <v>1321</v>
      </c>
      <c r="F2" s="218" t="s">
        <v>1322</v>
      </c>
      <c r="G2" s="218" t="s">
        <v>1323</v>
      </c>
      <c r="H2" s="218" t="s">
        <v>1324</v>
      </c>
      <c r="I2" s="218" t="s">
        <v>1325</v>
      </c>
      <c r="J2" s="218" t="s">
        <v>1326</v>
      </c>
      <c r="K2" s="218" t="s">
        <v>1327</v>
      </c>
      <c r="L2" s="218" t="s">
        <v>1328</v>
      </c>
      <c r="M2" s="218" t="s">
        <v>1329</v>
      </c>
      <c r="N2" s="219" t="s">
        <v>1330</v>
      </c>
      <c r="O2" s="219" t="s">
        <v>1331</v>
      </c>
      <c r="P2" s="219" t="s">
        <v>1332</v>
      </c>
      <c r="Q2" s="219" t="s">
        <v>1333</v>
      </c>
      <c r="R2" s="219" t="s">
        <v>1334</v>
      </c>
      <c r="S2" s="218" t="s">
        <v>1335</v>
      </c>
      <c r="T2" s="218" t="s">
        <v>1336</v>
      </c>
      <c r="U2" s="218" t="s">
        <v>1337</v>
      </c>
      <c r="V2" s="218" t="s">
        <v>1338</v>
      </c>
      <c r="W2" s="220" t="s">
        <v>1339</v>
      </c>
      <c r="X2" s="221" t="s">
        <v>1340</v>
      </c>
      <c r="Y2" s="221" t="s">
        <v>1341</v>
      </c>
      <c r="Z2" s="222" t="s">
        <v>789</v>
      </c>
      <c r="AA2" s="223" t="s">
        <v>1342</v>
      </c>
    </row>
    <row r="3" spans="1:27" x14ac:dyDescent="0.3">
      <c r="A3" s="8"/>
      <c r="B3" s="8"/>
      <c r="C3" s="224"/>
      <c r="D3" s="225"/>
      <c r="E3" s="225"/>
      <c r="F3" s="225"/>
      <c r="G3" s="225"/>
      <c r="H3" s="225"/>
      <c r="I3" s="225"/>
      <c r="J3" s="225"/>
      <c r="K3" s="225"/>
      <c r="L3" s="225"/>
      <c r="M3" s="225"/>
      <c r="N3" s="226"/>
      <c r="O3" s="226"/>
      <c r="P3" s="226"/>
      <c r="Q3" s="226"/>
      <c r="R3" s="226"/>
      <c r="S3" s="225"/>
      <c r="T3" s="225"/>
      <c r="U3" s="225"/>
      <c r="V3" s="225"/>
      <c r="W3" s="227"/>
      <c r="X3" s="228"/>
      <c r="Y3" s="228"/>
      <c r="Z3" s="229"/>
      <c r="AA3" s="230"/>
    </row>
    <row r="4" spans="1:27" ht="19.2" x14ac:dyDescent="0.3">
      <c r="A4" s="11" t="s">
        <v>12</v>
      </c>
      <c r="B4" s="11" t="s">
        <v>12</v>
      </c>
      <c r="C4" s="231" t="s">
        <v>810</v>
      </c>
      <c r="D4" s="232" t="s">
        <v>810</v>
      </c>
      <c r="E4" s="232" t="s">
        <v>810</v>
      </c>
      <c r="F4" s="232" t="s">
        <v>810</v>
      </c>
      <c r="G4" s="232" t="s">
        <v>810</v>
      </c>
      <c r="H4" s="232" t="s">
        <v>810</v>
      </c>
      <c r="I4" s="232" t="s">
        <v>810</v>
      </c>
      <c r="J4" s="232" t="s">
        <v>810</v>
      </c>
      <c r="K4" s="232" t="s">
        <v>810</v>
      </c>
      <c r="L4" s="232" t="s">
        <v>810</v>
      </c>
      <c r="M4" s="232" t="s">
        <v>810</v>
      </c>
      <c r="N4" s="233" t="s">
        <v>810</v>
      </c>
      <c r="O4" s="233" t="s">
        <v>810</v>
      </c>
      <c r="P4" s="233" t="s">
        <v>810</v>
      </c>
      <c r="Q4" s="233" t="s">
        <v>810</v>
      </c>
      <c r="R4" s="233" t="s">
        <v>810</v>
      </c>
      <c r="S4" s="232" t="s">
        <v>810</v>
      </c>
      <c r="T4" s="232" t="s">
        <v>810</v>
      </c>
      <c r="U4" s="232" t="s">
        <v>810</v>
      </c>
      <c r="V4" s="232" t="s">
        <v>810</v>
      </c>
      <c r="W4" s="234" t="s">
        <v>810</v>
      </c>
      <c r="X4" s="235" t="s">
        <v>810</v>
      </c>
      <c r="Y4" s="235" t="s">
        <v>810</v>
      </c>
      <c r="Z4" s="236" t="s">
        <v>810</v>
      </c>
      <c r="AA4" s="237"/>
    </row>
    <row r="5" spans="1:27" ht="58.2" thickBot="1" x14ac:dyDescent="0.35">
      <c r="A5" s="14" t="s">
        <v>14</v>
      </c>
      <c r="B5" s="14" t="s">
        <v>14</v>
      </c>
      <c r="C5" s="238" t="s">
        <v>1343</v>
      </c>
      <c r="D5" s="239" t="s">
        <v>1343</v>
      </c>
      <c r="E5" s="239" t="s">
        <v>1343</v>
      </c>
      <c r="F5" s="239" t="s">
        <v>1343</v>
      </c>
      <c r="G5" s="239" t="s">
        <v>1343</v>
      </c>
      <c r="H5" s="239" t="s">
        <v>1343</v>
      </c>
      <c r="I5" s="239" t="s">
        <v>1343</v>
      </c>
      <c r="J5" s="239" t="s">
        <v>1343</v>
      </c>
      <c r="K5" s="239"/>
      <c r="L5" s="239"/>
      <c r="M5" s="239"/>
      <c r="N5" s="240" t="s">
        <v>815</v>
      </c>
      <c r="O5" s="240" t="s">
        <v>815</v>
      </c>
      <c r="P5" s="240" t="s">
        <v>815</v>
      </c>
      <c r="Q5" s="240" t="s">
        <v>815</v>
      </c>
      <c r="R5" s="240" t="s">
        <v>815</v>
      </c>
      <c r="S5" s="239" t="s">
        <v>815</v>
      </c>
      <c r="T5" s="239" t="s">
        <v>815</v>
      </c>
      <c r="U5" s="239" t="s">
        <v>815</v>
      </c>
      <c r="V5" s="239" t="s">
        <v>815</v>
      </c>
      <c r="W5" s="241" t="s">
        <v>815</v>
      </c>
      <c r="X5" s="242" t="s">
        <v>815</v>
      </c>
      <c r="Y5" s="242" t="s">
        <v>815</v>
      </c>
      <c r="Z5" s="243" t="s">
        <v>815</v>
      </c>
      <c r="AA5" s="244"/>
    </row>
    <row r="6" spans="1:27" x14ac:dyDescent="0.3">
      <c r="A6" s="16" t="s">
        <v>17</v>
      </c>
      <c r="B6" s="16" t="s">
        <v>21</v>
      </c>
      <c r="C6" s="90" t="b">
        <v>1</v>
      </c>
      <c r="D6" s="78" t="b">
        <v>1</v>
      </c>
      <c r="E6" s="78">
        <v>1</v>
      </c>
      <c r="F6" s="78">
        <v>2</v>
      </c>
      <c r="G6" s="143">
        <v>7</v>
      </c>
      <c r="H6" s="143">
        <v>3</v>
      </c>
      <c r="I6" s="143">
        <v>14</v>
      </c>
      <c r="J6" s="143">
        <v>4</v>
      </c>
      <c r="K6" s="78">
        <v>24</v>
      </c>
      <c r="L6" s="78">
        <v>1177</v>
      </c>
      <c r="M6" s="78">
        <v>5926</v>
      </c>
      <c r="N6" s="47" t="e">
        <f t="shared" ref="N6:N69" si="0">G6/(SUM($SJ$6:$SJ$335))</f>
        <v>#DIV/0!</v>
      </c>
      <c r="O6" s="47" t="e">
        <f t="shared" ref="O6:O69" si="1">E6/(SUM($SH$6:$SH$335))</f>
        <v>#DIV/0!</v>
      </c>
      <c r="P6" s="47" t="e">
        <f t="shared" ref="P6:P69" si="2">F6/(SUM($SI$6:$SI$335))</f>
        <v>#DIV/0!</v>
      </c>
      <c r="Q6" s="47" t="e">
        <f t="shared" ref="Q6:Q69" si="3">J6/(SUM($SM$6:$SM$335))</f>
        <v>#DIV/0!</v>
      </c>
      <c r="R6" s="47" t="e">
        <f t="shared" ref="R6:R69" si="4">M6/(SUM($SP$6:$SP$335))</f>
        <v>#DIV/0!</v>
      </c>
      <c r="S6" s="47" t="e">
        <f t="shared" ref="S6:S18" si="5">M6/MAX($SP$6:$SP$335)</f>
        <v>#DIV/0!</v>
      </c>
      <c r="T6" s="47" t="e">
        <f t="shared" ref="T6:T69" si="6">F6/(MAX($SI$6:$SI$335))</f>
        <v>#DIV/0!</v>
      </c>
      <c r="U6" s="47" t="e">
        <f t="shared" ref="U6:U69" si="7">E6/(MAX($SH$6:$SH$335))</f>
        <v>#DIV/0!</v>
      </c>
      <c r="V6" s="47" t="e">
        <f t="shared" ref="V6:V69" si="8">J6/(MAX($SM$6:$SM$335))</f>
        <v>#DIV/0!</v>
      </c>
      <c r="W6" s="47" t="e">
        <f t="shared" ref="W6:W69" si="9">(O6+P6+Q6+R6)/4</f>
        <v>#DIV/0!</v>
      </c>
      <c r="X6" s="47" t="e">
        <f t="shared" ref="X6:X69" si="10">(T6+U6+V6+S6)/4</f>
        <v>#DIV/0!</v>
      </c>
      <c r="Y6" s="74" t="e">
        <f t="shared" ref="Y6:Y69" si="11">IF(X6=0,620,1/X6)</f>
        <v>#DIV/0!</v>
      </c>
      <c r="Z6" s="48" t="e">
        <f t="shared" ref="Z6:Z69" si="12">Y6/(MAX($TB$6:$TB$335))</f>
        <v>#DIV/0!</v>
      </c>
      <c r="AA6" s="47" t="e">
        <f>1/Y6/(MAX($TB$6:$TB$335))</f>
        <v>#DIV/0!</v>
      </c>
    </row>
    <row r="7" spans="1:27" x14ac:dyDescent="0.3">
      <c r="A7" s="16" t="s">
        <v>17</v>
      </c>
      <c r="B7" s="16" t="s">
        <v>22</v>
      </c>
      <c r="C7" s="90" t="b">
        <v>1</v>
      </c>
      <c r="D7" s="78" t="b">
        <v>1</v>
      </c>
      <c r="E7" s="78">
        <v>10</v>
      </c>
      <c r="F7" s="78">
        <v>2</v>
      </c>
      <c r="G7" s="143">
        <v>8</v>
      </c>
      <c r="H7" s="143">
        <v>1</v>
      </c>
      <c r="I7" s="143">
        <v>21</v>
      </c>
      <c r="J7" s="143">
        <v>0</v>
      </c>
      <c r="K7" s="78">
        <v>23</v>
      </c>
      <c r="L7" s="78">
        <v>6246</v>
      </c>
      <c r="M7" s="78">
        <v>32318</v>
      </c>
      <c r="N7" s="47" t="e">
        <f t="shared" si="0"/>
        <v>#DIV/0!</v>
      </c>
      <c r="O7" s="47" t="e">
        <f t="shared" si="1"/>
        <v>#DIV/0!</v>
      </c>
      <c r="P7" s="47" t="e">
        <f t="shared" si="2"/>
        <v>#DIV/0!</v>
      </c>
      <c r="Q7" s="47" t="e">
        <f t="shared" si="3"/>
        <v>#DIV/0!</v>
      </c>
      <c r="R7" s="47" t="e">
        <f t="shared" si="4"/>
        <v>#DIV/0!</v>
      </c>
      <c r="S7" s="47" t="e">
        <f t="shared" si="5"/>
        <v>#DIV/0!</v>
      </c>
      <c r="T7" s="47" t="e">
        <f t="shared" si="6"/>
        <v>#DIV/0!</v>
      </c>
      <c r="U7" s="47" t="e">
        <f t="shared" si="7"/>
        <v>#DIV/0!</v>
      </c>
      <c r="V7" s="47" t="e">
        <f t="shared" si="8"/>
        <v>#DIV/0!</v>
      </c>
      <c r="W7" s="47" t="e">
        <f t="shared" si="9"/>
        <v>#DIV/0!</v>
      </c>
      <c r="X7" s="47" t="e">
        <f t="shared" si="10"/>
        <v>#DIV/0!</v>
      </c>
      <c r="Y7" s="74" t="e">
        <f t="shared" si="11"/>
        <v>#DIV/0!</v>
      </c>
      <c r="Z7" s="48" t="e">
        <f t="shared" si="12"/>
        <v>#DIV/0!</v>
      </c>
      <c r="AA7" s="47" t="e">
        <f t="shared" ref="AA7:AA70" si="13">1/Y7/(MAX($TB$6:$TB$335))</f>
        <v>#DIV/0!</v>
      </c>
    </row>
    <row r="8" spans="1:27" x14ac:dyDescent="0.3">
      <c r="A8" s="19" t="s">
        <v>17</v>
      </c>
      <c r="B8" s="16" t="s">
        <v>24</v>
      </c>
      <c r="C8" s="90" t="b">
        <v>0</v>
      </c>
      <c r="D8" s="78" t="b">
        <v>0</v>
      </c>
      <c r="E8" s="78"/>
      <c r="F8" s="78"/>
      <c r="G8" s="78"/>
      <c r="H8" s="78"/>
      <c r="I8" s="78"/>
      <c r="J8" s="78"/>
      <c r="K8" s="78"/>
      <c r="L8" s="78"/>
      <c r="M8" s="78"/>
      <c r="N8" s="47" t="e">
        <f t="shared" si="0"/>
        <v>#DIV/0!</v>
      </c>
      <c r="O8" s="47" t="e">
        <f t="shared" si="1"/>
        <v>#DIV/0!</v>
      </c>
      <c r="P8" s="47" t="e">
        <f t="shared" si="2"/>
        <v>#DIV/0!</v>
      </c>
      <c r="Q8" s="47" t="e">
        <f t="shared" si="3"/>
        <v>#DIV/0!</v>
      </c>
      <c r="R8" s="47" t="e">
        <f t="shared" si="4"/>
        <v>#DIV/0!</v>
      </c>
      <c r="S8" s="47" t="e">
        <f t="shared" si="5"/>
        <v>#DIV/0!</v>
      </c>
      <c r="T8" s="47" t="e">
        <f t="shared" si="6"/>
        <v>#DIV/0!</v>
      </c>
      <c r="U8" s="47" t="e">
        <f t="shared" si="7"/>
        <v>#DIV/0!</v>
      </c>
      <c r="V8" s="47" t="e">
        <f t="shared" si="8"/>
        <v>#DIV/0!</v>
      </c>
      <c r="W8" s="47" t="e">
        <f t="shared" si="9"/>
        <v>#DIV/0!</v>
      </c>
      <c r="X8" s="47" t="e">
        <f t="shared" si="10"/>
        <v>#DIV/0!</v>
      </c>
      <c r="Y8" s="74" t="e">
        <f t="shared" si="11"/>
        <v>#DIV/0!</v>
      </c>
      <c r="Z8" s="48" t="e">
        <f>Y8/(MAX($TB$6:$TB$335))</f>
        <v>#DIV/0!</v>
      </c>
      <c r="AA8" s="47" t="e">
        <f t="shared" si="13"/>
        <v>#DIV/0!</v>
      </c>
    </row>
    <row r="9" spans="1:27" x14ac:dyDescent="0.3">
      <c r="A9" s="19" t="s">
        <v>17</v>
      </c>
      <c r="B9" s="16" t="s">
        <v>26</v>
      </c>
      <c r="C9" s="90" t="b">
        <v>1</v>
      </c>
      <c r="D9" s="78" t="b">
        <v>1</v>
      </c>
      <c r="E9" s="78">
        <v>4</v>
      </c>
      <c r="F9" s="78">
        <v>1</v>
      </c>
      <c r="G9" s="143"/>
      <c r="H9" s="143"/>
      <c r="I9" s="143">
        <v>5</v>
      </c>
      <c r="J9" s="143">
        <v>46</v>
      </c>
      <c r="K9" s="78"/>
      <c r="L9" s="78"/>
      <c r="M9" s="78"/>
      <c r="N9" s="47" t="e">
        <f t="shared" si="0"/>
        <v>#DIV/0!</v>
      </c>
      <c r="O9" s="47" t="e">
        <f t="shared" si="1"/>
        <v>#DIV/0!</v>
      </c>
      <c r="P9" s="47" t="e">
        <f t="shared" si="2"/>
        <v>#DIV/0!</v>
      </c>
      <c r="Q9" s="47" t="e">
        <f t="shared" si="3"/>
        <v>#DIV/0!</v>
      </c>
      <c r="R9" s="47" t="e">
        <f t="shared" si="4"/>
        <v>#DIV/0!</v>
      </c>
      <c r="S9" s="47" t="e">
        <f t="shared" si="5"/>
        <v>#DIV/0!</v>
      </c>
      <c r="T9" s="47" t="e">
        <f t="shared" si="6"/>
        <v>#DIV/0!</v>
      </c>
      <c r="U9" s="47" t="e">
        <f t="shared" si="7"/>
        <v>#DIV/0!</v>
      </c>
      <c r="V9" s="47" t="e">
        <f t="shared" si="8"/>
        <v>#DIV/0!</v>
      </c>
      <c r="W9" s="47" t="e">
        <f t="shared" si="9"/>
        <v>#DIV/0!</v>
      </c>
      <c r="X9" s="47" t="e">
        <f t="shared" si="10"/>
        <v>#DIV/0!</v>
      </c>
      <c r="Y9" s="74" t="e">
        <f t="shared" si="11"/>
        <v>#DIV/0!</v>
      </c>
      <c r="Z9" s="48" t="e">
        <f t="shared" si="12"/>
        <v>#DIV/0!</v>
      </c>
      <c r="AA9" s="47" t="e">
        <f t="shared" si="13"/>
        <v>#DIV/0!</v>
      </c>
    </row>
    <row r="10" spans="1:27" x14ac:dyDescent="0.3">
      <c r="A10" s="19" t="s">
        <v>17</v>
      </c>
      <c r="B10" s="16" t="s">
        <v>28</v>
      </c>
      <c r="C10" s="90" t="b">
        <v>1</v>
      </c>
      <c r="D10" s="78" t="b">
        <v>1</v>
      </c>
      <c r="E10" s="78">
        <v>0</v>
      </c>
      <c r="F10" s="78"/>
      <c r="G10" s="143">
        <v>1</v>
      </c>
      <c r="H10" s="143"/>
      <c r="I10" s="143">
        <v>1</v>
      </c>
      <c r="J10" s="143">
        <v>0</v>
      </c>
      <c r="K10" s="78">
        <v>6</v>
      </c>
      <c r="L10" s="78">
        <v>501</v>
      </c>
      <c r="M10" s="78">
        <v>2708</v>
      </c>
      <c r="N10" s="47" t="e">
        <f t="shared" si="0"/>
        <v>#DIV/0!</v>
      </c>
      <c r="O10" s="47" t="e">
        <f t="shared" si="1"/>
        <v>#DIV/0!</v>
      </c>
      <c r="P10" s="47" t="e">
        <f t="shared" si="2"/>
        <v>#DIV/0!</v>
      </c>
      <c r="Q10" s="47" t="e">
        <f t="shared" si="3"/>
        <v>#DIV/0!</v>
      </c>
      <c r="R10" s="47" t="e">
        <f t="shared" si="4"/>
        <v>#DIV/0!</v>
      </c>
      <c r="S10" s="47" t="e">
        <f t="shared" si="5"/>
        <v>#DIV/0!</v>
      </c>
      <c r="T10" s="47" t="e">
        <f t="shared" si="6"/>
        <v>#DIV/0!</v>
      </c>
      <c r="U10" s="47" t="e">
        <f t="shared" si="7"/>
        <v>#DIV/0!</v>
      </c>
      <c r="V10" s="47" t="e">
        <f t="shared" si="8"/>
        <v>#DIV/0!</v>
      </c>
      <c r="W10" s="47" t="e">
        <f t="shared" si="9"/>
        <v>#DIV/0!</v>
      </c>
      <c r="X10" s="47" t="e">
        <f t="shared" si="10"/>
        <v>#DIV/0!</v>
      </c>
      <c r="Y10" s="74" t="e">
        <f t="shared" si="11"/>
        <v>#DIV/0!</v>
      </c>
      <c r="Z10" s="48" t="e">
        <f t="shared" si="12"/>
        <v>#DIV/0!</v>
      </c>
      <c r="AA10" s="47" t="e">
        <f t="shared" si="13"/>
        <v>#DIV/0!</v>
      </c>
    </row>
    <row r="11" spans="1:27" x14ac:dyDescent="0.3">
      <c r="A11" s="19" t="s">
        <v>17</v>
      </c>
      <c r="B11" s="16" t="s">
        <v>30</v>
      </c>
      <c r="C11" s="90" t="b">
        <v>1</v>
      </c>
      <c r="D11" s="78" t="b">
        <v>0</v>
      </c>
      <c r="E11" s="78"/>
      <c r="F11" s="78"/>
      <c r="G11" s="78"/>
      <c r="H11" s="78"/>
      <c r="I11" s="78"/>
      <c r="J11" s="78"/>
      <c r="K11" s="78"/>
      <c r="L11" s="78"/>
      <c r="M11" s="78"/>
      <c r="N11" s="47" t="e">
        <f t="shared" si="0"/>
        <v>#DIV/0!</v>
      </c>
      <c r="O11" s="47" t="e">
        <f t="shared" si="1"/>
        <v>#DIV/0!</v>
      </c>
      <c r="P11" s="47" t="e">
        <f t="shared" si="2"/>
        <v>#DIV/0!</v>
      </c>
      <c r="Q11" s="47" t="e">
        <f t="shared" si="3"/>
        <v>#DIV/0!</v>
      </c>
      <c r="R11" s="47" t="e">
        <f t="shared" si="4"/>
        <v>#DIV/0!</v>
      </c>
      <c r="S11" s="47" t="e">
        <f t="shared" si="5"/>
        <v>#DIV/0!</v>
      </c>
      <c r="T11" s="47" t="e">
        <f t="shared" si="6"/>
        <v>#DIV/0!</v>
      </c>
      <c r="U11" s="47" t="e">
        <f t="shared" si="7"/>
        <v>#DIV/0!</v>
      </c>
      <c r="V11" s="47" t="e">
        <f t="shared" si="8"/>
        <v>#DIV/0!</v>
      </c>
      <c r="W11" s="47" t="e">
        <f t="shared" si="9"/>
        <v>#DIV/0!</v>
      </c>
      <c r="X11" s="47" t="e">
        <f t="shared" si="10"/>
        <v>#DIV/0!</v>
      </c>
      <c r="Y11" s="74" t="e">
        <f t="shared" si="11"/>
        <v>#DIV/0!</v>
      </c>
      <c r="Z11" s="48" t="e">
        <f t="shared" si="12"/>
        <v>#DIV/0!</v>
      </c>
      <c r="AA11" s="47" t="e">
        <f t="shared" si="13"/>
        <v>#DIV/0!</v>
      </c>
    </row>
    <row r="12" spans="1:27" x14ac:dyDescent="0.3">
      <c r="A12" s="19" t="s">
        <v>17</v>
      </c>
      <c r="B12" s="16" t="s">
        <v>34</v>
      </c>
      <c r="C12" s="90" t="b">
        <v>1</v>
      </c>
      <c r="D12" s="78" t="b">
        <v>1</v>
      </c>
      <c r="E12" s="78">
        <v>3</v>
      </c>
      <c r="F12" s="78"/>
      <c r="G12" s="143"/>
      <c r="H12" s="143">
        <v>1</v>
      </c>
      <c r="I12" s="143">
        <v>4</v>
      </c>
      <c r="J12" s="143">
        <v>6</v>
      </c>
      <c r="K12" s="78">
        <v>4</v>
      </c>
      <c r="L12" s="78">
        <v>81</v>
      </c>
      <c r="M12" s="78">
        <v>380</v>
      </c>
      <c r="N12" s="47" t="e">
        <f t="shared" si="0"/>
        <v>#DIV/0!</v>
      </c>
      <c r="O12" s="47" t="e">
        <f t="shared" si="1"/>
        <v>#DIV/0!</v>
      </c>
      <c r="P12" s="47" t="e">
        <f t="shared" si="2"/>
        <v>#DIV/0!</v>
      </c>
      <c r="Q12" s="47" t="e">
        <f t="shared" si="3"/>
        <v>#DIV/0!</v>
      </c>
      <c r="R12" s="47" t="e">
        <f t="shared" si="4"/>
        <v>#DIV/0!</v>
      </c>
      <c r="S12" s="47" t="e">
        <f t="shared" si="5"/>
        <v>#DIV/0!</v>
      </c>
      <c r="T12" s="47" t="e">
        <f t="shared" si="6"/>
        <v>#DIV/0!</v>
      </c>
      <c r="U12" s="47" t="e">
        <f t="shared" si="7"/>
        <v>#DIV/0!</v>
      </c>
      <c r="V12" s="47" t="e">
        <f t="shared" si="8"/>
        <v>#DIV/0!</v>
      </c>
      <c r="W12" s="47" t="e">
        <f t="shared" si="9"/>
        <v>#DIV/0!</v>
      </c>
      <c r="X12" s="47" t="e">
        <f t="shared" si="10"/>
        <v>#DIV/0!</v>
      </c>
      <c r="Y12" s="74" t="e">
        <f t="shared" si="11"/>
        <v>#DIV/0!</v>
      </c>
      <c r="Z12" s="48" t="e">
        <f t="shared" si="12"/>
        <v>#DIV/0!</v>
      </c>
      <c r="AA12" s="47" t="e">
        <f t="shared" si="13"/>
        <v>#DIV/0!</v>
      </c>
    </row>
    <row r="13" spans="1:27" x14ac:dyDescent="0.3">
      <c r="A13" s="19" t="s">
        <v>17</v>
      </c>
      <c r="B13" s="16" t="s">
        <v>35</v>
      </c>
      <c r="C13" s="90" t="b">
        <v>1</v>
      </c>
      <c r="D13" s="78" t="b">
        <v>1</v>
      </c>
      <c r="E13" s="78">
        <v>4</v>
      </c>
      <c r="F13" s="78"/>
      <c r="G13" s="143"/>
      <c r="H13" s="143"/>
      <c r="I13" s="143">
        <v>4</v>
      </c>
      <c r="J13" s="143">
        <v>1</v>
      </c>
      <c r="K13" s="78">
        <v>5</v>
      </c>
      <c r="L13" s="78">
        <v>92</v>
      </c>
      <c r="M13" s="78">
        <v>404</v>
      </c>
      <c r="N13" s="47" t="e">
        <f t="shared" si="0"/>
        <v>#DIV/0!</v>
      </c>
      <c r="O13" s="47" t="e">
        <f t="shared" si="1"/>
        <v>#DIV/0!</v>
      </c>
      <c r="P13" s="47" t="e">
        <f t="shared" si="2"/>
        <v>#DIV/0!</v>
      </c>
      <c r="Q13" s="47" t="e">
        <f t="shared" si="3"/>
        <v>#DIV/0!</v>
      </c>
      <c r="R13" s="47" t="e">
        <f t="shared" si="4"/>
        <v>#DIV/0!</v>
      </c>
      <c r="S13" s="47" t="e">
        <f t="shared" si="5"/>
        <v>#DIV/0!</v>
      </c>
      <c r="T13" s="47" t="e">
        <f t="shared" si="6"/>
        <v>#DIV/0!</v>
      </c>
      <c r="U13" s="47" t="e">
        <f t="shared" si="7"/>
        <v>#DIV/0!</v>
      </c>
      <c r="V13" s="47" t="e">
        <f t="shared" si="8"/>
        <v>#DIV/0!</v>
      </c>
      <c r="W13" s="47" t="e">
        <f t="shared" si="9"/>
        <v>#DIV/0!</v>
      </c>
      <c r="X13" s="47" t="e">
        <f t="shared" si="10"/>
        <v>#DIV/0!</v>
      </c>
      <c r="Y13" s="74" t="e">
        <f t="shared" si="11"/>
        <v>#DIV/0!</v>
      </c>
      <c r="Z13" s="48" t="e">
        <f t="shared" si="12"/>
        <v>#DIV/0!</v>
      </c>
      <c r="AA13" s="47" t="e">
        <f t="shared" si="13"/>
        <v>#DIV/0!</v>
      </c>
    </row>
    <row r="14" spans="1:27" x14ac:dyDescent="0.3">
      <c r="A14" s="19" t="s">
        <v>17</v>
      </c>
      <c r="B14" s="16" t="s">
        <v>37</v>
      </c>
      <c r="C14" s="90" t="b">
        <v>1</v>
      </c>
      <c r="D14" s="78" t="b">
        <v>1</v>
      </c>
      <c r="E14" s="78">
        <v>22</v>
      </c>
      <c r="F14" s="78">
        <v>3</v>
      </c>
      <c r="G14" s="143">
        <v>13</v>
      </c>
      <c r="H14" s="143">
        <v>6</v>
      </c>
      <c r="I14" s="143">
        <v>48</v>
      </c>
      <c r="J14" s="143">
        <v>10</v>
      </c>
      <c r="K14" s="78">
        <v>26</v>
      </c>
      <c r="L14" s="78">
        <v>797</v>
      </c>
      <c r="M14" s="78">
        <v>3720</v>
      </c>
      <c r="N14" s="47" t="e">
        <f t="shared" si="0"/>
        <v>#DIV/0!</v>
      </c>
      <c r="O14" s="47" t="e">
        <f t="shared" si="1"/>
        <v>#DIV/0!</v>
      </c>
      <c r="P14" s="47" t="e">
        <f t="shared" si="2"/>
        <v>#DIV/0!</v>
      </c>
      <c r="Q14" s="47" t="e">
        <f t="shared" si="3"/>
        <v>#DIV/0!</v>
      </c>
      <c r="R14" s="47" t="e">
        <f t="shared" si="4"/>
        <v>#DIV/0!</v>
      </c>
      <c r="S14" s="47" t="e">
        <f t="shared" si="5"/>
        <v>#DIV/0!</v>
      </c>
      <c r="T14" s="47" t="e">
        <f t="shared" si="6"/>
        <v>#DIV/0!</v>
      </c>
      <c r="U14" s="47" t="e">
        <f t="shared" si="7"/>
        <v>#DIV/0!</v>
      </c>
      <c r="V14" s="47" t="e">
        <f t="shared" si="8"/>
        <v>#DIV/0!</v>
      </c>
      <c r="W14" s="47" t="e">
        <f t="shared" si="9"/>
        <v>#DIV/0!</v>
      </c>
      <c r="X14" s="47" t="e">
        <f t="shared" si="10"/>
        <v>#DIV/0!</v>
      </c>
      <c r="Y14" s="74" t="e">
        <f t="shared" si="11"/>
        <v>#DIV/0!</v>
      </c>
      <c r="Z14" s="48" t="e">
        <f t="shared" si="12"/>
        <v>#DIV/0!</v>
      </c>
      <c r="AA14" s="47" t="e">
        <f t="shared" si="13"/>
        <v>#DIV/0!</v>
      </c>
    </row>
    <row r="15" spans="1:27" x14ac:dyDescent="0.3">
      <c r="A15" s="19" t="s">
        <v>17</v>
      </c>
      <c r="B15" s="16" t="s">
        <v>41</v>
      </c>
      <c r="C15" s="90" t="b">
        <v>0</v>
      </c>
      <c r="D15" s="78" t="b">
        <v>1</v>
      </c>
      <c r="E15" s="78">
        <v>3</v>
      </c>
      <c r="F15" s="78">
        <v>1</v>
      </c>
      <c r="G15" s="143"/>
      <c r="H15" s="143"/>
      <c r="I15" s="143">
        <v>5</v>
      </c>
      <c r="J15" s="143">
        <v>3</v>
      </c>
      <c r="K15" s="78">
        <v>11</v>
      </c>
      <c r="L15" s="78">
        <v>1481</v>
      </c>
      <c r="M15" s="78">
        <v>8134</v>
      </c>
      <c r="N15" s="47" t="e">
        <f t="shared" si="0"/>
        <v>#DIV/0!</v>
      </c>
      <c r="O15" s="47" t="e">
        <f t="shared" si="1"/>
        <v>#DIV/0!</v>
      </c>
      <c r="P15" s="47" t="e">
        <f t="shared" si="2"/>
        <v>#DIV/0!</v>
      </c>
      <c r="Q15" s="47" t="e">
        <f t="shared" si="3"/>
        <v>#DIV/0!</v>
      </c>
      <c r="R15" s="47" t="e">
        <f t="shared" si="4"/>
        <v>#DIV/0!</v>
      </c>
      <c r="S15" s="47" t="e">
        <f t="shared" si="5"/>
        <v>#DIV/0!</v>
      </c>
      <c r="T15" s="47" t="e">
        <f t="shared" si="6"/>
        <v>#DIV/0!</v>
      </c>
      <c r="U15" s="47" t="e">
        <f t="shared" si="7"/>
        <v>#DIV/0!</v>
      </c>
      <c r="V15" s="47" t="e">
        <f t="shared" si="8"/>
        <v>#DIV/0!</v>
      </c>
      <c r="W15" s="47" t="e">
        <f t="shared" si="9"/>
        <v>#DIV/0!</v>
      </c>
      <c r="X15" s="47" t="e">
        <f t="shared" si="10"/>
        <v>#DIV/0!</v>
      </c>
      <c r="Y15" s="74" t="e">
        <f t="shared" si="11"/>
        <v>#DIV/0!</v>
      </c>
      <c r="Z15" s="48" t="e">
        <f t="shared" si="12"/>
        <v>#DIV/0!</v>
      </c>
      <c r="AA15" s="47" t="e">
        <f t="shared" si="13"/>
        <v>#DIV/0!</v>
      </c>
    </row>
    <row r="16" spans="1:27" x14ac:dyDescent="0.3">
      <c r="A16" s="19" t="s">
        <v>17</v>
      </c>
      <c r="B16" s="16" t="s">
        <v>42</v>
      </c>
      <c r="C16" s="90" t="b">
        <v>0</v>
      </c>
      <c r="D16" s="78" t="b">
        <v>0</v>
      </c>
      <c r="E16" s="78"/>
      <c r="F16" s="78"/>
      <c r="G16" s="78"/>
      <c r="H16" s="78"/>
      <c r="I16" s="78"/>
      <c r="J16" s="78"/>
      <c r="K16" s="78">
        <v>4</v>
      </c>
      <c r="L16" s="78">
        <v>502</v>
      </c>
      <c r="M16" s="78">
        <v>2170</v>
      </c>
      <c r="N16" s="47" t="e">
        <f t="shared" si="0"/>
        <v>#DIV/0!</v>
      </c>
      <c r="O16" s="47" t="e">
        <f t="shared" si="1"/>
        <v>#DIV/0!</v>
      </c>
      <c r="P16" s="47" t="e">
        <f t="shared" si="2"/>
        <v>#DIV/0!</v>
      </c>
      <c r="Q16" s="47" t="e">
        <f t="shared" si="3"/>
        <v>#DIV/0!</v>
      </c>
      <c r="R16" s="47" t="e">
        <f t="shared" si="4"/>
        <v>#DIV/0!</v>
      </c>
      <c r="S16" s="47" t="e">
        <f t="shared" si="5"/>
        <v>#DIV/0!</v>
      </c>
      <c r="T16" s="47" t="e">
        <f t="shared" si="6"/>
        <v>#DIV/0!</v>
      </c>
      <c r="U16" s="47" t="e">
        <f t="shared" si="7"/>
        <v>#DIV/0!</v>
      </c>
      <c r="V16" s="47" t="e">
        <f t="shared" si="8"/>
        <v>#DIV/0!</v>
      </c>
      <c r="W16" s="47" t="e">
        <f t="shared" si="9"/>
        <v>#DIV/0!</v>
      </c>
      <c r="X16" s="47" t="e">
        <f t="shared" si="10"/>
        <v>#DIV/0!</v>
      </c>
      <c r="Y16" s="74" t="e">
        <f t="shared" si="11"/>
        <v>#DIV/0!</v>
      </c>
      <c r="Z16" s="48" t="e">
        <f t="shared" si="12"/>
        <v>#DIV/0!</v>
      </c>
      <c r="AA16" s="47" t="e">
        <f t="shared" si="13"/>
        <v>#DIV/0!</v>
      </c>
    </row>
    <row r="17" spans="1:27" x14ac:dyDescent="0.3">
      <c r="A17" s="19" t="s">
        <v>17</v>
      </c>
      <c r="B17" s="16" t="s">
        <v>44</v>
      </c>
      <c r="C17" s="90" t="b">
        <v>1</v>
      </c>
      <c r="D17" s="78" t="b">
        <v>0</v>
      </c>
      <c r="E17" s="78"/>
      <c r="F17" s="78"/>
      <c r="G17" s="78"/>
      <c r="H17" s="78"/>
      <c r="I17" s="78"/>
      <c r="J17" s="78"/>
      <c r="K17" s="78">
        <v>20</v>
      </c>
      <c r="L17" s="78">
        <v>3080</v>
      </c>
      <c r="M17" s="78">
        <v>15800</v>
      </c>
      <c r="N17" s="47" t="e">
        <f t="shared" si="0"/>
        <v>#DIV/0!</v>
      </c>
      <c r="O17" s="47" t="e">
        <f t="shared" si="1"/>
        <v>#DIV/0!</v>
      </c>
      <c r="P17" s="47" t="e">
        <f t="shared" si="2"/>
        <v>#DIV/0!</v>
      </c>
      <c r="Q17" s="47" t="e">
        <f t="shared" si="3"/>
        <v>#DIV/0!</v>
      </c>
      <c r="R17" s="47" t="e">
        <f t="shared" si="4"/>
        <v>#DIV/0!</v>
      </c>
      <c r="S17" s="47" t="e">
        <f t="shared" si="5"/>
        <v>#DIV/0!</v>
      </c>
      <c r="T17" s="47" t="e">
        <f t="shared" si="6"/>
        <v>#DIV/0!</v>
      </c>
      <c r="U17" s="47" t="e">
        <f t="shared" si="7"/>
        <v>#DIV/0!</v>
      </c>
      <c r="V17" s="47" t="e">
        <f t="shared" si="8"/>
        <v>#DIV/0!</v>
      </c>
      <c r="W17" s="47" t="e">
        <f t="shared" si="9"/>
        <v>#DIV/0!</v>
      </c>
      <c r="X17" s="47" t="e">
        <f t="shared" si="10"/>
        <v>#DIV/0!</v>
      </c>
      <c r="Y17" s="74" t="e">
        <f t="shared" si="11"/>
        <v>#DIV/0!</v>
      </c>
      <c r="Z17" s="48" t="e">
        <f t="shared" si="12"/>
        <v>#DIV/0!</v>
      </c>
      <c r="AA17" s="47" t="e">
        <f t="shared" si="13"/>
        <v>#DIV/0!</v>
      </c>
    </row>
    <row r="18" spans="1:27" x14ac:dyDescent="0.3">
      <c r="A18" s="19" t="s">
        <v>17</v>
      </c>
      <c r="B18" s="16" t="s">
        <v>46</v>
      </c>
      <c r="C18" s="90" t="b">
        <v>1</v>
      </c>
      <c r="D18" s="78" t="b">
        <v>1</v>
      </c>
      <c r="E18" s="78">
        <v>34</v>
      </c>
      <c r="F18" s="78">
        <v>2</v>
      </c>
      <c r="G18" s="143"/>
      <c r="H18" s="143">
        <v>3</v>
      </c>
      <c r="I18" s="143">
        <v>41</v>
      </c>
      <c r="J18" s="143">
        <v>10</v>
      </c>
      <c r="K18" s="78">
        <v>11</v>
      </c>
      <c r="L18" s="78">
        <v>2798</v>
      </c>
      <c r="M18" s="78">
        <v>13104</v>
      </c>
      <c r="N18" s="47" t="e">
        <f t="shared" si="0"/>
        <v>#DIV/0!</v>
      </c>
      <c r="O18" s="47" t="e">
        <f t="shared" si="1"/>
        <v>#DIV/0!</v>
      </c>
      <c r="P18" s="47" t="e">
        <f t="shared" si="2"/>
        <v>#DIV/0!</v>
      </c>
      <c r="Q18" s="47" t="e">
        <f t="shared" si="3"/>
        <v>#DIV/0!</v>
      </c>
      <c r="R18" s="47" t="e">
        <f t="shared" si="4"/>
        <v>#DIV/0!</v>
      </c>
      <c r="S18" s="47" t="e">
        <f t="shared" si="5"/>
        <v>#DIV/0!</v>
      </c>
      <c r="T18" s="47" t="e">
        <f t="shared" si="6"/>
        <v>#DIV/0!</v>
      </c>
      <c r="U18" s="47" t="e">
        <f t="shared" si="7"/>
        <v>#DIV/0!</v>
      </c>
      <c r="V18" s="47" t="e">
        <f t="shared" si="8"/>
        <v>#DIV/0!</v>
      </c>
      <c r="W18" s="47" t="e">
        <f t="shared" si="9"/>
        <v>#DIV/0!</v>
      </c>
      <c r="X18" s="47" t="e">
        <f t="shared" si="10"/>
        <v>#DIV/0!</v>
      </c>
      <c r="Y18" s="74" t="e">
        <f t="shared" si="11"/>
        <v>#DIV/0!</v>
      </c>
      <c r="Z18" s="48" t="e">
        <f t="shared" si="12"/>
        <v>#DIV/0!</v>
      </c>
      <c r="AA18" s="47" t="e">
        <f t="shared" si="13"/>
        <v>#DIV/0!</v>
      </c>
    </row>
    <row r="19" spans="1:27" x14ac:dyDescent="0.3">
      <c r="A19" s="19" t="s">
        <v>17</v>
      </c>
      <c r="B19" s="16" t="s">
        <v>50</v>
      </c>
      <c r="C19" s="90" t="b">
        <v>0</v>
      </c>
      <c r="D19" s="78" t="b">
        <v>0</v>
      </c>
      <c r="E19" s="78"/>
      <c r="F19" s="78"/>
      <c r="G19" s="78"/>
      <c r="H19" s="78"/>
      <c r="I19" s="78"/>
      <c r="J19" s="78"/>
      <c r="K19" s="78">
        <v>3</v>
      </c>
      <c r="L19" s="78">
        <v>83</v>
      </c>
      <c r="M19" s="78">
        <v>388</v>
      </c>
      <c r="N19" s="47" t="e">
        <f t="shared" si="0"/>
        <v>#DIV/0!</v>
      </c>
      <c r="O19" s="47" t="e">
        <f t="shared" si="1"/>
        <v>#DIV/0!</v>
      </c>
      <c r="P19" s="47" t="e">
        <f t="shared" si="2"/>
        <v>#DIV/0!</v>
      </c>
      <c r="Q19" s="47" t="e">
        <f t="shared" si="3"/>
        <v>#DIV/0!</v>
      </c>
      <c r="R19" s="47" t="e">
        <f t="shared" si="4"/>
        <v>#DIV/0!</v>
      </c>
      <c r="S19" s="47">
        <v>1.6101544249715698E-2</v>
      </c>
      <c r="T19" s="47" t="e">
        <f t="shared" si="6"/>
        <v>#DIV/0!</v>
      </c>
      <c r="U19" s="47" t="e">
        <f t="shared" si="7"/>
        <v>#DIV/0!</v>
      </c>
      <c r="V19" s="47" t="e">
        <f t="shared" si="8"/>
        <v>#DIV/0!</v>
      </c>
      <c r="W19" s="47" t="e">
        <f t="shared" si="9"/>
        <v>#DIV/0!</v>
      </c>
      <c r="X19" s="47" t="e">
        <f t="shared" si="10"/>
        <v>#DIV/0!</v>
      </c>
      <c r="Y19" s="74" t="e">
        <f t="shared" si="11"/>
        <v>#DIV/0!</v>
      </c>
      <c r="Z19" s="48" t="e">
        <f t="shared" si="12"/>
        <v>#DIV/0!</v>
      </c>
      <c r="AA19" s="47" t="e">
        <f t="shared" si="13"/>
        <v>#DIV/0!</v>
      </c>
    </row>
    <row r="20" spans="1:27" x14ac:dyDescent="0.3">
      <c r="A20" s="19" t="s">
        <v>17</v>
      </c>
      <c r="B20" s="16" t="s">
        <v>51</v>
      </c>
      <c r="C20" s="90" t="b">
        <v>0</v>
      </c>
      <c r="D20" s="78" t="b">
        <v>1</v>
      </c>
      <c r="E20" s="78">
        <v>2</v>
      </c>
      <c r="F20" s="78"/>
      <c r="G20" s="143"/>
      <c r="H20" s="143"/>
      <c r="I20" s="143">
        <v>2</v>
      </c>
      <c r="J20" s="143">
        <v>0</v>
      </c>
      <c r="K20" s="78">
        <v>3</v>
      </c>
      <c r="L20" s="78">
        <v>166</v>
      </c>
      <c r="M20" s="78">
        <v>1232</v>
      </c>
      <c r="N20" s="47" t="e">
        <f t="shared" si="0"/>
        <v>#DIV/0!</v>
      </c>
      <c r="O20" s="47" t="e">
        <f t="shared" si="1"/>
        <v>#DIV/0!</v>
      </c>
      <c r="P20" s="47" t="e">
        <f t="shared" si="2"/>
        <v>#DIV/0!</v>
      </c>
      <c r="Q20" s="47" t="e">
        <f t="shared" si="3"/>
        <v>#DIV/0!</v>
      </c>
      <c r="R20" s="47" t="e">
        <f t="shared" si="4"/>
        <v>#DIV/0!</v>
      </c>
      <c r="S20" s="47" t="e">
        <f t="shared" ref="S20:S83" si="14">M20/MAX($SP$6:$SP$335)</f>
        <v>#DIV/0!</v>
      </c>
      <c r="T20" s="47" t="e">
        <f t="shared" si="6"/>
        <v>#DIV/0!</v>
      </c>
      <c r="U20" s="47" t="e">
        <f t="shared" si="7"/>
        <v>#DIV/0!</v>
      </c>
      <c r="V20" s="47" t="e">
        <f t="shared" si="8"/>
        <v>#DIV/0!</v>
      </c>
      <c r="W20" s="47" t="e">
        <f t="shared" si="9"/>
        <v>#DIV/0!</v>
      </c>
      <c r="X20" s="47" t="e">
        <f t="shared" si="10"/>
        <v>#DIV/0!</v>
      </c>
      <c r="Y20" s="74" t="e">
        <f t="shared" si="11"/>
        <v>#DIV/0!</v>
      </c>
      <c r="Z20" s="48" t="e">
        <f t="shared" si="12"/>
        <v>#DIV/0!</v>
      </c>
      <c r="AA20" s="47" t="e">
        <f t="shared" si="13"/>
        <v>#DIV/0!</v>
      </c>
    </row>
    <row r="21" spans="1:27" x14ac:dyDescent="0.3">
      <c r="A21" s="19" t="s">
        <v>17</v>
      </c>
      <c r="B21" s="16" t="s">
        <v>53</v>
      </c>
      <c r="C21" s="90" t="b">
        <v>0</v>
      </c>
      <c r="D21" s="78" t="b">
        <v>0</v>
      </c>
      <c r="E21" s="78"/>
      <c r="F21" s="78"/>
      <c r="G21" s="78"/>
      <c r="H21" s="78"/>
      <c r="I21" s="78"/>
      <c r="J21" s="78"/>
      <c r="K21" s="78"/>
      <c r="L21" s="78"/>
      <c r="M21" s="78"/>
      <c r="N21" s="47" t="e">
        <f t="shared" si="0"/>
        <v>#DIV/0!</v>
      </c>
      <c r="O21" s="47" t="e">
        <f t="shared" si="1"/>
        <v>#DIV/0!</v>
      </c>
      <c r="P21" s="47" t="e">
        <f t="shared" si="2"/>
        <v>#DIV/0!</v>
      </c>
      <c r="Q21" s="47" t="e">
        <f t="shared" si="3"/>
        <v>#DIV/0!</v>
      </c>
      <c r="R21" s="47" t="e">
        <f t="shared" si="4"/>
        <v>#DIV/0!</v>
      </c>
      <c r="S21" s="47" t="e">
        <f t="shared" si="14"/>
        <v>#DIV/0!</v>
      </c>
      <c r="T21" s="47" t="e">
        <f t="shared" si="6"/>
        <v>#DIV/0!</v>
      </c>
      <c r="U21" s="47" t="e">
        <f t="shared" si="7"/>
        <v>#DIV/0!</v>
      </c>
      <c r="V21" s="47" t="e">
        <f t="shared" si="8"/>
        <v>#DIV/0!</v>
      </c>
      <c r="W21" s="47" t="e">
        <f t="shared" si="9"/>
        <v>#DIV/0!</v>
      </c>
      <c r="X21" s="47" t="e">
        <f t="shared" si="10"/>
        <v>#DIV/0!</v>
      </c>
      <c r="Y21" s="74" t="e">
        <f t="shared" si="11"/>
        <v>#DIV/0!</v>
      </c>
      <c r="Z21" s="48" t="e">
        <f t="shared" si="12"/>
        <v>#DIV/0!</v>
      </c>
      <c r="AA21" s="47" t="e">
        <f t="shared" si="13"/>
        <v>#DIV/0!</v>
      </c>
    </row>
    <row r="22" spans="1:27" x14ac:dyDescent="0.3">
      <c r="A22" s="19" t="s">
        <v>17</v>
      </c>
      <c r="B22" s="16" t="s">
        <v>55</v>
      </c>
      <c r="C22" s="90" t="b">
        <v>0</v>
      </c>
      <c r="D22" s="78" t="b">
        <v>0</v>
      </c>
      <c r="E22" s="78"/>
      <c r="F22" s="78"/>
      <c r="G22" s="78"/>
      <c r="H22" s="78"/>
      <c r="I22" s="78"/>
      <c r="J22" s="78"/>
      <c r="K22" s="78"/>
      <c r="L22" s="78"/>
      <c r="M22" s="78"/>
      <c r="N22" s="47" t="e">
        <f t="shared" si="0"/>
        <v>#DIV/0!</v>
      </c>
      <c r="O22" s="47" t="e">
        <f t="shared" si="1"/>
        <v>#DIV/0!</v>
      </c>
      <c r="P22" s="47" t="e">
        <f t="shared" si="2"/>
        <v>#DIV/0!</v>
      </c>
      <c r="Q22" s="47" t="e">
        <f t="shared" si="3"/>
        <v>#DIV/0!</v>
      </c>
      <c r="R22" s="47" t="e">
        <f t="shared" si="4"/>
        <v>#DIV/0!</v>
      </c>
      <c r="S22" s="47" t="e">
        <f t="shared" si="14"/>
        <v>#DIV/0!</v>
      </c>
      <c r="T22" s="47" t="e">
        <f t="shared" si="6"/>
        <v>#DIV/0!</v>
      </c>
      <c r="U22" s="47" t="e">
        <f t="shared" si="7"/>
        <v>#DIV/0!</v>
      </c>
      <c r="V22" s="47" t="e">
        <f t="shared" si="8"/>
        <v>#DIV/0!</v>
      </c>
      <c r="W22" s="47" t="e">
        <f t="shared" si="9"/>
        <v>#DIV/0!</v>
      </c>
      <c r="X22" s="47" t="e">
        <f t="shared" si="10"/>
        <v>#DIV/0!</v>
      </c>
      <c r="Y22" s="74" t="e">
        <f t="shared" si="11"/>
        <v>#DIV/0!</v>
      </c>
      <c r="Z22" s="48" t="e">
        <f t="shared" si="12"/>
        <v>#DIV/0!</v>
      </c>
      <c r="AA22" s="47" t="e">
        <f t="shared" si="13"/>
        <v>#DIV/0!</v>
      </c>
    </row>
    <row r="23" spans="1:27" x14ac:dyDescent="0.3">
      <c r="A23" s="19" t="s">
        <v>17</v>
      </c>
      <c r="B23" s="16" t="s">
        <v>57</v>
      </c>
      <c r="C23" s="90" t="b">
        <v>0</v>
      </c>
      <c r="D23" s="78" t="b">
        <v>0</v>
      </c>
      <c r="E23" s="78"/>
      <c r="F23" s="78"/>
      <c r="G23" s="78"/>
      <c r="H23" s="78"/>
      <c r="I23" s="78"/>
      <c r="J23" s="78"/>
      <c r="K23" s="78"/>
      <c r="L23" s="78"/>
      <c r="M23" s="78"/>
      <c r="N23" s="47" t="e">
        <f t="shared" si="0"/>
        <v>#DIV/0!</v>
      </c>
      <c r="O23" s="47" t="e">
        <f t="shared" si="1"/>
        <v>#DIV/0!</v>
      </c>
      <c r="P23" s="47" t="e">
        <f t="shared" si="2"/>
        <v>#DIV/0!</v>
      </c>
      <c r="Q23" s="47" t="e">
        <f t="shared" si="3"/>
        <v>#DIV/0!</v>
      </c>
      <c r="R23" s="47" t="e">
        <f t="shared" si="4"/>
        <v>#DIV/0!</v>
      </c>
      <c r="S23" s="47" t="e">
        <f t="shared" si="14"/>
        <v>#DIV/0!</v>
      </c>
      <c r="T23" s="47" t="e">
        <f t="shared" si="6"/>
        <v>#DIV/0!</v>
      </c>
      <c r="U23" s="47" t="e">
        <f t="shared" si="7"/>
        <v>#DIV/0!</v>
      </c>
      <c r="V23" s="47" t="e">
        <f t="shared" si="8"/>
        <v>#DIV/0!</v>
      </c>
      <c r="W23" s="47" t="e">
        <f t="shared" si="9"/>
        <v>#DIV/0!</v>
      </c>
      <c r="X23" s="47" t="e">
        <f t="shared" si="10"/>
        <v>#DIV/0!</v>
      </c>
      <c r="Y23" s="74" t="e">
        <f t="shared" si="11"/>
        <v>#DIV/0!</v>
      </c>
      <c r="Z23" s="48" t="e">
        <f t="shared" si="12"/>
        <v>#DIV/0!</v>
      </c>
      <c r="AA23" s="47" t="e">
        <f t="shared" si="13"/>
        <v>#DIV/0!</v>
      </c>
    </row>
    <row r="24" spans="1:27" x14ac:dyDescent="0.3">
      <c r="A24" s="19" t="s">
        <v>59</v>
      </c>
      <c r="B24" s="16" t="s">
        <v>63</v>
      </c>
      <c r="C24" s="90" t="b">
        <v>1</v>
      </c>
      <c r="D24" s="78" t="b">
        <v>1</v>
      </c>
      <c r="E24" s="78">
        <v>0</v>
      </c>
      <c r="F24" s="78"/>
      <c r="G24" s="143">
        <v>1</v>
      </c>
      <c r="H24" s="143"/>
      <c r="I24" s="143">
        <v>1</v>
      </c>
      <c r="J24" s="143">
        <v>0</v>
      </c>
      <c r="K24" s="78"/>
      <c r="L24" s="78"/>
      <c r="M24" s="78"/>
      <c r="N24" s="47" t="e">
        <f t="shared" si="0"/>
        <v>#DIV/0!</v>
      </c>
      <c r="O24" s="47" t="e">
        <f t="shared" si="1"/>
        <v>#DIV/0!</v>
      </c>
      <c r="P24" s="47" t="e">
        <f t="shared" si="2"/>
        <v>#DIV/0!</v>
      </c>
      <c r="Q24" s="47" t="e">
        <f t="shared" si="3"/>
        <v>#DIV/0!</v>
      </c>
      <c r="R24" s="47" t="e">
        <f t="shared" si="4"/>
        <v>#DIV/0!</v>
      </c>
      <c r="S24" s="47" t="e">
        <f t="shared" si="14"/>
        <v>#DIV/0!</v>
      </c>
      <c r="T24" s="47" t="e">
        <f t="shared" si="6"/>
        <v>#DIV/0!</v>
      </c>
      <c r="U24" s="47" t="e">
        <f t="shared" si="7"/>
        <v>#DIV/0!</v>
      </c>
      <c r="V24" s="47" t="e">
        <f t="shared" si="8"/>
        <v>#DIV/0!</v>
      </c>
      <c r="W24" s="47" t="e">
        <f t="shared" si="9"/>
        <v>#DIV/0!</v>
      </c>
      <c r="X24" s="47" t="e">
        <f t="shared" si="10"/>
        <v>#DIV/0!</v>
      </c>
      <c r="Y24" s="74" t="e">
        <f t="shared" si="11"/>
        <v>#DIV/0!</v>
      </c>
      <c r="Z24" s="48" t="e">
        <f t="shared" si="12"/>
        <v>#DIV/0!</v>
      </c>
      <c r="AA24" s="47" t="e">
        <f t="shared" si="13"/>
        <v>#DIV/0!</v>
      </c>
    </row>
    <row r="25" spans="1:27" x14ac:dyDescent="0.3">
      <c r="A25" s="19" t="s">
        <v>59</v>
      </c>
      <c r="B25" s="16" t="s">
        <v>64</v>
      </c>
      <c r="C25" s="90" t="b">
        <v>1</v>
      </c>
      <c r="D25" s="78" t="b">
        <v>0</v>
      </c>
      <c r="E25" s="78"/>
      <c r="F25" s="78"/>
      <c r="G25" s="78"/>
      <c r="H25" s="78"/>
      <c r="I25" s="78"/>
      <c r="J25" s="78"/>
      <c r="K25" s="78"/>
      <c r="L25" s="78"/>
      <c r="M25" s="78"/>
      <c r="N25" s="47" t="e">
        <f t="shared" si="0"/>
        <v>#DIV/0!</v>
      </c>
      <c r="O25" s="47" t="e">
        <f t="shared" si="1"/>
        <v>#DIV/0!</v>
      </c>
      <c r="P25" s="47" t="e">
        <f t="shared" si="2"/>
        <v>#DIV/0!</v>
      </c>
      <c r="Q25" s="47" t="e">
        <f t="shared" si="3"/>
        <v>#DIV/0!</v>
      </c>
      <c r="R25" s="47" t="e">
        <f t="shared" si="4"/>
        <v>#DIV/0!</v>
      </c>
      <c r="S25" s="47" t="e">
        <f t="shared" si="14"/>
        <v>#DIV/0!</v>
      </c>
      <c r="T25" s="47" t="e">
        <f t="shared" si="6"/>
        <v>#DIV/0!</v>
      </c>
      <c r="U25" s="47" t="e">
        <f t="shared" si="7"/>
        <v>#DIV/0!</v>
      </c>
      <c r="V25" s="47" t="e">
        <f t="shared" si="8"/>
        <v>#DIV/0!</v>
      </c>
      <c r="W25" s="47" t="e">
        <f t="shared" si="9"/>
        <v>#DIV/0!</v>
      </c>
      <c r="X25" s="47" t="e">
        <f t="shared" si="10"/>
        <v>#DIV/0!</v>
      </c>
      <c r="Y25" s="74" t="e">
        <f t="shared" si="11"/>
        <v>#DIV/0!</v>
      </c>
      <c r="Z25" s="48" t="e">
        <f t="shared" si="12"/>
        <v>#DIV/0!</v>
      </c>
      <c r="AA25" s="47" t="e">
        <f t="shared" si="13"/>
        <v>#DIV/0!</v>
      </c>
    </row>
    <row r="26" spans="1:27" x14ac:dyDescent="0.3">
      <c r="A26" s="19" t="s">
        <v>59</v>
      </c>
      <c r="B26" s="16" t="s">
        <v>66</v>
      </c>
      <c r="C26" s="90" t="b">
        <v>1</v>
      </c>
      <c r="D26" s="78" t="b">
        <v>1</v>
      </c>
      <c r="E26" s="78">
        <v>0</v>
      </c>
      <c r="F26" s="78"/>
      <c r="G26" s="143">
        <v>1</v>
      </c>
      <c r="H26" s="143"/>
      <c r="I26" s="143">
        <v>1</v>
      </c>
      <c r="J26" s="143">
        <v>0</v>
      </c>
      <c r="K26" s="78"/>
      <c r="L26" s="78"/>
      <c r="M26" s="78"/>
      <c r="N26" s="47" t="e">
        <f t="shared" si="0"/>
        <v>#DIV/0!</v>
      </c>
      <c r="O26" s="47" t="e">
        <f t="shared" si="1"/>
        <v>#DIV/0!</v>
      </c>
      <c r="P26" s="47" t="e">
        <f t="shared" si="2"/>
        <v>#DIV/0!</v>
      </c>
      <c r="Q26" s="47" t="e">
        <f t="shared" si="3"/>
        <v>#DIV/0!</v>
      </c>
      <c r="R26" s="47" t="e">
        <f t="shared" si="4"/>
        <v>#DIV/0!</v>
      </c>
      <c r="S26" s="47" t="e">
        <f t="shared" si="14"/>
        <v>#DIV/0!</v>
      </c>
      <c r="T26" s="47" t="e">
        <f t="shared" si="6"/>
        <v>#DIV/0!</v>
      </c>
      <c r="U26" s="47" t="e">
        <f t="shared" si="7"/>
        <v>#DIV/0!</v>
      </c>
      <c r="V26" s="47" t="e">
        <f t="shared" si="8"/>
        <v>#DIV/0!</v>
      </c>
      <c r="W26" s="47" t="e">
        <f t="shared" si="9"/>
        <v>#DIV/0!</v>
      </c>
      <c r="X26" s="47" t="e">
        <f t="shared" si="10"/>
        <v>#DIV/0!</v>
      </c>
      <c r="Y26" s="74" t="e">
        <f t="shared" si="11"/>
        <v>#DIV/0!</v>
      </c>
      <c r="Z26" s="48" t="e">
        <f t="shared" si="12"/>
        <v>#DIV/0!</v>
      </c>
      <c r="AA26" s="47" t="e">
        <f t="shared" si="13"/>
        <v>#DIV/0!</v>
      </c>
    </row>
    <row r="27" spans="1:27" x14ac:dyDescent="0.3">
      <c r="A27" s="19" t="s">
        <v>59</v>
      </c>
      <c r="B27" s="16" t="s">
        <v>68</v>
      </c>
      <c r="C27" s="90" t="b">
        <v>1</v>
      </c>
      <c r="D27" s="78" t="b">
        <v>0</v>
      </c>
      <c r="E27" s="78"/>
      <c r="F27" s="78"/>
      <c r="G27" s="78"/>
      <c r="H27" s="78"/>
      <c r="I27" s="78"/>
      <c r="J27" s="78"/>
      <c r="K27" s="78"/>
      <c r="L27" s="78"/>
      <c r="M27" s="78"/>
      <c r="N27" s="47" t="e">
        <f t="shared" si="0"/>
        <v>#DIV/0!</v>
      </c>
      <c r="O27" s="47" t="e">
        <f t="shared" si="1"/>
        <v>#DIV/0!</v>
      </c>
      <c r="P27" s="47" t="e">
        <f t="shared" si="2"/>
        <v>#DIV/0!</v>
      </c>
      <c r="Q27" s="47" t="e">
        <f t="shared" si="3"/>
        <v>#DIV/0!</v>
      </c>
      <c r="R27" s="47" t="e">
        <f t="shared" si="4"/>
        <v>#DIV/0!</v>
      </c>
      <c r="S27" s="47" t="e">
        <f t="shared" si="14"/>
        <v>#DIV/0!</v>
      </c>
      <c r="T27" s="47" t="e">
        <f t="shared" si="6"/>
        <v>#DIV/0!</v>
      </c>
      <c r="U27" s="47" t="e">
        <f t="shared" si="7"/>
        <v>#DIV/0!</v>
      </c>
      <c r="V27" s="47" t="e">
        <f t="shared" si="8"/>
        <v>#DIV/0!</v>
      </c>
      <c r="W27" s="47" t="e">
        <f t="shared" si="9"/>
        <v>#DIV/0!</v>
      </c>
      <c r="X27" s="47" t="e">
        <f t="shared" si="10"/>
        <v>#DIV/0!</v>
      </c>
      <c r="Y27" s="74" t="e">
        <f t="shared" si="11"/>
        <v>#DIV/0!</v>
      </c>
      <c r="Z27" s="48" t="e">
        <f t="shared" si="12"/>
        <v>#DIV/0!</v>
      </c>
      <c r="AA27" s="47" t="e">
        <f t="shared" si="13"/>
        <v>#DIV/0!</v>
      </c>
    </row>
    <row r="28" spans="1:27" x14ac:dyDescent="0.3">
      <c r="A28" s="19" t="s">
        <v>59</v>
      </c>
      <c r="B28" s="16" t="s">
        <v>72</v>
      </c>
      <c r="C28" s="90" t="b">
        <v>1</v>
      </c>
      <c r="D28" s="78" t="b">
        <v>0</v>
      </c>
      <c r="E28" s="78"/>
      <c r="F28" s="78"/>
      <c r="G28" s="78"/>
      <c r="H28" s="78"/>
      <c r="I28" s="78"/>
      <c r="J28" s="78"/>
      <c r="K28" s="78"/>
      <c r="L28" s="78"/>
      <c r="M28" s="78"/>
      <c r="N28" s="47" t="e">
        <f t="shared" si="0"/>
        <v>#DIV/0!</v>
      </c>
      <c r="O28" s="47" t="e">
        <f t="shared" si="1"/>
        <v>#DIV/0!</v>
      </c>
      <c r="P28" s="47" t="e">
        <f t="shared" si="2"/>
        <v>#DIV/0!</v>
      </c>
      <c r="Q28" s="47" t="e">
        <f t="shared" si="3"/>
        <v>#DIV/0!</v>
      </c>
      <c r="R28" s="47" t="e">
        <f t="shared" si="4"/>
        <v>#DIV/0!</v>
      </c>
      <c r="S28" s="47" t="e">
        <f t="shared" si="14"/>
        <v>#DIV/0!</v>
      </c>
      <c r="T28" s="47" t="e">
        <f t="shared" si="6"/>
        <v>#DIV/0!</v>
      </c>
      <c r="U28" s="47" t="e">
        <f t="shared" si="7"/>
        <v>#DIV/0!</v>
      </c>
      <c r="V28" s="47" t="e">
        <f t="shared" si="8"/>
        <v>#DIV/0!</v>
      </c>
      <c r="W28" s="47" t="e">
        <f t="shared" si="9"/>
        <v>#DIV/0!</v>
      </c>
      <c r="X28" s="47" t="e">
        <f t="shared" si="10"/>
        <v>#DIV/0!</v>
      </c>
      <c r="Y28" s="74" t="e">
        <f t="shared" si="11"/>
        <v>#DIV/0!</v>
      </c>
      <c r="Z28" s="48" t="e">
        <f t="shared" si="12"/>
        <v>#DIV/0!</v>
      </c>
      <c r="AA28" s="47" t="e">
        <f t="shared" si="13"/>
        <v>#DIV/0!</v>
      </c>
    </row>
    <row r="29" spans="1:27" x14ac:dyDescent="0.3">
      <c r="A29" s="19" t="s">
        <v>59</v>
      </c>
      <c r="B29" s="16" t="s">
        <v>74</v>
      </c>
      <c r="C29" s="90" t="b">
        <v>1</v>
      </c>
      <c r="D29" s="78" t="b">
        <v>0</v>
      </c>
      <c r="E29" s="78"/>
      <c r="F29" s="78"/>
      <c r="G29" s="78"/>
      <c r="H29" s="78"/>
      <c r="I29" s="78"/>
      <c r="J29" s="78"/>
      <c r="K29" s="78"/>
      <c r="L29" s="78"/>
      <c r="M29" s="78"/>
      <c r="N29" s="47" t="e">
        <f t="shared" si="0"/>
        <v>#DIV/0!</v>
      </c>
      <c r="O29" s="47" t="e">
        <f t="shared" si="1"/>
        <v>#DIV/0!</v>
      </c>
      <c r="P29" s="47" t="e">
        <f t="shared" si="2"/>
        <v>#DIV/0!</v>
      </c>
      <c r="Q29" s="47" t="e">
        <f t="shared" si="3"/>
        <v>#DIV/0!</v>
      </c>
      <c r="R29" s="47" t="e">
        <f t="shared" si="4"/>
        <v>#DIV/0!</v>
      </c>
      <c r="S29" s="47" t="e">
        <f t="shared" si="14"/>
        <v>#DIV/0!</v>
      </c>
      <c r="T29" s="47" t="e">
        <f t="shared" si="6"/>
        <v>#DIV/0!</v>
      </c>
      <c r="U29" s="47" t="e">
        <f t="shared" si="7"/>
        <v>#DIV/0!</v>
      </c>
      <c r="V29" s="47" t="e">
        <f t="shared" si="8"/>
        <v>#DIV/0!</v>
      </c>
      <c r="W29" s="47" t="e">
        <f t="shared" si="9"/>
        <v>#DIV/0!</v>
      </c>
      <c r="X29" s="47" t="e">
        <f t="shared" si="10"/>
        <v>#DIV/0!</v>
      </c>
      <c r="Y29" s="74" t="e">
        <f t="shared" si="11"/>
        <v>#DIV/0!</v>
      </c>
      <c r="Z29" s="48" t="e">
        <f t="shared" si="12"/>
        <v>#DIV/0!</v>
      </c>
      <c r="AA29" s="47" t="e">
        <f t="shared" si="13"/>
        <v>#DIV/0!</v>
      </c>
    </row>
    <row r="30" spans="1:27" x14ac:dyDescent="0.3">
      <c r="A30" s="19" t="s">
        <v>59</v>
      </c>
      <c r="B30" s="16" t="s">
        <v>76</v>
      </c>
      <c r="C30" s="90" t="b">
        <v>1</v>
      </c>
      <c r="D30" s="78" t="b">
        <v>0</v>
      </c>
      <c r="E30" s="78"/>
      <c r="F30" s="78"/>
      <c r="G30" s="78"/>
      <c r="H30" s="78"/>
      <c r="I30" s="78"/>
      <c r="J30" s="78"/>
      <c r="K30" s="78"/>
      <c r="L30" s="78"/>
      <c r="M30" s="78"/>
      <c r="N30" s="47" t="e">
        <f t="shared" si="0"/>
        <v>#DIV/0!</v>
      </c>
      <c r="O30" s="47" t="e">
        <f t="shared" si="1"/>
        <v>#DIV/0!</v>
      </c>
      <c r="P30" s="47" t="e">
        <f t="shared" si="2"/>
        <v>#DIV/0!</v>
      </c>
      <c r="Q30" s="47" t="e">
        <f t="shared" si="3"/>
        <v>#DIV/0!</v>
      </c>
      <c r="R30" s="47" t="e">
        <f t="shared" si="4"/>
        <v>#DIV/0!</v>
      </c>
      <c r="S30" s="47" t="e">
        <f t="shared" si="14"/>
        <v>#DIV/0!</v>
      </c>
      <c r="T30" s="47" t="e">
        <f t="shared" si="6"/>
        <v>#DIV/0!</v>
      </c>
      <c r="U30" s="47" t="e">
        <f t="shared" si="7"/>
        <v>#DIV/0!</v>
      </c>
      <c r="V30" s="47" t="e">
        <f t="shared" si="8"/>
        <v>#DIV/0!</v>
      </c>
      <c r="W30" s="47" t="e">
        <f t="shared" si="9"/>
        <v>#DIV/0!</v>
      </c>
      <c r="X30" s="47" t="e">
        <f t="shared" si="10"/>
        <v>#DIV/0!</v>
      </c>
      <c r="Y30" s="74" t="e">
        <f t="shared" si="11"/>
        <v>#DIV/0!</v>
      </c>
      <c r="Z30" s="48" t="e">
        <f t="shared" si="12"/>
        <v>#DIV/0!</v>
      </c>
      <c r="AA30" s="47" t="e">
        <f t="shared" si="13"/>
        <v>#DIV/0!</v>
      </c>
    </row>
    <row r="31" spans="1:27" x14ac:dyDescent="0.3">
      <c r="A31" s="19" t="s">
        <v>78</v>
      </c>
      <c r="B31" s="16" t="s">
        <v>82</v>
      </c>
      <c r="C31" s="90" t="b">
        <v>1</v>
      </c>
      <c r="D31" s="78" t="b">
        <v>1</v>
      </c>
      <c r="E31" s="78">
        <v>1</v>
      </c>
      <c r="F31" s="78"/>
      <c r="G31" s="143"/>
      <c r="H31" s="143"/>
      <c r="I31" s="143">
        <v>1</v>
      </c>
      <c r="J31" s="143">
        <v>0</v>
      </c>
      <c r="K31" s="78"/>
      <c r="L31" s="78"/>
      <c r="M31" s="78"/>
      <c r="N31" s="47" t="e">
        <f t="shared" si="0"/>
        <v>#DIV/0!</v>
      </c>
      <c r="O31" s="47" t="e">
        <f t="shared" si="1"/>
        <v>#DIV/0!</v>
      </c>
      <c r="P31" s="47" t="e">
        <f t="shared" si="2"/>
        <v>#DIV/0!</v>
      </c>
      <c r="Q31" s="47" t="e">
        <f t="shared" si="3"/>
        <v>#DIV/0!</v>
      </c>
      <c r="R31" s="47" t="e">
        <f t="shared" si="4"/>
        <v>#DIV/0!</v>
      </c>
      <c r="S31" s="47" t="e">
        <f t="shared" si="14"/>
        <v>#DIV/0!</v>
      </c>
      <c r="T31" s="47" t="e">
        <f t="shared" si="6"/>
        <v>#DIV/0!</v>
      </c>
      <c r="U31" s="47" t="e">
        <f t="shared" si="7"/>
        <v>#DIV/0!</v>
      </c>
      <c r="V31" s="47" t="e">
        <f t="shared" si="8"/>
        <v>#DIV/0!</v>
      </c>
      <c r="W31" s="47" t="e">
        <f t="shared" si="9"/>
        <v>#DIV/0!</v>
      </c>
      <c r="X31" s="47" t="e">
        <f t="shared" si="10"/>
        <v>#DIV/0!</v>
      </c>
      <c r="Y31" s="74" t="e">
        <f t="shared" si="11"/>
        <v>#DIV/0!</v>
      </c>
      <c r="Z31" s="48" t="e">
        <f t="shared" si="12"/>
        <v>#DIV/0!</v>
      </c>
      <c r="AA31" s="47" t="e">
        <f t="shared" si="13"/>
        <v>#DIV/0!</v>
      </c>
    </row>
    <row r="32" spans="1:27" x14ac:dyDescent="0.3">
      <c r="A32" s="19" t="s">
        <v>78</v>
      </c>
      <c r="B32" s="16" t="s">
        <v>83</v>
      </c>
      <c r="C32" s="90" t="b">
        <v>1</v>
      </c>
      <c r="D32" s="78" t="b">
        <v>1</v>
      </c>
      <c r="E32" s="78">
        <v>3</v>
      </c>
      <c r="F32" s="78"/>
      <c r="G32" s="143"/>
      <c r="H32" s="143"/>
      <c r="I32" s="143">
        <v>4</v>
      </c>
      <c r="J32" s="143">
        <v>0</v>
      </c>
      <c r="K32" s="78"/>
      <c r="L32" s="78"/>
      <c r="M32" s="78"/>
      <c r="N32" s="47" t="e">
        <f t="shared" si="0"/>
        <v>#DIV/0!</v>
      </c>
      <c r="O32" s="47" t="e">
        <f t="shared" si="1"/>
        <v>#DIV/0!</v>
      </c>
      <c r="P32" s="47" t="e">
        <f t="shared" si="2"/>
        <v>#DIV/0!</v>
      </c>
      <c r="Q32" s="47" t="e">
        <f t="shared" si="3"/>
        <v>#DIV/0!</v>
      </c>
      <c r="R32" s="47" t="e">
        <f t="shared" si="4"/>
        <v>#DIV/0!</v>
      </c>
      <c r="S32" s="47" t="e">
        <f t="shared" si="14"/>
        <v>#DIV/0!</v>
      </c>
      <c r="T32" s="47" t="e">
        <f t="shared" si="6"/>
        <v>#DIV/0!</v>
      </c>
      <c r="U32" s="47" t="e">
        <f t="shared" si="7"/>
        <v>#DIV/0!</v>
      </c>
      <c r="V32" s="47" t="e">
        <f t="shared" si="8"/>
        <v>#DIV/0!</v>
      </c>
      <c r="W32" s="47" t="e">
        <f t="shared" si="9"/>
        <v>#DIV/0!</v>
      </c>
      <c r="X32" s="47" t="e">
        <f t="shared" si="10"/>
        <v>#DIV/0!</v>
      </c>
      <c r="Y32" s="74" t="e">
        <f t="shared" si="11"/>
        <v>#DIV/0!</v>
      </c>
      <c r="Z32" s="48" t="e">
        <f t="shared" si="12"/>
        <v>#DIV/0!</v>
      </c>
      <c r="AA32" s="47" t="e">
        <f t="shared" si="13"/>
        <v>#DIV/0!</v>
      </c>
    </row>
    <row r="33" spans="1:27" x14ac:dyDescent="0.3">
      <c r="A33" s="19" t="s">
        <v>78</v>
      </c>
      <c r="B33" s="16" t="s">
        <v>87</v>
      </c>
      <c r="C33" s="90" t="b">
        <v>1</v>
      </c>
      <c r="D33" s="78" t="b">
        <v>1</v>
      </c>
      <c r="E33" s="78">
        <v>2</v>
      </c>
      <c r="F33" s="78">
        <v>2</v>
      </c>
      <c r="G33" s="143"/>
      <c r="H33" s="143"/>
      <c r="I33" s="143">
        <v>6</v>
      </c>
      <c r="J33" s="143">
        <v>0</v>
      </c>
      <c r="K33" s="78"/>
      <c r="L33" s="78"/>
      <c r="M33" s="78"/>
      <c r="N33" s="47" t="e">
        <f t="shared" si="0"/>
        <v>#DIV/0!</v>
      </c>
      <c r="O33" s="47" t="e">
        <f t="shared" si="1"/>
        <v>#DIV/0!</v>
      </c>
      <c r="P33" s="47" t="e">
        <f t="shared" si="2"/>
        <v>#DIV/0!</v>
      </c>
      <c r="Q33" s="47" t="e">
        <f t="shared" si="3"/>
        <v>#DIV/0!</v>
      </c>
      <c r="R33" s="47" t="e">
        <f t="shared" si="4"/>
        <v>#DIV/0!</v>
      </c>
      <c r="S33" s="47" t="e">
        <f t="shared" si="14"/>
        <v>#DIV/0!</v>
      </c>
      <c r="T33" s="47" t="e">
        <f t="shared" si="6"/>
        <v>#DIV/0!</v>
      </c>
      <c r="U33" s="47" t="e">
        <f t="shared" si="7"/>
        <v>#DIV/0!</v>
      </c>
      <c r="V33" s="47" t="e">
        <f t="shared" si="8"/>
        <v>#DIV/0!</v>
      </c>
      <c r="W33" s="47" t="e">
        <f t="shared" si="9"/>
        <v>#DIV/0!</v>
      </c>
      <c r="X33" s="47" t="e">
        <f t="shared" si="10"/>
        <v>#DIV/0!</v>
      </c>
      <c r="Y33" s="74" t="e">
        <f t="shared" si="11"/>
        <v>#DIV/0!</v>
      </c>
      <c r="Z33" s="48" t="e">
        <f t="shared" si="12"/>
        <v>#DIV/0!</v>
      </c>
      <c r="AA33" s="47" t="e">
        <f t="shared" si="13"/>
        <v>#DIV/0!</v>
      </c>
    </row>
    <row r="34" spans="1:27" x14ac:dyDescent="0.3">
      <c r="A34" s="19" t="s">
        <v>78</v>
      </c>
      <c r="B34" s="16" t="s">
        <v>88</v>
      </c>
      <c r="C34" s="90" t="b">
        <v>1</v>
      </c>
      <c r="D34" s="78" t="b">
        <v>1</v>
      </c>
      <c r="E34" s="78">
        <v>2</v>
      </c>
      <c r="F34" s="78"/>
      <c r="G34" s="143"/>
      <c r="H34" s="143"/>
      <c r="I34" s="143">
        <v>2</v>
      </c>
      <c r="J34" s="143">
        <v>0</v>
      </c>
      <c r="K34" s="78"/>
      <c r="L34" s="78"/>
      <c r="M34" s="78"/>
      <c r="N34" s="47" t="e">
        <f t="shared" si="0"/>
        <v>#DIV/0!</v>
      </c>
      <c r="O34" s="47" t="e">
        <f t="shared" si="1"/>
        <v>#DIV/0!</v>
      </c>
      <c r="P34" s="47" t="e">
        <f t="shared" si="2"/>
        <v>#DIV/0!</v>
      </c>
      <c r="Q34" s="47" t="e">
        <f t="shared" si="3"/>
        <v>#DIV/0!</v>
      </c>
      <c r="R34" s="47" t="e">
        <f t="shared" si="4"/>
        <v>#DIV/0!</v>
      </c>
      <c r="S34" s="47" t="e">
        <f t="shared" si="14"/>
        <v>#DIV/0!</v>
      </c>
      <c r="T34" s="47" t="e">
        <f t="shared" si="6"/>
        <v>#DIV/0!</v>
      </c>
      <c r="U34" s="47" t="e">
        <f t="shared" si="7"/>
        <v>#DIV/0!</v>
      </c>
      <c r="V34" s="47" t="e">
        <f t="shared" si="8"/>
        <v>#DIV/0!</v>
      </c>
      <c r="W34" s="47" t="e">
        <f t="shared" si="9"/>
        <v>#DIV/0!</v>
      </c>
      <c r="X34" s="47" t="e">
        <f t="shared" si="10"/>
        <v>#DIV/0!</v>
      </c>
      <c r="Y34" s="74" t="e">
        <f t="shared" si="11"/>
        <v>#DIV/0!</v>
      </c>
      <c r="Z34" s="48" t="e">
        <f t="shared" si="12"/>
        <v>#DIV/0!</v>
      </c>
      <c r="AA34" s="47" t="e">
        <f t="shared" si="13"/>
        <v>#DIV/0!</v>
      </c>
    </row>
    <row r="35" spans="1:27" x14ac:dyDescent="0.3">
      <c r="A35" s="19" t="s">
        <v>78</v>
      </c>
      <c r="B35" s="16" t="s">
        <v>92</v>
      </c>
      <c r="C35" s="90" t="b">
        <v>1</v>
      </c>
      <c r="D35" s="78" t="b">
        <v>1</v>
      </c>
      <c r="E35" s="78">
        <v>3</v>
      </c>
      <c r="F35" s="78"/>
      <c r="G35" s="143"/>
      <c r="H35" s="143"/>
      <c r="I35" s="143">
        <v>3</v>
      </c>
      <c r="J35" s="143">
        <v>0</v>
      </c>
      <c r="K35" s="78"/>
      <c r="L35" s="78"/>
      <c r="M35" s="78"/>
      <c r="N35" s="47" t="e">
        <f t="shared" si="0"/>
        <v>#DIV/0!</v>
      </c>
      <c r="O35" s="47" t="e">
        <f t="shared" si="1"/>
        <v>#DIV/0!</v>
      </c>
      <c r="P35" s="47" t="e">
        <f t="shared" si="2"/>
        <v>#DIV/0!</v>
      </c>
      <c r="Q35" s="47" t="e">
        <f t="shared" si="3"/>
        <v>#DIV/0!</v>
      </c>
      <c r="R35" s="47" t="e">
        <f t="shared" si="4"/>
        <v>#DIV/0!</v>
      </c>
      <c r="S35" s="47" t="e">
        <f t="shared" si="14"/>
        <v>#DIV/0!</v>
      </c>
      <c r="T35" s="47" t="e">
        <f t="shared" si="6"/>
        <v>#DIV/0!</v>
      </c>
      <c r="U35" s="47" t="e">
        <f t="shared" si="7"/>
        <v>#DIV/0!</v>
      </c>
      <c r="V35" s="47" t="e">
        <f t="shared" si="8"/>
        <v>#DIV/0!</v>
      </c>
      <c r="W35" s="47" t="e">
        <f t="shared" si="9"/>
        <v>#DIV/0!</v>
      </c>
      <c r="X35" s="47" t="e">
        <f t="shared" si="10"/>
        <v>#DIV/0!</v>
      </c>
      <c r="Y35" s="74" t="e">
        <f t="shared" si="11"/>
        <v>#DIV/0!</v>
      </c>
      <c r="Z35" s="48" t="e">
        <f t="shared" si="12"/>
        <v>#DIV/0!</v>
      </c>
      <c r="AA35" s="47" t="e">
        <f t="shared" si="13"/>
        <v>#DIV/0!</v>
      </c>
    </row>
    <row r="36" spans="1:27" x14ac:dyDescent="0.3">
      <c r="A36" s="19" t="s">
        <v>78</v>
      </c>
      <c r="B36" s="16" t="s">
        <v>95</v>
      </c>
      <c r="C36" s="90" t="b">
        <v>1</v>
      </c>
      <c r="D36" s="78" t="b">
        <v>1</v>
      </c>
      <c r="E36" s="78">
        <v>10</v>
      </c>
      <c r="F36" s="78"/>
      <c r="G36" s="143">
        <v>2</v>
      </c>
      <c r="H36" s="143"/>
      <c r="I36" s="143">
        <v>12</v>
      </c>
      <c r="J36" s="143">
        <v>7</v>
      </c>
      <c r="K36" s="78"/>
      <c r="L36" s="78"/>
      <c r="M36" s="78"/>
      <c r="N36" s="47" t="e">
        <f t="shared" si="0"/>
        <v>#DIV/0!</v>
      </c>
      <c r="O36" s="47" t="e">
        <f t="shared" si="1"/>
        <v>#DIV/0!</v>
      </c>
      <c r="P36" s="47" t="e">
        <f t="shared" si="2"/>
        <v>#DIV/0!</v>
      </c>
      <c r="Q36" s="47" t="e">
        <f t="shared" si="3"/>
        <v>#DIV/0!</v>
      </c>
      <c r="R36" s="47" t="e">
        <f t="shared" si="4"/>
        <v>#DIV/0!</v>
      </c>
      <c r="S36" s="47" t="e">
        <f t="shared" si="14"/>
        <v>#DIV/0!</v>
      </c>
      <c r="T36" s="47" t="e">
        <f t="shared" si="6"/>
        <v>#DIV/0!</v>
      </c>
      <c r="U36" s="47" t="e">
        <f t="shared" si="7"/>
        <v>#DIV/0!</v>
      </c>
      <c r="V36" s="47" t="e">
        <f t="shared" si="8"/>
        <v>#DIV/0!</v>
      </c>
      <c r="W36" s="47" t="e">
        <f t="shared" si="9"/>
        <v>#DIV/0!</v>
      </c>
      <c r="X36" s="47" t="e">
        <f t="shared" si="10"/>
        <v>#DIV/0!</v>
      </c>
      <c r="Y36" s="74" t="e">
        <f t="shared" si="11"/>
        <v>#DIV/0!</v>
      </c>
      <c r="Z36" s="48" t="e">
        <f t="shared" si="12"/>
        <v>#DIV/0!</v>
      </c>
      <c r="AA36" s="47" t="e">
        <f t="shared" si="13"/>
        <v>#DIV/0!</v>
      </c>
    </row>
    <row r="37" spans="1:27" x14ac:dyDescent="0.3">
      <c r="A37" s="19" t="s">
        <v>78</v>
      </c>
      <c r="B37" s="16" t="s">
        <v>96</v>
      </c>
      <c r="C37" s="90" t="b">
        <v>1</v>
      </c>
      <c r="D37" s="78" t="b">
        <v>0</v>
      </c>
      <c r="E37" s="78"/>
      <c r="F37" s="78"/>
      <c r="G37" s="78"/>
      <c r="H37" s="78"/>
      <c r="I37" s="78"/>
      <c r="J37" s="78"/>
      <c r="K37" s="78"/>
      <c r="L37" s="78"/>
      <c r="M37" s="78"/>
      <c r="N37" s="47" t="e">
        <f t="shared" si="0"/>
        <v>#DIV/0!</v>
      </c>
      <c r="O37" s="47" t="e">
        <f t="shared" si="1"/>
        <v>#DIV/0!</v>
      </c>
      <c r="P37" s="47" t="e">
        <f t="shared" si="2"/>
        <v>#DIV/0!</v>
      </c>
      <c r="Q37" s="47" t="e">
        <f t="shared" si="3"/>
        <v>#DIV/0!</v>
      </c>
      <c r="R37" s="47" t="e">
        <f t="shared" si="4"/>
        <v>#DIV/0!</v>
      </c>
      <c r="S37" s="47" t="e">
        <f t="shared" si="14"/>
        <v>#DIV/0!</v>
      </c>
      <c r="T37" s="47" t="e">
        <f t="shared" si="6"/>
        <v>#DIV/0!</v>
      </c>
      <c r="U37" s="47" t="e">
        <f t="shared" si="7"/>
        <v>#DIV/0!</v>
      </c>
      <c r="V37" s="47" t="e">
        <f t="shared" si="8"/>
        <v>#DIV/0!</v>
      </c>
      <c r="W37" s="47" t="e">
        <f t="shared" si="9"/>
        <v>#DIV/0!</v>
      </c>
      <c r="X37" s="47" t="e">
        <f t="shared" si="10"/>
        <v>#DIV/0!</v>
      </c>
      <c r="Y37" s="74" t="e">
        <f t="shared" si="11"/>
        <v>#DIV/0!</v>
      </c>
      <c r="Z37" s="48" t="e">
        <f t="shared" si="12"/>
        <v>#DIV/0!</v>
      </c>
      <c r="AA37" s="47" t="e">
        <f t="shared" si="13"/>
        <v>#DIV/0!</v>
      </c>
    </row>
    <row r="38" spans="1:27" x14ac:dyDescent="0.3">
      <c r="A38" s="19" t="s">
        <v>98</v>
      </c>
      <c r="B38" s="16" t="s">
        <v>102</v>
      </c>
      <c r="C38" s="90" t="b">
        <v>0</v>
      </c>
      <c r="D38" s="78" t="b">
        <v>0</v>
      </c>
      <c r="E38" s="78"/>
      <c r="F38" s="78"/>
      <c r="G38" s="78"/>
      <c r="H38" s="78"/>
      <c r="I38" s="78"/>
      <c r="J38" s="78"/>
      <c r="K38" s="78"/>
      <c r="L38" s="78"/>
      <c r="M38" s="78"/>
      <c r="N38" s="47" t="e">
        <f t="shared" si="0"/>
        <v>#DIV/0!</v>
      </c>
      <c r="O38" s="47" t="e">
        <f t="shared" si="1"/>
        <v>#DIV/0!</v>
      </c>
      <c r="P38" s="47" t="e">
        <f t="shared" si="2"/>
        <v>#DIV/0!</v>
      </c>
      <c r="Q38" s="47" t="e">
        <f t="shared" si="3"/>
        <v>#DIV/0!</v>
      </c>
      <c r="R38" s="47" t="e">
        <f t="shared" si="4"/>
        <v>#DIV/0!</v>
      </c>
      <c r="S38" s="47" t="e">
        <f t="shared" si="14"/>
        <v>#DIV/0!</v>
      </c>
      <c r="T38" s="47" t="e">
        <f t="shared" si="6"/>
        <v>#DIV/0!</v>
      </c>
      <c r="U38" s="47" t="e">
        <f t="shared" si="7"/>
        <v>#DIV/0!</v>
      </c>
      <c r="V38" s="47" t="e">
        <f t="shared" si="8"/>
        <v>#DIV/0!</v>
      </c>
      <c r="W38" s="47" t="e">
        <f t="shared" si="9"/>
        <v>#DIV/0!</v>
      </c>
      <c r="X38" s="47" t="e">
        <f t="shared" si="10"/>
        <v>#DIV/0!</v>
      </c>
      <c r="Y38" s="74" t="e">
        <f t="shared" si="11"/>
        <v>#DIV/0!</v>
      </c>
      <c r="Z38" s="48" t="e">
        <f t="shared" si="12"/>
        <v>#DIV/0!</v>
      </c>
      <c r="AA38" s="47" t="e">
        <f t="shared" si="13"/>
        <v>#DIV/0!</v>
      </c>
    </row>
    <row r="39" spans="1:27" x14ac:dyDescent="0.3">
      <c r="A39" s="19" t="s">
        <v>98</v>
      </c>
      <c r="B39" s="16" t="s">
        <v>105</v>
      </c>
      <c r="C39" s="90" t="b">
        <v>0</v>
      </c>
      <c r="D39" s="78" t="b">
        <v>0</v>
      </c>
      <c r="E39" s="78"/>
      <c r="F39" s="78"/>
      <c r="G39" s="78"/>
      <c r="H39" s="78"/>
      <c r="I39" s="78"/>
      <c r="J39" s="78"/>
      <c r="K39" s="78"/>
      <c r="L39" s="78"/>
      <c r="M39" s="78"/>
      <c r="N39" s="47" t="e">
        <f t="shared" si="0"/>
        <v>#DIV/0!</v>
      </c>
      <c r="O39" s="47" t="e">
        <f t="shared" si="1"/>
        <v>#DIV/0!</v>
      </c>
      <c r="P39" s="47" t="e">
        <f t="shared" si="2"/>
        <v>#DIV/0!</v>
      </c>
      <c r="Q39" s="47" t="e">
        <f t="shared" si="3"/>
        <v>#DIV/0!</v>
      </c>
      <c r="R39" s="47" t="e">
        <f t="shared" si="4"/>
        <v>#DIV/0!</v>
      </c>
      <c r="S39" s="47" t="e">
        <f t="shared" si="14"/>
        <v>#DIV/0!</v>
      </c>
      <c r="T39" s="47" t="e">
        <f t="shared" si="6"/>
        <v>#DIV/0!</v>
      </c>
      <c r="U39" s="47" t="e">
        <f t="shared" si="7"/>
        <v>#DIV/0!</v>
      </c>
      <c r="V39" s="47" t="e">
        <f t="shared" si="8"/>
        <v>#DIV/0!</v>
      </c>
      <c r="W39" s="47" t="e">
        <f t="shared" si="9"/>
        <v>#DIV/0!</v>
      </c>
      <c r="X39" s="47" t="e">
        <f t="shared" si="10"/>
        <v>#DIV/0!</v>
      </c>
      <c r="Y39" s="74" t="e">
        <f t="shared" si="11"/>
        <v>#DIV/0!</v>
      </c>
      <c r="Z39" s="48" t="e">
        <f t="shared" si="12"/>
        <v>#DIV/0!</v>
      </c>
      <c r="AA39" s="47" t="e">
        <f t="shared" si="13"/>
        <v>#DIV/0!</v>
      </c>
    </row>
    <row r="40" spans="1:27" x14ac:dyDescent="0.3">
      <c r="A40" s="19" t="s">
        <v>98</v>
      </c>
      <c r="B40" s="16" t="s">
        <v>106</v>
      </c>
      <c r="C40" s="90" t="b">
        <v>0</v>
      </c>
      <c r="D40" s="78" t="b">
        <v>0</v>
      </c>
      <c r="E40" s="78"/>
      <c r="F40" s="78"/>
      <c r="G40" s="78"/>
      <c r="H40" s="78"/>
      <c r="I40" s="78"/>
      <c r="J40" s="78"/>
      <c r="K40" s="78"/>
      <c r="L40" s="78"/>
      <c r="M40" s="78"/>
      <c r="N40" s="47" t="e">
        <f t="shared" si="0"/>
        <v>#DIV/0!</v>
      </c>
      <c r="O40" s="47" t="e">
        <f t="shared" si="1"/>
        <v>#DIV/0!</v>
      </c>
      <c r="P40" s="47" t="e">
        <f t="shared" si="2"/>
        <v>#DIV/0!</v>
      </c>
      <c r="Q40" s="47" t="e">
        <f t="shared" si="3"/>
        <v>#DIV/0!</v>
      </c>
      <c r="R40" s="47" t="e">
        <f t="shared" si="4"/>
        <v>#DIV/0!</v>
      </c>
      <c r="S40" s="47" t="e">
        <f t="shared" si="14"/>
        <v>#DIV/0!</v>
      </c>
      <c r="T40" s="47" t="e">
        <f t="shared" si="6"/>
        <v>#DIV/0!</v>
      </c>
      <c r="U40" s="47" t="e">
        <f t="shared" si="7"/>
        <v>#DIV/0!</v>
      </c>
      <c r="V40" s="47" t="e">
        <f t="shared" si="8"/>
        <v>#DIV/0!</v>
      </c>
      <c r="W40" s="47" t="e">
        <f t="shared" si="9"/>
        <v>#DIV/0!</v>
      </c>
      <c r="X40" s="47" t="e">
        <f t="shared" si="10"/>
        <v>#DIV/0!</v>
      </c>
      <c r="Y40" s="74" t="e">
        <f t="shared" si="11"/>
        <v>#DIV/0!</v>
      </c>
      <c r="Z40" s="48" t="e">
        <f t="shared" si="12"/>
        <v>#DIV/0!</v>
      </c>
      <c r="AA40" s="47" t="e">
        <f t="shared" si="13"/>
        <v>#DIV/0!</v>
      </c>
    </row>
    <row r="41" spans="1:27" x14ac:dyDescent="0.3">
      <c r="A41" s="19" t="s">
        <v>98</v>
      </c>
      <c r="B41" s="16" t="s">
        <v>108</v>
      </c>
      <c r="C41" s="90" t="b">
        <v>0</v>
      </c>
      <c r="D41" s="78" t="b">
        <v>1</v>
      </c>
      <c r="E41" s="78">
        <v>0</v>
      </c>
      <c r="F41" s="78"/>
      <c r="G41" s="143"/>
      <c r="H41" s="143">
        <v>1</v>
      </c>
      <c r="I41" s="143">
        <v>1</v>
      </c>
      <c r="J41" s="143">
        <v>0</v>
      </c>
      <c r="K41" s="78"/>
      <c r="L41" s="78"/>
      <c r="M41" s="78"/>
      <c r="N41" s="47" t="e">
        <f t="shared" si="0"/>
        <v>#DIV/0!</v>
      </c>
      <c r="O41" s="47" t="e">
        <f t="shared" si="1"/>
        <v>#DIV/0!</v>
      </c>
      <c r="P41" s="47" t="e">
        <f t="shared" si="2"/>
        <v>#DIV/0!</v>
      </c>
      <c r="Q41" s="47" t="e">
        <f t="shared" si="3"/>
        <v>#DIV/0!</v>
      </c>
      <c r="R41" s="47" t="e">
        <f t="shared" si="4"/>
        <v>#DIV/0!</v>
      </c>
      <c r="S41" s="47" t="e">
        <f t="shared" si="14"/>
        <v>#DIV/0!</v>
      </c>
      <c r="T41" s="47" t="e">
        <f t="shared" si="6"/>
        <v>#DIV/0!</v>
      </c>
      <c r="U41" s="47" t="e">
        <f t="shared" si="7"/>
        <v>#DIV/0!</v>
      </c>
      <c r="V41" s="47" t="e">
        <f t="shared" si="8"/>
        <v>#DIV/0!</v>
      </c>
      <c r="W41" s="47" t="e">
        <f t="shared" si="9"/>
        <v>#DIV/0!</v>
      </c>
      <c r="X41" s="47" t="e">
        <f t="shared" si="10"/>
        <v>#DIV/0!</v>
      </c>
      <c r="Y41" s="74" t="e">
        <f t="shared" si="11"/>
        <v>#DIV/0!</v>
      </c>
      <c r="Z41" s="48" t="e">
        <f t="shared" si="12"/>
        <v>#DIV/0!</v>
      </c>
      <c r="AA41" s="47" t="e">
        <f t="shared" si="13"/>
        <v>#DIV/0!</v>
      </c>
    </row>
    <row r="42" spans="1:27" x14ac:dyDescent="0.3">
      <c r="A42" s="19" t="s">
        <v>98</v>
      </c>
      <c r="B42" s="16" t="s">
        <v>110</v>
      </c>
      <c r="C42" s="90" t="b">
        <v>0</v>
      </c>
      <c r="D42" s="78" t="b">
        <v>0</v>
      </c>
      <c r="E42" s="78"/>
      <c r="F42" s="78"/>
      <c r="G42" s="78"/>
      <c r="H42" s="78"/>
      <c r="I42" s="78"/>
      <c r="J42" s="78"/>
      <c r="K42" s="78"/>
      <c r="L42" s="78"/>
      <c r="M42" s="78"/>
      <c r="N42" s="47" t="e">
        <f t="shared" si="0"/>
        <v>#DIV/0!</v>
      </c>
      <c r="O42" s="47" t="e">
        <f t="shared" si="1"/>
        <v>#DIV/0!</v>
      </c>
      <c r="P42" s="47" t="e">
        <f t="shared" si="2"/>
        <v>#DIV/0!</v>
      </c>
      <c r="Q42" s="47" t="e">
        <f t="shared" si="3"/>
        <v>#DIV/0!</v>
      </c>
      <c r="R42" s="47" t="e">
        <f t="shared" si="4"/>
        <v>#DIV/0!</v>
      </c>
      <c r="S42" s="47" t="e">
        <f t="shared" si="14"/>
        <v>#DIV/0!</v>
      </c>
      <c r="T42" s="47" t="e">
        <f t="shared" si="6"/>
        <v>#DIV/0!</v>
      </c>
      <c r="U42" s="47" t="e">
        <f t="shared" si="7"/>
        <v>#DIV/0!</v>
      </c>
      <c r="V42" s="47" t="e">
        <f t="shared" si="8"/>
        <v>#DIV/0!</v>
      </c>
      <c r="W42" s="47" t="e">
        <f t="shared" si="9"/>
        <v>#DIV/0!</v>
      </c>
      <c r="X42" s="47" t="e">
        <f t="shared" si="10"/>
        <v>#DIV/0!</v>
      </c>
      <c r="Y42" s="74" t="e">
        <f t="shared" si="11"/>
        <v>#DIV/0!</v>
      </c>
      <c r="Z42" s="48" t="e">
        <f t="shared" si="12"/>
        <v>#DIV/0!</v>
      </c>
      <c r="AA42" s="47" t="e">
        <f t="shared" si="13"/>
        <v>#DIV/0!</v>
      </c>
    </row>
    <row r="43" spans="1:27" x14ac:dyDescent="0.3">
      <c r="A43" s="19" t="s">
        <v>98</v>
      </c>
      <c r="B43" s="16" t="s">
        <v>114</v>
      </c>
      <c r="C43" s="90" t="b">
        <v>0</v>
      </c>
      <c r="D43" s="78" t="b">
        <v>0</v>
      </c>
      <c r="E43" s="78"/>
      <c r="F43" s="78"/>
      <c r="G43" s="78"/>
      <c r="H43" s="78"/>
      <c r="I43" s="78"/>
      <c r="J43" s="78"/>
      <c r="K43" s="78"/>
      <c r="L43" s="78"/>
      <c r="M43" s="78"/>
      <c r="N43" s="47" t="e">
        <f t="shared" si="0"/>
        <v>#DIV/0!</v>
      </c>
      <c r="O43" s="47" t="e">
        <f t="shared" si="1"/>
        <v>#DIV/0!</v>
      </c>
      <c r="P43" s="47" t="e">
        <f t="shared" si="2"/>
        <v>#DIV/0!</v>
      </c>
      <c r="Q43" s="47" t="e">
        <f t="shared" si="3"/>
        <v>#DIV/0!</v>
      </c>
      <c r="R43" s="47" t="e">
        <f t="shared" si="4"/>
        <v>#DIV/0!</v>
      </c>
      <c r="S43" s="47" t="e">
        <f t="shared" si="14"/>
        <v>#DIV/0!</v>
      </c>
      <c r="T43" s="47" t="e">
        <f t="shared" si="6"/>
        <v>#DIV/0!</v>
      </c>
      <c r="U43" s="47" t="e">
        <f t="shared" si="7"/>
        <v>#DIV/0!</v>
      </c>
      <c r="V43" s="47" t="e">
        <f t="shared" si="8"/>
        <v>#DIV/0!</v>
      </c>
      <c r="W43" s="47" t="e">
        <f t="shared" si="9"/>
        <v>#DIV/0!</v>
      </c>
      <c r="X43" s="47" t="e">
        <f t="shared" si="10"/>
        <v>#DIV/0!</v>
      </c>
      <c r="Y43" s="74" t="e">
        <f t="shared" si="11"/>
        <v>#DIV/0!</v>
      </c>
      <c r="Z43" s="48" t="e">
        <f t="shared" si="12"/>
        <v>#DIV/0!</v>
      </c>
      <c r="AA43" s="47" t="e">
        <f t="shared" si="13"/>
        <v>#DIV/0!</v>
      </c>
    </row>
    <row r="44" spans="1:27" x14ac:dyDescent="0.3">
      <c r="A44" s="19" t="s">
        <v>98</v>
      </c>
      <c r="B44" s="16" t="s">
        <v>115</v>
      </c>
      <c r="C44" s="90" t="b">
        <v>0</v>
      </c>
      <c r="D44" s="78" t="b">
        <v>0</v>
      </c>
      <c r="E44" s="78"/>
      <c r="F44" s="78"/>
      <c r="G44" s="78"/>
      <c r="H44" s="78"/>
      <c r="I44" s="78"/>
      <c r="J44" s="78"/>
      <c r="K44" s="78"/>
      <c r="L44" s="78"/>
      <c r="M44" s="78"/>
      <c r="N44" s="47" t="e">
        <f t="shared" si="0"/>
        <v>#DIV/0!</v>
      </c>
      <c r="O44" s="47" t="e">
        <f t="shared" si="1"/>
        <v>#DIV/0!</v>
      </c>
      <c r="P44" s="47" t="e">
        <f t="shared" si="2"/>
        <v>#DIV/0!</v>
      </c>
      <c r="Q44" s="47" t="e">
        <f t="shared" si="3"/>
        <v>#DIV/0!</v>
      </c>
      <c r="R44" s="47" t="e">
        <f t="shared" si="4"/>
        <v>#DIV/0!</v>
      </c>
      <c r="S44" s="47" t="e">
        <f t="shared" si="14"/>
        <v>#DIV/0!</v>
      </c>
      <c r="T44" s="47" t="e">
        <f t="shared" si="6"/>
        <v>#DIV/0!</v>
      </c>
      <c r="U44" s="47" t="e">
        <f t="shared" si="7"/>
        <v>#DIV/0!</v>
      </c>
      <c r="V44" s="47" t="e">
        <f t="shared" si="8"/>
        <v>#DIV/0!</v>
      </c>
      <c r="W44" s="47" t="e">
        <f t="shared" si="9"/>
        <v>#DIV/0!</v>
      </c>
      <c r="X44" s="47" t="e">
        <f t="shared" si="10"/>
        <v>#DIV/0!</v>
      </c>
      <c r="Y44" s="74" t="e">
        <f t="shared" si="11"/>
        <v>#DIV/0!</v>
      </c>
      <c r="Z44" s="48" t="e">
        <f t="shared" si="12"/>
        <v>#DIV/0!</v>
      </c>
      <c r="AA44" s="47" t="e">
        <f t="shared" si="13"/>
        <v>#DIV/0!</v>
      </c>
    </row>
    <row r="45" spans="1:27" x14ac:dyDescent="0.3">
      <c r="A45" s="19" t="s">
        <v>98</v>
      </c>
      <c r="B45" s="16" t="s">
        <v>117</v>
      </c>
      <c r="C45" s="90" t="b">
        <v>0</v>
      </c>
      <c r="D45" s="78" t="b">
        <v>0</v>
      </c>
      <c r="E45" s="78"/>
      <c r="F45" s="78"/>
      <c r="G45" s="78"/>
      <c r="H45" s="78"/>
      <c r="I45" s="78"/>
      <c r="J45" s="78"/>
      <c r="K45" s="78"/>
      <c r="L45" s="78"/>
      <c r="M45" s="78"/>
      <c r="N45" s="47" t="e">
        <f t="shared" si="0"/>
        <v>#DIV/0!</v>
      </c>
      <c r="O45" s="47" t="e">
        <f t="shared" si="1"/>
        <v>#DIV/0!</v>
      </c>
      <c r="P45" s="47" t="e">
        <f t="shared" si="2"/>
        <v>#DIV/0!</v>
      </c>
      <c r="Q45" s="47" t="e">
        <f t="shared" si="3"/>
        <v>#DIV/0!</v>
      </c>
      <c r="R45" s="47" t="e">
        <f t="shared" si="4"/>
        <v>#DIV/0!</v>
      </c>
      <c r="S45" s="47" t="e">
        <f t="shared" si="14"/>
        <v>#DIV/0!</v>
      </c>
      <c r="T45" s="47" t="e">
        <f t="shared" si="6"/>
        <v>#DIV/0!</v>
      </c>
      <c r="U45" s="47" t="e">
        <f t="shared" si="7"/>
        <v>#DIV/0!</v>
      </c>
      <c r="V45" s="47" t="e">
        <f t="shared" si="8"/>
        <v>#DIV/0!</v>
      </c>
      <c r="W45" s="47" t="e">
        <f t="shared" si="9"/>
        <v>#DIV/0!</v>
      </c>
      <c r="X45" s="47" t="e">
        <f t="shared" si="10"/>
        <v>#DIV/0!</v>
      </c>
      <c r="Y45" s="74" t="e">
        <f t="shared" si="11"/>
        <v>#DIV/0!</v>
      </c>
      <c r="Z45" s="48" t="e">
        <f t="shared" si="12"/>
        <v>#DIV/0!</v>
      </c>
      <c r="AA45" s="47" t="e">
        <f t="shared" si="13"/>
        <v>#DIV/0!</v>
      </c>
    </row>
    <row r="46" spans="1:27" x14ac:dyDescent="0.3">
      <c r="A46" s="19" t="s">
        <v>98</v>
      </c>
      <c r="B46" s="16" t="s">
        <v>119</v>
      </c>
      <c r="C46" s="90" t="b">
        <v>0</v>
      </c>
      <c r="D46" s="78" t="b">
        <v>1</v>
      </c>
      <c r="E46" s="78">
        <v>4</v>
      </c>
      <c r="F46" s="78"/>
      <c r="G46" s="143"/>
      <c r="H46" s="143"/>
      <c r="I46" s="143">
        <v>4</v>
      </c>
      <c r="J46" s="143">
        <v>10</v>
      </c>
      <c r="K46" s="78"/>
      <c r="L46" s="78"/>
      <c r="M46" s="78"/>
      <c r="N46" s="47" t="e">
        <f t="shared" si="0"/>
        <v>#DIV/0!</v>
      </c>
      <c r="O46" s="47" t="e">
        <f t="shared" si="1"/>
        <v>#DIV/0!</v>
      </c>
      <c r="P46" s="47" t="e">
        <f t="shared" si="2"/>
        <v>#DIV/0!</v>
      </c>
      <c r="Q46" s="47" t="e">
        <f t="shared" si="3"/>
        <v>#DIV/0!</v>
      </c>
      <c r="R46" s="47" t="e">
        <f t="shared" si="4"/>
        <v>#DIV/0!</v>
      </c>
      <c r="S46" s="47" t="e">
        <f t="shared" si="14"/>
        <v>#DIV/0!</v>
      </c>
      <c r="T46" s="47" t="e">
        <f t="shared" si="6"/>
        <v>#DIV/0!</v>
      </c>
      <c r="U46" s="47" t="e">
        <f t="shared" si="7"/>
        <v>#DIV/0!</v>
      </c>
      <c r="V46" s="47" t="e">
        <f t="shared" si="8"/>
        <v>#DIV/0!</v>
      </c>
      <c r="W46" s="47" t="e">
        <f t="shared" si="9"/>
        <v>#DIV/0!</v>
      </c>
      <c r="X46" s="47" t="e">
        <f t="shared" si="10"/>
        <v>#DIV/0!</v>
      </c>
      <c r="Y46" s="74" t="e">
        <f t="shared" si="11"/>
        <v>#DIV/0!</v>
      </c>
      <c r="Z46" s="48" t="e">
        <f t="shared" si="12"/>
        <v>#DIV/0!</v>
      </c>
      <c r="AA46" s="47" t="e">
        <f t="shared" si="13"/>
        <v>#DIV/0!</v>
      </c>
    </row>
    <row r="47" spans="1:27" x14ac:dyDescent="0.3">
      <c r="A47" s="19" t="s">
        <v>121</v>
      </c>
      <c r="B47" s="16" t="s">
        <v>124</v>
      </c>
      <c r="C47" s="90" t="b">
        <v>0</v>
      </c>
      <c r="D47" s="78" t="b">
        <v>1</v>
      </c>
      <c r="E47" s="78">
        <v>0</v>
      </c>
      <c r="F47" s="78"/>
      <c r="G47" s="143">
        <v>2</v>
      </c>
      <c r="H47" s="143"/>
      <c r="I47" s="143">
        <v>2</v>
      </c>
      <c r="J47" s="143">
        <v>0</v>
      </c>
      <c r="K47" s="78"/>
      <c r="L47" s="78"/>
      <c r="M47" s="78"/>
      <c r="N47" s="47" t="e">
        <f t="shared" si="0"/>
        <v>#DIV/0!</v>
      </c>
      <c r="O47" s="47" t="e">
        <f t="shared" si="1"/>
        <v>#DIV/0!</v>
      </c>
      <c r="P47" s="47" t="e">
        <f t="shared" si="2"/>
        <v>#DIV/0!</v>
      </c>
      <c r="Q47" s="47" t="e">
        <f t="shared" si="3"/>
        <v>#DIV/0!</v>
      </c>
      <c r="R47" s="47" t="e">
        <f t="shared" si="4"/>
        <v>#DIV/0!</v>
      </c>
      <c r="S47" s="47" t="e">
        <f t="shared" si="14"/>
        <v>#DIV/0!</v>
      </c>
      <c r="T47" s="47" t="e">
        <f t="shared" si="6"/>
        <v>#DIV/0!</v>
      </c>
      <c r="U47" s="47" t="e">
        <f t="shared" si="7"/>
        <v>#DIV/0!</v>
      </c>
      <c r="V47" s="47" t="e">
        <f t="shared" si="8"/>
        <v>#DIV/0!</v>
      </c>
      <c r="W47" s="47" t="e">
        <f t="shared" si="9"/>
        <v>#DIV/0!</v>
      </c>
      <c r="X47" s="47" t="e">
        <f t="shared" si="10"/>
        <v>#DIV/0!</v>
      </c>
      <c r="Y47" s="74" t="e">
        <f t="shared" si="11"/>
        <v>#DIV/0!</v>
      </c>
      <c r="Z47" s="48" t="e">
        <f t="shared" si="12"/>
        <v>#DIV/0!</v>
      </c>
      <c r="AA47" s="47" t="e">
        <f t="shared" si="13"/>
        <v>#DIV/0!</v>
      </c>
    </row>
    <row r="48" spans="1:27" x14ac:dyDescent="0.3">
      <c r="A48" s="19" t="s">
        <v>121</v>
      </c>
      <c r="B48" s="16" t="s">
        <v>125</v>
      </c>
      <c r="C48" s="90" t="b">
        <v>0</v>
      </c>
      <c r="D48" s="78" t="b">
        <v>0</v>
      </c>
      <c r="E48" s="78"/>
      <c r="F48" s="78"/>
      <c r="G48" s="78"/>
      <c r="H48" s="78"/>
      <c r="I48" s="78"/>
      <c r="J48" s="78"/>
      <c r="K48" s="78"/>
      <c r="L48" s="78"/>
      <c r="M48" s="78"/>
      <c r="N48" s="47" t="e">
        <f t="shared" si="0"/>
        <v>#DIV/0!</v>
      </c>
      <c r="O48" s="47" t="e">
        <f t="shared" si="1"/>
        <v>#DIV/0!</v>
      </c>
      <c r="P48" s="47" t="e">
        <f t="shared" si="2"/>
        <v>#DIV/0!</v>
      </c>
      <c r="Q48" s="47" t="e">
        <f t="shared" si="3"/>
        <v>#DIV/0!</v>
      </c>
      <c r="R48" s="47" t="e">
        <f t="shared" si="4"/>
        <v>#DIV/0!</v>
      </c>
      <c r="S48" s="47" t="e">
        <f t="shared" si="14"/>
        <v>#DIV/0!</v>
      </c>
      <c r="T48" s="47" t="e">
        <f t="shared" si="6"/>
        <v>#DIV/0!</v>
      </c>
      <c r="U48" s="47" t="e">
        <f t="shared" si="7"/>
        <v>#DIV/0!</v>
      </c>
      <c r="V48" s="47" t="e">
        <f t="shared" si="8"/>
        <v>#DIV/0!</v>
      </c>
      <c r="W48" s="47" t="e">
        <f t="shared" si="9"/>
        <v>#DIV/0!</v>
      </c>
      <c r="X48" s="47" t="e">
        <f t="shared" si="10"/>
        <v>#DIV/0!</v>
      </c>
      <c r="Y48" s="74" t="e">
        <f t="shared" si="11"/>
        <v>#DIV/0!</v>
      </c>
      <c r="Z48" s="48" t="e">
        <f t="shared" si="12"/>
        <v>#DIV/0!</v>
      </c>
      <c r="AA48" s="47" t="e">
        <f t="shared" si="13"/>
        <v>#DIV/0!</v>
      </c>
    </row>
    <row r="49" spans="1:27" x14ac:dyDescent="0.3">
      <c r="A49" s="19" t="s">
        <v>121</v>
      </c>
      <c r="B49" s="16" t="s">
        <v>127</v>
      </c>
      <c r="C49" s="90" t="b">
        <v>0</v>
      </c>
      <c r="D49" s="78" t="b">
        <v>0</v>
      </c>
      <c r="E49" s="78"/>
      <c r="F49" s="78"/>
      <c r="G49" s="78"/>
      <c r="H49" s="78"/>
      <c r="I49" s="78"/>
      <c r="J49" s="78"/>
      <c r="K49" s="78"/>
      <c r="L49" s="78"/>
      <c r="M49" s="78"/>
      <c r="N49" s="47" t="e">
        <f t="shared" si="0"/>
        <v>#DIV/0!</v>
      </c>
      <c r="O49" s="47" t="e">
        <f t="shared" si="1"/>
        <v>#DIV/0!</v>
      </c>
      <c r="P49" s="47" t="e">
        <f t="shared" si="2"/>
        <v>#DIV/0!</v>
      </c>
      <c r="Q49" s="47" t="e">
        <f t="shared" si="3"/>
        <v>#DIV/0!</v>
      </c>
      <c r="R49" s="47" t="e">
        <f t="shared" si="4"/>
        <v>#DIV/0!</v>
      </c>
      <c r="S49" s="47" t="e">
        <f t="shared" si="14"/>
        <v>#DIV/0!</v>
      </c>
      <c r="T49" s="47" t="e">
        <f t="shared" si="6"/>
        <v>#DIV/0!</v>
      </c>
      <c r="U49" s="47" t="e">
        <f t="shared" si="7"/>
        <v>#DIV/0!</v>
      </c>
      <c r="V49" s="47" t="e">
        <f t="shared" si="8"/>
        <v>#DIV/0!</v>
      </c>
      <c r="W49" s="47" t="e">
        <f t="shared" si="9"/>
        <v>#DIV/0!</v>
      </c>
      <c r="X49" s="47" t="e">
        <f t="shared" si="10"/>
        <v>#DIV/0!</v>
      </c>
      <c r="Y49" s="74" t="e">
        <f t="shared" si="11"/>
        <v>#DIV/0!</v>
      </c>
      <c r="Z49" s="48" t="e">
        <f t="shared" si="12"/>
        <v>#DIV/0!</v>
      </c>
      <c r="AA49" s="47" t="e">
        <f t="shared" si="13"/>
        <v>#DIV/0!</v>
      </c>
    </row>
    <row r="50" spans="1:27" x14ac:dyDescent="0.3">
      <c r="A50" s="19" t="s">
        <v>121</v>
      </c>
      <c r="B50" s="16" t="s">
        <v>131</v>
      </c>
      <c r="C50" s="90" t="b">
        <v>0</v>
      </c>
      <c r="D50" s="78" t="b">
        <v>0</v>
      </c>
      <c r="E50" s="78"/>
      <c r="F50" s="78"/>
      <c r="G50" s="78"/>
      <c r="H50" s="78"/>
      <c r="I50" s="78"/>
      <c r="J50" s="78"/>
      <c r="K50" s="78"/>
      <c r="L50" s="78"/>
      <c r="M50" s="78"/>
      <c r="N50" s="47" t="e">
        <f t="shared" si="0"/>
        <v>#DIV/0!</v>
      </c>
      <c r="O50" s="47" t="e">
        <f t="shared" si="1"/>
        <v>#DIV/0!</v>
      </c>
      <c r="P50" s="47" t="e">
        <f t="shared" si="2"/>
        <v>#DIV/0!</v>
      </c>
      <c r="Q50" s="47" t="e">
        <f t="shared" si="3"/>
        <v>#DIV/0!</v>
      </c>
      <c r="R50" s="47" t="e">
        <f t="shared" si="4"/>
        <v>#DIV/0!</v>
      </c>
      <c r="S50" s="47" t="e">
        <f t="shared" si="14"/>
        <v>#DIV/0!</v>
      </c>
      <c r="T50" s="47" t="e">
        <f t="shared" si="6"/>
        <v>#DIV/0!</v>
      </c>
      <c r="U50" s="47" t="e">
        <f t="shared" si="7"/>
        <v>#DIV/0!</v>
      </c>
      <c r="V50" s="47" t="e">
        <f t="shared" si="8"/>
        <v>#DIV/0!</v>
      </c>
      <c r="W50" s="47" t="e">
        <f t="shared" si="9"/>
        <v>#DIV/0!</v>
      </c>
      <c r="X50" s="47" t="e">
        <f t="shared" si="10"/>
        <v>#DIV/0!</v>
      </c>
      <c r="Y50" s="74" t="e">
        <f t="shared" si="11"/>
        <v>#DIV/0!</v>
      </c>
      <c r="Z50" s="48" t="e">
        <f t="shared" si="12"/>
        <v>#DIV/0!</v>
      </c>
      <c r="AA50" s="47" t="e">
        <f t="shared" si="13"/>
        <v>#DIV/0!</v>
      </c>
    </row>
    <row r="51" spans="1:27" x14ac:dyDescent="0.3">
      <c r="A51" s="19" t="s">
        <v>121</v>
      </c>
      <c r="B51" s="16" t="s">
        <v>132</v>
      </c>
      <c r="C51" s="90" t="b">
        <v>0</v>
      </c>
      <c r="D51" s="78" t="b">
        <v>1</v>
      </c>
      <c r="E51" s="78">
        <v>0</v>
      </c>
      <c r="F51" s="78"/>
      <c r="G51" s="143">
        <v>1</v>
      </c>
      <c r="H51" s="143"/>
      <c r="I51" s="143">
        <v>1</v>
      </c>
      <c r="J51" s="143">
        <v>0</v>
      </c>
      <c r="K51" s="78"/>
      <c r="L51" s="78"/>
      <c r="M51" s="78"/>
      <c r="N51" s="47" t="e">
        <f t="shared" si="0"/>
        <v>#DIV/0!</v>
      </c>
      <c r="O51" s="47" t="e">
        <f t="shared" si="1"/>
        <v>#DIV/0!</v>
      </c>
      <c r="P51" s="47" t="e">
        <f t="shared" si="2"/>
        <v>#DIV/0!</v>
      </c>
      <c r="Q51" s="47" t="e">
        <f t="shared" si="3"/>
        <v>#DIV/0!</v>
      </c>
      <c r="R51" s="47" t="e">
        <f t="shared" si="4"/>
        <v>#DIV/0!</v>
      </c>
      <c r="S51" s="47" t="e">
        <f t="shared" si="14"/>
        <v>#DIV/0!</v>
      </c>
      <c r="T51" s="47" t="e">
        <f t="shared" si="6"/>
        <v>#DIV/0!</v>
      </c>
      <c r="U51" s="47" t="e">
        <f t="shared" si="7"/>
        <v>#DIV/0!</v>
      </c>
      <c r="V51" s="47" t="e">
        <f t="shared" si="8"/>
        <v>#DIV/0!</v>
      </c>
      <c r="W51" s="47" t="e">
        <f t="shared" si="9"/>
        <v>#DIV/0!</v>
      </c>
      <c r="X51" s="47" t="e">
        <f t="shared" si="10"/>
        <v>#DIV/0!</v>
      </c>
      <c r="Y51" s="74" t="e">
        <f t="shared" si="11"/>
        <v>#DIV/0!</v>
      </c>
      <c r="Z51" s="48" t="e">
        <f t="shared" si="12"/>
        <v>#DIV/0!</v>
      </c>
      <c r="AA51" s="47" t="e">
        <f t="shared" si="13"/>
        <v>#DIV/0!</v>
      </c>
    </row>
    <row r="52" spans="1:27" x14ac:dyDescent="0.3">
      <c r="A52" s="19" t="s">
        <v>121</v>
      </c>
      <c r="B52" s="16" t="s">
        <v>134</v>
      </c>
      <c r="C52" s="90" t="b">
        <v>0</v>
      </c>
      <c r="D52" s="78" t="b">
        <v>0</v>
      </c>
      <c r="E52" s="78"/>
      <c r="F52" s="78"/>
      <c r="G52" s="78"/>
      <c r="H52" s="78"/>
      <c r="I52" s="78"/>
      <c r="J52" s="78"/>
      <c r="K52" s="78"/>
      <c r="L52" s="78"/>
      <c r="M52" s="78"/>
      <c r="N52" s="47" t="e">
        <f t="shared" si="0"/>
        <v>#DIV/0!</v>
      </c>
      <c r="O52" s="47" t="e">
        <f t="shared" si="1"/>
        <v>#DIV/0!</v>
      </c>
      <c r="P52" s="47" t="e">
        <f t="shared" si="2"/>
        <v>#DIV/0!</v>
      </c>
      <c r="Q52" s="47" t="e">
        <f t="shared" si="3"/>
        <v>#DIV/0!</v>
      </c>
      <c r="R52" s="47" t="e">
        <f t="shared" si="4"/>
        <v>#DIV/0!</v>
      </c>
      <c r="S52" s="47" t="e">
        <f t="shared" si="14"/>
        <v>#DIV/0!</v>
      </c>
      <c r="T52" s="47" t="e">
        <f t="shared" si="6"/>
        <v>#DIV/0!</v>
      </c>
      <c r="U52" s="47" t="e">
        <f t="shared" si="7"/>
        <v>#DIV/0!</v>
      </c>
      <c r="V52" s="47" t="e">
        <f t="shared" si="8"/>
        <v>#DIV/0!</v>
      </c>
      <c r="W52" s="47" t="e">
        <f t="shared" si="9"/>
        <v>#DIV/0!</v>
      </c>
      <c r="X52" s="47" t="e">
        <f t="shared" si="10"/>
        <v>#DIV/0!</v>
      </c>
      <c r="Y52" s="74" t="e">
        <f t="shared" si="11"/>
        <v>#DIV/0!</v>
      </c>
      <c r="Z52" s="48" t="e">
        <f t="shared" si="12"/>
        <v>#DIV/0!</v>
      </c>
      <c r="AA52" s="47" t="e">
        <f t="shared" si="13"/>
        <v>#DIV/0!</v>
      </c>
    </row>
    <row r="53" spans="1:27" x14ac:dyDescent="0.3">
      <c r="A53" s="19" t="s">
        <v>121</v>
      </c>
      <c r="B53" s="16" t="s">
        <v>136</v>
      </c>
      <c r="C53" s="90" t="b">
        <v>0</v>
      </c>
      <c r="D53" s="78" t="b">
        <v>0</v>
      </c>
      <c r="E53" s="78"/>
      <c r="F53" s="78"/>
      <c r="G53" s="78"/>
      <c r="H53" s="78"/>
      <c r="I53" s="78"/>
      <c r="J53" s="78"/>
      <c r="K53" s="78"/>
      <c r="L53" s="78"/>
      <c r="M53" s="78"/>
      <c r="N53" s="47" t="e">
        <f t="shared" si="0"/>
        <v>#DIV/0!</v>
      </c>
      <c r="O53" s="47" t="e">
        <f t="shared" si="1"/>
        <v>#DIV/0!</v>
      </c>
      <c r="P53" s="47" t="e">
        <f t="shared" si="2"/>
        <v>#DIV/0!</v>
      </c>
      <c r="Q53" s="47" t="e">
        <f t="shared" si="3"/>
        <v>#DIV/0!</v>
      </c>
      <c r="R53" s="47" t="e">
        <f t="shared" si="4"/>
        <v>#DIV/0!</v>
      </c>
      <c r="S53" s="47" t="e">
        <f t="shared" si="14"/>
        <v>#DIV/0!</v>
      </c>
      <c r="T53" s="47" t="e">
        <f t="shared" si="6"/>
        <v>#DIV/0!</v>
      </c>
      <c r="U53" s="47" t="e">
        <f t="shared" si="7"/>
        <v>#DIV/0!</v>
      </c>
      <c r="V53" s="47" t="e">
        <f t="shared" si="8"/>
        <v>#DIV/0!</v>
      </c>
      <c r="W53" s="47" t="e">
        <f t="shared" si="9"/>
        <v>#DIV/0!</v>
      </c>
      <c r="X53" s="47" t="e">
        <f t="shared" si="10"/>
        <v>#DIV/0!</v>
      </c>
      <c r="Y53" s="74" t="e">
        <f t="shared" si="11"/>
        <v>#DIV/0!</v>
      </c>
      <c r="Z53" s="48" t="e">
        <f t="shared" si="12"/>
        <v>#DIV/0!</v>
      </c>
      <c r="AA53" s="47" t="e">
        <f t="shared" si="13"/>
        <v>#DIV/0!</v>
      </c>
    </row>
    <row r="54" spans="1:27" x14ac:dyDescent="0.3">
      <c r="A54" s="19" t="s">
        <v>121</v>
      </c>
      <c r="B54" s="16" t="s">
        <v>138</v>
      </c>
      <c r="C54" s="90" t="b">
        <v>0</v>
      </c>
      <c r="D54" s="78" t="b">
        <v>0</v>
      </c>
      <c r="E54" s="78"/>
      <c r="F54" s="78"/>
      <c r="G54" s="78"/>
      <c r="H54" s="78"/>
      <c r="I54" s="78"/>
      <c r="J54" s="78"/>
      <c r="K54" s="78"/>
      <c r="L54" s="78"/>
      <c r="M54" s="78"/>
      <c r="N54" s="47" t="e">
        <f t="shared" si="0"/>
        <v>#DIV/0!</v>
      </c>
      <c r="O54" s="47" t="e">
        <f t="shared" si="1"/>
        <v>#DIV/0!</v>
      </c>
      <c r="P54" s="47" t="e">
        <f t="shared" si="2"/>
        <v>#DIV/0!</v>
      </c>
      <c r="Q54" s="47" t="e">
        <f t="shared" si="3"/>
        <v>#DIV/0!</v>
      </c>
      <c r="R54" s="47" t="e">
        <f t="shared" si="4"/>
        <v>#DIV/0!</v>
      </c>
      <c r="S54" s="47" t="e">
        <f t="shared" si="14"/>
        <v>#DIV/0!</v>
      </c>
      <c r="T54" s="47" t="e">
        <f t="shared" si="6"/>
        <v>#DIV/0!</v>
      </c>
      <c r="U54" s="47" t="e">
        <f t="shared" si="7"/>
        <v>#DIV/0!</v>
      </c>
      <c r="V54" s="47" t="e">
        <f t="shared" si="8"/>
        <v>#DIV/0!</v>
      </c>
      <c r="W54" s="47" t="e">
        <f t="shared" si="9"/>
        <v>#DIV/0!</v>
      </c>
      <c r="X54" s="47" t="e">
        <f t="shared" si="10"/>
        <v>#DIV/0!</v>
      </c>
      <c r="Y54" s="74" t="e">
        <f t="shared" si="11"/>
        <v>#DIV/0!</v>
      </c>
      <c r="Z54" s="48" t="e">
        <f t="shared" si="12"/>
        <v>#DIV/0!</v>
      </c>
      <c r="AA54" s="47" t="e">
        <f t="shared" si="13"/>
        <v>#DIV/0!</v>
      </c>
    </row>
    <row r="55" spans="1:27" x14ac:dyDescent="0.3">
      <c r="A55" s="19" t="s">
        <v>121</v>
      </c>
      <c r="B55" s="16" t="s">
        <v>140</v>
      </c>
      <c r="C55" s="90" t="b">
        <v>0</v>
      </c>
      <c r="D55" s="78" t="b">
        <v>0</v>
      </c>
      <c r="E55" s="78"/>
      <c r="F55" s="78"/>
      <c r="G55" s="78"/>
      <c r="H55" s="78"/>
      <c r="I55" s="78"/>
      <c r="J55" s="78"/>
      <c r="K55" s="78"/>
      <c r="L55" s="78"/>
      <c r="M55" s="78"/>
      <c r="N55" s="47" t="e">
        <f t="shared" si="0"/>
        <v>#DIV/0!</v>
      </c>
      <c r="O55" s="47" t="e">
        <f t="shared" si="1"/>
        <v>#DIV/0!</v>
      </c>
      <c r="P55" s="47" t="e">
        <f t="shared" si="2"/>
        <v>#DIV/0!</v>
      </c>
      <c r="Q55" s="47" t="e">
        <f t="shared" si="3"/>
        <v>#DIV/0!</v>
      </c>
      <c r="R55" s="47" t="e">
        <f t="shared" si="4"/>
        <v>#DIV/0!</v>
      </c>
      <c r="S55" s="47" t="e">
        <f t="shared" si="14"/>
        <v>#DIV/0!</v>
      </c>
      <c r="T55" s="47" t="e">
        <f t="shared" si="6"/>
        <v>#DIV/0!</v>
      </c>
      <c r="U55" s="47" t="e">
        <f t="shared" si="7"/>
        <v>#DIV/0!</v>
      </c>
      <c r="V55" s="47" t="e">
        <f t="shared" si="8"/>
        <v>#DIV/0!</v>
      </c>
      <c r="W55" s="47" t="e">
        <f t="shared" si="9"/>
        <v>#DIV/0!</v>
      </c>
      <c r="X55" s="47" t="e">
        <f t="shared" si="10"/>
        <v>#DIV/0!</v>
      </c>
      <c r="Y55" s="74" t="e">
        <f t="shared" si="11"/>
        <v>#DIV/0!</v>
      </c>
      <c r="Z55" s="48" t="e">
        <f t="shared" si="12"/>
        <v>#DIV/0!</v>
      </c>
      <c r="AA55" s="47" t="e">
        <f t="shared" si="13"/>
        <v>#DIV/0!</v>
      </c>
    </row>
    <row r="56" spans="1:27" x14ac:dyDescent="0.3">
      <c r="A56" s="19" t="s">
        <v>121</v>
      </c>
      <c r="B56" s="16" t="s">
        <v>142</v>
      </c>
      <c r="C56" s="90" t="b">
        <v>0</v>
      </c>
      <c r="D56" s="78" t="b">
        <v>0</v>
      </c>
      <c r="E56" s="78"/>
      <c r="F56" s="78"/>
      <c r="G56" s="78"/>
      <c r="H56" s="78"/>
      <c r="I56" s="78"/>
      <c r="J56" s="78"/>
      <c r="K56" s="78"/>
      <c r="L56" s="78"/>
      <c r="M56" s="78"/>
      <c r="N56" s="47" t="e">
        <f t="shared" si="0"/>
        <v>#DIV/0!</v>
      </c>
      <c r="O56" s="47" t="e">
        <f t="shared" si="1"/>
        <v>#DIV/0!</v>
      </c>
      <c r="P56" s="47" t="e">
        <f t="shared" si="2"/>
        <v>#DIV/0!</v>
      </c>
      <c r="Q56" s="47" t="e">
        <f t="shared" si="3"/>
        <v>#DIV/0!</v>
      </c>
      <c r="R56" s="47" t="e">
        <f t="shared" si="4"/>
        <v>#DIV/0!</v>
      </c>
      <c r="S56" s="47" t="e">
        <f t="shared" si="14"/>
        <v>#DIV/0!</v>
      </c>
      <c r="T56" s="47" t="e">
        <f t="shared" si="6"/>
        <v>#DIV/0!</v>
      </c>
      <c r="U56" s="47" t="e">
        <f t="shared" si="7"/>
        <v>#DIV/0!</v>
      </c>
      <c r="V56" s="47" t="e">
        <f t="shared" si="8"/>
        <v>#DIV/0!</v>
      </c>
      <c r="W56" s="47" t="e">
        <f t="shared" si="9"/>
        <v>#DIV/0!</v>
      </c>
      <c r="X56" s="47" t="e">
        <f t="shared" si="10"/>
        <v>#DIV/0!</v>
      </c>
      <c r="Y56" s="74" t="e">
        <f t="shared" si="11"/>
        <v>#DIV/0!</v>
      </c>
      <c r="Z56" s="48" t="e">
        <f t="shared" si="12"/>
        <v>#DIV/0!</v>
      </c>
      <c r="AA56" s="47" t="e">
        <f t="shared" si="13"/>
        <v>#DIV/0!</v>
      </c>
    </row>
    <row r="57" spans="1:27" x14ac:dyDescent="0.3">
      <c r="A57" s="19" t="s">
        <v>121</v>
      </c>
      <c r="B57" s="16" t="s">
        <v>144</v>
      </c>
      <c r="C57" s="90" t="b">
        <v>0</v>
      </c>
      <c r="D57" s="78" t="b">
        <v>0</v>
      </c>
      <c r="E57" s="78"/>
      <c r="F57" s="78"/>
      <c r="G57" s="78"/>
      <c r="H57" s="78"/>
      <c r="I57" s="78"/>
      <c r="J57" s="78"/>
      <c r="K57" s="78"/>
      <c r="L57" s="78"/>
      <c r="M57" s="78"/>
      <c r="N57" s="47" t="e">
        <f t="shared" si="0"/>
        <v>#DIV/0!</v>
      </c>
      <c r="O57" s="47" t="e">
        <f t="shared" si="1"/>
        <v>#DIV/0!</v>
      </c>
      <c r="P57" s="47" t="e">
        <f t="shared" si="2"/>
        <v>#DIV/0!</v>
      </c>
      <c r="Q57" s="47" t="e">
        <f t="shared" si="3"/>
        <v>#DIV/0!</v>
      </c>
      <c r="R57" s="47" t="e">
        <f t="shared" si="4"/>
        <v>#DIV/0!</v>
      </c>
      <c r="S57" s="47" t="e">
        <f t="shared" si="14"/>
        <v>#DIV/0!</v>
      </c>
      <c r="T57" s="47" t="e">
        <f t="shared" si="6"/>
        <v>#DIV/0!</v>
      </c>
      <c r="U57" s="47" t="e">
        <f t="shared" si="7"/>
        <v>#DIV/0!</v>
      </c>
      <c r="V57" s="47" t="e">
        <f t="shared" si="8"/>
        <v>#DIV/0!</v>
      </c>
      <c r="W57" s="47" t="e">
        <f t="shared" si="9"/>
        <v>#DIV/0!</v>
      </c>
      <c r="X57" s="47" t="e">
        <f t="shared" si="10"/>
        <v>#DIV/0!</v>
      </c>
      <c r="Y57" s="74" t="e">
        <f t="shared" si="11"/>
        <v>#DIV/0!</v>
      </c>
      <c r="Z57" s="48" t="e">
        <f t="shared" si="12"/>
        <v>#DIV/0!</v>
      </c>
      <c r="AA57" s="47" t="e">
        <f t="shared" si="13"/>
        <v>#DIV/0!</v>
      </c>
    </row>
    <row r="58" spans="1:27" x14ac:dyDescent="0.3">
      <c r="A58" s="19" t="s">
        <v>121</v>
      </c>
      <c r="B58" s="16" t="s">
        <v>148</v>
      </c>
      <c r="C58" s="90" t="b">
        <v>0</v>
      </c>
      <c r="D58" s="78" t="b">
        <v>1</v>
      </c>
      <c r="E58" s="78">
        <v>0</v>
      </c>
      <c r="F58" s="78"/>
      <c r="G58" s="143">
        <v>8</v>
      </c>
      <c r="H58" s="143"/>
      <c r="I58" s="143">
        <v>8</v>
      </c>
      <c r="J58" s="143">
        <v>0</v>
      </c>
      <c r="K58" s="78"/>
      <c r="L58" s="78"/>
      <c r="M58" s="78"/>
      <c r="N58" s="47" t="e">
        <f t="shared" si="0"/>
        <v>#DIV/0!</v>
      </c>
      <c r="O58" s="47" t="e">
        <f t="shared" si="1"/>
        <v>#DIV/0!</v>
      </c>
      <c r="P58" s="47" t="e">
        <f t="shared" si="2"/>
        <v>#DIV/0!</v>
      </c>
      <c r="Q58" s="47" t="e">
        <f t="shared" si="3"/>
        <v>#DIV/0!</v>
      </c>
      <c r="R58" s="47" t="e">
        <f t="shared" si="4"/>
        <v>#DIV/0!</v>
      </c>
      <c r="S58" s="47" t="e">
        <f t="shared" si="14"/>
        <v>#DIV/0!</v>
      </c>
      <c r="T58" s="47" t="e">
        <f t="shared" si="6"/>
        <v>#DIV/0!</v>
      </c>
      <c r="U58" s="47" t="e">
        <f t="shared" si="7"/>
        <v>#DIV/0!</v>
      </c>
      <c r="V58" s="47" t="e">
        <f t="shared" si="8"/>
        <v>#DIV/0!</v>
      </c>
      <c r="W58" s="47" t="e">
        <f t="shared" si="9"/>
        <v>#DIV/0!</v>
      </c>
      <c r="X58" s="47" t="e">
        <f t="shared" si="10"/>
        <v>#DIV/0!</v>
      </c>
      <c r="Y58" s="74" t="e">
        <f t="shared" si="11"/>
        <v>#DIV/0!</v>
      </c>
      <c r="Z58" s="48" t="e">
        <f t="shared" si="12"/>
        <v>#DIV/0!</v>
      </c>
      <c r="AA58" s="47" t="e">
        <f t="shared" si="13"/>
        <v>#DIV/0!</v>
      </c>
    </row>
    <row r="59" spans="1:27" x14ac:dyDescent="0.3">
      <c r="A59" s="19" t="s">
        <v>121</v>
      </c>
      <c r="B59" s="16" t="s">
        <v>149</v>
      </c>
      <c r="C59" s="90" t="b">
        <v>0</v>
      </c>
      <c r="D59" s="78" t="b">
        <v>0</v>
      </c>
      <c r="E59" s="78"/>
      <c r="F59" s="78"/>
      <c r="G59" s="78"/>
      <c r="H59" s="78"/>
      <c r="I59" s="78"/>
      <c r="J59" s="78"/>
      <c r="K59" s="78"/>
      <c r="L59" s="78"/>
      <c r="M59" s="78"/>
      <c r="N59" s="47" t="e">
        <f t="shared" si="0"/>
        <v>#DIV/0!</v>
      </c>
      <c r="O59" s="47" t="e">
        <f t="shared" si="1"/>
        <v>#DIV/0!</v>
      </c>
      <c r="P59" s="47" t="e">
        <f t="shared" si="2"/>
        <v>#DIV/0!</v>
      </c>
      <c r="Q59" s="47" t="e">
        <f t="shared" si="3"/>
        <v>#DIV/0!</v>
      </c>
      <c r="R59" s="47" t="e">
        <f t="shared" si="4"/>
        <v>#DIV/0!</v>
      </c>
      <c r="S59" s="47" t="e">
        <f t="shared" si="14"/>
        <v>#DIV/0!</v>
      </c>
      <c r="T59" s="47" t="e">
        <f t="shared" si="6"/>
        <v>#DIV/0!</v>
      </c>
      <c r="U59" s="47" t="e">
        <f t="shared" si="7"/>
        <v>#DIV/0!</v>
      </c>
      <c r="V59" s="47" t="e">
        <f t="shared" si="8"/>
        <v>#DIV/0!</v>
      </c>
      <c r="W59" s="47" t="e">
        <f t="shared" si="9"/>
        <v>#DIV/0!</v>
      </c>
      <c r="X59" s="47" t="e">
        <f t="shared" si="10"/>
        <v>#DIV/0!</v>
      </c>
      <c r="Y59" s="74" t="e">
        <f t="shared" si="11"/>
        <v>#DIV/0!</v>
      </c>
      <c r="Z59" s="48" t="e">
        <f t="shared" si="12"/>
        <v>#DIV/0!</v>
      </c>
      <c r="AA59" s="47" t="e">
        <f t="shared" si="13"/>
        <v>#DIV/0!</v>
      </c>
    </row>
    <row r="60" spans="1:27" x14ac:dyDescent="0.3">
      <c r="A60" s="19" t="s">
        <v>121</v>
      </c>
      <c r="B60" s="16" t="s">
        <v>151</v>
      </c>
      <c r="C60" s="90" t="b">
        <v>0</v>
      </c>
      <c r="D60" s="78" t="b">
        <v>0</v>
      </c>
      <c r="E60" s="78"/>
      <c r="F60" s="78"/>
      <c r="G60" s="78"/>
      <c r="H60" s="78"/>
      <c r="I60" s="78"/>
      <c r="J60" s="78"/>
      <c r="K60" s="78"/>
      <c r="L60" s="78"/>
      <c r="M60" s="78"/>
      <c r="N60" s="47" t="e">
        <f t="shared" si="0"/>
        <v>#DIV/0!</v>
      </c>
      <c r="O60" s="47" t="e">
        <f t="shared" si="1"/>
        <v>#DIV/0!</v>
      </c>
      <c r="P60" s="47" t="e">
        <f t="shared" si="2"/>
        <v>#DIV/0!</v>
      </c>
      <c r="Q60" s="47" t="e">
        <f t="shared" si="3"/>
        <v>#DIV/0!</v>
      </c>
      <c r="R60" s="47" t="e">
        <f t="shared" si="4"/>
        <v>#DIV/0!</v>
      </c>
      <c r="S60" s="47" t="e">
        <f t="shared" si="14"/>
        <v>#DIV/0!</v>
      </c>
      <c r="T60" s="47" t="e">
        <f t="shared" si="6"/>
        <v>#DIV/0!</v>
      </c>
      <c r="U60" s="47" t="e">
        <f t="shared" si="7"/>
        <v>#DIV/0!</v>
      </c>
      <c r="V60" s="47" t="e">
        <f t="shared" si="8"/>
        <v>#DIV/0!</v>
      </c>
      <c r="W60" s="47" t="e">
        <f t="shared" si="9"/>
        <v>#DIV/0!</v>
      </c>
      <c r="X60" s="47" t="e">
        <f t="shared" si="10"/>
        <v>#DIV/0!</v>
      </c>
      <c r="Y60" s="74" t="e">
        <f t="shared" si="11"/>
        <v>#DIV/0!</v>
      </c>
      <c r="Z60" s="48" t="e">
        <f t="shared" si="12"/>
        <v>#DIV/0!</v>
      </c>
      <c r="AA60" s="47" t="e">
        <f t="shared" si="13"/>
        <v>#DIV/0!</v>
      </c>
    </row>
    <row r="61" spans="1:27" x14ac:dyDescent="0.3">
      <c r="A61" s="19" t="s">
        <v>121</v>
      </c>
      <c r="B61" s="16" t="s">
        <v>153</v>
      </c>
      <c r="C61" s="90" t="b">
        <v>0</v>
      </c>
      <c r="D61" s="78" t="b">
        <v>0</v>
      </c>
      <c r="E61" s="78"/>
      <c r="F61" s="78"/>
      <c r="G61" s="78"/>
      <c r="H61" s="78"/>
      <c r="I61" s="78"/>
      <c r="J61" s="78"/>
      <c r="K61" s="78"/>
      <c r="L61" s="78"/>
      <c r="M61" s="78"/>
      <c r="N61" s="47" t="e">
        <f t="shared" si="0"/>
        <v>#DIV/0!</v>
      </c>
      <c r="O61" s="47" t="e">
        <f t="shared" si="1"/>
        <v>#DIV/0!</v>
      </c>
      <c r="P61" s="47" t="e">
        <f t="shared" si="2"/>
        <v>#DIV/0!</v>
      </c>
      <c r="Q61" s="47" t="e">
        <f t="shared" si="3"/>
        <v>#DIV/0!</v>
      </c>
      <c r="R61" s="47" t="e">
        <f t="shared" si="4"/>
        <v>#DIV/0!</v>
      </c>
      <c r="S61" s="47" t="e">
        <f t="shared" si="14"/>
        <v>#DIV/0!</v>
      </c>
      <c r="T61" s="47" t="e">
        <f t="shared" si="6"/>
        <v>#DIV/0!</v>
      </c>
      <c r="U61" s="47" t="e">
        <f t="shared" si="7"/>
        <v>#DIV/0!</v>
      </c>
      <c r="V61" s="47" t="e">
        <f t="shared" si="8"/>
        <v>#DIV/0!</v>
      </c>
      <c r="W61" s="47" t="e">
        <f t="shared" si="9"/>
        <v>#DIV/0!</v>
      </c>
      <c r="X61" s="47" t="e">
        <f t="shared" si="10"/>
        <v>#DIV/0!</v>
      </c>
      <c r="Y61" s="74" t="e">
        <f t="shared" si="11"/>
        <v>#DIV/0!</v>
      </c>
      <c r="Z61" s="48" t="e">
        <f t="shared" si="12"/>
        <v>#DIV/0!</v>
      </c>
      <c r="AA61" s="47" t="e">
        <f t="shared" si="13"/>
        <v>#DIV/0!</v>
      </c>
    </row>
    <row r="62" spans="1:27" x14ac:dyDescent="0.3">
      <c r="A62" s="19" t="s">
        <v>121</v>
      </c>
      <c r="B62" s="16" t="s">
        <v>157</v>
      </c>
      <c r="C62" s="90" t="b">
        <v>0</v>
      </c>
      <c r="D62" s="78" t="b">
        <v>0</v>
      </c>
      <c r="E62" s="78"/>
      <c r="F62" s="78"/>
      <c r="G62" s="78"/>
      <c r="H62" s="78"/>
      <c r="I62" s="78"/>
      <c r="J62" s="78"/>
      <c r="K62" s="78"/>
      <c r="L62" s="78"/>
      <c r="M62" s="78"/>
      <c r="N62" s="47" t="e">
        <f t="shared" si="0"/>
        <v>#DIV/0!</v>
      </c>
      <c r="O62" s="47" t="e">
        <f t="shared" si="1"/>
        <v>#DIV/0!</v>
      </c>
      <c r="P62" s="47" t="e">
        <f t="shared" si="2"/>
        <v>#DIV/0!</v>
      </c>
      <c r="Q62" s="47" t="e">
        <f t="shared" si="3"/>
        <v>#DIV/0!</v>
      </c>
      <c r="R62" s="47" t="e">
        <f t="shared" si="4"/>
        <v>#DIV/0!</v>
      </c>
      <c r="S62" s="47" t="e">
        <f t="shared" si="14"/>
        <v>#DIV/0!</v>
      </c>
      <c r="T62" s="47" t="e">
        <f t="shared" si="6"/>
        <v>#DIV/0!</v>
      </c>
      <c r="U62" s="47" t="e">
        <f t="shared" si="7"/>
        <v>#DIV/0!</v>
      </c>
      <c r="V62" s="47" t="e">
        <f t="shared" si="8"/>
        <v>#DIV/0!</v>
      </c>
      <c r="W62" s="47" t="e">
        <f t="shared" si="9"/>
        <v>#DIV/0!</v>
      </c>
      <c r="X62" s="47" t="e">
        <f t="shared" si="10"/>
        <v>#DIV/0!</v>
      </c>
      <c r="Y62" s="74" t="e">
        <f t="shared" si="11"/>
        <v>#DIV/0!</v>
      </c>
      <c r="Z62" s="48" t="e">
        <f t="shared" si="12"/>
        <v>#DIV/0!</v>
      </c>
      <c r="AA62" s="47" t="e">
        <f t="shared" si="13"/>
        <v>#DIV/0!</v>
      </c>
    </row>
    <row r="63" spans="1:27" x14ac:dyDescent="0.3">
      <c r="A63" s="19" t="s">
        <v>121</v>
      </c>
      <c r="B63" s="16" t="s">
        <v>158</v>
      </c>
      <c r="C63" s="90" t="b">
        <v>0</v>
      </c>
      <c r="D63" s="78" t="b">
        <v>0</v>
      </c>
      <c r="E63" s="78"/>
      <c r="F63" s="78"/>
      <c r="G63" s="78"/>
      <c r="H63" s="78"/>
      <c r="I63" s="78"/>
      <c r="J63" s="78"/>
      <c r="K63" s="78"/>
      <c r="L63" s="78"/>
      <c r="M63" s="78"/>
      <c r="N63" s="47" t="e">
        <f t="shared" si="0"/>
        <v>#DIV/0!</v>
      </c>
      <c r="O63" s="47" t="e">
        <f t="shared" si="1"/>
        <v>#DIV/0!</v>
      </c>
      <c r="P63" s="47" t="e">
        <f t="shared" si="2"/>
        <v>#DIV/0!</v>
      </c>
      <c r="Q63" s="47" t="e">
        <f t="shared" si="3"/>
        <v>#DIV/0!</v>
      </c>
      <c r="R63" s="47" t="e">
        <f t="shared" si="4"/>
        <v>#DIV/0!</v>
      </c>
      <c r="S63" s="47" t="e">
        <f t="shared" si="14"/>
        <v>#DIV/0!</v>
      </c>
      <c r="T63" s="47" t="e">
        <f t="shared" si="6"/>
        <v>#DIV/0!</v>
      </c>
      <c r="U63" s="47" t="e">
        <f t="shared" si="7"/>
        <v>#DIV/0!</v>
      </c>
      <c r="V63" s="47" t="e">
        <f t="shared" si="8"/>
        <v>#DIV/0!</v>
      </c>
      <c r="W63" s="47" t="e">
        <f t="shared" si="9"/>
        <v>#DIV/0!</v>
      </c>
      <c r="X63" s="47" t="e">
        <f t="shared" si="10"/>
        <v>#DIV/0!</v>
      </c>
      <c r="Y63" s="74" t="e">
        <f t="shared" si="11"/>
        <v>#DIV/0!</v>
      </c>
      <c r="Z63" s="48" t="e">
        <f t="shared" si="12"/>
        <v>#DIV/0!</v>
      </c>
      <c r="AA63" s="47" t="e">
        <f t="shared" si="13"/>
        <v>#DIV/0!</v>
      </c>
    </row>
    <row r="64" spans="1:27" x14ac:dyDescent="0.3">
      <c r="A64" s="19" t="s">
        <v>121</v>
      </c>
      <c r="B64" s="16" t="s">
        <v>160</v>
      </c>
      <c r="C64" s="90" t="b">
        <v>0</v>
      </c>
      <c r="D64" s="78" t="b">
        <v>1</v>
      </c>
      <c r="E64" s="78">
        <v>0</v>
      </c>
      <c r="F64" s="78"/>
      <c r="G64" s="143">
        <v>2</v>
      </c>
      <c r="H64" s="143"/>
      <c r="I64" s="143">
        <v>2</v>
      </c>
      <c r="J64" s="143">
        <v>0</v>
      </c>
      <c r="K64" s="78"/>
      <c r="L64" s="78"/>
      <c r="M64" s="78"/>
      <c r="N64" s="47" t="e">
        <f t="shared" si="0"/>
        <v>#DIV/0!</v>
      </c>
      <c r="O64" s="47" t="e">
        <f t="shared" si="1"/>
        <v>#DIV/0!</v>
      </c>
      <c r="P64" s="47" t="e">
        <f t="shared" si="2"/>
        <v>#DIV/0!</v>
      </c>
      <c r="Q64" s="47" t="e">
        <f t="shared" si="3"/>
        <v>#DIV/0!</v>
      </c>
      <c r="R64" s="47" t="e">
        <f t="shared" si="4"/>
        <v>#DIV/0!</v>
      </c>
      <c r="S64" s="47" t="e">
        <f t="shared" si="14"/>
        <v>#DIV/0!</v>
      </c>
      <c r="T64" s="47" t="e">
        <f t="shared" si="6"/>
        <v>#DIV/0!</v>
      </c>
      <c r="U64" s="47" t="e">
        <f t="shared" si="7"/>
        <v>#DIV/0!</v>
      </c>
      <c r="V64" s="47" t="e">
        <f t="shared" si="8"/>
        <v>#DIV/0!</v>
      </c>
      <c r="W64" s="47" t="e">
        <f t="shared" si="9"/>
        <v>#DIV/0!</v>
      </c>
      <c r="X64" s="47" t="e">
        <f t="shared" si="10"/>
        <v>#DIV/0!</v>
      </c>
      <c r="Y64" s="74" t="e">
        <f t="shared" si="11"/>
        <v>#DIV/0!</v>
      </c>
      <c r="Z64" s="48" t="e">
        <f t="shared" si="12"/>
        <v>#DIV/0!</v>
      </c>
      <c r="AA64" s="47" t="e">
        <f t="shared" si="13"/>
        <v>#DIV/0!</v>
      </c>
    </row>
    <row r="65" spans="1:27" x14ac:dyDescent="0.3">
      <c r="A65" s="19" t="s">
        <v>121</v>
      </c>
      <c r="B65" s="16" t="s">
        <v>162</v>
      </c>
      <c r="C65" s="90" t="b">
        <v>0</v>
      </c>
      <c r="D65" s="78" t="b">
        <v>0</v>
      </c>
      <c r="E65" s="78"/>
      <c r="F65" s="78"/>
      <c r="G65" s="78"/>
      <c r="H65" s="78"/>
      <c r="I65" s="78"/>
      <c r="J65" s="78"/>
      <c r="K65" s="78"/>
      <c r="L65" s="78"/>
      <c r="M65" s="78"/>
      <c r="N65" s="47" t="e">
        <f t="shared" si="0"/>
        <v>#DIV/0!</v>
      </c>
      <c r="O65" s="47" t="e">
        <f t="shared" si="1"/>
        <v>#DIV/0!</v>
      </c>
      <c r="P65" s="47" t="e">
        <f t="shared" si="2"/>
        <v>#DIV/0!</v>
      </c>
      <c r="Q65" s="47" t="e">
        <f t="shared" si="3"/>
        <v>#DIV/0!</v>
      </c>
      <c r="R65" s="47" t="e">
        <f t="shared" si="4"/>
        <v>#DIV/0!</v>
      </c>
      <c r="S65" s="47" t="e">
        <f t="shared" si="14"/>
        <v>#DIV/0!</v>
      </c>
      <c r="T65" s="47" t="e">
        <f t="shared" si="6"/>
        <v>#DIV/0!</v>
      </c>
      <c r="U65" s="47" t="e">
        <f t="shared" si="7"/>
        <v>#DIV/0!</v>
      </c>
      <c r="V65" s="47" t="e">
        <f t="shared" si="8"/>
        <v>#DIV/0!</v>
      </c>
      <c r="W65" s="47" t="e">
        <f t="shared" si="9"/>
        <v>#DIV/0!</v>
      </c>
      <c r="X65" s="47" t="e">
        <f t="shared" si="10"/>
        <v>#DIV/0!</v>
      </c>
      <c r="Y65" s="74" t="e">
        <f t="shared" si="11"/>
        <v>#DIV/0!</v>
      </c>
      <c r="Z65" s="48" t="e">
        <f t="shared" si="12"/>
        <v>#DIV/0!</v>
      </c>
      <c r="AA65" s="47" t="e">
        <f t="shared" si="13"/>
        <v>#DIV/0!</v>
      </c>
    </row>
    <row r="66" spans="1:27" x14ac:dyDescent="0.3">
      <c r="A66" s="19" t="s">
        <v>121</v>
      </c>
      <c r="B66" s="16" t="s">
        <v>166</v>
      </c>
      <c r="C66" s="90" t="b">
        <v>0</v>
      </c>
      <c r="D66" s="78" t="b">
        <v>0</v>
      </c>
      <c r="E66" s="78"/>
      <c r="F66" s="78"/>
      <c r="G66" s="78"/>
      <c r="H66" s="78"/>
      <c r="I66" s="78"/>
      <c r="J66" s="78"/>
      <c r="K66" s="78"/>
      <c r="L66" s="78"/>
      <c r="M66" s="78"/>
      <c r="N66" s="47" t="e">
        <f t="shared" si="0"/>
        <v>#DIV/0!</v>
      </c>
      <c r="O66" s="47" t="e">
        <f t="shared" si="1"/>
        <v>#DIV/0!</v>
      </c>
      <c r="P66" s="47" t="e">
        <f t="shared" si="2"/>
        <v>#DIV/0!</v>
      </c>
      <c r="Q66" s="47" t="e">
        <f t="shared" si="3"/>
        <v>#DIV/0!</v>
      </c>
      <c r="R66" s="47" t="e">
        <f t="shared" si="4"/>
        <v>#DIV/0!</v>
      </c>
      <c r="S66" s="47" t="e">
        <f t="shared" si="14"/>
        <v>#DIV/0!</v>
      </c>
      <c r="T66" s="47" t="e">
        <f t="shared" si="6"/>
        <v>#DIV/0!</v>
      </c>
      <c r="U66" s="47" t="e">
        <f t="shared" si="7"/>
        <v>#DIV/0!</v>
      </c>
      <c r="V66" s="47" t="e">
        <f t="shared" si="8"/>
        <v>#DIV/0!</v>
      </c>
      <c r="W66" s="47" t="e">
        <f t="shared" si="9"/>
        <v>#DIV/0!</v>
      </c>
      <c r="X66" s="47" t="e">
        <f t="shared" si="10"/>
        <v>#DIV/0!</v>
      </c>
      <c r="Y66" s="74" t="e">
        <f t="shared" si="11"/>
        <v>#DIV/0!</v>
      </c>
      <c r="Z66" s="48" t="e">
        <f t="shared" si="12"/>
        <v>#DIV/0!</v>
      </c>
      <c r="AA66" s="47" t="e">
        <f t="shared" si="13"/>
        <v>#DIV/0!</v>
      </c>
    </row>
    <row r="67" spans="1:27" x14ac:dyDescent="0.3">
      <c r="A67" s="19" t="s">
        <v>121</v>
      </c>
      <c r="B67" s="16" t="s">
        <v>167</v>
      </c>
      <c r="C67" s="90" t="b">
        <v>0</v>
      </c>
      <c r="D67" s="78" t="b">
        <v>0</v>
      </c>
      <c r="E67" s="78"/>
      <c r="F67" s="78"/>
      <c r="G67" s="78"/>
      <c r="H67" s="78"/>
      <c r="I67" s="78"/>
      <c r="J67" s="78"/>
      <c r="K67" s="78"/>
      <c r="L67" s="78"/>
      <c r="M67" s="78"/>
      <c r="N67" s="47" t="e">
        <f t="shared" si="0"/>
        <v>#DIV/0!</v>
      </c>
      <c r="O67" s="47" t="e">
        <f t="shared" si="1"/>
        <v>#DIV/0!</v>
      </c>
      <c r="P67" s="47" t="e">
        <f t="shared" si="2"/>
        <v>#DIV/0!</v>
      </c>
      <c r="Q67" s="47" t="e">
        <f t="shared" si="3"/>
        <v>#DIV/0!</v>
      </c>
      <c r="R67" s="47" t="e">
        <f t="shared" si="4"/>
        <v>#DIV/0!</v>
      </c>
      <c r="S67" s="47" t="e">
        <f t="shared" si="14"/>
        <v>#DIV/0!</v>
      </c>
      <c r="T67" s="47" t="e">
        <f t="shared" si="6"/>
        <v>#DIV/0!</v>
      </c>
      <c r="U67" s="47" t="e">
        <f t="shared" si="7"/>
        <v>#DIV/0!</v>
      </c>
      <c r="V67" s="47" t="e">
        <f t="shared" si="8"/>
        <v>#DIV/0!</v>
      </c>
      <c r="W67" s="47" t="e">
        <f t="shared" si="9"/>
        <v>#DIV/0!</v>
      </c>
      <c r="X67" s="47" t="e">
        <f t="shared" si="10"/>
        <v>#DIV/0!</v>
      </c>
      <c r="Y67" s="74" t="e">
        <f t="shared" si="11"/>
        <v>#DIV/0!</v>
      </c>
      <c r="Z67" s="48" t="e">
        <f t="shared" si="12"/>
        <v>#DIV/0!</v>
      </c>
      <c r="AA67" s="47" t="e">
        <f t="shared" si="13"/>
        <v>#DIV/0!</v>
      </c>
    </row>
    <row r="68" spans="1:27" x14ac:dyDescent="0.3">
      <c r="A68" s="19" t="s">
        <v>121</v>
      </c>
      <c r="B68" s="16" t="s">
        <v>169</v>
      </c>
      <c r="C68" s="90" t="b">
        <v>0</v>
      </c>
      <c r="D68" s="78" t="b">
        <v>0</v>
      </c>
      <c r="E68" s="78"/>
      <c r="F68" s="78"/>
      <c r="G68" s="78"/>
      <c r="H68" s="78"/>
      <c r="I68" s="78"/>
      <c r="J68" s="78"/>
      <c r="K68" s="78"/>
      <c r="L68" s="78"/>
      <c r="M68" s="78"/>
      <c r="N68" s="47" t="e">
        <f t="shared" si="0"/>
        <v>#DIV/0!</v>
      </c>
      <c r="O68" s="47" t="e">
        <f t="shared" si="1"/>
        <v>#DIV/0!</v>
      </c>
      <c r="P68" s="47" t="e">
        <f t="shared" si="2"/>
        <v>#DIV/0!</v>
      </c>
      <c r="Q68" s="47" t="e">
        <f t="shared" si="3"/>
        <v>#DIV/0!</v>
      </c>
      <c r="R68" s="47" t="e">
        <f t="shared" si="4"/>
        <v>#DIV/0!</v>
      </c>
      <c r="S68" s="47" t="e">
        <f t="shared" si="14"/>
        <v>#DIV/0!</v>
      </c>
      <c r="T68" s="47" t="e">
        <f t="shared" si="6"/>
        <v>#DIV/0!</v>
      </c>
      <c r="U68" s="47" t="e">
        <f t="shared" si="7"/>
        <v>#DIV/0!</v>
      </c>
      <c r="V68" s="47" t="e">
        <f t="shared" si="8"/>
        <v>#DIV/0!</v>
      </c>
      <c r="W68" s="47" t="e">
        <f t="shared" si="9"/>
        <v>#DIV/0!</v>
      </c>
      <c r="X68" s="47" t="e">
        <f t="shared" si="10"/>
        <v>#DIV/0!</v>
      </c>
      <c r="Y68" s="74" t="e">
        <f t="shared" si="11"/>
        <v>#DIV/0!</v>
      </c>
      <c r="Z68" s="48" t="e">
        <f t="shared" si="12"/>
        <v>#DIV/0!</v>
      </c>
      <c r="AA68" s="47" t="e">
        <f t="shared" si="13"/>
        <v>#DIV/0!</v>
      </c>
    </row>
    <row r="69" spans="1:27" x14ac:dyDescent="0.3">
      <c r="A69" s="19" t="s">
        <v>121</v>
      </c>
      <c r="B69" s="16" t="s">
        <v>171</v>
      </c>
      <c r="C69" s="90" t="b">
        <v>0</v>
      </c>
      <c r="D69" s="78" t="b">
        <v>0</v>
      </c>
      <c r="E69" s="78"/>
      <c r="F69" s="78"/>
      <c r="G69" s="78"/>
      <c r="H69" s="78"/>
      <c r="I69" s="78"/>
      <c r="J69" s="78"/>
      <c r="K69" s="78"/>
      <c r="L69" s="78"/>
      <c r="M69" s="78"/>
      <c r="N69" s="47" t="e">
        <f t="shared" si="0"/>
        <v>#DIV/0!</v>
      </c>
      <c r="O69" s="47" t="e">
        <f t="shared" si="1"/>
        <v>#DIV/0!</v>
      </c>
      <c r="P69" s="47" t="e">
        <f t="shared" si="2"/>
        <v>#DIV/0!</v>
      </c>
      <c r="Q69" s="47" t="e">
        <f t="shared" si="3"/>
        <v>#DIV/0!</v>
      </c>
      <c r="R69" s="47" t="e">
        <f t="shared" si="4"/>
        <v>#DIV/0!</v>
      </c>
      <c r="S69" s="47" t="e">
        <f t="shared" si="14"/>
        <v>#DIV/0!</v>
      </c>
      <c r="T69" s="47" t="e">
        <f t="shared" si="6"/>
        <v>#DIV/0!</v>
      </c>
      <c r="U69" s="47" t="e">
        <f t="shared" si="7"/>
        <v>#DIV/0!</v>
      </c>
      <c r="V69" s="47" t="e">
        <f t="shared" si="8"/>
        <v>#DIV/0!</v>
      </c>
      <c r="W69" s="47" t="e">
        <f t="shared" si="9"/>
        <v>#DIV/0!</v>
      </c>
      <c r="X69" s="47" t="e">
        <f t="shared" si="10"/>
        <v>#DIV/0!</v>
      </c>
      <c r="Y69" s="74" t="e">
        <f t="shared" si="11"/>
        <v>#DIV/0!</v>
      </c>
      <c r="Z69" s="48" t="e">
        <f t="shared" si="12"/>
        <v>#DIV/0!</v>
      </c>
      <c r="AA69" s="47" t="e">
        <f t="shared" si="13"/>
        <v>#DIV/0!</v>
      </c>
    </row>
    <row r="70" spans="1:27" x14ac:dyDescent="0.3">
      <c r="A70" s="19" t="s">
        <v>121</v>
      </c>
      <c r="B70" s="16" t="s">
        <v>173</v>
      </c>
      <c r="C70" s="90" t="b">
        <v>0</v>
      </c>
      <c r="D70" s="78" t="b">
        <v>0</v>
      </c>
      <c r="E70" s="78"/>
      <c r="F70" s="78"/>
      <c r="G70" s="78"/>
      <c r="H70" s="78"/>
      <c r="I70" s="78"/>
      <c r="J70" s="78"/>
      <c r="K70" s="78"/>
      <c r="L70" s="78"/>
      <c r="M70" s="78"/>
      <c r="N70" s="47" t="e">
        <f t="shared" ref="N70:N133" si="15">G70/(SUM($SJ$6:$SJ$335))</f>
        <v>#DIV/0!</v>
      </c>
      <c r="O70" s="47" t="e">
        <f t="shared" ref="O70:O133" si="16">E70/(SUM($SH$6:$SH$335))</f>
        <v>#DIV/0!</v>
      </c>
      <c r="P70" s="47" t="e">
        <f t="shared" ref="P70:P133" si="17">F70/(SUM($SI$6:$SI$335))</f>
        <v>#DIV/0!</v>
      </c>
      <c r="Q70" s="47" t="e">
        <f t="shared" ref="Q70:Q133" si="18">J70/(SUM($SM$6:$SM$335))</f>
        <v>#DIV/0!</v>
      </c>
      <c r="R70" s="47" t="e">
        <f t="shared" ref="R70:R133" si="19">M70/(SUM($SP$6:$SP$335))</f>
        <v>#DIV/0!</v>
      </c>
      <c r="S70" s="47" t="e">
        <f t="shared" si="14"/>
        <v>#DIV/0!</v>
      </c>
      <c r="T70" s="47" t="e">
        <f t="shared" ref="T70:T133" si="20">F70/(MAX($SI$6:$SI$335))</f>
        <v>#DIV/0!</v>
      </c>
      <c r="U70" s="47" t="e">
        <f t="shared" ref="U70:U133" si="21">E70/(MAX($SH$6:$SH$335))</f>
        <v>#DIV/0!</v>
      </c>
      <c r="V70" s="47" t="e">
        <f t="shared" ref="V70:V133" si="22">J70/(MAX($SM$6:$SM$335))</f>
        <v>#DIV/0!</v>
      </c>
      <c r="W70" s="47" t="e">
        <f t="shared" ref="W70:W133" si="23">(O70+P70+Q70+R70)/4</f>
        <v>#DIV/0!</v>
      </c>
      <c r="X70" s="47" t="e">
        <f t="shared" ref="X70:X133" si="24">(T70+U70+V70+S70)/4</f>
        <v>#DIV/0!</v>
      </c>
      <c r="Y70" s="74" t="e">
        <f t="shared" ref="Y70:Y133" si="25">IF(X70=0,620,1/X70)</f>
        <v>#DIV/0!</v>
      </c>
      <c r="Z70" s="48" t="e">
        <f t="shared" ref="Z70:Z133" si="26">Y70/(MAX($TB$6:$TB$335))</f>
        <v>#DIV/0!</v>
      </c>
      <c r="AA70" s="47" t="e">
        <f t="shared" si="13"/>
        <v>#DIV/0!</v>
      </c>
    </row>
    <row r="71" spans="1:27" x14ac:dyDescent="0.3">
      <c r="A71" s="19" t="s">
        <v>121</v>
      </c>
      <c r="B71" s="16" t="s">
        <v>175</v>
      </c>
      <c r="C71" s="90" t="b">
        <v>0</v>
      </c>
      <c r="D71" s="78" t="b">
        <v>0</v>
      </c>
      <c r="E71" s="78"/>
      <c r="F71" s="78"/>
      <c r="G71" s="78"/>
      <c r="H71" s="78"/>
      <c r="I71" s="78"/>
      <c r="J71" s="78"/>
      <c r="K71" s="78"/>
      <c r="L71" s="78"/>
      <c r="M71" s="78"/>
      <c r="N71" s="47" t="e">
        <f t="shared" si="15"/>
        <v>#DIV/0!</v>
      </c>
      <c r="O71" s="47" t="e">
        <f t="shared" si="16"/>
        <v>#DIV/0!</v>
      </c>
      <c r="P71" s="47" t="e">
        <f t="shared" si="17"/>
        <v>#DIV/0!</v>
      </c>
      <c r="Q71" s="47" t="e">
        <f t="shared" si="18"/>
        <v>#DIV/0!</v>
      </c>
      <c r="R71" s="47" t="e">
        <f t="shared" si="19"/>
        <v>#DIV/0!</v>
      </c>
      <c r="S71" s="47" t="e">
        <f t="shared" si="14"/>
        <v>#DIV/0!</v>
      </c>
      <c r="T71" s="47" t="e">
        <f t="shared" si="20"/>
        <v>#DIV/0!</v>
      </c>
      <c r="U71" s="47" t="e">
        <f t="shared" si="21"/>
        <v>#DIV/0!</v>
      </c>
      <c r="V71" s="47" t="e">
        <f t="shared" si="22"/>
        <v>#DIV/0!</v>
      </c>
      <c r="W71" s="47" t="e">
        <f t="shared" si="23"/>
        <v>#DIV/0!</v>
      </c>
      <c r="X71" s="47" t="e">
        <f t="shared" si="24"/>
        <v>#DIV/0!</v>
      </c>
      <c r="Y71" s="74" t="e">
        <f t="shared" si="25"/>
        <v>#DIV/0!</v>
      </c>
      <c r="Z71" s="48" t="e">
        <f t="shared" si="26"/>
        <v>#DIV/0!</v>
      </c>
      <c r="AA71" s="47" t="e">
        <f t="shared" ref="AA71:AA134" si="27">1/Y71/(MAX($TB$6:$TB$335))</f>
        <v>#DIV/0!</v>
      </c>
    </row>
    <row r="72" spans="1:27" x14ac:dyDescent="0.3">
      <c r="A72" s="19" t="s">
        <v>121</v>
      </c>
      <c r="B72" s="16" t="s">
        <v>177</v>
      </c>
      <c r="C72" s="90" t="b">
        <v>0</v>
      </c>
      <c r="D72" s="78" t="b">
        <v>0</v>
      </c>
      <c r="E72" s="78"/>
      <c r="F72" s="78"/>
      <c r="G72" s="78"/>
      <c r="H72" s="78"/>
      <c r="I72" s="78"/>
      <c r="J72" s="78"/>
      <c r="K72" s="78"/>
      <c r="L72" s="78"/>
      <c r="M72" s="78"/>
      <c r="N72" s="47" t="e">
        <f t="shared" si="15"/>
        <v>#DIV/0!</v>
      </c>
      <c r="O72" s="47" t="e">
        <f t="shared" si="16"/>
        <v>#DIV/0!</v>
      </c>
      <c r="P72" s="47" t="e">
        <f t="shared" si="17"/>
        <v>#DIV/0!</v>
      </c>
      <c r="Q72" s="47" t="e">
        <f t="shared" si="18"/>
        <v>#DIV/0!</v>
      </c>
      <c r="R72" s="47" t="e">
        <f t="shared" si="19"/>
        <v>#DIV/0!</v>
      </c>
      <c r="S72" s="47" t="e">
        <f t="shared" si="14"/>
        <v>#DIV/0!</v>
      </c>
      <c r="T72" s="47" t="e">
        <f t="shared" si="20"/>
        <v>#DIV/0!</v>
      </c>
      <c r="U72" s="47" t="e">
        <f t="shared" si="21"/>
        <v>#DIV/0!</v>
      </c>
      <c r="V72" s="47" t="e">
        <f t="shared" si="22"/>
        <v>#DIV/0!</v>
      </c>
      <c r="W72" s="47" t="e">
        <f t="shared" si="23"/>
        <v>#DIV/0!</v>
      </c>
      <c r="X72" s="47" t="e">
        <f t="shared" si="24"/>
        <v>#DIV/0!</v>
      </c>
      <c r="Y72" s="74" t="e">
        <f t="shared" si="25"/>
        <v>#DIV/0!</v>
      </c>
      <c r="Z72" s="48" t="e">
        <f t="shared" si="26"/>
        <v>#DIV/0!</v>
      </c>
      <c r="AA72" s="47" t="e">
        <f t="shared" si="27"/>
        <v>#DIV/0!</v>
      </c>
    </row>
    <row r="73" spans="1:27" x14ac:dyDescent="0.3">
      <c r="A73" s="19" t="s">
        <v>121</v>
      </c>
      <c r="B73" s="16" t="s">
        <v>181</v>
      </c>
      <c r="C73" s="90" t="b">
        <v>0</v>
      </c>
      <c r="D73" s="78" t="b">
        <v>0</v>
      </c>
      <c r="E73" s="78"/>
      <c r="F73" s="78"/>
      <c r="G73" s="78"/>
      <c r="H73" s="78"/>
      <c r="I73" s="78"/>
      <c r="J73" s="78"/>
      <c r="K73" s="78"/>
      <c r="L73" s="78"/>
      <c r="M73" s="78"/>
      <c r="N73" s="47" t="e">
        <f t="shared" si="15"/>
        <v>#DIV/0!</v>
      </c>
      <c r="O73" s="47" t="e">
        <f t="shared" si="16"/>
        <v>#DIV/0!</v>
      </c>
      <c r="P73" s="47" t="e">
        <f t="shared" si="17"/>
        <v>#DIV/0!</v>
      </c>
      <c r="Q73" s="47" t="e">
        <f t="shared" si="18"/>
        <v>#DIV/0!</v>
      </c>
      <c r="R73" s="47" t="e">
        <f t="shared" si="19"/>
        <v>#DIV/0!</v>
      </c>
      <c r="S73" s="47" t="e">
        <f t="shared" si="14"/>
        <v>#DIV/0!</v>
      </c>
      <c r="T73" s="47" t="e">
        <f t="shared" si="20"/>
        <v>#DIV/0!</v>
      </c>
      <c r="U73" s="47" t="e">
        <f t="shared" si="21"/>
        <v>#DIV/0!</v>
      </c>
      <c r="V73" s="47" t="e">
        <f t="shared" si="22"/>
        <v>#DIV/0!</v>
      </c>
      <c r="W73" s="47" t="e">
        <f t="shared" si="23"/>
        <v>#DIV/0!</v>
      </c>
      <c r="X73" s="47" t="e">
        <f t="shared" si="24"/>
        <v>#DIV/0!</v>
      </c>
      <c r="Y73" s="74" t="e">
        <f t="shared" si="25"/>
        <v>#DIV/0!</v>
      </c>
      <c r="Z73" s="48" t="e">
        <f t="shared" si="26"/>
        <v>#DIV/0!</v>
      </c>
      <c r="AA73" s="47" t="e">
        <f t="shared" si="27"/>
        <v>#DIV/0!</v>
      </c>
    </row>
    <row r="74" spans="1:27" x14ac:dyDescent="0.3">
      <c r="A74" s="19" t="s">
        <v>121</v>
      </c>
      <c r="B74" s="16" t="s">
        <v>182</v>
      </c>
      <c r="C74" s="90" t="b">
        <v>0</v>
      </c>
      <c r="D74" s="78" t="b">
        <v>0</v>
      </c>
      <c r="E74" s="78"/>
      <c r="F74" s="78"/>
      <c r="G74" s="78"/>
      <c r="H74" s="78"/>
      <c r="I74" s="78"/>
      <c r="J74" s="78"/>
      <c r="K74" s="78"/>
      <c r="L74" s="78"/>
      <c r="M74" s="78"/>
      <c r="N74" s="47" t="e">
        <f t="shared" si="15"/>
        <v>#DIV/0!</v>
      </c>
      <c r="O74" s="47" t="e">
        <f t="shared" si="16"/>
        <v>#DIV/0!</v>
      </c>
      <c r="P74" s="47" t="e">
        <f t="shared" si="17"/>
        <v>#DIV/0!</v>
      </c>
      <c r="Q74" s="47" t="e">
        <f t="shared" si="18"/>
        <v>#DIV/0!</v>
      </c>
      <c r="R74" s="47" t="e">
        <f t="shared" si="19"/>
        <v>#DIV/0!</v>
      </c>
      <c r="S74" s="47" t="e">
        <f t="shared" si="14"/>
        <v>#DIV/0!</v>
      </c>
      <c r="T74" s="47" t="e">
        <f t="shared" si="20"/>
        <v>#DIV/0!</v>
      </c>
      <c r="U74" s="47" t="e">
        <f t="shared" si="21"/>
        <v>#DIV/0!</v>
      </c>
      <c r="V74" s="47" t="e">
        <f t="shared" si="22"/>
        <v>#DIV/0!</v>
      </c>
      <c r="W74" s="47" t="e">
        <f t="shared" si="23"/>
        <v>#DIV/0!</v>
      </c>
      <c r="X74" s="47" t="e">
        <f t="shared" si="24"/>
        <v>#DIV/0!</v>
      </c>
      <c r="Y74" s="74" t="e">
        <f t="shared" si="25"/>
        <v>#DIV/0!</v>
      </c>
      <c r="Z74" s="48" t="e">
        <f t="shared" si="26"/>
        <v>#DIV/0!</v>
      </c>
      <c r="AA74" s="47" t="e">
        <f t="shared" si="27"/>
        <v>#DIV/0!</v>
      </c>
    </row>
    <row r="75" spans="1:27" x14ac:dyDescent="0.3">
      <c r="A75" s="19" t="s">
        <v>121</v>
      </c>
      <c r="B75" s="16" t="s">
        <v>184</v>
      </c>
      <c r="C75" s="90" t="b">
        <v>0</v>
      </c>
      <c r="D75" s="78" t="b">
        <v>0</v>
      </c>
      <c r="E75" s="78"/>
      <c r="F75" s="78"/>
      <c r="G75" s="78"/>
      <c r="H75" s="78"/>
      <c r="I75" s="78"/>
      <c r="J75" s="78"/>
      <c r="K75" s="78"/>
      <c r="L75" s="78"/>
      <c r="M75" s="78"/>
      <c r="N75" s="47" t="e">
        <f t="shared" si="15"/>
        <v>#DIV/0!</v>
      </c>
      <c r="O75" s="47" t="e">
        <f t="shared" si="16"/>
        <v>#DIV/0!</v>
      </c>
      <c r="P75" s="47" t="e">
        <f t="shared" si="17"/>
        <v>#DIV/0!</v>
      </c>
      <c r="Q75" s="47" t="e">
        <f t="shared" si="18"/>
        <v>#DIV/0!</v>
      </c>
      <c r="R75" s="47" t="e">
        <f t="shared" si="19"/>
        <v>#DIV/0!</v>
      </c>
      <c r="S75" s="47" t="e">
        <f t="shared" si="14"/>
        <v>#DIV/0!</v>
      </c>
      <c r="T75" s="47" t="e">
        <f t="shared" si="20"/>
        <v>#DIV/0!</v>
      </c>
      <c r="U75" s="47" t="e">
        <f t="shared" si="21"/>
        <v>#DIV/0!</v>
      </c>
      <c r="V75" s="47" t="e">
        <f t="shared" si="22"/>
        <v>#DIV/0!</v>
      </c>
      <c r="W75" s="47" t="e">
        <f t="shared" si="23"/>
        <v>#DIV/0!</v>
      </c>
      <c r="X75" s="47" t="e">
        <f t="shared" si="24"/>
        <v>#DIV/0!</v>
      </c>
      <c r="Y75" s="74" t="e">
        <f t="shared" si="25"/>
        <v>#DIV/0!</v>
      </c>
      <c r="Z75" s="48" t="e">
        <f t="shared" si="26"/>
        <v>#DIV/0!</v>
      </c>
      <c r="AA75" s="47" t="e">
        <f t="shared" si="27"/>
        <v>#DIV/0!</v>
      </c>
    </row>
    <row r="76" spans="1:27" x14ac:dyDescent="0.3">
      <c r="A76" s="19" t="s">
        <v>121</v>
      </c>
      <c r="B76" s="16" t="s">
        <v>188</v>
      </c>
      <c r="C76" s="90" t="b">
        <v>0</v>
      </c>
      <c r="D76" s="78" t="b">
        <v>1</v>
      </c>
      <c r="E76" s="78">
        <v>2</v>
      </c>
      <c r="F76" s="78"/>
      <c r="G76" s="143"/>
      <c r="H76" s="143"/>
      <c r="I76" s="143">
        <v>2</v>
      </c>
      <c r="J76" s="143">
        <v>3</v>
      </c>
      <c r="K76" s="78"/>
      <c r="L76" s="78"/>
      <c r="M76" s="78"/>
      <c r="N76" s="47" t="e">
        <f t="shared" si="15"/>
        <v>#DIV/0!</v>
      </c>
      <c r="O76" s="47" t="e">
        <f t="shared" si="16"/>
        <v>#DIV/0!</v>
      </c>
      <c r="P76" s="47" t="e">
        <f t="shared" si="17"/>
        <v>#DIV/0!</v>
      </c>
      <c r="Q76" s="47" t="e">
        <f t="shared" si="18"/>
        <v>#DIV/0!</v>
      </c>
      <c r="R76" s="47" t="e">
        <f t="shared" si="19"/>
        <v>#DIV/0!</v>
      </c>
      <c r="S76" s="47" t="e">
        <f t="shared" si="14"/>
        <v>#DIV/0!</v>
      </c>
      <c r="T76" s="47" t="e">
        <f t="shared" si="20"/>
        <v>#DIV/0!</v>
      </c>
      <c r="U76" s="47" t="e">
        <f t="shared" si="21"/>
        <v>#DIV/0!</v>
      </c>
      <c r="V76" s="47" t="e">
        <f t="shared" si="22"/>
        <v>#DIV/0!</v>
      </c>
      <c r="W76" s="47" t="e">
        <f t="shared" si="23"/>
        <v>#DIV/0!</v>
      </c>
      <c r="X76" s="47" t="e">
        <f t="shared" si="24"/>
        <v>#DIV/0!</v>
      </c>
      <c r="Y76" s="74" t="e">
        <f t="shared" si="25"/>
        <v>#DIV/0!</v>
      </c>
      <c r="Z76" s="48" t="e">
        <f t="shared" si="26"/>
        <v>#DIV/0!</v>
      </c>
      <c r="AA76" s="47" t="e">
        <f t="shared" si="27"/>
        <v>#DIV/0!</v>
      </c>
    </row>
    <row r="77" spans="1:27" x14ac:dyDescent="0.3">
      <c r="A77" s="19" t="s">
        <v>121</v>
      </c>
      <c r="B77" s="16" t="s">
        <v>191</v>
      </c>
      <c r="C77" s="90" t="b">
        <v>0</v>
      </c>
      <c r="D77" s="78" t="b">
        <v>0</v>
      </c>
      <c r="E77" s="78"/>
      <c r="F77" s="78"/>
      <c r="G77" s="78"/>
      <c r="H77" s="78"/>
      <c r="I77" s="78"/>
      <c r="J77" s="78"/>
      <c r="K77" s="78"/>
      <c r="L77" s="78"/>
      <c r="M77" s="78"/>
      <c r="N77" s="47" t="e">
        <f t="shared" si="15"/>
        <v>#DIV/0!</v>
      </c>
      <c r="O77" s="47" t="e">
        <f t="shared" si="16"/>
        <v>#DIV/0!</v>
      </c>
      <c r="P77" s="47" t="e">
        <f t="shared" si="17"/>
        <v>#DIV/0!</v>
      </c>
      <c r="Q77" s="47" t="e">
        <f t="shared" si="18"/>
        <v>#DIV/0!</v>
      </c>
      <c r="R77" s="47" t="e">
        <f t="shared" si="19"/>
        <v>#DIV/0!</v>
      </c>
      <c r="S77" s="47" t="e">
        <f t="shared" si="14"/>
        <v>#DIV/0!</v>
      </c>
      <c r="T77" s="47" t="e">
        <f t="shared" si="20"/>
        <v>#DIV/0!</v>
      </c>
      <c r="U77" s="47" t="e">
        <f t="shared" si="21"/>
        <v>#DIV/0!</v>
      </c>
      <c r="V77" s="47" t="e">
        <f t="shared" si="22"/>
        <v>#DIV/0!</v>
      </c>
      <c r="W77" s="47" t="e">
        <f t="shared" si="23"/>
        <v>#DIV/0!</v>
      </c>
      <c r="X77" s="47" t="e">
        <f t="shared" si="24"/>
        <v>#DIV/0!</v>
      </c>
      <c r="Y77" s="74" t="e">
        <f t="shared" si="25"/>
        <v>#DIV/0!</v>
      </c>
      <c r="Z77" s="48" t="e">
        <f t="shared" si="26"/>
        <v>#DIV/0!</v>
      </c>
      <c r="AA77" s="47" t="e">
        <f t="shared" si="27"/>
        <v>#DIV/0!</v>
      </c>
    </row>
    <row r="78" spans="1:27" x14ac:dyDescent="0.3">
      <c r="A78" s="19" t="s">
        <v>121</v>
      </c>
      <c r="B78" s="16" t="s">
        <v>192</v>
      </c>
      <c r="C78" s="90" t="b">
        <v>0</v>
      </c>
      <c r="D78" s="78" t="b">
        <v>0</v>
      </c>
      <c r="E78" s="78"/>
      <c r="F78" s="78"/>
      <c r="G78" s="78"/>
      <c r="H78" s="78"/>
      <c r="I78" s="78"/>
      <c r="J78" s="78"/>
      <c r="K78" s="78"/>
      <c r="L78" s="78"/>
      <c r="M78" s="78"/>
      <c r="N78" s="47" t="e">
        <f t="shared" si="15"/>
        <v>#DIV/0!</v>
      </c>
      <c r="O78" s="47" t="e">
        <f t="shared" si="16"/>
        <v>#DIV/0!</v>
      </c>
      <c r="P78" s="47" t="e">
        <f t="shared" si="17"/>
        <v>#DIV/0!</v>
      </c>
      <c r="Q78" s="47" t="e">
        <f t="shared" si="18"/>
        <v>#DIV/0!</v>
      </c>
      <c r="R78" s="47" t="e">
        <f t="shared" si="19"/>
        <v>#DIV/0!</v>
      </c>
      <c r="S78" s="47" t="e">
        <f t="shared" si="14"/>
        <v>#DIV/0!</v>
      </c>
      <c r="T78" s="47" t="e">
        <f t="shared" si="20"/>
        <v>#DIV/0!</v>
      </c>
      <c r="U78" s="47" t="e">
        <f t="shared" si="21"/>
        <v>#DIV/0!</v>
      </c>
      <c r="V78" s="47" t="e">
        <f t="shared" si="22"/>
        <v>#DIV/0!</v>
      </c>
      <c r="W78" s="47" t="e">
        <f t="shared" si="23"/>
        <v>#DIV/0!</v>
      </c>
      <c r="X78" s="47" t="e">
        <f t="shared" si="24"/>
        <v>#DIV/0!</v>
      </c>
      <c r="Y78" s="74" t="e">
        <f t="shared" si="25"/>
        <v>#DIV/0!</v>
      </c>
      <c r="Z78" s="48" t="e">
        <f t="shared" si="26"/>
        <v>#DIV/0!</v>
      </c>
      <c r="AA78" s="47" t="e">
        <f t="shared" si="27"/>
        <v>#DIV/0!</v>
      </c>
    </row>
    <row r="79" spans="1:27" x14ac:dyDescent="0.3">
      <c r="A79" s="19" t="s">
        <v>121</v>
      </c>
      <c r="B79" s="16" t="s">
        <v>196</v>
      </c>
      <c r="C79" s="90" t="b">
        <v>0</v>
      </c>
      <c r="D79" s="78" t="b">
        <v>0</v>
      </c>
      <c r="E79" s="78"/>
      <c r="F79" s="78"/>
      <c r="G79" s="78"/>
      <c r="H79" s="78"/>
      <c r="I79" s="78"/>
      <c r="J79" s="78"/>
      <c r="K79" s="78"/>
      <c r="L79" s="78"/>
      <c r="M79" s="78"/>
      <c r="N79" s="47" t="e">
        <f t="shared" si="15"/>
        <v>#DIV/0!</v>
      </c>
      <c r="O79" s="47" t="e">
        <f t="shared" si="16"/>
        <v>#DIV/0!</v>
      </c>
      <c r="P79" s="47" t="e">
        <f t="shared" si="17"/>
        <v>#DIV/0!</v>
      </c>
      <c r="Q79" s="47" t="e">
        <f t="shared" si="18"/>
        <v>#DIV/0!</v>
      </c>
      <c r="R79" s="47" t="e">
        <f t="shared" si="19"/>
        <v>#DIV/0!</v>
      </c>
      <c r="S79" s="47" t="e">
        <f t="shared" si="14"/>
        <v>#DIV/0!</v>
      </c>
      <c r="T79" s="47" t="e">
        <f t="shared" si="20"/>
        <v>#DIV/0!</v>
      </c>
      <c r="U79" s="47" t="e">
        <f t="shared" si="21"/>
        <v>#DIV/0!</v>
      </c>
      <c r="V79" s="47" t="e">
        <f t="shared" si="22"/>
        <v>#DIV/0!</v>
      </c>
      <c r="W79" s="47" t="e">
        <f t="shared" si="23"/>
        <v>#DIV/0!</v>
      </c>
      <c r="X79" s="47" t="e">
        <f t="shared" si="24"/>
        <v>#DIV/0!</v>
      </c>
      <c r="Y79" s="74" t="e">
        <f t="shared" si="25"/>
        <v>#DIV/0!</v>
      </c>
      <c r="Z79" s="48" t="e">
        <f t="shared" si="26"/>
        <v>#DIV/0!</v>
      </c>
      <c r="AA79" s="47" t="e">
        <f t="shared" si="27"/>
        <v>#DIV/0!</v>
      </c>
    </row>
    <row r="80" spans="1:27" x14ac:dyDescent="0.3">
      <c r="A80" s="19" t="s">
        <v>121</v>
      </c>
      <c r="B80" s="16" t="s">
        <v>197</v>
      </c>
      <c r="C80" s="90" t="b">
        <v>0</v>
      </c>
      <c r="D80" s="78" t="b">
        <v>1</v>
      </c>
      <c r="E80" s="78">
        <v>0</v>
      </c>
      <c r="F80" s="78"/>
      <c r="G80" s="143">
        <v>1</v>
      </c>
      <c r="H80" s="143"/>
      <c r="I80" s="143">
        <v>1</v>
      </c>
      <c r="J80" s="143">
        <v>0</v>
      </c>
      <c r="K80" s="78"/>
      <c r="L80" s="78"/>
      <c r="M80" s="78"/>
      <c r="N80" s="47" t="e">
        <f t="shared" si="15"/>
        <v>#DIV/0!</v>
      </c>
      <c r="O80" s="47" t="e">
        <f t="shared" si="16"/>
        <v>#DIV/0!</v>
      </c>
      <c r="P80" s="47" t="e">
        <f t="shared" si="17"/>
        <v>#DIV/0!</v>
      </c>
      <c r="Q80" s="47" t="e">
        <f t="shared" si="18"/>
        <v>#DIV/0!</v>
      </c>
      <c r="R80" s="47" t="e">
        <f t="shared" si="19"/>
        <v>#DIV/0!</v>
      </c>
      <c r="S80" s="47" t="e">
        <f t="shared" si="14"/>
        <v>#DIV/0!</v>
      </c>
      <c r="T80" s="47" t="e">
        <f t="shared" si="20"/>
        <v>#DIV/0!</v>
      </c>
      <c r="U80" s="47" t="e">
        <f t="shared" si="21"/>
        <v>#DIV/0!</v>
      </c>
      <c r="V80" s="47" t="e">
        <f t="shared" si="22"/>
        <v>#DIV/0!</v>
      </c>
      <c r="W80" s="47" t="e">
        <f t="shared" si="23"/>
        <v>#DIV/0!</v>
      </c>
      <c r="X80" s="47" t="e">
        <f t="shared" si="24"/>
        <v>#DIV/0!</v>
      </c>
      <c r="Y80" s="74" t="e">
        <f t="shared" si="25"/>
        <v>#DIV/0!</v>
      </c>
      <c r="Z80" s="48" t="e">
        <f t="shared" si="26"/>
        <v>#DIV/0!</v>
      </c>
      <c r="AA80" s="47" t="e">
        <f t="shared" si="27"/>
        <v>#DIV/0!</v>
      </c>
    </row>
    <row r="81" spans="1:27" x14ac:dyDescent="0.3">
      <c r="A81" s="19" t="s">
        <v>121</v>
      </c>
      <c r="B81" s="16" t="s">
        <v>199</v>
      </c>
      <c r="C81" s="90" t="b">
        <v>0</v>
      </c>
      <c r="D81" s="78" t="b">
        <v>0</v>
      </c>
      <c r="E81" s="78"/>
      <c r="F81" s="78"/>
      <c r="G81" s="78"/>
      <c r="H81" s="78"/>
      <c r="I81" s="78"/>
      <c r="J81" s="78"/>
      <c r="K81" s="78"/>
      <c r="L81" s="78"/>
      <c r="M81" s="78"/>
      <c r="N81" s="47" t="e">
        <f t="shared" si="15"/>
        <v>#DIV/0!</v>
      </c>
      <c r="O81" s="47" t="e">
        <f t="shared" si="16"/>
        <v>#DIV/0!</v>
      </c>
      <c r="P81" s="47" t="e">
        <f t="shared" si="17"/>
        <v>#DIV/0!</v>
      </c>
      <c r="Q81" s="47" t="e">
        <f t="shared" si="18"/>
        <v>#DIV/0!</v>
      </c>
      <c r="R81" s="47" t="e">
        <f t="shared" si="19"/>
        <v>#DIV/0!</v>
      </c>
      <c r="S81" s="47" t="e">
        <f t="shared" si="14"/>
        <v>#DIV/0!</v>
      </c>
      <c r="T81" s="47" t="e">
        <f t="shared" si="20"/>
        <v>#DIV/0!</v>
      </c>
      <c r="U81" s="47" t="e">
        <f t="shared" si="21"/>
        <v>#DIV/0!</v>
      </c>
      <c r="V81" s="47" t="e">
        <f t="shared" si="22"/>
        <v>#DIV/0!</v>
      </c>
      <c r="W81" s="47" t="e">
        <f t="shared" si="23"/>
        <v>#DIV/0!</v>
      </c>
      <c r="X81" s="47" t="e">
        <f t="shared" si="24"/>
        <v>#DIV/0!</v>
      </c>
      <c r="Y81" s="74" t="e">
        <f t="shared" si="25"/>
        <v>#DIV/0!</v>
      </c>
      <c r="Z81" s="48" t="e">
        <f t="shared" si="26"/>
        <v>#DIV/0!</v>
      </c>
      <c r="AA81" s="47" t="e">
        <f t="shared" si="27"/>
        <v>#DIV/0!</v>
      </c>
    </row>
    <row r="82" spans="1:27" x14ac:dyDescent="0.3">
      <c r="A82" s="19" t="s">
        <v>121</v>
      </c>
      <c r="B82" s="16" t="s">
        <v>201</v>
      </c>
      <c r="C82" s="90" t="b">
        <v>0</v>
      </c>
      <c r="D82" s="78" t="b">
        <v>0</v>
      </c>
      <c r="E82" s="78"/>
      <c r="F82" s="78"/>
      <c r="G82" s="78"/>
      <c r="H82" s="78"/>
      <c r="I82" s="78"/>
      <c r="J82" s="78"/>
      <c r="K82" s="78"/>
      <c r="L82" s="78"/>
      <c r="M82" s="78"/>
      <c r="N82" s="47" t="e">
        <f t="shared" si="15"/>
        <v>#DIV/0!</v>
      </c>
      <c r="O82" s="47" t="e">
        <f t="shared" si="16"/>
        <v>#DIV/0!</v>
      </c>
      <c r="P82" s="47" t="e">
        <f t="shared" si="17"/>
        <v>#DIV/0!</v>
      </c>
      <c r="Q82" s="47" t="e">
        <f t="shared" si="18"/>
        <v>#DIV/0!</v>
      </c>
      <c r="R82" s="47" t="e">
        <f t="shared" si="19"/>
        <v>#DIV/0!</v>
      </c>
      <c r="S82" s="47" t="e">
        <f t="shared" si="14"/>
        <v>#DIV/0!</v>
      </c>
      <c r="T82" s="47" t="e">
        <f t="shared" si="20"/>
        <v>#DIV/0!</v>
      </c>
      <c r="U82" s="47" t="e">
        <f t="shared" si="21"/>
        <v>#DIV/0!</v>
      </c>
      <c r="V82" s="47" t="e">
        <f t="shared" si="22"/>
        <v>#DIV/0!</v>
      </c>
      <c r="W82" s="47" t="e">
        <f t="shared" si="23"/>
        <v>#DIV/0!</v>
      </c>
      <c r="X82" s="47" t="e">
        <f t="shared" si="24"/>
        <v>#DIV/0!</v>
      </c>
      <c r="Y82" s="74" t="e">
        <f t="shared" si="25"/>
        <v>#DIV/0!</v>
      </c>
      <c r="Z82" s="48" t="e">
        <f t="shared" si="26"/>
        <v>#DIV/0!</v>
      </c>
      <c r="AA82" s="47" t="e">
        <f t="shared" si="27"/>
        <v>#DIV/0!</v>
      </c>
    </row>
    <row r="83" spans="1:27" x14ac:dyDescent="0.3">
      <c r="A83" s="19" t="s">
        <v>121</v>
      </c>
      <c r="B83" s="16" t="s">
        <v>203</v>
      </c>
      <c r="C83" s="90" t="b">
        <v>0</v>
      </c>
      <c r="D83" s="78" t="b">
        <v>0</v>
      </c>
      <c r="E83" s="78"/>
      <c r="F83" s="78"/>
      <c r="G83" s="78"/>
      <c r="H83" s="78"/>
      <c r="I83" s="78"/>
      <c r="J83" s="78"/>
      <c r="K83" s="78"/>
      <c r="L83" s="78"/>
      <c r="M83" s="78"/>
      <c r="N83" s="47" t="e">
        <f t="shared" si="15"/>
        <v>#DIV/0!</v>
      </c>
      <c r="O83" s="47" t="e">
        <f t="shared" si="16"/>
        <v>#DIV/0!</v>
      </c>
      <c r="P83" s="47" t="e">
        <f t="shared" si="17"/>
        <v>#DIV/0!</v>
      </c>
      <c r="Q83" s="47" t="e">
        <f t="shared" si="18"/>
        <v>#DIV/0!</v>
      </c>
      <c r="R83" s="47" t="e">
        <f t="shared" si="19"/>
        <v>#DIV/0!</v>
      </c>
      <c r="S83" s="47" t="e">
        <f t="shared" si="14"/>
        <v>#DIV/0!</v>
      </c>
      <c r="T83" s="47" t="e">
        <f t="shared" si="20"/>
        <v>#DIV/0!</v>
      </c>
      <c r="U83" s="47" t="e">
        <f t="shared" si="21"/>
        <v>#DIV/0!</v>
      </c>
      <c r="V83" s="47" t="e">
        <f t="shared" si="22"/>
        <v>#DIV/0!</v>
      </c>
      <c r="W83" s="47" t="e">
        <f t="shared" si="23"/>
        <v>#DIV/0!</v>
      </c>
      <c r="X83" s="47" t="e">
        <f t="shared" si="24"/>
        <v>#DIV/0!</v>
      </c>
      <c r="Y83" s="74" t="e">
        <f t="shared" si="25"/>
        <v>#DIV/0!</v>
      </c>
      <c r="Z83" s="48" t="e">
        <f t="shared" si="26"/>
        <v>#DIV/0!</v>
      </c>
      <c r="AA83" s="47" t="e">
        <f t="shared" si="27"/>
        <v>#DIV/0!</v>
      </c>
    </row>
    <row r="84" spans="1:27" x14ac:dyDescent="0.3">
      <c r="A84" s="19" t="s">
        <v>205</v>
      </c>
      <c r="B84" s="16" t="s">
        <v>209</v>
      </c>
      <c r="C84" s="90" t="b">
        <v>1</v>
      </c>
      <c r="D84" s="78" t="b">
        <v>1</v>
      </c>
      <c r="E84" s="78">
        <v>1</v>
      </c>
      <c r="F84" s="78"/>
      <c r="G84" s="143">
        <v>5</v>
      </c>
      <c r="H84" s="143"/>
      <c r="I84" s="143">
        <v>6</v>
      </c>
      <c r="J84" s="143">
        <v>0</v>
      </c>
      <c r="K84" s="78"/>
      <c r="L84" s="78"/>
      <c r="M84" s="78"/>
      <c r="N84" s="47" t="e">
        <f t="shared" si="15"/>
        <v>#DIV/0!</v>
      </c>
      <c r="O84" s="47" t="e">
        <f t="shared" si="16"/>
        <v>#DIV/0!</v>
      </c>
      <c r="P84" s="47" t="e">
        <f t="shared" si="17"/>
        <v>#DIV/0!</v>
      </c>
      <c r="Q84" s="47" t="e">
        <f t="shared" si="18"/>
        <v>#DIV/0!</v>
      </c>
      <c r="R84" s="47" t="e">
        <f t="shared" si="19"/>
        <v>#DIV/0!</v>
      </c>
      <c r="S84" s="47" t="e">
        <f t="shared" ref="S84:S147" si="28">M84/MAX($SP$6:$SP$335)</f>
        <v>#DIV/0!</v>
      </c>
      <c r="T84" s="47" t="e">
        <f t="shared" si="20"/>
        <v>#DIV/0!</v>
      </c>
      <c r="U84" s="47" t="e">
        <f t="shared" si="21"/>
        <v>#DIV/0!</v>
      </c>
      <c r="V84" s="47" t="e">
        <f t="shared" si="22"/>
        <v>#DIV/0!</v>
      </c>
      <c r="W84" s="47" t="e">
        <f t="shared" si="23"/>
        <v>#DIV/0!</v>
      </c>
      <c r="X84" s="47" t="e">
        <f t="shared" si="24"/>
        <v>#DIV/0!</v>
      </c>
      <c r="Y84" s="74" t="e">
        <f t="shared" si="25"/>
        <v>#DIV/0!</v>
      </c>
      <c r="Z84" s="48" t="e">
        <f t="shared" si="26"/>
        <v>#DIV/0!</v>
      </c>
      <c r="AA84" s="47" t="e">
        <f t="shared" si="27"/>
        <v>#DIV/0!</v>
      </c>
    </row>
    <row r="85" spans="1:27" x14ac:dyDescent="0.3">
      <c r="A85" s="19" t="s">
        <v>205</v>
      </c>
      <c r="B85" s="16" t="s">
        <v>210</v>
      </c>
      <c r="C85" s="90" t="b">
        <v>0</v>
      </c>
      <c r="D85" s="78" t="b">
        <v>0</v>
      </c>
      <c r="E85" s="78"/>
      <c r="F85" s="78"/>
      <c r="G85" s="78"/>
      <c r="H85" s="78"/>
      <c r="I85" s="78"/>
      <c r="J85" s="78"/>
      <c r="K85" s="78"/>
      <c r="L85" s="78"/>
      <c r="M85" s="78"/>
      <c r="N85" s="47" t="e">
        <f t="shared" si="15"/>
        <v>#DIV/0!</v>
      </c>
      <c r="O85" s="47" t="e">
        <f t="shared" si="16"/>
        <v>#DIV/0!</v>
      </c>
      <c r="P85" s="47" t="e">
        <f t="shared" si="17"/>
        <v>#DIV/0!</v>
      </c>
      <c r="Q85" s="47" t="e">
        <f t="shared" si="18"/>
        <v>#DIV/0!</v>
      </c>
      <c r="R85" s="47" t="e">
        <f t="shared" si="19"/>
        <v>#DIV/0!</v>
      </c>
      <c r="S85" s="47" t="e">
        <f t="shared" si="28"/>
        <v>#DIV/0!</v>
      </c>
      <c r="T85" s="47" t="e">
        <f t="shared" si="20"/>
        <v>#DIV/0!</v>
      </c>
      <c r="U85" s="47" t="e">
        <f t="shared" si="21"/>
        <v>#DIV/0!</v>
      </c>
      <c r="V85" s="47" t="e">
        <f t="shared" si="22"/>
        <v>#DIV/0!</v>
      </c>
      <c r="W85" s="47" t="e">
        <f t="shared" si="23"/>
        <v>#DIV/0!</v>
      </c>
      <c r="X85" s="47" t="e">
        <f t="shared" si="24"/>
        <v>#DIV/0!</v>
      </c>
      <c r="Y85" s="74" t="e">
        <f t="shared" si="25"/>
        <v>#DIV/0!</v>
      </c>
      <c r="Z85" s="48" t="e">
        <f t="shared" si="26"/>
        <v>#DIV/0!</v>
      </c>
      <c r="AA85" s="47" t="e">
        <f t="shared" si="27"/>
        <v>#DIV/0!</v>
      </c>
    </row>
    <row r="86" spans="1:27" x14ac:dyDescent="0.3">
      <c r="A86" s="19" t="s">
        <v>205</v>
      </c>
      <c r="B86" s="16" t="s">
        <v>212</v>
      </c>
      <c r="C86" s="90" t="b">
        <v>1</v>
      </c>
      <c r="D86" s="78" t="b">
        <v>0</v>
      </c>
      <c r="E86" s="78"/>
      <c r="F86" s="78"/>
      <c r="G86" s="78"/>
      <c r="H86" s="78"/>
      <c r="I86" s="78"/>
      <c r="J86" s="78"/>
      <c r="K86" s="78"/>
      <c r="L86" s="78"/>
      <c r="M86" s="78"/>
      <c r="N86" s="47" t="e">
        <f t="shared" si="15"/>
        <v>#DIV/0!</v>
      </c>
      <c r="O86" s="47" t="e">
        <f t="shared" si="16"/>
        <v>#DIV/0!</v>
      </c>
      <c r="P86" s="47" t="e">
        <f t="shared" si="17"/>
        <v>#DIV/0!</v>
      </c>
      <c r="Q86" s="47" t="e">
        <f t="shared" si="18"/>
        <v>#DIV/0!</v>
      </c>
      <c r="R86" s="47" t="e">
        <f t="shared" si="19"/>
        <v>#DIV/0!</v>
      </c>
      <c r="S86" s="47" t="e">
        <f t="shared" si="28"/>
        <v>#DIV/0!</v>
      </c>
      <c r="T86" s="47" t="e">
        <f t="shared" si="20"/>
        <v>#DIV/0!</v>
      </c>
      <c r="U86" s="47" t="e">
        <f t="shared" si="21"/>
        <v>#DIV/0!</v>
      </c>
      <c r="V86" s="47" t="e">
        <f t="shared" si="22"/>
        <v>#DIV/0!</v>
      </c>
      <c r="W86" s="47" t="e">
        <f t="shared" si="23"/>
        <v>#DIV/0!</v>
      </c>
      <c r="X86" s="47" t="e">
        <f t="shared" si="24"/>
        <v>#DIV/0!</v>
      </c>
      <c r="Y86" s="74" t="e">
        <f t="shared" si="25"/>
        <v>#DIV/0!</v>
      </c>
      <c r="Z86" s="48" t="e">
        <f t="shared" si="26"/>
        <v>#DIV/0!</v>
      </c>
      <c r="AA86" s="47" t="e">
        <f t="shared" si="27"/>
        <v>#DIV/0!</v>
      </c>
    </row>
    <row r="87" spans="1:27" x14ac:dyDescent="0.3">
      <c r="A87" s="19" t="s">
        <v>205</v>
      </c>
      <c r="B87" s="16" t="s">
        <v>214</v>
      </c>
      <c r="C87" s="90" t="b">
        <v>1</v>
      </c>
      <c r="D87" s="78" t="b">
        <v>0</v>
      </c>
      <c r="E87" s="78"/>
      <c r="F87" s="78"/>
      <c r="G87" s="78"/>
      <c r="H87" s="78"/>
      <c r="I87" s="78"/>
      <c r="J87" s="78"/>
      <c r="K87" s="78"/>
      <c r="L87" s="78"/>
      <c r="M87" s="78"/>
      <c r="N87" s="47" t="e">
        <f t="shared" si="15"/>
        <v>#DIV/0!</v>
      </c>
      <c r="O87" s="47" t="e">
        <f t="shared" si="16"/>
        <v>#DIV/0!</v>
      </c>
      <c r="P87" s="47" t="e">
        <f t="shared" si="17"/>
        <v>#DIV/0!</v>
      </c>
      <c r="Q87" s="47" t="e">
        <f t="shared" si="18"/>
        <v>#DIV/0!</v>
      </c>
      <c r="R87" s="47" t="e">
        <f t="shared" si="19"/>
        <v>#DIV/0!</v>
      </c>
      <c r="S87" s="47" t="e">
        <f t="shared" si="28"/>
        <v>#DIV/0!</v>
      </c>
      <c r="T87" s="47" t="e">
        <f t="shared" si="20"/>
        <v>#DIV/0!</v>
      </c>
      <c r="U87" s="47" t="e">
        <f t="shared" si="21"/>
        <v>#DIV/0!</v>
      </c>
      <c r="V87" s="47" t="e">
        <f t="shared" si="22"/>
        <v>#DIV/0!</v>
      </c>
      <c r="W87" s="47" t="e">
        <f t="shared" si="23"/>
        <v>#DIV/0!</v>
      </c>
      <c r="X87" s="47" t="e">
        <f t="shared" si="24"/>
        <v>#DIV/0!</v>
      </c>
      <c r="Y87" s="74" t="e">
        <f t="shared" si="25"/>
        <v>#DIV/0!</v>
      </c>
      <c r="Z87" s="48" t="e">
        <f t="shared" si="26"/>
        <v>#DIV/0!</v>
      </c>
      <c r="AA87" s="47" t="e">
        <f t="shared" si="27"/>
        <v>#DIV/0!</v>
      </c>
    </row>
    <row r="88" spans="1:27" x14ac:dyDescent="0.3">
      <c r="A88" s="19" t="s">
        <v>205</v>
      </c>
      <c r="B88" s="16" t="s">
        <v>218</v>
      </c>
      <c r="C88" s="90" t="b">
        <v>0</v>
      </c>
      <c r="D88" s="78" t="b">
        <v>0</v>
      </c>
      <c r="E88" s="78"/>
      <c r="F88" s="78"/>
      <c r="G88" s="78"/>
      <c r="H88" s="78"/>
      <c r="I88" s="78"/>
      <c r="J88" s="78"/>
      <c r="K88" s="78"/>
      <c r="L88" s="78"/>
      <c r="M88" s="78"/>
      <c r="N88" s="47" t="e">
        <f t="shared" si="15"/>
        <v>#DIV/0!</v>
      </c>
      <c r="O88" s="47" t="e">
        <f t="shared" si="16"/>
        <v>#DIV/0!</v>
      </c>
      <c r="P88" s="47" t="e">
        <f t="shared" si="17"/>
        <v>#DIV/0!</v>
      </c>
      <c r="Q88" s="47" t="e">
        <f t="shared" si="18"/>
        <v>#DIV/0!</v>
      </c>
      <c r="R88" s="47" t="e">
        <f t="shared" si="19"/>
        <v>#DIV/0!</v>
      </c>
      <c r="S88" s="47" t="e">
        <f t="shared" si="28"/>
        <v>#DIV/0!</v>
      </c>
      <c r="T88" s="47" t="e">
        <f t="shared" si="20"/>
        <v>#DIV/0!</v>
      </c>
      <c r="U88" s="47" t="e">
        <f t="shared" si="21"/>
        <v>#DIV/0!</v>
      </c>
      <c r="V88" s="47" t="e">
        <f t="shared" si="22"/>
        <v>#DIV/0!</v>
      </c>
      <c r="W88" s="47" t="e">
        <f t="shared" si="23"/>
        <v>#DIV/0!</v>
      </c>
      <c r="X88" s="47" t="e">
        <f t="shared" si="24"/>
        <v>#DIV/0!</v>
      </c>
      <c r="Y88" s="74" t="e">
        <f t="shared" si="25"/>
        <v>#DIV/0!</v>
      </c>
      <c r="Z88" s="48" t="e">
        <f t="shared" si="26"/>
        <v>#DIV/0!</v>
      </c>
      <c r="AA88" s="47" t="e">
        <f t="shared" si="27"/>
        <v>#DIV/0!</v>
      </c>
    </row>
    <row r="89" spans="1:27" x14ac:dyDescent="0.3">
      <c r="A89" s="19" t="s">
        <v>205</v>
      </c>
      <c r="B89" s="16" t="s">
        <v>219</v>
      </c>
      <c r="C89" s="90" t="b">
        <v>0</v>
      </c>
      <c r="D89" s="78" t="b">
        <v>0</v>
      </c>
      <c r="E89" s="78"/>
      <c r="F89" s="78"/>
      <c r="G89" s="78"/>
      <c r="H89" s="78"/>
      <c r="I89" s="78"/>
      <c r="J89" s="78"/>
      <c r="K89" s="78"/>
      <c r="L89" s="78"/>
      <c r="M89" s="78"/>
      <c r="N89" s="47" t="e">
        <f t="shared" si="15"/>
        <v>#DIV/0!</v>
      </c>
      <c r="O89" s="47" t="e">
        <f t="shared" si="16"/>
        <v>#DIV/0!</v>
      </c>
      <c r="P89" s="47" t="e">
        <f t="shared" si="17"/>
        <v>#DIV/0!</v>
      </c>
      <c r="Q89" s="47" t="e">
        <f t="shared" si="18"/>
        <v>#DIV/0!</v>
      </c>
      <c r="R89" s="47" t="e">
        <f t="shared" si="19"/>
        <v>#DIV/0!</v>
      </c>
      <c r="S89" s="47" t="e">
        <f t="shared" si="28"/>
        <v>#DIV/0!</v>
      </c>
      <c r="T89" s="47" t="e">
        <f t="shared" si="20"/>
        <v>#DIV/0!</v>
      </c>
      <c r="U89" s="47" t="e">
        <f t="shared" si="21"/>
        <v>#DIV/0!</v>
      </c>
      <c r="V89" s="47" t="e">
        <f t="shared" si="22"/>
        <v>#DIV/0!</v>
      </c>
      <c r="W89" s="47" t="e">
        <f t="shared" si="23"/>
        <v>#DIV/0!</v>
      </c>
      <c r="X89" s="47" t="e">
        <f t="shared" si="24"/>
        <v>#DIV/0!</v>
      </c>
      <c r="Y89" s="74" t="e">
        <f t="shared" si="25"/>
        <v>#DIV/0!</v>
      </c>
      <c r="Z89" s="48" t="e">
        <f t="shared" si="26"/>
        <v>#DIV/0!</v>
      </c>
      <c r="AA89" s="47" t="e">
        <f t="shared" si="27"/>
        <v>#DIV/0!</v>
      </c>
    </row>
    <row r="90" spans="1:27" x14ac:dyDescent="0.3">
      <c r="A90" s="19" t="s">
        <v>205</v>
      </c>
      <c r="B90" s="16" t="s">
        <v>221</v>
      </c>
      <c r="C90" s="90" t="b">
        <v>0</v>
      </c>
      <c r="D90" s="78" t="b">
        <v>0</v>
      </c>
      <c r="E90" s="78"/>
      <c r="F90" s="78"/>
      <c r="G90" s="78"/>
      <c r="H90" s="78"/>
      <c r="I90" s="78"/>
      <c r="J90" s="78"/>
      <c r="K90" s="78"/>
      <c r="L90" s="78"/>
      <c r="M90" s="78"/>
      <c r="N90" s="47" t="e">
        <f t="shared" si="15"/>
        <v>#DIV/0!</v>
      </c>
      <c r="O90" s="47" t="e">
        <f t="shared" si="16"/>
        <v>#DIV/0!</v>
      </c>
      <c r="P90" s="47" t="e">
        <f t="shared" si="17"/>
        <v>#DIV/0!</v>
      </c>
      <c r="Q90" s="47" t="e">
        <f t="shared" si="18"/>
        <v>#DIV/0!</v>
      </c>
      <c r="R90" s="47" t="e">
        <f t="shared" si="19"/>
        <v>#DIV/0!</v>
      </c>
      <c r="S90" s="47" t="e">
        <f t="shared" si="28"/>
        <v>#DIV/0!</v>
      </c>
      <c r="T90" s="47" t="e">
        <f t="shared" si="20"/>
        <v>#DIV/0!</v>
      </c>
      <c r="U90" s="47" t="e">
        <f t="shared" si="21"/>
        <v>#DIV/0!</v>
      </c>
      <c r="V90" s="47" t="e">
        <f t="shared" si="22"/>
        <v>#DIV/0!</v>
      </c>
      <c r="W90" s="47" t="e">
        <f t="shared" si="23"/>
        <v>#DIV/0!</v>
      </c>
      <c r="X90" s="47" t="e">
        <f t="shared" si="24"/>
        <v>#DIV/0!</v>
      </c>
      <c r="Y90" s="74" t="e">
        <f t="shared" si="25"/>
        <v>#DIV/0!</v>
      </c>
      <c r="Z90" s="48" t="e">
        <f t="shared" si="26"/>
        <v>#DIV/0!</v>
      </c>
      <c r="AA90" s="47" t="e">
        <f t="shared" si="27"/>
        <v>#DIV/0!</v>
      </c>
    </row>
    <row r="91" spans="1:27" x14ac:dyDescent="0.3">
      <c r="A91" s="19" t="s">
        <v>205</v>
      </c>
      <c r="B91" s="16" t="s">
        <v>223</v>
      </c>
      <c r="C91" s="90" t="b">
        <v>1</v>
      </c>
      <c r="D91" s="78" t="b">
        <v>1</v>
      </c>
      <c r="E91" s="78">
        <v>0</v>
      </c>
      <c r="F91" s="78"/>
      <c r="G91" s="143">
        <v>1</v>
      </c>
      <c r="H91" s="143"/>
      <c r="I91" s="143">
        <v>1</v>
      </c>
      <c r="J91" s="143">
        <v>0</v>
      </c>
      <c r="K91" s="78"/>
      <c r="L91" s="78"/>
      <c r="M91" s="78"/>
      <c r="N91" s="47" t="e">
        <f t="shared" si="15"/>
        <v>#DIV/0!</v>
      </c>
      <c r="O91" s="47" t="e">
        <f t="shared" si="16"/>
        <v>#DIV/0!</v>
      </c>
      <c r="P91" s="47" t="e">
        <f t="shared" si="17"/>
        <v>#DIV/0!</v>
      </c>
      <c r="Q91" s="47" t="e">
        <f t="shared" si="18"/>
        <v>#DIV/0!</v>
      </c>
      <c r="R91" s="47" t="e">
        <f t="shared" si="19"/>
        <v>#DIV/0!</v>
      </c>
      <c r="S91" s="47" t="e">
        <f t="shared" si="28"/>
        <v>#DIV/0!</v>
      </c>
      <c r="T91" s="47" t="e">
        <f t="shared" si="20"/>
        <v>#DIV/0!</v>
      </c>
      <c r="U91" s="47" t="e">
        <f t="shared" si="21"/>
        <v>#DIV/0!</v>
      </c>
      <c r="V91" s="47" t="e">
        <f t="shared" si="22"/>
        <v>#DIV/0!</v>
      </c>
      <c r="W91" s="47" t="e">
        <f t="shared" si="23"/>
        <v>#DIV/0!</v>
      </c>
      <c r="X91" s="47" t="e">
        <f t="shared" si="24"/>
        <v>#DIV/0!</v>
      </c>
      <c r="Y91" s="74" t="e">
        <f t="shared" si="25"/>
        <v>#DIV/0!</v>
      </c>
      <c r="Z91" s="48" t="e">
        <f t="shared" si="26"/>
        <v>#DIV/0!</v>
      </c>
      <c r="AA91" s="47" t="e">
        <f t="shared" si="27"/>
        <v>#DIV/0!</v>
      </c>
    </row>
    <row r="92" spans="1:27" x14ac:dyDescent="0.3">
      <c r="A92" s="19" t="s">
        <v>205</v>
      </c>
      <c r="B92" s="16" t="s">
        <v>226</v>
      </c>
      <c r="C92" s="90" t="b">
        <v>0</v>
      </c>
      <c r="D92" s="78" t="b">
        <v>0</v>
      </c>
      <c r="E92" s="78"/>
      <c r="F92" s="78"/>
      <c r="G92" s="78"/>
      <c r="H92" s="78"/>
      <c r="I92" s="78"/>
      <c r="J92" s="78"/>
      <c r="K92" s="78"/>
      <c r="L92" s="78"/>
      <c r="M92" s="78"/>
      <c r="N92" s="47" t="e">
        <f t="shared" si="15"/>
        <v>#DIV/0!</v>
      </c>
      <c r="O92" s="47" t="e">
        <f t="shared" si="16"/>
        <v>#DIV/0!</v>
      </c>
      <c r="P92" s="47" t="e">
        <f t="shared" si="17"/>
        <v>#DIV/0!</v>
      </c>
      <c r="Q92" s="47" t="e">
        <f t="shared" si="18"/>
        <v>#DIV/0!</v>
      </c>
      <c r="R92" s="47" t="e">
        <f t="shared" si="19"/>
        <v>#DIV/0!</v>
      </c>
      <c r="S92" s="47" t="e">
        <f t="shared" si="28"/>
        <v>#DIV/0!</v>
      </c>
      <c r="T92" s="47" t="e">
        <f t="shared" si="20"/>
        <v>#DIV/0!</v>
      </c>
      <c r="U92" s="47" t="e">
        <f t="shared" si="21"/>
        <v>#DIV/0!</v>
      </c>
      <c r="V92" s="47" t="e">
        <f t="shared" si="22"/>
        <v>#DIV/0!</v>
      </c>
      <c r="W92" s="47" t="e">
        <f t="shared" si="23"/>
        <v>#DIV/0!</v>
      </c>
      <c r="X92" s="47" t="e">
        <f t="shared" si="24"/>
        <v>#DIV/0!</v>
      </c>
      <c r="Y92" s="74" t="e">
        <f t="shared" si="25"/>
        <v>#DIV/0!</v>
      </c>
      <c r="Z92" s="48" t="e">
        <f t="shared" si="26"/>
        <v>#DIV/0!</v>
      </c>
      <c r="AA92" s="47" t="e">
        <f t="shared" si="27"/>
        <v>#DIV/0!</v>
      </c>
    </row>
    <row r="93" spans="1:27" x14ac:dyDescent="0.3">
      <c r="A93" s="19" t="s">
        <v>205</v>
      </c>
      <c r="B93" s="16" t="s">
        <v>227</v>
      </c>
      <c r="C93" s="90" t="b">
        <v>1</v>
      </c>
      <c r="D93" s="78" t="b">
        <v>0</v>
      </c>
      <c r="E93" s="78"/>
      <c r="F93" s="78"/>
      <c r="G93" s="78"/>
      <c r="H93" s="78"/>
      <c r="I93" s="78"/>
      <c r="J93" s="78"/>
      <c r="K93" s="78"/>
      <c r="L93" s="78"/>
      <c r="M93" s="78"/>
      <c r="N93" s="47" t="e">
        <f t="shared" si="15"/>
        <v>#DIV/0!</v>
      </c>
      <c r="O93" s="47" t="e">
        <f t="shared" si="16"/>
        <v>#DIV/0!</v>
      </c>
      <c r="P93" s="47" t="e">
        <f t="shared" si="17"/>
        <v>#DIV/0!</v>
      </c>
      <c r="Q93" s="47" t="e">
        <f t="shared" si="18"/>
        <v>#DIV/0!</v>
      </c>
      <c r="R93" s="47" t="e">
        <f t="shared" si="19"/>
        <v>#DIV/0!</v>
      </c>
      <c r="S93" s="47" t="e">
        <f t="shared" si="28"/>
        <v>#DIV/0!</v>
      </c>
      <c r="T93" s="47" t="e">
        <f t="shared" si="20"/>
        <v>#DIV/0!</v>
      </c>
      <c r="U93" s="47" t="e">
        <f t="shared" si="21"/>
        <v>#DIV/0!</v>
      </c>
      <c r="V93" s="47" t="e">
        <f t="shared" si="22"/>
        <v>#DIV/0!</v>
      </c>
      <c r="W93" s="47" t="e">
        <f t="shared" si="23"/>
        <v>#DIV/0!</v>
      </c>
      <c r="X93" s="47" t="e">
        <f t="shared" si="24"/>
        <v>#DIV/0!</v>
      </c>
      <c r="Y93" s="74" t="e">
        <f t="shared" si="25"/>
        <v>#DIV/0!</v>
      </c>
      <c r="Z93" s="48" t="e">
        <f t="shared" si="26"/>
        <v>#DIV/0!</v>
      </c>
      <c r="AA93" s="47" t="e">
        <f t="shared" si="27"/>
        <v>#DIV/0!</v>
      </c>
    </row>
    <row r="94" spans="1:27" x14ac:dyDescent="0.3">
      <c r="A94" s="19" t="s">
        <v>229</v>
      </c>
      <c r="B94" s="16" t="s">
        <v>232</v>
      </c>
      <c r="C94" s="90" t="b">
        <v>0</v>
      </c>
      <c r="D94" s="78" t="b">
        <v>1</v>
      </c>
      <c r="E94" s="78">
        <v>0</v>
      </c>
      <c r="F94" s="78"/>
      <c r="G94" s="143">
        <v>6</v>
      </c>
      <c r="H94" s="143"/>
      <c r="I94" s="143">
        <v>6</v>
      </c>
      <c r="J94" s="143">
        <v>0</v>
      </c>
      <c r="K94" s="78"/>
      <c r="L94" s="78"/>
      <c r="M94" s="78"/>
      <c r="N94" s="47" t="e">
        <f t="shared" si="15"/>
        <v>#DIV/0!</v>
      </c>
      <c r="O94" s="47" t="e">
        <f t="shared" si="16"/>
        <v>#DIV/0!</v>
      </c>
      <c r="P94" s="47" t="e">
        <f t="shared" si="17"/>
        <v>#DIV/0!</v>
      </c>
      <c r="Q94" s="47" t="e">
        <f t="shared" si="18"/>
        <v>#DIV/0!</v>
      </c>
      <c r="R94" s="47" t="e">
        <f t="shared" si="19"/>
        <v>#DIV/0!</v>
      </c>
      <c r="S94" s="47" t="e">
        <f t="shared" si="28"/>
        <v>#DIV/0!</v>
      </c>
      <c r="T94" s="47" t="e">
        <f t="shared" si="20"/>
        <v>#DIV/0!</v>
      </c>
      <c r="U94" s="47" t="e">
        <f t="shared" si="21"/>
        <v>#DIV/0!</v>
      </c>
      <c r="V94" s="47" t="e">
        <f t="shared" si="22"/>
        <v>#DIV/0!</v>
      </c>
      <c r="W94" s="47" t="e">
        <f t="shared" si="23"/>
        <v>#DIV/0!</v>
      </c>
      <c r="X94" s="47" t="e">
        <f t="shared" si="24"/>
        <v>#DIV/0!</v>
      </c>
      <c r="Y94" s="74" t="e">
        <f t="shared" si="25"/>
        <v>#DIV/0!</v>
      </c>
      <c r="Z94" s="48" t="e">
        <f t="shared" si="26"/>
        <v>#DIV/0!</v>
      </c>
      <c r="AA94" s="47" t="e">
        <f t="shared" si="27"/>
        <v>#DIV/0!</v>
      </c>
    </row>
    <row r="95" spans="1:27" x14ac:dyDescent="0.3">
      <c r="A95" s="19" t="s">
        <v>229</v>
      </c>
      <c r="B95" s="16" t="s">
        <v>233</v>
      </c>
      <c r="C95" s="90" t="b">
        <v>0</v>
      </c>
      <c r="D95" s="78" t="b">
        <v>0</v>
      </c>
      <c r="E95" s="78"/>
      <c r="F95" s="78"/>
      <c r="G95" s="78"/>
      <c r="H95" s="78"/>
      <c r="I95" s="78"/>
      <c r="J95" s="78"/>
      <c r="K95" s="78"/>
      <c r="L95" s="78"/>
      <c r="M95" s="78"/>
      <c r="N95" s="47" t="e">
        <f t="shared" si="15"/>
        <v>#DIV/0!</v>
      </c>
      <c r="O95" s="47" t="e">
        <f t="shared" si="16"/>
        <v>#DIV/0!</v>
      </c>
      <c r="P95" s="47" t="e">
        <f t="shared" si="17"/>
        <v>#DIV/0!</v>
      </c>
      <c r="Q95" s="47" t="e">
        <f t="shared" si="18"/>
        <v>#DIV/0!</v>
      </c>
      <c r="R95" s="47" t="e">
        <f t="shared" si="19"/>
        <v>#DIV/0!</v>
      </c>
      <c r="S95" s="47" t="e">
        <f t="shared" si="28"/>
        <v>#DIV/0!</v>
      </c>
      <c r="T95" s="47" t="e">
        <f t="shared" si="20"/>
        <v>#DIV/0!</v>
      </c>
      <c r="U95" s="47" t="e">
        <f t="shared" si="21"/>
        <v>#DIV/0!</v>
      </c>
      <c r="V95" s="47" t="e">
        <f t="shared" si="22"/>
        <v>#DIV/0!</v>
      </c>
      <c r="W95" s="47" t="e">
        <f t="shared" si="23"/>
        <v>#DIV/0!</v>
      </c>
      <c r="X95" s="47" t="e">
        <f t="shared" si="24"/>
        <v>#DIV/0!</v>
      </c>
      <c r="Y95" s="74" t="e">
        <f t="shared" si="25"/>
        <v>#DIV/0!</v>
      </c>
      <c r="Z95" s="48" t="e">
        <f t="shared" si="26"/>
        <v>#DIV/0!</v>
      </c>
      <c r="AA95" s="47" t="e">
        <f t="shared" si="27"/>
        <v>#DIV/0!</v>
      </c>
    </row>
    <row r="96" spans="1:27" x14ac:dyDescent="0.3">
      <c r="A96" s="19" t="s">
        <v>229</v>
      </c>
      <c r="B96" s="16" t="s">
        <v>235</v>
      </c>
      <c r="C96" s="90" t="b">
        <v>0</v>
      </c>
      <c r="D96" s="78" t="b">
        <v>1</v>
      </c>
      <c r="E96" s="78">
        <v>0</v>
      </c>
      <c r="F96" s="78"/>
      <c r="G96" s="143">
        <v>1</v>
      </c>
      <c r="H96" s="143"/>
      <c r="I96" s="143">
        <v>1</v>
      </c>
      <c r="J96" s="143">
        <v>0</v>
      </c>
      <c r="K96" s="78"/>
      <c r="L96" s="78"/>
      <c r="M96" s="78"/>
      <c r="N96" s="47" t="e">
        <f t="shared" si="15"/>
        <v>#DIV/0!</v>
      </c>
      <c r="O96" s="47" t="e">
        <f t="shared" si="16"/>
        <v>#DIV/0!</v>
      </c>
      <c r="P96" s="47" t="e">
        <f t="shared" si="17"/>
        <v>#DIV/0!</v>
      </c>
      <c r="Q96" s="47" t="e">
        <f t="shared" si="18"/>
        <v>#DIV/0!</v>
      </c>
      <c r="R96" s="47" t="e">
        <f t="shared" si="19"/>
        <v>#DIV/0!</v>
      </c>
      <c r="S96" s="47" t="e">
        <f t="shared" si="28"/>
        <v>#DIV/0!</v>
      </c>
      <c r="T96" s="47" t="e">
        <f t="shared" si="20"/>
        <v>#DIV/0!</v>
      </c>
      <c r="U96" s="47" t="e">
        <f t="shared" si="21"/>
        <v>#DIV/0!</v>
      </c>
      <c r="V96" s="47" t="e">
        <f t="shared" si="22"/>
        <v>#DIV/0!</v>
      </c>
      <c r="W96" s="47" t="e">
        <f t="shared" si="23"/>
        <v>#DIV/0!</v>
      </c>
      <c r="X96" s="47" t="e">
        <f t="shared" si="24"/>
        <v>#DIV/0!</v>
      </c>
      <c r="Y96" s="74" t="e">
        <f t="shared" si="25"/>
        <v>#DIV/0!</v>
      </c>
      <c r="Z96" s="48" t="e">
        <f t="shared" si="26"/>
        <v>#DIV/0!</v>
      </c>
      <c r="AA96" s="47" t="e">
        <f t="shared" si="27"/>
        <v>#DIV/0!</v>
      </c>
    </row>
    <row r="97" spans="1:27" x14ac:dyDescent="0.3">
      <c r="A97" s="19" t="s">
        <v>229</v>
      </c>
      <c r="B97" s="16" t="s">
        <v>237</v>
      </c>
      <c r="C97" s="90" t="b">
        <v>0</v>
      </c>
      <c r="D97" s="78" t="b">
        <v>1</v>
      </c>
      <c r="E97" s="78">
        <v>0</v>
      </c>
      <c r="F97" s="78"/>
      <c r="G97" s="143">
        <v>3</v>
      </c>
      <c r="H97" s="143"/>
      <c r="I97" s="143">
        <v>3</v>
      </c>
      <c r="J97" s="143">
        <v>0</v>
      </c>
      <c r="K97" s="78"/>
      <c r="L97" s="78"/>
      <c r="M97" s="78"/>
      <c r="N97" s="47" t="e">
        <f t="shared" si="15"/>
        <v>#DIV/0!</v>
      </c>
      <c r="O97" s="47" t="e">
        <f t="shared" si="16"/>
        <v>#DIV/0!</v>
      </c>
      <c r="P97" s="47" t="e">
        <f t="shared" si="17"/>
        <v>#DIV/0!</v>
      </c>
      <c r="Q97" s="47" t="e">
        <f t="shared" si="18"/>
        <v>#DIV/0!</v>
      </c>
      <c r="R97" s="47" t="e">
        <f t="shared" si="19"/>
        <v>#DIV/0!</v>
      </c>
      <c r="S97" s="47" t="e">
        <f t="shared" si="28"/>
        <v>#DIV/0!</v>
      </c>
      <c r="T97" s="47" t="e">
        <f t="shared" si="20"/>
        <v>#DIV/0!</v>
      </c>
      <c r="U97" s="47" t="e">
        <f t="shared" si="21"/>
        <v>#DIV/0!</v>
      </c>
      <c r="V97" s="47" t="e">
        <f t="shared" si="22"/>
        <v>#DIV/0!</v>
      </c>
      <c r="W97" s="47" t="e">
        <f t="shared" si="23"/>
        <v>#DIV/0!</v>
      </c>
      <c r="X97" s="47" t="e">
        <f t="shared" si="24"/>
        <v>#DIV/0!</v>
      </c>
      <c r="Y97" s="74" t="e">
        <f t="shared" si="25"/>
        <v>#DIV/0!</v>
      </c>
      <c r="Z97" s="48" t="e">
        <f t="shared" si="26"/>
        <v>#DIV/0!</v>
      </c>
      <c r="AA97" s="47" t="e">
        <f t="shared" si="27"/>
        <v>#DIV/0!</v>
      </c>
    </row>
    <row r="98" spans="1:27" x14ac:dyDescent="0.3">
      <c r="A98" s="19" t="s">
        <v>229</v>
      </c>
      <c r="B98" s="16" t="s">
        <v>239</v>
      </c>
      <c r="C98" s="90" t="b">
        <v>0</v>
      </c>
      <c r="D98" s="78" t="b">
        <v>0</v>
      </c>
      <c r="E98" s="78"/>
      <c r="F98" s="78"/>
      <c r="G98" s="78"/>
      <c r="H98" s="78"/>
      <c r="I98" s="78"/>
      <c r="J98" s="78"/>
      <c r="K98" s="78"/>
      <c r="L98" s="78"/>
      <c r="M98" s="78"/>
      <c r="N98" s="47" t="e">
        <f t="shared" si="15"/>
        <v>#DIV/0!</v>
      </c>
      <c r="O98" s="47" t="e">
        <f t="shared" si="16"/>
        <v>#DIV/0!</v>
      </c>
      <c r="P98" s="47" t="e">
        <f t="shared" si="17"/>
        <v>#DIV/0!</v>
      </c>
      <c r="Q98" s="47" t="e">
        <f t="shared" si="18"/>
        <v>#DIV/0!</v>
      </c>
      <c r="R98" s="47" t="e">
        <f t="shared" si="19"/>
        <v>#DIV/0!</v>
      </c>
      <c r="S98" s="47" t="e">
        <f t="shared" si="28"/>
        <v>#DIV/0!</v>
      </c>
      <c r="T98" s="47" t="e">
        <f t="shared" si="20"/>
        <v>#DIV/0!</v>
      </c>
      <c r="U98" s="47" t="e">
        <f t="shared" si="21"/>
        <v>#DIV/0!</v>
      </c>
      <c r="V98" s="47" t="e">
        <f t="shared" si="22"/>
        <v>#DIV/0!</v>
      </c>
      <c r="W98" s="47" t="e">
        <f t="shared" si="23"/>
        <v>#DIV/0!</v>
      </c>
      <c r="X98" s="47" t="e">
        <f t="shared" si="24"/>
        <v>#DIV/0!</v>
      </c>
      <c r="Y98" s="74" t="e">
        <f t="shared" si="25"/>
        <v>#DIV/0!</v>
      </c>
      <c r="Z98" s="48" t="e">
        <f t="shared" si="26"/>
        <v>#DIV/0!</v>
      </c>
      <c r="AA98" s="47" t="e">
        <f t="shared" si="27"/>
        <v>#DIV/0!</v>
      </c>
    </row>
    <row r="99" spans="1:27" x14ac:dyDescent="0.3">
      <c r="A99" s="19" t="s">
        <v>229</v>
      </c>
      <c r="B99" s="16" t="s">
        <v>241</v>
      </c>
      <c r="C99" s="90" t="b">
        <v>0</v>
      </c>
      <c r="D99" s="78" t="b">
        <v>0</v>
      </c>
      <c r="E99" s="78"/>
      <c r="F99" s="78"/>
      <c r="G99" s="78"/>
      <c r="H99" s="78"/>
      <c r="I99" s="78"/>
      <c r="J99" s="78"/>
      <c r="K99" s="78"/>
      <c r="L99" s="78"/>
      <c r="M99" s="78"/>
      <c r="N99" s="47" t="e">
        <f t="shared" si="15"/>
        <v>#DIV/0!</v>
      </c>
      <c r="O99" s="47" t="e">
        <f t="shared" si="16"/>
        <v>#DIV/0!</v>
      </c>
      <c r="P99" s="47" t="e">
        <f t="shared" si="17"/>
        <v>#DIV/0!</v>
      </c>
      <c r="Q99" s="47" t="e">
        <f t="shared" si="18"/>
        <v>#DIV/0!</v>
      </c>
      <c r="R99" s="47" t="e">
        <f t="shared" si="19"/>
        <v>#DIV/0!</v>
      </c>
      <c r="S99" s="47" t="e">
        <f t="shared" si="28"/>
        <v>#DIV/0!</v>
      </c>
      <c r="T99" s="47" t="e">
        <f t="shared" si="20"/>
        <v>#DIV/0!</v>
      </c>
      <c r="U99" s="47" t="e">
        <f t="shared" si="21"/>
        <v>#DIV/0!</v>
      </c>
      <c r="V99" s="47" t="e">
        <f t="shared" si="22"/>
        <v>#DIV/0!</v>
      </c>
      <c r="W99" s="47" t="e">
        <f t="shared" si="23"/>
        <v>#DIV/0!</v>
      </c>
      <c r="X99" s="47" t="e">
        <f t="shared" si="24"/>
        <v>#DIV/0!</v>
      </c>
      <c r="Y99" s="74" t="e">
        <f t="shared" si="25"/>
        <v>#DIV/0!</v>
      </c>
      <c r="Z99" s="48" t="e">
        <f t="shared" si="26"/>
        <v>#DIV/0!</v>
      </c>
      <c r="AA99" s="47" t="e">
        <f t="shared" si="27"/>
        <v>#DIV/0!</v>
      </c>
    </row>
    <row r="100" spans="1:27" x14ac:dyDescent="0.3">
      <c r="A100" s="19" t="s">
        <v>229</v>
      </c>
      <c r="B100" s="16" t="s">
        <v>245</v>
      </c>
      <c r="C100" s="90" t="b">
        <v>0</v>
      </c>
      <c r="D100" s="78" t="b">
        <v>0</v>
      </c>
      <c r="E100" s="78"/>
      <c r="F100" s="78"/>
      <c r="G100" s="78"/>
      <c r="H100" s="78"/>
      <c r="I100" s="78"/>
      <c r="J100" s="78"/>
      <c r="K100" s="78"/>
      <c r="L100" s="78"/>
      <c r="M100" s="78"/>
      <c r="N100" s="47" t="e">
        <f t="shared" si="15"/>
        <v>#DIV/0!</v>
      </c>
      <c r="O100" s="47" t="e">
        <f t="shared" si="16"/>
        <v>#DIV/0!</v>
      </c>
      <c r="P100" s="47" t="e">
        <f t="shared" si="17"/>
        <v>#DIV/0!</v>
      </c>
      <c r="Q100" s="47" t="e">
        <f t="shared" si="18"/>
        <v>#DIV/0!</v>
      </c>
      <c r="R100" s="47" t="e">
        <f t="shared" si="19"/>
        <v>#DIV/0!</v>
      </c>
      <c r="S100" s="47" t="e">
        <f t="shared" si="28"/>
        <v>#DIV/0!</v>
      </c>
      <c r="T100" s="47" t="e">
        <f t="shared" si="20"/>
        <v>#DIV/0!</v>
      </c>
      <c r="U100" s="47" t="e">
        <f t="shared" si="21"/>
        <v>#DIV/0!</v>
      </c>
      <c r="V100" s="47" t="e">
        <f t="shared" si="22"/>
        <v>#DIV/0!</v>
      </c>
      <c r="W100" s="47" t="e">
        <f t="shared" si="23"/>
        <v>#DIV/0!</v>
      </c>
      <c r="X100" s="47" t="e">
        <f t="shared" si="24"/>
        <v>#DIV/0!</v>
      </c>
      <c r="Y100" s="74" t="e">
        <f t="shared" si="25"/>
        <v>#DIV/0!</v>
      </c>
      <c r="Z100" s="48" t="e">
        <f t="shared" si="26"/>
        <v>#DIV/0!</v>
      </c>
      <c r="AA100" s="47" t="e">
        <f t="shared" si="27"/>
        <v>#DIV/0!</v>
      </c>
    </row>
    <row r="101" spans="1:27" x14ac:dyDescent="0.3">
      <c r="A101" s="19" t="s">
        <v>229</v>
      </c>
      <c r="B101" s="16" t="s">
        <v>246</v>
      </c>
      <c r="C101" s="90" t="b">
        <v>0</v>
      </c>
      <c r="D101" s="78" t="b">
        <v>0</v>
      </c>
      <c r="E101" s="78"/>
      <c r="F101" s="78"/>
      <c r="G101" s="78"/>
      <c r="H101" s="78"/>
      <c r="I101" s="78"/>
      <c r="J101" s="78"/>
      <c r="K101" s="78"/>
      <c r="L101" s="78"/>
      <c r="M101" s="78"/>
      <c r="N101" s="47" t="e">
        <f t="shared" si="15"/>
        <v>#DIV/0!</v>
      </c>
      <c r="O101" s="47" t="e">
        <f t="shared" si="16"/>
        <v>#DIV/0!</v>
      </c>
      <c r="P101" s="47" t="e">
        <f t="shared" si="17"/>
        <v>#DIV/0!</v>
      </c>
      <c r="Q101" s="47" t="e">
        <f t="shared" si="18"/>
        <v>#DIV/0!</v>
      </c>
      <c r="R101" s="47" t="e">
        <f t="shared" si="19"/>
        <v>#DIV/0!</v>
      </c>
      <c r="S101" s="47" t="e">
        <f t="shared" si="28"/>
        <v>#DIV/0!</v>
      </c>
      <c r="T101" s="47" t="e">
        <f t="shared" si="20"/>
        <v>#DIV/0!</v>
      </c>
      <c r="U101" s="47" t="e">
        <f t="shared" si="21"/>
        <v>#DIV/0!</v>
      </c>
      <c r="V101" s="47" t="e">
        <f t="shared" si="22"/>
        <v>#DIV/0!</v>
      </c>
      <c r="W101" s="47" t="e">
        <f t="shared" si="23"/>
        <v>#DIV/0!</v>
      </c>
      <c r="X101" s="47" t="e">
        <f t="shared" si="24"/>
        <v>#DIV/0!</v>
      </c>
      <c r="Y101" s="74" t="e">
        <f t="shared" si="25"/>
        <v>#DIV/0!</v>
      </c>
      <c r="Z101" s="48" t="e">
        <f t="shared" si="26"/>
        <v>#DIV/0!</v>
      </c>
      <c r="AA101" s="47" t="e">
        <f t="shared" si="27"/>
        <v>#DIV/0!</v>
      </c>
    </row>
    <row r="102" spans="1:27" x14ac:dyDescent="0.3">
      <c r="A102" s="19" t="s">
        <v>229</v>
      </c>
      <c r="B102" s="16" t="s">
        <v>248</v>
      </c>
      <c r="C102" s="90" t="b">
        <v>0</v>
      </c>
      <c r="D102" s="78" t="b">
        <v>0</v>
      </c>
      <c r="E102" s="78"/>
      <c r="F102" s="78"/>
      <c r="G102" s="78"/>
      <c r="H102" s="78"/>
      <c r="I102" s="78"/>
      <c r="J102" s="78"/>
      <c r="K102" s="78"/>
      <c r="L102" s="78"/>
      <c r="M102" s="78"/>
      <c r="N102" s="47" t="e">
        <f t="shared" si="15"/>
        <v>#DIV/0!</v>
      </c>
      <c r="O102" s="47" t="e">
        <f t="shared" si="16"/>
        <v>#DIV/0!</v>
      </c>
      <c r="P102" s="47" t="e">
        <f t="shared" si="17"/>
        <v>#DIV/0!</v>
      </c>
      <c r="Q102" s="47" t="e">
        <f t="shared" si="18"/>
        <v>#DIV/0!</v>
      </c>
      <c r="R102" s="47" t="e">
        <f t="shared" si="19"/>
        <v>#DIV/0!</v>
      </c>
      <c r="S102" s="47" t="e">
        <f t="shared" si="28"/>
        <v>#DIV/0!</v>
      </c>
      <c r="T102" s="47" t="e">
        <f t="shared" si="20"/>
        <v>#DIV/0!</v>
      </c>
      <c r="U102" s="47" t="e">
        <f t="shared" si="21"/>
        <v>#DIV/0!</v>
      </c>
      <c r="V102" s="47" t="e">
        <f t="shared" si="22"/>
        <v>#DIV/0!</v>
      </c>
      <c r="W102" s="47" t="e">
        <f t="shared" si="23"/>
        <v>#DIV/0!</v>
      </c>
      <c r="X102" s="47" t="e">
        <f t="shared" si="24"/>
        <v>#DIV/0!</v>
      </c>
      <c r="Y102" s="74" t="e">
        <f t="shared" si="25"/>
        <v>#DIV/0!</v>
      </c>
      <c r="Z102" s="48" t="e">
        <f t="shared" si="26"/>
        <v>#DIV/0!</v>
      </c>
      <c r="AA102" s="47" t="e">
        <f t="shared" si="27"/>
        <v>#DIV/0!</v>
      </c>
    </row>
    <row r="103" spans="1:27" x14ac:dyDescent="0.3">
      <c r="A103" s="19" t="s">
        <v>229</v>
      </c>
      <c r="B103" s="16" t="s">
        <v>250</v>
      </c>
      <c r="C103" s="90" t="b">
        <v>0</v>
      </c>
      <c r="D103" s="78" t="b">
        <v>0</v>
      </c>
      <c r="E103" s="78"/>
      <c r="F103" s="78"/>
      <c r="G103" s="78"/>
      <c r="H103" s="78"/>
      <c r="I103" s="78"/>
      <c r="J103" s="78"/>
      <c r="K103" s="78"/>
      <c r="L103" s="78"/>
      <c r="M103" s="78"/>
      <c r="N103" s="47" t="e">
        <f t="shared" si="15"/>
        <v>#DIV/0!</v>
      </c>
      <c r="O103" s="47" t="e">
        <f t="shared" si="16"/>
        <v>#DIV/0!</v>
      </c>
      <c r="P103" s="47" t="e">
        <f t="shared" si="17"/>
        <v>#DIV/0!</v>
      </c>
      <c r="Q103" s="47" t="e">
        <f t="shared" si="18"/>
        <v>#DIV/0!</v>
      </c>
      <c r="R103" s="47" t="e">
        <f t="shared" si="19"/>
        <v>#DIV/0!</v>
      </c>
      <c r="S103" s="47" t="e">
        <f t="shared" si="28"/>
        <v>#DIV/0!</v>
      </c>
      <c r="T103" s="47" t="e">
        <f t="shared" si="20"/>
        <v>#DIV/0!</v>
      </c>
      <c r="U103" s="47" t="e">
        <f t="shared" si="21"/>
        <v>#DIV/0!</v>
      </c>
      <c r="V103" s="47" t="e">
        <f t="shared" si="22"/>
        <v>#DIV/0!</v>
      </c>
      <c r="W103" s="47" t="e">
        <f t="shared" si="23"/>
        <v>#DIV/0!</v>
      </c>
      <c r="X103" s="47" t="e">
        <f t="shared" si="24"/>
        <v>#DIV/0!</v>
      </c>
      <c r="Y103" s="74" t="e">
        <f t="shared" si="25"/>
        <v>#DIV/0!</v>
      </c>
      <c r="Z103" s="48" t="e">
        <f t="shared" si="26"/>
        <v>#DIV/0!</v>
      </c>
      <c r="AA103" s="47" t="e">
        <f t="shared" si="27"/>
        <v>#DIV/0!</v>
      </c>
    </row>
    <row r="104" spans="1:27" x14ac:dyDescent="0.3">
      <c r="A104" s="19" t="s">
        <v>229</v>
      </c>
      <c r="B104" s="16" t="s">
        <v>252</v>
      </c>
      <c r="C104" s="90" t="b">
        <v>0</v>
      </c>
      <c r="D104" s="78" t="b">
        <v>0</v>
      </c>
      <c r="E104" s="78"/>
      <c r="F104" s="78"/>
      <c r="G104" s="78"/>
      <c r="H104" s="78"/>
      <c r="I104" s="78"/>
      <c r="J104" s="78"/>
      <c r="K104" s="78"/>
      <c r="L104" s="78"/>
      <c r="M104" s="78"/>
      <c r="N104" s="47" t="e">
        <f t="shared" si="15"/>
        <v>#DIV/0!</v>
      </c>
      <c r="O104" s="47" t="e">
        <f t="shared" si="16"/>
        <v>#DIV/0!</v>
      </c>
      <c r="P104" s="47" t="e">
        <f t="shared" si="17"/>
        <v>#DIV/0!</v>
      </c>
      <c r="Q104" s="47" t="e">
        <f t="shared" si="18"/>
        <v>#DIV/0!</v>
      </c>
      <c r="R104" s="47" t="e">
        <f t="shared" si="19"/>
        <v>#DIV/0!</v>
      </c>
      <c r="S104" s="47" t="e">
        <f t="shared" si="28"/>
        <v>#DIV/0!</v>
      </c>
      <c r="T104" s="47" t="e">
        <f t="shared" si="20"/>
        <v>#DIV/0!</v>
      </c>
      <c r="U104" s="47" t="e">
        <f t="shared" si="21"/>
        <v>#DIV/0!</v>
      </c>
      <c r="V104" s="47" t="e">
        <f t="shared" si="22"/>
        <v>#DIV/0!</v>
      </c>
      <c r="W104" s="47" t="e">
        <f t="shared" si="23"/>
        <v>#DIV/0!</v>
      </c>
      <c r="X104" s="47" t="e">
        <f t="shared" si="24"/>
        <v>#DIV/0!</v>
      </c>
      <c r="Y104" s="74" t="e">
        <f t="shared" si="25"/>
        <v>#DIV/0!</v>
      </c>
      <c r="Z104" s="48" t="e">
        <f t="shared" si="26"/>
        <v>#DIV/0!</v>
      </c>
      <c r="AA104" s="47" t="e">
        <f t="shared" si="27"/>
        <v>#DIV/0!</v>
      </c>
    </row>
    <row r="105" spans="1:27" x14ac:dyDescent="0.3">
      <c r="A105" s="19" t="s">
        <v>229</v>
      </c>
      <c r="B105" s="16" t="s">
        <v>256</v>
      </c>
      <c r="C105" s="90" t="b">
        <v>0</v>
      </c>
      <c r="D105" s="78" t="b">
        <v>0</v>
      </c>
      <c r="E105" s="78"/>
      <c r="F105" s="78"/>
      <c r="G105" s="78"/>
      <c r="H105" s="78"/>
      <c r="I105" s="78"/>
      <c r="J105" s="78"/>
      <c r="K105" s="78"/>
      <c r="L105" s="78"/>
      <c r="M105" s="78"/>
      <c r="N105" s="47" t="e">
        <f t="shared" si="15"/>
        <v>#DIV/0!</v>
      </c>
      <c r="O105" s="47" t="e">
        <f t="shared" si="16"/>
        <v>#DIV/0!</v>
      </c>
      <c r="P105" s="47" t="e">
        <f t="shared" si="17"/>
        <v>#DIV/0!</v>
      </c>
      <c r="Q105" s="47" t="e">
        <f t="shared" si="18"/>
        <v>#DIV/0!</v>
      </c>
      <c r="R105" s="47" t="e">
        <f t="shared" si="19"/>
        <v>#DIV/0!</v>
      </c>
      <c r="S105" s="47" t="e">
        <f t="shared" si="28"/>
        <v>#DIV/0!</v>
      </c>
      <c r="T105" s="47" t="e">
        <f t="shared" si="20"/>
        <v>#DIV/0!</v>
      </c>
      <c r="U105" s="47" t="e">
        <f t="shared" si="21"/>
        <v>#DIV/0!</v>
      </c>
      <c r="V105" s="47" t="e">
        <f t="shared" si="22"/>
        <v>#DIV/0!</v>
      </c>
      <c r="W105" s="47" t="e">
        <f t="shared" si="23"/>
        <v>#DIV/0!</v>
      </c>
      <c r="X105" s="47" t="e">
        <f t="shared" si="24"/>
        <v>#DIV/0!</v>
      </c>
      <c r="Y105" s="74" t="e">
        <f t="shared" si="25"/>
        <v>#DIV/0!</v>
      </c>
      <c r="Z105" s="48" t="e">
        <f t="shared" si="26"/>
        <v>#DIV/0!</v>
      </c>
      <c r="AA105" s="47" t="e">
        <f t="shared" si="27"/>
        <v>#DIV/0!</v>
      </c>
    </row>
    <row r="106" spans="1:27" x14ac:dyDescent="0.3">
      <c r="A106" s="19" t="s">
        <v>229</v>
      </c>
      <c r="B106" s="16" t="s">
        <v>257</v>
      </c>
      <c r="C106" s="90" t="b">
        <v>0</v>
      </c>
      <c r="D106" s="78" t="b">
        <v>1</v>
      </c>
      <c r="E106" s="78">
        <v>0</v>
      </c>
      <c r="F106" s="78"/>
      <c r="G106" s="143">
        <v>1</v>
      </c>
      <c r="H106" s="143"/>
      <c r="I106" s="143">
        <v>1</v>
      </c>
      <c r="J106" s="143">
        <v>0</v>
      </c>
      <c r="K106" s="78"/>
      <c r="L106" s="78"/>
      <c r="M106" s="78"/>
      <c r="N106" s="47" t="e">
        <f t="shared" si="15"/>
        <v>#DIV/0!</v>
      </c>
      <c r="O106" s="47" t="e">
        <f t="shared" si="16"/>
        <v>#DIV/0!</v>
      </c>
      <c r="P106" s="47" t="e">
        <f t="shared" si="17"/>
        <v>#DIV/0!</v>
      </c>
      <c r="Q106" s="47" t="e">
        <f t="shared" si="18"/>
        <v>#DIV/0!</v>
      </c>
      <c r="R106" s="47" t="e">
        <f t="shared" si="19"/>
        <v>#DIV/0!</v>
      </c>
      <c r="S106" s="47" t="e">
        <f t="shared" si="28"/>
        <v>#DIV/0!</v>
      </c>
      <c r="T106" s="47" t="e">
        <f t="shared" si="20"/>
        <v>#DIV/0!</v>
      </c>
      <c r="U106" s="47" t="e">
        <f t="shared" si="21"/>
        <v>#DIV/0!</v>
      </c>
      <c r="V106" s="47" t="e">
        <f t="shared" si="22"/>
        <v>#DIV/0!</v>
      </c>
      <c r="W106" s="47" t="e">
        <f t="shared" si="23"/>
        <v>#DIV/0!</v>
      </c>
      <c r="X106" s="47" t="e">
        <f t="shared" si="24"/>
        <v>#DIV/0!</v>
      </c>
      <c r="Y106" s="74" t="e">
        <f t="shared" si="25"/>
        <v>#DIV/0!</v>
      </c>
      <c r="Z106" s="48" t="e">
        <f t="shared" si="26"/>
        <v>#DIV/0!</v>
      </c>
      <c r="AA106" s="47" t="e">
        <f t="shared" si="27"/>
        <v>#DIV/0!</v>
      </c>
    </row>
    <row r="107" spans="1:27" x14ac:dyDescent="0.3">
      <c r="A107" s="19" t="s">
        <v>229</v>
      </c>
      <c r="B107" s="16" t="s">
        <v>259</v>
      </c>
      <c r="C107" s="90" t="b">
        <v>0</v>
      </c>
      <c r="D107" s="78" t="b">
        <v>0</v>
      </c>
      <c r="E107" s="78"/>
      <c r="F107" s="78"/>
      <c r="G107" s="78"/>
      <c r="H107" s="78"/>
      <c r="I107" s="78"/>
      <c r="J107" s="78"/>
      <c r="K107" s="78"/>
      <c r="L107" s="78"/>
      <c r="M107" s="78"/>
      <c r="N107" s="47" t="e">
        <f t="shared" si="15"/>
        <v>#DIV/0!</v>
      </c>
      <c r="O107" s="47" t="e">
        <f t="shared" si="16"/>
        <v>#DIV/0!</v>
      </c>
      <c r="P107" s="47" t="e">
        <f t="shared" si="17"/>
        <v>#DIV/0!</v>
      </c>
      <c r="Q107" s="47" t="e">
        <f t="shared" si="18"/>
        <v>#DIV/0!</v>
      </c>
      <c r="R107" s="47" t="e">
        <f t="shared" si="19"/>
        <v>#DIV/0!</v>
      </c>
      <c r="S107" s="47" t="e">
        <f t="shared" si="28"/>
        <v>#DIV/0!</v>
      </c>
      <c r="T107" s="47" t="e">
        <f t="shared" si="20"/>
        <v>#DIV/0!</v>
      </c>
      <c r="U107" s="47" t="e">
        <f t="shared" si="21"/>
        <v>#DIV/0!</v>
      </c>
      <c r="V107" s="47" t="e">
        <f t="shared" si="22"/>
        <v>#DIV/0!</v>
      </c>
      <c r="W107" s="47" t="e">
        <f t="shared" si="23"/>
        <v>#DIV/0!</v>
      </c>
      <c r="X107" s="47" t="e">
        <f t="shared" si="24"/>
        <v>#DIV/0!</v>
      </c>
      <c r="Y107" s="74" t="e">
        <f t="shared" si="25"/>
        <v>#DIV/0!</v>
      </c>
      <c r="Z107" s="48" t="e">
        <f t="shared" si="26"/>
        <v>#DIV/0!</v>
      </c>
      <c r="AA107" s="47" t="e">
        <f t="shared" si="27"/>
        <v>#DIV/0!</v>
      </c>
    </row>
    <row r="108" spans="1:27" x14ac:dyDescent="0.3">
      <c r="A108" s="19" t="s">
        <v>229</v>
      </c>
      <c r="B108" s="16" t="s">
        <v>261</v>
      </c>
      <c r="C108" s="90" t="b">
        <v>0</v>
      </c>
      <c r="D108" s="78" t="b">
        <v>0</v>
      </c>
      <c r="E108" s="78"/>
      <c r="F108" s="78"/>
      <c r="G108" s="78"/>
      <c r="H108" s="78"/>
      <c r="I108" s="78"/>
      <c r="J108" s="78"/>
      <c r="K108" s="78"/>
      <c r="L108" s="78"/>
      <c r="M108" s="78"/>
      <c r="N108" s="47" t="e">
        <f t="shared" si="15"/>
        <v>#DIV/0!</v>
      </c>
      <c r="O108" s="47" t="e">
        <f t="shared" si="16"/>
        <v>#DIV/0!</v>
      </c>
      <c r="P108" s="47" t="e">
        <f t="shared" si="17"/>
        <v>#DIV/0!</v>
      </c>
      <c r="Q108" s="47" t="e">
        <f t="shared" si="18"/>
        <v>#DIV/0!</v>
      </c>
      <c r="R108" s="47" t="e">
        <f t="shared" si="19"/>
        <v>#DIV/0!</v>
      </c>
      <c r="S108" s="47" t="e">
        <f t="shared" si="28"/>
        <v>#DIV/0!</v>
      </c>
      <c r="T108" s="47" t="e">
        <f t="shared" si="20"/>
        <v>#DIV/0!</v>
      </c>
      <c r="U108" s="47" t="e">
        <f t="shared" si="21"/>
        <v>#DIV/0!</v>
      </c>
      <c r="V108" s="47" t="e">
        <f t="shared" si="22"/>
        <v>#DIV/0!</v>
      </c>
      <c r="W108" s="47" t="e">
        <f t="shared" si="23"/>
        <v>#DIV/0!</v>
      </c>
      <c r="X108" s="47" t="e">
        <f t="shared" si="24"/>
        <v>#DIV/0!</v>
      </c>
      <c r="Y108" s="74" t="e">
        <f t="shared" si="25"/>
        <v>#DIV/0!</v>
      </c>
      <c r="Z108" s="48" t="e">
        <f t="shared" si="26"/>
        <v>#DIV/0!</v>
      </c>
      <c r="AA108" s="47" t="e">
        <f t="shared" si="27"/>
        <v>#DIV/0!</v>
      </c>
    </row>
    <row r="109" spans="1:27" x14ac:dyDescent="0.3">
      <c r="A109" s="19" t="s">
        <v>229</v>
      </c>
      <c r="B109" s="16" t="s">
        <v>263</v>
      </c>
      <c r="C109" s="90" t="b">
        <v>0</v>
      </c>
      <c r="D109" s="78" t="b">
        <v>1</v>
      </c>
      <c r="E109" s="78">
        <v>0</v>
      </c>
      <c r="F109" s="78"/>
      <c r="G109" s="143">
        <v>1</v>
      </c>
      <c r="H109" s="143"/>
      <c r="I109" s="143">
        <v>1</v>
      </c>
      <c r="J109" s="143">
        <v>0</v>
      </c>
      <c r="K109" s="78"/>
      <c r="L109" s="78"/>
      <c r="M109" s="78"/>
      <c r="N109" s="47" t="e">
        <f t="shared" si="15"/>
        <v>#DIV/0!</v>
      </c>
      <c r="O109" s="47" t="e">
        <f t="shared" si="16"/>
        <v>#DIV/0!</v>
      </c>
      <c r="P109" s="47" t="e">
        <f t="shared" si="17"/>
        <v>#DIV/0!</v>
      </c>
      <c r="Q109" s="47" t="e">
        <f t="shared" si="18"/>
        <v>#DIV/0!</v>
      </c>
      <c r="R109" s="47" t="e">
        <f t="shared" si="19"/>
        <v>#DIV/0!</v>
      </c>
      <c r="S109" s="47" t="e">
        <f t="shared" si="28"/>
        <v>#DIV/0!</v>
      </c>
      <c r="T109" s="47" t="e">
        <f t="shared" si="20"/>
        <v>#DIV/0!</v>
      </c>
      <c r="U109" s="47" t="e">
        <f t="shared" si="21"/>
        <v>#DIV/0!</v>
      </c>
      <c r="V109" s="47" t="e">
        <f t="shared" si="22"/>
        <v>#DIV/0!</v>
      </c>
      <c r="W109" s="47" t="e">
        <f t="shared" si="23"/>
        <v>#DIV/0!</v>
      </c>
      <c r="X109" s="47" t="e">
        <f t="shared" si="24"/>
        <v>#DIV/0!</v>
      </c>
      <c r="Y109" s="74" t="e">
        <f t="shared" si="25"/>
        <v>#DIV/0!</v>
      </c>
      <c r="Z109" s="48" t="e">
        <f t="shared" si="26"/>
        <v>#DIV/0!</v>
      </c>
      <c r="AA109" s="47" t="e">
        <f t="shared" si="27"/>
        <v>#DIV/0!</v>
      </c>
    </row>
    <row r="110" spans="1:27" x14ac:dyDescent="0.3">
      <c r="A110" s="19" t="s">
        <v>229</v>
      </c>
      <c r="B110" s="16" t="s">
        <v>265</v>
      </c>
      <c r="C110" s="90" t="b">
        <v>0</v>
      </c>
      <c r="D110" s="78" t="b">
        <v>0</v>
      </c>
      <c r="E110" s="78"/>
      <c r="F110" s="78"/>
      <c r="G110" s="78"/>
      <c r="H110" s="78"/>
      <c r="I110" s="78"/>
      <c r="J110" s="78"/>
      <c r="K110" s="78"/>
      <c r="L110" s="78"/>
      <c r="M110" s="78"/>
      <c r="N110" s="47" t="e">
        <f t="shared" si="15"/>
        <v>#DIV/0!</v>
      </c>
      <c r="O110" s="47" t="e">
        <f t="shared" si="16"/>
        <v>#DIV/0!</v>
      </c>
      <c r="P110" s="47" t="e">
        <f t="shared" si="17"/>
        <v>#DIV/0!</v>
      </c>
      <c r="Q110" s="47" t="e">
        <f t="shared" si="18"/>
        <v>#DIV/0!</v>
      </c>
      <c r="R110" s="47" t="e">
        <f t="shared" si="19"/>
        <v>#DIV/0!</v>
      </c>
      <c r="S110" s="47" t="e">
        <f t="shared" si="28"/>
        <v>#DIV/0!</v>
      </c>
      <c r="T110" s="47" t="e">
        <f t="shared" si="20"/>
        <v>#DIV/0!</v>
      </c>
      <c r="U110" s="47" t="e">
        <f t="shared" si="21"/>
        <v>#DIV/0!</v>
      </c>
      <c r="V110" s="47" t="e">
        <f t="shared" si="22"/>
        <v>#DIV/0!</v>
      </c>
      <c r="W110" s="47" t="e">
        <f t="shared" si="23"/>
        <v>#DIV/0!</v>
      </c>
      <c r="X110" s="47" t="e">
        <f t="shared" si="24"/>
        <v>#DIV/0!</v>
      </c>
      <c r="Y110" s="74" t="e">
        <f t="shared" si="25"/>
        <v>#DIV/0!</v>
      </c>
      <c r="Z110" s="48" t="e">
        <f t="shared" si="26"/>
        <v>#DIV/0!</v>
      </c>
      <c r="AA110" s="47" t="e">
        <f t="shared" si="27"/>
        <v>#DIV/0!</v>
      </c>
    </row>
    <row r="111" spans="1:27" x14ac:dyDescent="0.3">
      <c r="A111" s="19" t="s">
        <v>229</v>
      </c>
      <c r="B111" s="16" t="s">
        <v>269</v>
      </c>
      <c r="C111" s="90" t="b">
        <v>0</v>
      </c>
      <c r="D111" s="78" t="b">
        <v>1</v>
      </c>
      <c r="E111" s="78">
        <v>0</v>
      </c>
      <c r="F111" s="78"/>
      <c r="G111" s="143">
        <v>3</v>
      </c>
      <c r="H111" s="143"/>
      <c r="I111" s="143">
        <v>3</v>
      </c>
      <c r="J111" s="143">
        <v>0</v>
      </c>
      <c r="K111" s="78"/>
      <c r="L111" s="78"/>
      <c r="M111" s="78"/>
      <c r="N111" s="47" t="e">
        <f t="shared" si="15"/>
        <v>#DIV/0!</v>
      </c>
      <c r="O111" s="47" t="e">
        <f t="shared" si="16"/>
        <v>#DIV/0!</v>
      </c>
      <c r="P111" s="47" t="e">
        <f t="shared" si="17"/>
        <v>#DIV/0!</v>
      </c>
      <c r="Q111" s="47" t="e">
        <f t="shared" si="18"/>
        <v>#DIV/0!</v>
      </c>
      <c r="R111" s="47" t="e">
        <f t="shared" si="19"/>
        <v>#DIV/0!</v>
      </c>
      <c r="S111" s="47" t="e">
        <f t="shared" si="28"/>
        <v>#DIV/0!</v>
      </c>
      <c r="T111" s="47" t="e">
        <f t="shared" si="20"/>
        <v>#DIV/0!</v>
      </c>
      <c r="U111" s="47" t="e">
        <f t="shared" si="21"/>
        <v>#DIV/0!</v>
      </c>
      <c r="V111" s="47" t="e">
        <f t="shared" si="22"/>
        <v>#DIV/0!</v>
      </c>
      <c r="W111" s="47" t="e">
        <f t="shared" si="23"/>
        <v>#DIV/0!</v>
      </c>
      <c r="X111" s="47" t="e">
        <f t="shared" si="24"/>
        <v>#DIV/0!</v>
      </c>
      <c r="Y111" s="74" t="e">
        <f t="shared" si="25"/>
        <v>#DIV/0!</v>
      </c>
      <c r="Z111" s="48" t="e">
        <f t="shared" si="26"/>
        <v>#DIV/0!</v>
      </c>
      <c r="AA111" s="47" t="e">
        <f t="shared" si="27"/>
        <v>#DIV/0!</v>
      </c>
    </row>
    <row r="112" spans="1:27" x14ac:dyDescent="0.3">
      <c r="A112" s="19" t="s">
        <v>229</v>
      </c>
      <c r="B112" s="16" t="s">
        <v>270</v>
      </c>
      <c r="C112" s="90" t="b">
        <v>0</v>
      </c>
      <c r="D112" s="78" t="b">
        <v>0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47" t="e">
        <f t="shared" si="15"/>
        <v>#DIV/0!</v>
      </c>
      <c r="O112" s="47" t="e">
        <f t="shared" si="16"/>
        <v>#DIV/0!</v>
      </c>
      <c r="P112" s="47" t="e">
        <f t="shared" si="17"/>
        <v>#DIV/0!</v>
      </c>
      <c r="Q112" s="47" t="e">
        <f t="shared" si="18"/>
        <v>#DIV/0!</v>
      </c>
      <c r="R112" s="47" t="e">
        <f t="shared" si="19"/>
        <v>#DIV/0!</v>
      </c>
      <c r="S112" s="47" t="e">
        <f t="shared" si="28"/>
        <v>#DIV/0!</v>
      </c>
      <c r="T112" s="47" t="e">
        <f t="shared" si="20"/>
        <v>#DIV/0!</v>
      </c>
      <c r="U112" s="47" t="e">
        <f t="shared" si="21"/>
        <v>#DIV/0!</v>
      </c>
      <c r="V112" s="47" t="e">
        <f t="shared" si="22"/>
        <v>#DIV/0!</v>
      </c>
      <c r="W112" s="47" t="e">
        <f t="shared" si="23"/>
        <v>#DIV/0!</v>
      </c>
      <c r="X112" s="47" t="e">
        <f t="shared" si="24"/>
        <v>#DIV/0!</v>
      </c>
      <c r="Y112" s="74" t="e">
        <f t="shared" si="25"/>
        <v>#DIV/0!</v>
      </c>
      <c r="Z112" s="48" t="e">
        <f t="shared" si="26"/>
        <v>#DIV/0!</v>
      </c>
      <c r="AA112" s="47" t="e">
        <f t="shared" si="27"/>
        <v>#DIV/0!</v>
      </c>
    </row>
    <row r="113" spans="1:27" x14ac:dyDescent="0.3">
      <c r="A113" s="19" t="s">
        <v>229</v>
      </c>
      <c r="B113" s="16" t="s">
        <v>272</v>
      </c>
      <c r="C113" s="90" t="b">
        <v>0</v>
      </c>
      <c r="D113" s="78" t="b">
        <v>0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47" t="e">
        <f t="shared" si="15"/>
        <v>#DIV/0!</v>
      </c>
      <c r="O113" s="47" t="e">
        <f t="shared" si="16"/>
        <v>#DIV/0!</v>
      </c>
      <c r="P113" s="47" t="e">
        <f t="shared" si="17"/>
        <v>#DIV/0!</v>
      </c>
      <c r="Q113" s="47" t="e">
        <f t="shared" si="18"/>
        <v>#DIV/0!</v>
      </c>
      <c r="R113" s="47" t="e">
        <f t="shared" si="19"/>
        <v>#DIV/0!</v>
      </c>
      <c r="S113" s="47" t="e">
        <f t="shared" si="28"/>
        <v>#DIV/0!</v>
      </c>
      <c r="T113" s="47" t="e">
        <f t="shared" si="20"/>
        <v>#DIV/0!</v>
      </c>
      <c r="U113" s="47" t="e">
        <f t="shared" si="21"/>
        <v>#DIV/0!</v>
      </c>
      <c r="V113" s="47" t="e">
        <f t="shared" si="22"/>
        <v>#DIV/0!</v>
      </c>
      <c r="W113" s="47" t="e">
        <f t="shared" si="23"/>
        <v>#DIV/0!</v>
      </c>
      <c r="X113" s="47" t="e">
        <f t="shared" si="24"/>
        <v>#DIV/0!</v>
      </c>
      <c r="Y113" s="74" t="e">
        <f t="shared" si="25"/>
        <v>#DIV/0!</v>
      </c>
      <c r="Z113" s="48" t="e">
        <f t="shared" si="26"/>
        <v>#DIV/0!</v>
      </c>
      <c r="AA113" s="47" t="e">
        <f t="shared" si="27"/>
        <v>#DIV/0!</v>
      </c>
    </row>
    <row r="114" spans="1:27" x14ac:dyDescent="0.3">
      <c r="A114" s="19" t="s">
        <v>229</v>
      </c>
      <c r="B114" s="16" t="s">
        <v>274</v>
      </c>
      <c r="C114" s="90" t="b">
        <v>0</v>
      </c>
      <c r="D114" s="78" t="b">
        <v>0</v>
      </c>
      <c r="E114" s="78"/>
      <c r="F114" s="78"/>
      <c r="G114" s="78"/>
      <c r="H114" s="78"/>
      <c r="I114" s="78"/>
      <c r="J114" s="78"/>
      <c r="K114" s="78"/>
      <c r="L114" s="78"/>
      <c r="M114" s="78"/>
      <c r="N114" s="47" t="e">
        <f t="shared" si="15"/>
        <v>#DIV/0!</v>
      </c>
      <c r="O114" s="47" t="e">
        <f t="shared" si="16"/>
        <v>#DIV/0!</v>
      </c>
      <c r="P114" s="47" t="e">
        <f t="shared" si="17"/>
        <v>#DIV/0!</v>
      </c>
      <c r="Q114" s="47" t="e">
        <f t="shared" si="18"/>
        <v>#DIV/0!</v>
      </c>
      <c r="R114" s="47" t="e">
        <f t="shared" si="19"/>
        <v>#DIV/0!</v>
      </c>
      <c r="S114" s="47" t="e">
        <f t="shared" si="28"/>
        <v>#DIV/0!</v>
      </c>
      <c r="T114" s="47" t="e">
        <f t="shared" si="20"/>
        <v>#DIV/0!</v>
      </c>
      <c r="U114" s="47" t="e">
        <f t="shared" si="21"/>
        <v>#DIV/0!</v>
      </c>
      <c r="V114" s="47" t="e">
        <f t="shared" si="22"/>
        <v>#DIV/0!</v>
      </c>
      <c r="W114" s="47" t="e">
        <f t="shared" si="23"/>
        <v>#DIV/0!</v>
      </c>
      <c r="X114" s="47" t="e">
        <f t="shared" si="24"/>
        <v>#DIV/0!</v>
      </c>
      <c r="Y114" s="74" t="e">
        <f t="shared" si="25"/>
        <v>#DIV/0!</v>
      </c>
      <c r="Z114" s="48" t="e">
        <f t="shared" si="26"/>
        <v>#DIV/0!</v>
      </c>
      <c r="AA114" s="47" t="e">
        <f t="shared" si="27"/>
        <v>#DIV/0!</v>
      </c>
    </row>
    <row r="115" spans="1:27" x14ac:dyDescent="0.3">
      <c r="A115" s="19" t="s">
        <v>229</v>
      </c>
      <c r="B115" s="16" t="s">
        <v>276</v>
      </c>
      <c r="C115" s="90" t="b">
        <v>0</v>
      </c>
      <c r="D115" s="78" t="b">
        <v>0</v>
      </c>
      <c r="E115" s="78"/>
      <c r="F115" s="78"/>
      <c r="G115" s="78"/>
      <c r="H115" s="78"/>
      <c r="I115" s="78"/>
      <c r="J115" s="78"/>
      <c r="K115" s="78"/>
      <c r="L115" s="78"/>
      <c r="M115" s="78"/>
      <c r="N115" s="47" t="e">
        <f t="shared" si="15"/>
        <v>#DIV/0!</v>
      </c>
      <c r="O115" s="47" t="e">
        <f t="shared" si="16"/>
        <v>#DIV/0!</v>
      </c>
      <c r="P115" s="47" t="e">
        <f t="shared" si="17"/>
        <v>#DIV/0!</v>
      </c>
      <c r="Q115" s="47" t="e">
        <f t="shared" si="18"/>
        <v>#DIV/0!</v>
      </c>
      <c r="R115" s="47" t="e">
        <f t="shared" si="19"/>
        <v>#DIV/0!</v>
      </c>
      <c r="S115" s="47" t="e">
        <f t="shared" si="28"/>
        <v>#DIV/0!</v>
      </c>
      <c r="T115" s="47" t="e">
        <f t="shared" si="20"/>
        <v>#DIV/0!</v>
      </c>
      <c r="U115" s="47" t="e">
        <f t="shared" si="21"/>
        <v>#DIV/0!</v>
      </c>
      <c r="V115" s="47" t="e">
        <f t="shared" si="22"/>
        <v>#DIV/0!</v>
      </c>
      <c r="W115" s="47" t="e">
        <f t="shared" si="23"/>
        <v>#DIV/0!</v>
      </c>
      <c r="X115" s="47" t="e">
        <f t="shared" si="24"/>
        <v>#DIV/0!</v>
      </c>
      <c r="Y115" s="74" t="e">
        <f t="shared" si="25"/>
        <v>#DIV/0!</v>
      </c>
      <c r="Z115" s="48" t="e">
        <f t="shared" si="26"/>
        <v>#DIV/0!</v>
      </c>
      <c r="AA115" s="47" t="e">
        <f t="shared" si="27"/>
        <v>#DIV/0!</v>
      </c>
    </row>
    <row r="116" spans="1:27" x14ac:dyDescent="0.3">
      <c r="A116" s="19" t="s">
        <v>229</v>
      </c>
      <c r="B116" s="16" t="s">
        <v>280</v>
      </c>
      <c r="C116" s="90" t="b">
        <v>0</v>
      </c>
      <c r="D116" s="78" t="b">
        <v>0</v>
      </c>
      <c r="E116" s="78"/>
      <c r="F116" s="78"/>
      <c r="G116" s="78"/>
      <c r="H116" s="78"/>
      <c r="I116" s="78"/>
      <c r="J116" s="78"/>
      <c r="K116" s="78"/>
      <c r="L116" s="78"/>
      <c r="M116" s="78"/>
      <c r="N116" s="47" t="e">
        <f t="shared" si="15"/>
        <v>#DIV/0!</v>
      </c>
      <c r="O116" s="47" t="e">
        <f t="shared" si="16"/>
        <v>#DIV/0!</v>
      </c>
      <c r="P116" s="47" t="e">
        <f t="shared" si="17"/>
        <v>#DIV/0!</v>
      </c>
      <c r="Q116" s="47" t="e">
        <f t="shared" si="18"/>
        <v>#DIV/0!</v>
      </c>
      <c r="R116" s="47" t="e">
        <f t="shared" si="19"/>
        <v>#DIV/0!</v>
      </c>
      <c r="S116" s="47" t="e">
        <f t="shared" si="28"/>
        <v>#DIV/0!</v>
      </c>
      <c r="T116" s="47" t="e">
        <f t="shared" si="20"/>
        <v>#DIV/0!</v>
      </c>
      <c r="U116" s="47" t="e">
        <f t="shared" si="21"/>
        <v>#DIV/0!</v>
      </c>
      <c r="V116" s="47" t="e">
        <f t="shared" si="22"/>
        <v>#DIV/0!</v>
      </c>
      <c r="W116" s="47" t="e">
        <f t="shared" si="23"/>
        <v>#DIV/0!</v>
      </c>
      <c r="X116" s="47" t="e">
        <f t="shared" si="24"/>
        <v>#DIV/0!</v>
      </c>
      <c r="Y116" s="74" t="e">
        <f t="shared" si="25"/>
        <v>#DIV/0!</v>
      </c>
      <c r="Z116" s="48" t="e">
        <f t="shared" si="26"/>
        <v>#DIV/0!</v>
      </c>
      <c r="AA116" s="47" t="e">
        <f t="shared" si="27"/>
        <v>#DIV/0!</v>
      </c>
    </row>
    <row r="117" spans="1:27" x14ac:dyDescent="0.3">
      <c r="A117" s="19" t="s">
        <v>229</v>
      </c>
      <c r="B117" s="16" t="s">
        <v>281</v>
      </c>
      <c r="C117" s="90" t="b">
        <v>0</v>
      </c>
      <c r="D117" s="78" t="b">
        <v>0</v>
      </c>
      <c r="E117" s="78"/>
      <c r="F117" s="78"/>
      <c r="G117" s="78"/>
      <c r="H117" s="78"/>
      <c r="I117" s="78"/>
      <c r="J117" s="78"/>
      <c r="K117" s="78"/>
      <c r="L117" s="78"/>
      <c r="M117" s="78"/>
      <c r="N117" s="47" t="e">
        <f t="shared" si="15"/>
        <v>#DIV/0!</v>
      </c>
      <c r="O117" s="47" t="e">
        <f t="shared" si="16"/>
        <v>#DIV/0!</v>
      </c>
      <c r="P117" s="47" t="e">
        <f t="shared" si="17"/>
        <v>#DIV/0!</v>
      </c>
      <c r="Q117" s="47" t="e">
        <f t="shared" si="18"/>
        <v>#DIV/0!</v>
      </c>
      <c r="R117" s="47" t="e">
        <f t="shared" si="19"/>
        <v>#DIV/0!</v>
      </c>
      <c r="S117" s="47" t="e">
        <f t="shared" si="28"/>
        <v>#DIV/0!</v>
      </c>
      <c r="T117" s="47" t="e">
        <f t="shared" si="20"/>
        <v>#DIV/0!</v>
      </c>
      <c r="U117" s="47" t="e">
        <f t="shared" si="21"/>
        <v>#DIV/0!</v>
      </c>
      <c r="V117" s="47" t="e">
        <f t="shared" si="22"/>
        <v>#DIV/0!</v>
      </c>
      <c r="W117" s="47" t="e">
        <f t="shared" si="23"/>
        <v>#DIV/0!</v>
      </c>
      <c r="X117" s="47" t="e">
        <f t="shared" si="24"/>
        <v>#DIV/0!</v>
      </c>
      <c r="Y117" s="74" t="e">
        <f t="shared" si="25"/>
        <v>#DIV/0!</v>
      </c>
      <c r="Z117" s="48" t="e">
        <f t="shared" si="26"/>
        <v>#DIV/0!</v>
      </c>
      <c r="AA117" s="47" t="e">
        <f t="shared" si="27"/>
        <v>#DIV/0!</v>
      </c>
    </row>
    <row r="118" spans="1:27" x14ac:dyDescent="0.3">
      <c r="A118" s="19" t="s">
        <v>229</v>
      </c>
      <c r="B118" s="16" t="s">
        <v>283</v>
      </c>
      <c r="C118" s="90" t="b">
        <v>0</v>
      </c>
      <c r="D118" s="78" t="b">
        <v>0</v>
      </c>
      <c r="E118" s="78"/>
      <c r="F118" s="78"/>
      <c r="G118" s="78"/>
      <c r="H118" s="78"/>
      <c r="I118" s="78"/>
      <c r="J118" s="78"/>
      <c r="K118" s="78"/>
      <c r="L118" s="78"/>
      <c r="M118" s="78"/>
      <c r="N118" s="47" t="e">
        <f t="shared" si="15"/>
        <v>#DIV/0!</v>
      </c>
      <c r="O118" s="47" t="e">
        <f t="shared" si="16"/>
        <v>#DIV/0!</v>
      </c>
      <c r="P118" s="47" t="e">
        <f t="shared" si="17"/>
        <v>#DIV/0!</v>
      </c>
      <c r="Q118" s="47" t="e">
        <f t="shared" si="18"/>
        <v>#DIV/0!</v>
      </c>
      <c r="R118" s="47" t="e">
        <f t="shared" si="19"/>
        <v>#DIV/0!</v>
      </c>
      <c r="S118" s="47" t="e">
        <f t="shared" si="28"/>
        <v>#DIV/0!</v>
      </c>
      <c r="T118" s="47" t="e">
        <f t="shared" si="20"/>
        <v>#DIV/0!</v>
      </c>
      <c r="U118" s="47" t="e">
        <f t="shared" si="21"/>
        <v>#DIV/0!</v>
      </c>
      <c r="V118" s="47" t="e">
        <f t="shared" si="22"/>
        <v>#DIV/0!</v>
      </c>
      <c r="W118" s="47" t="e">
        <f t="shared" si="23"/>
        <v>#DIV/0!</v>
      </c>
      <c r="X118" s="47" t="e">
        <f t="shared" si="24"/>
        <v>#DIV/0!</v>
      </c>
      <c r="Y118" s="74" t="e">
        <f t="shared" si="25"/>
        <v>#DIV/0!</v>
      </c>
      <c r="Z118" s="48" t="e">
        <f t="shared" si="26"/>
        <v>#DIV/0!</v>
      </c>
      <c r="AA118" s="47" t="e">
        <f t="shared" si="27"/>
        <v>#DIV/0!</v>
      </c>
    </row>
    <row r="119" spans="1:27" x14ac:dyDescent="0.3">
      <c r="A119" s="19" t="s">
        <v>285</v>
      </c>
      <c r="B119" s="16" t="s">
        <v>288</v>
      </c>
      <c r="C119" s="90" t="b">
        <v>0</v>
      </c>
      <c r="D119" s="78" t="b">
        <v>0</v>
      </c>
      <c r="E119" s="78"/>
      <c r="F119" s="78"/>
      <c r="G119" s="78"/>
      <c r="H119" s="78"/>
      <c r="I119" s="78"/>
      <c r="J119" s="78"/>
      <c r="K119" s="78"/>
      <c r="L119" s="78"/>
      <c r="M119" s="78"/>
      <c r="N119" s="47" t="e">
        <f t="shared" si="15"/>
        <v>#DIV/0!</v>
      </c>
      <c r="O119" s="47" t="e">
        <f t="shared" si="16"/>
        <v>#DIV/0!</v>
      </c>
      <c r="P119" s="47" t="e">
        <f t="shared" si="17"/>
        <v>#DIV/0!</v>
      </c>
      <c r="Q119" s="47" t="e">
        <f t="shared" si="18"/>
        <v>#DIV/0!</v>
      </c>
      <c r="R119" s="47" t="e">
        <f t="shared" si="19"/>
        <v>#DIV/0!</v>
      </c>
      <c r="S119" s="47" t="e">
        <f t="shared" si="28"/>
        <v>#DIV/0!</v>
      </c>
      <c r="T119" s="47" t="e">
        <f t="shared" si="20"/>
        <v>#DIV/0!</v>
      </c>
      <c r="U119" s="47" t="e">
        <f t="shared" si="21"/>
        <v>#DIV/0!</v>
      </c>
      <c r="V119" s="47" t="e">
        <f t="shared" si="22"/>
        <v>#DIV/0!</v>
      </c>
      <c r="W119" s="47" t="e">
        <f t="shared" si="23"/>
        <v>#DIV/0!</v>
      </c>
      <c r="X119" s="47" t="e">
        <f t="shared" si="24"/>
        <v>#DIV/0!</v>
      </c>
      <c r="Y119" s="74" t="e">
        <f t="shared" si="25"/>
        <v>#DIV/0!</v>
      </c>
      <c r="Z119" s="48" t="e">
        <f t="shared" si="26"/>
        <v>#DIV/0!</v>
      </c>
      <c r="AA119" s="47" t="e">
        <f t="shared" si="27"/>
        <v>#DIV/0!</v>
      </c>
    </row>
    <row r="120" spans="1:27" x14ac:dyDescent="0.3">
      <c r="A120" s="19" t="s">
        <v>285</v>
      </c>
      <c r="B120" s="16" t="s">
        <v>290</v>
      </c>
      <c r="C120" s="90" t="b">
        <v>0</v>
      </c>
      <c r="D120" s="78" t="b">
        <v>1</v>
      </c>
      <c r="E120" s="78">
        <v>0</v>
      </c>
      <c r="F120" s="78"/>
      <c r="G120" s="143">
        <v>18</v>
      </c>
      <c r="H120" s="143"/>
      <c r="I120" s="143">
        <v>18</v>
      </c>
      <c r="J120" s="143">
        <v>0</v>
      </c>
      <c r="K120" s="78"/>
      <c r="L120" s="78"/>
      <c r="M120" s="78"/>
      <c r="N120" s="47" t="e">
        <f t="shared" si="15"/>
        <v>#DIV/0!</v>
      </c>
      <c r="O120" s="47" t="e">
        <f t="shared" si="16"/>
        <v>#DIV/0!</v>
      </c>
      <c r="P120" s="47" t="e">
        <f t="shared" si="17"/>
        <v>#DIV/0!</v>
      </c>
      <c r="Q120" s="47" t="e">
        <f t="shared" si="18"/>
        <v>#DIV/0!</v>
      </c>
      <c r="R120" s="47" t="e">
        <f t="shared" si="19"/>
        <v>#DIV/0!</v>
      </c>
      <c r="S120" s="47" t="e">
        <f t="shared" si="28"/>
        <v>#DIV/0!</v>
      </c>
      <c r="T120" s="47" t="e">
        <f t="shared" si="20"/>
        <v>#DIV/0!</v>
      </c>
      <c r="U120" s="47" t="e">
        <f t="shared" si="21"/>
        <v>#DIV/0!</v>
      </c>
      <c r="V120" s="47" t="e">
        <f t="shared" si="22"/>
        <v>#DIV/0!</v>
      </c>
      <c r="W120" s="47" t="e">
        <f t="shared" si="23"/>
        <v>#DIV/0!</v>
      </c>
      <c r="X120" s="47" t="e">
        <f t="shared" si="24"/>
        <v>#DIV/0!</v>
      </c>
      <c r="Y120" s="74" t="e">
        <f t="shared" si="25"/>
        <v>#DIV/0!</v>
      </c>
      <c r="Z120" s="48" t="e">
        <f t="shared" si="26"/>
        <v>#DIV/0!</v>
      </c>
      <c r="AA120" s="47" t="e">
        <f t="shared" si="27"/>
        <v>#DIV/0!</v>
      </c>
    </row>
    <row r="121" spans="1:27" x14ac:dyDescent="0.3">
      <c r="A121" s="19" t="s">
        <v>285</v>
      </c>
      <c r="B121" s="16" t="s">
        <v>292</v>
      </c>
      <c r="C121" s="90" t="b">
        <v>0</v>
      </c>
      <c r="D121" s="78" t="b">
        <v>1</v>
      </c>
      <c r="E121" s="78">
        <v>0</v>
      </c>
      <c r="F121" s="78"/>
      <c r="G121" s="143">
        <v>1</v>
      </c>
      <c r="H121" s="143"/>
      <c r="I121" s="143">
        <v>1</v>
      </c>
      <c r="J121" s="143">
        <v>0</v>
      </c>
      <c r="K121" s="78"/>
      <c r="L121" s="78"/>
      <c r="M121" s="78"/>
      <c r="N121" s="47" t="e">
        <f t="shared" si="15"/>
        <v>#DIV/0!</v>
      </c>
      <c r="O121" s="47" t="e">
        <f t="shared" si="16"/>
        <v>#DIV/0!</v>
      </c>
      <c r="P121" s="47" t="e">
        <f t="shared" si="17"/>
        <v>#DIV/0!</v>
      </c>
      <c r="Q121" s="47" t="e">
        <f t="shared" si="18"/>
        <v>#DIV/0!</v>
      </c>
      <c r="R121" s="47" t="e">
        <f t="shared" si="19"/>
        <v>#DIV/0!</v>
      </c>
      <c r="S121" s="47" t="e">
        <f t="shared" si="28"/>
        <v>#DIV/0!</v>
      </c>
      <c r="T121" s="47" t="e">
        <f t="shared" si="20"/>
        <v>#DIV/0!</v>
      </c>
      <c r="U121" s="47" t="e">
        <f t="shared" si="21"/>
        <v>#DIV/0!</v>
      </c>
      <c r="V121" s="47" t="e">
        <f t="shared" si="22"/>
        <v>#DIV/0!</v>
      </c>
      <c r="W121" s="47" t="e">
        <f t="shared" si="23"/>
        <v>#DIV/0!</v>
      </c>
      <c r="X121" s="47" t="e">
        <f t="shared" si="24"/>
        <v>#DIV/0!</v>
      </c>
      <c r="Y121" s="74" t="e">
        <f t="shared" si="25"/>
        <v>#DIV/0!</v>
      </c>
      <c r="Z121" s="48" t="e">
        <f t="shared" si="26"/>
        <v>#DIV/0!</v>
      </c>
      <c r="AA121" s="47" t="e">
        <f t="shared" si="27"/>
        <v>#DIV/0!</v>
      </c>
    </row>
    <row r="122" spans="1:27" x14ac:dyDescent="0.3">
      <c r="A122" s="19" t="s">
        <v>285</v>
      </c>
      <c r="B122" s="16" t="s">
        <v>294</v>
      </c>
      <c r="C122" s="90" t="b">
        <v>0</v>
      </c>
      <c r="D122" s="78" t="b">
        <v>0</v>
      </c>
      <c r="E122" s="78"/>
      <c r="F122" s="78"/>
      <c r="G122" s="78"/>
      <c r="H122" s="78"/>
      <c r="I122" s="78"/>
      <c r="J122" s="78"/>
      <c r="K122" s="78"/>
      <c r="L122" s="78"/>
      <c r="M122" s="78"/>
      <c r="N122" s="47" t="e">
        <f t="shared" si="15"/>
        <v>#DIV/0!</v>
      </c>
      <c r="O122" s="47" t="e">
        <f t="shared" si="16"/>
        <v>#DIV/0!</v>
      </c>
      <c r="P122" s="47" t="e">
        <f t="shared" si="17"/>
        <v>#DIV/0!</v>
      </c>
      <c r="Q122" s="47" t="e">
        <f t="shared" si="18"/>
        <v>#DIV/0!</v>
      </c>
      <c r="R122" s="47" t="e">
        <f t="shared" si="19"/>
        <v>#DIV/0!</v>
      </c>
      <c r="S122" s="47" t="e">
        <f t="shared" si="28"/>
        <v>#DIV/0!</v>
      </c>
      <c r="T122" s="47" t="e">
        <f t="shared" si="20"/>
        <v>#DIV/0!</v>
      </c>
      <c r="U122" s="47" t="e">
        <f t="shared" si="21"/>
        <v>#DIV/0!</v>
      </c>
      <c r="V122" s="47" t="e">
        <f t="shared" si="22"/>
        <v>#DIV/0!</v>
      </c>
      <c r="W122" s="47" t="e">
        <f t="shared" si="23"/>
        <v>#DIV/0!</v>
      </c>
      <c r="X122" s="47" t="e">
        <f t="shared" si="24"/>
        <v>#DIV/0!</v>
      </c>
      <c r="Y122" s="74" t="e">
        <f t="shared" si="25"/>
        <v>#DIV/0!</v>
      </c>
      <c r="Z122" s="48" t="e">
        <f t="shared" si="26"/>
        <v>#DIV/0!</v>
      </c>
      <c r="AA122" s="47" t="e">
        <f t="shared" si="27"/>
        <v>#DIV/0!</v>
      </c>
    </row>
    <row r="123" spans="1:27" x14ac:dyDescent="0.3">
      <c r="A123" s="19" t="s">
        <v>285</v>
      </c>
      <c r="B123" s="16" t="s">
        <v>296</v>
      </c>
      <c r="C123" s="90" t="b">
        <v>0</v>
      </c>
      <c r="D123" s="78" t="b">
        <v>0</v>
      </c>
      <c r="E123" s="78"/>
      <c r="F123" s="78"/>
      <c r="G123" s="78"/>
      <c r="H123" s="78"/>
      <c r="I123" s="78"/>
      <c r="J123" s="78"/>
      <c r="K123" s="78"/>
      <c r="L123" s="78"/>
      <c r="M123" s="78"/>
      <c r="N123" s="47" t="e">
        <f t="shared" si="15"/>
        <v>#DIV/0!</v>
      </c>
      <c r="O123" s="47" t="e">
        <f t="shared" si="16"/>
        <v>#DIV/0!</v>
      </c>
      <c r="P123" s="47" t="e">
        <f t="shared" si="17"/>
        <v>#DIV/0!</v>
      </c>
      <c r="Q123" s="47" t="e">
        <f t="shared" si="18"/>
        <v>#DIV/0!</v>
      </c>
      <c r="R123" s="47" t="e">
        <f t="shared" si="19"/>
        <v>#DIV/0!</v>
      </c>
      <c r="S123" s="47" t="e">
        <f t="shared" si="28"/>
        <v>#DIV/0!</v>
      </c>
      <c r="T123" s="47" t="e">
        <f t="shared" si="20"/>
        <v>#DIV/0!</v>
      </c>
      <c r="U123" s="47" t="e">
        <f t="shared" si="21"/>
        <v>#DIV/0!</v>
      </c>
      <c r="V123" s="47" t="e">
        <f t="shared" si="22"/>
        <v>#DIV/0!</v>
      </c>
      <c r="W123" s="47" t="e">
        <f t="shared" si="23"/>
        <v>#DIV/0!</v>
      </c>
      <c r="X123" s="47" t="e">
        <f t="shared" si="24"/>
        <v>#DIV/0!</v>
      </c>
      <c r="Y123" s="74" t="e">
        <f t="shared" si="25"/>
        <v>#DIV/0!</v>
      </c>
      <c r="Z123" s="48" t="e">
        <f t="shared" si="26"/>
        <v>#DIV/0!</v>
      </c>
      <c r="AA123" s="47" t="e">
        <f t="shared" si="27"/>
        <v>#DIV/0!</v>
      </c>
    </row>
    <row r="124" spans="1:27" x14ac:dyDescent="0.3">
      <c r="A124" s="19" t="s">
        <v>285</v>
      </c>
      <c r="B124" s="16" t="s">
        <v>298</v>
      </c>
      <c r="C124" s="90" t="b">
        <v>0</v>
      </c>
      <c r="D124" s="78" t="b">
        <v>0</v>
      </c>
      <c r="E124" s="78"/>
      <c r="F124" s="78"/>
      <c r="G124" s="78"/>
      <c r="H124" s="78"/>
      <c r="I124" s="78"/>
      <c r="J124" s="78"/>
      <c r="K124" s="78"/>
      <c r="L124" s="78"/>
      <c r="M124" s="78"/>
      <c r="N124" s="47" t="e">
        <f t="shared" si="15"/>
        <v>#DIV/0!</v>
      </c>
      <c r="O124" s="47" t="e">
        <f t="shared" si="16"/>
        <v>#DIV/0!</v>
      </c>
      <c r="P124" s="47" t="e">
        <f t="shared" si="17"/>
        <v>#DIV/0!</v>
      </c>
      <c r="Q124" s="47" t="e">
        <f t="shared" si="18"/>
        <v>#DIV/0!</v>
      </c>
      <c r="R124" s="47" t="e">
        <f t="shared" si="19"/>
        <v>#DIV/0!</v>
      </c>
      <c r="S124" s="47" t="e">
        <f t="shared" si="28"/>
        <v>#DIV/0!</v>
      </c>
      <c r="T124" s="47" t="e">
        <f t="shared" si="20"/>
        <v>#DIV/0!</v>
      </c>
      <c r="U124" s="47" t="e">
        <f t="shared" si="21"/>
        <v>#DIV/0!</v>
      </c>
      <c r="V124" s="47" t="e">
        <f t="shared" si="22"/>
        <v>#DIV/0!</v>
      </c>
      <c r="W124" s="47" t="e">
        <f t="shared" si="23"/>
        <v>#DIV/0!</v>
      </c>
      <c r="X124" s="47" t="e">
        <f t="shared" si="24"/>
        <v>#DIV/0!</v>
      </c>
      <c r="Y124" s="74" t="e">
        <f t="shared" si="25"/>
        <v>#DIV/0!</v>
      </c>
      <c r="Z124" s="48" t="e">
        <f t="shared" si="26"/>
        <v>#DIV/0!</v>
      </c>
      <c r="AA124" s="47" t="e">
        <f t="shared" si="27"/>
        <v>#DIV/0!</v>
      </c>
    </row>
    <row r="125" spans="1:27" x14ac:dyDescent="0.3">
      <c r="A125" s="19" t="s">
        <v>285</v>
      </c>
      <c r="B125" s="16" t="s">
        <v>300</v>
      </c>
      <c r="C125" s="90" t="b">
        <v>0</v>
      </c>
      <c r="D125" s="78" t="b">
        <v>0</v>
      </c>
      <c r="E125" s="78"/>
      <c r="F125" s="78"/>
      <c r="G125" s="78"/>
      <c r="H125" s="78"/>
      <c r="I125" s="78"/>
      <c r="J125" s="78"/>
      <c r="K125" s="78"/>
      <c r="L125" s="78"/>
      <c r="M125" s="78"/>
      <c r="N125" s="47" t="e">
        <f t="shared" si="15"/>
        <v>#DIV/0!</v>
      </c>
      <c r="O125" s="47" t="e">
        <f t="shared" si="16"/>
        <v>#DIV/0!</v>
      </c>
      <c r="P125" s="47" t="e">
        <f t="shared" si="17"/>
        <v>#DIV/0!</v>
      </c>
      <c r="Q125" s="47" t="e">
        <f t="shared" si="18"/>
        <v>#DIV/0!</v>
      </c>
      <c r="R125" s="47" t="e">
        <f t="shared" si="19"/>
        <v>#DIV/0!</v>
      </c>
      <c r="S125" s="47" t="e">
        <f t="shared" si="28"/>
        <v>#DIV/0!</v>
      </c>
      <c r="T125" s="47" t="e">
        <f t="shared" si="20"/>
        <v>#DIV/0!</v>
      </c>
      <c r="U125" s="47" t="e">
        <f t="shared" si="21"/>
        <v>#DIV/0!</v>
      </c>
      <c r="V125" s="47" t="e">
        <f t="shared" si="22"/>
        <v>#DIV/0!</v>
      </c>
      <c r="W125" s="47" t="e">
        <f t="shared" si="23"/>
        <v>#DIV/0!</v>
      </c>
      <c r="X125" s="47" t="e">
        <f t="shared" si="24"/>
        <v>#DIV/0!</v>
      </c>
      <c r="Y125" s="74" t="e">
        <f t="shared" si="25"/>
        <v>#DIV/0!</v>
      </c>
      <c r="Z125" s="48" t="e">
        <f t="shared" si="26"/>
        <v>#DIV/0!</v>
      </c>
      <c r="AA125" s="47" t="e">
        <f t="shared" si="27"/>
        <v>#DIV/0!</v>
      </c>
    </row>
    <row r="126" spans="1:27" x14ac:dyDescent="0.3">
      <c r="A126" s="19" t="s">
        <v>285</v>
      </c>
      <c r="B126" s="16" t="s">
        <v>304</v>
      </c>
      <c r="C126" s="90" t="b">
        <v>0</v>
      </c>
      <c r="D126" s="78" t="b">
        <v>1</v>
      </c>
      <c r="E126" s="78">
        <v>0</v>
      </c>
      <c r="F126" s="78">
        <v>1</v>
      </c>
      <c r="G126" s="143"/>
      <c r="H126" s="143"/>
      <c r="I126" s="143">
        <v>1</v>
      </c>
      <c r="J126" s="143">
        <v>0</v>
      </c>
      <c r="K126" s="78"/>
      <c r="L126" s="78"/>
      <c r="M126" s="78"/>
      <c r="N126" s="47" t="e">
        <f t="shared" si="15"/>
        <v>#DIV/0!</v>
      </c>
      <c r="O126" s="47" t="e">
        <f t="shared" si="16"/>
        <v>#DIV/0!</v>
      </c>
      <c r="P126" s="47" t="e">
        <f t="shared" si="17"/>
        <v>#DIV/0!</v>
      </c>
      <c r="Q126" s="47" t="e">
        <f t="shared" si="18"/>
        <v>#DIV/0!</v>
      </c>
      <c r="R126" s="47" t="e">
        <f t="shared" si="19"/>
        <v>#DIV/0!</v>
      </c>
      <c r="S126" s="47" t="e">
        <f t="shared" si="28"/>
        <v>#DIV/0!</v>
      </c>
      <c r="T126" s="47" t="e">
        <f t="shared" si="20"/>
        <v>#DIV/0!</v>
      </c>
      <c r="U126" s="47" t="e">
        <f t="shared" si="21"/>
        <v>#DIV/0!</v>
      </c>
      <c r="V126" s="47" t="e">
        <f t="shared" si="22"/>
        <v>#DIV/0!</v>
      </c>
      <c r="W126" s="47" t="e">
        <f t="shared" si="23"/>
        <v>#DIV/0!</v>
      </c>
      <c r="X126" s="47" t="e">
        <f t="shared" si="24"/>
        <v>#DIV/0!</v>
      </c>
      <c r="Y126" s="74" t="e">
        <f t="shared" si="25"/>
        <v>#DIV/0!</v>
      </c>
      <c r="Z126" s="48" t="e">
        <f t="shared" si="26"/>
        <v>#DIV/0!</v>
      </c>
      <c r="AA126" s="47" t="e">
        <f t="shared" si="27"/>
        <v>#DIV/0!</v>
      </c>
    </row>
    <row r="127" spans="1:27" x14ac:dyDescent="0.3">
      <c r="A127" s="19" t="s">
        <v>285</v>
      </c>
      <c r="B127" s="16" t="s">
        <v>305</v>
      </c>
      <c r="C127" s="90" t="b">
        <v>0</v>
      </c>
      <c r="D127" s="78" t="b">
        <v>0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47" t="e">
        <f t="shared" si="15"/>
        <v>#DIV/0!</v>
      </c>
      <c r="O127" s="47" t="e">
        <f t="shared" si="16"/>
        <v>#DIV/0!</v>
      </c>
      <c r="P127" s="47" t="e">
        <f t="shared" si="17"/>
        <v>#DIV/0!</v>
      </c>
      <c r="Q127" s="47" t="e">
        <f t="shared" si="18"/>
        <v>#DIV/0!</v>
      </c>
      <c r="R127" s="47" t="e">
        <f t="shared" si="19"/>
        <v>#DIV/0!</v>
      </c>
      <c r="S127" s="47" t="e">
        <f t="shared" si="28"/>
        <v>#DIV/0!</v>
      </c>
      <c r="T127" s="47" t="e">
        <f t="shared" si="20"/>
        <v>#DIV/0!</v>
      </c>
      <c r="U127" s="47" t="e">
        <f t="shared" si="21"/>
        <v>#DIV/0!</v>
      </c>
      <c r="V127" s="47" t="e">
        <f t="shared" si="22"/>
        <v>#DIV/0!</v>
      </c>
      <c r="W127" s="47" t="e">
        <f t="shared" si="23"/>
        <v>#DIV/0!</v>
      </c>
      <c r="X127" s="47" t="e">
        <f t="shared" si="24"/>
        <v>#DIV/0!</v>
      </c>
      <c r="Y127" s="74" t="e">
        <f t="shared" si="25"/>
        <v>#DIV/0!</v>
      </c>
      <c r="Z127" s="48" t="e">
        <f t="shared" si="26"/>
        <v>#DIV/0!</v>
      </c>
      <c r="AA127" s="47" t="e">
        <f t="shared" si="27"/>
        <v>#DIV/0!</v>
      </c>
    </row>
    <row r="128" spans="1:27" x14ac:dyDescent="0.3">
      <c r="A128" s="19" t="s">
        <v>285</v>
      </c>
      <c r="B128" s="16" t="s">
        <v>307</v>
      </c>
      <c r="C128" s="90" t="b">
        <v>0</v>
      </c>
      <c r="D128" s="78" t="b">
        <v>0</v>
      </c>
      <c r="E128" s="78"/>
      <c r="F128" s="78"/>
      <c r="G128" s="78"/>
      <c r="H128" s="78"/>
      <c r="I128" s="78"/>
      <c r="J128" s="78"/>
      <c r="K128" s="78"/>
      <c r="L128" s="78"/>
      <c r="M128" s="78"/>
      <c r="N128" s="47" t="e">
        <f t="shared" si="15"/>
        <v>#DIV/0!</v>
      </c>
      <c r="O128" s="47" t="e">
        <f t="shared" si="16"/>
        <v>#DIV/0!</v>
      </c>
      <c r="P128" s="47" t="e">
        <f t="shared" si="17"/>
        <v>#DIV/0!</v>
      </c>
      <c r="Q128" s="47" t="e">
        <f t="shared" si="18"/>
        <v>#DIV/0!</v>
      </c>
      <c r="R128" s="47" t="e">
        <f t="shared" si="19"/>
        <v>#DIV/0!</v>
      </c>
      <c r="S128" s="47" t="e">
        <f t="shared" si="28"/>
        <v>#DIV/0!</v>
      </c>
      <c r="T128" s="47" t="e">
        <f t="shared" si="20"/>
        <v>#DIV/0!</v>
      </c>
      <c r="U128" s="47" t="e">
        <f t="shared" si="21"/>
        <v>#DIV/0!</v>
      </c>
      <c r="V128" s="47" t="e">
        <f t="shared" si="22"/>
        <v>#DIV/0!</v>
      </c>
      <c r="W128" s="47" t="e">
        <f t="shared" si="23"/>
        <v>#DIV/0!</v>
      </c>
      <c r="X128" s="47" t="e">
        <f t="shared" si="24"/>
        <v>#DIV/0!</v>
      </c>
      <c r="Y128" s="74" t="e">
        <f t="shared" si="25"/>
        <v>#DIV/0!</v>
      </c>
      <c r="Z128" s="48" t="e">
        <f t="shared" si="26"/>
        <v>#DIV/0!</v>
      </c>
      <c r="AA128" s="47" t="e">
        <f t="shared" si="27"/>
        <v>#DIV/0!</v>
      </c>
    </row>
    <row r="129" spans="1:27" x14ac:dyDescent="0.3">
      <c r="A129" s="19" t="s">
        <v>285</v>
      </c>
      <c r="B129" s="16" t="s">
        <v>309</v>
      </c>
      <c r="C129" s="90" t="b">
        <v>0</v>
      </c>
      <c r="D129" s="78" t="b">
        <v>1</v>
      </c>
      <c r="E129" s="78">
        <v>1</v>
      </c>
      <c r="F129" s="78"/>
      <c r="G129" s="143">
        <v>2</v>
      </c>
      <c r="H129" s="143"/>
      <c r="I129" s="143">
        <v>3</v>
      </c>
      <c r="J129" s="143">
        <v>0</v>
      </c>
      <c r="K129" s="78"/>
      <c r="L129" s="78"/>
      <c r="M129" s="78"/>
      <c r="N129" s="47" t="e">
        <f t="shared" si="15"/>
        <v>#DIV/0!</v>
      </c>
      <c r="O129" s="47" t="e">
        <f t="shared" si="16"/>
        <v>#DIV/0!</v>
      </c>
      <c r="P129" s="47" t="e">
        <f t="shared" si="17"/>
        <v>#DIV/0!</v>
      </c>
      <c r="Q129" s="47" t="e">
        <f t="shared" si="18"/>
        <v>#DIV/0!</v>
      </c>
      <c r="R129" s="47" t="e">
        <f t="shared" si="19"/>
        <v>#DIV/0!</v>
      </c>
      <c r="S129" s="47" t="e">
        <f t="shared" si="28"/>
        <v>#DIV/0!</v>
      </c>
      <c r="T129" s="47" t="e">
        <f t="shared" si="20"/>
        <v>#DIV/0!</v>
      </c>
      <c r="U129" s="47" t="e">
        <f t="shared" si="21"/>
        <v>#DIV/0!</v>
      </c>
      <c r="V129" s="47" t="e">
        <f t="shared" si="22"/>
        <v>#DIV/0!</v>
      </c>
      <c r="W129" s="47" t="e">
        <f t="shared" si="23"/>
        <v>#DIV/0!</v>
      </c>
      <c r="X129" s="47" t="e">
        <f t="shared" si="24"/>
        <v>#DIV/0!</v>
      </c>
      <c r="Y129" s="74" t="e">
        <f t="shared" si="25"/>
        <v>#DIV/0!</v>
      </c>
      <c r="Z129" s="48" t="e">
        <f t="shared" si="26"/>
        <v>#DIV/0!</v>
      </c>
      <c r="AA129" s="47" t="e">
        <f t="shared" si="27"/>
        <v>#DIV/0!</v>
      </c>
    </row>
    <row r="130" spans="1:27" x14ac:dyDescent="0.3">
      <c r="A130" s="19" t="s">
        <v>285</v>
      </c>
      <c r="B130" s="16" t="s">
        <v>311</v>
      </c>
      <c r="C130" s="90" t="b">
        <v>0</v>
      </c>
      <c r="D130" s="78" t="b">
        <v>1</v>
      </c>
      <c r="E130" s="78">
        <v>0</v>
      </c>
      <c r="F130" s="78"/>
      <c r="G130" s="143">
        <v>1</v>
      </c>
      <c r="H130" s="143"/>
      <c r="I130" s="143">
        <v>1</v>
      </c>
      <c r="J130" s="143">
        <v>0</v>
      </c>
      <c r="K130" s="78"/>
      <c r="L130" s="78"/>
      <c r="M130" s="78"/>
      <c r="N130" s="47" t="e">
        <f t="shared" si="15"/>
        <v>#DIV/0!</v>
      </c>
      <c r="O130" s="47" t="e">
        <f t="shared" si="16"/>
        <v>#DIV/0!</v>
      </c>
      <c r="P130" s="47" t="e">
        <f t="shared" si="17"/>
        <v>#DIV/0!</v>
      </c>
      <c r="Q130" s="47" t="e">
        <f t="shared" si="18"/>
        <v>#DIV/0!</v>
      </c>
      <c r="R130" s="47" t="e">
        <f t="shared" si="19"/>
        <v>#DIV/0!</v>
      </c>
      <c r="S130" s="47" t="e">
        <f t="shared" si="28"/>
        <v>#DIV/0!</v>
      </c>
      <c r="T130" s="47" t="e">
        <f t="shared" si="20"/>
        <v>#DIV/0!</v>
      </c>
      <c r="U130" s="47" t="e">
        <f t="shared" si="21"/>
        <v>#DIV/0!</v>
      </c>
      <c r="V130" s="47" t="e">
        <f t="shared" si="22"/>
        <v>#DIV/0!</v>
      </c>
      <c r="W130" s="47" t="e">
        <f t="shared" si="23"/>
        <v>#DIV/0!</v>
      </c>
      <c r="X130" s="47" t="e">
        <f t="shared" si="24"/>
        <v>#DIV/0!</v>
      </c>
      <c r="Y130" s="74" t="e">
        <f t="shared" si="25"/>
        <v>#DIV/0!</v>
      </c>
      <c r="Z130" s="48" t="e">
        <f t="shared" si="26"/>
        <v>#DIV/0!</v>
      </c>
      <c r="AA130" s="47" t="e">
        <f t="shared" si="27"/>
        <v>#DIV/0!</v>
      </c>
    </row>
    <row r="131" spans="1:27" x14ac:dyDescent="0.3">
      <c r="A131" s="19" t="s">
        <v>285</v>
      </c>
      <c r="B131" s="16" t="s">
        <v>315</v>
      </c>
      <c r="C131" s="90" t="b">
        <v>0</v>
      </c>
      <c r="D131" s="78" t="b">
        <v>1</v>
      </c>
      <c r="E131" s="78">
        <v>0</v>
      </c>
      <c r="F131" s="78"/>
      <c r="G131" s="143">
        <v>1</v>
      </c>
      <c r="H131" s="143"/>
      <c r="I131" s="143">
        <v>1</v>
      </c>
      <c r="J131" s="143">
        <v>0</v>
      </c>
      <c r="K131" s="78"/>
      <c r="L131" s="78"/>
      <c r="M131" s="78"/>
      <c r="N131" s="47" t="e">
        <f t="shared" si="15"/>
        <v>#DIV/0!</v>
      </c>
      <c r="O131" s="47" t="e">
        <f t="shared" si="16"/>
        <v>#DIV/0!</v>
      </c>
      <c r="P131" s="47" t="e">
        <f t="shared" si="17"/>
        <v>#DIV/0!</v>
      </c>
      <c r="Q131" s="47" t="e">
        <f t="shared" si="18"/>
        <v>#DIV/0!</v>
      </c>
      <c r="R131" s="47" t="e">
        <f t="shared" si="19"/>
        <v>#DIV/0!</v>
      </c>
      <c r="S131" s="47" t="e">
        <f t="shared" si="28"/>
        <v>#DIV/0!</v>
      </c>
      <c r="T131" s="47" t="e">
        <f t="shared" si="20"/>
        <v>#DIV/0!</v>
      </c>
      <c r="U131" s="47" t="e">
        <f t="shared" si="21"/>
        <v>#DIV/0!</v>
      </c>
      <c r="V131" s="47" t="e">
        <f t="shared" si="22"/>
        <v>#DIV/0!</v>
      </c>
      <c r="W131" s="47" t="e">
        <f t="shared" si="23"/>
        <v>#DIV/0!</v>
      </c>
      <c r="X131" s="47" t="e">
        <f t="shared" si="24"/>
        <v>#DIV/0!</v>
      </c>
      <c r="Y131" s="74" t="e">
        <f t="shared" si="25"/>
        <v>#DIV/0!</v>
      </c>
      <c r="Z131" s="48" t="e">
        <f t="shared" si="26"/>
        <v>#DIV/0!</v>
      </c>
      <c r="AA131" s="47" t="e">
        <f t="shared" si="27"/>
        <v>#DIV/0!</v>
      </c>
    </row>
    <row r="132" spans="1:27" x14ac:dyDescent="0.3">
      <c r="A132" s="19" t="s">
        <v>285</v>
      </c>
      <c r="B132" s="16" t="s">
        <v>316</v>
      </c>
      <c r="C132" s="90" t="b">
        <v>0</v>
      </c>
      <c r="D132" s="78" t="b">
        <v>1</v>
      </c>
      <c r="E132" s="78">
        <v>0</v>
      </c>
      <c r="F132" s="78"/>
      <c r="G132" s="143">
        <v>1</v>
      </c>
      <c r="H132" s="143"/>
      <c r="I132" s="143">
        <v>1</v>
      </c>
      <c r="J132" s="143">
        <v>0</v>
      </c>
      <c r="K132" s="78"/>
      <c r="L132" s="78"/>
      <c r="M132" s="78"/>
      <c r="N132" s="47" t="e">
        <f t="shared" si="15"/>
        <v>#DIV/0!</v>
      </c>
      <c r="O132" s="47" t="e">
        <f t="shared" si="16"/>
        <v>#DIV/0!</v>
      </c>
      <c r="P132" s="47" t="e">
        <f t="shared" si="17"/>
        <v>#DIV/0!</v>
      </c>
      <c r="Q132" s="47" t="e">
        <f t="shared" si="18"/>
        <v>#DIV/0!</v>
      </c>
      <c r="R132" s="47" t="e">
        <f t="shared" si="19"/>
        <v>#DIV/0!</v>
      </c>
      <c r="S132" s="47" t="e">
        <f t="shared" si="28"/>
        <v>#DIV/0!</v>
      </c>
      <c r="T132" s="47" t="e">
        <f t="shared" si="20"/>
        <v>#DIV/0!</v>
      </c>
      <c r="U132" s="47" t="e">
        <f t="shared" si="21"/>
        <v>#DIV/0!</v>
      </c>
      <c r="V132" s="47" t="e">
        <f t="shared" si="22"/>
        <v>#DIV/0!</v>
      </c>
      <c r="W132" s="47" t="e">
        <f t="shared" si="23"/>
        <v>#DIV/0!</v>
      </c>
      <c r="X132" s="47" t="e">
        <f t="shared" si="24"/>
        <v>#DIV/0!</v>
      </c>
      <c r="Y132" s="74" t="e">
        <f t="shared" si="25"/>
        <v>#DIV/0!</v>
      </c>
      <c r="Z132" s="48" t="e">
        <f t="shared" si="26"/>
        <v>#DIV/0!</v>
      </c>
      <c r="AA132" s="47" t="e">
        <f t="shared" si="27"/>
        <v>#DIV/0!</v>
      </c>
    </row>
    <row r="133" spans="1:27" x14ac:dyDescent="0.3">
      <c r="A133" s="19" t="s">
        <v>285</v>
      </c>
      <c r="B133" s="16" t="s">
        <v>318</v>
      </c>
      <c r="C133" s="90" t="b">
        <v>0</v>
      </c>
      <c r="D133" s="78" t="b">
        <v>1</v>
      </c>
      <c r="E133" s="78">
        <v>0</v>
      </c>
      <c r="F133" s="78"/>
      <c r="G133" s="143">
        <v>1</v>
      </c>
      <c r="H133" s="143"/>
      <c r="I133" s="143">
        <v>1</v>
      </c>
      <c r="J133" s="143">
        <v>0</v>
      </c>
      <c r="K133" s="78"/>
      <c r="L133" s="78"/>
      <c r="M133" s="78"/>
      <c r="N133" s="47" t="e">
        <f t="shared" si="15"/>
        <v>#DIV/0!</v>
      </c>
      <c r="O133" s="47" t="e">
        <f t="shared" si="16"/>
        <v>#DIV/0!</v>
      </c>
      <c r="P133" s="47" t="e">
        <f t="shared" si="17"/>
        <v>#DIV/0!</v>
      </c>
      <c r="Q133" s="47" t="e">
        <f t="shared" si="18"/>
        <v>#DIV/0!</v>
      </c>
      <c r="R133" s="47" t="e">
        <f t="shared" si="19"/>
        <v>#DIV/0!</v>
      </c>
      <c r="S133" s="47" t="e">
        <f t="shared" si="28"/>
        <v>#DIV/0!</v>
      </c>
      <c r="T133" s="47" t="e">
        <f t="shared" si="20"/>
        <v>#DIV/0!</v>
      </c>
      <c r="U133" s="47" t="e">
        <f t="shared" si="21"/>
        <v>#DIV/0!</v>
      </c>
      <c r="V133" s="47" t="e">
        <f t="shared" si="22"/>
        <v>#DIV/0!</v>
      </c>
      <c r="W133" s="47" t="e">
        <f t="shared" si="23"/>
        <v>#DIV/0!</v>
      </c>
      <c r="X133" s="47" t="e">
        <f t="shared" si="24"/>
        <v>#DIV/0!</v>
      </c>
      <c r="Y133" s="74" t="e">
        <f t="shared" si="25"/>
        <v>#DIV/0!</v>
      </c>
      <c r="Z133" s="48" t="e">
        <f t="shared" si="26"/>
        <v>#DIV/0!</v>
      </c>
      <c r="AA133" s="47" t="e">
        <f t="shared" si="27"/>
        <v>#DIV/0!</v>
      </c>
    </row>
    <row r="134" spans="1:27" x14ac:dyDescent="0.3">
      <c r="A134" s="19" t="s">
        <v>285</v>
      </c>
      <c r="B134" s="16" t="s">
        <v>320</v>
      </c>
      <c r="C134" s="90" t="b">
        <v>0</v>
      </c>
      <c r="D134" s="78" t="b">
        <v>0</v>
      </c>
      <c r="E134" s="78"/>
      <c r="F134" s="78"/>
      <c r="G134" s="78"/>
      <c r="H134" s="78"/>
      <c r="I134" s="78"/>
      <c r="J134" s="78"/>
      <c r="K134" s="78"/>
      <c r="L134" s="78"/>
      <c r="M134" s="78"/>
      <c r="N134" s="47" t="e">
        <f t="shared" ref="N134:N197" si="29">G134/(SUM($SJ$6:$SJ$335))</f>
        <v>#DIV/0!</v>
      </c>
      <c r="O134" s="47" t="e">
        <f t="shared" ref="O134:O197" si="30">E134/(SUM($SH$6:$SH$335))</f>
        <v>#DIV/0!</v>
      </c>
      <c r="P134" s="47" t="e">
        <f t="shared" ref="P134:P197" si="31">F134/(SUM($SI$6:$SI$335))</f>
        <v>#DIV/0!</v>
      </c>
      <c r="Q134" s="47" t="e">
        <f t="shared" ref="Q134:Q197" si="32">J134/(SUM($SM$6:$SM$335))</f>
        <v>#DIV/0!</v>
      </c>
      <c r="R134" s="47" t="e">
        <f t="shared" ref="R134:R197" si="33">M134/(SUM($SP$6:$SP$335))</f>
        <v>#DIV/0!</v>
      </c>
      <c r="S134" s="47" t="e">
        <f t="shared" si="28"/>
        <v>#DIV/0!</v>
      </c>
      <c r="T134" s="47" t="e">
        <f t="shared" ref="T134:T197" si="34">F134/(MAX($SI$6:$SI$335))</f>
        <v>#DIV/0!</v>
      </c>
      <c r="U134" s="47" t="e">
        <f t="shared" ref="U134:U197" si="35">E134/(MAX($SH$6:$SH$335))</f>
        <v>#DIV/0!</v>
      </c>
      <c r="V134" s="47" t="e">
        <f t="shared" ref="V134:V197" si="36">J134/(MAX($SM$6:$SM$335))</f>
        <v>#DIV/0!</v>
      </c>
      <c r="W134" s="47" t="e">
        <f t="shared" ref="W134:W197" si="37">(O134+P134+Q134+R134)/4</f>
        <v>#DIV/0!</v>
      </c>
      <c r="X134" s="47" t="e">
        <f t="shared" ref="X134:X197" si="38">(T134+U134+V134+S134)/4</f>
        <v>#DIV/0!</v>
      </c>
      <c r="Y134" s="74" t="e">
        <f t="shared" ref="Y134:Y197" si="39">IF(X134=0,620,1/X134)</f>
        <v>#DIV/0!</v>
      </c>
      <c r="Z134" s="48" t="e">
        <f t="shared" ref="Z134:Z197" si="40">Y134/(MAX($TB$6:$TB$335))</f>
        <v>#DIV/0!</v>
      </c>
      <c r="AA134" s="47" t="e">
        <f t="shared" si="27"/>
        <v>#DIV/0!</v>
      </c>
    </row>
    <row r="135" spans="1:27" x14ac:dyDescent="0.3">
      <c r="A135" s="19" t="s">
        <v>285</v>
      </c>
      <c r="B135" s="16" t="s">
        <v>324</v>
      </c>
      <c r="C135" s="90" t="b">
        <v>0</v>
      </c>
      <c r="D135" s="78" t="b">
        <v>1</v>
      </c>
      <c r="E135" s="78">
        <v>0</v>
      </c>
      <c r="F135" s="78"/>
      <c r="G135" s="143">
        <v>5</v>
      </c>
      <c r="H135" s="143"/>
      <c r="I135" s="143">
        <v>5</v>
      </c>
      <c r="J135" s="143">
        <v>0</v>
      </c>
      <c r="K135" s="78"/>
      <c r="L135" s="78"/>
      <c r="M135" s="78"/>
      <c r="N135" s="47" t="e">
        <f t="shared" si="29"/>
        <v>#DIV/0!</v>
      </c>
      <c r="O135" s="47" t="e">
        <f t="shared" si="30"/>
        <v>#DIV/0!</v>
      </c>
      <c r="P135" s="47" t="e">
        <f t="shared" si="31"/>
        <v>#DIV/0!</v>
      </c>
      <c r="Q135" s="47" t="e">
        <f t="shared" si="32"/>
        <v>#DIV/0!</v>
      </c>
      <c r="R135" s="47" t="e">
        <f t="shared" si="33"/>
        <v>#DIV/0!</v>
      </c>
      <c r="S135" s="47" t="e">
        <f t="shared" si="28"/>
        <v>#DIV/0!</v>
      </c>
      <c r="T135" s="47" t="e">
        <f t="shared" si="34"/>
        <v>#DIV/0!</v>
      </c>
      <c r="U135" s="47" t="e">
        <f t="shared" si="35"/>
        <v>#DIV/0!</v>
      </c>
      <c r="V135" s="47" t="e">
        <f t="shared" si="36"/>
        <v>#DIV/0!</v>
      </c>
      <c r="W135" s="47" t="e">
        <f t="shared" si="37"/>
        <v>#DIV/0!</v>
      </c>
      <c r="X135" s="47" t="e">
        <f t="shared" si="38"/>
        <v>#DIV/0!</v>
      </c>
      <c r="Y135" s="74" t="e">
        <f t="shared" si="39"/>
        <v>#DIV/0!</v>
      </c>
      <c r="Z135" s="48" t="e">
        <f t="shared" si="40"/>
        <v>#DIV/0!</v>
      </c>
      <c r="AA135" s="47" t="e">
        <f t="shared" ref="AA135:AA198" si="41">1/Y135/(MAX($TB$6:$TB$335))</f>
        <v>#DIV/0!</v>
      </c>
    </row>
    <row r="136" spans="1:27" x14ac:dyDescent="0.3">
      <c r="A136" s="19" t="s">
        <v>285</v>
      </c>
      <c r="B136" s="16" t="s">
        <v>325</v>
      </c>
      <c r="C136" s="90" t="b">
        <v>0</v>
      </c>
      <c r="D136" s="78" t="b">
        <v>1</v>
      </c>
      <c r="E136" s="78">
        <v>0</v>
      </c>
      <c r="F136" s="78"/>
      <c r="G136" s="143">
        <v>1</v>
      </c>
      <c r="H136" s="143"/>
      <c r="I136" s="143">
        <v>1</v>
      </c>
      <c r="J136" s="143">
        <v>0</v>
      </c>
      <c r="K136" s="78"/>
      <c r="L136" s="78"/>
      <c r="M136" s="78"/>
      <c r="N136" s="47" t="e">
        <f t="shared" si="29"/>
        <v>#DIV/0!</v>
      </c>
      <c r="O136" s="47" t="e">
        <f t="shared" si="30"/>
        <v>#DIV/0!</v>
      </c>
      <c r="P136" s="47" t="e">
        <f t="shared" si="31"/>
        <v>#DIV/0!</v>
      </c>
      <c r="Q136" s="47" t="e">
        <f t="shared" si="32"/>
        <v>#DIV/0!</v>
      </c>
      <c r="R136" s="47" t="e">
        <f t="shared" si="33"/>
        <v>#DIV/0!</v>
      </c>
      <c r="S136" s="47" t="e">
        <f t="shared" si="28"/>
        <v>#DIV/0!</v>
      </c>
      <c r="T136" s="47" t="e">
        <f t="shared" si="34"/>
        <v>#DIV/0!</v>
      </c>
      <c r="U136" s="47" t="e">
        <f t="shared" si="35"/>
        <v>#DIV/0!</v>
      </c>
      <c r="V136" s="47" t="e">
        <f t="shared" si="36"/>
        <v>#DIV/0!</v>
      </c>
      <c r="W136" s="47" t="e">
        <f t="shared" si="37"/>
        <v>#DIV/0!</v>
      </c>
      <c r="X136" s="47" t="e">
        <f t="shared" si="38"/>
        <v>#DIV/0!</v>
      </c>
      <c r="Y136" s="74" t="e">
        <f t="shared" si="39"/>
        <v>#DIV/0!</v>
      </c>
      <c r="Z136" s="48" t="e">
        <f t="shared" si="40"/>
        <v>#DIV/0!</v>
      </c>
      <c r="AA136" s="47" t="e">
        <f t="shared" si="41"/>
        <v>#DIV/0!</v>
      </c>
    </row>
    <row r="137" spans="1:27" x14ac:dyDescent="0.3">
      <c r="A137" s="19" t="s">
        <v>285</v>
      </c>
      <c r="B137" s="16" t="s">
        <v>327</v>
      </c>
      <c r="C137" s="90" t="b">
        <v>0</v>
      </c>
      <c r="D137" s="78" t="b">
        <v>1</v>
      </c>
      <c r="E137" s="78">
        <v>0</v>
      </c>
      <c r="F137" s="78"/>
      <c r="G137" s="143">
        <v>1</v>
      </c>
      <c r="H137" s="143"/>
      <c r="I137" s="143">
        <v>1</v>
      </c>
      <c r="J137" s="143">
        <v>0</v>
      </c>
      <c r="K137" s="78"/>
      <c r="L137" s="78"/>
      <c r="M137" s="78"/>
      <c r="N137" s="47" t="e">
        <f t="shared" si="29"/>
        <v>#DIV/0!</v>
      </c>
      <c r="O137" s="47" t="e">
        <f t="shared" si="30"/>
        <v>#DIV/0!</v>
      </c>
      <c r="P137" s="47" t="e">
        <f t="shared" si="31"/>
        <v>#DIV/0!</v>
      </c>
      <c r="Q137" s="47" t="e">
        <f t="shared" si="32"/>
        <v>#DIV/0!</v>
      </c>
      <c r="R137" s="47" t="e">
        <f t="shared" si="33"/>
        <v>#DIV/0!</v>
      </c>
      <c r="S137" s="47" t="e">
        <f t="shared" si="28"/>
        <v>#DIV/0!</v>
      </c>
      <c r="T137" s="47" t="e">
        <f t="shared" si="34"/>
        <v>#DIV/0!</v>
      </c>
      <c r="U137" s="47" t="e">
        <f t="shared" si="35"/>
        <v>#DIV/0!</v>
      </c>
      <c r="V137" s="47" t="e">
        <f t="shared" si="36"/>
        <v>#DIV/0!</v>
      </c>
      <c r="W137" s="47" t="e">
        <f t="shared" si="37"/>
        <v>#DIV/0!</v>
      </c>
      <c r="X137" s="47" t="e">
        <f t="shared" si="38"/>
        <v>#DIV/0!</v>
      </c>
      <c r="Y137" s="74" t="e">
        <f t="shared" si="39"/>
        <v>#DIV/0!</v>
      </c>
      <c r="Z137" s="48" t="e">
        <f t="shared" si="40"/>
        <v>#DIV/0!</v>
      </c>
      <c r="AA137" s="47" t="e">
        <f t="shared" si="41"/>
        <v>#DIV/0!</v>
      </c>
    </row>
    <row r="138" spans="1:27" x14ac:dyDescent="0.3">
      <c r="A138" s="19" t="s">
        <v>285</v>
      </c>
      <c r="B138" s="16" t="s">
        <v>329</v>
      </c>
      <c r="C138" s="90" t="b">
        <v>0</v>
      </c>
      <c r="D138" s="78" t="b">
        <v>1</v>
      </c>
      <c r="E138" s="78">
        <v>0</v>
      </c>
      <c r="F138" s="78"/>
      <c r="G138" s="143">
        <v>1</v>
      </c>
      <c r="H138" s="143"/>
      <c r="I138" s="143">
        <v>1</v>
      </c>
      <c r="J138" s="143">
        <v>0</v>
      </c>
      <c r="K138" s="78"/>
      <c r="L138" s="78"/>
      <c r="M138" s="78"/>
      <c r="N138" s="47" t="e">
        <f t="shared" si="29"/>
        <v>#DIV/0!</v>
      </c>
      <c r="O138" s="47" t="e">
        <f t="shared" si="30"/>
        <v>#DIV/0!</v>
      </c>
      <c r="P138" s="47" t="e">
        <f t="shared" si="31"/>
        <v>#DIV/0!</v>
      </c>
      <c r="Q138" s="47" t="e">
        <f t="shared" si="32"/>
        <v>#DIV/0!</v>
      </c>
      <c r="R138" s="47" t="e">
        <f t="shared" si="33"/>
        <v>#DIV/0!</v>
      </c>
      <c r="S138" s="47" t="e">
        <f t="shared" si="28"/>
        <v>#DIV/0!</v>
      </c>
      <c r="T138" s="47" t="e">
        <f t="shared" si="34"/>
        <v>#DIV/0!</v>
      </c>
      <c r="U138" s="47" t="e">
        <f t="shared" si="35"/>
        <v>#DIV/0!</v>
      </c>
      <c r="V138" s="47" t="e">
        <f t="shared" si="36"/>
        <v>#DIV/0!</v>
      </c>
      <c r="W138" s="47" t="e">
        <f t="shared" si="37"/>
        <v>#DIV/0!</v>
      </c>
      <c r="X138" s="47" t="e">
        <f t="shared" si="38"/>
        <v>#DIV/0!</v>
      </c>
      <c r="Y138" s="74" t="e">
        <f t="shared" si="39"/>
        <v>#DIV/0!</v>
      </c>
      <c r="Z138" s="48" t="e">
        <f t="shared" si="40"/>
        <v>#DIV/0!</v>
      </c>
      <c r="AA138" s="47" t="e">
        <f t="shared" si="41"/>
        <v>#DIV/0!</v>
      </c>
    </row>
    <row r="139" spans="1:27" x14ac:dyDescent="0.3">
      <c r="A139" s="19" t="s">
        <v>285</v>
      </c>
      <c r="B139" s="16" t="s">
        <v>331</v>
      </c>
      <c r="C139" s="90" t="b">
        <v>0</v>
      </c>
      <c r="D139" s="78" t="b">
        <v>0</v>
      </c>
      <c r="E139" s="78"/>
      <c r="F139" s="78"/>
      <c r="G139" s="78"/>
      <c r="H139" s="78"/>
      <c r="I139" s="78"/>
      <c r="J139" s="78"/>
      <c r="K139" s="78"/>
      <c r="L139" s="78"/>
      <c r="M139" s="78"/>
      <c r="N139" s="47" t="e">
        <f t="shared" si="29"/>
        <v>#DIV/0!</v>
      </c>
      <c r="O139" s="47" t="e">
        <f t="shared" si="30"/>
        <v>#DIV/0!</v>
      </c>
      <c r="P139" s="47" t="e">
        <f t="shared" si="31"/>
        <v>#DIV/0!</v>
      </c>
      <c r="Q139" s="47" t="e">
        <f t="shared" si="32"/>
        <v>#DIV/0!</v>
      </c>
      <c r="R139" s="47" t="e">
        <f t="shared" si="33"/>
        <v>#DIV/0!</v>
      </c>
      <c r="S139" s="47" t="e">
        <f t="shared" si="28"/>
        <v>#DIV/0!</v>
      </c>
      <c r="T139" s="47" t="e">
        <f t="shared" si="34"/>
        <v>#DIV/0!</v>
      </c>
      <c r="U139" s="47" t="e">
        <f t="shared" si="35"/>
        <v>#DIV/0!</v>
      </c>
      <c r="V139" s="47" t="e">
        <f t="shared" si="36"/>
        <v>#DIV/0!</v>
      </c>
      <c r="W139" s="47" t="e">
        <f t="shared" si="37"/>
        <v>#DIV/0!</v>
      </c>
      <c r="X139" s="47" t="e">
        <f t="shared" si="38"/>
        <v>#DIV/0!</v>
      </c>
      <c r="Y139" s="74" t="e">
        <f t="shared" si="39"/>
        <v>#DIV/0!</v>
      </c>
      <c r="Z139" s="48" t="e">
        <f t="shared" si="40"/>
        <v>#DIV/0!</v>
      </c>
      <c r="AA139" s="47" t="e">
        <f t="shared" si="41"/>
        <v>#DIV/0!</v>
      </c>
    </row>
    <row r="140" spans="1:27" x14ac:dyDescent="0.3">
      <c r="A140" s="19" t="s">
        <v>285</v>
      </c>
      <c r="B140" s="16" t="s">
        <v>335</v>
      </c>
      <c r="C140" s="90" t="b">
        <v>0</v>
      </c>
      <c r="D140" s="78" t="b">
        <v>1</v>
      </c>
      <c r="E140" s="78">
        <v>0</v>
      </c>
      <c r="F140" s="78"/>
      <c r="G140" s="143">
        <v>1</v>
      </c>
      <c r="H140" s="143"/>
      <c r="I140" s="143">
        <v>1</v>
      </c>
      <c r="J140" s="143">
        <v>0</v>
      </c>
      <c r="K140" s="78"/>
      <c r="L140" s="78"/>
      <c r="M140" s="78"/>
      <c r="N140" s="47" t="e">
        <f t="shared" si="29"/>
        <v>#DIV/0!</v>
      </c>
      <c r="O140" s="47" t="e">
        <f t="shared" si="30"/>
        <v>#DIV/0!</v>
      </c>
      <c r="P140" s="47" t="e">
        <f t="shared" si="31"/>
        <v>#DIV/0!</v>
      </c>
      <c r="Q140" s="47" t="e">
        <f t="shared" si="32"/>
        <v>#DIV/0!</v>
      </c>
      <c r="R140" s="47" t="e">
        <f t="shared" si="33"/>
        <v>#DIV/0!</v>
      </c>
      <c r="S140" s="47" t="e">
        <f t="shared" si="28"/>
        <v>#DIV/0!</v>
      </c>
      <c r="T140" s="47" t="e">
        <f t="shared" si="34"/>
        <v>#DIV/0!</v>
      </c>
      <c r="U140" s="47" t="e">
        <f t="shared" si="35"/>
        <v>#DIV/0!</v>
      </c>
      <c r="V140" s="47" t="e">
        <f t="shared" si="36"/>
        <v>#DIV/0!</v>
      </c>
      <c r="W140" s="47" t="e">
        <f t="shared" si="37"/>
        <v>#DIV/0!</v>
      </c>
      <c r="X140" s="47" t="e">
        <f t="shared" si="38"/>
        <v>#DIV/0!</v>
      </c>
      <c r="Y140" s="74" t="e">
        <f t="shared" si="39"/>
        <v>#DIV/0!</v>
      </c>
      <c r="Z140" s="48" t="e">
        <f t="shared" si="40"/>
        <v>#DIV/0!</v>
      </c>
      <c r="AA140" s="47" t="e">
        <f t="shared" si="41"/>
        <v>#DIV/0!</v>
      </c>
    </row>
    <row r="141" spans="1:27" x14ac:dyDescent="0.3">
      <c r="A141" s="19" t="s">
        <v>285</v>
      </c>
      <c r="B141" s="16" t="s">
        <v>338</v>
      </c>
      <c r="C141" s="90" t="b">
        <v>0</v>
      </c>
      <c r="D141" s="78" t="b">
        <v>0</v>
      </c>
      <c r="E141" s="78"/>
      <c r="F141" s="78"/>
      <c r="G141" s="78"/>
      <c r="H141" s="78"/>
      <c r="I141" s="78"/>
      <c r="J141" s="78"/>
      <c r="K141" s="78"/>
      <c r="L141" s="78"/>
      <c r="M141" s="78"/>
      <c r="N141" s="47" t="e">
        <f t="shared" si="29"/>
        <v>#DIV/0!</v>
      </c>
      <c r="O141" s="47" t="e">
        <f t="shared" si="30"/>
        <v>#DIV/0!</v>
      </c>
      <c r="P141" s="47" t="e">
        <f t="shared" si="31"/>
        <v>#DIV/0!</v>
      </c>
      <c r="Q141" s="47" t="e">
        <f t="shared" si="32"/>
        <v>#DIV/0!</v>
      </c>
      <c r="R141" s="47" t="e">
        <f t="shared" si="33"/>
        <v>#DIV/0!</v>
      </c>
      <c r="S141" s="47" t="e">
        <f t="shared" si="28"/>
        <v>#DIV/0!</v>
      </c>
      <c r="T141" s="47" t="e">
        <f t="shared" si="34"/>
        <v>#DIV/0!</v>
      </c>
      <c r="U141" s="47" t="e">
        <f t="shared" si="35"/>
        <v>#DIV/0!</v>
      </c>
      <c r="V141" s="47" t="e">
        <f t="shared" si="36"/>
        <v>#DIV/0!</v>
      </c>
      <c r="W141" s="47" t="e">
        <f t="shared" si="37"/>
        <v>#DIV/0!</v>
      </c>
      <c r="X141" s="47" t="e">
        <f t="shared" si="38"/>
        <v>#DIV/0!</v>
      </c>
      <c r="Y141" s="74" t="e">
        <f t="shared" si="39"/>
        <v>#DIV/0!</v>
      </c>
      <c r="Z141" s="48" t="e">
        <f t="shared" si="40"/>
        <v>#DIV/0!</v>
      </c>
      <c r="AA141" s="47" t="e">
        <f t="shared" si="41"/>
        <v>#DIV/0!</v>
      </c>
    </row>
    <row r="142" spans="1:27" x14ac:dyDescent="0.3">
      <c r="A142" s="19" t="s">
        <v>285</v>
      </c>
      <c r="B142" s="16" t="s">
        <v>339</v>
      </c>
      <c r="C142" s="90" t="b">
        <v>0</v>
      </c>
      <c r="D142" s="78" t="b">
        <v>0</v>
      </c>
      <c r="E142" s="78"/>
      <c r="F142" s="78"/>
      <c r="G142" s="78"/>
      <c r="H142" s="78"/>
      <c r="I142" s="78"/>
      <c r="J142" s="78"/>
      <c r="K142" s="78"/>
      <c r="L142" s="78"/>
      <c r="M142" s="78"/>
      <c r="N142" s="47" t="e">
        <f t="shared" si="29"/>
        <v>#DIV/0!</v>
      </c>
      <c r="O142" s="47" t="e">
        <f t="shared" si="30"/>
        <v>#DIV/0!</v>
      </c>
      <c r="P142" s="47" t="e">
        <f t="shared" si="31"/>
        <v>#DIV/0!</v>
      </c>
      <c r="Q142" s="47" t="e">
        <f t="shared" si="32"/>
        <v>#DIV/0!</v>
      </c>
      <c r="R142" s="47" t="e">
        <f t="shared" si="33"/>
        <v>#DIV/0!</v>
      </c>
      <c r="S142" s="47" t="e">
        <f t="shared" si="28"/>
        <v>#DIV/0!</v>
      </c>
      <c r="T142" s="47" t="e">
        <f t="shared" si="34"/>
        <v>#DIV/0!</v>
      </c>
      <c r="U142" s="47" t="e">
        <f t="shared" si="35"/>
        <v>#DIV/0!</v>
      </c>
      <c r="V142" s="47" t="e">
        <f t="shared" si="36"/>
        <v>#DIV/0!</v>
      </c>
      <c r="W142" s="47" t="e">
        <f t="shared" si="37"/>
        <v>#DIV/0!</v>
      </c>
      <c r="X142" s="47" t="e">
        <f t="shared" si="38"/>
        <v>#DIV/0!</v>
      </c>
      <c r="Y142" s="74" t="e">
        <f t="shared" si="39"/>
        <v>#DIV/0!</v>
      </c>
      <c r="Z142" s="48" t="e">
        <f t="shared" si="40"/>
        <v>#DIV/0!</v>
      </c>
      <c r="AA142" s="47" t="e">
        <f t="shared" si="41"/>
        <v>#DIV/0!</v>
      </c>
    </row>
    <row r="143" spans="1:27" x14ac:dyDescent="0.3">
      <c r="A143" s="19" t="s">
        <v>285</v>
      </c>
      <c r="B143" s="16" t="s">
        <v>343</v>
      </c>
      <c r="C143" s="90" t="b">
        <v>0</v>
      </c>
      <c r="D143" s="78" t="b">
        <v>0</v>
      </c>
      <c r="E143" s="78"/>
      <c r="F143" s="78"/>
      <c r="G143" s="78"/>
      <c r="H143" s="78"/>
      <c r="I143" s="78"/>
      <c r="J143" s="78"/>
      <c r="K143" s="78"/>
      <c r="L143" s="78"/>
      <c r="M143" s="78"/>
      <c r="N143" s="47" t="e">
        <f t="shared" si="29"/>
        <v>#DIV/0!</v>
      </c>
      <c r="O143" s="47" t="e">
        <f t="shared" si="30"/>
        <v>#DIV/0!</v>
      </c>
      <c r="P143" s="47" t="e">
        <f t="shared" si="31"/>
        <v>#DIV/0!</v>
      </c>
      <c r="Q143" s="47" t="e">
        <f t="shared" si="32"/>
        <v>#DIV/0!</v>
      </c>
      <c r="R143" s="47" t="e">
        <f t="shared" si="33"/>
        <v>#DIV/0!</v>
      </c>
      <c r="S143" s="47" t="e">
        <f t="shared" si="28"/>
        <v>#DIV/0!</v>
      </c>
      <c r="T143" s="47" t="e">
        <f t="shared" si="34"/>
        <v>#DIV/0!</v>
      </c>
      <c r="U143" s="47" t="e">
        <f t="shared" si="35"/>
        <v>#DIV/0!</v>
      </c>
      <c r="V143" s="47" t="e">
        <f t="shared" si="36"/>
        <v>#DIV/0!</v>
      </c>
      <c r="W143" s="47" t="e">
        <f t="shared" si="37"/>
        <v>#DIV/0!</v>
      </c>
      <c r="X143" s="47" t="e">
        <f t="shared" si="38"/>
        <v>#DIV/0!</v>
      </c>
      <c r="Y143" s="74" t="e">
        <f t="shared" si="39"/>
        <v>#DIV/0!</v>
      </c>
      <c r="Z143" s="48" t="e">
        <f t="shared" si="40"/>
        <v>#DIV/0!</v>
      </c>
      <c r="AA143" s="47" t="e">
        <f t="shared" si="41"/>
        <v>#DIV/0!</v>
      </c>
    </row>
    <row r="144" spans="1:27" x14ac:dyDescent="0.3">
      <c r="A144" s="19" t="s">
        <v>285</v>
      </c>
      <c r="B144" s="16" t="s">
        <v>344</v>
      </c>
      <c r="C144" s="90" t="b">
        <v>0</v>
      </c>
      <c r="D144" s="78" t="b">
        <v>0</v>
      </c>
      <c r="E144" s="78"/>
      <c r="F144" s="78"/>
      <c r="G144" s="78"/>
      <c r="H144" s="78"/>
      <c r="I144" s="78"/>
      <c r="J144" s="78"/>
      <c r="K144" s="78"/>
      <c r="L144" s="78"/>
      <c r="M144" s="78"/>
      <c r="N144" s="47" t="e">
        <f t="shared" si="29"/>
        <v>#DIV/0!</v>
      </c>
      <c r="O144" s="47" t="e">
        <f t="shared" si="30"/>
        <v>#DIV/0!</v>
      </c>
      <c r="P144" s="47" t="e">
        <f t="shared" si="31"/>
        <v>#DIV/0!</v>
      </c>
      <c r="Q144" s="47" t="e">
        <f t="shared" si="32"/>
        <v>#DIV/0!</v>
      </c>
      <c r="R144" s="47" t="e">
        <f t="shared" si="33"/>
        <v>#DIV/0!</v>
      </c>
      <c r="S144" s="47" t="e">
        <f t="shared" si="28"/>
        <v>#DIV/0!</v>
      </c>
      <c r="T144" s="47" t="e">
        <f t="shared" si="34"/>
        <v>#DIV/0!</v>
      </c>
      <c r="U144" s="47" t="e">
        <f t="shared" si="35"/>
        <v>#DIV/0!</v>
      </c>
      <c r="V144" s="47" t="e">
        <f t="shared" si="36"/>
        <v>#DIV/0!</v>
      </c>
      <c r="W144" s="47" t="e">
        <f t="shared" si="37"/>
        <v>#DIV/0!</v>
      </c>
      <c r="X144" s="47" t="e">
        <f t="shared" si="38"/>
        <v>#DIV/0!</v>
      </c>
      <c r="Y144" s="74" t="e">
        <f t="shared" si="39"/>
        <v>#DIV/0!</v>
      </c>
      <c r="Z144" s="48" t="e">
        <f t="shared" si="40"/>
        <v>#DIV/0!</v>
      </c>
      <c r="AA144" s="47" t="e">
        <f t="shared" si="41"/>
        <v>#DIV/0!</v>
      </c>
    </row>
    <row r="145" spans="1:27" x14ac:dyDescent="0.3">
      <c r="A145" s="19" t="s">
        <v>285</v>
      </c>
      <c r="B145" s="16" t="s">
        <v>346</v>
      </c>
      <c r="C145" s="90" t="b">
        <v>0</v>
      </c>
      <c r="D145" s="78" t="b">
        <v>0</v>
      </c>
      <c r="E145" s="78"/>
      <c r="F145" s="78"/>
      <c r="G145" s="78"/>
      <c r="H145" s="78"/>
      <c r="I145" s="78"/>
      <c r="J145" s="78"/>
      <c r="K145" s="78"/>
      <c r="L145" s="78"/>
      <c r="M145" s="78"/>
      <c r="N145" s="47" t="e">
        <f t="shared" si="29"/>
        <v>#DIV/0!</v>
      </c>
      <c r="O145" s="47" t="e">
        <f t="shared" si="30"/>
        <v>#DIV/0!</v>
      </c>
      <c r="P145" s="47" t="e">
        <f t="shared" si="31"/>
        <v>#DIV/0!</v>
      </c>
      <c r="Q145" s="47" t="e">
        <f t="shared" si="32"/>
        <v>#DIV/0!</v>
      </c>
      <c r="R145" s="47" t="e">
        <f t="shared" si="33"/>
        <v>#DIV/0!</v>
      </c>
      <c r="S145" s="47" t="e">
        <f t="shared" si="28"/>
        <v>#DIV/0!</v>
      </c>
      <c r="T145" s="47" t="e">
        <f t="shared" si="34"/>
        <v>#DIV/0!</v>
      </c>
      <c r="U145" s="47" t="e">
        <f t="shared" si="35"/>
        <v>#DIV/0!</v>
      </c>
      <c r="V145" s="47" t="e">
        <f t="shared" si="36"/>
        <v>#DIV/0!</v>
      </c>
      <c r="W145" s="47" t="e">
        <f t="shared" si="37"/>
        <v>#DIV/0!</v>
      </c>
      <c r="X145" s="47" t="e">
        <f t="shared" si="38"/>
        <v>#DIV/0!</v>
      </c>
      <c r="Y145" s="74" t="e">
        <f t="shared" si="39"/>
        <v>#DIV/0!</v>
      </c>
      <c r="Z145" s="48" t="e">
        <f t="shared" si="40"/>
        <v>#DIV/0!</v>
      </c>
      <c r="AA145" s="47" t="e">
        <f t="shared" si="41"/>
        <v>#DIV/0!</v>
      </c>
    </row>
    <row r="146" spans="1:27" x14ac:dyDescent="0.3">
      <c r="A146" s="19" t="s">
        <v>285</v>
      </c>
      <c r="B146" s="16" t="s">
        <v>348</v>
      </c>
      <c r="C146" s="90" t="b">
        <v>0</v>
      </c>
      <c r="D146" s="78" t="b">
        <v>1</v>
      </c>
      <c r="E146" s="78">
        <v>0</v>
      </c>
      <c r="F146" s="78"/>
      <c r="G146" s="143">
        <v>2</v>
      </c>
      <c r="H146" s="143"/>
      <c r="I146" s="143">
        <v>2</v>
      </c>
      <c r="J146" s="143">
        <v>0</v>
      </c>
      <c r="K146" s="78"/>
      <c r="L146" s="78"/>
      <c r="M146" s="78"/>
      <c r="N146" s="47" t="e">
        <f t="shared" si="29"/>
        <v>#DIV/0!</v>
      </c>
      <c r="O146" s="47" t="e">
        <f t="shared" si="30"/>
        <v>#DIV/0!</v>
      </c>
      <c r="P146" s="47" t="e">
        <f t="shared" si="31"/>
        <v>#DIV/0!</v>
      </c>
      <c r="Q146" s="47" t="e">
        <f t="shared" si="32"/>
        <v>#DIV/0!</v>
      </c>
      <c r="R146" s="47" t="e">
        <f t="shared" si="33"/>
        <v>#DIV/0!</v>
      </c>
      <c r="S146" s="47" t="e">
        <f t="shared" si="28"/>
        <v>#DIV/0!</v>
      </c>
      <c r="T146" s="47" t="e">
        <f t="shared" si="34"/>
        <v>#DIV/0!</v>
      </c>
      <c r="U146" s="47" t="e">
        <f t="shared" si="35"/>
        <v>#DIV/0!</v>
      </c>
      <c r="V146" s="47" t="e">
        <f t="shared" si="36"/>
        <v>#DIV/0!</v>
      </c>
      <c r="W146" s="47" t="e">
        <f t="shared" si="37"/>
        <v>#DIV/0!</v>
      </c>
      <c r="X146" s="47" t="e">
        <f t="shared" si="38"/>
        <v>#DIV/0!</v>
      </c>
      <c r="Y146" s="74" t="e">
        <f t="shared" si="39"/>
        <v>#DIV/0!</v>
      </c>
      <c r="Z146" s="48" t="e">
        <f t="shared" si="40"/>
        <v>#DIV/0!</v>
      </c>
      <c r="AA146" s="47" t="e">
        <f t="shared" si="41"/>
        <v>#DIV/0!</v>
      </c>
    </row>
    <row r="147" spans="1:27" x14ac:dyDescent="0.3">
      <c r="A147" s="19" t="s">
        <v>350</v>
      </c>
      <c r="B147" s="16" t="s">
        <v>354</v>
      </c>
      <c r="C147" s="90" t="b">
        <v>1</v>
      </c>
      <c r="D147" s="78" t="b">
        <v>1</v>
      </c>
      <c r="E147" s="78">
        <v>1</v>
      </c>
      <c r="F147" s="78"/>
      <c r="G147" s="143">
        <v>1</v>
      </c>
      <c r="H147" s="143"/>
      <c r="I147" s="143">
        <v>2</v>
      </c>
      <c r="J147" s="143">
        <v>0</v>
      </c>
      <c r="K147" s="78"/>
      <c r="L147" s="78"/>
      <c r="M147" s="78"/>
      <c r="N147" s="47" t="e">
        <f t="shared" si="29"/>
        <v>#DIV/0!</v>
      </c>
      <c r="O147" s="47" t="e">
        <f t="shared" si="30"/>
        <v>#DIV/0!</v>
      </c>
      <c r="P147" s="47" t="e">
        <f t="shared" si="31"/>
        <v>#DIV/0!</v>
      </c>
      <c r="Q147" s="47" t="e">
        <f t="shared" si="32"/>
        <v>#DIV/0!</v>
      </c>
      <c r="R147" s="47" t="e">
        <f t="shared" si="33"/>
        <v>#DIV/0!</v>
      </c>
      <c r="S147" s="47" t="e">
        <f t="shared" si="28"/>
        <v>#DIV/0!</v>
      </c>
      <c r="T147" s="47" t="e">
        <f t="shared" si="34"/>
        <v>#DIV/0!</v>
      </c>
      <c r="U147" s="47" t="e">
        <f t="shared" si="35"/>
        <v>#DIV/0!</v>
      </c>
      <c r="V147" s="47" t="e">
        <f t="shared" si="36"/>
        <v>#DIV/0!</v>
      </c>
      <c r="W147" s="47" t="e">
        <f t="shared" si="37"/>
        <v>#DIV/0!</v>
      </c>
      <c r="X147" s="47" t="e">
        <f t="shared" si="38"/>
        <v>#DIV/0!</v>
      </c>
      <c r="Y147" s="74" t="e">
        <f t="shared" si="39"/>
        <v>#DIV/0!</v>
      </c>
      <c r="Z147" s="48" t="e">
        <f t="shared" si="40"/>
        <v>#DIV/0!</v>
      </c>
      <c r="AA147" s="47" t="e">
        <f t="shared" si="41"/>
        <v>#DIV/0!</v>
      </c>
    </row>
    <row r="148" spans="1:27" x14ac:dyDescent="0.3">
      <c r="A148" s="19" t="s">
        <v>350</v>
      </c>
      <c r="B148" s="16" t="s">
        <v>355</v>
      </c>
      <c r="C148" s="90" t="b">
        <v>0</v>
      </c>
      <c r="D148" s="78" t="b">
        <v>0</v>
      </c>
      <c r="E148" s="78"/>
      <c r="F148" s="78"/>
      <c r="G148" s="78"/>
      <c r="H148" s="78"/>
      <c r="I148" s="78"/>
      <c r="J148" s="78"/>
      <c r="K148" s="78"/>
      <c r="L148" s="78"/>
      <c r="M148" s="78"/>
      <c r="N148" s="47" t="e">
        <f t="shared" si="29"/>
        <v>#DIV/0!</v>
      </c>
      <c r="O148" s="47" t="e">
        <f t="shared" si="30"/>
        <v>#DIV/0!</v>
      </c>
      <c r="P148" s="47" t="e">
        <f t="shared" si="31"/>
        <v>#DIV/0!</v>
      </c>
      <c r="Q148" s="47" t="e">
        <f t="shared" si="32"/>
        <v>#DIV/0!</v>
      </c>
      <c r="R148" s="47" t="e">
        <f t="shared" si="33"/>
        <v>#DIV/0!</v>
      </c>
      <c r="S148" s="47" t="e">
        <f t="shared" ref="S148:S168" si="42">M148/MAX($SP$6:$SP$335)</f>
        <v>#DIV/0!</v>
      </c>
      <c r="T148" s="47" t="e">
        <f t="shared" si="34"/>
        <v>#DIV/0!</v>
      </c>
      <c r="U148" s="47" t="e">
        <f t="shared" si="35"/>
        <v>#DIV/0!</v>
      </c>
      <c r="V148" s="47" t="e">
        <f t="shared" si="36"/>
        <v>#DIV/0!</v>
      </c>
      <c r="W148" s="47" t="e">
        <f t="shared" si="37"/>
        <v>#DIV/0!</v>
      </c>
      <c r="X148" s="47" t="e">
        <f t="shared" si="38"/>
        <v>#DIV/0!</v>
      </c>
      <c r="Y148" s="74" t="e">
        <f t="shared" si="39"/>
        <v>#DIV/0!</v>
      </c>
      <c r="Z148" s="48" t="e">
        <f t="shared" si="40"/>
        <v>#DIV/0!</v>
      </c>
      <c r="AA148" s="47" t="e">
        <f t="shared" si="41"/>
        <v>#DIV/0!</v>
      </c>
    </row>
    <row r="149" spans="1:27" x14ac:dyDescent="0.3">
      <c r="A149" s="19" t="s">
        <v>350</v>
      </c>
      <c r="B149" s="16" t="s">
        <v>357</v>
      </c>
      <c r="C149" s="90" t="b">
        <v>0</v>
      </c>
      <c r="D149" s="78" t="b">
        <v>0</v>
      </c>
      <c r="E149" s="78"/>
      <c r="F149" s="78"/>
      <c r="G149" s="78"/>
      <c r="H149" s="78"/>
      <c r="I149" s="78"/>
      <c r="J149" s="78"/>
      <c r="K149" s="78"/>
      <c r="L149" s="78"/>
      <c r="M149" s="78"/>
      <c r="N149" s="47" t="e">
        <f t="shared" si="29"/>
        <v>#DIV/0!</v>
      </c>
      <c r="O149" s="47" t="e">
        <f t="shared" si="30"/>
        <v>#DIV/0!</v>
      </c>
      <c r="P149" s="47" t="e">
        <f t="shared" si="31"/>
        <v>#DIV/0!</v>
      </c>
      <c r="Q149" s="47" t="e">
        <f t="shared" si="32"/>
        <v>#DIV/0!</v>
      </c>
      <c r="R149" s="47" t="e">
        <f t="shared" si="33"/>
        <v>#DIV/0!</v>
      </c>
      <c r="S149" s="47" t="e">
        <f t="shared" si="42"/>
        <v>#DIV/0!</v>
      </c>
      <c r="T149" s="47" t="e">
        <f t="shared" si="34"/>
        <v>#DIV/0!</v>
      </c>
      <c r="U149" s="47" t="e">
        <f t="shared" si="35"/>
        <v>#DIV/0!</v>
      </c>
      <c r="V149" s="47" t="e">
        <f t="shared" si="36"/>
        <v>#DIV/0!</v>
      </c>
      <c r="W149" s="47" t="e">
        <f t="shared" si="37"/>
        <v>#DIV/0!</v>
      </c>
      <c r="X149" s="47" t="e">
        <f t="shared" si="38"/>
        <v>#DIV/0!</v>
      </c>
      <c r="Y149" s="74" t="e">
        <f t="shared" si="39"/>
        <v>#DIV/0!</v>
      </c>
      <c r="Z149" s="48" t="e">
        <f t="shared" si="40"/>
        <v>#DIV/0!</v>
      </c>
      <c r="AA149" s="47" t="e">
        <f t="shared" si="41"/>
        <v>#DIV/0!</v>
      </c>
    </row>
    <row r="150" spans="1:27" x14ac:dyDescent="0.3">
      <c r="A150" s="19" t="s">
        <v>350</v>
      </c>
      <c r="B150" s="16" t="s">
        <v>359</v>
      </c>
      <c r="C150" s="90" t="b">
        <v>1</v>
      </c>
      <c r="D150" s="78" t="b">
        <v>0</v>
      </c>
      <c r="E150" s="78"/>
      <c r="F150" s="78"/>
      <c r="G150" s="78"/>
      <c r="H150" s="78"/>
      <c r="I150" s="78"/>
      <c r="J150" s="78"/>
      <c r="K150" s="78"/>
      <c r="L150" s="78"/>
      <c r="M150" s="78"/>
      <c r="N150" s="47" t="e">
        <f t="shared" si="29"/>
        <v>#DIV/0!</v>
      </c>
      <c r="O150" s="47" t="e">
        <f t="shared" si="30"/>
        <v>#DIV/0!</v>
      </c>
      <c r="P150" s="47" t="e">
        <f t="shared" si="31"/>
        <v>#DIV/0!</v>
      </c>
      <c r="Q150" s="47" t="e">
        <f t="shared" si="32"/>
        <v>#DIV/0!</v>
      </c>
      <c r="R150" s="47" t="e">
        <f t="shared" si="33"/>
        <v>#DIV/0!</v>
      </c>
      <c r="S150" s="47" t="e">
        <f t="shared" si="42"/>
        <v>#DIV/0!</v>
      </c>
      <c r="T150" s="47" t="e">
        <f t="shared" si="34"/>
        <v>#DIV/0!</v>
      </c>
      <c r="U150" s="47" t="e">
        <f t="shared" si="35"/>
        <v>#DIV/0!</v>
      </c>
      <c r="V150" s="47" t="e">
        <f t="shared" si="36"/>
        <v>#DIV/0!</v>
      </c>
      <c r="W150" s="47" t="e">
        <f t="shared" si="37"/>
        <v>#DIV/0!</v>
      </c>
      <c r="X150" s="47" t="e">
        <f t="shared" si="38"/>
        <v>#DIV/0!</v>
      </c>
      <c r="Y150" s="74" t="e">
        <f t="shared" si="39"/>
        <v>#DIV/0!</v>
      </c>
      <c r="Z150" s="48" t="e">
        <f t="shared" si="40"/>
        <v>#DIV/0!</v>
      </c>
      <c r="AA150" s="47" t="e">
        <f t="shared" si="41"/>
        <v>#DIV/0!</v>
      </c>
    </row>
    <row r="151" spans="1:27" x14ac:dyDescent="0.3">
      <c r="A151" s="19" t="s">
        <v>350</v>
      </c>
      <c r="B151" s="16" t="s">
        <v>361</v>
      </c>
      <c r="C151" s="90" t="b">
        <v>0</v>
      </c>
      <c r="D151" s="78" t="b">
        <v>0</v>
      </c>
      <c r="E151" s="78"/>
      <c r="F151" s="78"/>
      <c r="G151" s="78"/>
      <c r="H151" s="78"/>
      <c r="I151" s="78"/>
      <c r="J151" s="78"/>
      <c r="K151" s="78"/>
      <c r="L151" s="78"/>
      <c r="M151" s="78"/>
      <c r="N151" s="47" t="e">
        <f t="shared" si="29"/>
        <v>#DIV/0!</v>
      </c>
      <c r="O151" s="47" t="e">
        <f t="shared" si="30"/>
        <v>#DIV/0!</v>
      </c>
      <c r="P151" s="47" t="e">
        <f t="shared" si="31"/>
        <v>#DIV/0!</v>
      </c>
      <c r="Q151" s="47" t="e">
        <f t="shared" si="32"/>
        <v>#DIV/0!</v>
      </c>
      <c r="R151" s="47" t="e">
        <f t="shared" si="33"/>
        <v>#DIV/0!</v>
      </c>
      <c r="S151" s="47" t="e">
        <f t="shared" si="42"/>
        <v>#DIV/0!</v>
      </c>
      <c r="T151" s="47" t="e">
        <f t="shared" si="34"/>
        <v>#DIV/0!</v>
      </c>
      <c r="U151" s="47" t="e">
        <f t="shared" si="35"/>
        <v>#DIV/0!</v>
      </c>
      <c r="V151" s="47" t="e">
        <f t="shared" si="36"/>
        <v>#DIV/0!</v>
      </c>
      <c r="W151" s="47" t="e">
        <f t="shared" si="37"/>
        <v>#DIV/0!</v>
      </c>
      <c r="X151" s="47" t="e">
        <f t="shared" si="38"/>
        <v>#DIV/0!</v>
      </c>
      <c r="Y151" s="74" t="e">
        <f t="shared" si="39"/>
        <v>#DIV/0!</v>
      </c>
      <c r="Z151" s="48" t="e">
        <f t="shared" si="40"/>
        <v>#DIV/0!</v>
      </c>
      <c r="AA151" s="47" t="e">
        <f t="shared" si="41"/>
        <v>#DIV/0!</v>
      </c>
    </row>
    <row r="152" spans="1:27" x14ac:dyDescent="0.3">
      <c r="A152" s="19" t="s">
        <v>350</v>
      </c>
      <c r="B152" s="16" t="s">
        <v>363</v>
      </c>
      <c r="C152" s="90" t="b">
        <v>1</v>
      </c>
      <c r="D152" s="78" t="b">
        <v>1</v>
      </c>
      <c r="E152" s="78">
        <v>0</v>
      </c>
      <c r="F152" s="78"/>
      <c r="G152" s="143">
        <v>1</v>
      </c>
      <c r="H152" s="143"/>
      <c r="I152" s="143">
        <v>1</v>
      </c>
      <c r="J152" s="143">
        <v>0</v>
      </c>
      <c r="K152" s="78"/>
      <c r="L152" s="78"/>
      <c r="M152" s="78"/>
      <c r="N152" s="47" t="e">
        <f t="shared" si="29"/>
        <v>#DIV/0!</v>
      </c>
      <c r="O152" s="47" t="e">
        <f t="shared" si="30"/>
        <v>#DIV/0!</v>
      </c>
      <c r="P152" s="47" t="e">
        <f t="shared" si="31"/>
        <v>#DIV/0!</v>
      </c>
      <c r="Q152" s="47" t="e">
        <f t="shared" si="32"/>
        <v>#DIV/0!</v>
      </c>
      <c r="R152" s="47" t="e">
        <f t="shared" si="33"/>
        <v>#DIV/0!</v>
      </c>
      <c r="S152" s="47" t="e">
        <f t="shared" si="42"/>
        <v>#DIV/0!</v>
      </c>
      <c r="T152" s="47" t="e">
        <f t="shared" si="34"/>
        <v>#DIV/0!</v>
      </c>
      <c r="U152" s="47" t="e">
        <f t="shared" si="35"/>
        <v>#DIV/0!</v>
      </c>
      <c r="V152" s="47" t="e">
        <f t="shared" si="36"/>
        <v>#DIV/0!</v>
      </c>
      <c r="W152" s="47" t="e">
        <f t="shared" si="37"/>
        <v>#DIV/0!</v>
      </c>
      <c r="X152" s="47" t="e">
        <f t="shared" si="38"/>
        <v>#DIV/0!</v>
      </c>
      <c r="Y152" s="74" t="e">
        <f t="shared" si="39"/>
        <v>#DIV/0!</v>
      </c>
      <c r="Z152" s="48" t="e">
        <f t="shared" si="40"/>
        <v>#DIV/0!</v>
      </c>
      <c r="AA152" s="47" t="e">
        <f t="shared" si="41"/>
        <v>#DIV/0!</v>
      </c>
    </row>
    <row r="153" spans="1:27" x14ac:dyDescent="0.3">
      <c r="A153" s="19" t="s">
        <v>350</v>
      </c>
      <c r="B153" s="16" t="s">
        <v>367</v>
      </c>
      <c r="C153" s="90" t="b">
        <v>1</v>
      </c>
      <c r="D153" s="78" t="b">
        <v>0</v>
      </c>
      <c r="E153" s="78"/>
      <c r="F153" s="78"/>
      <c r="G153" s="78"/>
      <c r="H153" s="78"/>
      <c r="I153" s="78"/>
      <c r="J153" s="78"/>
      <c r="K153" s="78"/>
      <c r="L153" s="78"/>
      <c r="M153" s="78"/>
      <c r="N153" s="47" t="e">
        <f t="shared" si="29"/>
        <v>#DIV/0!</v>
      </c>
      <c r="O153" s="47" t="e">
        <f t="shared" si="30"/>
        <v>#DIV/0!</v>
      </c>
      <c r="P153" s="47" t="e">
        <f t="shared" si="31"/>
        <v>#DIV/0!</v>
      </c>
      <c r="Q153" s="47" t="e">
        <f t="shared" si="32"/>
        <v>#DIV/0!</v>
      </c>
      <c r="R153" s="47" t="e">
        <f t="shared" si="33"/>
        <v>#DIV/0!</v>
      </c>
      <c r="S153" s="47" t="e">
        <f t="shared" si="42"/>
        <v>#DIV/0!</v>
      </c>
      <c r="T153" s="47" t="e">
        <f t="shared" si="34"/>
        <v>#DIV/0!</v>
      </c>
      <c r="U153" s="47" t="e">
        <f t="shared" si="35"/>
        <v>#DIV/0!</v>
      </c>
      <c r="V153" s="47" t="e">
        <f t="shared" si="36"/>
        <v>#DIV/0!</v>
      </c>
      <c r="W153" s="47" t="e">
        <f t="shared" si="37"/>
        <v>#DIV/0!</v>
      </c>
      <c r="X153" s="47" t="e">
        <f t="shared" si="38"/>
        <v>#DIV/0!</v>
      </c>
      <c r="Y153" s="74" t="e">
        <f t="shared" si="39"/>
        <v>#DIV/0!</v>
      </c>
      <c r="Z153" s="48" t="e">
        <f t="shared" si="40"/>
        <v>#DIV/0!</v>
      </c>
      <c r="AA153" s="47" t="e">
        <f t="shared" si="41"/>
        <v>#DIV/0!</v>
      </c>
    </row>
    <row r="154" spans="1:27" x14ac:dyDescent="0.3">
      <c r="A154" s="19" t="s">
        <v>350</v>
      </c>
      <c r="B154" s="16" t="s">
        <v>368</v>
      </c>
      <c r="C154" s="90" t="b">
        <v>0</v>
      </c>
      <c r="D154" s="78" t="b">
        <v>0</v>
      </c>
      <c r="E154" s="78"/>
      <c r="F154" s="78"/>
      <c r="G154" s="78"/>
      <c r="H154" s="78"/>
      <c r="I154" s="78"/>
      <c r="J154" s="78"/>
      <c r="K154" s="78"/>
      <c r="L154" s="78"/>
      <c r="M154" s="78"/>
      <c r="N154" s="47" t="e">
        <f t="shared" si="29"/>
        <v>#DIV/0!</v>
      </c>
      <c r="O154" s="47" t="e">
        <f t="shared" si="30"/>
        <v>#DIV/0!</v>
      </c>
      <c r="P154" s="47" t="e">
        <f t="shared" si="31"/>
        <v>#DIV/0!</v>
      </c>
      <c r="Q154" s="47" t="e">
        <f t="shared" si="32"/>
        <v>#DIV/0!</v>
      </c>
      <c r="R154" s="47" t="e">
        <f t="shared" si="33"/>
        <v>#DIV/0!</v>
      </c>
      <c r="S154" s="47" t="e">
        <f t="shared" si="42"/>
        <v>#DIV/0!</v>
      </c>
      <c r="T154" s="47" t="e">
        <f t="shared" si="34"/>
        <v>#DIV/0!</v>
      </c>
      <c r="U154" s="47" t="e">
        <f t="shared" si="35"/>
        <v>#DIV/0!</v>
      </c>
      <c r="V154" s="47" t="e">
        <f t="shared" si="36"/>
        <v>#DIV/0!</v>
      </c>
      <c r="W154" s="47" t="e">
        <f t="shared" si="37"/>
        <v>#DIV/0!</v>
      </c>
      <c r="X154" s="47" t="e">
        <f t="shared" si="38"/>
        <v>#DIV/0!</v>
      </c>
      <c r="Y154" s="74" t="e">
        <f t="shared" si="39"/>
        <v>#DIV/0!</v>
      </c>
      <c r="Z154" s="48" t="e">
        <f t="shared" si="40"/>
        <v>#DIV/0!</v>
      </c>
      <c r="AA154" s="47" t="e">
        <f t="shared" si="41"/>
        <v>#DIV/0!</v>
      </c>
    </row>
    <row r="155" spans="1:27" x14ac:dyDescent="0.3">
      <c r="A155" s="19" t="s">
        <v>350</v>
      </c>
      <c r="B155" s="16" t="s">
        <v>370</v>
      </c>
      <c r="C155" s="90" t="b">
        <v>1</v>
      </c>
      <c r="D155" s="78" t="b">
        <v>0</v>
      </c>
      <c r="E155" s="78"/>
      <c r="F155" s="78"/>
      <c r="G155" s="78"/>
      <c r="H155" s="78"/>
      <c r="I155" s="78"/>
      <c r="J155" s="78"/>
      <c r="K155" s="78"/>
      <c r="L155" s="78"/>
      <c r="M155" s="78"/>
      <c r="N155" s="47" t="e">
        <f t="shared" si="29"/>
        <v>#DIV/0!</v>
      </c>
      <c r="O155" s="47" t="e">
        <f t="shared" si="30"/>
        <v>#DIV/0!</v>
      </c>
      <c r="P155" s="47" t="e">
        <f t="shared" si="31"/>
        <v>#DIV/0!</v>
      </c>
      <c r="Q155" s="47" t="e">
        <f t="shared" si="32"/>
        <v>#DIV/0!</v>
      </c>
      <c r="R155" s="47" t="e">
        <f t="shared" si="33"/>
        <v>#DIV/0!</v>
      </c>
      <c r="S155" s="47" t="e">
        <f t="shared" si="42"/>
        <v>#DIV/0!</v>
      </c>
      <c r="T155" s="47" t="e">
        <f t="shared" si="34"/>
        <v>#DIV/0!</v>
      </c>
      <c r="U155" s="47" t="e">
        <f t="shared" si="35"/>
        <v>#DIV/0!</v>
      </c>
      <c r="V155" s="47" t="e">
        <f t="shared" si="36"/>
        <v>#DIV/0!</v>
      </c>
      <c r="W155" s="47" t="e">
        <f t="shared" si="37"/>
        <v>#DIV/0!</v>
      </c>
      <c r="X155" s="47" t="e">
        <f t="shared" si="38"/>
        <v>#DIV/0!</v>
      </c>
      <c r="Y155" s="74" t="e">
        <f t="shared" si="39"/>
        <v>#DIV/0!</v>
      </c>
      <c r="Z155" s="48" t="e">
        <f t="shared" si="40"/>
        <v>#DIV/0!</v>
      </c>
      <c r="AA155" s="47" t="e">
        <f t="shared" si="41"/>
        <v>#DIV/0!</v>
      </c>
    </row>
    <row r="156" spans="1:27" x14ac:dyDescent="0.3">
      <c r="A156" s="19" t="s">
        <v>350</v>
      </c>
      <c r="B156" s="16" t="s">
        <v>372</v>
      </c>
      <c r="C156" s="90" t="b">
        <v>1</v>
      </c>
      <c r="D156" s="78" t="b">
        <v>0</v>
      </c>
      <c r="E156" s="78"/>
      <c r="F156" s="78"/>
      <c r="G156" s="78"/>
      <c r="H156" s="78"/>
      <c r="I156" s="78"/>
      <c r="J156" s="78"/>
      <c r="K156" s="78"/>
      <c r="L156" s="78"/>
      <c r="M156" s="78"/>
      <c r="N156" s="47" t="e">
        <f t="shared" si="29"/>
        <v>#DIV/0!</v>
      </c>
      <c r="O156" s="47" t="e">
        <f t="shared" si="30"/>
        <v>#DIV/0!</v>
      </c>
      <c r="P156" s="47" t="e">
        <f t="shared" si="31"/>
        <v>#DIV/0!</v>
      </c>
      <c r="Q156" s="47" t="e">
        <f t="shared" si="32"/>
        <v>#DIV/0!</v>
      </c>
      <c r="R156" s="47" t="e">
        <f t="shared" si="33"/>
        <v>#DIV/0!</v>
      </c>
      <c r="S156" s="47" t="e">
        <f t="shared" si="42"/>
        <v>#DIV/0!</v>
      </c>
      <c r="T156" s="47" t="e">
        <f t="shared" si="34"/>
        <v>#DIV/0!</v>
      </c>
      <c r="U156" s="47" t="e">
        <f t="shared" si="35"/>
        <v>#DIV/0!</v>
      </c>
      <c r="V156" s="47" t="e">
        <f t="shared" si="36"/>
        <v>#DIV/0!</v>
      </c>
      <c r="W156" s="47" t="e">
        <f t="shared" si="37"/>
        <v>#DIV/0!</v>
      </c>
      <c r="X156" s="47" t="e">
        <f t="shared" si="38"/>
        <v>#DIV/0!</v>
      </c>
      <c r="Y156" s="74" t="e">
        <f t="shared" si="39"/>
        <v>#DIV/0!</v>
      </c>
      <c r="Z156" s="48" t="e">
        <f t="shared" si="40"/>
        <v>#DIV/0!</v>
      </c>
      <c r="AA156" s="47" t="e">
        <f t="shared" si="41"/>
        <v>#DIV/0!</v>
      </c>
    </row>
    <row r="157" spans="1:27" x14ac:dyDescent="0.3">
      <c r="A157" s="19" t="s">
        <v>374</v>
      </c>
      <c r="B157" s="16" t="s">
        <v>378</v>
      </c>
      <c r="C157" s="90" t="b">
        <v>0</v>
      </c>
      <c r="D157" s="78" t="b">
        <v>1</v>
      </c>
      <c r="E157" s="78">
        <v>1</v>
      </c>
      <c r="F157" s="78">
        <v>2</v>
      </c>
      <c r="G157" s="143">
        <v>8</v>
      </c>
      <c r="H157" s="143">
        <v>1</v>
      </c>
      <c r="I157" s="143">
        <v>12</v>
      </c>
      <c r="J157" s="143">
        <v>3</v>
      </c>
      <c r="K157" s="78">
        <v>15</v>
      </c>
      <c r="L157" s="78">
        <v>17786</v>
      </c>
      <c r="M157" s="78">
        <v>98847</v>
      </c>
      <c r="N157" s="47" t="e">
        <f t="shared" si="29"/>
        <v>#DIV/0!</v>
      </c>
      <c r="O157" s="47" t="e">
        <f t="shared" si="30"/>
        <v>#DIV/0!</v>
      </c>
      <c r="P157" s="47" t="e">
        <f t="shared" si="31"/>
        <v>#DIV/0!</v>
      </c>
      <c r="Q157" s="47" t="e">
        <f t="shared" si="32"/>
        <v>#DIV/0!</v>
      </c>
      <c r="R157" s="47" t="e">
        <f t="shared" si="33"/>
        <v>#DIV/0!</v>
      </c>
      <c r="S157" s="47" t="e">
        <f t="shared" si="42"/>
        <v>#DIV/0!</v>
      </c>
      <c r="T157" s="47" t="e">
        <f t="shared" si="34"/>
        <v>#DIV/0!</v>
      </c>
      <c r="U157" s="47" t="e">
        <f t="shared" si="35"/>
        <v>#DIV/0!</v>
      </c>
      <c r="V157" s="47" t="e">
        <f t="shared" si="36"/>
        <v>#DIV/0!</v>
      </c>
      <c r="W157" s="47" t="e">
        <f t="shared" si="37"/>
        <v>#DIV/0!</v>
      </c>
      <c r="X157" s="47" t="e">
        <f t="shared" si="38"/>
        <v>#DIV/0!</v>
      </c>
      <c r="Y157" s="74" t="e">
        <f t="shared" si="39"/>
        <v>#DIV/0!</v>
      </c>
      <c r="Z157" s="48" t="e">
        <f t="shared" si="40"/>
        <v>#DIV/0!</v>
      </c>
      <c r="AA157" s="47" t="e">
        <f t="shared" si="41"/>
        <v>#DIV/0!</v>
      </c>
    </row>
    <row r="158" spans="1:27" x14ac:dyDescent="0.3">
      <c r="A158" s="19" t="s">
        <v>374</v>
      </c>
      <c r="B158" s="16" t="s">
        <v>379</v>
      </c>
      <c r="C158" s="90" t="b">
        <v>0</v>
      </c>
      <c r="D158" s="78" t="b">
        <v>1</v>
      </c>
      <c r="E158" s="78">
        <v>1</v>
      </c>
      <c r="F158" s="78"/>
      <c r="G158" s="143"/>
      <c r="H158" s="143"/>
      <c r="I158" s="143">
        <v>1</v>
      </c>
      <c r="J158" s="143">
        <v>10</v>
      </c>
      <c r="K158" s="78"/>
      <c r="L158" s="78"/>
      <c r="M158" s="78"/>
      <c r="N158" s="47" t="e">
        <f t="shared" si="29"/>
        <v>#DIV/0!</v>
      </c>
      <c r="O158" s="47" t="e">
        <f t="shared" si="30"/>
        <v>#DIV/0!</v>
      </c>
      <c r="P158" s="47" t="e">
        <f t="shared" si="31"/>
        <v>#DIV/0!</v>
      </c>
      <c r="Q158" s="47" t="e">
        <f t="shared" si="32"/>
        <v>#DIV/0!</v>
      </c>
      <c r="R158" s="47" t="e">
        <f t="shared" si="33"/>
        <v>#DIV/0!</v>
      </c>
      <c r="S158" s="47" t="e">
        <f t="shared" si="42"/>
        <v>#DIV/0!</v>
      </c>
      <c r="T158" s="47" t="e">
        <f t="shared" si="34"/>
        <v>#DIV/0!</v>
      </c>
      <c r="U158" s="47" t="e">
        <f t="shared" si="35"/>
        <v>#DIV/0!</v>
      </c>
      <c r="V158" s="47" t="e">
        <f t="shared" si="36"/>
        <v>#DIV/0!</v>
      </c>
      <c r="W158" s="47" t="e">
        <f t="shared" si="37"/>
        <v>#DIV/0!</v>
      </c>
      <c r="X158" s="47" t="e">
        <f t="shared" si="38"/>
        <v>#DIV/0!</v>
      </c>
      <c r="Y158" s="74" t="e">
        <f t="shared" si="39"/>
        <v>#DIV/0!</v>
      </c>
      <c r="Z158" s="48" t="e">
        <f t="shared" si="40"/>
        <v>#DIV/0!</v>
      </c>
      <c r="AA158" s="47" t="e">
        <f t="shared" si="41"/>
        <v>#DIV/0!</v>
      </c>
    </row>
    <row r="159" spans="1:27" x14ac:dyDescent="0.3">
      <c r="A159" s="19" t="s">
        <v>374</v>
      </c>
      <c r="B159" s="16" t="s">
        <v>383</v>
      </c>
      <c r="C159" s="90" t="b">
        <v>0</v>
      </c>
      <c r="D159" s="78" t="b">
        <v>1</v>
      </c>
      <c r="E159" s="78">
        <v>0</v>
      </c>
      <c r="F159" s="78"/>
      <c r="G159" s="143">
        <v>1</v>
      </c>
      <c r="H159" s="143"/>
      <c r="I159" s="143">
        <v>2</v>
      </c>
      <c r="J159" s="143">
        <v>0</v>
      </c>
      <c r="K159" s="78"/>
      <c r="L159" s="78"/>
      <c r="M159" s="78"/>
      <c r="N159" s="47" t="e">
        <f t="shared" si="29"/>
        <v>#DIV/0!</v>
      </c>
      <c r="O159" s="47" t="e">
        <f t="shared" si="30"/>
        <v>#DIV/0!</v>
      </c>
      <c r="P159" s="47" t="e">
        <f t="shared" si="31"/>
        <v>#DIV/0!</v>
      </c>
      <c r="Q159" s="47" t="e">
        <f t="shared" si="32"/>
        <v>#DIV/0!</v>
      </c>
      <c r="R159" s="47" t="e">
        <f t="shared" si="33"/>
        <v>#DIV/0!</v>
      </c>
      <c r="S159" s="47" t="e">
        <f t="shared" si="42"/>
        <v>#DIV/0!</v>
      </c>
      <c r="T159" s="47" t="e">
        <f t="shared" si="34"/>
        <v>#DIV/0!</v>
      </c>
      <c r="U159" s="47" t="e">
        <f t="shared" si="35"/>
        <v>#DIV/0!</v>
      </c>
      <c r="V159" s="47" t="e">
        <f t="shared" si="36"/>
        <v>#DIV/0!</v>
      </c>
      <c r="W159" s="47" t="e">
        <f t="shared" si="37"/>
        <v>#DIV/0!</v>
      </c>
      <c r="X159" s="47" t="e">
        <f t="shared" si="38"/>
        <v>#DIV/0!</v>
      </c>
      <c r="Y159" s="74" t="e">
        <f t="shared" si="39"/>
        <v>#DIV/0!</v>
      </c>
      <c r="Z159" s="48" t="e">
        <f t="shared" si="40"/>
        <v>#DIV/0!</v>
      </c>
      <c r="AA159" s="47" t="e">
        <f t="shared" si="41"/>
        <v>#DIV/0!</v>
      </c>
    </row>
    <row r="160" spans="1:27" x14ac:dyDescent="0.3">
      <c r="A160" s="19" t="s">
        <v>374</v>
      </c>
      <c r="B160" s="16" t="s">
        <v>384</v>
      </c>
      <c r="C160" s="90" t="b">
        <v>0</v>
      </c>
      <c r="D160" s="78" t="b">
        <v>1</v>
      </c>
      <c r="E160" s="78">
        <v>13</v>
      </c>
      <c r="F160" s="78">
        <v>6</v>
      </c>
      <c r="G160" s="143">
        <v>1</v>
      </c>
      <c r="H160" s="143"/>
      <c r="I160" s="143">
        <v>20</v>
      </c>
      <c r="J160" s="143">
        <v>6</v>
      </c>
      <c r="K160" s="78">
        <v>1</v>
      </c>
      <c r="L160" s="78">
        <v>85</v>
      </c>
      <c r="M160" s="78">
        <v>546</v>
      </c>
      <c r="N160" s="47" t="e">
        <f t="shared" si="29"/>
        <v>#DIV/0!</v>
      </c>
      <c r="O160" s="47" t="e">
        <f t="shared" si="30"/>
        <v>#DIV/0!</v>
      </c>
      <c r="P160" s="47" t="e">
        <f t="shared" si="31"/>
        <v>#DIV/0!</v>
      </c>
      <c r="Q160" s="47" t="e">
        <f t="shared" si="32"/>
        <v>#DIV/0!</v>
      </c>
      <c r="R160" s="47" t="e">
        <f t="shared" si="33"/>
        <v>#DIV/0!</v>
      </c>
      <c r="S160" s="47" t="e">
        <f t="shared" si="42"/>
        <v>#DIV/0!</v>
      </c>
      <c r="T160" s="47" t="e">
        <f t="shared" si="34"/>
        <v>#DIV/0!</v>
      </c>
      <c r="U160" s="47" t="e">
        <f t="shared" si="35"/>
        <v>#DIV/0!</v>
      </c>
      <c r="V160" s="47" t="e">
        <f t="shared" si="36"/>
        <v>#DIV/0!</v>
      </c>
      <c r="W160" s="47" t="e">
        <f t="shared" si="37"/>
        <v>#DIV/0!</v>
      </c>
      <c r="X160" s="47" t="e">
        <f t="shared" si="38"/>
        <v>#DIV/0!</v>
      </c>
      <c r="Y160" s="74" t="e">
        <f t="shared" si="39"/>
        <v>#DIV/0!</v>
      </c>
      <c r="Z160" s="48" t="e">
        <f t="shared" si="40"/>
        <v>#DIV/0!</v>
      </c>
      <c r="AA160" s="47" t="e">
        <f t="shared" si="41"/>
        <v>#DIV/0!</v>
      </c>
    </row>
    <row r="161" spans="1:27" x14ac:dyDescent="0.3">
      <c r="A161" s="19" t="s">
        <v>374</v>
      </c>
      <c r="B161" s="16" t="s">
        <v>386</v>
      </c>
      <c r="C161" s="90" t="b">
        <v>0</v>
      </c>
      <c r="D161" s="78" t="b">
        <v>1</v>
      </c>
      <c r="E161" s="78">
        <v>0</v>
      </c>
      <c r="F161" s="78"/>
      <c r="G161" s="143">
        <v>1</v>
      </c>
      <c r="H161" s="143"/>
      <c r="I161" s="143">
        <v>1</v>
      </c>
      <c r="J161" s="143">
        <v>0</v>
      </c>
      <c r="K161" s="78"/>
      <c r="L161" s="78"/>
      <c r="M161" s="78"/>
      <c r="N161" s="47" t="e">
        <f t="shared" si="29"/>
        <v>#DIV/0!</v>
      </c>
      <c r="O161" s="47" t="e">
        <f t="shared" si="30"/>
        <v>#DIV/0!</v>
      </c>
      <c r="P161" s="47" t="e">
        <f t="shared" si="31"/>
        <v>#DIV/0!</v>
      </c>
      <c r="Q161" s="47" t="e">
        <f t="shared" si="32"/>
        <v>#DIV/0!</v>
      </c>
      <c r="R161" s="47" t="e">
        <f t="shared" si="33"/>
        <v>#DIV/0!</v>
      </c>
      <c r="S161" s="47" t="e">
        <f t="shared" si="42"/>
        <v>#DIV/0!</v>
      </c>
      <c r="T161" s="47" t="e">
        <f t="shared" si="34"/>
        <v>#DIV/0!</v>
      </c>
      <c r="U161" s="47" t="e">
        <f t="shared" si="35"/>
        <v>#DIV/0!</v>
      </c>
      <c r="V161" s="47" t="e">
        <f t="shared" si="36"/>
        <v>#DIV/0!</v>
      </c>
      <c r="W161" s="47" t="e">
        <f t="shared" si="37"/>
        <v>#DIV/0!</v>
      </c>
      <c r="X161" s="47" t="e">
        <f t="shared" si="38"/>
        <v>#DIV/0!</v>
      </c>
      <c r="Y161" s="74" t="e">
        <f t="shared" si="39"/>
        <v>#DIV/0!</v>
      </c>
      <c r="Z161" s="48" t="e">
        <f t="shared" si="40"/>
        <v>#DIV/0!</v>
      </c>
      <c r="AA161" s="47" t="e">
        <f t="shared" si="41"/>
        <v>#DIV/0!</v>
      </c>
    </row>
    <row r="162" spans="1:27" x14ac:dyDescent="0.3">
      <c r="A162" s="19" t="s">
        <v>374</v>
      </c>
      <c r="B162" s="16" t="s">
        <v>388</v>
      </c>
      <c r="C162" s="90" t="b">
        <v>0</v>
      </c>
      <c r="D162" s="78" t="b">
        <v>0</v>
      </c>
      <c r="E162" s="78"/>
      <c r="F162" s="78"/>
      <c r="G162" s="78"/>
      <c r="H162" s="78"/>
      <c r="I162" s="78"/>
      <c r="J162" s="78"/>
      <c r="K162" s="78">
        <v>1</v>
      </c>
      <c r="L162" s="78">
        <v>691</v>
      </c>
      <c r="M162" s="78">
        <v>2743</v>
      </c>
      <c r="N162" s="47" t="e">
        <f t="shared" si="29"/>
        <v>#DIV/0!</v>
      </c>
      <c r="O162" s="47" t="e">
        <f t="shared" si="30"/>
        <v>#DIV/0!</v>
      </c>
      <c r="P162" s="47" t="e">
        <f t="shared" si="31"/>
        <v>#DIV/0!</v>
      </c>
      <c r="Q162" s="47" t="e">
        <f t="shared" si="32"/>
        <v>#DIV/0!</v>
      </c>
      <c r="R162" s="47" t="e">
        <f t="shared" si="33"/>
        <v>#DIV/0!</v>
      </c>
      <c r="S162" s="47" t="e">
        <f t="shared" si="42"/>
        <v>#DIV/0!</v>
      </c>
      <c r="T162" s="47" t="e">
        <f t="shared" si="34"/>
        <v>#DIV/0!</v>
      </c>
      <c r="U162" s="47" t="e">
        <f t="shared" si="35"/>
        <v>#DIV/0!</v>
      </c>
      <c r="V162" s="47" t="e">
        <f t="shared" si="36"/>
        <v>#DIV/0!</v>
      </c>
      <c r="W162" s="47" t="e">
        <f t="shared" si="37"/>
        <v>#DIV/0!</v>
      </c>
      <c r="X162" s="47" t="e">
        <f t="shared" si="38"/>
        <v>#DIV/0!</v>
      </c>
      <c r="Y162" s="74" t="e">
        <f t="shared" si="39"/>
        <v>#DIV/0!</v>
      </c>
      <c r="Z162" s="48" t="e">
        <f t="shared" si="40"/>
        <v>#DIV/0!</v>
      </c>
      <c r="AA162" s="47" t="e">
        <f t="shared" si="41"/>
        <v>#DIV/0!</v>
      </c>
    </row>
    <row r="163" spans="1:27" x14ac:dyDescent="0.3">
      <c r="A163" s="19" t="s">
        <v>374</v>
      </c>
      <c r="B163" s="16" t="s">
        <v>390</v>
      </c>
      <c r="C163" s="90" t="b">
        <v>0</v>
      </c>
      <c r="D163" s="78" t="b">
        <v>0</v>
      </c>
      <c r="E163" s="78"/>
      <c r="F163" s="78"/>
      <c r="G163" s="78"/>
      <c r="H163" s="78"/>
      <c r="I163" s="78"/>
      <c r="J163" s="78"/>
      <c r="K163" s="78">
        <v>4</v>
      </c>
      <c r="L163" s="78">
        <v>3640</v>
      </c>
      <c r="M163" s="78">
        <v>15753</v>
      </c>
      <c r="N163" s="47" t="e">
        <f t="shared" si="29"/>
        <v>#DIV/0!</v>
      </c>
      <c r="O163" s="47" t="e">
        <f t="shared" si="30"/>
        <v>#DIV/0!</v>
      </c>
      <c r="P163" s="47" t="e">
        <f t="shared" si="31"/>
        <v>#DIV/0!</v>
      </c>
      <c r="Q163" s="47" t="e">
        <f t="shared" si="32"/>
        <v>#DIV/0!</v>
      </c>
      <c r="R163" s="47" t="e">
        <f t="shared" si="33"/>
        <v>#DIV/0!</v>
      </c>
      <c r="S163" s="47" t="e">
        <f t="shared" si="42"/>
        <v>#DIV/0!</v>
      </c>
      <c r="T163" s="47" t="e">
        <f t="shared" si="34"/>
        <v>#DIV/0!</v>
      </c>
      <c r="U163" s="47" t="e">
        <f t="shared" si="35"/>
        <v>#DIV/0!</v>
      </c>
      <c r="V163" s="47" t="e">
        <f t="shared" si="36"/>
        <v>#DIV/0!</v>
      </c>
      <c r="W163" s="47" t="e">
        <f t="shared" si="37"/>
        <v>#DIV/0!</v>
      </c>
      <c r="X163" s="47" t="e">
        <f t="shared" si="38"/>
        <v>#DIV/0!</v>
      </c>
      <c r="Y163" s="74" t="e">
        <f t="shared" si="39"/>
        <v>#DIV/0!</v>
      </c>
      <c r="Z163" s="48" t="e">
        <f t="shared" si="40"/>
        <v>#DIV/0!</v>
      </c>
      <c r="AA163" s="47" t="e">
        <f t="shared" si="41"/>
        <v>#DIV/0!</v>
      </c>
    </row>
    <row r="164" spans="1:27" x14ac:dyDescent="0.3">
      <c r="A164" s="19" t="s">
        <v>374</v>
      </c>
      <c r="B164" s="16" t="s">
        <v>392</v>
      </c>
      <c r="C164" s="90" t="b">
        <v>0</v>
      </c>
      <c r="D164" s="78" t="b">
        <v>1</v>
      </c>
      <c r="E164" s="78">
        <v>3</v>
      </c>
      <c r="F164" s="78"/>
      <c r="G164" s="143"/>
      <c r="H164" s="143"/>
      <c r="I164" s="143">
        <v>3</v>
      </c>
      <c r="J164" s="143">
        <v>14</v>
      </c>
      <c r="K164" s="78">
        <v>3</v>
      </c>
      <c r="L164" s="78">
        <v>661</v>
      </c>
      <c r="M164" s="78">
        <v>3566</v>
      </c>
      <c r="N164" s="47" t="e">
        <f t="shared" si="29"/>
        <v>#DIV/0!</v>
      </c>
      <c r="O164" s="47" t="e">
        <f t="shared" si="30"/>
        <v>#DIV/0!</v>
      </c>
      <c r="P164" s="47" t="e">
        <f t="shared" si="31"/>
        <v>#DIV/0!</v>
      </c>
      <c r="Q164" s="47" t="e">
        <f t="shared" si="32"/>
        <v>#DIV/0!</v>
      </c>
      <c r="R164" s="47" t="e">
        <f t="shared" si="33"/>
        <v>#DIV/0!</v>
      </c>
      <c r="S164" s="47" t="e">
        <f t="shared" si="42"/>
        <v>#DIV/0!</v>
      </c>
      <c r="T164" s="47" t="e">
        <f t="shared" si="34"/>
        <v>#DIV/0!</v>
      </c>
      <c r="U164" s="47" t="e">
        <f t="shared" si="35"/>
        <v>#DIV/0!</v>
      </c>
      <c r="V164" s="47" t="e">
        <f t="shared" si="36"/>
        <v>#DIV/0!</v>
      </c>
      <c r="W164" s="47" t="e">
        <f t="shared" si="37"/>
        <v>#DIV/0!</v>
      </c>
      <c r="X164" s="47" t="e">
        <f t="shared" si="38"/>
        <v>#DIV/0!</v>
      </c>
      <c r="Y164" s="74" t="e">
        <f t="shared" si="39"/>
        <v>#DIV/0!</v>
      </c>
      <c r="Z164" s="48" t="e">
        <f t="shared" si="40"/>
        <v>#DIV/0!</v>
      </c>
      <c r="AA164" s="47" t="e">
        <f t="shared" si="41"/>
        <v>#DIV/0!</v>
      </c>
    </row>
    <row r="165" spans="1:27" x14ac:dyDescent="0.3">
      <c r="A165" s="19" t="s">
        <v>374</v>
      </c>
      <c r="B165" s="16" t="s">
        <v>396</v>
      </c>
      <c r="C165" s="90" t="b">
        <v>1</v>
      </c>
      <c r="D165" s="78" t="b">
        <v>1</v>
      </c>
      <c r="E165" s="78">
        <v>16</v>
      </c>
      <c r="F165" s="78">
        <v>8</v>
      </c>
      <c r="G165" s="143">
        <v>2</v>
      </c>
      <c r="H165" s="143"/>
      <c r="I165" s="143">
        <v>28</v>
      </c>
      <c r="J165" s="245">
        <v>134</v>
      </c>
      <c r="K165" s="78"/>
      <c r="L165" s="78"/>
      <c r="M165" s="246">
        <v>23000</v>
      </c>
      <c r="N165" s="47" t="e">
        <f t="shared" si="29"/>
        <v>#DIV/0!</v>
      </c>
      <c r="O165" s="47" t="e">
        <f t="shared" si="30"/>
        <v>#DIV/0!</v>
      </c>
      <c r="P165" s="47" t="e">
        <f t="shared" si="31"/>
        <v>#DIV/0!</v>
      </c>
      <c r="Q165" s="47" t="e">
        <f t="shared" si="32"/>
        <v>#DIV/0!</v>
      </c>
      <c r="R165" s="47" t="e">
        <f t="shared" si="33"/>
        <v>#DIV/0!</v>
      </c>
      <c r="S165" s="47" t="e">
        <f t="shared" si="42"/>
        <v>#DIV/0!</v>
      </c>
      <c r="T165" s="47" t="e">
        <f t="shared" si="34"/>
        <v>#DIV/0!</v>
      </c>
      <c r="U165" s="47" t="e">
        <f t="shared" si="35"/>
        <v>#DIV/0!</v>
      </c>
      <c r="V165" s="47" t="e">
        <f t="shared" si="36"/>
        <v>#DIV/0!</v>
      </c>
      <c r="W165" s="47" t="e">
        <f t="shared" si="37"/>
        <v>#DIV/0!</v>
      </c>
      <c r="X165" s="47" t="e">
        <f t="shared" si="38"/>
        <v>#DIV/0!</v>
      </c>
      <c r="Y165" s="74" t="e">
        <f t="shared" si="39"/>
        <v>#DIV/0!</v>
      </c>
      <c r="Z165" s="48" t="e">
        <f t="shared" si="40"/>
        <v>#DIV/0!</v>
      </c>
      <c r="AA165" s="47" t="e">
        <f t="shared" si="41"/>
        <v>#DIV/0!</v>
      </c>
    </row>
    <row r="166" spans="1:27" x14ac:dyDescent="0.3">
      <c r="A166" s="19" t="s">
        <v>374</v>
      </c>
      <c r="B166" s="16" t="s">
        <v>397</v>
      </c>
      <c r="C166" s="90" t="b">
        <v>0</v>
      </c>
      <c r="D166" s="78" t="b">
        <v>1</v>
      </c>
      <c r="E166" s="78">
        <v>0</v>
      </c>
      <c r="F166" s="78"/>
      <c r="G166" s="143">
        <v>2</v>
      </c>
      <c r="H166" s="143">
        <v>1</v>
      </c>
      <c r="I166" s="143">
        <v>4</v>
      </c>
      <c r="J166" s="143">
        <v>30</v>
      </c>
      <c r="K166" s="78"/>
      <c r="L166" s="78"/>
      <c r="M166" s="78"/>
      <c r="N166" s="47" t="e">
        <f t="shared" si="29"/>
        <v>#DIV/0!</v>
      </c>
      <c r="O166" s="47" t="e">
        <f t="shared" si="30"/>
        <v>#DIV/0!</v>
      </c>
      <c r="P166" s="47" t="e">
        <f t="shared" si="31"/>
        <v>#DIV/0!</v>
      </c>
      <c r="Q166" s="47" t="e">
        <f t="shared" si="32"/>
        <v>#DIV/0!</v>
      </c>
      <c r="R166" s="47" t="e">
        <f t="shared" si="33"/>
        <v>#DIV/0!</v>
      </c>
      <c r="S166" s="47" t="e">
        <f t="shared" si="42"/>
        <v>#DIV/0!</v>
      </c>
      <c r="T166" s="47" t="e">
        <f t="shared" si="34"/>
        <v>#DIV/0!</v>
      </c>
      <c r="U166" s="47" t="e">
        <f t="shared" si="35"/>
        <v>#DIV/0!</v>
      </c>
      <c r="V166" s="47" t="e">
        <f t="shared" si="36"/>
        <v>#DIV/0!</v>
      </c>
      <c r="W166" s="47" t="e">
        <f t="shared" si="37"/>
        <v>#DIV/0!</v>
      </c>
      <c r="X166" s="47" t="e">
        <f t="shared" si="38"/>
        <v>#DIV/0!</v>
      </c>
      <c r="Y166" s="74" t="e">
        <f t="shared" si="39"/>
        <v>#DIV/0!</v>
      </c>
      <c r="Z166" s="48" t="e">
        <f t="shared" si="40"/>
        <v>#DIV/0!</v>
      </c>
      <c r="AA166" s="47" t="e">
        <f t="shared" si="41"/>
        <v>#DIV/0!</v>
      </c>
    </row>
    <row r="167" spans="1:27" x14ac:dyDescent="0.3">
      <c r="A167" s="19" t="s">
        <v>374</v>
      </c>
      <c r="B167" s="16" t="s">
        <v>401</v>
      </c>
      <c r="C167" s="90" t="b">
        <v>0</v>
      </c>
      <c r="D167" s="78" t="b">
        <v>1</v>
      </c>
      <c r="E167" s="78">
        <v>0</v>
      </c>
      <c r="F167" s="78"/>
      <c r="G167" s="143">
        <v>3</v>
      </c>
      <c r="H167" s="143"/>
      <c r="I167" s="143">
        <v>3</v>
      </c>
      <c r="J167" s="143">
        <v>0</v>
      </c>
      <c r="K167" s="78">
        <v>2</v>
      </c>
      <c r="L167" s="78">
        <v>492</v>
      </c>
      <c r="M167" s="78">
        <v>1601</v>
      </c>
      <c r="N167" s="47" t="e">
        <f t="shared" si="29"/>
        <v>#DIV/0!</v>
      </c>
      <c r="O167" s="47" t="e">
        <f t="shared" si="30"/>
        <v>#DIV/0!</v>
      </c>
      <c r="P167" s="47" t="e">
        <f t="shared" si="31"/>
        <v>#DIV/0!</v>
      </c>
      <c r="Q167" s="47" t="e">
        <f t="shared" si="32"/>
        <v>#DIV/0!</v>
      </c>
      <c r="R167" s="47" t="e">
        <f t="shared" si="33"/>
        <v>#DIV/0!</v>
      </c>
      <c r="S167" s="47" t="e">
        <f t="shared" si="42"/>
        <v>#DIV/0!</v>
      </c>
      <c r="T167" s="47" t="e">
        <f t="shared" si="34"/>
        <v>#DIV/0!</v>
      </c>
      <c r="U167" s="47" t="e">
        <f t="shared" si="35"/>
        <v>#DIV/0!</v>
      </c>
      <c r="V167" s="47" t="e">
        <f t="shared" si="36"/>
        <v>#DIV/0!</v>
      </c>
      <c r="W167" s="47" t="e">
        <f t="shared" si="37"/>
        <v>#DIV/0!</v>
      </c>
      <c r="X167" s="47" t="e">
        <f t="shared" si="38"/>
        <v>#DIV/0!</v>
      </c>
      <c r="Y167" s="74" t="e">
        <f t="shared" si="39"/>
        <v>#DIV/0!</v>
      </c>
      <c r="Z167" s="48" t="e">
        <f t="shared" si="40"/>
        <v>#DIV/0!</v>
      </c>
      <c r="AA167" s="47" t="e">
        <f t="shared" si="41"/>
        <v>#DIV/0!</v>
      </c>
    </row>
    <row r="168" spans="1:27" x14ac:dyDescent="0.3">
      <c r="A168" s="19" t="s">
        <v>374</v>
      </c>
      <c r="B168" s="16" t="s">
        <v>402</v>
      </c>
      <c r="C168" s="90" t="b">
        <v>0</v>
      </c>
      <c r="D168" s="78" t="b">
        <v>0</v>
      </c>
      <c r="E168" s="78"/>
      <c r="F168" s="78"/>
      <c r="G168" s="78"/>
      <c r="H168" s="78"/>
      <c r="I168" s="78"/>
      <c r="J168" s="78"/>
      <c r="K168" s="78"/>
      <c r="L168" s="78"/>
      <c r="M168" s="78"/>
      <c r="N168" s="47" t="e">
        <f t="shared" si="29"/>
        <v>#DIV/0!</v>
      </c>
      <c r="O168" s="47" t="e">
        <f t="shared" si="30"/>
        <v>#DIV/0!</v>
      </c>
      <c r="P168" s="47" t="e">
        <f t="shared" si="31"/>
        <v>#DIV/0!</v>
      </c>
      <c r="Q168" s="47" t="e">
        <f t="shared" si="32"/>
        <v>#DIV/0!</v>
      </c>
      <c r="R168" s="47" t="e">
        <f t="shared" si="33"/>
        <v>#DIV/0!</v>
      </c>
      <c r="S168" s="47" t="e">
        <f t="shared" si="42"/>
        <v>#DIV/0!</v>
      </c>
      <c r="T168" s="47" t="e">
        <f t="shared" si="34"/>
        <v>#DIV/0!</v>
      </c>
      <c r="U168" s="47" t="e">
        <f t="shared" si="35"/>
        <v>#DIV/0!</v>
      </c>
      <c r="V168" s="47" t="e">
        <f t="shared" si="36"/>
        <v>#DIV/0!</v>
      </c>
      <c r="W168" s="47" t="e">
        <f t="shared" si="37"/>
        <v>#DIV/0!</v>
      </c>
      <c r="X168" s="47" t="e">
        <f t="shared" si="38"/>
        <v>#DIV/0!</v>
      </c>
      <c r="Y168" s="74" t="e">
        <f t="shared" si="39"/>
        <v>#DIV/0!</v>
      </c>
      <c r="Z168" s="48" t="e">
        <f t="shared" si="40"/>
        <v>#DIV/0!</v>
      </c>
      <c r="AA168" s="47" t="e">
        <f t="shared" si="41"/>
        <v>#DIV/0!</v>
      </c>
    </row>
    <row r="169" spans="1:27" x14ac:dyDescent="0.3">
      <c r="A169" s="19" t="s">
        <v>374</v>
      </c>
      <c r="B169" s="16" t="s">
        <v>404</v>
      </c>
      <c r="C169" s="90" t="b">
        <v>0</v>
      </c>
      <c r="D169" s="78" t="b">
        <v>0</v>
      </c>
      <c r="E169" s="78"/>
      <c r="F169" s="78"/>
      <c r="G169" s="78"/>
      <c r="H169" s="78"/>
      <c r="I169" s="78"/>
      <c r="J169" s="78"/>
      <c r="K169" s="78">
        <v>2</v>
      </c>
      <c r="L169" s="78">
        <v>75</v>
      </c>
      <c r="M169" s="78">
        <v>264</v>
      </c>
      <c r="N169" s="47" t="e">
        <f t="shared" si="29"/>
        <v>#DIV/0!</v>
      </c>
      <c r="O169" s="47" t="e">
        <f t="shared" si="30"/>
        <v>#DIV/0!</v>
      </c>
      <c r="P169" s="47" t="e">
        <f t="shared" si="31"/>
        <v>#DIV/0!</v>
      </c>
      <c r="Q169" s="47" t="e">
        <f t="shared" si="32"/>
        <v>#DIV/0!</v>
      </c>
      <c r="R169" s="47" t="e">
        <f t="shared" si="33"/>
        <v>#DIV/0!</v>
      </c>
      <c r="S169" s="47">
        <v>1.5101544249715699E-2</v>
      </c>
      <c r="T169" s="47" t="e">
        <f t="shared" si="34"/>
        <v>#DIV/0!</v>
      </c>
      <c r="U169" s="47" t="e">
        <f t="shared" si="35"/>
        <v>#DIV/0!</v>
      </c>
      <c r="V169" s="47" t="e">
        <f t="shared" si="36"/>
        <v>#DIV/0!</v>
      </c>
      <c r="W169" s="47" t="e">
        <f t="shared" si="37"/>
        <v>#DIV/0!</v>
      </c>
      <c r="X169" s="47" t="e">
        <f t="shared" si="38"/>
        <v>#DIV/0!</v>
      </c>
      <c r="Y169" s="74" t="e">
        <f t="shared" si="39"/>
        <v>#DIV/0!</v>
      </c>
      <c r="Z169" s="48" t="e">
        <f t="shared" si="40"/>
        <v>#DIV/0!</v>
      </c>
      <c r="AA169" s="47" t="e">
        <f t="shared" si="41"/>
        <v>#DIV/0!</v>
      </c>
    </row>
    <row r="170" spans="1:27" x14ac:dyDescent="0.3">
      <c r="A170" s="19" t="s">
        <v>374</v>
      </c>
      <c r="B170" s="16" t="s">
        <v>406</v>
      </c>
      <c r="C170" s="90" t="b">
        <v>0</v>
      </c>
      <c r="D170" s="78" t="b">
        <v>0</v>
      </c>
      <c r="E170" s="78"/>
      <c r="F170" s="78"/>
      <c r="G170" s="78"/>
      <c r="H170" s="78"/>
      <c r="I170" s="78"/>
      <c r="J170" s="78"/>
      <c r="K170" s="78"/>
      <c r="L170" s="78"/>
      <c r="M170" s="78"/>
      <c r="N170" s="47" t="e">
        <f t="shared" si="29"/>
        <v>#DIV/0!</v>
      </c>
      <c r="O170" s="47" t="e">
        <f t="shared" si="30"/>
        <v>#DIV/0!</v>
      </c>
      <c r="P170" s="47" t="e">
        <f t="shared" si="31"/>
        <v>#DIV/0!</v>
      </c>
      <c r="Q170" s="47" t="e">
        <f t="shared" si="32"/>
        <v>#DIV/0!</v>
      </c>
      <c r="R170" s="47" t="e">
        <f t="shared" si="33"/>
        <v>#DIV/0!</v>
      </c>
      <c r="S170" s="47" t="e">
        <f t="shared" ref="S170:S233" si="43">M170/MAX($SP$6:$SP$335)</f>
        <v>#DIV/0!</v>
      </c>
      <c r="T170" s="47" t="e">
        <f t="shared" si="34"/>
        <v>#DIV/0!</v>
      </c>
      <c r="U170" s="47" t="e">
        <f t="shared" si="35"/>
        <v>#DIV/0!</v>
      </c>
      <c r="V170" s="47" t="e">
        <f t="shared" si="36"/>
        <v>#DIV/0!</v>
      </c>
      <c r="W170" s="47" t="e">
        <f t="shared" si="37"/>
        <v>#DIV/0!</v>
      </c>
      <c r="X170" s="47" t="e">
        <f t="shared" si="38"/>
        <v>#DIV/0!</v>
      </c>
      <c r="Y170" s="74" t="e">
        <f t="shared" si="39"/>
        <v>#DIV/0!</v>
      </c>
      <c r="Z170" s="48" t="e">
        <f t="shared" si="40"/>
        <v>#DIV/0!</v>
      </c>
      <c r="AA170" s="47" t="e">
        <f t="shared" si="41"/>
        <v>#DIV/0!</v>
      </c>
    </row>
    <row r="171" spans="1:27" x14ac:dyDescent="0.3">
      <c r="A171" s="19" t="s">
        <v>374</v>
      </c>
      <c r="B171" s="16" t="s">
        <v>410</v>
      </c>
      <c r="C171" s="90" t="b">
        <v>0</v>
      </c>
      <c r="D171" s="78" t="b">
        <v>1</v>
      </c>
      <c r="E171" s="78">
        <v>0</v>
      </c>
      <c r="F171" s="78"/>
      <c r="G171" s="143">
        <v>1</v>
      </c>
      <c r="H171" s="143"/>
      <c r="I171" s="143">
        <v>1</v>
      </c>
      <c r="J171" s="143">
        <v>0</v>
      </c>
      <c r="K171" s="78"/>
      <c r="L171" s="78"/>
      <c r="M171" s="78"/>
      <c r="N171" s="47" t="e">
        <f t="shared" si="29"/>
        <v>#DIV/0!</v>
      </c>
      <c r="O171" s="47" t="e">
        <f t="shared" si="30"/>
        <v>#DIV/0!</v>
      </c>
      <c r="P171" s="47" t="e">
        <f t="shared" si="31"/>
        <v>#DIV/0!</v>
      </c>
      <c r="Q171" s="47" t="e">
        <f t="shared" si="32"/>
        <v>#DIV/0!</v>
      </c>
      <c r="R171" s="47" t="e">
        <f t="shared" si="33"/>
        <v>#DIV/0!</v>
      </c>
      <c r="S171" s="47" t="e">
        <f t="shared" si="43"/>
        <v>#DIV/0!</v>
      </c>
      <c r="T171" s="47" t="e">
        <f t="shared" si="34"/>
        <v>#DIV/0!</v>
      </c>
      <c r="U171" s="47" t="e">
        <f t="shared" si="35"/>
        <v>#DIV/0!</v>
      </c>
      <c r="V171" s="47" t="e">
        <f t="shared" si="36"/>
        <v>#DIV/0!</v>
      </c>
      <c r="W171" s="47" t="e">
        <f t="shared" si="37"/>
        <v>#DIV/0!</v>
      </c>
      <c r="X171" s="47" t="e">
        <f t="shared" si="38"/>
        <v>#DIV/0!</v>
      </c>
      <c r="Y171" s="74" t="e">
        <f t="shared" si="39"/>
        <v>#DIV/0!</v>
      </c>
      <c r="Z171" s="48" t="e">
        <f t="shared" si="40"/>
        <v>#DIV/0!</v>
      </c>
      <c r="AA171" s="47" t="e">
        <f t="shared" si="41"/>
        <v>#DIV/0!</v>
      </c>
    </row>
    <row r="172" spans="1:27" x14ac:dyDescent="0.3">
      <c r="A172" s="19" t="s">
        <v>374</v>
      </c>
      <c r="B172" s="16" t="s">
        <v>411</v>
      </c>
      <c r="C172" s="90" t="b">
        <v>0</v>
      </c>
      <c r="D172" s="78" t="b">
        <v>0</v>
      </c>
      <c r="E172" s="78"/>
      <c r="F172" s="78"/>
      <c r="G172" s="78"/>
      <c r="H172" s="78"/>
      <c r="I172" s="78"/>
      <c r="J172" s="78"/>
      <c r="K172" s="78"/>
      <c r="L172" s="78"/>
      <c r="M172" s="78"/>
      <c r="N172" s="47" t="e">
        <f t="shared" si="29"/>
        <v>#DIV/0!</v>
      </c>
      <c r="O172" s="47" t="e">
        <f t="shared" si="30"/>
        <v>#DIV/0!</v>
      </c>
      <c r="P172" s="47" t="e">
        <f t="shared" si="31"/>
        <v>#DIV/0!</v>
      </c>
      <c r="Q172" s="47" t="e">
        <f t="shared" si="32"/>
        <v>#DIV/0!</v>
      </c>
      <c r="R172" s="47" t="e">
        <f t="shared" si="33"/>
        <v>#DIV/0!</v>
      </c>
      <c r="S172" s="47" t="e">
        <f t="shared" si="43"/>
        <v>#DIV/0!</v>
      </c>
      <c r="T172" s="47" t="e">
        <f t="shared" si="34"/>
        <v>#DIV/0!</v>
      </c>
      <c r="U172" s="47" t="e">
        <f t="shared" si="35"/>
        <v>#DIV/0!</v>
      </c>
      <c r="V172" s="47" t="e">
        <f t="shared" si="36"/>
        <v>#DIV/0!</v>
      </c>
      <c r="W172" s="47" t="e">
        <f t="shared" si="37"/>
        <v>#DIV/0!</v>
      </c>
      <c r="X172" s="47" t="e">
        <f t="shared" si="38"/>
        <v>#DIV/0!</v>
      </c>
      <c r="Y172" s="74" t="e">
        <f t="shared" si="39"/>
        <v>#DIV/0!</v>
      </c>
      <c r="Z172" s="48" t="e">
        <f t="shared" si="40"/>
        <v>#DIV/0!</v>
      </c>
      <c r="AA172" s="47" t="e">
        <f t="shared" si="41"/>
        <v>#DIV/0!</v>
      </c>
    </row>
    <row r="173" spans="1:27" x14ac:dyDescent="0.3">
      <c r="A173" s="19" t="s">
        <v>374</v>
      </c>
      <c r="B173" s="16" t="s">
        <v>413</v>
      </c>
      <c r="C173" s="90" t="b">
        <v>0</v>
      </c>
      <c r="D173" s="78" t="b">
        <v>0</v>
      </c>
      <c r="E173" s="78"/>
      <c r="F173" s="78"/>
      <c r="G173" s="78"/>
      <c r="H173" s="78"/>
      <c r="I173" s="78"/>
      <c r="J173" s="78"/>
      <c r="K173" s="78"/>
      <c r="L173" s="78"/>
      <c r="M173" s="78"/>
      <c r="N173" s="47" t="e">
        <f t="shared" si="29"/>
        <v>#DIV/0!</v>
      </c>
      <c r="O173" s="47" t="e">
        <f t="shared" si="30"/>
        <v>#DIV/0!</v>
      </c>
      <c r="P173" s="47" t="e">
        <f t="shared" si="31"/>
        <v>#DIV/0!</v>
      </c>
      <c r="Q173" s="47" t="e">
        <f t="shared" si="32"/>
        <v>#DIV/0!</v>
      </c>
      <c r="R173" s="47" t="e">
        <f t="shared" si="33"/>
        <v>#DIV/0!</v>
      </c>
      <c r="S173" s="47" t="e">
        <f t="shared" si="43"/>
        <v>#DIV/0!</v>
      </c>
      <c r="T173" s="47" t="e">
        <f t="shared" si="34"/>
        <v>#DIV/0!</v>
      </c>
      <c r="U173" s="47" t="e">
        <f t="shared" si="35"/>
        <v>#DIV/0!</v>
      </c>
      <c r="V173" s="47" t="e">
        <f t="shared" si="36"/>
        <v>#DIV/0!</v>
      </c>
      <c r="W173" s="47" t="e">
        <f t="shared" si="37"/>
        <v>#DIV/0!</v>
      </c>
      <c r="X173" s="47" t="e">
        <f t="shared" si="38"/>
        <v>#DIV/0!</v>
      </c>
      <c r="Y173" s="74" t="e">
        <f t="shared" si="39"/>
        <v>#DIV/0!</v>
      </c>
      <c r="Z173" s="48" t="e">
        <f t="shared" si="40"/>
        <v>#DIV/0!</v>
      </c>
      <c r="AA173" s="47" t="e">
        <f t="shared" si="41"/>
        <v>#DIV/0!</v>
      </c>
    </row>
    <row r="174" spans="1:27" x14ac:dyDescent="0.3">
      <c r="A174" s="19" t="s">
        <v>415</v>
      </c>
      <c r="B174" s="16" t="s">
        <v>419</v>
      </c>
      <c r="C174" s="90" t="b">
        <v>0</v>
      </c>
      <c r="D174" s="78" t="b">
        <v>1</v>
      </c>
      <c r="E174" s="78">
        <v>0</v>
      </c>
      <c r="F174" s="78"/>
      <c r="G174" s="143">
        <v>2</v>
      </c>
      <c r="H174" s="143"/>
      <c r="I174" s="143">
        <v>2</v>
      </c>
      <c r="J174" s="143">
        <v>0</v>
      </c>
      <c r="K174" s="78"/>
      <c r="L174" s="78"/>
      <c r="M174" s="78"/>
      <c r="N174" s="47" t="e">
        <f t="shared" si="29"/>
        <v>#DIV/0!</v>
      </c>
      <c r="O174" s="47" t="e">
        <f t="shared" si="30"/>
        <v>#DIV/0!</v>
      </c>
      <c r="P174" s="47" t="e">
        <f t="shared" si="31"/>
        <v>#DIV/0!</v>
      </c>
      <c r="Q174" s="47" t="e">
        <f t="shared" si="32"/>
        <v>#DIV/0!</v>
      </c>
      <c r="R174" s="47" t="e">
        <f t="shared" si="33"/>
        <v>#DIV/0!</v>
      </c>
      <c r="S174" s="47" t="e">
        <f t="shared" si="43"/>
        <v>#DIV/0!</v>
      </c>
      <c r="T174" s="47" t="e">
        <f t="shared" si="34"/>
        <v>#DIV/0!</v>
      </c>
      <c r="U174" s="47" t="e">
        <f t="shared" si="35"/>
        <v>#DIV/0!</v>
      </c>
      <c r="V174" s="47" t="e">
        <f t="shared" si="36"/>
        <v>#DIV/0!</v>
      </c>
      <c r="W174" s="47" t="e">
        <f t="shared" si="37"/>
        <v>#DIV/0!</v>
      </c>
      <c r="X174" s="47" t="e">
        <f t="shared" si="38"/>
        <v>#DIV/0!</v>
      </c>
      <c r="Y174" s="74" t="e">
        <f t="shared" si="39"/>
        <v>#DIV/0!</v>
      </c>
      <c r="Z174" s="48" t="e">
        <f t="shared" si="40"/>
        <v>#DIV/0!</v>
      </c>
      <c r="AA174" s="47" t="e">
        <f t="shared" si="41"/>
        <v>#DIV/0!</v>
      </c>
    </row>
    <row r="175" spans="1:27" x14ac:dyDescent="0.3">
      <c r="A175" s="19" t="s">
        <v>415</v>
      </c>
      <c r="B175" s="16" t="s">
        <v>421</v>
      </c>
      <c r="C175" s="90" t="b">
        <v>0</v>
      </c>
      <c r="D175" s="78" t="b">
        <v>0</v>
      </c>
      <c r="E175" s="78"/>
      <c r="F175" s="78"/>
      <c r="G175" s="78"/>
      <c r="H175" s="78"/>
      <c r="I175" s="78"/>
      <c r="J175" s="78"/>
      <c r="K175" s="78"/>
      <c r="L175" s="78"/>
      <c r="M175" s="78"/>
      <c r="N175" s="47" t="e">
        <f t="shared" si="29"/>
        <v>#DIV/0!</v>
      </c>
      <c r="O175" s="47" t="e">
        <f t="shared" si="30"/>
        <v>#DIV/0!</v>
      </c>
      <c r="P175" s="47" t="e">
        <f t="shared" si="31"/>
        <v>#DIV/0!</v>
      </c>
      <c r="Q175" s="47" t="e">
        <f t="shared" si="32"/>
        <v>#DIV/0!</v>
      </c>
      <c r="R175" s="47" t="e">
        <f t="shared" si="33"/>
        <v>#DIV/0!</v>
      </c>
      <c r="S175" s="47" t="e">
        <f t="shared" si="43"/>
        <v>#DIV/0!</v>
      </c>
      <c r="T175" s="47" t="e">
        <f t="shared" si="34"/>
        <v>#DIV/0!</v>
      </c>
      <c r="U175" s="47" t="e">
        <f t="shared" si="35"/>
        <v>#DIV/0!</v>
      </c>
      <c r="V175" s="47" t="e">
        <f t="shared" si="36"/>
        <v>#DIV/0!</v>
      </c>
      <c r="W175" s="47" t="e">
        <f t="shared" si="37"/>
        <v>#DIV/0!</v>
      </c>
      <c r="X175" s="47" t="e">
        <f t="shared" si="38"/>
        <v>#DIV/0!</v>
      </c>
      <c r="Y175" s="74" t="e">
        <f t="shared" si="39"/>
        <v>#DIV/0!</v>
      </c>
      <c r="Z175" s="48" t="e">
        <f t="shared" si="40"/>
        <v>#DIV/0!</v>
      </c>
      <c r="AA175" s="47" t="e">
        <f t="shared" si="41"/>
        <v>#DIV/0!</v>
      </c>
    </row>
    <row r="176" spans="1:27" x14ac:dyDescent="0.3">
      <c r="A176" s="19" t="s">
        <v>415</v>
      </c>
      <c r="B176" s="16" t="s">
        <v>423</v>
      </c>
      <c r="C176" s="90" t="b">
        <v>0</v>
      </c>
      <c r="D176" s="78" t="b">
        <v>1</v>
      </c>
      <c r="E176" s="78">
        <v>0</v>
      </c>
      <c r="F176" s="78"/>
      <c r="G176" s="143">
        <v>1</v>
      </c>
      <c r="H176" s="143"/>
      <c r="I176" s="143">
        <v>1</v>
      </c>
      <c r="J176" s="143">
        <v>0</v>
      </c>
      <c r="K176" s="78"/>
      <c r="L176" s="78"/>
      <c r="M176" s="78"/>
      <c r="N176" s="47" t="e">
        <f t="shared" si="29"/>
        <v>#DIV/0!</v>
      </c>
      <c r="O176" s="47" t="e">
        <f t="shared" si="30"/>
        <v>#DIV/0!</v>
      </c>
      <c r="P176" s="47" t="e">
        <f t="shared" si="31"/>
        <v>#DIV/0!</v>
      </c>
      <c r="Q176" s="47" t="e">
        <f t="shared" si="32"/>
        <v>#DIV/0!</v>
      </c>
      <c r="R176" s="47" t="e">
        <f t="shared" si="33"/>
        <v>#DIV/0!</v>
      </c>
      <c r="S176" s="47" t="e">
        <f t="shared" si="43"/>
        <v>#DIV/0!</v>
      </c>
      <c r="T176" s="47" t="e">
        <f t="shared" si="34"/>
        <v>#DIV/0!</v>
      </c>
      <c r="U176" s="47" t="e">
        <f t="shared" si="35"/>
        <v>#DIV/0!</v>
      </c>
      <c r="V176" s="47" t="e">
        <f t="shared" si="36"/>
        <v>#DIV/0!</v>
      </c>
      <c r="W176" s="47" t="e">
        <f t="shared" si="37"/>
        <v>#DIV/0!</v>
      </c>
      <c r="X176" s="47" t="e">
        <f t="shared" si="38"/>
        <v>#DIV/0!</v>
      </c>
      <c r="Y176" s="74" t="e">
        <f t="shared" si="39"/>
        <v>#DIV/0!</v>
      </c>
      <c r="Z176" s="48" t="e">
        <f t="shared" si="40"/>
        <v>#DIV/0!</v>
      </c>
      <c r="AA176" s="47" t="e">
        <f t="shared" si="41"/>
        <v>#DIV/0!</v>
      </c>
    </row>
    <row r="177" spans="1:27" x14ac:dyDescent="0.3">
      <c r="A177" s="19" t="s">
        <v>415</v>
      </c>
      <c r="B177" s="16" t="s">
        <v>425</v>
      </c>
      <c r="C177" s="90" t="b">
        <v>0</v>
      </c>
      <c r="D177" s="78" t="b">
        <v>0</v>
      </c>
      <c r="E177" s="78"/>
      <c r="F177" s="78"/>
      <c r="G177" s="78"/>
      <c r="H177" s="78"/>
      <c r="I177" s="78"/>
      <c r="J177" s="78"/>
      <c r="K177" s="78"/>
      <c r="L177" s="78"/>
      <c r="M177" s="78"/>
      <c r="N177" s="47" t="e">
        <f t="shared" si="29"/>
        <v>#DIV/0!</v>
      </c>
      <c r="O177" s="47" t="e">
        <f t="shared" si="30"/>
        <v>#DIV/0!</v>
      </c>
      <c r="P177" s="47" t="e">
        <f t="shared" si="31"/>
        <v>#DIV/0!</v>
      </c>
      <c r="Q177" s="47" t="e">
        <f t="shared" si="32"/>
        <v>#DIV/0!</v>
      </c>
      <c r="R177" s="47" t="e">
        <f t="shared" si="33"/>
        <v>#DIV/0!</v>
      </c>
      <c r="S177" s="47" t="e">
        <f t="shared" si="43"/>
        <v>#DIV/0!</v>
      </c>
      <c r="T177" s="47" t="e">
        <f t="shared" si="34"/>
        <v>#DIV/0!</v>
      </c>
      <c r="U177" s="47" t="e">
        <f t="shared" si="35"/>
        <v>#DIV/0!</v>
      </c>
      <c r="V177" s="47" t="e">
        <f t="shared" si="36"/>
        <v>#DIV/0!</v>
      </c>
      <c r="W177" s="47" t="e">
        <f t="shared" si="37"/>
        <v>#DIV/0!</v>
      </c>
      <c r="X177" s="47" t="e">
        <f t="shared" si="38"/>
        <v>#DIV/0!</v>
      </c>
      <c r="Y177" s="74" t="e">
        <f t="shared" si="39"/>
        <v>#DIV/0!</v>
      </c>
      <c r="Z177" s="48" t="e">
        <f t="shared" si="40"/>
        <v>#DIV/0!</v>
      </c>
      <c r="AA177" s="47" t="e">
        <f t="shared" si="41"/>
        <v>#DIV/0!</v>
      </c>
    </row>
    <row r="178" spans="1:27" x14ac:dyDescent="0.3">
      <c r="A178" s="19" t="s">
        <v>415</v>
      </c>
      <c r="B178" s="16" t="s">
        <v>427</v>
      </c>
      <c r="C178" s="90" t="b">
        <v>0</v>
      </c>
      <c r="D178" s="78" t="b">
        <v>0</v>
      </c>
      <c r="E178" s="78"/>
      <c r="F178" s="78"/>
      <c r="G178" s="78"/>
      <c r="H178" s="78"/>
      <c r="I178" s="78"/>
      <c r="J178" s="78"/>
      <c r="K178" s="78"/>
      <c r="L178" s="78"/>
      <c r="M178" s="78"/>
      <c r="N178" s="47" t="e">
        <f t="shared" si="29"/>
        <v>#DIV/0!</v>
      </c>
      <c r="O178" s="47" t="e">
        <f t="shared" si="30"/>
        <v>#DIV/0!</v>
      </c>
      <c r="P178" s="47" t="e">
        <f t="shared" si="31"/>
        <v>#DIV/0!</v>
      </c>
      <c r="Q178" s="47" t="e">
        <f t="shared" si="32"/>
        <v>#DIV/0!</v>
      </c>
      <c r="R178" s="47" t="e">
        <f t="shared" si="33"/>
        <v>#DIV/0!</v>
      </c>
      <c r="S178" s="47" t="e">
        <f t="shared" si="43"/>
        <v>#DIV/0!</v>
      </c>
      <c r="T178" s="47" t="e">
        <f t="shared" si="34"/>
        <v>#DIV/0!</v>
      </c>
      <c r="U178" s="47" t="e">
        <f t="shared" si="35"/>
        <v>#DIV/0!</v>
      </c>
      <c r="V178" s="47" t="e">
        <f t="shared" si="36"/>
        <v>#DIV/0!</v>
      </c>
      <c r="W178" s="47" t="e">
        <f t="shared" si="37"/>
        <v>#DIV/0!</v>
      </c>
      <c r="X178" s="47" t="e">
        <f t="shared" si="38"/>
        <v>#DIV/0!</v>
      </c>
      <c r="Y178" s="74" t="e">
        <f t="shared" si="39"/>
        <v>#DIV/0!</v>
      </c>
      <c r="Z178" s="48" t="e">
        <f t="shared" si="40"/>
        <v>#DIV/0!</v>
      </c>
      <c r="AA178" s="47" t="e">
        <f t="shared" si="41"/>
        <v>#DIV/0!</v>
      </c>
    </row>
    <row r="179" spans="1:27" x14ac:dyDescent="0.3">
      <c r="A179" s="19" t="s">
        <v>415</v>
      </c>
      <c r="B179" s="16" t="s">
        <v>429</v>
      </c>
      <c r="C179" s="90" t="b">
        <v>0</v>
      </c>
      <c r="D179" s="78" t="b">
        <v>0</v>
      </c>
      <c r="E179" s="78"/>
      <c r="F179" s="78"/>
      <c r="G179" s="78"/>
      <c r="H179" s="78"/>
      <c r="I179" s="78"/>
      <c r="J179" s="78"/>
      <c r="K179" s="78"/>
      <c r="L179" s="78"/>
      <c r="M179" s="78"/>
      <c r="N179" s="47" t="e">
        <f t="shared" si="29"/>
        <v>#DIV/0!</v>
      </c>
      <c r="O179" s="47" t="e">
        <f t="shared" si="30"/>
        <v>#DIV/0!</v>
      </c>
      <c r="P179" s="47" t="e">
        <f t="shared" si="31"/>
        <v>#DIV/0!</v>
      </c>
      <c r="Q179" s="47" t="e">
        <f t="shared" si="32"/>
        <v>#DIV/0!</v>
      </c>
      <c r="R179" s="47" t="e">
        <f t="shared" si="33"/>
        <v>#DIV/0!</v>
      </c>
      <c r="S179" s="47" t="e">
        <f t="shared" si="43"/>
        <v>#DIV/0!</v>
      </c>
      <c r="T179" s="47" t="e">
        <f t="shared" si="34"/>
        <v>#DIV/0!</v>
      </c>
      <c r="U179" s="47" t="e">
        <f t="shared" si="35"/>
        <v>#DIV/0!</v>
      </c>
      <c r="V179" s="47" t="e">
        <f t="shared" si="36"/>
        <v>#DIV/0!</v>
      </c>
      <c r="W179" s="47" t="e">
        <f t="shared" si="37"/>
        <v>#DIV/0!</v>
      </c>
      <c r="X179" s="47" t="e">
        <f t="shared" si="38"/>
        <v>#DIV/0!</v>
      </c>
      <c r="Y179" s="74" t="e">
        <f t="shared" si="39"/>
        <v>#DIV/0!</v>
      </c>
      <c r="Z179" s="48" t="e">
        <f t="shared" si="40"/>
        <v>#DIV/0!</v>
      </c>
      <c r="AA179" s="47" t="e">
        <f t="shared" si="41"/>
        <v>#DIV/0!</v>
      </c>
    </row>
    <row r="180" spans="1:27" x14ac:dyDescent="0.3">
      <c r="A180" s="19" t="s">
        <v>415</v>
      </c>
      <c r="B180" s="16" t="s">
        <v>431</v>
      </c>
      <c r="C180" s="90" t="b">
        <v>0</v>
      </c>
      <c r="D180" s="78" t="b">
        <v>1</v>
      </c>
      <c r="E180" s="78">
        <v>0</v>
      </c>
      <c r="F180" s="78"/>
      <c r="G180" s="143">
        <v>25</v>
      </c>
      <c r="H180" s="143"/>
      <c r="I180" s="143">
        <v>25</v>
      </c>
      <c r="J180" s="143">
        <v>0</v>
      </c>
      <c r="K180" s="78"/>
      <c r="L180" s="78"/>
      <c r="M180" s="78"/>
      <c r="N180" s="47" t="e">
        <f t="shared" si="29"/>
        <v>#DIV/0!</v>
      </c>
      <c r="O180" s="47" t="e">
        <f t="shared" si="30"/>
        <v>#DIV/0!</v>
      </c>
      <c r="P180" s="47" t="e">
        <f t="shared" si="31"/>
        <v>#DIV/0!</v>
      </c>
      <c r="Q180" s="47" t="e">
        <f t="shared" si="32"/>
        <v>#DIV/0!</v>
      </c>
      <c r="R180" s="47" t="e">
        <f t="shared" si="33"/>
        <v>#DIV/0!</v>
      </c>
      <c r="S180" s="47" t="e">
        <f t="shared" si="43"/>
        <v>#DIV/0!</v>
      </c>
      <c r="T180" s="47" t="e">
        <f t="shared" si="34"/>
        <v>#DIV/0!</v>
      </c>
      <c r="U180" s="47" t="e">
        <f t="shared" si="35"/>
        <v>#DIV/0!</v>
      </c>
      <c r="V180" s="47" t="e">
        <f t="shared" si="36"/>
        <v>#DIV/0!</v>
      </c>
      <c r="W180" s="47" t="e">
        <f t="shared" si="37"/>
        <v>#DIV/0!</v>
      </c>
      <c r="X180" s="47" t="e">
        <f t="shared" si="38"/>
        <v>#DIV/0!</v>
      </c>
      <c r="Y180" s="74" t="e">
        <f t="shared" si="39"/>
        <v>#DIV/0!</v>
      </c>
      <c r="Z180" s="48" t="e">
        <f t="shared" si="40"/>
        <v>#DIV/0!</v>
      </c>
      <c r="AA180" s="47" t="e">
        <f t="shared" si="41"/>
        <v>#DIV/0!</v>
      </c>
    </row>
    <row r="181" spans="1:27" x14ac:dyDescent="0.3">
      <c r="A181" s="19" t="s">
        <v>415</v>
      </c>
      <c r="B181" s="16" t="s">
        <v>433</v>
      </c>
      <c r="C181" s="90" t="b">
        <v>0</v>
      </c>
      <c r="D181" s="78" t="b">
        <v>1</v>
      </c>
      <c r="E181" s="78">
        <v>0</v>
      </c>
      <c r="F181" s="78"/>
      <c r="G181" s="143">
        <v>1</v>
      </c>
      <c r="H181" s="143"/>
      <c r="I181" s="143">
        <v>1</v>
      </c>
      <c r="J181" s="143">
        <v>0</v>
      </c>
      <c r="K181" s="78"/>
      <c r="L181" s="78"/>
      <c r="M181" s="78"/>
      <c r="N181" s="47" t="e">
        <f t="shared" si="29"/>
        <v>#DIV/0!</v>
      </c>
      <c r="O181" s="47" t="e">
        <f t="shared" si="30"/>
        <v>#DIV/0!</v>
      </c>
      <c r="P181" s="47" t="e">
        <f t="shared" si="31"/>
        <v>#DIV/0!</v>
      </c>
      <c r="Q181" s="47" t="e">
        <f t="shared" si="32"/>
        <v>#DIV/0!</v>
      </c>
      <c r="R181" s="47" t="e">
        <f t="shared" si="33"/>
        <v>#DIV/0!</v>
      </c>
      <c r="S181" s="47" t="e">
        <f t="shared" si="43"/>
        <v>#DIV/0!</v>
      </c>
      <c r="T181" s="47" t="e">
        <f t="shared" si="34"/>
        <v>#DIV/0!</v>
      </c>
      <c r="U181" s="47" t="e">
        <f t="shared" si="35"/>
        <v>#DIV/0!</v>
      </c>
      <c r="V181" s="47" t="e">
        <f t="shared" si="36"/>
        <v>#DIV/0!</v>
      </c>
      <c r="W181" s="47" t="e">
        <f t="shared" si="37"/>
        <v>#DIV/0!</v>
      </c>
      <c r="X181" s="47" t="e">
        <f t="shared" si="38"/>
        <v>#DIV/0!</v>
      </c>
      <c r="Y181" s="74" t="e">
        <f t="shared" si="39"/>
        <v>#DIV/0!</v>
      </c>
      <c r="Z181" s="48" t="e">
        <f t="shared" si="40"/>
        <v>#DIV/0!</v>
      </c>
      <c r="AA181" s="47" t="e">
        <f t="shared" si="41"/>
        <v>#DIV/0!</v>
      </c>
    </row>
    <row r="182" spans="1:27" x14ac:dyDescent="0.3">
      <c r="A182" s="19" t="s">
        <v>415</v>
      </c>
      <c r="B182" s="16" t="s">
        <v>437</v>
      </c>
      <c r="C182" s="90" t="b">
        <v>0</v>
      </c>
      <c r="D182" s="78" t="b">
        <v>0</v>
      </c>
      <c r="E182" s="78"/>
      <c r="F182" s="78"/>
      <c r="G182" s="78"/>
      <c r="H182" s="78"/>
      <c r="I182" s="78"/>
      <c r="J182" s="78"/>
      <c r="K182" s="78"/>
      <c r="L182" s="78"/>
      <c r="M182" s="78"/>
      <c r="N182" s="47" t="e">
        <f t="shared" si="29"/>
        <v>#DIV/0!</v>
      </c>
      <c r="O182" s="47" t="e">
        <f t="shared" si="30"/>
        <v>#DIV/0!</v>
      </c>
      <c r="P182" s="47" t="e">
        <f t="shared" si="31"/>
        <v>#DIV/0!</v>
      </c>
      <c r="Q182" s="47" t="e">
        <f t="shared" si="32"/>
        <v>#DIV/0!</v>
      </c>
      <c r="R182" s="47" t="e">
        <f t="shared" si="33"/>
        <v>#DIV/0!</v>
      </c>
      <c r="S182" s="47" t="e">
        <f t="shared" si="43"/>
        <v>#DIV/0!</v>
      </c>
      <c r="T182" s="47" t="e">
        <f t="shared" si="34"/>
        <v>#DIV/0!</v>
      </c>
      <c r="U182" s="47" t="e">
        <f t="shared" si="35"/>
        <v>#DIV/0!</v>
      </c>
      <c r="V182" s="47" t="e">
        <f t="shared" si="36"/>
        <v>#DIV/0!</v>
      </c>
      <c r="W182" s="47" t="e">
        <f t="shared" si="37"/>
        <v>#DIV/0!</v>
      </c>
      <c r="X182" s="47" t="e">
        <f t="shared" si="38"/>
        <v>#DIV/0!</v>
      </c>
      <c r="Y182" s="74" t="e">
        <f t="shared" si="39"/>
        <v>#DIV/0!</v>
      </c>
      <c r="Z182" s="48" t="e">
        <f t="shared" si="40"/>
        <v>#DIV/0!</v>
      </c>
      <c r="AA182" s="47" t="e">
        <f t="shared" si="41"/>
        <v>#DIV/0!</v>
      </c>
    </row>
    <row r="183" spans="1:27" x14ac:dyDescent="0.3">
      <c r="A183" s="19" t="s">
        <v>415</v>
      </c>
      <c r="B183" s="16" t="s">
        <v>439</v>
      </c>
      <c r="C183" s="90" t="b">
        <v>0</v>
      </c>
      <c r="D183" s="78" t="b">
        <v>0</v>
      </c>
      <c r="E183" s="78"/>
      <c r="F183" s="78"/>
      <c r="G183" s="78"/>
      <c r="H183" s="78"/>
      <c r="I183" s="78"/>
      <c r="J183" s="78"/>
      <c r="K183" s="78"/>
      <c r="L183" s="78"/>
      <c r="M183" s="78"/>
      <c r="N183" s="47" t="e">
        <f t="shared" si="29"/>
        <v>#DIV/0!</v>
      </c>
      <c r="O183" s="47" t="e">
        <f t="shared" si="30"/>
        <v>#DIV/0!</v>
      </c>
      <c r="P183" s="47" t="e">
        <f t="shared" si="31"/>
        <v>#DIV/0!</v>
      </c>
      <c r="Q183" s="47" t="e">
        <f t="shared" si="32"/>
        <v>#DIV/0!</v>
      </c>
      <c r="R183" s="47" t="e">
        <f t="shared" si="33"/>
        <v>#DIV/0!</v>
      </c>
      <c r="S183" s="47" t="e">
        <f t="shared" si="43"/>
        <v>#DIV/0!</v>
      </c>
      <c r="T183" s="47" t="e">
        <f t="shared" si="34"/>
        <v>#DIV/0!</v>
      </c>
      <c r="U183" s="47" t="e">
        <f t="shared" si="35"/>
        <v>#DIV/0!</v>
      </c>
      <c r="V183" s="47" t="e">
        <f t="shared" si="36"/>
        <v>#DIV/0!</v>
      </c>
      <c r="W183" s="47" t="e">
        <f t="shared" si="37"/>
        <v>#DIV/0!</v>
      </c>
      <c r="X183" s="47" t="e">
        <f t="shared" si="38"/>
        <v>#DIV/0!</v>
      </c>
      <c r="Y183" s="74" t="e">
        <f t="shared" si="39"/>
        <v>#DIV/0!</v>
      </c>
      <c r="Z183" s="48" t="e">
        <f t="shared" si="40"/>
        <v>#DIV/0!</v>
      </c>
      <c r="AA183" s="47" t="e">
        <f t="shared" si="41"/>
        <v>#DIV/0!</v>
      </c>
    </row>
    <row r="184" spans="1:27" x14ac:dyDescent="0.3">
      <c r="A184" s="19" t="s">
        <v>415</v>
      </c>
      <c r="B184" s="16" t="s">
        <v>441</v>
      </c>
      <c r="C184" s="90" t="b">
        <v>0</v>
      </c>
      <c r="D184" s="78" t="b">
        <v>0</v>
      </c>
      <c r="E184" s="78"/>
      <c r="F184" s="78"/>
      <c r="G184" s="78"/>
      <c r="H184" s="78"/>
      <c r="I184" s="78"/>
      <c r="J184" s="78"/>
      <c r="K184" s="78"/>
      <c r="L184" s="78"/>
      <c r="M184" s="78"/>
      <c r="N184" s="47" t="e">
        <f t="shared" si="29"/>
        <v>#DIV/0!</v>
      </c>
      <c r="O184" s="47" t="e">
        <f t="shared" si="30"/>
        <v>#DIV/0!</v>
      </c>
      <c r="P184" s="47" t="e">
        <f t="shared" si="31"/>
        <v>#DIV/0!</v>
      </c>
      <c r="Q184" s="47" t="e">
        <f t="shared" si="32"/>
        <v>#DIV/0!</v>
      </c>
      <c r="R184" s="47" t="e">
        <f t="shared" si="33"/>
        <v>#DIV/0!</v>
      </c>
      <c r="S184" s="47" t="e">
        <f t="shared" si="43"/>
        <v>#DIV/0!</v>
      </c>
      <c r="T184" s="47" t="e">
        <f t="shared" si="34"/>
        <v>#DIV/0!</v>
      </c>
      <c r="U184" s="47" t="e">
        <f t="shared" si="35"/>
        <v>#DIV/0!</v>
      </c>
      <c r="V184" s="47" t="e">
        <f t="shared" si="36"/>
        <v>#DIV/0!</v>
      </c>
      <c r="W184" s="47" t="e">
        <f t="shared" si="37"/>
        <v>#DIV/0!</v>
      </c>
      <c r="X184" s="47" t="e">
        <f t="shared" si="38"/>
        <v>#DIV/0!</v>
      </c>
      <c r="Y184" s="74" t="e">
        <f t="shared" si="39"/>
        <v>#DIV/0!</v>
      </c>
      <c r="Z184" s="48" t="e">
        <f t="shared" si="40"/>
        <v>#DIV/0!</v>
      </c>
      <c r="AA184" s="47" t="e">
        <f t="shared" si="41"/>
        <v>#DIV/0!</v>
      </c>
    </row>
    <row r="185" spans="1:27" x14ac:dyDescent="0.3">
      <c r="A185" s="19" t="s">
        <v>415</v>
      </c>
      <c r="B185" s="16" t="s">
        <v>443</v>
      </c>
      <c r="C185" s="90" t="b">
        <v>0</v>
      </c>
      <c r="D185" s="78" t="b">
        <v>0</v>
      </c>
      <c r="E185" s="78"/>
      <c r="F185" s="78"/>
      <c r="G185" s="78"/>
      <c r="H185" s="78"/>
      <c r="I185" s="78"/>
      <c r="J185" s="78"/>
      <c r="K185" s="78"/>
      <c r="L185" s="78"/>
      <c r="M185" s="78"/>
      <c r="N185" s="47" t="e">
        <f t="shared" si="29"/>
        <v>#DIV/0!</v>
      </c>
      <c r="O185" s="47" t="e">
        <f t="shared" si="30"/>
        <v>#DIV/0!</v>
      </c>
      <c r="P185" s="47" t="e">
        <f t="shared" si="31"/>
        <v>#DIV/0!</v>
      </c>
      <c r="Q185" s="47" t="e">
        <f t="shared" si="32"/>
        <v>#DIV/0!</v>
      </c>
      <c r="R185" s="47" t="e">
        <f t="shared" si="33"/>
        <v>#DIV/0!</v>
      </c>
      <c r="S185" s="47" t="e">
        <f t="shared" si="43"/>
        <v>#DIV/0!</v>
      </c>
      <c r="T185" s="47" t="e">
        <f t="shared" si="34"/>
        <v>#DIV/0!</v>
      </c>
      <c r="U185" s="47" t="e">
        <f t="shared" si="35"/>
        <v>#DIV/0!</v>
      </c>
      <c r="V185" s="47" t="e">
        <f t="shared" si="36"/>
        <v>#DIV/0!</v>
      </c>
      <c r="W185" s="47" t="e">
        <f t="shared" si="37"/>
        <v>#DIV/0!</v>
      </c>
      <c r="X185" s="47" t="e">
        <f t="shared" si="38"/>
        <v>#DIV/0!</v>
      </c>
      <c r="Y185" s="74" t="e">
        <f t="shared" si="39"/>
        <v>#DIV/0!</v>
      </c>
      <c r="Z185" s="48" t="e">
        <f t="shared" si="40"/>
        <v>#DIV/0!</v>
      </c>
      <c r="AA185" s="47" t="e">
        <f t="shared" si="41"/>
        <v>#DIV/0!</v>
      </c>
    </row>
    <row r="186" spans="1:27" x14ac:dyDescent="0.3">
      <c r="A186" s="19" t="s">
        <v>415</v>
      </c>
      <c r="B186" s="16" t="s">
        <v>445</v>
      </c>
      <c r="C186" s="90" t="b">
        <v>0</v>
      </c>
      <c r="D186" s="78" t="b">
        <v>1</v>
      </c>
      <c r="E186" s="78">
        <v>0</v>
      </c>
      <c r="F186" s="78">
        <v>1</v>
      </c>
      <c r="G186" s="143"/>
      <c r="H186" s="143">
        <v>1</v>
      </c>
      <c r="I186" s="143">
        <v>2</v>
      </c>
      <c r="J186" s="143">
        <v>0</v>
      </c>
      <c r="K186" s="78"/>
      <c r="L186" s="78"/>
      <c r="M186" s="78"/>
      <c r="N186" s="47" t="e">
        <f t="shared" si="29"/>
        <v>#DIV/0!</v>
      </c>
      <c r="O186" s="47" t="e">
        <f t="shared" si="30"/>
        <v>#DIV/0!</v>
      </c>
      <c r="P186" s="47" t="e">
        <f t="shared" si="31"/>
        <v>#DIV/0!</v>
      </c>
      <c r="Q186" s="47" t="e">
        <f t="shared" si="32"/>
        <v>#DIV/0!</v>
      </c>
      <c r="R186" s="47" t="e">
        <f t="shared" si="33"/>
        <v>#DIV/0!</v>
      </c>
      <c r="S186" s="47" t="e">
        <f t="shared" si="43"/>
        <v>#DIV/0!</v>
      </c>
      <c r="T186" s="47" t="e">
        <f t="shared" si="34"/>
        <v>#DIV/0!</v>
      </c>
      <c r="U186" s="47" t="e">
        <f t="shared" si="35"/>
        <v>#DIV/0!</v>
      </c>
      <c r="V186" s="47" t="e">
        <f t="shared" si="36"/>
        <v>#DIV/0!</v>
      </c>
      <c r="W186" s="47" t="e">
        <f t="shared" si="37"/>
        <v>#DIV/0!</v>
      </c>
      <c r="X186" s="47" t="e">
        <f t="shared" si="38"/>
        <v>#DIV/0!</v>
      </c>
      <c r="Y186" s="74" t="e">
        <f t="shared" si="39"/>
        <v>#DIV/0!</v>
      </c>
      <c r="Z186" s="48" t="e">
        <f t="shared" si="40"/>
        <v>#DIV/0!</v>
      </c>
      <c r="AA186" s="47" t="e">
        <f t="shared" si="41"/>
        <v>#DIV/0!</v>
      </c>
    </row>
    <row r="187" spans="1:27" x14ac:dyDescent="0.3">
      <c r="A187" s="19" t="s">
        <v>415</v>
      </c>
      <c r="B187" s="16" t="s">
        <v>447</v>
      </c>
      <c r="C187" s="90" t="b">
        <v>0</v>
      </c>
      <c r="D187" s="78" t="b">
        <v>0</v>
      </c>
      <c r="E187" s="78"/>
      <c r="F187" s="78"/>
      <c r="G187" s="78"/>
      <c r="H187" s="78"/>
      <c r="I187" s="78"/>
      <c r="J187" s="78"/>
      <c r="K187" s="78"/>
      <c r="L187" s="78"/>
      <c r="M187" s="78"/>
      <c r="N187" s="47" t="e">
        <f t="shared" si="29"/>
        <v>#DIV/0!</v>
      </c>
      <c r="O187" s="47" t="e">
        <f t="shared" si="30"/>
        <v>#DIV/0!</v>
      </c>
      <c r="P187" s="47" t="e">
        <f t="shared" si="31"/>
        <v>#DIV/0!</v>
      </c>
      <c r="Q187" s="47" t="e">
        <f t="shared" si="32"/>
        <v>#DIV/0!</v>
      </c>
      <c r="R187" s="47" t="e">
        <f t="shared" si="33"/>
        <v>#DIV/0!</v>
      </c>
      <c r="S187" s="47" t="e">
        <f t="shared" si="43"/>
        <v>#DIV/0!</v>
      </c>
      <c r="T187" s="47" t="e">
        <f t="shared" si="34"/>
        <v>#DIV/0!</v>
      </c>
      <c r="U187" s="47" t="e">
        <f t="shared" si="35"/>
        <v>#DIV/0!</v>
      </c>
      <c r="V187" s="47" t="e">
        <f t="shared" si="36"/>
        <v>#DIV/0!</v>
      </c>
      <c r="W187" s="47" t="e">
        <f t="shared" si="37"/>
        <v>#DIV/0!</v>
      </c>
      <c r="X187" s="47" t="e">
        <f t="shared" si="38"/>
        <v>#DIV/0!</v>
      </c>
      <c r="Y187" s="74" t="e">
        <f t="shared" si="39"/>
        <v>#DIV/0!</v>
      </c>
      <c r="Z187" s="48" t="e">
        <f t="shared" si="40"/>
        <v>#DIV/0!</v>
      </c>
      <c r="AA187" s="47" t="e">
        <f t="shared" si="41"/>
        <v>#DIV/0!</v>
      </c>
    </row>
    <row r="188" spans="1:27" x14ac:dyDescent="0.3">
      <c r="A188" s="19" t="s">
        <v>415</v>
      </c>
      <c r="B188" s="16" t="s">
        <v>449</v>
      </c>
      <c r="C188" s="90" t="b">
        <v>0</v>
      </c>
      <c r="D188" s="78" t="b">
        <v>0</v>
      </c>
      <c r="E188" s="78"/>
      <c r="F188" s="78"/>
      <c r="G188" s="78"/>
      <c r="H188" s="78"/>
      <c r="I188" s="78"/>
      <c r="J188" s="78"/>
      <c r="K188" s="78"/>
      <c r="L188" s="78"/>
      <c r="M188" s="78"/>
      <c r="N188" s="47" t="e">
        <f t="shared" si="29"/>
        <v>#DIV/0!</v>
      </c>
      <c r="O188" s="47" t="e">
        <f t="shared" si="30"/>
        <v>#DIV/0!</v>
      </c>
      <c r="P188" s="47" t="e">
        <f t="shared" si="31"/>
        <v>#DIV/0!</v>
      </c>
      <c r="Q188" s="47" t="e">
        <f t="shared" si="32"/>
        <v>#DIV/0!</v>
      </c>
      <c r="R188" s="47" t="e">
        <f t="shared" si="33"/>
        <v>#DIV/0!</v>
      </c>
      <c r="S188" s="47" t="e">
        <f t="shared" si="43"/>
        <v>#DIV/0!</v>
      </c>
      <c r="T188" s="47" t="e">
        <f t="shared" si="34"/>
        <v>#DIV/0!</v>
      </c>
      <c r="U188" s="47" t="e">
        <f t="shared" si="35"/>
        <v>#DIV/0!</v>
      </c>
      <c r="V188" s="47" t="e">
        <f t="shared" si="36"/>
        <v>#DIV/0!</v>
      </c>
      <c r="W188" s="47" t="e">
        <f t="shared" si="37"/>
        <v>#DIV/0!</v>
      </c>
      <c r="X188" s="47" t="e">
        <f t="shared" si="38"/>
        <v>#DIV/0!</v>
      </c>
      <c r="Y188" s="74" t="e">
        <f t="shared" si="39"/>
        <v>#DIV/0!</v>
      </c>
      <c r="Z188" s="48" t="e">
        <f t="shared" si="40"/>
        <v>#DIV/0!</v>
      </c>
      <c r="AA188" s="47" t="e">
        <f t="shared" si="41"/>
        <v>#DIV/0!</v>
      </c>
    </row>
    <row r="189" spans="1:27" x14ac:dyDescent="0.3">
      <c r="A189" s="19" t="s">
        <v>415</v>
      </c>
      <c r="B189" s="16" t="s">
        <v>451</v>
      </c>
      <c r="C189" s="90" t="b">
        <v>0</v>
      </c>
      <c r="D189" s="78" t="b">
        <v>0</v>
      </c>
      <c r="E189" s="78"/>
      <c r="F189" s="78"/>
      <c r="G189" s="78"/>
      <c r="H189" s="78"/>
      <c r="I189" s="78"/>
      <c r="J189" s="78"/>
      <c r="K189" s="78"/>
      <c r="L189" s="78"/>
      <c r="M189" s="78"/>
      <c r="N189" s="47" t="e">
        <f t="shared" si="29"/>
        <v>#DIV/0!</v>
      </c>
      <c r="O189" s="47" t="e">
        <f t="shared" si="30"/>
        <v>#DIV/0!</v>
      </c>
      <c r="P189" s="47" t="e">
        <f t="shared" si="31"/>
        <v>#DIV/0!</v>
      </c>
      <c r="Q189" s="47" t="e">
        <f t="shared" si="32"/>
        <v>#DIV/0!</v>
      </c>
      <c r="R189" s="47" t="e">
        <f t="shared" si="33"/>
        <v>#DIV/0!</v>
      </c>
      <c r="S189" s="47" t="e">
        <f t="shared" si="43"/>
        <v>#DIV/0!</v>
      </c>
      <c r="T189" s="47" t="e">
        <f t="shared" si="34"/>
        <v>#DIV/0!</v>
      </c>
      <c r="U189" s="47" t="e">
        <f t="shared" si="35"/>
        <v>#DIV/0!</v>
      </c>
      <c r="V189" s="47" t="e">
        <f t="shared" si="36"/>
        <v>#DIV/0!</v>
      </c>
      <c r="W189" s="47" t="e">
        <f t="shared" si="37"/>
        <v>#DIV/0!</v>
      </c>
      <c r="X189" s="47" t="e">
        <f t="shared" si="38"/>
        <v>#DIV/0!</v>
      </c>
      <c r="Y189" s="74" t="e">
        <f t="shared" si="39"/>
        <v>#DIV/0!</v>
      </c>
      <c r="Z189" s="48" t="e">
        <f t="shared" si="40"/>
        <v>#DIV/0!</v>
      </c>
      <c r="AA189" s="47" t="e">
        <f t="shared" si="41"/>
        <v>#DIV/0!</v>
      </c>
    </row>
    <row r="190" spans="1:27" x14ac:dyDescent="0.3">
      <c r="A190" s="19" t="s">
        <v>415</v>
      </c>
      <c r="B190" s="16" t="s">
        <v>453</v>
      </c>
      <c r="C190" s="90" t="b">
        <v>0</v>
      </c>
      <c r="D190" s="78" t="b">
        <v>1</v>
      </c>
      <c r="E190" s="78">
        <v>0</v>
      </c>
      <c r="F190" s="78"/>
      <c r="G190" s="143">
        <v>1</v>
      </c>
      <c r="H190" s="143"/>
      <c r="I190" s="143">
        <v>1</v>
      </c>
      <c r="J190" s="143">
        <v>0</v>
      </c>
      <c r="K190" s="78"/>
      <c r="L190" s="78"/>
      <c r="M190" s="78"/>
      <c r="N190" s="47" t="e">
        <f t="shared" si="29"/>
        <v>#DIV/0!</v>
      </c>
      <c r="O190" s="47" t="e">
        <f t="shared" si="30"/>
        <v>#DIV/0!</v>
      </c>
      <c r="P190" s="47" t="e">
        <f t="shared" si="31"/>
        <v>#DIV/0!</v>
      </c>
      <c r="Q190" s="47" t="e">
        <f t="shared" si="32"/>
        <v>#DIV/0!</v>
      </c>
      <c r="R190" s="47" t="e">
        <f t="shared" si="33"/>
        <v>#DIV/0!</v>
      </c>
      <c r="S190" s="47" t="e">
        <f t="shared" si="43"/>
        <v>#DIV/0!</v>
      </c>
      <c r="T190" s="47" t="e">
        <f t="shared" si="34"/>
        <v>#DIV/0!</v>
      </c>
      <c r="U190" s="47" t="e">
        <f t="shared" si="35"/>
        <v>#DIV/0!</v>
      </c>
      <c r="V190" s="47" t="e">
        <f t="shared" si="36"/>
        <v>#DIV/0!</v>
      </c>
      <c r="W190" s="47" t="e">
        <f t="shared" si="37"/>
        <v>#DIV/0!</v>
      </c>
      <c r="X190" s="47" t="e">
        <f t="shared" si="38"/>
        <v>#DIV/0!</v>
      </c>
      <c r="Y190" s="74" t="e">
        <f t="shared" si="39"/>
        <v>#DIV/0!</v>
      </c>
      <c r="Z190" s="48" t="e">
        <f t="shared" si="40"/>
        <v>#DIV/0!</v>
      </c>
      <c r="AA190" s="47" t="e">
        <f t="shared" si="41"/>
        <v>#DIV/0!</v>
      </c>
    </row>
    <row r="191" spans="1:27" x14ac:dyDescent="0.3">
      <c r="A191" s="19" t="s">
        <v>415</v>
      </c>
      <c r="B191" s="16" t="s">
        <v>455</v>
      </c>
      <c r="C191" s="90" t="b">
        <v>0</v>
      </c>
      <c r="D191" s="78" t="b">
        <v>0</v>
      </c>
      <c r="E191" s="78"/>
      <c r="F191" s="78"/>
      <c r="G191" s="78"/>
      <c r="H191" s="78"/>
      <c r="I191" s="78"/>
      <c r="J191" s="78"/>
      <c r="K191" s="78"/>
      <c r="L191" s="78"/>
      <c r="M191" s="78"/>
      <c r="N191" s="47" t="e">
        <f t="shared" si="29"/>
        <v>#DIV/0!</v>
      </c>
      <c r="O191" s="47" t="e">
        <f t="shared" si="30"/>
        <v>#DIV/0!</v>
      </c>
      <c r="P191" s="47" t="e">
        <f t="shared" si="31"/>
        <v>#DIV/0!</v>
      </c>
      <c r="Q191" s="47" t="e">
        <f t="shared" si="32"/>
        <v>#DIV/0!</v>
      </c>
      <c r="R191" s="47" t="e">
        <f t="shared" si="33"/>
        <v>#DIV/0!</v>
      </c>
      <c r="S191" s="47" t="e">
        <f t="shared" si="43"/>
        <v>#DIV/0!</v>
      </c>
      <c r="T191" s="47" t="e">
        <f t="shared" si="34"/>
        <v>#DIV/0!</v>
      </c>
      <c r="U191" s="47" t="e">
        <f t="shared" si="35"/>
        <v>#DIV/0!</v>
      </c>
      <c r="V191" s="47" t="e">
        <f t="shared" si="36"/>
        <v>#DIV/0!</v>
      </c>
      <c r="W191" s="47" t="e">
        <f t="shared" si="37"/>
        <v>#DIV/0!</v>
      </c>
      <c r="X191" s="47" t="e">
        <f t="shared" si="38"/>
        <v>#DIV/0!</v>
      </c>
      <c r="Y191" s="74" t="e">
        <f t="shared" si="39"/>
        <v>#DIV/0!</v>
      </c>
      <c r="Z191" s="48" t="e">
        <f t="shared" si="40"/>
        <v>#DIV/0!</v>
      </c>
      <c r="AA191" s="47" t="e">
        <f t="shared" si="41"/>
        <v>#DIV/0!</v>
      </c>
    </row>
    <row r="192" spans="1:27" x14ac:dyDescent="0.3">
      <c r="A192" s="19" t="s">
        <v>415</v>
      </c>
      <c r="B192" s="16" t="s">
        <v>457</v>
      </c>
      <c r="C192" s="90" t="b">
        <v>0</v>
      </c>
      <c r="D192" s="78" t="b">
        <v>0</v>
      </c>
      <c r="E192" s="78"/>
      <c r="F192" s="78"/>
      <c r="G192" s="78"/>
      <c r="H192" s="78"/>
      <c r="I192" s="78"/>
      <c r="J192" s="78"/>
      <c r="K192" s="78"/>
      <c r="L192" s="78"/>
      <c r="M192" s="78"/>
      <c r="N192" s="47" t="e">
        <f t="shared" si="29"/>
        <v>#DIV/0!</v>
      </c>
      <c r="O192" s="47" t="e">
        <f t="shared" si="30"/>
        <v>#DIV/0!</v>
      </c>
      <c r="P192" s="47" t="e">
        <f t="shared" si="31"/>
        <v>#DIV/0!</v>
      </c>
      <c r="Q192" s="47" t="e">
        <f t="shared" si="32"/>
        <v>#DIV/0!</v>
      </c>
      <c r="R192" s="47" t="e">
        <f t="shared" si="33"/>
        <v>#DIV/0!</v>
      </c>
      <c r="S192" s="47" t="e">
        <f t="shared" si="43"/>
        <v>#DIV/0!</v>
      </c>
      <c r="T192" s="47" t="e">
        <f t="shared" si="34"/>
        <v>#DIV/0!</v>
      </c>
      <c r="U192" s="47" t="e">
        <f t="shared" si="35"/>
        <v>#DIV/0!</v>
      </c>
      <c r="V192" s="47" t="e">
        <f t="shared" si="36"/>
        <v>#DIV/0!</v>
      </c>
      <c r="W192" s="47" t="e">
        <f t="shared" si="37"/>
        <v>#DIV/0!</v>
      </c>
      <c r="X192" s="47" t="e">
        <f t="shared" si="38"/>
        <v>#DIV/0!</v>
      </c>
      <c r="Y192" s="74" t="e">
        <f t="shared" si="39"/>
        <v>#DIV/0!</v>
      </c>
      <c r="Z192" s="48" t="e">
        <f t="shared" si="40"/>
        <v>#DIV/0!</v>
      </c>
      <c r="AA192" s="47" t="e">
        <f t="shared" si="41"/>
        <v>#DIV/0!</v>
      </c>
    </row>
    <row r="193" spans="1:27" x14ac:dyDescent="0.3">
      <c r="A193" s="19" t="s">
        <v>415</v>
      </c>
      <c r="B193" s="16" t="s">
        <v>459</v>
      </c>
      <c r="C193" s="90" t="b">
        <v>0</v>
      </c>
      <c r="D193" s="78" t="b">
        <v>0</v>
      </c>
      <c r="E193" s="78"/>
      <c r="F193" s="78"/>
      <c r="G193" s="78"/>
      <c r="H193" s="78"/>
      <c r="I193" s="78"/>
      <c r="J193" s="78"/>
      <c r="K193" s="78"/>
      <c r="L193" s="78"/>
      <c r="M193" s="78"/>
      <c r="N193" s="47" t="e">
        <f t="shared" si="29"/>
        <v>#DIV/0!</v>
      </c>
      <c r="O193" s="47" t="e">
        <f t="shared" si="30"/>
        <v>#DIV/0!</v>
      </c>
      <c r="P193" s="47" t="e">
        <f t="shared" si="31"/>
        <v>#DIV/0!</v>
      </c>
      <c r="Q193" s="47" t="e">
        <f t="shared" si="32"/>
        <v>#DIV/0!</v>
      </c>
      <c r="R193" s="47" t="e">
        <f t="shared" si="33"/>
        <v>#DIV/0!</v>
      </c>
      <c r="S193" s="47" t="e">
        <f t="shared" si="43"/>
        <v>#DIV/0!</v>
      </c>
      <c r="T193" s="47" t="e">
        <f t="shared" si="34"/>
        <v>#DIV/0!</v>
      </c>
      <c r="U193" s="47" t="e">
        <f t="shared" si="35"/>
        <v>#DIV/0!</v>
      </c>
      <c r="V193" s="47" t="e">
        <f t="shared" si="36"/>
        <v>#DIV/0!</v>
      </c>
      <c r="W193" s="47" t="e">
        <f t="shared" si="37"/>
        <v>#DIV/0!</v>
      </c>
      <c r="X193" s="47" t="e">
        <f t="shared" si="38"/>
        <v>#DIV/0!</v>
      </c>
      <c r="Y193" s="74" t="e">
        <f t="shared" si="39"/>
        <v>#DIV/0!</v>
      </c>
      <c r="Z193" s="48" t="e">
        <f t="shared" si="40"/>
        <v>#DIV/0!</v>
      </c>
      <c r="AA193" s="47" t="e">
        <f t="shared" si="41"/>
        <v>#DIV/0!</v>
      </c>
    </row>
    <row r="194" spans="1:27" x14ac:dyDescent="0.3">
      <c r="A194" s="19" t="s">
        <v>415</v>
      </c>
      <c r="B194" s="16" t="s">
        <v>461</v>
      </c>
      <c r="C194" s="90" t="b">
        <v>0</v>
      </c>
      <c r="D194" s="78" t="b">
        <v>1</v>
      </c>
      <c r="E194" s="78">
        <v>0</v>
      </c>
      <c r="F194" s="78"/>
      <c r="G194" s="143"/>
      <c r="H194" s="143">
        <v>1</v>
      </c>
      <c r="I194" s="143">
        <v>1</v>
      </c>
      <c r="J194" s="143">
        <v>0</v>
      </c>
      <c r="K194" s="78"/>
      <c r="L194" s="78"/>
      <c r="M194" s="78"/>
      <c r="N194" s="47" t="e">
        <f t="shared" si="29"/>
        <v>#DIV/0!</v>
      </c>
      <c r="O194" s="47" t="e">
        <f t="shared" si="30"/>
        <v>#DIV/0!</v>
      </c>
      <c r="P194" s="47" t="e">
        <f t="shared" si="31"/>
        <v>#DIV/0!</v>
      </c>
      <c r="Q194" s="47" t="e">
        <f t="shared" si="32"/>
        <v>#DIV/0!</v>
      </c>
      <c r="R194" s="47" t="e">
        <f t="shared" si="33"/>
        <v>#DIV/0!</v>
      </c>
      <c r="S194" s="47" t="e">
        <f t="shared" si="43"/>
        <v>#DIV/0!</v>
      </c>
      <c r="T194" s="47" t="e">
        <f t="shared" si="34"/>
        <v>#DIV/0!</v>
      </c>
      <c r="U194" s="47" t="e">
        <f t="shared" si="35"/>
        <v>#DIV/0!</v>
      </c>
      <c r="V194" s="47" t="e">
        <f t="shared" si="36"/>
        <v>#DIV/0!</v>
      </c>
      <c r="W194" s="47" t="e">
        <f t="shared" si="37"/>
        <v>#DIV/0!</v>
      </c>
      <c r="X194" s="47" t="e">
        <f t="shared" si="38"/>
        <v>#DIV/0!</v>
      </c>
      <c r="Y194" s="74" t="e">
        <f t="shared" si="39"/>
        <v>#DIV/0!</v>
      </c>
      <c r="Z194" s="48" t="e">
        <f t="shared" si="40"/>
        <v>#DIV/0!</v>
      </c>
      <c r="AA194" s="47" t="e">
        <f t="shared" si="41"/>
        <v>#DIV/0!</v>
      </c>
    </row>
    <row r="195" spans="1:27" x14ac:dyDescent="0.3">
      <c r="A195" s="19" t="s">
        <v>415</v>
      </c>
      <c r="B195" s="16" t="s">
        <v>463</v>
      </c>
      <c r="C195" s="90" t="b">
        <v>0</v>
      </c>
      <c r="D195" s="78" t="b">
        <v>0</v>
      </c>
      <c r="E195" s="78"/>
      <c r="F195" s="78"/>
      <c r="G195" s="78"/>
      <c r="H195" s="78"/>
      <c r="I195" s="78"/>
      <c r="J195" s="78"/>
      <c r="K195" s="78"/>
      <c r="L195" s="78"/>
      <c r="M195" s="78"/>
      <c r="N195" s="47" t="e">
        <f t="shared" si="29"/>
        <v>#DIV/0!</v>
      </c>
      <c r="O195" s="47" t="e">
        <f t="shared" si="30"/>
        <v>#DIV/0!</v>
      </c>
      <c r="P195" s="47" t="e">
        <f t="shared" si="31"/>
        <v>#DIV/0!</v>
      </c>
      <c r="Q195" s="47" t="e">
        <f t="shared" si="32"/>
        <v>#DIV/0!</v>
      </c>
      <c r="R195" s="47" t="e">
        <f t="shared" si="33"/>
        <v>#DIV/0!</v>
      </c>
      <c r="S195" s="47" t="e">
        <f t="shared" si="43"/>
        <v>#DIV/0!</v>
      </c>
      <c r="T195" s="47" t="e">
        <f t="shared" si="34"/>
        <v>#DIV/0!</v>
      </c>
      <c r="U195" s="47" t="e">
        <f t="shared" si="35"/>
        <v>#DIV/0!</v>
      </c>
      <c r="V195" s="47" t="e">
        <f t="shared" si="36"/>
        <v>#DIV/0!</v>
      </c>
      <c r="W195" s="47" t="e">
        <f t="shared" si="37"/>
        <v>#DIV/0!</v>
      </c>
      <c r="X195" s="47" t="e">
        <f t="shared" si="38"/>
        <v>#DIV/0!</v>
      </c>
      <c r="Y195" s="74" t="e">
        <f t="shared" si="39"/>
        <v>#DIV/0!</v>
      </c>
      <c r="Z195" s="48" t="e">
        <f t="shared" si="40"/>
        <v>#DIV/0!</v>
      </c>
      <c r="AA195" s="47" t="e">
        <f t="shared" si="41"/>
        <v>#DIV/0!</v>
      </c>
    </row>
    <row r="196" spans="1:27" x14ac:dyDescent="0.3">
      <c r="A196" s="19" t="s">
        <v>415</v>
      </c>
      <c r="B196" s="16" t="s">
        <v>467</v>
      </c>
      <c r="C196" s="90" t="b">
        <v>0</v>
      </c>
      <c r="D196" s="78" t="b">
        <v>0</v>
      </c>
      <c r="E196" s="78"/>
      <c r="F196" s="78"/>
      <c r="G196" s="78"/>
      <c r="H196" s="78"/>
      <c r="I196" s="78"/>
      <c r="J196" s="78"/>
      <c r="K196" s="78"/>
      <c r="L196" s="78"/>
      <c r="M196" s="78"/>
      <c r="N196" s="47" t="e">
        <f t="shared" si="29"/>
        <v>#DIV/0!</v>
      </c>
      <c r="O196" s="47" t="e">
        <f t="shared" si="30"/>
        <v>#DIV/0!</v>
      </c>
      <c r="P196" s="47" t="e">
        <f t="shared" si="31"/>
        <v>#DIV/0!</v>
      </c>
      <c r="Q196" s="47" t="e">
        <f t="shared" si="32"/>
        <v>#DIV/0!</v>
      </c>
      <c r="R196" s="47" t="e">
        <f t="shared" si="33"/>
        <v>#DIV/0!</v>
      </c>
      <c r="S196" s="47" t="e">
        <f t="shared" si="43"/>
        <v>#DIV/0!</v>
      </c>
      <c r="T196" s="47" t="e">
        <f t="shared" si="34"/>
        <v>#DIV/0!</v>
      </c>
      <c r="U196" s="47" t="e">
        <f t="shared" si="35"/>
        <v>#DIV/0!</v>
      </c>
      <c r="V196" s="47" t="e">
        <f t="shared" si="36"/>
        <v>#DIV/0!</v>
      </c>
      <c r="W196" s="47" t="e">
        <f t="shared" si="37"/>
        <v>#DIV/0!</v>
      </c>
      <c r="X196" s="47" t="e">
        <f t="shared" si="38"/>
        <v>#DIV/0!</v>
      </c>
      <c r="Y196" s="74" t="e">
        <f t="shared" si="39"/>
        <v>#DIV/0!</v>
      </c>
      <c r="Z196" s="48" t="e">
        <f t="shared" si="40"/>
        <v>#DIV/0!</v>
      </c>
      <c r="AA196" s="47" t="e">
        <f t="shared" si="41"/>
        <v>#DIV/0!</v>
      </c>
    </row>
    <row r="197" spans="1:27" x14ac:dyDescent="0.3">
      <c r="A197" s="19" t="s">
        <v>415</v>
      </c>
      <c r="B197" s="16" t="s">
        <v>469</v>
      </c>
      <c r="C197" s="90" t="b">
        <v>0</v>
      </c>
      <c r="D197" s="78" t="b">
        <v>0</v>
      </c>
      <c r="E197" s="78"/>
      <c r="F197" s="78"/>
      <c r="G197" s="78"/>
      <c r="H197" s="78"/>
      <c r="I197" s="78"/>
      <c r="J197" s="78"/>
      <c r="K197" s="78"/>
      <c r="L197" s="78"/>
      <c r="M197" s="78"/>
      <c r="N197" s="47" t="e">
        <f t="shared" si="29"/>
        <v>#DIV/0!</v>
      </c>
      <c r="O197" s="47" t="e">
        <f t="shared" si="30"/>
        <v>#DIV/0!</v>
      </c>
      <c r="P197" s="47" t="e">
        <f t="shared" si="31"/>
        <v>#DIV/0!</v>
      </c>
      <c r="Q197" s="47" t="e">
        <f t="shared" si="32"/>
        <v>#DIV/0!</v>
      </c>
      <c r="R197" s="47" t="e">
        <f t="shared" si="33"/>
        <v>#DIV/0!</v>
      </c>
      <c r="S197" s="47" t="e">
        <f t="shared" si="43"/>
        <v>#DIV/0!</v>
      </c>
      <c r="T197" s="47" t="e">
        <f t="shared" si="34"/>
        <v>#DIV/0!</v>
      </c>
      <c r="U197" s="47" t="e">
        <f t="shared" si="35"/>
        <v>#DIV/0!</v>
      </c>
      <c r="V197" s="47" t="e">
        <f t="shared" si="36"/>
        <v>#DIV/0!</v>
      </c>
      <c r="W197" s="47" t="e">
        <f t="shared" si="37"/>
        <v>#DIV/0!</v>
      </c>
      <c r="X197" s="47" t="e">
        <f t="shared" si="38"/>
        <v>#DIV/0!</v>
      </c>
      <c r="Y197" s="74" t="e">
        <f t="shared" si="39"/>
        <v>#DIV/0!</v>
      </c>
      <c r="Z197" s="48" t="e">
        <f t="shared" si="40"/>
        <v>#DIV/0!</v>
      </c>
      <c r="AA197" s="47" t="e">
        <f t="shared" si="41"/>
        <v>#DIV/0!</v>
      </c>
    </row>
    <row r="198" spans="1:27" x14ac:dyDescent="0.3">
      <c r="A198" s="19" t="s">
        <v>415</v>
      </c>
      <c r="B198" s="16" t="s">
        <v>471</v>
      </c>
      <c r="C198" s="90" t="b">
        <v>0</v>
      </c>
      <c r="D198" s="78" t="b">
        <v>0</v>
      </c>
      <c r="E198" s="78"/>
      <c r="F198" s="78"/>
      <c r="G198" s="78"/>
      <c r="H198" s="78"/>
      <c r="I198" s="78"/>
      <c r="J198" s="78"/>
      <c r="K198" s="78"/>
      <c r="L198" s="78"/>
      <c r="M198" s="78"/>
      <c r="N198" s="47" t="e">
        <f t="shared" ref="N198:N261" si="44">G198/(SUM($SJ$6:$SJ$335))</f>
        <v>#DIV/0!</v>
      </c>
      <c r="O198" s="47" t="e">
        <f t="shared" ref="O198:O261" si="45">E198/(SUM($SH$6:$SH$335))</f>
        <v>#DIV/0!</v>
      </c>
      <c r="P198" s="47" t="e">
        <f t="shared" ref="P198:P261" si="46">F198/(SUM($SI$6:$SI$335))</f>
        <v>#DIV/0!</v>
      </c>
      <c r="Q198" s="47" t="e">
        <f t="shared" ref="Q198:Q261" si="47">J198/(SUM($SM$6:$SM$335))</f>
        <v>#DIV/0!</v>
      </c>
      <c r="R198" s="47" t="e">
        <f t="shared" ref="R198:R261" si="48">M198/(SUM($SP$6:$SP$335))</f>
        <v>#DIV/0!</v>
      </c>
      <c r="S198" s="47" t="e">
        <f t="shared" si="43"/>
        <v>#DIV/0!</v>
      </c>
      <c r="T198" s="47" t="e">
        <f t="shared" ref="T198:T261" si="49">F198/(MAX($SI$6:$SI$335))</f>
        <v>#DIV/0!</v>
      </c>
      <c r="U198" s="47" t="e">
        <f t="shared" ref="U198:U261" si="50">E198/(MAX($SH$6:$SH$335))</f>
        <v>#DIV/0!</v>
      </c>
      <c r="V198" s="47" t="e">
        <f t="shared" ref="V198:V261" si="51">J198/(MAX($SM$6:$SM$335))</f>
        <v>#DIV/0!</v>
      </c>
      <c r="W198" s="47" t="e">
        <f t="shared" ref="W198:W261" si="52">(O198+P198+Q198+R198)/4</f>
        <v>#DIV/0!</v>
      </c>
      <c r="X198" s="47" t="e">
        <f t="shared" ref="X198:X261" si="53">(T198+U198+V198+S198)/4</f>
        <v>#DIV/0!</v>
      </c>
      <c r="Y198" s="74" t="e">
        <f t="shared" ref="Y198:Y261" si="54">IF(X198=0,620,1/X198)</f>
        <v>#DIV/0!</v>
      </c>
      <c r="Z198" s="48" t="e">
        <f t="shared" ref="Z198:Z261" si="55">Y198/(MAX($TB$6:$TB$335))</f>
        <v>#DIV/0!</v>
      </c>
      <c r="AA198" s="47" t="e">
        <f t="shared" si="41"/>
        <v>#DIV/0!</v>
      </c>
    </row>
    <row r="199" spans="1:27" x14ac:dyDescent="0.3">
      <c r="A199" s="19" t="s">
        <v>415</v>
      </c>
      <c r="B199" s="16" t="s">
        <v>473</v>
      </c>
      <c r="C199" s="90" t="b">
        <v>0</v>
      </c>
      <c r="D199" s="78" t="b">
        <v>0</v>
      </c>
      <c r="E199" s="78"/>
      <c r="F199" s="78"/>
      <c r="G199" s="78"/>
      <c r="H199" s="78"/>
      <c r="I199" s="78"/>
      <c r="J199" s="78"/>
      <c r="K199" s="78"/>
      <c r="L199" s="78"/>
      <c r="M199" s="78"/>
      <c r="N199" s="47" t="e">
        <f t="shared" si="44"/>
        <v>#DIV/0!</v>
      </c>
      <c r="O199" s="47" t="e">
        <f t="shared" si="45"/>
        <v>#DIV/0!</v>
      </c>
      <c r="P199" s="47" t="e">
        <f t="shared" si="46"/>
        <v>#DIV/0!</v>
      </c>
      <c r="Q199" s="47" t="e">
        <f t="shared" si="47"/>
        <v>#DIV/0!</v>
      </c>
      <c r="R199" s="47" t="e">
        <f t="shared" si="48"/>
        <v>#DIV/0!</v>
      </c>
      <c r="S199" s="47" t="e">
        <f t="shared" si="43"/>
        <v>#DIV/0!</v>
      </c>
      <c r="T199" s="47" t="e">
        <f t="shared" si="49"/>
        <v>#DIV/0!</v>
      </c>
      <c r="U199" s="47" t="e">
        <f t="shared" si="50"/>
        <v>#DIV/0!</v>
      </c>
      <c r="V199" s="47" t="e">
        <f t="shared" si="51"/>
        <v>#DIV/0!</v>
      </c>
      <c r="W199" s="47" t="e">
        <f t="shared" si="52"/>
        <v>#DIV/0!</v>
      </c>
      <c r="X199" s="47" t="e">
        <f t="shared" si="53"/>
        <v>#DIV/0!</v>
      </c>
      <c r="Y199" s="74" t="e">
        <f t="shared" si="54"/>
        <v>#DIV/0!</v>
      </c>
      <c r="Z199" s="48" t="e">
        <f t="shared" si="55"/>
        <v>#DIV/0!</v>
      </c>
      <c r="AA199" s="47" t="e">
        <f t="shared" ref="AA199:AA262" si="56">1/Y199/(MAX($TB$6:$TB$335))</f>
        <v>#DIV/0!</v>
      </c>
    </row>
    <row r="200" spans="1:27" x14ac:dyDescent="0.3">
      <c r="A200" s="19" t="s">
        <v>415</v>
      </c>
      <c r="B200" s="16" t="s">
        <v>475</v>
      </c>
      <c r="C200" s="90" t="b">
        <v>0</v>
      </c>
      <c r="D200" s="78" t="b">
        <v>0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47" t="e">
        <f t="shared" si="44"/>
        <v>#DIV/0!</v>
      </c>
      <c r="O200" s="47" t="e">
        <f t="shared" si="45"/>
        <v>#DIV/0!</v>
      </c>
      <c r="P200" s="47" t="e">
        <f t="shared" si="46"/>
        <v>#DIV/0!</v>
      </c>
      <c r="Q200" s="47" t="e">
        <f t="shared" si="47"/>
        <v>#DIV/0!</v>
      </c>
      <c r="R200" s="47" t="e">
        <f t="shared" si="48"/>
        <v>#DIV/0!</v>
      </c>
      <c r="S200" s="47" t="e">
        <f t="shared" si="43"/>
        <v>#DIV/0!</v>
      </c>
      <c r="T200" s="47" t="e">
        <f t="shared" si="49"/>
        <v>#DIV/0!</v>
      </c>
      <c r="U200" s="47" t="e">
        <f t="shared" si="50"/>
        <v>#DIV/0!</v>
      </c>
      <c r="V200" s="47" t="e">
        <f t="shared" si="51"/>
        <v>#DIV/0!</v>
      </c>
      <c r="W200" s="47" t="e">
        <f t="shared" si="52"/>
        <v>#DIV/0!</v>
      </c>
      <c r="X200" s="47" t="e">
        <f t="shared" si="53"/>
        <v>#DIV/0!</v>
      </c>
      <c r="Y200" s="74" t="e">
        <f t="shared" si="54"/>
        <v>#DIV/0!</v>
      </c>
      <c r="Z200" s="48" t="e">
        <f t="shared" si="55"/>
        <v>#DIV/0!</v>
      </c>
      <c r="AA200" s="47" t="e">
        <f t="shared" si="56"/>
        <v>#DIV/0!</v>
      </c>
    </row>
    <row r="201" spans="1:27" x14ac:dyDescent="0.3">
      <c r="A201" s="19" t="s">
        <v>415</v>
      </c>
      <c r="B201" s="16" t="s">
        <v>477</v>
      </c>
      <c r="C201" s="90" t="b">
        <v>0</v>
      </c>
      <c r="D201" s="78" t="b">
        <v>0</v>
      </c>
      <c r="E201" s="78"/>
      <c r="F201" s="78"/>
      <c r="G201" s="78"/>
      <c r="H201" s="78"/>
      <c r="I201" s="78"/>
      <c r="J201" s="78"/>
      <c r="K201" s="78"/>
      <c r="L201" s="78"/>
      <c r="M201" s="78"/>
      <c r="N201" s="47" t="e">
        <f t="shared" si="44"/>
        <v>#DIV/0!</v>
      </c>
      <c r="O201" s="47" t="e">
        <f t="shared" si="45"/>
        <v>#DIV/0!</v>
      </c>
      <c r="P201" s="47" t="e">
        <f t="shared" si="46"/>
        <v>#DIV/0!</v>
      </c>
      <c r="Q201" s="47" t="e">
        <f t="shared" si="47"/>
        <v>#DIV/0!</v>
      </c>
      <c r="R201" s="47" t="e">
        <f t="shared" si="48"/>
        <v>#DIV/0!</v>
      </c>
      <c r="S201" s="47" t="e">
        <f t="shared" si="43"/>
        <v>#DIV/0!</v>
      </c>
      <c r="T201" s="47" t="e">
        <f t="shared" si="49"/>
        <v>#DIV/0!</v>
      </c>
      <c r="U201" s="47" t="e">
        <f t="shared" si="50"/>
        <v>#DIV/0!</v>
      </c>
      <c r="V201" s="47" t="e">
        <f t="shared" si="51"/>
        <v>#DIV/0!</v>
      </c>
      <c r="W201" s="47" t="e">
        <f t="shared" si="52"/>
        <v>#DIV/0!</v>
      </c>
      <c r="X201" s="47" t="e">
        <f t="shared" si="53"/>
        <v>#DIV/0!</v>
      </c>
      <c r="Y201" s="74" t="e">
        <f t="shared" si="54"/>
        <v>#DIV/0!</v>
      </c>
      <c r="Z201" s="48" t="e">
        <f t="shared" si="55"/>
        <v>#DIV/0!</v>
      </c>
      <c r="AA201" s="47" t="e">
        <f t="shared" si="56"/>
        <v>#DIV/0!</v>
      </c>
    </row>
    <row r="202" spans="1:27" x14ac:dyDescent="0.3">
      <c r="A202" s="19" t="s">
        <v>415</v>
      </c>
      <c r="B202" s="16" t="s">
        <v>479</v>
      </c>
      <c r="C202" s="90" t="b">
        <v>0</v>
      </c>
      <c r="D202" s="78" t="b">
        <v>0</v>
      </c>
      <c r="E202" s="78"/>
      <c r="F202" s="78"/>
      <c r="G202" s="78"/>
      <c r="H202" s="78"/>
      <c r="I202" s="78"/>
      <c r="J202" s="78"/>
      <c r="K202" s="78"/>
      <c r="L202" s="78"/>
      <c r="M202" s="78"/>
      <c r="N202" s="47" t="e">
        <f t="shared" si="44"/>
        <v>#DIV/0!</v>
      </c>
      <c r="O202" s="47" t="e">
        <f t="shared" si="45"/>
        <v>#DIV/0!</v>
      </c>
      <c r="P202" s="47" t="e">
        <f t="shared" si="46"/>
        <v>#DIV/0!</v>
      </c>
      <c r="Q202" s="47" t="e">
        <f t="shared" si="47"/>
        <v>#DIV/0!</v>
      </c>
      <c r="R202" s="47" t="e">
        <f t="shared" si="48"/>
        <v>#DIV/0!</v>
      </c>
      <c r="S202" s="47" t="e">
        <f t="shared" si="43"/>
        <v>#DIV/0!</v>
      </c>
      <c r="T202" s="47" t="e">
        <f t="shared" si="49"/>
        <v>#DIV/0!</v>
      </c>
      <c r="U202" s="47" t="e">
        <f t="shared" si="50"/>
        <v>#DIV/0!</v>
      </c>
      <c r="V202" s="47" t="e">
        <f t="shared" si="51"/>
        <v>#DIV/0!</v>
      </c>
      <c r="W202" s="47" t="e">
        <f t="shared" si="52"/>
        <v>#DIV/0!</v>
      </c>
      <c r="X202" s="47" t="e">
        <f t="shared" si="53"/>
        <v>#DIV/0!</v>
      </c>
      <c r="Y202" s="74" t="e">
        <f t="shared" si="54"/>
        <v>#DIV/0!</v>
      </c>
      <c r="Z202" s="48" t="e">
        <f t="shared" si="55"/>
        <v>#DIV/0!</v>
      </c>
      <c r="AA202" s="47" t="e">
        <f t="shared" si="56"/>
        <v>#DIV/0!</v>
      </c>
    </row>
    <row r="203" spans="1:27" x14ac:dyDescent="0.3">
      <c r="A203" s="19" t="s">
        <v>415</v>
      </c>
      <c r="B203" s="16" t="s">
        <v>481</v>
      </c>
      <c r="C203" s="90" t="b">
        <v>0</v>
      </c>
      <c r="D203" s="78" t="b">
        <v>0</v>
      </c>
      <c r="E203" s="78"/>
      <c r="F203" s="78"/>
      <c r="G203" s="78"/>
      <c r="H203" s="78"/>
      <c r="I203" s="78"/>
      <c r="J203" s="78"/>
      <c r="K203" s="78"/>
      <c r="L203" s="78"/>
      <c r="M203" s="78"/>
      <c r="N203" s="47" t="e">
        <f t="shared" si="44"/>
        <v>#DIV/0!</v>
      </c>
      <c r="O203" s="47" t="e">
        <f t="shared" si="45"/>
        <v>#DIV/0!</v>
      </c>
      <c r="P203" s="47" t="e">
        <f t="shared" si="46"/>
        <v>#DIV/0!</v>
      </c>
      <c r="Q203" s="47" t="e">
        <f t="shared" si="47"/>
        <v>#DIV/0!</v>
      </c>
      <c r="R203" s="47" t="e">
        <f t="shared" si="48"/>
        <v>#DIV/0!</v>
      </c>
      <c r="S203" s="47" t="e">
        <f t="shared" si="43"/>
        <v>#DIV/0!</v>
      </c>
      <c r="T203" s="47" t="e">
        <f t="shared" si="49"/>
        <v>#DIV/0!</v>
      </c>
      <c r="U203" s="47" t="e">
        <f t="shared" si="50"/>
        <v>#DIV/0!</v>
      </c>
      <c r="V203" s="47" t="e">
        <f t="shared" si="51"/>
        <v>#DIV/0!</v>
      </c>
      <c r="W203" s="47" t="e">
        <f t="shared" si="52"/>
        <v>#DIV/0!</v>
      </c>
      <c r="X203" s="47" t="e">
        <f t="shared" si="53"/>
        <v>#DIV/0!</v>
      </c>
      <c r="Y203" s="74" t="e">
        <f t="shared" si="54"/>
        <v>#DIV/0!</v>
      </c>
      <c r="Z203" s="48" t="e">
        <f t="shared" si="55"/>
        <v>#DIV/0!</v>
      </c>
      <c r="AA203" s="47" t="e">
        <f t="shared" si="56"/>
        <v>#DIV/0!</v>
      </c>
    </row>
    <row r="204" spans="1:27" x14ac:dyDescent="0.3">
      <c r="A204" s="19" t="s">
        <v>415</v>
      </c>
      <c r="B204" s="16" t="s">
        <v>483</v>
      </c>
      <c r="C204" s="90" t="b">
        <v>0</v>
      </c>
      <c r="D204" s="78" t="b">
        <v>0</v>
      </c>
      <c r="E204" s="78"/>
      <c r="F204" s="78"/>
      <c r="G204" s="78"/>
      <c r="H204" s="78"/>
      <c r="I204" s="78"/>
      <c r="J204" s="78"/>
      <c r="K204" s="78"/>
      <c r="L204" s="78"/>
      <c r="M204" s="78"/>
      <c r="N204" s="47" t="e">
        <f t="shared" si="44"/>
        <v>#DIV/0!</v>
      </c>
      <c r="O204" s="47" t="e">
        <f t="shared" si="45"/>
        <v>#DIV/0!</v>
      </c>
      <c r="P204" s="47" t="e">
        <f t="shared" si="46"/>
        <v>#DIV/0!</v>
      </c>
      <c r="Q204" s="47" t="e">
        <f t="shared" si="47"/>
        <v>#DIV/0!</v>
      </c>
      <c r="R204" s="47" t="e">
        <f t="shared" si="48"/>
        <v>#DIV/0!</v>
      </c>
      <c r="S204" s="47" t="e">
        <f t="shared" si="43"/>
        <v>#DIV/0!</v>
      </c>
      <c r="T204" s="47" t="e">
        <f t="shared" si="49"/>
        <v>#DIV/0!</v>
      </c>
      <c r="U204" s="47" t="e">
        <f t="shared" si="50"/>
        <v>#DIV/0!</v>
      </c>
      <c r="V204" s="47" t="e">
        <f t="shared" si="51"/>
        <v>#DIV/0!</v>
      </c>
      <c r="W204" s="47" t="e">
        <f t="shared" si="52"/>
        <v>#DIV/0!</v>
      </c>
      <c r="X204" s="47" t="e">
        <f t="shared" si="53"/>
        <v>#DIV/0!</v>
      </c>
      <c r="Y204" s="74" t="e">
        <f t="shared" si="54"/>
        <v>#DIV/0!</v>
      </c>
      <c r="Z204" s="48" t="e">
        <f t="shared" si="55"/>
        <v>#DIV/0!</v>
      </c>
      <c r="AA204" s="47" t="e">
        <f t="shared" si="56"/>
        <v>#DIV/0!</v>
      </c>
    </row>
    <row r="205" spans="1:27" x14ac:dyDescent="0.3">
      <c r="A205" s="19" t="s">
        <v>415</v>
      </c>
      <c r="B205" s="16" t="s">
        <v>485</v>
      </c>
      <c r="C205" s="90" t="b">
        <v>0</v>
      </c>
      <c r="D205" s="78" t="b">
        <v>0</v>
      </c>
      <c r="E205" s="78"/>
      <c r="F205" s="78"/>
      <c r="G205" s="78"/>
      <c r="H205" s="78"/>
      <c r="I205" s="78"/>
      <c r="J205" s="78"/>
      <c r="K205" s="78"/>
      <c r="L205" s="78"/>
      <c r="M205" s="78"/>
      <c r="N205" s="47" t="e">
        <f t="shared" si="44"/>
        <v>#DIV/0!</v>
      </c>
      <c r="O205" s="47" t="e">
        <f t="shared" si="45"/>
        <v>#DIV/0!</v>
      </c>
      <c r="P205" s="47" t="e">
        <f t="shared" si="46"/>
        <v>#DIV/0!</v>
      </c>
      <c r="Q205" s="47" t="e">
        <f t="shared" si="47"/>
        <v>#DIV/0!</v>
      </c>
      <c r="R205" s="47" t="e">
        <f t="shared" si="48"/>
        <v>#DIV/0!</v>
      </c>
      <c r="S205" s="47" t="e">
        <f t="shared" si="43"/>
        <v>#DIV/0!</v>
      </c>
      <c r="T205" s="47" t="e">
        <f t="shared" si="49"/>
        <v>#DIV/0!</v>
      </c>
      <c r="U205" s="47" t="e">
        <f t="shared" si="50"/>
        <v>#DIV/0!</v>
      </c>
      <c r="V205" s="47" t="e">
        <f t="shared" si="51"/>
        <v>#DIV/0!</v>
      </c>
      <c r="W205" s="47" t="e">
        <f t="shared" si="52"/>
        <v>#DIV/0!</v>
      </c>
      <c r="X205" s="47" t="e">
        <f t="shared" si="53"/>
        <v>#DIV/0!</v>
      </c>
      <c r="Y205" s="74" t="e">
        <f t="shared" si="54"/>
        <v>#DIV/0!</v>
      </c>
      <c r="Z205" s="48" t="e">
        <f t="shared" si="55"/>
        <v>#DIV/0!</v>
      </c>
      <c r="AA205" s="47" t="e">
        <f t="shared" si="56"/>
        <v>#DIV/0!</v>
      </c>
    </row>
    <row r="206" spans="1:27" x14ac:dyDescent="0.3">
      <c r="A206" s="19" t="s">
        <v>415</v>
      </c>
      <c r="B206" s="16" t="s">
        <v>489</v>
      </c>
      <c r="C206" s="90" t="b">
        <v>0</v>
      </c>
      <c r="D206" s="78" t="b">
        <v>1</v>
      </c>
      <c r="E206" s="78">
        <v>0</v>
      </c>
      <c r="F206" s="78"/>
      <c r="G206" s="143">
        <v>19</v>
      </c>
      <c r="H206" s="143"/>
      <c r="I206" s="143">
        <v>22</v>
      </c>
      <c r="J206" s="143">
        <v>0</v>
      </c>
      <c r="K206" s="78"/>
      <c r="L206" s="78"/>
      <c r="M206" s="78"/>
      <c r="N206" s="47" t="e">
        <f t="shared" si="44"/>
        <v>#DIV/0!</v>
      </c>
      <c r="O206" s="47" t="e">
        <f t="shared" si="45"/>
        <v>#DIV/0!</v>
      </c>
      <c r="P206" s="47" t="e">
        <f t="shared" si="46"/>
        <v>#DIV/0!</v>
      </c>
      <c r="Q206" s="47" t="e">
        <f t="shared" si="47"/>
        <v>#DIV/0!</v>
      </c>
      <c r="R206" s="47" t="e">
        <f t="shared" si="48"/>
        <v>#DIV/0!</v>
      </c>
      <c r="S206" s="47" t="e">
        <f t="shared" si="43"/>
        <v>#DIV/0!</v>
      </c>
      <c r="T206" s="47" t="e">
        <f t="shared" si="49"/>
        <v>#DIV/0!</v>
      </c>
      <c r="U206" s="47" t="e">
        <f t="shared" si="50"/>
        <v>#DIV/0!</v>
      </c>
      <c r="V206" s="47" t="e">
        <f t="shared" si="51"/>
        <v>#DIV/0!</v>
      </c>
      <c r="W206" s="47" t="e">
        <f t="shared" si="52"/>
        <v>#DIV/0!</v>
      </c>
      <c r="X206" s="47" t="e">
        <f t="shared" si="53"/>
        <v>#DIV/0!</v>
      </c>
      <c r="Y206" s="74" t="e">
        <f t="shared" si="54"/>
        <v>#DIV/0!</v>
      </c>
      <c r="Z206" s="48" t="e">
        <f t="shared" si="55"/>
        <v>#DIV/0!</v>
      </c>
      <c r="AA206" s="47" t="e">
        <f t="shared" si="56"/>
        <v>#DIV/0!</v>
      </c>
    </row>
    <row r="207" spans="1:27" x14ac:dyDescent="0.3">
      <c r="A207" s="19" t="s">
        <v>415</v>
      </c>
      <c r="B207" s="16" t="s">
        <v>491</v>
      </c>
      <c r="C207" s="90" t="b">
        <v>0</v>
      </c>
      <c r="D207" s="78" t="b">
        <v>0</v>
      </c>
      <c r="E207" s="78"/>
      <c r="F207" s="78"/>
      <c r="G207" s="78"/>
      <c r="H207" s="78"/>
      <c r="I207" s="78"/>
      <c r="J207" s="78"/>
      <c r="K207" s="78"/>
      <c r="L207" s="78"/>
      <c r="M207" s="78"/>
      <c r="N207" s="47" t="e">
        <f t="shared" si="44"/>
        <v>#DIV/0!</v>
      </c>
      <c r="O207" s="47" t="e">
        <f t="shared" si="45"/>
        <v>#DIV/0!</v>
      </c>
      <c r="P207" s="47" t="e">
        <f t="shared" si="46"/>
        <v>#DIV/0!</v>
      </c>
      <c r="Q207" s="47" t="e">
        <f t="shared" si="47"/>
        <v>#DIV/0!</v>
      </c>
      <c r="R207" s="47" t="e">
        <f t="shared" si="48"/>
        <v>#DIV/0!</v>
      </c>
      <c r="S207" s="47" t="e">
        <f t="shared" si="43"/>
        <v>#DIV/0!</v>
      </c>
      <c r="T207" s="47" t="e">
        <f t="shared" si="49"/>
        <v>#DIV/0!</v>
      </c>
      <c r="U207" s="47" t="e">
        <f t="shared" si="50"/>
        <v>#DIV/0!</v>
      </c>
      <c r="V207" s="47" t="e">
        <f t="shared" si="51"/>
        <v>#DIV/0!</v>
      </c>
      <c r="W207" s="47" t="e">
        <f t="shared" si="52"/>
        <v>#DIV/0!</v>
      </c>
      <c r="X207" s="47" t="e">
        <f t="shared" si="53"/>
        <v>#DIV/0!</v>
      </c>
      <c r="Y207" s="74" t="e">
        <f t="shared" si="54"/>
        <v>#DIV/0!</v>
      </c>
      <c r="Z207" s="48" t="e">
        <f t="shared" si="55"/>
        <v>#DIV/0!</v>
      </c>
      <c r="AA207" s="47" t="e">
        <f t="shared" si="56"/>
        <v>#DIV/0!</v>
      </c>
    </row>
    <row r="208" spans="1:27" x14ac:dyDescent="0.3">
      <c r="A208" s="19" t="s">
        <v>415</v>
      </c>
      <c r="B208" s="16" t="s">
        <v>493</v>
      </c>
      <c r="C208" s="90" t="b">
        <v>0</v>
      </c>
      <c r="D208" s="78" t="b">
        <v>0</v>
      </c>
      <c r="E208" s="78"/>
      <c r="F208" s="78"/>
      <c r="G208" s="78"/>
      <c r="H208" s="78"/>
      <c r="I208" s="78"/>
      <c r="J208" s="78"/>
      <c r="K208" s="78"/>
      <c r="L208" s="78"/>
      <c r="M208" s="78"/>
      <c r="N208" s="47" t="e">
        <f t="shared" si="44"/>
        <v>#DIV/0!</v>
      </c>
      <c r="O208" s="47" t="e">
        <f t="shared" si="45"/>
        <v>#DIV/0!</v>
      </c>
      <c r="P208" s="47" t="e">
        <f t="shared" si="46"/>
        <v>#DIV/0!</v>
      </c>
      <c r="Q208" s="47" t="e">
        <f t="shared" si="47"/>
        <v>#DIV/0!</v>
      </c>
      <c r="R208" s="47" t="e">
        <f t="shared" si="48"/>
        <v>#DIV/0!</v>
      </c>
      <c r="S208" s="47" t="e">
        <f t="shared" si="43"/>
        <v>#DIV/0!</v>
      </c>
      <c r="T208" s="47" t="e">
        <f t="shared" si="49"/>
        <v>#DIV/0!</v>
      </c>
      <c r="U208" s="47" t="e">
        <f t="shared" si="50"/>
        <v>#DIV/0!</v>
      </c>
      <c r="V208" s="47" t="e">
        <f t="shared" si="51"/>
        <v>#DIV/0!</v>
      </c>
      <c r="W208" s="47" t="e">
        <f t="shared" si="52"/>
        <v>#DIV/0!</v>
      </c>
      <c r="X208" s="47" t="e">
        <f t="shared" si="53"/>
        <v>#DIV/0!</v>
      </c>
      <c r="Y208" s="74" t="e">
        <f t="shared" si="54"/>
        <v>#DIV/0!</v>
      </c>
      <c r="Z208" s="48" t="e">
        <f t="shared" si="55"/>
        <v>#DIV/0!</v>
      </c>
      <c r="AA208" s="47" t="e">
        <f t="shared" si="56"/>
        <v>#DIV/0!</v>
      </c>
    </row>
    <row r="209" spans="1:27" x14ac:dyDescent="0.3">
      <c r="A209" s="19" t="s">
        <v>415</v>
      </c>
      <c r="B209" s="16" t="s">
        <v>495</v>
      </c>
      <c r="C209" s="90" t="b">
        <v>0</v>
      </c>
      <c r="D209" s="78" t="b">
        <v>0</v>
      </c>
      <c r="E209" s="78"/>
      <c r="F209" s="78"/>
      <c r="G209" s="78"/>
      <c r="H209" s="78"/>
      <c r="I209" s="78"/>
      <c r="J209" s="78"/>
      <c r="K209" s="78"/>
      <c r="L209" s="78"/>
      <c r="M209" s="78"/>
      <c r="N209" s="47" t="e">
        <f t="shared" si="44"/>
        <v>#DIV/0!</v>
      </c>
      <c r="O209" s="47" t="e">
        <f t="shared" si="45"/>
        <v>#DIV/0!</v>
      </c>
      <c r="P209" s="47" t="e">
        <f t="shared" si="46"/>
        <v>#DIV/0!</v>
      </c>
      <c r="Q209" s="47" t="e">
        <f t="shared" si="47"/>
        <v>#DIV/0!</v>
      </c>
      <c r="R209" s="47" t="e">
        <f t="shared" si="48"/>
        <v>#DIV/0!</v>
      </c>
      <c r="S209" s="47" t="e">
        <f t="shared" si="43"/>
        <v>#DIV/0!</v>
      </c>
      <c r="T209" s="47" t="e">
        <f t="shared" si="49"/>
        <v>#DIV/0!</v>
      </c>
      <c r="U209" s="47" t="e">
        <f t="shared" si="50"/>
        <v>#DIV/0!</v>
      </c>
      <c r="V209" s="47" t="e">
        <f t="shared" si="51"/>
        <v>#DIV/0!</v>
      </c>
      <c r="W209" s="47" t="e">
        <f t="shared" si="52"/>
        <v>#DIV/0!</v>
      </c>
      <c r="X209" s="47" t="e">
        <f t="shared" si="53"/>
        <v>#DIV/0!</v>
      </c>
      <c r="Y209" s="74" t="e">
        <f t="shared" si="54"/>
        <v>#DIV/0!</v>
      </c>
      <c r="Z209" s="48" t="e">
        <f t="shared" si="55"/>
        <v>#DIV/0!</v>
      </c>
      <c r="AA209" s="47" t="e">
        <f t="shared" si="56"/>
        <v>#DIV/0!</v>
      </c>
    </row>
    <row r="210" spans="1:27" x14ac:dyDescent="0.3">
      <c r="A210" s="19" t="s">
        <v>415</v>
      </c>
      <c r="B210" s="16" t="s">
        <v>497</v>
      </c>
      <c r="C210" s="90" t="b">
        <v>0</v>
      </c>
      <c r="D210" s="78" t="b">
        <v>0</v>
      </c>
      <c r="E210" s="78"/>
      <c r="F210" s="78"/>
      <c r="G210" s="78"/>
      <c r="H210" s="78"/>
      <c r="I210" s="78"/>
      <c r="J210" s="78"/>
      <c r="K210" s="78"/>
      <c r="L210" s="78"/>
      <c r="M210" s="78"/>
      <c r="N210" s="47" t="e">
        <f t="shared" si="44"/>
        <v>#DIV/0!</v>
      </c>
      <c r="O210" s="47" t="e">
        <f t="shared" si="45"/>
        <v>#DIV/0!</v>
      </c>
      <c r="P210" s="47" t="e">
        <f t="shared" si="46"/>
        <v>#DIV/0!</v>
      </c>
      <c r="Q210" s="47" t="e">
        <f t="shared" si="47"/>
        <v>#DIV/0!</v>
      </c>
      <c r="R210" s="47" t="e">
        <f t="shared" si="48"/>
        <v>#DIV/0!</v>
      </c>
      <c r="S210" s="47" t="e">
        <f t="shared" si="43"/>
        <v>#DIV/0!</v>
      </c>
      <c r="T210" s="47" t="e">
        <f t="shared" si="49"/>
        <v>#DIV/0!</v>
      </c>
      <c r="U210" s="47" t="e">
        <f t="shared" si="50"/>
        <v>#DIV/0!</v>
      </c>
      <c r="V210" s="47" t="e">
        <f t="shared" si="51"/>
        <v>#DIV/0!</v>
      </c>
      <c r="W210" s="47" t="e">
        <f t="shared" si="52"/>
        <v>#DIV/0!</v>
      </c>
      <c r="X210" s="47" t="e">
        <f t="shared" si="53"/>
        <v>#DIV/0!</v>
      </c>
      <c r="Y210" s="74" t="e">
        <f t="shared" si="54"/>
        <v>#DIV/0!</v>
      </c>
      <c r="Z210" s="48" t="e">
        <f t="shared" si="55"/>
        <v>#DIV/0!</v>
      </c>
      <c r="AA210" s="47" t="e">
        <f t="shared" si="56"/>
        <v>#DIV/0!</v>
      </c>
    </row>
    <row r="211" spans="1:27" x14ac:dyDescent="0.3">
      <c r="A211" s="19" t="s">
        <v>415</v>
      </c>
      <c r="B211" s="16" t="s">
        <v>499</v>
      </c>
      <c r="C211" s="90" t="b">
        <v>0</v>
      </c>
      <c r="D211" s="78" t="b">
        <v>0</v>
      </c>
      <c r="E211" s="78"/>
      <c r="F211" s="78"/>
      <c r="G211" s="78"/>
      <c r="H211" s="78"/>
      <c r="I211" s="78"/>
      <c r="J211" s="78"/>
      <c r="K211" s="78"/>
      <c r="L211" s="78"/>
      <c r="M211" s="78"/>
      <c r="N211" s="47" t="e">
        <f t="shared" si="44"/>
        <v>#DIV/0!</v>
      </c>
      <c r="O211" s="47" t="e">
        <f t="shared" si="45"/>
        <v>#DIV/0!</v>
      </c>
      <c r="P211" s="47" t="e">
        <f t="shared" si="46"/>
        <v>#DIV/0!</v>
      </c>
      <c r="Q211" s="47" t="e">
        <f t="shared" si="47"/>
        <v>#DIV/0!</v>
      </c>
      <c r="R211" s="47" t="e">
        <f t="shared" si="48"/>
        <v>#DIV/0!</v>
      </c>
      <c r="S211" s="47" t="e">
        <f t="shared" si="43"/>
        <v>#DIV/0!</v>
      </c>
      <c r="T211" s="47" t="e">
        <f t="shared" si="49"/>
        <v>#DIV/0!</v>
      </c>
      <c r="U211" s="47" t="e">
        <f t="shared" si="50"/>
        <v>#DIV/0!</v>
      </c>
      <c r="V211" s="47" t="e">
        <f t="shared" si="51"/>
        <v>#DIV/0!</v>
      </c>
      <c r="W211" s="47" t="e">
        <f t="shared" si="52"/>
        <v>#DIV/0!</v>
      </c>
      <c r="X211" s="47" t="e">
        <f t="shared" si="53"/>
        <v>#DIV/0!</v>
      </c>
      <c r="Y211" s="74" t="e">
        <f t="shared" si="54"/>
        <v>#DIV/0!</v>
      </c>
      <c r="Z211" s="48" t="e">
        <f t="shared" si="55"/>
        <v>#DIV/0!</v>
      </c>
      <c r="AA211" s="47" t="e">
        <f t="shared" si="56"/>
        <v>#DIV/0!</v>
      </c>
    </row>
    <row r="212" spans="1:27" x14ac:dyDescent="0.3">
      <c r="A212" s="19" t="s">
        <v>415</v>
      </c>
      <c r="B212" s="16" t="s">
        <v>501</v>
      </c>
      <c r="C212" s="90" t="b">
        <v>0</v>
      </c>
      <c r="D212" s="78" t="b">
        <v>0</v>
      </c>
      <c r="E212" s="78"/>
      <c r="F212" s="78"/>
      <c r="G212" s="78"/>
      <c r="H212" s="78"/>
      <c r="I212" s="78"/>
      <c r="J212" s="78"/>
      <c r="K212" s="78"/>
      <c r="L212" s="78"/>
      <c r="M212" s="78"/>
      <c r="N212" s="47" t="e">
        <f t="shared" si="44"/>
        <v>#DIV/0!</v>
      </c>
      <c r="O212" s="47" t="e">
        <f t="shared" si="45"/>
        <v>#DIV/0!</v>
      </c>
      <c r="P212" s="47" t="e">
        <f t="shared" si="46"/>
        <v>#DIV/0!</v>
      </c>
      <c r="Q212" s="47" t="e">
        <f t="shared" si="47"/>
        <v>#DIV/0!</v>
      </c>
      <c r="R212" s="47" t="e">
        <f t="shared" si="48"/>
        <v>#DIV/0!</v>
      </c>
      <c r="S212" s="47" t="e">
        <f t="shared" si="43"/>
        <v>#DIV/0!</v>
      </c>
      <c r="T212" s="47" t="e">
        <f t="shared" si="49"/>
        <v>#DIV/0!</v>
      </c>
      <c r="U212" s="47" t="e">
        <f t="shared" si="50"/>
        <v>#DIV/0!</v>
      </c>
      <c r="V212" s="47" t="e">
        <f t="shared" si="51"/>
        <v>#DIV/0!</v>
      </c>
      <c r="W212" s="47" t="e">
        <f t="shared" si="52"/>
        <v>#DIV/0!</v>
      </c>
      <c r="X212" s="47" t="e">
        <f t="shared" si="53"/>
        <v>#DIV/0!</v>
      </c>
      <c r="Y212" s="74" t="e">
        <f t="shared" si="54"/>
        <v>#DIV/0!</v>
      </c>
      <c r="Z212" s="48" t="e">
        <f t="shared" si="55"/>
        <v>#DIV/0!</v>
      </c>
      <c r="AA212" s="47" t="e">
        <f t="shared" si="56"/>
        <v>#DIV/0!</v>
      </c>
    </row>
    <row r="213" spans="1:27" x14ac:dyDescent="0.3">
      <c r="A213" s="19" t="s">
        <v>415</v>
      </c>
      <c r="B213" s="16" t="s">
        <v>503</v>
      </c>
      <c r="C213" s="90" t="b">
        <v>0</v>
      </c>
      <c r="D213" s="78" t="b">
        <v>0</v>
      </c>
      <c r="E213" s="78"/>
      <c r="F213" s="78"/>
      <c r="G213" s="78"/>
      <c r="H213" s="78"/>
      <c r="I213" s="78"/>
      <c r="J213" s="78"/>
      <c r="K213" s="78"/>
      <c r="L213" s="78"/>
      <c r="M213" s="78"/>
      <c r="N213" s="47" t="e">
        <f t="shared" si="44"/>
        <v>#DIV/0!</v>
      </c>
      <c r="O213" s="47" t="e">
        <f t="shared" si="45"/>
        <v>#DIV/0!</v>
      </c>
      <c r="P213" s="47" t="e">
        <f t="shared" si="46"/>
        <v>#DIV/0!</v>
      </c>
      <c r="Q213" s="47" t="e">
        <f t="shared" si="47"/>
        <v>#DIV/0!</v>
      </c>
      <c r="R213" s="47" t="e">
        <f t="shared" si="48"/>
        <v>#DIV/0!</v>
      </c>
      <c r="S213" s="47" t="e">
        <f t="shared" si="43"/>
        <v>#DIV/0!</v>
      </c>
      <c r="T213" s="47" t="e">
        <f t="shared" si="49"/>
        <v>#DIV/0!</v>
      </c>
      <c r="U213" s="47" t="e">
        <f t="shared" si="50"/>
        <v>#DIV/0!</v>
      </c>
      <c r="V213" s="47" t="e">
        <f t="shared" si="51"/>
        <v>#DIV/0!</v>
      </c>
      <c r="W213" s="47" t="e">
        <f t="shared" si="52"/>
        <v>#DIV/0!</v>
      </c>
      <c r="X213" s="47" t="e">
        <f t="shared" si="53"/>
        <v>#DIV/0!</v>
      </c>
      <c r="Y213" s="74" t="e">
        <f t="shared" si="54"/>
        <v>#DIV/0!</v>
      </c>
      <c r="Z213" s="48" t="e">
        <f t="shared" si="55"/>
        <v>#DIV/0!</v>
      </c>
      <c r="AA213" s="47" t="e">
        <f t="shared" si="56"/>
        <v>#DIV/0!</v>
      </c>
    </row>
    <row r="214" spans="1:27" x14ac:dyDescent="0.3">
      <c r="A214" s="19" t="s">
        <v>415</v>
      </c>
      <c r="B214" s="16" t="s">
        <v>505</v>
      </c>
      <c r="C214" s="90" t="b">
        <v>0</v>
      </c>
      <c r="D214" s="78" t="b">
        <v>1</v>
      </c>
      <c r="E214" s="78">
        <v>0</v>
      </c>
      <c r="F214" s="78"/>
      <c r="G214" s="143">
        <v>4</v>
      </c>
      <c r="H214" s="143"/>
      <c r="I214" s="143">
        <v>4</v>
      </c>
      <c r="J214" s="143">
        <v>0</v>
      </c>
      <c r="K214" s="78"/>
      <c r="L214" s="78"/>
      <c r="M214" s="78"/>
      <c r="N214" s="47" t="e">
        <f t="shared" si="44"/>
        <v>#DIV/0!</v>
      </c>
      <c r="O214" s="47" t="e">
        <f t="shared" si="45"/>
        <v>#DIV/0!</v>
      </c>
      <c r="P214" s="47" t="e">
        <f t="shared" si="46"/>
        <v>#DIV/0!</v>
      </c>
      <c r="Q214" s="47" t="e">
        <f t="shared" si="47"/>
        <v>#DIV/0!</v>
      </c>
      <c r="R214" s="47" t="e">
        <f t="shared" si="48"/>
        <v>#DIV/0!</v>
      </c>
      <c r="S214" s="47" t="e">
        <f t="shared" si="43"/>
        <v>#DIV/0!</v>
      </c>
      <c r="T214" s="47" t="e">
        <f t="shared" si="49"/>
        <v>#DIV/0!</v>
      </c>
      <c r="U214" s="47" t="e">
        <f t="shared" si="50"/>
        <v>#DIV/0!</v>
      </c>
      <c r="V214" s="47" t="e">
        <f t="shared" si="51"/>
        <v>#DIV/0!</v>
      </c>
      <c r="W214" s="47" t="e">
        <f t="shared" si="52"/>
        <v>#DIV/0!</v>
      </c>
      <c r="X214" s="47" t="e">
        <f t="shared" si="53"/>
        <v>#DIV/0!</v>
      </c>
      <c r="Y214" s="74" t="e">
        <f t="shared" si="54"/>
        <v>#DIV/0!</v>
      </c>
      <c r="Z214" s="48" t="e">
        <f t="shared" si="55"/>
        <v>#DIV/0!</v>
      </c>
      <c r="AA214" s="47" t="e">
        <f t="shared" si="56"/>
        <v>#DIV/0!</v>
      </c>
    </row>
    <row r="215" spans="1:27" x14ac:dyDescent="0.3">
      <c r="A215" s="19" t="s">
        <v>415</v>
      </c>
      <c r="B215" s="16" t="s">
        <v>507</v>
      </c>
      <c r="C215" s="90" t="b">
        <v>0</v>
      </c>
      <c r="D215" s="78" t="b">
        <v>0</v>
      </c>
      <c r="E215" s="78"/>
      <c r="F215" s="78"/>
      <c r="G215" s="78"/>
      <c r="H215" s="78"/>
      <c r="I215" s="78"/>
      <c r="J215" s="78"/>
      <c r="K215" s="78"/>
      <c r="L215" s="78"/>
      <c r="M215" s="78"/>
      <c r="N215" s="47" t="e">
        <f t="shared" si="44"/>
        <v>#DIV/0!</v>
      </c>
      <c r="O215" s="47" t="e">
        <f t="shared" si="45"/>
        <v>#DIV/0!</v>
      </c>
      <c r="P215" s="47" t="e">
        <f t="shared" si="46"/>
        <v>#DIV/0!</v>
      </c>
      <c r="Q215" s="47" t="e">
        <f t="shared" si="47"/>
        <v>#DIV/0!</v>
      </c>
      <c r="R215" s="47" t="e">
        <f t="shared" si="48"/>
        <v>#DIV/0!</v>
      </c>
      <c r="S215" s="47" t="e">
        <f t="shared" si="43"/>
        <v>#DIV/0!</v>
      </c>
      <c r="T215" s="47" t="e">
        <f t="shared" si="49"/>
        <v>#DIV/0!</v>
      </c>
      <c r="U215" s="47" t="e">
        <f t="shared" si="50"/>
        <v>#DIV/0!</v>
      </c>
      <c r="V215" s="47" t="e">
        <f t="shared" si="51"/>
        <v>#DIV/0!</v>
      </c>
      <c r="W215" s="47" t="e">
        <f t="shared" si="52"/>
        <v>#DIV/0!</v>
      </c>
      <c r="X215" s="47" t="e">
        <f t="shared" si="53"/>
        <v>#DIV/0!</v>
      </c>
      <c r="Y215" s="74" t="e">
        <f t="shared" si="54"/>
        <v>#DIV/0!</v>
      </c>
      <c r="Z215" s="48" t="e">
        <f t="shared" si="55"/>
        <v>#DIV/0!</v>
      </c>
      <c r="AA215" s="47" t="e">
        <f t="shared" si="56"/>
        <v>#DIV/0!</v>
      </c>
    </row>
    <row r="216" spans="1:27" x14ac:dyDescent="0.3">
      <c r="A216" s="19" t="s">
        <v>415</v>
      </c>
      <c r="B216" s="16" t="s">
        <v>509</v>
      </c>
      <c r="C216" s="90" t="b">
        <v>0</v>
      </c>
      <c r="D216" s="78" t="b">
        <v>1</v>
      </c>
      <c r="E216" s="78">
        <v>0</v>
      </c>
      <c r="F216" s="78"/>
      <c r="G216" s="143">
        <v>4</v>
      </c>
      <c r="H216" s="143"/>
      <c r="I216" s="143">
        <v>4</v>
      </c>
      <c r="J216" s="143">
        <v>0</v>
      </c>
      <c r="K216" s="78"/>
      <c r="L216" s="78"/>
      <c r="M216" s="78"/>
      <c r="N216" s="47" t="e">
        <f t="shared" si="44"/>
        <v>#DIV/0!</v>
      </c>
      <c r="O216" s="47" t="e">
        <f t="shared" si="45"/>
        <v>#DIV/0!</v>
      </c>
      <c r="P216" s="47" t="e">
        <f t="shared" si="46"/>
        <v>#DIV/0!</v>
      </c>
      <c r="Q216" s="47" t="e">
        <f t="shared" si="47"/>
        <v>#DIV/0!</v>
      </c>
      <c r="R216" s="47" t="e">
        <f t="shared" si="48"/>
        <v>#DIV/0!</v>
      </c>
      <c r="S216" s="47" t="e">
        <f t="shared" si="43"/>
        <v>#DIV/0!</v>
      </c>
      <c r="T216" s="47" t="e">
        <f t="shared" si="49"/>
        <v>#DIV/0!</v>
      </c>
      <c r="U216" s="47" t="e">
        <f t="shared" si="50"/>
        <v>#DIV/0!</v>
      </c>
      <c r="V216" s="47" t="e">
        <f t="shared" si="51"/>
        <v>#DIV/0!</v>
      </c>
      <c r="W216" s="47" t="e">
        <f t="shared" si="52"/>
        <v>#DIV/0!</v>
      </c>
      <c r="X216" s="47" t="e">
        <f t="shared" si="53"/>
        <v>#DIV/0!</v>
      </c>
      <c r="Y216" s="74" t="e">
        <f t="shared" si="54"/>
        <v>#DIV/0!</v>
      </c>
      <c r="Z216" s="48" t="e">
        <f t="shared" si="55"/>
        <v>#DIV/0!</v>
      </c>
      <c r="AA216" s="47" t="e">
        <f t="shared" si="56"/>
        <v>#DIV/0!</v>
      </c>
    </row>
    <row r="217" spans="1:27" x14ac:dyDescent="0.3">
      <c r="A217" s="19" t="s">
        <v>415</v>
      </c>
      <c r="B217" s="16" t="s">
        <v>511</v>
      </c>
      <c r="C217" s="90" t="b">
        <v>0</v>
      </c>
      <c r="D217" s="78" t="b">
        <v>1</v>
      </c>
      <c r="E217" s="78">
        <v>0</v>
      </c>
      <c r="F217" s="78"/>
      <c r="G217" s="143">
        <v>2</v>
      </c>
      <c r="H217" s="143"/>
      <c r="I217" s="143">
        <v>2</v>
      </c>
      <c r="J217" s="143">
        <v>0</v>
      </c>
      <c r="K217" s="78"/>
      <c r="L217" s="78"/>
      <c r="M217" s="78"/>
      <c r="N217" s="47" t="e">
        <f t="shared" si="44"/>
        <v>#DIV/0!</v>
      </c>
      <c r="O217" s="47" t="e">
        <f t="shared" si="45"/>
        <v>#DIV/0!</v>
      </c>
      <c r="P217" s="47" t="e">
        <f t="shared" si="46"/>
        <v>#DIV/0!</v>
      </c>
      <c r="Q217" s="47" t="e">
        <f t="shared" si="47"/>
        <v>#DIV/0!</v>
      </c>
      <c r="R217" s="47" t="e">
        <f t="shared" si="48"/>
        <v>#DIV/0!</v>
      </c>
      <c r="S217" s="47" t="e">
        <f t="shared" si="43"/>
        <v>#DIV/0!</v>
      </c>
      <c r="T217" s="47" t="e">
        <f t="shared" si="49"/>
        <v>#DIV/0!</v>
      </c>
      <c r="U217" s="47" t="e">
        <f t="shared" si="50"/>
        <v>#DIV/0!</v>
      </c>
      <c r="V217" s="47" t="e">
        <f t="shared" si="51"/>
        <v>#DIV/0!</v>
      </c>
      <c r="W217" s="47" t="e">
        <f t="shared" si="52"/>
        <v>#DIV/0!</v>
      </c>
      <c r="X217" s="47" t="e">
        <f t="shared" si="53"/>
        <v>#DIV/0!</v>
      </c>
      <c r="Y217" s="74" t="e">
        <f t="shared" si="54"/>
        <v>#DIV/0!</v>
      </c>
      <c r="Z217" s="48" t="e">
        <f t="shared" si="55"/>
        <v>#DIV/0!</v>
      </c>
      <c r="AA217" s="47" t="e">
        <f t="shared" si="56"/>
        <v>#DIV/0!</v>
      </c>
    </row>
    <row r="218" spans="1:27" x14ac:dyDescent="0.3">
      <c r="A218" s="19" t="s">
        <v>415</v>
      </c>
      <c r="B218" s="16" t="s">
        <v>513</v>
      </c>
      <c r="C218" s="90" t="b">
        <v>0</v>
      </c>
      <c r="D218" s="78" t="b">
        <v>0</v>
      </c>
      <c r="E218" s="78"/>
      <c r="F218" s="78"/>
      <c r="G218" s="78"/>
      <c r="H218" s="78"/>
      <c r="I218" s="78"/>
      <c r="J218" s="78"/>
      <c r="K218" s="78"/>
      <c r="L218" s="78"/>
      <c r="M218" s="78"/>
      <c r="N218" s="47" t="e">
        <f t="shared" si="44"/>
        <v>#DIV/0!</v>
      </c>
      <c r="O218" s="47" t="e">
        <f t="shared" si="45"/>
        <v>#DIV/0!</v>
      </c>
      <c r="P218" s="47" t="e">
        <f t="shared" si="46"/>
        <v>#DIV/0!</v>
      </c>
      <c r="Q218" s="47" t="e">
        <f t="shared" si="47"/>
        <v>#DIV/0!</v>
      </c>
      <c r="R218" s="47" t="e">
        <f t="shared" si="48"/>
        <v>#DIV/0!</v>
      </c>
      <c r="S218" s="47" t="e">
        <f t="shared" si="43"/>
        <v>#DIV/0!</v>
      </c>
      <c r="T218" s="47" t="e">
        <f t="shared" si="49"/>
        <v>#DIV/0!</v>
      </c>
      <c r="U218" s="47" t="e">
        <f t="shared" si="50"/>
        <v>#DIV/0!</v>
      </c>
      <c r="V218" s="47" t="e">
        <f t="shared" si="51"/>
        <v>#DIV/0!</v>
      </c>
      <c r="W218" s="47" t="e">
        <f t="shared" si="52"/>
        <v>#DIV/0!</v>
      </c>
      <c r="X218" s="47" t="e">
        <f t="shared" si="53"/>
        <v>#DIV/0!</v>
      </c>
      <c r="Y218" s="74" t="e">
        <f t="shared" si="54"/>
        <v>#DIV/0!</v>
      </c>
      <c r="Z218" s="48" t="e">
        <f t="shared" si="55"/>
        <v>#DIV/0!</v>
      </c>
      <c r="AA218" s="47" t="e">
        <f t="shared" si="56"/>
        <v>#DIV/0!</v>
      </c>
    </row>
    <row r="219" spans="1:27" x14ac:dyDescent="0.3">
      <c r="A219" s="19" t="s">
        <v>515</v>
      </c>
      <c r="B219" s="16" t="s">
        <v>519</v>
      </c>
      <c r="C219" s="90" t="b">
        <v>0</v>
      </c>
      <c r="D219" s="78" t="b">
        <v>0</v>
      </c>
      <c r="E219" s="78"/>
      <c r="F219" s="78"/>
      <c r="G219" s="78"/>
      <c r="H219" s="78"/>
      <c r="I219" s="78"/>
      <c r="J219" s="78"/>
      <c r="K219" s="78"/>
      <c r="L219" s="78"/>
      <c r="M219" s="78"/>
      <c r="N219" s="47" t="e">
        <f t="shared" si="44"/>
        <v>#DIV/0!</v>
      </c>
      <c r="O219" s="47" t="e">
        <f t="shared" si="45"/>
        <v>#DIV/0!</v>
      </c>
      <c r="P219" s="47" t="e">
        <f t="shared" si="46"/>
        <v>#DIV/0!</v>
      </c>
      <c r="Q219" s="47" t="e">
        <f t="shared" si="47"/>
        <v>#DIV/0!</v>
      </c>
      <c r="R219" s="47" t="e">
        <f t="shared" si="48"/>
        <v>#DIV/0!</v>
      </c>
      <c r="S219" s="47" t="e">
        <f t="shared" si="43"/>
        <v>#DIV/0!</v>
      </c>
      <c r="T219" s="47" t="e">
        <f t="shared" si="49"/>
        <v>#DIV/0!</v>
      </c>
      <c r="U219" s="47" t="e">
        <f t="shared" si="50"/>
        <v>#DIV/0!</v>
      </c>
      <c r="V219" s="47" t="e">
        <f t="shared" si="51"/>
        <v>#DIV/0!</v>
      </c>
      <c r="W219" s="47" t="e">
        <f t="shared" si="52"/>
        <v>#DIV/0!</v>
      </c>
      <c r="X219" s="47" t="e">
        <f t="shared" si="53"/>
        <v>#DIV/0!</v>
      </c>
      <c r="Y219" s="74" t="e">
        <f t="shared" si="54"/>
        <v>#DIV/0!</v>
      </c>
      <c r="Z219" s="48" t="e">
        <f t="shared" si="55"/>
        <v>#DIV/0!</v>
      </c>
      <c r="AA219" s="47" t="e">
        <f t="shared" si="56"/>
        <v>#DIV/0!</v>
      </c>
    </row>
    <row r="220" spans="1:27" x14ac:dyDescent="0.3">
      <c r="A220" s="19" t="s">
        <v>515</v>
      </c>
      <c r="B220" s="16" t="s">
        <v>520</v>
      </c>
      <c r="C220" s="90" t="b">
        <v>0</v>
      </c>
      <c r="D220" s="78" t="b">
        <v>0</v>
      </c>
      <c r="E220" s="78"/>
      <c r="F220" s="78"/>
      <c r="G220" s="78"/>
      <c r="H220" s="78"/>
      <c r="I220" s="78"/>
      <c r="J220" s="78"/>
      <c r="K220" s="78"/>
      <c r="L220" s="78"/>
      <c r="M220" s="78"/>
      <c r="N220" s="47" t="e">
        <f t="shared" si="44"/>
        <v>#DIV/0!</v>
      </c>
      <c r="O220" s="47" t="e">
        <f t="shared" si="45"/>
        <v>#DIV/0!</v>
      </c>
      <c r="P220" s="47" t="e">
        <f t="shared" si="46"/>
        <v>#DIV/0!</v>
      </c>
      <c r="Q220" s="47" t="e">
        <f t="shared" si="47"/>
        <v>#DIV/0!</v>
      </c>
      <c r="R220" s="47" t="e">
        <f t="shared" si="48"/>
        <v>#DIV/0!</v>
      </c>
      <c r="S220" s="47" t="e">
        <f t="shared" si="43"/>
        <v>#DIV/0!</v>
      </c>
      <c r="T220" s="47" t="e">
        <f t="shared" si="49"/>
        <v>#DIV/0!</v>
      </c>
      <c r="U220" s="47" t="e">
        <f t="shared" si="50"/>
        <v>#DIV/0!</v>
      </c>
      <c r="V220" s="47" t="e">
        <f t="shared" si="51"/>
        <v>#DIV/0!</v>
      </c>
      <c r="W220" s="47" t="e">
        <f t="shared" si="52"/>
        <v>#DIV/0!</v>
      </c>
      <c r="X220" s="47" t="e">
        <f t="shared" si="53"/>
        <v>#DIV/0!</v>
      </c>
      <c r="Y220" s="74" t="e">
        <f t="shared" si="54"/>
        <v>#DIV/0!</v>
      </c>
      <c r="Z220" s="48" t="e">
        <f t="shared" si="55"/>
        <v>#DIV/0!</v>
      </c>
      <c r="AA220" s="47" t="e">
        <f t="shared" si="56"/>
        <v>#DIV/0!</v>
      </c>
    </row>
    <row r="221" spans="1:27" x14ac:dyDescent="0.3">
      <c r="A221" s="19" t="s">
        <v>515</v>
      </c>
      <c r="B221" s="16" t="s">
        <v>522</v>
      </c>
      <c r="C221" s="90" t="b">
        <v>0</v>
      </c>
      <c r="D221" s="78" t="b">
        <v>0</v>
      </c>
      <c r="E221" s="78"/>
      <c r="F221" s="78"/>
      <c r="G221" s="78"/>
      <c r="H221" s="78"/>
      <c r="I221" s="78"/>
      <c r="J221" s="78"/>
      <c r="K221" s="78"/>
      <c r="L221" s="78"/>
      <c r="M221" s="78"/>
      <c r="N221" s="47" t="e">
        <f t="shared" si="44"/>
        <v>#DIV/0!</v>
      </c>
      <c r="O221" s="47" t="e">
        <f t="shared" si="45"/>
        <v>#DIV/0!</v>
      </c>
      <c r="P221" s="47" t="e">
        <f t="shared" si="46"/>
        <v>#DIV/0!</v>
      </c>
      <c r="Q221" s="47" t="e">
        <f t="shared" si="47"/>
        <v>#DIV/0!</v>
      </c>
      <c r="R221" s="47" t="e">
        <f t="shared" si="48"/>
        <v>#DIV/0!</v>
      </c>
      <c r="S221" s="47" t="e">
        <f t="shared" si="43"/>
        <v>#DIV/0!</v>
      </c>
      <c r="T221" s="47" t="e">
        <f t="shared" si="49"/>
        <v>#DIV/0!</v>
      </c>
      <c r="U221" s="47" t="e">
        <f t="shared" si="50"/>
        <v>#DIV/0!</v>
      </c>
      <c r="V221" s="47" t="e">
        <f t="shared" si="51"/>
        <v>#DIV/0!</v>
      </c>
      <c r="W221" s="47" t="e">
        <f t="shared" si="52"/>
        <v>#DIV/0!</v>
      </c>
      <c r="X221" s="47" t="e">
        <f t="shared" si="53"/>
        <v>#DIV/0!</v>
      </c>
      <c r="Y221" s="74" t="e">
        <f t="shared" si="54"/>
        <v>#DIV/0!</v>
      </c>
      <c r="Z221" s="48" t="e">
        <f t="shared" si="55"/>
        <v>#DIV/0!</v>
      </c>
      <c r="AA221" s="47" t="e">
        <f t="shared" si="56"/>
        <v>#DIV/0!</v>
      </c>
    </row>
    <row r="222" spans="1:27" x14ac:dyDescent="0.3">
      <c r="A222" s="19" t="s">
        <v>515</v>
      </c>
      <c r="B222" s="16" t="s">
        <v>524</v>
      </c>
      <c r="C222" s="90" t="b">
        <v>0</v>
      </c>
      <c r="D222" s="78" t="b">
        <v>0</v>
      </c>
      <c r="E222" s="78"/>
      <c r="F222" s="78"/>
      <c r="G222" s="78"/>
      <c r="H222" s="78"/>
      <c r="I222" s="78"/>
      <c r="J222" s="78"/>
      <c r="K222" s="78"/>
      <c r="L222" s="78"/>
      <c r="M222" s="78"/>
      <c r="N222" s="47" t="e">
        <f t="shared" si="44"/>
        <v>#DIV/0!</v>
      </c>
      <c r="O222" s="47" t="e">
        <f t="shared" si="45"/>
        <v>#DIV/0!</v>
      </c>
      <c r="P222" s="47" t="e">
        <f t="shared" si="46"/>
        <v>#DIV/0!</v>
      </c>
      <c r="Q222" s="47" t="e">
        <f t="shared" si="47"/>
        <v>#DIV/0!</v>
      </c>
      <c r="R222" s="47" t="e">
        <f t="shared" si="48"/>
        <v>#DIV/0!</v>
      </c>
      <c r="S222" s="47" t="e">
        <f t="shared" si="43"/>
        <v>#DIV/0!</v>
      </c>
      <c r="T222" s="47" t="e">
        <f t="shared" si="49"/>
        <v>#DIV/0!</v>
      </c>
      <c r="U222" s="47" t="e">
        <f t="shared" si="50"/>
        <v>#DIV/0!</v>
      </c>
      <c r="V222" s="47" t="e">
        <f t="shared" si="51"/>
        <v>#DIV/0!</v>
      </c>
      <c r="W222" s="47" t="e">
        <f t="shared" si="52"/>
        <v>#DIV/0!</v>
      </c>
      <c r="X222" s="47" t="e">
        <f t="shared" si="53"/>
        <v>#DIV/0!</v>
      </c>
      <c r="Y222" s="74" t="e">
        <f t="shared" si="54"/>
        <v>#DIV/0!</v>
      </c>
      <c r="Z222" s="48" t="e">
        <f t="shared" si="55"/>
        <v>#DIV/0!</v>
      </c>
      <c r="AA222" s="47" t="e">
        <f t="shared" si="56"/>
        <v>#DIV/0!</v>
      </c>
    </row>
    <row r="223" spans="1:27" x14ac:dyDescent="0.3">
      <c r="A223" s="19" t="s">
        <v>515</v>
      </c>
      <c r="B223" s="16" t="s">
        <v>526</v>
      </c>
      <c r="C223" s="90" t="b">
        <v>0</v>
      </c>
      <c r="D223" s="78" t="b">
        <v>0</v>
      </c>
      <c r="E223" s="78"/>
      <c r="F223" s="78"/>
      <c r="G223" s="78"/>
      <c r="H223" s="78"/>
      <c r="I223" s="78"/>
      <c r="J223" s="78"/>
      <c r="K223" s="78"/>
      <c r="L223" s="78"/>
      <c r="M223" s="78"/>
      <c r="N223" s="47" t="e">
        <f t="shared" si="44"/>
        <v>#DIV/0!</v>
      </c>
      <c r="O223" s="47" t="e">
        <f t="shared" si="45"/>
        <v>#DIV/0!</v>
      </c>
      <c r="P223" s="47" t="e">
        <f t="shared" si="46"/>
        <v>#DIV/0!</v>
      </c>
      <c r="Q223" s="47" t="e">
        <f t="shared" si="47"/>
        <v>#DIV/0!</v>
      </c>
      <c r="R223" s="47" t="e">
        <f t="shared" si="48"/>
        <v>#DIV/0!</v>
      </c>
      <c r="S223" s="47" t="e">
        <f t="shared" si="43"/>
        <v>#DIV/0!</v>
      </c>
      <c r="T223" s="47" t="e">
        <f t="shared" si="49"/>
        <v>#DIV/0!</v>
      </c>
      <c r="U223" s="47" t="e">
        <f t="shared" si="50"/>
        <v>#DIV/0!</v>
      </c>
      <c r="V223" s="47" t="e">
        <f t="shared" si="51"/>
        <v>#DIV/0!</v>
      </c>
      <c r="W223" s="47" t="e">
        <f t="shared" si="52"/>
        <v>#DIV/0!</v>
      </c>
      <c r="X223" s="47" t="e">
        <f t="shared" si="53"/>
        <v>#DIV/0!</v>
      </c>
      <c r="Y223" s="74" t="e">
        <f t="shared" si="54"/>
        <v>#DIV/0!</v>
      </c>
      <c r="Z223" s="48" t="e">
        <f t="shared" si="55"/>
        <v>#DIV/0!</v>
      </c>
      <c r="AA223" s="47" t="e">
        <f t="shared" si="56"/>
        <v>#DIV/0!</v>
      </c>
    </row>
    <row r="224" spans="1:27" x14ac:dyDescent="0.3">
      <c r="A224" s="19" t="s">
        <v>515</v>
      </c>
      <c r="B224" s="16" t="s">
        <v>528</v>
      </c>
      <c r="C224" s="90" t="b">
        <v>0</v>
      </c>
      <c r="D224" s="78" t="b">
        <v>0</v>
      </c>
      <c r="E224" s="78"/>
      <c r="F224" s="78"/>
      <c r="G224" s="78"/>
      <c r="H224" s="78"/>
      <c r="I224" s="78"/>
      <c r="J224" s="78"/>
      <c r="K224" s="78"/>
      <c r="L224" s="78"/>
      <c r="M224" s="78"/>
      <c r="N224" s="47" t="e">
        <f t="shared" si="44"/>
        <v>#DIV/0!</v>
      </c>
      <c r="O224" s="47" t="e">
        <f t="shared" si="45"/>
        <v>#DIV/0!</v>
      </c>
      <c r="P224" s="47" t="e">
        <f t="shared" si="46"/>
        <v>#DIV/0!</v>
      </c>
      <c r="Q224" s="47" t="e">
        <f t="shared" si="47"/>
        <v>#DIV/0!</v>
      </c>
      <c r="R224" s="47" t="e">
        <f t="shared" si="48"/>
        <v>#DIV/0!</v>
      </c>
      <c r="S224" s="47" t="e">
        <f t="shared" si="43"/>
        <v>#DIV/0!</v>
      </c>
      <c r="T224" s="47" t="e">
        <f t="shared" si="49"/>
        <v>#DIV/0!</v>
      </c>
      <c r="U224" s="47" t="e">
        <f t="shared" si="50"/>
        <v>#DIV/0!</v>
      </c>
      <c r="V224" s="47" t="e">
        <f t="shared" si="51"/>
        <v>#DIV/0!</v>
      </c>
      <c r="W224" s="47" t="e">
        <f t="shared" si="52"/>
        <v>#DIV/0!</v>
      </c>
      <c r="X224" s="47" t="e">
        <f t="shared" si="53"/>
        <v>#DIV/0!</v>
      </c>
      <c r="Y224" s="74" t="e">
        <f t="shared" si="54"/>
        <v>#DIV/0!</v>
      </c>
      <c r="Z224" s="48" t="e">
        <f t="shared" si="55"/>
        <v>#DIV/0!</v>
      </c>
      <c r="AA224" s="47" t="e">
        <f t="shared" si="56"/>
        <v>#DIV/0!</v>
      </c>
    </row>
    <row r="225" spans="1:27" x14ac:dyDescent="0.3">
      <c r="A225" s="19" t="s">
        <v>515</v>
      </c>
      <c r="B225" s="16" t="s">
        <v>530</v>
      </c>
      <c r="C225" s="90" t="b">
        <v>0</v>
      </c>
      <c r="D225" s="78" t="b">
        <v>1</v>
      </c>
      <c r="E225" s="78">
        <v>0</v>
      </c>
      <c r="F225" s="78"/>
      <c r="G225" s="143">
        <v>1</v>
      </c>
      <c r="H225" s="143"/>
      <c r="I225" s="143">
        <v>1</v>
      </c>
      <c r="J225" s="143">
        <v>0</v>
      </c>
      <c r="K225" s="78"/>
      <c r="L225" s="78"/>
      <c r="M225" s="78"/>
      <c r="N225" s="47" t="e">
        <f t="shared" si="44"/>
        <v>#DIV/0!</v>
      </c>
      <c r="O225" s="47" t="e">
        <f t="shared" si="45"/>
        <v>#DIV/0!</v>
      </c>
      <c r="P225" s="47" t="e">
        <f t="shared" si="46"/>
        <v>#DIV/0!</v>
      </c>
      <c r="Q225" s="47" t="e">
        <f t="shared" si="47"/>
        <v>#DIV/0!</v>
      </c>
      <c r="R225" s="47" t="e">
        <f t="shared" si="48"/>
        <v>#DIV/0!</v>
      </c>
      <c r="S225" s="47" t="e">
        <f t="shared" si="43"/>
        <v>#DIV/0!</v>
      </c>
      <c r="T225" s="47" t="e">
        <f t="shared" si="49"/>
        <v>#DIV/0!</v>
      </c>
      <c r="U225" s="47" t="e">
        <f t="shared" si="50"/>
        <v>#DIV/0!</v>
      </c>
      <c r="V225" s="47" t="e">
        <f t="shared" si="51"/>
        <v>#DIV/0!</v>
      </c>
      <c r="W225" s="47" t="e">
        <f t="shared" si="52"/>
        <v>#DIV/0!</v>
      </c>
      <c r="X225" s="47" t="e">
        <f t="shared" si="53"/>
        <v>#DIV/0!</v>
      </c>
      <c r="Y225" s="74" t="e">
        <f t="shared" si="54"/>
        <v>#DIV/0!</v>
      </c>
      <c r="Z225" s="48" t="e">
        <f t="shared" si="55"/>
        <v>#DIV/0!</v>
      </c>
      <c r="AA225" s="47" t="e">
        <f t="shared" si="56"/>
        <v>#DIV/0!</v>
      </c>
    </row>
    <row r="226" spans="1:27" x14ac:dyDescent="0.3">
      <c r="A226" s="19" t="s">
        <v>515</v>
      </c>
      <c r="B226" s="16" t="s">
        <v>534</v>
      </c>
      <c r="C226" s="90" t="b">
        <v>0</v>
      </c>
      <c r="D226" s="78" t="b">
        <v>1</v>
      </c>
      <c r="E226" s="78">
        <v>0</v>
      </c>
      <c r="F226" s="78"/>
      <c r="G226" s="143">
        <v>1</v>
      </c>
      <c r="H226" s="143"/>
      <c r="I226" s="143">
        <v>1</v>
      </c>
      <c r="J226" s="143">
        <v>0</v>
      </c>
      <c r="K226" s="78"/>
      <c r="L226" s="78"/>
      <c r="M226" s="78"/>
      <c r="N226" s="47" t="e">
        <f t="shared" si="44"/>
        <v>#DIV/0!</v>
      </c>
      <c r="O226" s="47" t="e">
        <f t="shared" si="45"/>
        <v>#DIV/0!</v>
      </c>
      <c r="P226" s="47" t="e">
        <f t="shared" si="46"/>
        <v>#DIV/0!</v>
      </c>
      <c r="Q226" s="47" t="e">
        <f t="shared" si="47"/>
        <v>#DIV/0!</v>
      </c>
      <c r="R226" s="47" t="e">
        <f t="shared" si="48"/>
        <v>#DIV/0!</v>
      </c>
      <c r="S226" s="47" t="e">
        <f t="shared" si="43"/>
        <v>#DIV/0!</v>
      </c>
      <c r="T226" s="47" t="e">
        <f t="shared" si="49"/>
        <v>#DIV/0!</v>
      </c>
      <c r="U226" s="47" t="e">
        <f t="shared" si="50"/>
        <v>#DIV/0!</v>
      </c>
      <c r="V226" s="47" t="e">
        <f t="shared" si="51"/>
        <v>#DIV/0!</v>
      </c>
      <c r="W226" s="47" t="e">
        <f t="shared" si="52"/>
        <v>#DIV/0!</v>
      </c>
      <c r="X226" s="47" t="e">
        <f t="shared" si="53"/>
        <v>#DIV/0!</v>
      </c>
      <c r="Y226" s="74" t="e">
        <f t="shared" si="54"/>
        <v>#DIV/0!</v>
      </c>
      <c r="Z226" s="48" t="e">
        <f t="shared" si="55"/>
        <v>#DIV/0!</v>
      </c>
      <c r="AA226" s="47" t="e">
        <f t="shared" si="56"/>
        <v>#DIV/0!</v>
      </c>
    </row>
    <row r="227" spans="1:27" x14ac:dyDescent="0.3">
      <c r="A227" s="19" t="s">
        <v>515</v>
      </c>
      <c r="B227" s="16" t="s">
        <v>535</v>
      </c>
      <c r="C227" s="90" t="b">
        <v>0</v>
      </c>
      <c r="D227" s="78" t="b">
        <v>0</v>
      </c>
      <c r="E227" s="78"/>
      <c r="F227" s="78"/>
      <c r="G227" s="78"/>
      <c r="H227" s="78"/>
      <c r="I227" s="78"/>
      <c r="J227" s="78"/>
      <c r="K227" s="78"/>
      <c r="L227" s="78"/>
      <c r="M227" s="78"/>
      <c r="N227" s="47" t="e">
        <f t="shared" si="44"/>
        <v>#DIV/0!</v>
      </c>
      <c r="O227" s="47" t="e">
        <f t="shared" si="45"/>
        <v>#DIV/0!</v>
      </c>
      <c r="P227" s="47" t="e">
        <f t="shared" si="46"/>
        <v>#DIV/0!</v>
      </c>
      <c r="Q227" s="47" t="e">
        <f t="shared" si="47"/>
        <v>#DIV/0!</v>
      </c>
      <c r="R227" s="47" t="e">
        <f t="shared" si="48"/>
        <v>#DIV/0!</v>
      </c>
      <c r="S227" s="47" t="e">
        <f t="shared" si="43"/>
        <v>#DIV/0!</v>
      </c>
      <c r="T227" s="47" t="e">
        <f t="shared" si="49"/>
        <v>#DIV/0!</v>
      </c>
      <c r="U227" s="47" t="e">
        <f t="shared" si="50"/>
        <v>#DIV/0!</v>
      </c>
      <c r="V227" s="47" t="e">
        <f t="shared" si="51"/>
        <v>#DIV/0!</v>
      </c>
      <c r="W227" s="47" t="e">
        <f t="shared" si="52"/>
        <v>#DIV/0!</v>
      </c>
      <c r="X227" s="47" t="e">
        <f t="shared" si="53"/>
        <v>#DIV/0!</v>
      </c>
      <c r="Y227" s="74" t="e">
        <f t="shared" si="54"/>
        <v>#DIV/0!</v>
      </c>
      <c r="Z227" s="48" t="e">
        <f t="shared" si="55"/>
        <v>#DIV/0!</v>
      </c>
      <c r="AA227" s="47" t="e">
        <f t="shared" si="56"/>
        <v>#DIV/0!</v>
      </c>
    </row>
    <row r="228" spans="1:27" x14ac:dyDescent="0.3">
      <c r="A228" s="19" t="s">
        <v>515</v>
      </c>
      <c r="B228" s="16" t="s">
        <v>537</v>
      </c>
      <c r="C228" s="90" t="b">
        <v>0</v>
      </c>
      <c r="D228" s="78" t="b">
        <v>0</v>
      </c>
      <c r="E228" s="78"/>
      <c r="F228" s="78"/>
      <c r="G228" s="78"/>
      <c r="H228" s="78"/>
      <c r="I228" s="78"/>
      <c r="J228" s="78"/>
      <c r="K228" s="78"/>
      <c r="L228" s="78"/>
      <c r="M228" s="78"/>
      <c r="N228" s="47" t="e">
        <f t="shared" si="44"/>
        <v>#DIV/0!</v>
      </c>
      <c r="O228" s="47" t="e">
        <f t="shared" si="45"/>
        <v>#DIV/0!</v>
      </c>
      <c r="P228" s="47" t="e">
        <f t="shared" si="46"/>
        <v>#DIV/0!</v>
      </c>
      <c r="Q228" s="47" t="e">
        <f t="shared" si="47"/>
        <v>#DIV/0!</v>
      </c>
      <c r="R228" s="47" t="e">
        <f t="shared" si="48"/>
        <v>#DIV/0!</v>
      </c>
      <c r="S228" s="47" t="e">
        <f t="shared" si="43"/>
        <v>#DIV/0!</v>
      </c>
      <c r="T228" s="47" t="e">
        <f t="shared" si="49"/>
        <v>#DIV/0!</v>
      </c>
      <c r="U228" s="47" t="e">
        <f t="shared" si="50"/>
        <v>#DIV/0!</v>
      </c>
      <c r="V228" s="47" t="e">
        <f t="shared" si="51"/>
        <v>#DIV/0!</v>
      </c>
      <c r="W228" s="47" t="e">
        <f t="shared" si="52"/>
        <v>#DIV/0!</v>
      </c>
      <c r="X228" s="47" t="e">
        <f t="shared" si="53"/>
        <v>#DIV/0!</v>
      </c>
      <c r="Y228" s="74" t="e">
        <f t="shared" si="54"/>
        <v>#DIV/0!</v>
      </c>
      <c r="Z228" s="48" t="e">
        <f t="shared" si="55"/>
        <v>#DIV/0!</v>
      </c>
      <c r="AA228" s="47" t="e">
        <f t="shared" si="56"/>
        <v>#DIV/0!</v>
      </c>
    </row>
    <row r="229" spans="1:27" x14ac:dyDescent="0.3">
      <c r="A229" s="19" t="s">
        <v>515</v>
      </c>
      <c r="B229" s="16" t="s">
        <v>539</v>
      </c>
      <c r="C229" s="90" t="b">
        <v>0</v>
      </c>
      <c r="D229" s="78" t="b">
        <v>0</v>
      </c>
      <c r="E229" s="78"/>
      <c r="F229" s="78"/>
      <c r="G229" s="78"/>
      <c r="H229" s="78"/>
      <c r="I229" s="78"/>
      <c r="J229" s="78"/>
      <c r="K229" s="78"/>
      <c r="L229" s="78"/>
      <c r="M229" s="78"/>
      <c r="N229" s="47" t="e">
        <f t="shared" si="44"/>
        <v>#DIV/0!</v>
      </c>
      <c r="O229" s="47" t="e">
        <f t="shared" si="45"/>
        <v>#DIV/0!</v>
      </c>
      <c r="P229" s="47" t="e">
        <f t="shared" si="46"/>
        <v>#DIV/0!</v>
      </c>
      <c r="Q229" s="47" t="e">
        <f t="shared" si="47"/>
        <v>#DIV/0!</v>
      </c>
      <c r="R229" s="47" t="e">
        <f t="shared" si="48"/>
        <v>#DIV/0!</v>
      </c>
      <c r="S229" s="47" t="e">
        <f t="shared" si="43"/>
        <v>#DIV/0!</v>
      </c>
      <c r="T229" s="47" t="e">
        <f t="shared" si="49"/>
        <v>#DIV/0!</v>
      </c>
      <c r="U229" s="47" t="e">
        <f t="shared" si="50"/>
        <v>#DIV/0!</v>
      </c>
      <c r="V229" s="47" t="e">
        <f t="shared" si="51"/>
        <v>#DIV/0!</v>
      </c>
      <c r="W229" s="47" t="e">
        <f t="shared" si="52"/>
        <v>#DIV/0!</v>
      </c>
      <c r="X229" s="47" t="e">
        <f t="shared" si="53"/>
        <v>#DIV/0!</v>
      </c>
      <c r="Y229" s="74" t="e">
        <f t="shared" si="54"/>
        <v>#DIV/0!</v>
      </c>
      <c r="Z229" s="48" t="e">
        <f t="shared" si="55"/>
        <v>#DIV/0!</v>
      </c>
      <c r="AA229" s="47" t="e">
        <f t="shared" si="56"/>
        <v>#DIV/0!</v>
      </c>
    </row>
    <row r="230" spans="1:27" x14ac:dyDescent="0.3">
      <c r="A230" s="19" t="s">
        <v>515</v>
      </c>
      <c r="B230" s="16" t="s">
        <v>541</v>
      </c>
      <c r="C230" s="90" t="b">
        <v>0</v>
      </c>
      <c r="D230" s="78" t="b">
        <v>0</v>
      </c>
      <c r="E230" s="78"/>
      <c r="F230" s="78"/>
      <c r="G230" s="78"/>
      <c r="H230" s="78"/>
      <c r="I230" s="78"/>
      <c r="J230" s="78"/>
      <c r="K230" s="78"/>
      <c r="L230" s="78"/>
      <c r="M230" s="78"/>
      <c r="N230" s="47" t="e">
        <f t="shared" si="44"/>
        <v>#DIV/0!</v>
      </c>
      <c r="O230" s="47" t="e">
        <f t="shared" si="45"/>
        <v>#DIV/0!</v>
      </c>
      <c r="P230" s="47" t="e">
        <f t="shared" si="46"/>
        <v>#DIV/0!</v>
      </c>
      <c r="Q230" s="47" t="e">
        <f t="shared" si="47"/>
        <v>#DIV/0!</v>
      </c>
      <c r="R230" s="47" t="e">
        <f t="shared" si="48"/>
        <v>#DIV/0!</v>
      </c>
      <c r="S230" s="47" t="e">
        <f t="shared" si="43"/>
        <v>#DIV/0!</v>
      </c>
      <c r="T230" s="47" t="e">
        <f t="shared" si="49"/>
        <v>#DIV/0!</v>
      </c>
      <c r="U230" s="47" t="e">
        <f t="shared" si="50"/>
        <v>#DIV/0!</v>
      </c>
      <c r="V230" s="47" t="e">
        <f t="shared" si="51"/>
        <v>#DIV/0!</v>
      </c>
      <c r="W230" s="47" t="e">
        <f t="shared" si="52"/>
        <v>#DIV/0!</v>
      </c>
      <c r="X230" s="47" t="e">
        <f t="shared" si="53"/>
        <v>#DIV/0!</v>
      </c>
      <c r="Y230" s="74" t="e">
        <f t="shared" si="54"/>
        <v>#DIV/0!</v>
      </c>
      <c r="Z230" s="48" t="e">
        <f t="shared" si="55"/>
        <v>#DIV/0!</v>
      </c>
      <c r="AA230" s="47" t="e">
        <f t="shared" si="56"/>
        <v>#DIV/0!</v>
      </c>
    </row>
    <row r="231" spans="1:27" x14ac:dyDescent="0.3">
      <c r="A231" s="19" t="s">
        <v>515</v>
      </c>
      <c r="B231" s="16" t="s">
        <v>543</v>
      </c>
      <c r="C231" s="90" t="b">
        <v>0</v>
      </c>
      <c r="D231" s="78" t="b">
        <v>0</v>
      </c>
      <c r="E231" s="78"/>
      <c r="F231" s="78"/>
      <c r="G231" s="78"/>
      <c r="H231" s="78"/>
      <c r="I231" s="78"/>
      <c r="J231" s="78"/>
      <c r="K231" s="78"/>
      <c r="L231" s="78"/>
      <c r="M231" s="78"/>
      <c r="N231" s="47" t="e">
        <f t="shared" si="44"/>
        <v>#DIV/0!</v>
      </c>
      <c r="O231" s="47" t="e">
        <f t="shared" si="45"/>
        <v>#DIV/0!</v>
      </c>
      <c r="P231" s="47" t="e">
        <f t="shared" si="46"/>
        <v>#DIV/0!</v>
      </c>
      <c r="Q231" s="47" t="e">
        <f t="shared" si="47"/>
        <v>#DIV/0!</v>
      </c>
      <c r="R231" s="47" t="e">
        <f t="shared" si="48"/>
        <v>#DIV/0!</v>
      </c>
      <c r="S231" s="47" t="e">
        <f t="shared" si="43"/>
        <v>#DIV/0!</v>
      </c>
      <c r="T231" s="47" t="e">
        <f t="shared" si="49"/>
        <v>#DIV/0!</v>
      </c>
      <c r="U231" s="47" t="e">
        <f t="shared" si="50"/>
        <v>#DIV/0!</v>
      </c>
      <c r="V231" s="47" t="e">
        <f t="shared" si="51"/>
        <v>#DIV/0!</v>
      </c>
      <c r="W231" s="47" t="e">
        <f t="shared" si="52"/>
        <v>#DIV/0!</v>
      </c>
      <c r="X231" s="47" t="e">
        <f t="shared" si="53"/>
        <v>#DIV/0!</v>
      </c>
      <c r="Y231" s="74" t="e">
        <f t="shared" si="54"/>
        <v>#DIV/0!</v>
      </c>
      <c r="Z231" s="48" t="e">
        <f t="shared" si="55"/>
        <v>#DIV/0!</v>
      </c>
      <c r="AA231" s="47" t="e">
        <f t="shared" si="56"/>
        <v>#DIV/0!</v>
      </c>
    </row>
    <row r="232" spans="1:27" x14ac:dyDescent="0.3">
      <c r="A232" s="19" t="s">
        <v>515</v>
      </c>
      <c r="B232" s="16" t="s">
        <v>547</v>
      </c>
      <c r="C232" s="90" t="b">
        <v>0</v>
      </c>
      <c r="D232" s="78" t="b">
        <v>1</v>
      </c>
      <c r="E232" s="78">
        <v>0</v>
      </c>
      <c r="F232" s="78"/>
      <c r="G232" s="143">
        <v>1</v>
      </c>
      <c r="H232" s="143"/>
      <c r="I232" s="143">
        <v>1</v>
      </c>
      <c r="J232" s="143">
        <v>0</v>
      </c>
      <c r="K232" s="78"/>
      <c r="L232" s="78"/>
      <c r="M232" s="78"/>
      <c r="N232" s="47" t="e">
        <f t="shared" si="44"/>
        <v>#DIV/0!</v>
      </c>
      <c r="O232" s="47" t="e">
        <f t="shared" si="45"/>
        <v>#DIV/0!</v>
      </c>
      <c r="P232" s="47" t="e">
        <f t="shared" si="46"/>
        <v>#DIV/0!</v>
      </c>
      <c r="Q232" s="47" t="e">
        <f t="shared" si="47"/>
        <v>#DIV/0!</v>
      </c>
      <c r="R232" s="47" t="e">
        <f t="shared" si="48"/>
        <v>#DIV/0!</v>
      </c>
      <c r="S232" s="47" t="e">
        <f t="shared" si="43"/>
        <v>#DIV/0!</v>
      </c>
      <c r="T232" s="47" t="e">
        <f t="shared" si="49"/>
        <v>#DIV/0!</v>
      </c>
      <c r="U232" s="47" t="e">
        <f t="shared" si="50"/>
        <v>#DIV/0!</v>
      </c>
      <c r="V232" s="47" t="e">
        <f t="shared" si="51"/>
        <v>#DIV/0!</v>
      </c>
      <c r="W232" s="47" t="e">
        <f t="shared" si="52"/>
        <v>#DIV/0!</v>
      </c>
      <c r="X232" s="47" t="e">
        <f t="shared" si="53"/>
        <v>#DIV/0!</v>
      </c>
      <c r="Y232" s="74" t="e">
        <f t="shared" si="54"/>
        <v>#DIV/0!</v>
      </c>
      <c r="Z232" s="48" t="e">
        <f t="shared" si="55"/>
        <v>#DIV/0!</v>
      </c>
      <c r="AA232" s="47" t="e">
        <f t="shared" si="56"/>
        <v>#DIV/0!</v>
      </c>
    </row>
    <row r="233" spans="1:27" x14ac:dyDescent="0.3">
      <c r="A233" s="19" t="s">
        <v>515</v>
      </c>
      <c r="B233" s="16" t="s">
        <v>548</v>
      </c>
      <c r="C233" s="90" t="b">
        <v>0</v>
      </c>
      <c r="D233" s="78" t="b">
        <v>0</v>
      </c>
      <c r="E233" s="78"/>
      <c r="F233" s="78"/>
      <c r="G233" s="78"/>
      <c r="H233" s="78"/>
      <c r="I233" s="78"/>
      <c r="J233" s="78"/>
      <c r="K233" s="78"/>
      <c r="L233" s="78"/>
      <c r="M233" s="78"/>
      <c r="N233" s="47" t="e">
        <f t="shared" si="44"/>
        <v>#DIV/0!</v>
      </c>
      <c r="O233" s="47" t="e">
        <f t="shared" si="45"/>
        <v>#DIV/0!</v>
      </c>
      <c r="P233" s="47" t="e">
        <f t="shared" si="46"/>
        <v>#DIV/0!</v>
      </c>
      <c r="Q233" s="47" t="e">
        <f t="shared" si="47"/>
        <v>#DIV/0!</v>
      </c>
      <c r="R233" s="47" t="e">
        <f t="shared" si="48"/>
        <v>#DIV/0!</v>
      </c>
      <c r="S233" s="47" t="e">
        <f t="shared" si="43"/>
        <v>#DIV/0!</v>
      </c>
      <c r="T233" s="47" t="e">
        <f t="shared" si="49"/>
        <v>#DIV/0!</v>
      </c>
      <c r="U233" s="47" t="e">
        <f t="shared" si="50"/>
        <v>#DIV/0!</v>
      </c>
      <c r="V233" s="47" t="e">
        <f t="shared" si="51"/>
        <v>#DIV/0!</v>
      </c>
      <c r="W233" s="47" t="e">
        <f t="shared" si="52"/>
        <v>#DIV/0!</v>
      </c>
      <c r="X233" s="47" t="e">
        <f t="shared" si="53"/>
        <v>#DIV/0!</v>
      </c>
      <c r="Y233" s="74" t="e">
        <f t="shared" si="54"/>
        <v>#DIV/0!</v>
      </c>
      <c r="Z233" s="48" t="e">
        <f t="shared" si="55"/>
        <v>#DIV/0!</v>
      </c>
      <c r="AA233" s="47" t="e">
        <f t="shared" si="56"/>
        <v>#DIV/0!</v>
      </c>
    </row>
    <row r="234" spans="1:27" x14ac:dyDescent="0.3">
      <c r="A234" s="19" t="s">
        <v>515</v>
      </c>
      <c r="B234" s="16" t="s">
        <v>552</v>
      </c>
      <c r="C234" s="90" t="b">
        <v>0</v>
      </c>
      <c r="D234" s="78" t="b">
        <v>0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47" t="e">
        <f t="shared" si="44"/>
        <v>#DIV/0!</v>
      </c>
      <c r="O234" s="47" t="e">
        <f t="shared" si="45"/>
        <v>#DIV/0!</v>
      </c>
      <c r="P234" s="47" t="e">
        <f t="shared" si="46"/>
        <v>#DIV/0!</v>
      </c>
      <c r="Q234" s="47" t="e">
        <f t="shared" si="47"/>
        <v>#DIV/0!</v>
      </c>
      <c r="R234" s="47" t="e">
        <f t="shared" si="48"/>
        <v>#DIV/0!</v>
      </c>
      <c r="S234" s="47" t="e">
        <f t="shared" ref="S234:S297" si="57">M234/MAX($SP$6:$SP$335)</f>
        <v>#DIV/0!</v>
      </c>
      <c r="T234" s="47" t="e">
        <f t="shared" si="49"/>
        <v>#DIV/0!</v>
      </c>
      <c r="U234" s="47" t="e">
        <f t="shared" si="50"/>
        <v>#DIV/0!</v>
      </c>
      <c r="V234" s="47" t="e">
        <f t="shared" si="51"/>
        <v>#DIV/0!</v>
      </c>
      <c r="W234" s="47" t="e">
        <f t="shared" si="52"/>
        <v>#DIV/0!</v>
      </c>
      <c r="X234" s="47" t="e">
        <f t="shared" si="53"/>
        <v>#DIV/0!</v>
      </c>
      <c r="Y234" s="74" t="e">
        <f t="shared" si="54"/>
        <v>#DIV/0!</v>
      </c>
      <c r="Z234" s="48" t="e">
        <f t="shared" si="55"/>
        <v>#DIV/0!</v>
      </c>
      <c r="AA234" s="47" t="e">
        <f t="shared" si="56"/>
        <v>#DIV/0!</v>
      </c>
    </row>
    <row r="235" spans="1:27" x14ac:dyDescent="0.3">
      <c r="A235" s="19" t="s">
        <v>515</v>
      </c>
      <c r="B235" s="16" t="s">
        <v>553</v>
      </c>
      <c r="C235" s="90" t="b">
        <v>0</v>
      </c>
      <c r="D235" s="78" t="b">
        <v>0</v>
      </c>
      <c r="E235" s="78"/>
      <c r="F235" s="78"/>
      <c r="G235" s="78"/>
      <c r="H235" s="78"/>
      <c r="I235" s="78"/>
      <c r="J235" s="78"/>
      <c r="K235" s="78"/>
      <c r="L235" s="78"/>
      <c r="M235" s="78"/>
      <c r="N235" s="47" t="e">
        <f t="shared" si="44"/>
        <v>#DIV/0!</v>
      </c>
      <c r="O235" s="47" t="e">
        <f t="shared" si="45"/>
        <v>#DIV/0!</v>
      </c>
      <c r="P235" s="47" t="e">
        <f t="shared" si="46"/>
        <v>#DIV/0!</v>
      </c>
      <c r="Q235" s="47" t="e">
        <f t="shared" si="47"/>
        <v>#DIV/0!</v>
      </c>
      <c r="R235" s="47" t="e">
        <f t="shared" si="48"/>
        <v>#DIV/0!</v>
      </c>
      <c r="S235" s="47" t="e">
        <f t="shared" si="57"/>
        <v>#DIV/0!</v>
      </c>
      <c r="T235" s="47" t="e">
        <f t="shared" si="49"/>
        <v>#DIV/0!</v>
      </c>
      <c r="U235" s="47" t="e">
        <f t="shared" si="50"/>
        <v>#DIV/0!</v>
      </c>
      <c r="V235" s="47" t="e">
        <f t="shared" si="51"/>
        <v>#DIV/0!</v>
      </c>
      <c r="W235" s="47" t="e">
        <f t="shared" si="52"/>
        <v>#DIV/0!</v>
      </c>
      <c r="X235" s="47" t="e">
        <f t="shared" si="53"/>
        <v>#DIV/0!</v>
      </c>
      <c r="Y235" s="74" t="e">
        <f t="shared" si="54"/>
        <v>#DIV/0!</v>
      </c>
      <c r="Z235" s="48" t="e">
        <f t="shared" si="55"/>
        <v>#DIV/0!</v>
      </c>
      <c r="AA235" s="47" t="e">
        <f t="shared" si="56"/>
        <v>#DIV/0!</v>
      </c>
    </row>
    <row r="236" spans="1:27" x14ac:dyDescent="0.3">
      <c r="A236" s="19" t="s">
        <v>515</v>
      </c>
      <c r="B236" s="16" t="s">
        <v>555</v>
      </c>
      <c r="C236" s="90" t="b">
        <v>0</v>
      </c>
      <c r="D236" s="78" t="b">
        <v>0</v>
      </c>
      <c r="E236" s="78"/>
      <c r="F236" s="78"/>
      <c r="G236" s="78"/>
      <c r="H236" s="78"/>
      <c r="I236" s="78"/>
      <c r="J236" s="78"/>
      <c r="K236" s="78"/>
      <c r="L236" s="78"/>
      <c r="M236" s="78"/>
      <c r="N236" s="47" t="e">
        <f t="shared" si="44"/>
        <v>#DIV/0!</v>
      </c>
      <c r="O236" s="47" t="e">
        <f t="shared" si="45"/>
        <v>#DIV/0!</v>
      </c>
      <c r="P236" s="47" t="e">
        <f t="shared" si="46"/>
        <v>#DIV/0!</v>
      </c>
      <c r="Q236" s="47" t="e">
        <f t="shared" si="47"/>
        <v>#DIV/0!</v>
      </c>
      <c r="R236" s="47" t="e">
        <f t="shared" si="48"/>
        <v>#DIV/0!</v>
      </c>
      <c r="S236" s="47" t="e">
        <f t="shared" si="57"/>
        <v>#DIV/0!</v>
      </c>
      <c r="T236" s="47" t="e">
        <f t="shared" si="49"/>
        <v>#DIV/0!</v>
      </c>
      <c r="U236" s="47" t="e">
        <f t="shared" si="50"/>
        <v>#DIV/0!</v>
      </c>
      <c r="V236" s="47" t="e">
        <f t="shared" si="51"/>
        <v>#DIV/0!</v>
      </c>
      <c r="W236" s="47" t="e">
        <f t="shared" si="52"/>
        <v>#DIV/0!</v>
      </c>
      <c r="X236" s="47" t="e">
        <f t="shared" si="53"/>
        <v>#DIV/0!</v>
      </c>
      <c r="Y236" s="74" t="e">
        <f t="shared" si="54"/>
        <v>#DIV/0!</v>
      </c>
      <c r="Z236" s="48" t="e">
        <f t="shared" si="55"/>
        <v>#DIV/0!</v>
      </c>
      <c r="AA236" s="47" t="e">
        <f t="shared" si="56"/>
        <v>#DIV/0!</v>
      </c>
    </row>
    <row r="237" spans="1:27" x14ac:dyDescent="0.3">
      <c r="A237" s="19" t="s">
        <v>515</v>
      </c>
      <c r="B237" s="16" t="s">
        <v>559</v>
      </c>
      <c r="C237" s="90" t="b">
        <v>0</v>
      </c>
      <c r="D237" s="78" t="b">
        <v>1</v>
      </c>
      <c r="E237" s="78">
        <v>0</v>
      </c>
      <c r="F237" s="78"/>
      <c r="G237" s="143">
        <v>2</v>
      </c>
      <c r="H237" s="143"/>
      <c r="I237" s="143">
        <v>2</v>
      </c>
      <c r="J237" s="143">
        <v>0</v>
      </c>
      <c r="K237" s="78"/>
      <c r="L237" s="78"/>
      <c r="M237" s="78"/>
      <c r="N237" s="47" t="e">
        <f t="shared" si="44"/>
        <v>#DIV/0!</v>
      </c>
      <c r="O237" s="47" t="e">
        <f t="shared" si="45"/>
        <v>#DIV/0!</v>
      </c>
      <c r="P237" s="47" t="e">
        <f t="shared" si="46"/>
        <v>#DIV/0!</v>
      </c>
      <c r="Q237" s="47" t="e">
        <f t="shared" si="47"/>
        <v>#DIV/0!</v>
      </c>
      <c r="R237" s="47" t="e">
        <f t="shared" si="48"/>
        <v>#DIV/0!</v>
      </c>
      <c r="S237" s="47" t="e">
        <f t="shared" si="57"/>
        <v>#DIV/0!</v>
      </c>
      <c r="T237" s="47" t="e">
        <f t="shared" si="49"/>
        <v>#DIV/0!</v>
      </c>
      <c r="U237" s="47" t="e">
        <f t="shared" si="50"/>
        <v>#DIV/0!</v>
      </c>
      <c r="V237" s="47" t="e">
        <f t="shared" si="51"/>
        <v>#DIV/0!</v>
      </c>
      <c r="W237" s="47" t="e">
        <f t="shared" si="52"/>
        <v>#DIV/0!</v>
      </c>
      <c r="X237" s="47" t="e">
        <f t="shared" si="53"/>
        <v>#DIV/0!</v>
      </c>
      <c r="Y237" s="74" t="e">
        <f t="shared" si="54"/>
        <v>#DIV/0!</v>
      </c>
      <c r="Z237" s="48" t="e">
        <f t="shared" si="55"/>
        <v>#DIV/0!</v>
      </c>
      <c r="AA237" s="47" t="e">
        <f t="shared" si="56"/>
        <v>#DIV/0!</v>
      </c>
    </row>
    <row r="238" spans="1:27" x14ac:dyDescent="0.3">
      <c r="A238" s="19" t="s">
        <v>515</v>
      </c>
      <c r="B238" s="16" t="s">
        <v>560</v>
      </c>
      <c r="C238" s="90" t="b">
        <v>0</v>
      </c>
      <c r="D238" s="78" t="b">
        <v>1</v>
      </c>
      <c r="E238" s="78">
        <v>0</v>
      </c>
      <c r="F238" s="78"/>
      <c r="G238" s="143">
        <v>2</v>
      </c>
      <c r="H238" s="143"/>
      <c r="I238" s="143">
        <v>2</v>
      </c>
      <c r="J238" s="143">
        <v>0</v>
      </c>
      <c r="K238" s="78"/>
      <c r="L238" s="78"/>
      <c r="M238" s="78"/>
      <c r="N238" s="47" t="e">
        <f t="shared" si="44"/>
        <v>#DIV/0!</v>
      </c>
      <c r="O238" s="47" t="e">
        <f t="shared" si="45"/>
        <v>#DIV/0!</v>
      </c>
      <c r="P238" s="47" t="e">
        <f t="shared" si="46"/>
        <v>#DIV/0!</v>
      </c>
      <c r="Q238" s="47" t="e">
        <f t="shared" si="47"/>
        <v>#DIV/0!</v>
      </c>
      <c r="R238" s="47" t="e">
        <f t="shared" si="48"/>
        <v>#DIV/0!</v>
      </c>
      <c r="S238" s="47" t="e">
        <f t="shared" si="57"/>
        <v>#DIV/0!</v>
      </c>
      <c r="T238" s="47" t="e">
        <f t="shared" si="49"/>
        <v>#DIV/0!</v>
      </c>
      <c r="U238" s="47" t="e">
        <f t="shared" si="50"/>
        <v>#DIV/0!</v>
      </c>
      <c r="V238" s="47" t="e">
        <f t="shared" si="51"/>
        <v>#DIV/0!</v>
      </c>
      <c r="W238" s="47" t="e">
        <f t="shared" si="52"/>
        <v>#DIV/0!</v>
      </c>
      <c r="X238" s="47" t="e">
        <f t="shared" si="53"/>
        <v>#DIV/0!</v>
      </c>
      <c r="Y238" s="74" t="e">
        <f t="shared" si="54"/>
        <v>#DIV/0!</v>
      </c>
      <c r="Z238" s="48" t="e">
        <f t="shared" si="55"/>
        <v>#DIV/0!</v>
      </c>
      <c r="AA238" s="47" t="e">
        <f t="shared" si="56"/>
        <v>#DIV/0!</v>
      </c>
    </row>
    <row r="239" spans="1:27" x14ac:dyDescent="0.3">
      <c r="A239" s="19" t="s">
        <v>515</v>
      </c>
      <c r="B239" s="16" t="s">
        <v>562</v>
      </c>
      <c r="C239" s="90" t="b">
        <v>0</v>
      </c>
      <c r="D239" s="78" t="b">
        <v>0</v>
      </c>
      <c r="E239" s="78"/>
      <c r="F239" s="78"/>
      <c r="G239" s="78"/>
      <c r="H239" s="78"/>
      <c r="I239" s="78"/>
      <c r="J239" s="78"/>
      <c r="K239" s="78"/>
      <c r="L239" s="78"/>
      <c r="M239" s="78"/>
      <c r="N239" s="47" t="e">
        <f t="shared" si="44"/>
        <v>#DIV/0!</v>
      </c>
      <c r="O239" s="47" t="e">
        <f t="shared" si="45"/>
        <v>#DIV/0!</v>
      </c>
      <c r="P239" s="47" t="e">
        <f t="shared" si="46"/>
        <v>#DIV/0!</v>
      </c>
      <c r="Q239" s="47" t="e">
        <f t="shared" si="47"/>
        <v>#DIV/0!</v>
      </c>
      <c r="R239" s="47" t="e">
        <f t="shared" si="48"/>
        <v>#DIV/0!</v>
      </c>
      <c r="S239" s="47" t="e">
        <f t="shared" si="57"/>
        <v>#DIV/0!</v>
      </c>
      <c r="T239" s="47" t="e">
        <f t="shared" si="49"/>
        <v>#DIV/0!</v>
      </c>
      <c r="U239" s="47" t="e">
        <f t="shared" si="50"/>
        <v>#DIV/0!</v>
      </c>
      <c r="V239" s="47" t="e">
        <f t="shared" si="51"/>
        <v>#DIV/0!</v>
      </c>
      <c r="W239" s="47" t="e">
        <f t="shared" si="52"/>
        <v>#DIV/0!</v>
      </c>
      <c r="X239" s="47" t="e">
        <f t="shared" si="53"/>
        <v>#DIV/0!</v>
      </c>
      <c r="Y239" s="74" t="e">
        <f t="shared" si="54"/>
        <v>#DIV/0!</v>
      </c>
      <c r="Z239" s="48" t="e">
        <f t="shared" si="55"/>
        <v>#DIV/0!</v>
      </c>
      <c r="AA239" s="47" t="e">
        <f t="shared" si="56"/>
        <v>#DIV/0!</v>
      </c>
    </row>
    <row r="240" spans="1:27" x14ac:dyDescent="0.3">
      <c r="A240" s="19" t="s">
        <v>515</v>
      </c>
      <c r="B240" s="16" t="s">
        <v>564</v>
      </c>
      <c r="C240" s="90" t="b">
        <v>0</v>
      </c>
      <c r="D240" s="78" t="b">
        <v>0</v>
      </c>
      <c r="E240" s="78"/>
      <c r="F240" s="78"/>
      <c r="G240" s="78"/>
      <c r="H240" s="78"/>
      <c r="I240" s="78"/>
      <c r="J240" s="78"/>
      <c r="K240" s="78"/>
      <c r="L240" s="78"/>
      <c r="M240" s="78"/>
      <c r="N240" s="47" t="e">
        <f t="shared" si="44"/>
        <v>#DIV/0!</v>
      </c>
      <c r="O240" s="47" t="e">
        <f t="shared" si="45"/>
        <v>#DIV/0!</v>
      </c>
      <c r="P240" s="47" t="e">
        <f t="shared" si="46"/>
        <v>#DIV/0!</v>
      </c>
      <c r="Q240" s="47" t="e">
        <f t="shared" si="47"/>
        <v>#DIV/0!</v>
      </c>
      <c r="R240" s="47" t="e">
        <f t="shared" si="48"/>
        <v>#DIV/0!</v>
      </c>
      <c r="S240" s="47" t="e">
        <f t="shared" si="57"/>
        <v>#DIV/0!</v>
      </c>
      <c r="T240" s="47" t="e">
        <f t="shared" si="49"/>
        <v>#DIV/0!</v>
      </c>
      <c r="U240" s="47" t="e">
        <f t="shared" si="50"/>
        <v>#DIV/0!</v>
      </c>
      <c r="V240" s="47" t="e">
        <f t="shared" si="51"/>
        <v>#DIV/0!</v>
      </c>
      <c r="W240" s="47" t="e">
        <f t="shared" si="52"/>
        <v>#DIV/0!</v>
      </c>
      <c r="X240" s="47" t="e">
        <f t="shared" si="53"/>
        <v>#DIV/0!</v>
      </c>
      <c r="Y240" s="74" t="e">
        <f t="shared" si="54"/>
        <v>#DIV/0!</v>
      </c>
      <c r="Z240" s="48" t="e">
        <f t="shared" si="55"/>
        <v>#DIV/0!</v>
      </c>
      <c r="AA240" s="47" t="e">
        <f t="shared" si="56"/>
        <v>#DIV/0!</v>
      </c>
    </row>
    <row r="241" spans="1:27" x14ac:dyDescent="0.3">
      <c r="A241" s="19" t="s">
        <v>515</v>
      </c>
      <c r="B241" s="16" t="s">
        <v>568</v>
      </c>
      <c r="C241" s="90" t="b">
        <v>0</v>
      </c>
      <c r="D241" s="78" t="b">
        <v>0</v>
      </c>
      <c r="E241" s="78"/>
      <c r="F241" s="78"/>
      <c r="G241" s="78"/>
      <c r="H241" s="78"/>
      <c r="I241" s="78"/>
      <c r="J241" s="78"/>
      <c r="K241" s="78"/>
      <c r="L241" s="78"/>
      <c r="M241" s="78"/>
      <c r="N241" s="47" t="e">
        <f t="shared" si="44"/>
        <v>#DIV/0!</v>
      </c>
      <c r="O241" s="47" t="e">
        <f t="shared" si="45"/>
        <v>#DIV/0!</v>
      </c>
      <c r="P241" s="47" t="e">
        <f t="shared" si="46"/>
        <v>#DIV/0!</v>
      </c>
      <c r="Q241" s="47" t="e">
        <f t="shared" si="47"/>
        <v>#DIV/0!</v>
      </c>
      <c r="R241" s="47" t="e">
        <f t="shared" si="48"/>
        <v>#DIV/0!</v>
      </c>
      <c r="S241" s="47" t="e">
        <f t="shared" si="57"/>
        <v>#DIV/0!</v>
      </c>
      <c r="T241" s="47" t="e">
        <f t="shared" si="49"/>
        <v>#DIV/0!</v>
      </c>
      <c r="U241" s="47" t="e">
        <f t="shared" si="50"/>
        <v>#DIV/0!</v>
      </c>
      <c r="V241" s="47" t="e">
        <f t="shared" si="51"/>
        <v>#DIV/0!</v>
      </c>
      <c r="W241" s="47" t="e">
        <f t="shared" si="52"/>
        <v>#DIV/0!</v>
      </c>
      <c r="X241" s="47" t="e">
        <f t="shared" si="53"/>
        <v>#DIV/0!</v>
      </c>
      <c r="Y241" s="74" t="e">
        <f t="shared" si="54"/>
        <v>#DIV/0!</v>
      </c>
      <c r="Z241" s="48" t="e">
        <f t="shared" si="55"/>
        <v>#DIV/0!</v>
      </c>
      <c r="AA241" s="47" t="e">
        <f t="shared" si="56"/>
        <v>#DIV/0!</v>
      </c>
    </row>
    <row r="242" spans="1:27" x14ac:dyDescent="0.3">
      <c r="A242" s="19" t="s">
        <v>515</v>
      </c>
      <c r="B242" s="16" t="s">
        <v>569</v>
      </c>
      <c r="C242" s="90" t="b">
        <v>0</v>
      </c>
      <c r="D242" s="78" t="b">
        <v>0</v>
      </c>
      <c r="E242" s="78"/>
      <c r="F242" s="78"/>
      <c r="G242" s="78"/>
      <c r="H242" s="78"/>
      <c r="I242" s="78"/>
      <c r="J242" s="78"/>
      <c r="K242" s="78"/>
      <c r="L242" s="78"/>
      <c r="M242" s="78"/>
      <c r="N242" s="47" t="e">
        <f t="shared" si="44"/>
        <v>#DIV/0!</v>
      </c>
      <c r="O242" s="47" t="e">
        <f t="shared" si="45"/>
        <v>#DIV/0!</v>
      </c>
      <c r="P242" s="47" t="e">
        <f t="shared" si="46"/>
        <v>#DIV/0!</v>
      </c>
      <c r="Q242" s="47" t="e">
        <f t="shared" si="47"/>
        <v>#DIV/0!</v>
      </c>
      <c r="R242" s="47" t="e">
        <f t="shared" si="48"/>
        <v>#DIV/0!</v>
      </c>
      <c r="S242" s="47" t="e">
        <f t="shared" si="57"/>
        <v>#DIV/0!</v>
      </c>
      <c r="T242" s="47" t="e">
        <f t="shared" si="49"/>
        <v>#DIV/0!</v>
      </c>
      <c r="U242" s="47" t="e">
        <f t="shared" si="50"/>
        <v>#DIV/0!</v>
      </c>
      <c r="V242" s="47" t="e">
        <f t="shared" si="51"/>
        <v>#DIV/0!</v>
      </c>
      <c r="W242" s="47" t="e">
        <f t="shared" si="52"/>
        <v>#DIV/0!</v>
      </c>
      <c r="X242" s="47" t="e">
        <f t="shared" si="53"/>
        <v>#DIV/0!</v>
      </c>
      <c r="Y242" s="74" t="e">
        <f t="shared" si="54"/>
        <v>#DIV/0!</v>
      </c>
      <c r="Z242" s="48" t="e">
        <f t="shared" si="55"/>
        <v>#DIV/0!</v>
      </c>
      <c r="AA242" s="47" t="e">
        <f t="shared" si="56"/>
        <v>#DIV/0!</v>
      </c>
    </row>
    <row r="243" spans="1:27" x14ac:dyDescent="0.3">
      <c r="A243" s="19" t="s">
        <v>515</v>
      </c>
      <c r="B243" s="16" t="s">
        <v>571</v>
      </c>
      <c r="C243" s="90" t="b">
        <v>0</v>
      </c>
      <c r="D243" s="78" t="b">
        <v>1</v>
      </c>
      <c r="E243" s="78">
        <v>0</v>
      </c>
      <c r="F243" s="78"/>
      <c r="G243" s="143">
        <v>1</v>
      </c>
      <c r="H243" s="143"/>
      <c r="I243" s="143">
        <v>1</v>
      </c>
      <c r="J243" s="143">
        <v>0</v>
      </c>
      <c r="K243" s="78"/>
      <c r="L243" s="78"/>
      <c r="M243" s="78"/>
      <c r="N243" s="47" t="e">
        <f t="shared" si="44"/>
        <v>#DIV/0!</v>
      </c>
      <c r="O243" s="47" t="e">
        <f t="shared" si="45"/>
        <v>#DIV/0!</v>
      </c>
      <c r="P243" s="47" t="e">
        <f t="shared" si="46"/>
        <v>#DIV/0!</v>
      </c>
      <c r="Q243" s="47" t="e">
        <f t="shared" si="47"/>
        <v>#DIV/0!</v>
      </c>
      <c r="R243" s="47" t="e">
        <f t="shared" si="48"/>
        <v>#DIV/0!</v>
      </c>
      <c r="S243" s="47" t="e">
        <f t="shared" si="57"/>
        <v>#DIV/0!</v>
      </c>
      <c r="T243" s="47" t="e">
        <f t="shared" si="49"/>
        <v>#DIV/0!</v>
      </c>
      <c r="U243" s="47" t="e">
        <f t="shared" si="50"/>
        <v>#DIV/0!</v>
      </c>
      <c r="V243" s="47" t="e">
        <f t="shared" si="51"/>
        <v>#DIV/0!</v>
      </c>
      <c r="W243" s="47" t="e">
        <f t="shared" si="52"/>
        <v>#DIV/0!</v>
      </c>
      <c r="X243" s="47" t="e">
        <f t="shared" si="53"/>
        <v>#DIV/0!</v>
      </c>
      <c r="Y243" s="74" t="e">
        <f t="shared" si="54"/>
        <v>#DIV/0!</v>
      </c>
      <c r="Z243" s="48" t="e">
        <f t="shared" si="55"/>
        <v>#DIV/0!</v>
      </c>
      <c r="AA243" s="47" t="e">
        <f t="shared" si="56"/>
        <v>#DIV/0!</v>
      </c>
    </row>
    <row r="244" spans="1:27" x14ac:dyDescent="0.3">
      <c r="A244" s="19" t="s">
        <v>515</v>
      </c>
      <c r="B244" s="16" t="s">
        <v>573</v>
      </c>
      <c r="C244" s="90" t="b">
        <v>0</v>
      </c>
      <c r="D244" s="78" t="b">
        <v>0</v>
      </c>
      <c r="E244" s="78"/>
      <c r="F244" s="78"/>
      <c r="G244" s="78"/>
      <c r="H244" s="78"/>
      <c r="I244" s="78"/>
      <c r="J244" s="78"/>
      <c r="K244" s="78"/>
      <c r="L244" s="78"/>
      <c r="M244" s="78"/>
      <c r="N244" s="47" t="e">
        <f t="shared" si="44"/>
        <v>#DIV/0!</v>
      </c>
      <c r="O244" s="47" t="e">
        <f t="shared" si="45"/>
        <v>#DIV/0!</v>
      </c>
      <c r="P244" s="47" t="e">
        <f t="shared" si="46"/>
        <v>#DIV/0!</v>
      </c>
      <c r="Q244" s="47" t="e">
        <f t="shared" si="47"/>
        <v>#DIV/0!</v>
      </c>
      <c r="R244" s="47" t="e">
        <f t="shared" si="48"/>
        <v>#DIV/0!</v>
      </c>
      <c r="S244" s="47" t="e">
        <f t="shared" si="57"/>
        <v>#DIV/0!</v>
      </c>
      <c r="T244" s="47" t="e">
        <f t="shared" si="49"/>
        <v>#DIV/0!</v>
      </c>
      <c r="U244" s="47" t="e">
        <f t="shared" si="50"/>
        <v>#DIV/0!</v>
      </c>
      <c r="V244" s="47" t="e">
        <f t="shared" si="51"/>
        <v>#DIV/0!</v>
      </c>
      <c r="W244" s="47" t="e">
        <f t="shared" si="52"/>
        <v>#DIV/0!</v>
      </c>
      <c r="X244" s="47" t="e">
        <f t="shared" si="53"/>
        <v>#DIV/0!</v>
      </c>
      <c r="Y244" s="74" t="e">
        <f t="shared" si="54"/>
        <v>#DIV/0!</v>
      </c>
      <c r="Z244" s="48" t="e">
        <f t="shared" si="55"/>
        <v>#DIV/0!</v>
      </c>
      <c r="AA244" s="47" t="e">
        <f t="shared" si="56"/>
        <v>#DIV/0!</v>
      </c>
    </row>
    <row r="245" spans="1:27" x14ac:dyDescent="0.3">
      <c r="A245" s="19" t="s">
        <v>575</v>
      </c>
      <c r="B245" s="16" t="s">
        <v>579</v>
      </c>
      <c r="C245" s="90" t="b">
        <v>0</v>
      </c>
      <c r="D245" s="78" t="b">
        <v>1</v>
      </c>
      <c r="E245" s="78">
        <v>0</v>
      </c>
      <c r="F245" s="78"/>
      <c r="G245" s="143"/>
      <c r="H245" s="143"/>
      <c r="I245" s="143">
        <v>6</v>
      </c>
      <c r="J245" s="143">
        <v>0</v>
      </c>
      <c r="K245" s="78"/>
      <c r="L245" s="78"/>
      <c r="M245" s="78"/>
      <c r="N245" s="47" t="e">
        <f t="shared" si="44"/>
        <v>#DIV/0!</v>
      </c>
      <c r="O245" s="47" t="e">
        <f t="shared" si="45"/>
        <v>#DIV/0!</v>
      </c>
      <c r="P245" s="47" t="e">
        <f t="shared" si="46"/>
        <v>#DIV/0!</v>
      </c>
      <c r="Q245" s="47" t="e">
        <f t="shared" si="47"/>
        <v>#DIV/0!</v>
      </c>
      <c r="R245" s="47" t="e">
        <f t="shared" si="48"/>
        <v>#DIV/0!</v>
      </c>
      <c r="S245" s="47" t="e">
        <f t="shared" si="57"/>
        <v>#DIV/0!</v>
      </c>
      <c r="T245" s="47" t="e">
        <f t="shared" si="49"/>
        <v>#DIV/0!</v>
      </c>
      <c r="U245" s="47" t="e">
        <f t="shared" si="50"/>
        <v>#DIV/0!</v>
      </c>
      <c r="V245" s="47" t="e">
        <f t="shared" si="51"/>
        <v>#DIV/0!</v>
      </c>
      <c r="W245" s="47" t="e">
        <f t="shared" si="52"/>
        <v>#DIV/0!</v>
      </c>
      <c r="X245" s="47" t="e">
        <f t="shared" si="53"/>
        <v>#DIV/0!</v>
      </c>
      <c r="Y245" s="74" t="e">
        <f t="shared" si="54"/>
        <v>#DIV/0!</v>
      </c>
      <c r="Z245" s="48" t="e">
        <f t="shared" si="55"/>
        <v>#DIV/0!</v>
      </c>
      <c r="AA245" s="47" t="e">
        <f t="shared" si="56"/>
        <v>#DIV/0!</v>
      </c>
    </row>
    <row r="246" spans="1:27" x14ac:dyDescent="0.3">
      <c r="A246" s="19" t="s">
        <v>575</v>
      </c>
      <c r="B246" s="16" t="s">
        <v>583</v>
      </c>
      <c r="C246" s="90" t="b">
        <v>0</v>
      </c>
      <c r="D246" s="78" t="b">
        <v>0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47" t="e">
        <f t="shared" si="44"/>
        <v>#DIV/0!</v>
      </c>
      <c r="O246" s="47" t="e">
        <f t="shared" si="45"/>
        <v>#DIV/0!</v>
      </c>
      <c r="P246" s="47" t="e">
        <f t="shared" si="46"/>
        <v>#DIV/0!</v>
      </c>
      <c r="Q246" s="47" t="e">
        <f t="shared" si="47"/>
        <v>#DIV/0!</v>
      </c>
      <c r="R246" s="47" t="e">
        <f t="shared" si="48"/>
        <v>#DIV/0!</v>
      </c>
      <c r="S246" s="47" t="e">
        <f t="shared" si="57"/>
        <v>#DIV/0!</v>
      </c>
      <c r="T246" s="47" t="e">
        <f t="shared" si="49"/>
        <v>#DIV/0!</v>
      </c>
      <c r="U246" s="47" t="e">
        <f t="shared" si="50"/>
        <v>#DIV/0!</v>
      </c>
      <c r="V246" s="47" t="e">
        <f t="shared" si="51"/>
        <v>#DIV/0!</v>
      </c>
      <c r="W246" s="47" t="e">
        <f t="shared" si="52"/>
        <v>#DIV/0!</v>
      </c>
      <c r="X246" s="47" t="e">
        <f t="shared" si="53"/>
        <v>#DIV/0!</v>
      </c>
      <c r="Y246" s="74" t="e">
        <f t="shared" si="54"/>
        <v>#DIV/0!</v>
      </c>
      <c r="Z246" s="48" t="e">
        <f t="shared" si="55"/>
        <v>#DIV/0!</v>
      </c>
      <c r="AA246" s="47" t="e">
        <f t="shared" si="56"/>
        <v>#DIV/0!</v>
      </c>
    </row>
    <row r="247" spans="1:27" x14ac:dyDescent="0.3">
      <c r="A247" s="19" t="s">
        <v>575</v>
      </c>
      <c r="B247" s="16" t="s">
        <v>585</v>
      </c>
      <c r="C247" s="90" t="b">
        <v>0</v>
      </c>
      <c r="D247" s="78" t="b">
        <v>0</v>
      </c>
      <c r="E247" s="78"/>
      <c r="F247" s="78"/>
      <c r="G247" s="78"/>
      <c r="H247" s="78"/>
      <c r="I247" s="78"/>
      <c r="J247" s="78"/>
      <c r="K247" s="78"/>
      <c r="L247" s="78"/>
      <c r="M247" s="78"/>
      <c r="N247" s="47" t="e">
        <f t="shared" si="44"/>
        <v>#DIV/0!</v>
      </c>
      <c r="O247" s="47" t="e">
        <f t="shared" si="45"/>
        <v>#DIV/0!</v>
      </c>
      <c r="P247" s="47" t="e">
        <f t="shared" si="46"/>
        <v>#DIV/0!</v>
      </c>
      <c r="Q247" s="47" t="e">
        <f t="shared" si="47"/>
        <v>#DIV/0!</v>
      </c>
      <c r="R247" s="47" t="e">
        <f t="shared" si="48"/>
        <v>#DIV/0!</v>
      </c>
      <c r="S247" s="47" t="e">
        <f t="shared" si="57"/>
        <v>#DIV/0!</v>
      </c>
      <c r="T247" s="47" t="e">
        <f t="shared" si="49"/>
        <v>#DIV/0!</v>
      </c>
      <c r="U247" s="47" t="e">
        <f t="shared" si="50"/>
        <v>#DIV/0!</v>
      </c>
      <c r="V247" s="47" t="e">
        <f t="shared" si="51"/>
        <v>#DIV/0!</v>
      </c>
      <c r="W247" s="47" t="e">
        <f t="shared" si="52"/>
        <v>#DIV/0!</v>
      </c>
      <c r="X247" s="47" t="e">
        <f t="shared" si="53"/>
        <v>#DIV/0!</v>
      </c>
      <c r="Y247" s="74" t="e">
        <f t="shared" si="54"/>
        <v>#DIV/0!</v>
      </c>
      <c r="Z247" s="48" t="e">
        <f t="shared" si="55"/>
        <v>#DIV/0!</v>
      </c>
      <c r="AA247" s="47" t="e">
        <f t="shared" si="56"/>
        <v>#DIV/0!</v>
      </c>
    </row>
    <row r="248" spans="1:27" x14ac:dyDescent="0.3">
      <c r="A248" s="19" t="s">
        <v>575</v>
      </c>
      <c r="B248" s="16" t="s">
        <v>587</v>
      </c>
      <c r="C248" s="90" t="b">
        <v>0</v>
      </c>
      <c r="D248" s="78" t="b">
        <v>0</v>
      </c>
      <c r="E248" s="78"/>
      <c r="F248" s="78"/>
      <c r="G248" s="78"/>
      <c r="H248" s="78"/>
      <c r="I248" s="78"/>
      <c r="J248" s="78"/>
      <c r="K248" s="78"/>
      <c r="L248" s="78"/>
      <c r="M248" s="78"/>
      <c r="N248" s="47" t="e">
        <f t="shared" si="44"/>
        <v>#DIV/0!</v>
      </c>
      <c r="O248" s="47" t="e">
        <f t="shared" si="45"/>
        <v>#DIV/0!</v>
      </c>
      <c r="P248" s="47" t="e">
        <f t="shared" si="46"/>
        <v>#DIV/0!</v>
      </c>
      <c r="Q248" s="47" t="e">
        <f t="shared" si="47"/>
        <v>#DIV/0!</v>
      </c>
      <c r="R248" s="47" t="e">
        <f t="shared" si="48"/>
        <v>#DIV/0!</v>
      </c>
      <c r="S248" s="47" t="e">
        <f t="shared" si="57"/>
        <v>#DIV/0!</v>
      </c>
      <c r="T248" s="47" t="e">
        <f t="shared" si="49"/>
        <v>#DIV/0!</v>
      </c>
      <c r="U248" s="47" t="e">
        <f t="shared" si="50"/>
        <v>#DIV/0!</v>
      </c>
      <c r="V248" s="47" t="e">
        <f t="shared" si="51"/>
        <v>#DIV/0!</v>
      </c>
      <c r="W248" s="47" t="e">
        <f t="shared" si="52"/>
        <v>#DIV/0!</v>
      </c>
      <c r="X248" s="47" t="e">
        <f t="shared" si="53"/>
        <v>#DIV/0!</v>
      </c>
      <c r="Y248" s="74" t="e">
        <f t="shared" si="54"/>
        <v>#DIV/0!</v>
      </c>
      <c r="Z248" s="48" t="e">
        <f t="shared" si="55"/>
        <v>#DIV/0!</v>
      </c>
      <c r="AA248" s="47" t="e">
        <f t="shared" si="56"/>
        <v>#DIV/0!</v>
      </c>
    </row>
    <row r="249" spans="1:27" x14ac:dyDescent="0.3">
      <c r="A249" s="19" t="s">
        <v>575</v>
      </c>
      <c r="B249" s="16" t="s">
        <v>589</v>
      </c>
      <c r="C249" s="90" t="b">
        <v>0</v>
      </c>
      <c r="D249" s="78" t="b">
        <v>0</v>
      </c>
      <c r="E249" s="78"/>
      <c r="F249" s="78"/>
      <c r="G249" s="78"/>
      <c r="H249" s="78"/>
      <c r="I249" s="78"/>
      <c r="J249" s="78"/>
      <c r="K249" s="78"/>
      <c r="L249" s="78"/>
      <c r="M249" s="78"/>
      <c r="N249" s="47" t="e">
        <f t="shared" si="44"/>
        <v>#DIV/0!</v>
      </c>
      <c r="O249" s="47" t="e">
        <f t="shared" si="45"/>
        <v>#DIV/0!</v>
      </c>
      <c r="P249" s="47" t="e">
        <f t="shared" si="46"/>
        <v>#DIV/0!</v>
      </c>
      <c r="Q249" s="47" t="e">
        <f t="shared" si="47"/>
        <v>#DIV/0!</v>
      </c>
      <c r="R249" s="47" t="e">
        <f t="shared" si="48"/>
        <v>#DIV/0!</v>
      </c>
      <c r="S249" s="47" t="e">
        <f t="shared" si="57"/>
        <v>#DIV/0!</v>
      </c>
      <c r="T249" s="47" t="e">
        <f t="shared" si="49"/>
        <v>#DIV/0!</v>
      </c>
      <c r="U249" s="47" t="e">
        <f t="shared" si="50"/>
        <v>#DIV/0!</v>
      </c>
      <c r="V249" s="47" t="e">
        <f t="shared" si="51"/>
        <v>#DIV/0!</v>
      </c>
      <c r="W249" s="47" t="e">
        <f t="shared" si="52"/>
        <v>#DIV/0!</v>
      </c>
      <c r="X249" s="47" t="e">
        <f t="shared" si="53"/>
        <v>#DIV/0!</v>
      </c>
      <c r="Y249" s="74" t="e">
        <f t="shared" si="54"/>
        <v>#DIV/0!</v>
      </c>
      <c r="Z249" s="48" t="e">
        <f t="shared" si="55"/>
        <v>#DIV/0!</v>
      </c>
      <c r="AA249" s="47" t="e">
        <f t="shared" si="56"/>
        <v>#DIV/0!</v>
      </c>
    </row>
    <row r="250" spans="1:27" x14ac:dyDescent="0.3">
      <c r="A250" s="19" t="s">
        <v>575</v>
      </c>
      <c r="B250" s="16" t="s">
        <v>591</v>
      </c>
      <c r="C250" s="90" t="b">
        <v>0</v>
      </c>
      <c r="D250" s="78" t="b">
        <v>0</v>
      </c>
      <c r="E250" s="78"/>
      <c r="F250" s="78"/>
      <c r="G250" s="78"/>
      <c r="H250" s="78"/>
      <c r="I250" s="78"/>
      <c r="J250" s="78"/>
      <c r="K250" s="78"/>
      <c r="L250" s="78"/>
      <c r="M250" s="78"/>
      <c r="N250" s="47" t="e">
        <f t="shared" si="44"/>
        <v>#DIV/0!</v>
      </c>
      <c r="O250" s="47" t="e">
        <f t="shared" si="45"/>
        <v>#DIV/0!</v>
      </c>
      <c r="P250" s="47" t="e">
        <f t="shared" si="46"/>
        <v>#DIV/0!</v>
      </c>
      <c r="Q250" s="47" t="e">
        <f t="shared" si="47"/>
        <v>#DIV/0!</v>
      </c>
      <c r="R250" s="47" t="e">
        <f t="shared" si="48"/>
        <v>#DIV/0!</v>
      </c>
      <c r="S250" s="47" t="e">
        <f t="shared" si="57"/>
        <v>#DIV/0!</v>
      </c>
      <c r="T250" s="47" t="e">
        <f t="shared" si="49"/>
        <v>#DIV/0!</v>
      </c>
      <c r="U250" s="47" t="e">
        <f t="shared" si="50"/>
        <v>#DIV/0!</v>
      </c>
      <c r="V250" s="47" t="e">
        <f t="shared" si="51"/>
        <v>#DIV/0!</v>
      </c>
      <c r="W250" s="47" t="e">
        <f t="shared" si="52"/>
        <v>#DIV/0!</v>
      </c>
      <c r="X250" s="47" t="e">
        <f t="shared" si="53"/>
        <v>#DIV/0!</v>
      </c>
      <c r="Y250" s="74" t="e">
        <f t="shared" si="54"/>
        <v>#DIV/0!</v>
      </c>
      <c r="Z250" s="48" t="e">
        <f t="shared" si="55"/>
        <v>#DIV/0!</v>
      </c>
      <c r="AA250" s="47" t="e">
        <f t="shared" si="56"/>
        <v>#DIV/0!</v>
      </c>
    </row>
    <row r="251" spans="1:27" x14ac:dyDescent="0.3">
      <c r="A251" s="19" t="s">
        <v>575</v>
      </c>
      <c r="B251" s="16" t="s">
        <v>593</v>
      </c>
      <c r="C251" s="90" t="b">
        <v>0</v>
      </c>
      <c r="D251" s="78" t="b">
        <v>0</v>
      </c>
      <c r="E251" s="78"/>
      <c r="F251" s="78"/>
      <c r="G251" s="78"/>
      <c r="H251" s="78"/>
      <c r="I251" s="78"/>
      <c r="J251" s="78"/>
      <c r="K251" s="78"/>
      <c r="L251" s="78"/>
      <c r="M251" s="78"/>
      <c r="N251" s="47" t="e">
        <f t="shared" si="44"/>
        <v>#DIV/0!</v>
      </c>
      <c r="O251" s="47" t="e">
        <f t="shared" si="45"/>
        <v>#DIV/0!</v>
      </c>
      <c r="P251" s="47" t="e">
        <f t="shared" si="46"/>
        <v>#DIV/0!</v>
      </c>
      <c r="Q251" s="47" t="e">
        <f t="shared" si="47"/>
        <v>#DIV/0!</v>
      </c>
      <c r="R251" s="47" t="e">
        <f t="shared" si="48"/>
        <v>#DIV/0!</v>
      </c>
      <c r="S251" s="47" t="e">
        <f t="shared" si="57"/>
        <v>#DIV/0!</v>
      </c>
      <c r="T251" s="47" t="e">
        <f t="shared" si="49"/>
        <v>#DIV/0!</v>
      </c>
      <c r="U251" s="47" t="e">
        <f t="shared" si="50"/>
        <v>#DIV/0!</v>
      </c>
      <c r="V251" s="47" t="e">
        <f t="shared" si="51"/>
        <v>#DIV/0!</v>
      </c>
      <c r="W251" s="47" t="e">
        <f t="shared" si="52"/>
        <v>#DIV/0!</v>
      </c>
      <c r="X251" s="47" t="e">
        <f t="shared" si="53"/>
        <v>#DIV/0!</v>
      </c>
      <c r="Y251" s="74" t="e">
        <f t="shared" si="54"/>
        <v>#DIV/0!</v>
      </c>
      <c r="Z251" s="48" t="e">
        <f t="shared" si="55"/>
        <v>#DIV/0!</v>
      </c>
      <c r="AA251" s="47" t="e">
        <f t="shared" si="56"/>
        <v>#DIV/0!</v>
      </c>
    </row>
    <row r="252" spans="1:27" x14ac:dyDescent="0.3">
      <c r="A252" s="19" t="s">
        <v>575</v>
      </c>
      <c r="B252" s="16" t="s">
        <v>595</v>
      </c>
      <c r="C252" s="90" t="b">
        <v>0</v>
      </c>
      <c r="D252" s="78" t="b">
        <v>0</v>
      </c>
      <c r="E252" s="78"/>
      <c r="F252" s="78"/>
      <c r="G252" s="78"/>
      <c r="H252" s="78"/>
      <c r="I252" s="78"/>
      <c r="J252" s="78"/>
      <c r="K252" s="78"/>
      <c r="L252" s="78"/>
      <c r="M252" s="78"/>
      <c r="N252" s="47" t="e">
        <f t="shared" si="44"/>
        <v>#DIV/0!</v>
      </c>
      <c r="O252" s="47" t="e">
        <f t="shared" si="45"/>
        <v>#DIV/0!</v>
      </c>
      <c r="P252" s="47" t="e">
        <f t="shared" si="46"/>
        <v>#DIV/0!</v>
      </c>
      <c r="Q252" s="47" t="e">
        <f t="shared" si="47"/>
        <v>#DIV/0!</v>
      </c>
      <c r="R252" s="47" t="e">
        <f t="shared" si="48"/>
        <v>#DIV/0!</v>
      </c>
      <c r="S252" s="47" t="e">
        <f t="shared" si="57"/>
        <v>#DIV/0!</v>
      </c>
      <c r="T252" s="47" t="e">
        <f t="shared" si="49"/>
        <v>#DIV/0!</v>
      </c>
      <c r="U252" s="47" t="e">
        <f t="shared" si="50"/>
        <v>#DIV/0!</v>
      </c>
      <c r="V252" s="47" t="e">
        <f t="shared" si="51"/>
        <v>#DIV/0!</v>
      </c>
      <c r="W252" s="47" t="e">
        <f t="shared" si="52"/>
        <v>#DIV/0!</v>
      </c>
      <c r="X252" s="47" t="e">
        <f t="shared" si="53"/>
        <v>#DIV/0!</v>
      </c>
      <c r="Y252" s="74" t="e">
        <f t="shared" si="54"/>
        <v>#DIV/0!</v>
      </c>
      <c r="Z252" s="48" t="e">
        <f t="shared" si="55"/>
        <v>#DIV/0!</v>
      </c>
      <c r="AA252" s="47" t="e">
        <f t="shared" si="56"/>
        <v>#DIV/0!</v>
      </c>
    </row>
    <row r="253" spans="1:27" x14ac:dyDescent="0.3">
      <c r="A253" s="19" t="s">
        <v>597</v>
      </c>
      <c r="B253" s="16" t="s">
        <v>600</v>
      </c>
      <c r="C253" s="90" t="b">
        <v>0</v>
      </c>
      <c r="D253" s="78" t="b">
        <v>1</v>
      </c>
      <c r="E253" s="78">
        <v>0</v>
      </c>
      <c r="F253" s="78"/>
      <c r="G253" s="143">
        <v>6</v>
      </c>
      <c r="H253" s="143"/>
      <c r="I253" s="143">
        <v>6</v>
      </c>
      <c r="J253" s="143">
        <v>0</v>
      </c>
      <c r="K253" s="78"/>
      <c r="L253" s="78"/>
      <c r="M253" s="78"/>
      <c r="N253" s="47" t="e">
        <f t="shared" si="44"/>
        <v>#DIV/0!</v>
      </c>
      <c r="O253" s="47" t="e">
        <f t="shared" si="45"/>
        <v>#DIV/0!</v>
      </c>
      <c r="P253" s="47" t="e">
        <f t="shared" si="46"/>
        <v>#DIV/0!</v>
      </c>
      <c r="Q253" s="47" t="e">
        <f t="shared" si="47"/>
        <v>#DIV/0!</v>
      </c>
      <c r="R253" s="47" t="e">
        <f t="shared" si="48"/>
        <v>#DIV/0!</v>
      </c>
      <c r="S253" s="47" t="e">
        <f t="shared" si="57"/>
        <v>#DIV/0!</v>
      </c>
      <c r="T253" s="47" t="e">
        <f t="shared" si="49"/>
        <v>#DIV/0!</v>
      </c>
      <c r="U253" s="47" t="e">
        <f t="shared" si="50"/>
        <v>#DIV/0!</v>
      </c>
      <c r="V253" s="47" t="e">
        <f t="shared" si="51"/>
        <v>#DIV/0!</v>
      </c>
      <c r="W253" s="47" t="e">
        <f t="shared" si="52"/>
        <v>#DIV/0!</v>
      </c>
      <c r="X253" s="47" t="e">
        <f t="shared" si="53"/>
        <v>#DIV/0!</v>
      </c>
      <c r="Y253" s="74" t="e">
        <f t="shared" si="54"/>
        <v>#DIV/0!</v>
      </c>
      <c r="Z253" s="48" t="e">
        <f t="shared" si="55"/>
        <v>#DIV/0!</v>
      </c>
      <c r="AA253" s="47" t="e">
        <f t="shared" si="56"/>
        <v>#DIV/0!</v>
      </c>
    </row>
    <row r="254" spans="1:27" x14ac:dyDescent="0.3">
      <c r="A254" s="19" t="s">
        <v>597</v>
      </c>
      <c r="B254" s="16" t="s">
        <v>601</v>
      </c>
      <c r="C254" s="90" t="b">
        <v>0</v>
      </c>
      <c r="D254" s="78" t="b">
        <v>0</v>
      </c>
      <c r="E254" s="78"/>
      <c r="F254" s="78"/>
      <c r="G254" s="78"/>
      <c r="H254" s="78"/>
      <c r="I254" s="78"/>
      <c r="J254" s="78"/>
      <c r="K254" s="78"/>
      <c r="L254" s="78"/>
      <c r="M254" s="78"/>
      <c r="N254" s="47" t="e">
        <f t="shared" si="44"/>
        <v>#DIV/0!</v>
      </c>
      <c r="O254" s="47" t="e">
        <f t="shared" si="45"/>
        <v>#DIV/0!</v>
      </c>
      <c r="P254" s="47" t="e">
        <f t="shared" si="46"/>
        <v>#DIV/0!</v>
      </c>
      <c r="Q254" s="47" t="e">
        <f t="shared" si="47"/>
        <v>#DIV/0!</v>
      </c>
      <c r="R254" s="47" t="e">
        <f t="shared" si="48"/>
        <v>#DIV/0!</v>
      </c>
      <c r="S254" s="47" t="e">
        <f t="shared" si="57"/>
        <v>#DIV/0!</v>
      </c>
      <c r="T254" s="47" t="e">
        <f t="shared" si="49"/>
        <v>#DIV/0!</v>
      </c>
      <c r="U254" s="47" t="e">
        <f t="shared" si="50"/>
        <v>#DIV/0!</v>
      </c>
      <c r="V254" s="47" t="e">
        <f t="shared" si="51"/>
        <v>#DIV/0!</v>
      </c>
      <c r="W254" s="47" t="e">
        <f t="shared" si="52"/>
        <v>#DIV/0!</v>
      </c>
      <c r="X254" s="47" t="e">
        <f t="shared" si="53"/>
        <v>#DIV/0!</v>
      </c>
      <c r="Y254" s="74" t="e">
        <f t="shared" si="54"/>
        <v>#DIV/0!</v>
      </c>
      <c r="Z254" s="48" t="e">
        <f t="shared" si="55"/>
        <v>#DIV/0!</v>
      </c>
      <c r="AA254" s="47" t="e">
        <f t="shared" si="56"/>
        <v>#DIV/0!</v>
      </c>
    </row>
    <row r="255" spans="1:27" x14ac:dyDescent="0.3">
      <c r="A255" s="19" t="s">
        <v>597</v>
      </c>
      <c r="B255" s="16" t="s">
        <v>603</v>
      </c>
      <c r="C255" s="90" t="b">
        <v>0</v>
      </c>
      <c r="D255" s="78" t="b">
        <v>0</v>
      </c>
      <c r="E255" s="78"/>
      <c r="F255" s="78"/>
      <c r="G255" s="78"/>
      <c r="H255" s="78"/>
      <c r="I255" s="78"/>
      <c r="J255" s="78"/>
      <c r="K255" s="78"/>
      <c r="L255" s="78"/>
      <c r="M255" s="78"/>
      <c r="N255" s="47" t="e">
        <f t="shared" si="44"/>
        <v>#DIV/0!</v>
      </c>
      <c r="O255" s="47" t="e">
        <f t="shared" si="45"/>
        <v>#DIV/0!</v>
      </c>
      <c r="P255" s="47" t="e">
        <f t="shared" si="46"/>
        <v>#DIV/0!</v>
      </c>
      <c r="Q255" s="47" t="e">
        <f t="shared" si="47"/>
        <v>#DIV/0!</v>
      </c>
      <c r="R255" s="47" t="e">
        <f t="shared" si="48"/>
        <v>#DIV/0!</v>
      </c>
      <c r="S255" s="47" t="e">
        <f t="shared" si="57"/>
        <v>#DIV/0!</v>
      </c>
      <c r="T255" s="47" t="e">
        <f t="shared" si="49"/>
        <v>#DIV/0!</v>
      </c>
      <c r="U255" s="47" t="e">
        <f t="shared" si="50"/>
        <v>#DIV/0!</v>
      </c>
      <c r="V255" s="47" t="e">
        <f t="shared" si="51"/>
        <v>#DIV/0!</v>
      </c>
      <c r="W255" s="47" t="e">
        <f t="shared" si="52"/>
        <v>#DIV/0!</v>
      </c>
      <c r="X255" s="47" t="e">
        <f t="shared" si="53"/>
        <v>#DIV/0!</v>
      </c>
      <c r="Y255" s="74" t="e">
        <f t="shared" si="54"/>
        <v>#DIV/0!</v>
      </c>
      <c r="Z255" s="48" t="e">
        <f t="shared" si="55"/>
        <v>#DIV/0!</v>
      </c>
      <c r="AA255" s="47" t="e">
        <f t="shared" si="56"/>
        <v>#DIV/0!</v>
      </c>
    </row>
    <row r="256" spans="1:27" x14ac:dyDescent="0.3">
      <c r="A256" s="19" t="s">
        <v>597</v>
      </c>
      <c r="B256" s="16" t="s">
        <v>605</v>
      </c>
      <c r="C256" s="90" t="b">
        <v>0</v>
      </c>
      <c r="D256" s="78" t="b">
        <v>1</v>
      </c>
      <c r="E256" s="78">
        <v>0</v>
      </c>
      <c r="F256" s="78"/>
      <c r="G256" s="143">
        <v>1</v>
      </c>
      <c r="H256" s="143"/>
      <c r="I256" s="143">
        <v>1</v>
      </c>
      <c r="J256" s="143">
        <v>0</v>
      </c>
      <c r="K256" s="78"/>
      <c r="L256" s="78"/>
      <c r="M256" s="78"/>
      <c r="N256" s="47" t="e">
        <f t="shared" si="44"/>
        <v>#DIV/0!</v>
      </c>
      <c r="O256" s="47" t="e">
        <f t="shared" si="45"/>
        <v>#DIV/0!</v>
      </c>
      <c r="P256" s="47" t="e">
        <f t="shared" si="46"/>
        <v>#DIV/0!</v>
      </c>
      <c r="Q256" s="47" t="e">
        <f t="shared" si="47"/>
        <v>#DIV/0!</v>
      </c>
      <c r="R256" s="47" t="e">
        <f t="shared" si="48"/>
        <v>#DIV/0!</v>
      </c>
      <c r="S256" s="47" t="e">
        <f t="shared" si="57"/>
        <v>#DIV/0!</v>
      </c>
      <c r="T256" s="47" t="e">
        <f t="shared" si="49"/>
        <v>#DIV/0!</v>
      </c>
      <c r="U256" s="47" t="e">
        <f t="shared" si="50"/>
        <v>#DIV/0!</v>
      </c>
      <c r="V256" s="47" t="e">
        <f t="shared" si="51"/>
        <v>#DIV/0!</v>
      </c>
      <c r="W256" s="47" t="e">
        <f t="shared" si="52"/>
        <v>#DIV/0!</v>
      </c>
      <c r="X256" s="47" t="e">
        <f t="shared" si="53"/>
        <v>#DIV/0!</v>
      </c>
      <c r="Y256" s="74" t="e">
        <f t="shared" si="54"/>
        <v>#DIV/0!</v>
      </c>
      <c r="Z256" s="48" t="e">
        <f t="shared" si="55"/>
        <v>#DIV/0!</v>
      </c>
      <c r="AA256" s="47" t="e">
        <f t="shared" si="56"/>
        <v>#DIV/0!</v>
      </c>
    </row>
    <row r="257" spans="1:27" x14ac:dyDescent="0.3">
      <c r="A257" s="19" t="s">
        <v>597</v>
      </c>
      <c r="B257" s="16" t="s">
        <v>607</v>
      </c>
      <c r="C257" s="90" t="b">
        <v>0</v>
      </c>
      <c r="D257" s="78" t="b">
        <v>0</v>
      </c>
      <c r="E257" s="78"/>
      <c r="F257" s="78"/>
      <c r="G257" s="78"/>
      <c r="H257" s="78"/>
      <c r="I257" s="78"/>
      <c r="J257" s="78"/>
      <c r="K257" s="78"/>
      <c r="L257" s="78"/>
      <c r="M257" s="78"/>
      <c r="N257" s="47" t="e">
        <f t="shared" si="44"/>
        <v>#DIV/0!</v>
      </c>
      <c r="O257" s="47" t="e">
        <f t="shared" si="45"/>
        <v>#DIV/0!</v>
      </c>
      <c r="P257" s="47" t="e">
        <f t="shared" si="46"/>
        <v>#DIV/0!</v>
      </c>
      <c r="Q257" s="47" t="e">
        <f t="shared" si="47"/>
        <v>#DIV/0!</v>
      </c>
      <c r="R257" s="47" t="e">
        <f t="shared" si="48"/>
        <v>#DIV/0!</v>
      </c>
      <c r="S257" s="47" t="e">
        <f t="shared" si="57"/>
        <v>#DIV/0!</v>
      </c>
      <c r="T257" s="47" t="e">
        <f t="shared" si="49"/>
        <v>#DIV/0!</v>
      </c>
      <c r="U257" s="47" t="e">
        <f t="shared" si="50"/>
        <v>#DIV/0!</v>
      </c>
      <c r="V257" s="47" t="e">
        <f t="shared" si="51"/>
        <v>#DIV/0!</v>
      </c>
      <c r="W257" s="47" t="e">
        <f t="shared" si="52"/>
        <v>#DIV/0!</v>
      </c>
      <c r="X257" s="47" t="e">
        <f t="shared" si="53"/>
        <v>#DIV/0!</v>
      </c>
      <c r="Y257" s="74" t="e">
        <f t="shared" si="54"/>
        <v>#DIV/0!</v>
      </c>
      <c r="Z257" s="48" t="e">
        <f t="shared" si="55"/>
        <v>#DIV/0!</v>
      </c>
      <c r="AA257" s="47" t="e">
        <f t="shared" si="56"/>
        <v>#DIV/0!</v>
      </c>
    </row>
    <row r="258" spans="1:27" x14ac:dyDescent="0.3">
      <c r="A258" s="19" t="s">
        <v>597</v>
      </c>
      <c r="B258" s="16" t="s">
        <v>609</v>
      </c>
      <c r="C258" s="90" t="b">
        <v>0</v>
      </c>
      <c r="D258" s="78" t="b">
        <v>0</v>
      </c>
      <c r="E258" s="78"/>
      <c r="F258" s="78"/>
      <c r="G258" s="78"/>
      <c r="H258" s="78"/>
      <c r="I258" s="78"/>
      <c r="J258" s="78"/>
      <c r="K258" s="78"/>
      <c r="L258" s="78"/>
      <c r="M258" s="78"/>
      <c r="N258" s="47" t="e">
        <f t="shared" si="44"/>
        <v>#DIV/0!</v>
      </c>
      <c r="O258" s="47" t="e">
        <f t="shared" si="45"/>
        <v>#DIV/0!</v>
      </c>
      <c r="P258" s="47" t="e">
        <f t="shared" si="46"/>
        <v>#DIV/0!</v>
      </c>
      <c r="Q258" s="47" t="e">
        <f t="shared" si="47"/>
        <v>#DIV/0!</v>
      </c>
      <c r="R258" s="47" t="e">
        <f t="shared" si="48"/>
        <v>#DIV/0!</v>
      </c>
      <c r="S258" s="47" t="e">
        <f t="shared" si="57"/>
        <v>#DIV/0!</v>
      </c>
      <c r="T258" s="47" t="e">
        <f t="shared" si="49"/>
        <v>#DIV/0!</v>
      </c>
      <c r="U258" s="47" t="e">
        <f t="shared" si="50"/>
        <v>#DIV/0!</v>
      </c>
      <c r="V258" s="47" t="e">
        <f t="shared" si="51"/>
        <v>#DIV/0!</v>
      </c>
      <c r="W258" s="47" t="e">
        <f t="shared" si="52"/>
        <v>#DIV/0!</v>
      </c>
      <c r="X258" s="47" t="e">
        <f t="shared" si="53"/>
        <v>#DIV/0!</v>
      </c>
      <c r="Y258" s="74" t="e">
        <f t="shared" si="54"/>
        <v>#DIV/0!</v>
      </c>
      <c r="Z258" s="48" t="e">
        <f t="shared" si="55"/>
        <v>#DIV/0!</v>
      </c>
      <c r="AA258" s="47" t="e">
        <f t="shared" si="56"/>
        <v>#DIV/0!</v>
      </c>
    </row>
    <row r="259" spans="1:27" x14ac:dyDescent="0.3">
      <c r="A259" s="19" t="s">
        <v>597</v>
      </c>
      <c r="B259" s="16" t="s">
        <v>611</v>
      </c>
      <c r="C259" s="90" t="b">
        <v>0</v>
      </c>
      <c r="D259" s="78" t="b">
        <v>0</v>
      </c>
      <c r="E259" s="78"/>
      <c r="F259" s="78"/>
      <c r="G259" s="78"/>
      <c r="H259" s="78"/>
      <c r="I259" s="78"/>
      <c r="J259" s="78"/>
      <c r="K259" s="78"/>
      <c r="L259" s="78"/>
      <c r="M259" s="78"/>
      <c r="N259" s="47" t="e">
        <f t="shared" si="44"/>
        <v>#DIV/0!</v>
      </c>
      <c r="O259" s="47" t="e">
        <f t="shared" si="45"/>
        <v>#DIV/0!</v>
      </c>
      <c r="P259" s="47" t="e">
        <f t="shared" si="46"/>
        <v>#DIV/0!</v>
      </c>
      <c r="Q259" s="47" t="e">
        <f t="shared" si="47"/>
        <v>#DIV/0!</v>
      </c>
      <c r="R259" s="47" t="e">
        <f t="shared" si="48"/>
        <v>#DIV/0!</v>
      </c>
      <c r="S259" s="47" t="e">
        <f t="shared" si="57"/>
        <v>#DIV/0!</v>
      </c>
      <c r="T259" s="47" t="e">
        <f t="shared" si="49"/>
        <v>#DIV/0!</v>
      </c>
      <c r="U259" s="47" t="e">
        <f t="shared" si="50"/>
        <v>#DIV/0!</v>
      </c>
      <c r="V259" s="47" t="e">
        <f t="shared" si="51"/>
        <v>#DIV/0!</v>
      </c>
      <c r="W259" s="47" t="e">
        <f t="shared" si="52"/>
        <v>#DIV/0!</v>
      </c>
      <c r="X259" s="47" t="e">
        <f t="shared" si="53"/>
        <v>#DIV/0!</v>
      </c>
      <c r="Y259" s="74" t="e">
        <f t="shared" si="54"/>
        <v>#DIV/0!</v>
      </c>
      <c r="Z259" s="48" t="e">
        <f t="shared" si="55"/>
        <v>#DIV/0!</v>
      </c>
      <c r="AA259" s="47" t="e">
        <f t="shared" si="56"/>
        <v>#DIV/0!</v>
      </c>
    </row>
    <row r="260" spans="1:27" x14ac:dyDescent="0.3">
      <c r="A260" s="19" t="s">
        <v>597</v>
      </c>
      <c r="B260" s="16" t="s">
        <v>613</v>
      </c>
      <c r="C260" s="90" t="b">
        <v>1</v>
      </c>
      <c r="D260" s="78" t="b">
        <v>0</v>
      </c>
      <c r="E260" s="78"/>
      <c r="F260" s="78"/>
      <c r="G260" s="78"/>
      <c r="H260" s="78"/>
      <c r="I260" s="78"/>
      <c r="J260" s="78"/>
      <c r="K260" s="78"/>
      <c r="L260" s="78"/>
      <c r="M260" s="78"/>
      <c r="N260" s="47" t="e">
        <f t="shared" si="44"/>
        <v>#DIV/0!</v>
      </c>
      <c r="O260" s="47" t="e">
        <f t="shared" si="45"/>
        <v>#DIV/0!</v>
      </c>
      <c r="P260" s="47" t="e">
        <f t="shared" si="46"/>
        <v>#DIV/0!</v>
      </c>
      <c r="Q260" s="47" t="e">
        <f t="shared" si="47"/>
        <v>#DIV/0!</v>
      </c>
      <c r="R260" s="47" t="e">
        <f t="shared" si="48"/>
        <v>#DIV/0!</v>
      </c>
      <c r="S260" s="47" t="e">
        <f t="shared" si="57"/>
        <v>#DIV/0!</v>
      </c>
      <c r="T260" s="47" t="e">
        <f t="shared" si="49"/>
        <v>#DIV/0!</v>
      </c>
      <c r="U260" s="47" t="e">
        <f t="shared" si="50"/>
        <v>#DIV/0!</v>
      </c>
      <c r="V260" s="47" t="e">
        <f t="shared" si="51"/>
        <v>#DIV/0!</v>
      </c>
      <c r="W260" s="47" t="e">
        <f t="shared" si="52"/>
        <v>#DIV/0!</v>
      </c>
      <c r="X260" s="47" t="e">
        <f t="shared" si="53"/>
        <v>#DIV/0!</v>
      </c>
      <c r="Y260" s="74" t="e">
        <f t="shared" si="54"/>
        <v>#DIV/0!</v>
      </c>
      <c r="Z260" s="48" t="e">
        <f t="shared" si="55"/>
        <v>#DIV/0!</v>
      </c>
      <c r="AA260" s="47" t="e">
        <f t="shared" si="56"/>
        <v>#DIV/0!</v>
      </c>
    </row>
    <row r="261" spans="1:27" x14ac:dyDescent="0.3">
      <c r="A261" s="19" t="s">
        <v>597</v>
      </c>
      <c r="B261" s="16" t="s">
        <v>617</v>
      </c>
      <c r="C261" s="90" t="b">
        <v>1</v>
      </c>
      <c r="D261" s="78" t="b">
        <v>1</v>
      </c>
      <c r="E261" s="78">
        <v>0</v>
      </c>
      <c r="F261" s="78"/>
      <c r="G261" s="143">
        <v>1</v>
      </c>
      <c r="H261" s="143"/>
      <c r="I261" s="143">
        <v>1</v>
      </c>
      <c r="J261" s="143">
        <v>0</v>
      </c>
      <c r="K261" s="78"/>
      <c r="L261" s="78"/>
      <c r="M261" s="78"/>
      <c r="N261" s="47" t="e">
        <f t="shared" si="44"/>
        <v>#DIV/0!</v>
      </c>
      <c r="O261" s="47" t="e">
        <f t="shared" si="45"/>
        <v>#DIV/0!</v>
      </c>
      <c r="P261" s="47" t="e">
        <f t="shared" si="46"/>
        <v>#DIV/0!</v>
      </c>
      <c r="Q261" s="47" t="e">
        <f t="shared" si="47"/>
        <v>#DIV/0!</v>
      </c>
      <c r="R261" s="47" t="e">
        <f t="shared" si="48"/>
        <v>#DIV/0!</v>
      </c>
      <c r="S261" s="47" t="e">
        <f t="shared" si="57"/>
        <v>#DIV/0!</v>
      </c>
      <c r="T261" s="47" t="e">
        <f t="shared" si="49"/>
        <v>#DIV/0!</v>
      </c>
      <c r="U261" s="47" t="e">
        <f t="shared" si="50"/>
        <v>#DIV/0!</v>
      </c>
      <c r="V261" s="47" t="e">
        <f t="shared" si="51"/>
        <v>#DIV/0!</v>
      </c>
      <c r="W261" s="47" t="e">
        <f t="shared" si="52"/>
        <v>#DIV/0!</v>
      </c>
      <c r="X261" s="47" t="e">
        <f t="shared" si="53"/>
        <v>#DIV/0!</v>
      </c>
      <c r="Y261" s="74" t="e">
        <f t="shared" si="54"/>
        <v>#DIV/0!</v>
      </c>
      <c r="Z261" s="48" t="e">
        <f t="shared" si="55"/>
        <v>#DIV/0!</v>
      </c>
      <c r="AA261" s="47" t="e">
        <f t="shared" si="56"/>
        <v>#DIV/0!</v>
      </c>
    </row>
    <row r="262" spans="1:27" x14ac:dyDescent="0.3">
      <c r="A262" s="19" t="s">
        <v>597</v>
      </c>
      <c r="B262" s="16" t="s">
        <v>618</v>
      </c>
      <c r="C262" s="90" t="b">
        <v>0</v>
      </c>
      <c r="D262" s="78" t="b">
        <v>0</v>
      </c>
      <c r="E262" s="78"/>
      <c r="F262" s="78"/>
      <c r="G262" s="78"/>
      <c r="H262" s="78"/>
      <c r="I262" s="78"/>
      <c r="J262" s="78"/>
      <c r="K262" s="78"/>
      <c r="L262" s="78"/>
      <c r="M262" s="78"/>
      <c r="N262" s="47" t="e">
        <f t="shared" ref="N262:N325" si="58">G262/(SUM($SJ$6:$SJ$335))</f>
        <v>#DIV/0!</v>
      </c>
      <c r="O262" s="47" t="e">
        <f t="shared" ref="O262:O325" si="59">E262/(SUM($SH$6:$SH$335))</f>
        <v>#DIV/0!</v>
      </c>
      <c r="P262" s="47" t="e">
        <f t="shared" ref="P262:P325" si="60">F262/(SUM($SI$6:$SI$335))</f>
        <v>#DIV/0!</v>
      </c>
      <c r="Q262" s="47" t="e">
        <f t="shared" ref="Q262:Q325" si="61">J262/(SUM($SM$6:$SM$335))</f>
        <v>#DIV/0!</v>
      </c>
      <c r="R262" s="47" t="e">
        <f t="shared" ref="R262:R325" si="62">M262/(SUM($SP$6:$SP$335))</f>
        <v>#DIV/0!</v>
      </c>
      <c r="S262" s="47" t="e">
        <f t="shared" si="57"/>
        <v>#DIV/0!</v>
      </c>
      <c r="T262" s="47" t="e">
        <f t="shared" ref="T262:T325" si="63">F262/(MAX($SI$6:$SI$335))</f>
        <v>#DIV/0!</v>
      </c>
      <c r="U262" s="47" t="e">
        <f t="shared" ref="U262:U325" si="64">E262/(MAX($SH$6:$SH$335))</f>
        <v>#DIV/0!</v>
      </c>
      <c r="V262" s="47" t="e">
        <f t="shared" ref="V262:V325" si="65">J262/(MAX($SM$6:$SM$335))</f>
        <v>#DIV/0!</v>
      </c>
      <c r="W262" s="47" t="e">
        <f t="shared" ref="W262:W325" si="66">(O262+P262+Q262+R262)/4</f>
        <v>#DIV/0!</v>
      </c>
      <c r="X262" s="47" t="e">
        <f t="shared" ref="X262:X325" si="67">(T262+U262+V262+S262)/4</f>
        <v>#DIV/0!</v>
      </c>
      <c r="Y262" s="74" t="e">
        <f t="shared" ref="Y262:Y281" si="68">IF(X262=0,620,1/X262)</f>
        <v>#DIV/0!</v>
      </c>
      <c r="Z262" s="48" t="e">
        <f t="shared" ref="Z262:Z325" si="69">Y262/(MAX($TB$6:$TB$335))</f>
        <v>#DIV/0!</v>
      </c>
      <c r="AA262" s="47" t="e">
        <f t="shared" si="56"/>
        <v>#DIV/0!</v>
      </c>
    </row>
    <row r="263" spans="1:27" x14ac:dyDescent="0.3">
      <c r="A263" s="19" t="s">
        <v>597</v>
      </c>
      <c r="B263" s="16" t="s">
        <v>620</v>
      </c>
      <c r="C263" s="90" t="b">
        <v>1</v>
      </c>
      <c r="D263" s="78" t="b">
        <v>0</v>
      </c>
      <c r="E263" s="78"/>
      <c r="F263" s="78"/>
      <c r="G263" s="78"/>
      <c r="H263" s="78"/>
      <c r="I263" s="78"/>
      <c r="J263" s="78"/>
      <c r="K263" s="78"/>
      <c r="L263" s="78"/>
      <c r="M263" s="78"/>
      <c r="N263" s="47" t="e">
        <f t="shared" si="58"/>
        <v>#DIV/0!</v>
      </c>
      <c r="O263" s="47" t="e">
        <f t="shared" si="59"/>
        <v>#DIV/0!</v>
      </c>
      <c r="P263" s="47" t="e">
        <f t="shared" si="60"/>
        <v>#DIV/0!</v>
      </c>
      <c r="Q263" s="47" t="e">
        <f t="shared" si="61"/>
        <v>#DIV/0!</v>
      </c>
      <c r="R263" s="47" t="e">
        <f t="shared" si="62"/>
        <v>#DIV/0!</v>
      </c>
      <c r="S263" s="47" t="e">
        <f t="shared" si="57"/>
        <v>#DIV/0!</v>
      </c>
      <c r="T263" s="47" t="e">
        <f t="shared" si="63"/>
        <v>#DIV/0!</v>
      </c>
      <c r="U263" s="47" t="e">
        <f t="shared" si="64"/>
        <v>#DIV/0!</v>
      </c>
      <c r="V263" s="47" t="e">
        <f t="shared" si="65"/>
        <v>#DIV/0!</v>
      </c>
      <c r="W263" s="47" t="e">
        <f t="shared" si="66"/>
        <v>#DIV/0!</v>
      </c>
      <c r="X263" s="47" t="e">
        <f t="shared" si="67"/>
        <v>#DIV/0!</v>
      </c>
      <c r="Y263" s="74" t="e">
        <f t="shared" si="68"/>
        <v>#DIV/0!</v>
      </c>
      <c r="Z263" s="48" t="e">
        <f t="shared" si="69"/>
        <v>#DIV/0!</v>
      </c>
      <c r="AA263" s="47" t="e">
        <f t="shared" ref="AA263:AA326" si="70">1/Y263/(MAX($TB$6:$TB$335))</f>
        <v>#DIV/0!</v>
      </c>
    </row>
    <row r="264" spans="1:27" x14ac:dyDescent="0.3">
      <c r="A264" s="19" t="s">
        <v>597</v>
      </c>
      <c r="B264" s="16" t="s">
        <v>622</v>
      </c>
      <c r="C264" s="90" t="b">
        <v>0</v>
      </c>
      <c r="D264" s="78" t="b">
        <v>0</v>
      </c>
      <c r="E264" s="78"/>
      <c r="F264" s="78"/>
      <c r="G264" s="78"/>
      <c r="H264" s="78"/>
      <c r="I264" s="78"/>
      <c r="J264" s="78"/>
      <c r="K264" s="78"/>
      <c r="L264" s="78"/>
      <c r="M264" s="78"/>
      <c r="N264" s="47" t="e">
        <f t="shared" si="58"/>
        <v>#DIV/0!</v>
      </c>
      <c r="O264" s="47" t="e">
        <f t="shared" si="59"/>
        <v>#DIV/0!</v>
      </c>
      <c r="P264" s="47" t="e">
        <f t="shared" si="60"/>
        <v>#DIV/0!</v>
      </c>
      <c r="Q264" s="47" t="e">
        <f t="shared" si="61"/>
        <v>#DIV/0!</v>
      </c>
      <c r="R264" s="47" t="e">
        <f t="shared" si="62"/>
        <v>#DIV/0!</v>
      </c>
      <c r="S264" s="47" t="e">
        <f t="shared" si="57"/>
        <v>#DIV/0!</v>
      </c>
      <c r="T264" s="47" t="e">
        <f t="shared" si="63"/>
        <v>#DIV/0!</v>
      </c>
      <c r="U264" s="47" t="e">
        <f t="shared" si="64"/>
        <v>#DIV/0!</v>
      </c>
      <c r="V264" s="47" t="e">
        <f t="shared" si="65"/>
        <v>#DIV/0!</v>
      </c>
      <c r="W264" s="47" t="e">
        <f t="shared" si="66"/>
        <v>#DIV/0!</v>
      </c>
      <c r="X264" s="47" t="e">
        <f t="shared" si="67"/>
        <v>#DIV/0!</v>
      </c>
      <c r="Y264" s="74" t="e">
        <f t="shared" si="68"/>
        <v>#DIV/0!</v>
      </c>
      <c r="Z264" s="48" t="e">
        <f t="shared" si="69"/>
        <v>#DIV/0!</v>
      </c>
      <c r="AA264" s="47" t="e">
        <f t="shared" si="70"/>
        <v>#DIV/0!</v>
      </c>
    </row>
    <row r="265" spans="1:27" x14ac:dyDescent="0.3">
      <c r="A265" s="19" t="s">
        <v>597</v>
      </c>
      <c r="B265" s="16" t="s">
        <v>624</v>
      </c>
      <c r="C265" s="90" t="b">
        <v>0</v>
      </c>
      <c r="D265" s="78" t="b">
        <v>0</v>
      </c>
      <c r="E265" s="78"/>
      <c r="F265" s="78"/>
      <c r="G265" s="78"/>
      <c r="H265" s="78"/>
      <c r="I265" s="78"/>
      <c r="J265" s="78"/>
      <c r="K265" s="78"/>
      <c r="L265" s="78"/>
      <c r="M265" s="78"/>
      <c r="N265" s="47" t="e">
        <f t="shared" si="58"/>
        <v>#DIV/0!</v>
      </c>
      <c r="O265" s="47" t="e">
        <f t="shared" si="59"/>
        <v>#DIV/0!</v>
      </c>
      <c r="P265" s="47" t="e">
        <f t="shared" si="60"/>
        <v>#DIV/0!</v>
      </c>
      <c r="Q265" s="47" t="e">
        <f t="shared" si="61"/>
        <v>#DIV/0!</v>
      </c>
      <c r="R265" s="47" t="e">
        <f t="shared" si="62"/>
        <v>#DIV/0!</v>
      </c>
      <c r="S265" s="47" t="e">
        <f t="shared" si="57"/>
        <v>#DIV/0!</v>
      </c>
      <c r="T265" s="47" t="e">
        <f t="shared" si="63"/>
        <v>#DIV/0!</v>
      </c>
      <c r="U265" s="47" t="e">
        <f t="shared" si="64"/>
        <v>#DIV/0!</v>
      </c>
      <c r="V265" s="47" t="e">
        <f t="shared" si="65"/>
        <v>#DIV/0!</v>
      </c>
      <c r="W265" s="47" t="e">
        <f t="shared" si="66"/>
        <v>#DIV/0!</v>
      </c>
      <c r="X265" s="47" t="e">
        <f t="shared" si="67"/>
        <v>#DIV/0!</v>
      </c>
      <c r="Y265" s="74" t="e">
        <f t="shared" si="68"/>
        <v>#DIV/0!</v>
      </c>
      <c r="Z265" s="48" t="e">
        <f t="shared" si="69"/>
        <v>#DIV/0!</v>
      </c>
      <c r="AA265" s="47" t="e">
        <f t="shared" si="70"/>
        <v>#DIV/0!</v>
      </c>
    </row>
    <row r="266" spans="1:27" x14ac:dyDescent="0.3">
      <c r="A266" s="19" t="s">
        <v>597</v>
      </c>
      <c r="B266" s="16" t="s">
        <v>626</v>
      </c>
      <c r="C266" s="90" t="b">
        <v>1</v>
      </c>
      <c r="D266" s="78" t="b">
        <v>0</v>
      </c>
      <c r="E266" s="78"/>
      <c r="F266" s="78"/>
      <c r="G266" s="78"/>
      <c r="H266" s="78"/>
      <c r="I266" s="78"/>
      <c r="J266" s="78"/>
      <c r="K266" s="78"/>
      <c r="L266" s="78"/>
      <c r="M266" s="78"/>
      <c r="N266" s="47" t="e">
        <f t="shared" si="58"/>
        <v>#DIV/0!</v>
      </c>
      <c r="O266" s="47" t="e">
        <f t="shared" si="59"/>
        <v>#DIV/0!</v>
      </c>
      <c r="P266" s="47" t="e">
        <f t="shared" si="60"/>
        <v>#DIV/0!</v>
      </c>
      <c r="Q266" s="47" t="e">
        <f t="shared" si="61"/>
        <v>#DIV/0!</v>
      </c>
      <c r="R266" s="47" t="e">
        <f t="shared" si="62"/>
        <v>#DIV/0!</v>
      </c>
      <c r="S266" s="47" t="e">
        <f t="shared" si="57"/>
        <v>#DIV/0!</v>
      </c>
      <c r="T266" s="47" t="e">
        <f t="shared" si="63"/>
        <v>#DIV/0!</v>
      </c>
      <c r="U266" s="47" t="e">
        <f t="shared" si="64"/>
        <v>#DIV/0!</v>
      </c>
      <c r="V266" s="47" t="e">
        <f t="shared" si="65"/>
        <v>#DIV/0!</v>
      </c>
      <c r="W266" s="47" t="e">
        <f t="shared" si="66"/>
        <v>#DIV/0!</v>
      </c>
      <c r="X266" s="47" t="e">
        <f t="shared" si="67"/>
        <v>#DIV/0!</v>
      </c>
      <c r="Y266" s="74" t="e">
        <f t="shared" si="68"/>
        <v>#DIV/0!</v>
      </c>
      <c r="Z266" s="48" t="e">
        <f t="shared" si="69"/>
        <v>#DIV/0!</v>
      </c>
      <c r="AA266" s="47" t="e">
        <f t="shared" si="70"/>
        <v>#DIV/0!</v>
      </c>
    </row>
    <row r="267" spans="1:27" x14ac:dyDescent="0.3">
      <c r="A267" s="19" t="s">
        <v>597</v>
      </c>
      <c r="B267" s="16" t="s">
        <v>630</v>
      </c>
      <c r="C267" s="90" t="b">
        <v>0</v>
      </c>
      <c r="D267" s="78" t="b">
        <v>0</v>
      </c>
      <c r="E267" s="78"/>
      <c r="F267" s="78"/>
      <c r="G267" s="78"/>
      <c r="H267" s="78"/>
      <c r="I267" s="78"/>
      <c r="J267" s="78"/>
      <c r="K267" s="78"/>
      <c r="L267" s="78"/>
      <c r="M267" s="78"/>
      <c r="N267" s="47" t="e">
        <f t="shared" si="58"/>
        <v>#DIV/0!</v>
      </c>
      <c r="O267" s="47" t="e">
        <f t="shared" si="59"/>
        <v>#DIV/0!</v>
      </c>
      <c r="P267" s="47" t="e">
        <f t="shared" si="60"/>
        <v>#DIV/0!</v>
      </c>
      <c r="Q267" s="47" t="e">
        <f t="shared" si="61"/>
        <v>#DIV/0!</v>
      </c>
      <c r="R267" s="47" t="e">
        <f t="shared" si="62"/>
        <v>#DIV/0!</v>
      </c>
      <c r="S267" s="47" t="e">
        <f t="shared" si="57"/>
        <v>#DIV/0!</v>
      </c>
      <c r="T267" s="47" t="e">
        <f t="shared" si="63"/>
        <v>#DIV/0!</v>
      </c>
      <c r="U267" s="47" t="e">
        <f t="shared" si="64"/>
        <v>#DIV/0!</v>
      </c>
      <c r="V267" s="47" t="e">
        <f t="shared" si="65"/>
        <v>#DIV/0!</v>
      </c>
      <c r="W267" s="47" t="e">
        <f t="shared" si="66"/>
        <v>#DIV/0!</v>
      </c>
      <c r="X267" s="47" t="e">
        <f t="shared" si="67"/>
        <v>#DIV/0!</v>
      </c>
      <c r="Y267" s="74" t="e">
        <f t="shared" si="68"/>
        <v>#DIV/0!</v>
      </c>
      <c r="Z267" s="48" t="e">
        <f t="shared" si="69"/>
        <v>#DIV/0!</v>
      </c>
      <c r="AA267" s="47" t="e">
        <f t="shared" si="70"/>
        <v>#DIV/0!</v>
      </c>
    </row>
    <row r="268" spans="1:27" x14ac:dyDescent="0.3">
      <c r="A268" s="19" t="s">
        <v>597</v>
      </c>
      <c r="B268" s="16" t="s">
        <v>631</v>
      </c>
      <c r="C268" s="90" t="b">
        <v>0</v>
      </c>
      <c r="D268" s="78" t="b">
        <v>0</v>
      </c>
      <c r="E268" s="78"/>
      <c r="F268" s="78"/>
      <c r="G268" s="78"/>
      <c r="H268" s="78"/>
      <c r="I268" s="78"/>
      <c r="J268" s="78"/>
      <c r="K268" s="78"/>
      <c r="L268" s="78"/>
      <c r="M268" s="78"/>
      <c r="N268" s="47" t="e">
        <f t="shared" si="58"/>
        <v>#DIV/0!</v>
      </c>
      <c r="O268" s="47" t="e">
        <f t="shared" si="59"/>
        <v>#DIV/0!</v>
      </c>
      <c r="P268" s="47" t="e">
        <f t="shared" si="60"/>
        <v>#DIV/0!</v>
      </c>
      <c r="Q268" s="47" t="e">
        <f t="shared" si="61"/>
        <v>#DIV/0!</v>
      </c>
      <c r="R268" s="47" t="e">
        <f t="shared" si="62"/>
        <v>#DIV/0!</v>
      </c>
      <c r="S268" s="47" t="e">
        <f t="shared" si="57"/>
        <v>#DIV/0!</v>
      </c>
      <c r="T268" s="47" t="e">
        <f t="shared" si="63"/>
        <v>#DIV/0!</v>
      </c>
      <c r="U268" s="47" t="e">
        <f t="shared" si="64"/>
        <v>#DIV/0!</v>
      </c>
      <c r="V268" s="47" t="e">
        <f t="shared" si="65"/>
        <v>#DIV/0!</v>
      </c>
      <c r="W268" s="47" t="e">
        <f t="shared" si="66"/>
        <v>#DIV/0!</v>
      </c>
      <c r="X268" s="47" t="e">
        <f t="shared" si="67"/>
        <v>#DIV/0!</v>
      </c>
      <c r="Y268" s="74" t="e">
        <f t="shared" si="68"/>
        <v>#DIV/0!</v>
      </c>
      <c r="Z268" s="48" t="e">
        <f t="shared" si="69"/>
        <v>#DIV/0!</v>
      </c>
      <c r="AA268" s="47" t="e">
        <f t="shared" si="70"/>
        <v>#DIV/0!</v>
      </c>
    </row>
    <row r="269" spans="1:27" x14ac:dyDescent="0.3">
      <c r="A269" s="19" t="s">
        <v>597</v>
      </c>
      <c r="B269" s="16" t="s">
        <v>633</v>
      </c>
      <c r="C269" s="90" t="b">
        <v>0</v>
      </c>
      <c r="D269" s="78" t="b">
        <v>0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47" t="e">
        <f t="shared" si="58"/>
        <v>#DIV/0!</v>
      </c>
      <c r="O269" s="47" t="e">
        <f t="shared" si="59"/>
        <v>#DIV/0!</v>
      </c>
      <c r="P269" s="47" t="e">
        <f t="shared" si="60"/>
        <v>#DIV/0!</v>
      </c>
      <c r="Q269" s="47" t="e">
        <f t="shared" si="61"/>
        <v>#DIV/0!</v>
      </c>
      <c r="R269" s="47" t="e">
        <f t="shared" si="62"/>
        <v>#DIV/0!</v>
      </c>
      <c r="S269" s="47" t="e">
        <f t="shared" si="57"/>
        <v>#DIV/0!</v>
      </c>
      <c r="T269" s="47" t="e">
        <f t="shared" si="63"/>
        <v>#DIV/0!</v>
      </c>
      <c r="U269" s="47" t="e">
        <f t="shared" si="64"/>
        <v>#DIV/0!</v>
      </c>
      <c r="V269" s="47" t="e">
        <f t="shared" si="65"/>
        <v>#DIV/0!</v>
      </c>
      <c r="W269" s="47" t="e">
        <f t="shared" si="66"/>
        <v>#DIV/0!</v>
      </c>
      <c r="X269" s="47" t="e">
        <f t="shared" si="67"/>
        <v>#DIV/0!</v>
      </c>
      <c r="Y269" s="74" t="e">
        <f t="shared" si="68"/>
        <v>#DIV/0!</v>
      </c>
      <c r="Z269" s="48" t="e">
        <f t="shared" si="69"/>
        <v>#DIV/0!</v>
      </c>
      <c r="AA269" s="47" t="e">
        <f t="shared" si="70"/>
        <v>#DIV/0!</v>
      </c>
    </row>
    <row r="270" spans="1:27" x14ac:dyDescent="0.3">
      <c r="A270" s="19" t="s">
        <v>597</v>
      </c>
      <c r="B270" s="16" t="s">
        <v>635</v>
      </c>
      <c r="C270" s="90" t="b">
        <v>0</v>
      </c>
      <c r="D270" s="78" t="b">
        <v>1</v>
      </c>
      <c r="E270" s="78">
        <v>0</v>
      </c>
      <c r="F270" s="78"/>
      <c r="G270" s="143">
        <v>1</v>
      </c>
      <c r="H270" s="143"/>
      <c r="I270" s="143">
        <v>1</v>
      </c>
      <c r="J270" s="143">
        <v>0</v>
      </c>
      <c r="K270" s="78"/>
      <c r="L270" s="78"/>
      <c r="M270" s="78"/>
      <c r="N270" s="47" t="e">
        <f t="shared" si="58"/>
        <v>#DIV/0!</v>
      </c>
      <c r="O270" s="47" t="e">
        <f t="shared" si="59"/>
        <v>#DIV/0!</v>
      </c>
      <c r="P270" s="47" t="e">
        <f t="shared" si="60"/>
        <v>#DIV/0!</v>
      </c>
      <c r="Q270" s="47" t="e">
        <f t="shared" si="61"/>
        <v>#DIV/0!</v>
      </c>
      <c r="R270" s="47" t="e">
        <f t="shared" si="62"/>
        <v>#DIV/0!</v>
      </c>
      <c r="S270" s="47" t="e">
        <f t="shared" si="57"/>
        <v>#DIV/0!</v>
      </c>
      <c r="T270" s="47" t="e">
        <f t="shared" si="63"/>
        <v>#DIV/0!</v>
      </c>
      <c r="U270" s="47" t="e">
        <f t="shared" si="64"/>
        <v>#DIV/0!</v>
      </c>
      <c r="V270" s="47" t="e">
        <f t="shared" si="65"/>
        <v>#DIV/0!</v>
      </c>
      <c r="W270" s="47" t="e">
        <f t="shared" si="66"/>
        <v>#DIV/0!</v>
      </c>
      <c r="X270" s="47" t="e">
        <f t="shared" si="67"/>
        <v>#DIV/0!</v>
      </c>
      <c r="Y270" s="74" t="e">
        <f t="shared" si="68"/>
        <v>#DIV/0!</v>
      </c>
      <c r="Z270" s="48" t="e">
        <f t="shared" si="69"/>
        <v>#DIV/0!</v>
      </c>
      <c r="AA270" s="47" t="e">
        <f t="shared" si="70"/>
        <v>#DIV/0!</v>
      </c>
    </row>
    <row r="271" spans="1:27" x14ac:dyDescent="0.3">
      <c r="A271" s="19" t="s">
        <v>597</v>
      </c>
      <c r="B271" s="16" t="s">
        <v>637</v>
      </c>
      <c r="C271" s="90" t="b">
        <v>0</v>
      </c>
      <c r="D271" s="78" t="b">
        <v>0</v>
      </c>
      <c r="E271" s="78"/>
      <c r="F271" s="78"/>
      <c r="G271" s="78"/>
      <c r="H271" s="78"/>
      <c r="I271" s="78"/>
      <c r="J271" s="78"/>
      <c r="K271" s="78"/>
      <c r="L271" s="78"/>
      <c r="M271" s="78"/>
      <c r="N271" s="47" t="e">
        <f t="shared" si="58"/>
        <v>#DIV/0!</v>
      </c>
      <c r="O271" s="47" t="e">
        <f t="shared" si="59"/>
        <v>#DIV/0!</v>
      </c>
      <c r="P271" s="47" t="e">
        <f t="shared" si="60"/>
        <v>#DIV/0!</v>
      </c>
      <c r="Q271" s="47" t="e">
        <f t="shared" si="61"/>
        <v>#DIV/0!</v>
      </c>
      <c r="R271" s="47" t="e">
        <f t="shared" si="62"/>
        <v>#DIV/0!</v>
      </c>
      <c r="S271" s="47" t="e">
        <f t="shared" si="57"/>
        <v>#DIV/0!</v>
      </c>
      <c r="T271" s="47" t="e">
        <f t="shared" si="63"/>
        <v>#DIV/0!</v>
      </c>
      <c r="U271" s="47" t="e">
        <f t="shared" si="64"/>
        <v>#DIV/0!</v>
      </c>
      <c r="V271" s="47" t="e">
        <f t="shared" si="65"/>
        <v>#DIV/0!</v>
      </c>
      <c r="W271" s="47" t="e">
        <f t="shared" si="66"/>
        <v>#DIV/0!</v>
      </c>
      <c r="X271" s="47" t="e">
        <f t="shared" si="67"/>
        <v>#DIV/0!</v>
      </c>
      <c r="Y271" s="74" t="e">
        <f t="shared" si="68"/>
        <v>#DIV/0!</v>
      </c>
      <c r="Z271" s="48" t="e">
        <f t="shared" si="69"/>
        <v>#DIV/0!</v>
      </c>
      <c r="AA271" s="47" t="e">
        <f t="shared" si="70"/>
        <v>#DIV/0!</v>
      </c>
    </row>
    <row r="272" spans="1:27" x14ac:dyDescent="0.3">
      <c r="A272" s="19" t="s">
        <v>597</v>
      </c>
      <c r="B272" s="16" t="s">
        <v>639</v>
      </c>
      <c r="C272" s="90" t="b">
        <v>0</v>
      </c>
      <c r="D272" s="78" t="b">
        <v>0</v>
      </c>
      <c r="E272" s="78"/>
      <c r="F272" s="78"/>
      <c r="G272" s="78"/>
      <c r="H272" s="78"/>
      <c r="I272" s="78"/>
      <c r="J272" s="78"/>
      <c r="K272" s="78"/>
      <c r="L272" s="78"/>
      <c r="M272" s="78"/>
      <c r="N272" s="47" t="e">
        <f t="shared" si="58"/>
        <v>#DIV/0!</v>
      </c>
      <c r="O272" s="47" t="e">
        <f t="shared" si="59"/>
        <v>#DIV/0!</v>
      </c>
      <c r="P272" s="47" t="e">
        <f t="shared" si="60"/>
        <v>#DIV/0!</v>
      </c>
      <c r="Q272" s="47" t="e">
        <f t="shared" si="61"/>
        <v>#DIV/0!</v>
      </c>
      <c r="R272" s="47" t="e">
        <f t="shared" si="62"/>
        <v>#DIV/0!</v>
      </c>
      <c r="S272" s="47" t="e">
        <f t="shared" si="57"/>
        <v>#DIV/0!</v>
      </c>
      <c r="T272" s="47" t="e">
        <f t="shared" si="63"/>
        <v>#DIV/0!</v>
      </c>
      <c r="U272" s="47" t="e">
        <f t="shared" si="64"/>
        <v>#DIV/0!</v>
      </c>
      <c r="V272" s="47" t="e">
        <f t="shared" si="65"/>
        <v>#DIV/0!</v>
      </c>
      <c r="W272" s="47" t="e">
        <f t="shared" si="66"/>
        <v>#DIV/0!</v>
      </c>
      <c r="X272" s="47" t="e">
        <f t="shared" si="67"/>
        <v>#DIV/0!</v>
      </c>
      <c r="Y272" s="74" t="e">
        <f t="shared" si="68"/>
        <v>#DIV/0!</v>
      </c>
      <c r="Z272" s="48" t="e">
        <f t="shared" si="69"/>
        <v>#DIV/0!</v>
      </c>
      <c r="AA272" s="47" t="e">
        <f t="shared" si="70"/>
        <v>#DIV/0!</v>
      </c>
    </row>
    <row r="273" spans="1:27" x14ac:dyDescent="0.3">
      <c r="A273" s="19" t="s">
        <v>597</v>
      </c>
      <c r="B273" s="16" t="s">
        <v>643</v>
      </c>
      <c r="C273" s="90" t="b">
        <v>0</v>
      </c>
      <c r="D273" s="78" t="b">
        <v>1</v>
      </c>
      <c r="E273" s="78">
        <v>0</v>
      </c>
      <c r="F273" s="78"/>
      <c r="G273" s="143">
        <v>2</v>
      </c>
      <c r="H273" s="143"/>
      <c r="I273" s="143">
        <v>2</v>
      </c>
      <c r="J273" s="143">
        <v>0</v>
      </c>
      <c r="K273" s="78"/>
      <c r="L273" s="78"/>
      <c r="M273" s="78"/>
      <c r="N273" s="47" t="e">
        <f t="shared" si="58"/>
        <v>#DIV/0!</v>
      </c>
      <c r="O273" s="47" t="e">
        <f t="shared" si="59"/>
        <v>#DIV/0!</v>
      </c>
      <c r="P273" s="47" t="e">
        <f t="shared" si="60"/>
        <v>#DIV/0!</v>
      </c>
      <c r="Q273" s="47" t="e">
        <f t="shared" si="61"/>
        <v>#DIV/0!</v>
      </c>
      <c r="R273" s="47" t="e">
        <f t="shared" si="62"/>
        <v>#DIV/0!</v>
      </c>
      <c r="S273" s="47" t="e">
        <f t="shared" si="57"/>
        <v>#DIV/0!</v>
      </c>
      <c r="T273" s="47" t="e">
        <f t="shared" si="63"/>
        <v>#DIV/0!</v>
      </c>
      <c r="U273" s="47" t="e">
        <f t="shared" si="64"/>
        <v>#DIV/0!</v>
      </c>
      <c r="V273" s="47" t="e">
        <f t="shared" si="65"/>
        <v>#DIV/0!</v>
      </c>
      <c r="W273" s="47" t="e">
        <f t="shared" si="66"/>
        <v>#DIV/0!</v>
      </c>
      <c r="X273" s="47" t="e">
        <f t="shared" si="67"/>
        <v>#DIV/0!</v>
      </c>
      <c r="Y273" s="74" t="e">
        <f t="shared" si="68"/>
        <v>#DIV/0!</v>
      </c>
      <c r="Z273" s="48" t="e">
        <f t="shared" si="69"/>
        <v>#DIV/0!</v>
      </c>
      <c r="AA273" s="47" t="e">
        <f t="shared" si="70"/>
        <v>#DIV/0!</v>
      </c>
    </row>
    <row r="274" spans="1:27" x14ac:dyDescent="0.3">
      <c r="A274" s="19" t="s">
        <v>597</v>
      </c>
      <c r="B274" s="16" t="s">
        <v>644</v>
      </c>
      <c r="C274" s="90" t="b">
        <v>0</v>
      </c>
      <c r="D274" s="78" t="b">
        <v>1</v>
      </c>
      <c r="E274" s="78">
        <v>0</v>
      </c>
      <c r="F274" s="78"/>
      <c r="G274" s="143">
        <v>8</v>
      </c>
      <c r="H274" s="143"/>
      <c r="I274" s="143">
        <v>8</v>
      </c>
      <c r="J274" s="143">
        <v>0</v>
      </c>
      <c r="K274" s="78"/>
      <c r="L274" s="78"/>
      <c r="M274" s="78"/>
      <c r="N274" s="47" t="e">
        <f t="shared" si="58"/>
        <v>#DIV/0!</v>
      </c>
      <c r="O274" s="47" t="e">
        <f t="shared" si="59"/>
        <v>#DIV/0!</v>
      </c>
      <c r="P274" s="47" t="e">
        <f t="shared" si="60"/>
        <v>#DIV/0!</v>
      </c>
      <c r="Q274" s="47" t="e">
        <f t="shared" si="61"/>
        <v>#DIV/0!</v>
      </c>
      <c r="R274" s="47" t="e">
        <f t="shared" si="62"/>
        <v>#DIV/0!</v>
      </c>
      <c r="S274" s="47" t="e">
        <f t="shared" si="57"/>
        <v>#DIV/0!</v>
      </c>
      <c r="T274" s="47" t="e">
        <f t="shared" si="63"/>
        <v>#DIV/0!</v>
      </c>
      <c r="U274" s="47" t="e">
        <f t="shared" si="64"/>
        <v>#DIV/0!</v>
      </c>
      <c r="V274" s="47" t="e">
        <f t="shared" si="65"/>
        <v>#DIV/0!</v>
      </c>
      <c r="W274" s="47" t="e">
        <f t="shared" si="66"/>
        <v>#DIV/0!</v>
      </c>
      <c r="X274" s="47" t="e">
        <f t="shared" si="67"/>
        <v>#DIV/0!</v>
      </c>
      <c r="Y274" s="74" t="e">
        <f t="shared" si="68"/>
        <v>#DIV/0!</v>
      </c>
      <c r="Z274" s="48" t="e">
        <f t="shared" si="69"/>
        <v>#DIV/0!</v>
      </c>
      <c r="AA274" s="47" t="e">
        <f t="shared" si="70"/>
        <v>#DIV/0!</v>
      </c>
    </row>
    <row r="275" spans="1:27" x14ac:dyDescent="0.3">
      <c r="A275" s="19" t="s">
        <v>597</v>
      </c>
      <c r="B275" s="16" t="s">
        <v>646</v>
      </c>
      <c r="C275" s="90" t="b">
        <v>0</v>
      </c>
      <c r="D275" s="78" t="b">
        <v>1</v>
      </c>
      <c r="E275" s="78">
        <v>0</v>
      </c>
      <c r="F275" s="78"/>
      <c r="G275" s="143">
        <v>1</v>
      </c>
      <c r="H275" s="143"/>
      <c r="I275" s="143">
        <v>1</v>
      </c>
      <c r="J275" s="143">
        <v>0</v>
      </c>
      <c r="K275" s="78"/>
      <c r="L275" s="78"/>
      <c r="M275" s="78"/>
      <c r="N275" s="47" t="e">
        <f t="shared" si="58"/>
        <v>#DIV/0!</v>
      </c>
      <c r="O275" s="47" t="e">
        <f t="shared" si="59"/>
        <v>#DIV/0!</v>
      </c>
      <c r="P275" s="47" t="e">
        <f t="shared" si="60"/>
        <v>#DIV/0!</v>
      </c>
      <c r="Q275" s="47" t="e">
        <f t="shared" si="61"/>
        <v>#DIV/0!</v>
      </c>
      <c r="R275" s="47" t="e">
        <f t="shared" si="62"/>
        <v>#DIV/0!</v>
      </c>
      <c r="S275" s="47" t="e">
        <f t="shared" si="57"/>
        <v>#DIV/0!</v>
      </c>
      <c r="T275" s="47" t="e">
        <f t="shared" si="63"/>
        <v>#DIV/0!</v>
      </c>
      <c r="U275" s="47" t="e">
        <f t="shared" si="64"/>
        <v>#DIV/0!</v>
      </c>
      <c r="V275" s="47" t="e">
        <f t="shared" si="65"/>
        <v>#DIV/0!</v>
      </c>
      <c r="W275" s="47" t="e">
        <f t="shared" si="66"/>
        <v>#DIV/0!</v>
      </c>
      <c r="X275" s="47" t="e">
        <f t="shared" si="67"/>
        <v>#DIV/0!</v>
      </c>
      <c r="Y275" s="74" t="e">
        <f t="shared" si="68"/>
        <v>#DIV/0!</v>
      </c>
      <c r="Z275" s="48" t="e">
        <f t="shared" si="69"/>
        <v>#DIV/0!</v>
      </c>
      <c r="AA275" s="47" t="e">
        <f t="shared" si="70"/>
        <v>#DIV/0!</v>
      </c>
    </row>
    <row r="276" spans="1:27" x14ac:dyDescent="0.3">
      <c r="A276" s="19" t="s">
        <v>597</v>
      </c>
      <c r="B276" s="16" t="s">
        <v>648</v>
      </c>
      <c r="C276" s="90" t="b">
        <v>0</v>
      </c>
      <c r="D276" s="78" t="b">
        <v>1</v>
      </c>
      <c r="E276" s="78">
        <v>0</v>
      </c>
      <c r="F276" s="78"/>
      <c r="G276" s="143">
        <v>1</v>
      </c>
      <c r="H276" s="143"/>
      <c r="I276" s="143">
        <v>1</v>
      </c>
      <c r="J276" s="143">
        <v>0</v>
      </c>
      <c r="K276" s="78"/>
      <c r="L276" s="78"/>
      <c r="M276" s="78"/>
      <c r="N276" s="47" t="e">
        <f t="shared" si="58"/>
        <v>#DIV/0!</v>
      </c>
      <c r="O276" s="47" t="e">
        <f t="shared" si="59"/>
        <v>#DIV/0!</v>
      </c>
      <c r="P276" s="47" t="e">
        <f t="shared" si="60"/>
        <v>#DIV/0!</v>
      </c>
      <c r="Q276" s="47" t="e">
        <f t="shared" si="61"/>
        <v>#DIV/0!</v>
      </c>
      <c r="R276" s="47" t="e">
        <f t="shared" si="62"/>
        <v>#DIV/0!</v>
      </c>
      <c r="S276" s="47" t="e">
        <f t="shared" si="57"/>
        <v>#DIV/0!</v>
      </c>
      <c r="T276" s="47" t="e">
        <f t="shared" si="63"/>
        <v>#DIV/0!</v>
      </c>
      <c r="U276" s="47" t="e">
        <f t="shared" si="64"/>
        <v>#DIV/0!</v>
      </c>
      <c r="V276" s="47" t="e">
        <f t="shared" si="65"/>
        <v>#DIV/0!</v>
      </c>
      <c r="W276" s="47" t="e">
        <f t="shared" si="66"/>
        <v>#DIV/0!</v>
      </c>
      <c r="X276" s="47" t="e">
        <f t="shared" si="67"/>
        <v>#DIV/0!</v>
      </c>
      <c r="Y276" s="74" t="e">
        <f t="shared" si="68"/>
        <v>#DIV/0!</v>
      </c>
      <c r="Z276" s="48" t="e">
        <f t="shared" si="69"/>
        <v>#DIV/0!</v>
      </c>
      <c r="AA276" s="47" t="e">
        <f t="shared" si="70"/>
        <v>#DIV/0!</v>
      </c>
    </row>
    <row r="277" spans="1:27" x14ac:dyDescent="0.3">
      <c r="A277" s="19" t="s">
        <v>597</v>
      </c>
      <c r="B277" s="16" t="s">
        <v>650</v>
      </c>
      <c r="C277" s="90" t="b">
        <v>0</v>
      </c>
      <c r="D277" s="78" t="b">
        <v>0</v>
      </c>
      <c r="E277" s="78"/>
      <c r="F277" s="78"/>
      <c r="G277" s="78"/>
      <c r="H277" s="78"/>
      <c r="I277" s="78"/>
      <c r="J277" s="78"/>
      <c r="K277" s="78"/>
      <c r="L277" s="78"/>
      <c r="M277" s="78"/>
      <c r="N277" s="47" t="e">
        <f t="shared" si="58"/>
        <v>#DIV/0!</v>
      </c>
      <c r="O277" s="47" t="e">
        <f t="shared" si="59"/>
        <v>#DIV/0!</v>
      </c>
      <c r="P277" s="47" t="e">
        <f t="shared" si="60"/>
        <v>#DIV/0!</v>
      </c>
      <c r="Q277" s="47" t="e">
        <f t="shared" si="61"/>
        <v>#DIV/0!</v>
      </c>
      <c r="R277" s="47" t="e">
        <f t="shared" si="62"/>
        <v>#DIV/0!</v>
      </c>
      <c r="S277" s="47" t="e">
        <f t="shared" si="57"/>
        <v>#DIV/0!</v>
      </c>
      <c r="T277" s="47" t="e">
        <f t="shared" si="63"/>
        <v>#DIV/0!</v>
      </c>
      <c r="U277" s="47" t="e">
        <f t="shared" si="64"/>
        <v>#DIV/0!</v>
      </c>
      <c r="V277" s="47" t="e">
        <f t="shared" si="65"/>
        <v>#DIV/0!</v>
      </c>
      <c r="W277" s="47" t="e">
        <f t="shared" si="66"/>
        <v>#DIV/0!</v>
      </c>
      <c r="X277" s="47" t="e">
        <f t="shared" si="67"/>
        <v>#DIV/0!</v>
      </c>
      <c r="Y277" s="74" t="e">
        <f t="shared" si="68"/>
        <v>#DIV/0!</v>
      </c>
      <c r="Z277" s="48" t="e">
        <f t="shared" si="69"/>
        <v>#DIV/0!</v>
      </c>
      <c r="AA277" s="47" t="e">
        <f t="shared" si="70"/>
        <v>#DIV/0!</v>
      </c>
    </row>
    <row r="278" spans="1:27" x14ac:dyDescent="0.3">
      <c r="A278" s="19" t="s">
        <v>597</v>
      </c>
      <c r="B278" s="16" t="s">
        <v>652</v>
      </c>
      <c r="C278" s="90" t="b">
        <v>0</v>
      </c>
      <c r="D278" s="78" t="b">
        <v>0</v>
      </c>
      <c r="E278" s="78"/>
      <c r="F278" s="78"/>
      <c r="G278" s="78"/>
      <c r="H278" s="78"/>
      <c r="I278" s="78"/>
      <c r="J278" s="78"/>
      <c r="K278" s="78"/>
      <c r="L278" s="78"/>
      <c r="M278" s="78"/>
      <c r="N278" s="47" t="e">
        <f t="shared" si="58"/>
        <v>#DIV/0!</v>
      </c>
      <c r="O278" s="47" t="e">
        <f t="shared" si="59"/>
        <v>#DIV/0!</v>
      </c>
      <c r="P278" s="47" t="e">
        <f t="shared" si="60"/>
        <v>#DIV/0!</v>
      </c>
      <c r="Q278" s="47" t="e">
        <f t="shared" si="61"/>
        <v>#DIV/0!</v>
      </c>
      <c r="R278" s="47" t="e">
        <f t="shared" si="62"/>
        <v>#DIV/0!</v>
      </c>
      <c r="S278" s="47" t="e">
        <f t="shared" si="57"/>
        <v>#DIV/0!</v>
      </c>
      <c r="T278" s="47" t="e">
        <f t="shared" si="63"/>
        <v>#DIV/0!</v>
      </c>
      <c r="U278" s="47" t="e">
        <f t="shared" si="64"/>
        <v>#DIV/0!</v>
      </c>
      <c r="V278" s="47" t="e">
        <f t="shared" si="65"/>
        <v>#DIV/0!</v>
      </c>
      <c r="W278" s="47" t="e">
        <f t="shared" si="66"/>
        <v>#DIV/0!</v>
      </c>
      <c r="X278" s="47" t="e">
        <f t="shared" si="67"/>
        <v>#DIV/0!</v>
      </c>
      <c r="Y278" s="74" t="e">
        <f t="shared" si="68"/>
        <v>#DIV/0!</v>
      </c>
      <c r="Z278" s="48" t="e">
        <f t="shared" si="69"/>
        <v>#DIV/0!</v>
      </c>
      <c r="AA278" s="47" t="e">
        <f t="shared" si="70"/>
        <v>#DIV/0!</v>
      </c>
    </row>
    <row r="279" spans="1:27" x14ac:dyDescent="0.3">
      <c r="A279" s="19" t="s">
        <v>597</v>
      </c>
      <c r="B279" s="16" t="s">
        <v>654</v>
      </c>
      <c r="C279" s="90" t="b">
        <v>0</v>
      </c>
      <c r="D279" s="78" t="b">
        <v>0</v>
      </c>
      <c r="E279" s="78"/>
      <c r="F279" s="78"/>
      <c r="G279" s="78"/>
      <c r="H279" s="78"/>
      <c r="I279" s="78"/>
      <c r="J279" s="78"/>
      <c r="K279" s="78"/>
      <c r="L279" s="78"/>
      <c r="M279" s="78"/>
      <c r="N279" s="47" t="e">
        <f t="shared" si="58"/>
        <v>#DIV/0!</v>
      </c>
      <c r="O279" s="47" t="e">
        <f t="shared" si="59"/>
        <v>#DIV/0!</v>
      </c>
      <c r="P279" s="47" t="e">
        <f t="shared" si="60"/>
        <v>#DIV/0!</v>
      </c>
      <c r="Q279" s="47" t="e">
        <f t="shared" si="61"/>
        <v>#DIV/0!</v>
      </c>
      <c r="R279" s="47" t="e">
        <f t="shared" si="62"/>
        <v>#DIV/0!</v>
      </c>
      <c r="S279" s="47" t="e">
        <f t="shared" si="57"/>
        <v>#DIV/0!</v>
      </c>
      <c r="T279" s="47" t="e">
        <f t="shared" si="63"/>
        <v>#DIV/0!</v>
      </c>
      <c r="U279" s="47" t="e">
        <f t="shared" si="64"/>
        <v>#DIV/0!</v>
      </c>
      <c r="V279" s="47" t="e">
        <f t="shared" si="65"/>
        <v>#DIV/0!</v>
      </c>
      <c r="W279" s="47" t="e">
        <f t="shared" si="66"/>
        <v>#DIV/0!</v>
      </c>
      <c r="X279" s="47" t="e">
        <f t="shared" si="67"/>
        <v>#DIV/0!</v>
      </c>
      <c r="Y279" s="74" t="e">
        <f t="shared" si="68"/>
        <v>#DIV/0!</v>
      </c>
      <c r="Z279" s="48" t="e">
        <f t="shared" si="69"/>
        <v>#DIV/0!</v>
      </c>
      <c r="AA279" s="47" t="e">
        <f t="shared" si="70"/>
        <v>#DIV/0!</v>
      </c>
    </row>
    <row r="280" spans="1:27" x14ac:dyDescent="0.3">
      <c r="A280" s="19" t="s">
        <v>597</v>
      </c>
      <c r="B280" s="16" t="s">
        <v>656</v>
      </c>
      <c r="C280" s="90" t="b">
        <v>0</v>
      </c>
      <c r="D280" s="78" t="b">
        <v>0</v>
      </c>
      <c r="E280" s="78"/>
      <c r="F280" s="78"/>
      <c r="G280" s="78"/>
      <c r="H280" s="78"/>
      <c r="I280" s="78"/>
      <c r="J280" s="78"/>
      <c r="K280" s="78"/>
      <c r="L280" s="78"/>
      <c r="M280" s="78"/>
      <c r="N280" s="47" t="e">
        <f t="shared" si="58"/>
        <v>#DIV/0!</v>
      </c>
      <c r="O280" s="47" t="e">
        <f t="shared" si="59"/>
        <v>#DIV/0!</v>
      </c>
      <c r="P280" s="47" t="e">
        <f t="shared" si="60"/>
        <v>#DIV/0!</v>
      </c>
      <c r="Q280" s="47" t="e">
        <f t="shared" si="61"/>
        <v>#DIV/0!</v>
      </c>
      <c r="R280" s="47" t="e">
        <f t="shared" si="62"/>
        <v>#DIV/0!</v>
      </c>
      <c r="S280" s="47" t="e">
        <f t="shared" si="57"/>
        <v>#DIV/0!</v>
      </c>
      <c r="T280" s="47" t="e">
        <f t="shared" si="63"/>
        <v>#DIV/0!</v>
      </c>
      <c r="U280" s="47" t="e">
        <f t="shared" si="64"/>
        <v>#DIV/0!</v>
      </c>
      <c r="V280" s="47" t="e">
        <f t="shared" si="65"/>
        <v>#DIV/0!</v>
      </c>
      <c r="W280" s="47" t="e">
        <f t="shared" si="66"/>
        <v>#DIV/0!</v>
      </c>
      <c r="X280" s="47" t="e">
        <f t="shared" si="67"/>
        <v>#DIV/0!</v>
      </c>
      <c r="Y280" s="74" t="e">
        <f t="shared" si="68"/>
        <v>#DIV/0!</v>
      </c>
      <c r="Z280" s="48" t="e">
        <f t="shared" si="69"/>
        <v>#DIV/0!</v>
      </c>
      <c r="AA280" s="47" t="e">
        <f t="shared" si="70"/>
        <v>#DIV/0!</v>
      </c>
    </row>
    <row r="281" spans="1:27" x14ac:dyDescent="0.3">
      <c r="A281" s="19" t="s">
        <v>658</v>
      </c>
      <c r="B281" s="16" t="s">
        <v>662</v>
      </c>
      <c r="C281" s="90" t="b">
        <v>0</v>
      </c>
      <c r="D281" s="78" t="b">
        <v>1</v>
      </c>
      <c r="E281" s="78">
        <v>2</v>
      </c>
      <c r="F281" s="78">
        <v>1</v>
      </c>
      <c r="G281" s="143">
        <v>5</v>
      </c>
      <c r="H281" s="143"/>
      <c r="I281" s="143">
        <v>8</v>
      </c>
      <c r="J281" s="143">
        <v>3</v>
      </c>
      <c r="K281" s="78"/>
      <c r="L281" s="78"/>
      <c r="M281" s="78"/>
      <c r="N281" s="47" t="e">
        <f t="shared" si="58"/>
        <v>#DIV/0!</v>
      </c>
      <c r="O281" s="47" t="e">
        <f t="shared" si="59"/>
        <v>#DIV/0!</v>
      </c>
      <c r="P281" s="47" t="e">
        <f t="shared" si="60"/>
        <v>#DIV/0!</v>
      </c>
      <c r="Q281" s="47" t="e">
        <f t="shared" si="61"/>
        <v>#DIV/0!</v>
      </c>
      <c r="R281" s="47" t="e">
        <f t="shared" si="62"/>
        <v>#DIV/0!</v>
      </c>
      <c r="S281" s="47" t="e">
        <f t="shared" si="57"/>
        <v>#DIV/0!</v>
      </c>
      <c r="T281" s="47" t="e">
        <f t="shared" si="63"/>
        <v>#DIV/0!</v>
      </c>
      <c r="U281" s="47" t="e">
        <f t="shared" si="64"/>
        <v>#DIV/0!</v>
      </c>
      <c r="V281" s="47" t="e">
        <f t="shared" si="65"/>
        <v>#DIV/0!</v>
      </c>
      <c r="W281" s="47" t="e">
        <f t="shared" si="66"/>
        <v>#DIV/0!</v>
      </c>
      <c r="X281" s="47" t="e">
        <f t="shared" si="67"/>
        <v>#DIV/0!</v>
      </c>
      <c r="Y281" s="74" t="e">
        <f t="shared" si="68"/>
        <v>#DIV/0!</v>
      </c>
      <c r="Z281" s="48" t="e">
        <f t="shared" si="69"/>
        <v>#DIV/0!</v>
      </c>
      <c r="AA281" s="47" t="e">
        <f t="shared" si="70"/>
        <v>#DIV/0!</v>
      </c>
    </row>
    <row r="282" spans="1:27" x14ac:dyDescent="0.3">
      <c r="A282" s="19" t="s">
        <v>658</v>
      </c>
      <c r="B282" s="16" t="s">
        <v>663</v>
      </c>
      <c r="C282" s="90" t="b">
        <v>0</v>
      </c>
      <c r="D282" s="78" t="b">
        <v>1</v>
      </c>
      <c r="E282" s="78">
        <v>0</v>
      </c>
      <c r="F282" s="78"/>
      <c r="G282" s="143"/>
      <c r="H282" s="143">
        <v>1</v>
      </c>
      <c r="I282" s="143">
        <v>1</v>
      </c>
      <c r="J282" s="143">
        <v>1</v>
      </c>
      <c r="K282" s="78"/>
      <c r="L282" s="78"/>
      <c r="M282" s="78"/>
      <c r="N282" s="47" t="e">
        <f t="shared" si="58"/>
        <v>#DIV/0!</v>
      </c>
      <c r="O282" s="47" t="e">
        <f t="shared" si="59"/>
        <v>#DIV/0!</v>
      </c>
      <c r="P282" s="47" t="e">
        <f t="shared" si="60"/>
        <v>#DIV/0!</v>
      </c>
      <c r="Q282" s="47" t="e">
        <f t="shared" si="61"/>
        <v>#DIV/0!</v>
      </c>
      <c r="R282" s="47" t="e">
        <f t="shared" si="62"/>
        <v>#DIV/0!</v>
      </c>
      <c r="S282" s="47" t="e">
        <f t="shared" si="57"/>
        <v>#DIV/0!</v>
      </c>
      <c r="T282" s="47" t="e">
        <f t="shared" si="63"/>
        <v>#DIV/0!</v>
      </c>
      <c r="U282" s="47" t="e">
        <f t="shared" si="64"/>
        <v>#DIV/0!</v>
      </c>
      <c r="V282" s="47" t="e">
        <f t="shared" si="65"/>
        <v>#DIV/0!</v>
      </c>
      <c r="W282" s="47" t="e">
        <f t="shared" si="66"/>
        <v>#DIV/0!</v>
      </c>
      <c r="X282" s="47" t="e">
        <f t="shared" si="67"/>
        <v>#DIV/0!</v>
      </c>
      <c r="Y282" s="74">
        <v>615</v>
      </c>
      <c r="Z282" s="48" t="e">
        <f>Y282/(MAX($TB$6:$TB$335))</f>
        <v>#DIV/0!</v>
      </c>
      <c r="AA282" s="47" t="e">
        <f t="shared" si="70"/>
        <v>#DIV/0!</v>
      </c>
    </row>
    <row r="283" spans="1:27" x14ac:dyDescent="0.3">
      <c r="A283" s="19" t="s">
        <v>658</v>
      </c>
      <c r="B283" s="16" t="s">
        <v>665</v>
      </c>
      <c r="C283" s="90" t="b">
        <v>1</v>
      </c>
      <c r="D283" s="78" t="b">
        <v>0</v>
      </c>
      <c r="E283" s="78"/>
      <c r="F283" s="78"/>
      <c r="G283" s="78"/>
      <c r="H283" s="78"/>
      <c r="I283" s="78"/>
      <c r="J283" s="78"/>
      <c r="K283" s="78"/>
      <c r="L283" s="78"/>
      <c r="M283" s="78"/>
      <c r="N283" s="47" t="e">
        <f t="shared" si="58"/>
        <v>#DIV/0!</v>
      </c>
      <c r="O283" s="47" t="e">
        <f t="shared" si="59"/>
        <v>#DIV/0!</v>
      </c>
      <c r="P283" s="47" t="e">
        <f t="shared" si="60"/>
        <v>#DIV/0!</v>
      </c>
      <c r="Q283" s="47" t="e">
        <f t="shared" si="61"/>
        <v>#DIV/0!</v>
      </c>
      <c r="R283" s="47" t="e">
        <f t="shared" si="62"/>
        <v>#DIV/0!</v>
      </c>
      <c r="S283" s="47" t="e">
        <f t="shared" si="57"/>
        <v>#DIV/0!</v>
      </c>
      <c r="T283" s="47" t="e">
        <f t="shared" si="63"/>
        <v>#DIV/0!</v>
      </c>
      <c r="U283" s="47" t="e">
        <f t="shared" si="64"/>
        <v>#DIV/0!</v>
      </c>
      <c r="V283" s="47" t="e">
        <f t="shared" si="65"/>
        <v>#DIV/0!</v>
      </c>
      <c r="W283" s="47" t="e">
        <f t="shared" si="66"/>
        <v>#DIV/0!</v>
      </c>
      <c r="X283" s="47" t="e">
        <f t="shared" si="67"/>
        <v>#DIV/0!</v>
      </c>
      <c r="Y283" s="74" t="e">
        <f t="shared" ref="Y283:Y335" si="71">IF(X283=0,620,1/X283)</f>
        <v>#DIV/0!</v>
      </c>
      <c r="Z283" s="48" t="e">
        <f t="shared" si="69"/>
        <v>#DIV/0!</v>
      </c>
      <c r="AA283" s="47" t="e">
        <f t="shared" si="70"/>
        <v>#DIV/0!</v>
      </c>
    </row>
    <row r="284" spans="1:27" x14ac:dyDescent="0.3">
      <c r="A284" s="19" t="s">
        <v>658</v>
      </c>
      <c r="B284" s="16" t="s">
        <v>667</v>
      </c>
      <c r="C284" s="90" t="b">
        <v>1</v>
      </c>
      <c r="D284" s="78" t="b">
        <v>0</v>
      </c>
      <c r="E284" s="78"/>
      <c r="F284" s="78"/>
      <c r="G284" s="78"/>
      <c r="H284" s="78"/>
      <c r="I284" s="78"/>
      <c r="J284" s="78"/>
      <c r="K284" s="78"/>
      <c r="L284" s="78"/>
      <c r="M284" s="78"/>
      <c r="N284" s="47" t="e">
        <f t="shared" si="58"/>
        <v>#DIV/0!</v>
      </c>
      <c r="O284" s="47" t="e">
        <f t="shared" si="59"/>
        <v>#DIV/0!</v>
      </c>
      <c r="P284" s="47" t="e">
        <f t="shared" si="60"/>
        <v>#DIV/0!</v>
      </c>
      <c r="Q284" s="47" t="e">
        <f t="shared" si="61"/>
        <v>#DIV/0!</v>
      </c>
      <c r="R284" s="47" t="e">
        <f t="shared" si="62"/>
        <v>#DIV/0!</v>
      </c>
      <c r="S284" s="47" t="e">
        <f t="shared" si="57"/>
        <v>#DIV/0!</v>
      </c>
      <c r="T284" s="47" t="e">
        <f t="shared" si="63"/>
        <v>#DIV/0!</v>
      </c>
      <c r="U284" s="47" t="e">
        <f t="shared" si="64"/>
        <v>#DIV/0!</v>
      </c>
      <c r="V284" s="47" t="e">
        <f t="shared" si="65"/>
        <v>#DIV/0!</v>
      </c>
      <c r="W284" s="47" t="e">
        <f t="shared" si="66"/>
        <v>#DIV/0!</v>
      </c>
      <c r="X284" s="47" t="e">
        <f t="shared" si="67"/>
        <v>#DIV/0!</v>
      </c>
      <c r="Y284" s="74" t="e">
        <f t="shared" si="71"/>
        <v>#DIV/0!</v>
      </c>
      <c r="Z284" s="48" t="e">
        <f t="shared" si="69"/>
        <v>#DIV/0!</v>
      </c>
      <c r="AA284" s="47" t="e">
        <f t="shared" si="70"/>
        <v>#DIV/0!</v>
      </c>
    </row>
    <row r="285" spans="1:27" x14ac:dyDescent="0.3">
      <c r="A285" s="19" t="s">
        <v>658</v>
      </c>
      <c r="B285" s="16" t="s">
        <v>669</v>
      </c>
      <c r="C285" s="90" t="b">
        <v>0</v>
      </c>
      <c r="D285" s="78" t="b">
        <v>1</v>
      </c>
      <c r="E285" s="78">
        <v>0</v>
      </c>
      <c r="F285" s="78"/>
      <c r="G285" s="143"/>
      <c r="H285" s="143"/>
      <c r="I285" s="143">
        <v>1</v>
      </c>
      <c r="J285" s="143">
        <v>0</v>
      </c>
      <c r="K285" s="78"/>
      <c r="L285" s="78"/>
      <c r="M285" s="78"/>
      <c r="N285" s="47" t="e">
        <f t="shared" si="58"/>
        <v>#DIV/0!</v>
      </c>
      <c r="O285" s="47" t="e">
        <f t="shared" si="59"/>
        <v>#DIV/0!</v>
      </c>
      <c r="P285" s="47" t="e">
        <f t="shared" si="60"/>
        <v>#DIV/0!</v>
      </c>
      <c r="Q285" s="47" t="e">
        <f t="shared" si="61"/>
        <v>#DIV/0!</v>
      </c>
      <c r="R285" s="47" t="e">
        <f t="shared" si="62"/>
        <v>#DIV/0!</v>
      </c>
      <c r="S285" s="47" t="e">
        <f t="shared" si="57"/>
        <v>#DIV/0!</v>
      </c>
      <c r="T285" s="47" t="e">
        <f t="shared" si="63"/>
        <v>#DIV/0!</v>
      </c>
      <c r="U285" s="47" t="e">
        <f t="shared" si="64"/>
        <v>#DIV/0!</v>
      </c>
      <c r="V285" s="47" t="e">
        <f t="shared" si="65"/>
        <v>#DIV/0!</v>
      </c>
      <c r="W285" s="47" t="e">
        <f t="shared" si="66"/>
        <v>#DIV/0!</v>
      </c>
      <c r="X285" s="47" t="e">
        <f t="shared" si="67"/>
        <v>#DIV/0!</v>
      </c>
      <c r="Y285" s="74" t="e">
        <f t="shared" si="71"/>
        <v>#DIV/0!</v>
      </c>
      <c r="Z285" s="48" t="e">
        <f t="shared" si="69"/>
        <v>#DIV/0!</v>
      </c>
      <c r="AA285" s="47" t="e">
        <f t="shared" si="70"/>
        <v>#DIV/0!</v>
      </c>
    </row>
    <row r="286" spans="1:27" x14ac:dyDescent="0.3">
      <c r="A286" s="19" t="s">
        <v>658</v>
      </c>
      <c r="B286" s="16" t="s">
        <v>671</v>
      </c>
      <c r="C286" s="90" t="b">
        <v>0</v>
      </c>
      <c r="D286" s="78" t="b">
        <v>0</v>
      </c>
      <c r="E286" s="78"/>
      <c r="F286" s="78"/>
      <c r="G286" s="78"/>
      <c r="H286" s="78"/>
      <c r="I286" s="78"/>
      <c r="J286" s="78"/>
      <c r="K286" s="78"/>
      <c r="L286" s="78"/>
      <c r="M286" s="78"/>
      <c r="N286" s="47" t="e">
        <f t="shared" si="58"/>
        <v>#DIV/0!</v>
      </c>
      <c r="O286" s="47" t="e">
        <f t="shared" si="59"/>
        <v>#DIV/0!</v>
      </c>
      <c r="P286" s="47" t="e">
        <f t="shared" si="60"/>
        <v>#DIV/0!</v>
      </c>
      <c r="Q286" s="47" t="e">
        <f t="shared" si="61"/>
        <v>#DIV/0!</v>
      </c>
      <c r="R286" s="47" t="e">
        <f t="shared" si="62"/>
        <v>#DIV/0!</v>
      </c>
      <c r="S286" s="47" t="e">
        <f t="shared" si="57"/>
        <v>#DIV/0!</v>
      </c>
      <c r="T286" s="47" t="e">
        <f t="shared" si="63"/>
        <v>#DIV/0!</v>
      </c>
      <c r="U286" s="47" t="e">
        <f t="shared" si="64"/>
        <v>#DIV/0!</v>
      </c>
      <c r="V286" s="47" t="e">
        <f t="shared" si="65"/>
        <v>#DIV/0!</v>
      </c>
      <c r="W286" s="47" t="e">
        <f t="shared" si="66"/>
        <v>#DIV/0!</v>
      </c>
      <c r="X286" s="47" t="e">
        <f t="shared" si="67"/>
        <v>#DIV/0!</v>
      </c>
      <c r="Y286" s="74" t="e">
        <f t="shared" si="71"/>
        <v>#DIV/0!</v>
      </c>
      <c r="Z286" s="48" t="e">
        <f t="shared" si="69"/>
        <v>#DIV/0!</v>
      </c>
      <c r="AA286" s="47" t="e">
        <f t="shared" si="70"/>
        <v>#DIV/0!</v>
      </c>
    </row>
    <row r="287" spans="1:27" x14ac:dyDescent="0.3">
      <c r="A287" s="19" t="s">
        <v>658</v>
      </c>
      <c r="B287" s="16" t="s">
        <v>673</v>
      </c>
      <c r="C287" s="90" t="b">
        <v>1</v>
      </c>
      <c r="D287" s="78" t="b">
        <v>0</v>
      </c>
      <c r="E287" s="78"/>
      <c r="F287" s="78"/>
      <c r="G287" s="78"/>
      <c r="H287" s="78"/>
      <c r="I287" s="78"/>
      <c r="J287" s="78"/>
      <c r="K287" s="78"/>
      <c r="L287" s="78"/>
      <c r="M287" s="78"/>
      <c r="N287" s="47" t="e">
        <f t="shared" si="58"/>
        <v>#DIV/0!</v>
      </c>
      <c r="O287" s="47" t="e">
        <f t="shared" si="59"/>
        <v>#DIV/0!</v>
      </c>
      <c r="P287" s="47" t="e">
        <f t="shared" si="60"/>
        <v>#DIV/0!</v>
      </c>
      <c r="Q287" s="47" t="e">
        <f t="shared" si="61"/>
        <v>#DIV/0!</v>
      </c>
      <c r="R287" s="47" t="e">
        <f t="shared" si="62"/>
        <v>#DIV/0!</v>
      </c>
      <c r="S287" s="47" t="e">
        <f t="shared" si="57"/>
        <v>#DIV/0!</v>
      </c>
      <c r="T287" s="47" t="e">
        <f t="shared" si="63"/>
        <v>#DIV/0!</v>
      </c>
      <c r="U287" s="47" t="e">
        <f t="shared" si="64"/>
        <v>#DIV/0!</v>
      </c>
      <c r="V287" s="47" t="e">
        <f t="shared" si="65"/>
        <v>#DIV/0!</v>
      </c>
      <c r="W287" s="47" t="e">
        <f t="shared" si="66"/>
        <v>#DIV/0!</v>
      </c>
      <c r="X287" s="47" t="e">
        <f t="shared" si="67"/>
        <v>#DIV/0!</v>
      </c>
      <c r="Y287" s="74" t="e">
        <f t="shared" si="71"/>
        <v>#DIV/0!</v>
      </c>
      <c r="Z287" s="48" t="e">
        <f t="shared" si="69"/>
        <v>#DIV/0!</v>
      </c>
      <c r="AA287" s="47" t="e">
        <f t="shared" si="70"/>
        <v>#DIV/0!</v>
      </c>
    </row>
    <row r="288" spans="1:27" x14ac:dyDescent="0.3">
      <c r="A288" s="19" t="s">
        <v>658</v>
      </c>
      <c r="B288" s="16" t="s">
        <v>675</v>
      </c>
      <c r="C288" s="90" t="b">
        <v>1</v>
      </c>
      <c r="D288" s="78" t="b">
        <v>0</v>
      </c>
      <c r="E288" s="78"/>
      <c r="F288" s="78"/>
      <c r="G288" s="78"/>
      <c r="H288" s="78"/>
      <c r="I288" s="78"/>
      <c r="J288" s="78"/>
      <c r="K288" s="78"/>
      <c r="L288" s="78"/>
      <c r="M288" s="78"/>
      <c r="N288" s="47" t="e">
        <f t="shared" si="58"/>
        <v>#DIV/0!</v>
      </c>
      <c r="O288" s="47" t="e">
        <f t="shared" si="59"/>
        <v>#DIV/0!</v>
      </c>
      <c r="P288" s="47" t="e">
        <f t="shared" si="60"/>
        <v>#DIV/0!</v>
      </c>
      <c r="Q288" s="47" t="e">
        <f t="shared" si="61"/>
        <v>#DIV/0!</v>
      </c>
      <c r="R288" s="47" t="e">
        <f t="shared" si="62"/>
        <v>#DIV/0!</v>
      </c>
      <c r="S288" s="47" t="e">
        <f t="shared" si="57"/>
        <v>#DIV/0!</v>
      </c>
      <c r="T288" s="47" t="e">
        <f t="shared" si="63"/>
        <v>#DIV/0!</v>
      </c>
      <c r="U288" s="47" t="e">
        <f t="shared" si="64"/>
        <v>#DIV/0!</v>
      </c>
      <c r="V288" s="47" t="e">
        <f t="shared" si="65"/>
        <v>#DIV/0!</v>
      </c>
      <c r="W288" s="47" t="e">
        <f t="shared" si="66"/>
        <v>#DIV/0!</v>
      </c>
      <c r="X288" s="47" t="e">
        <f t="shared" si="67"/>
        <v>#DIV/0!</v>
      </c>
      <c r="Y288" s="74" t="e">
        <f t="shared" si="71"/>
        <v>#DIV/0!</v>
      </c>
      <c r="Z288" s="48" t="e">
        <f t="shared" si="69"/>
        <v>#DIV/0!</v>
      </c>
      <c r="AA288" s="47" t="e">
        <f t="shared" si="70"/>
        <v>#DIV/0!</v>
      </c>
    </row>
    <row r="289" spans="1:27" x14ac:dyDescent="0.3">
      <c r="A289" s="19" t="s">
        <v>658</v>
      </c>
      <c r="B289" s="16" t="s">
        <v>677</v>
      </c>
      <c r="C289" s="90" t="b">
        <v>0</v>
      </c>
      <c r="D289" s="78" t="b">
        <v>1</v>
      </c>
      <c r="E289" s="78">
        <v>1</v>
      </c>
      <c r="F289" s="78"/>
      <c r="G289" s="143">
        <v>1</v>
      </c>
      <c r="H289" s="143"/>
      <c r="I289" s="143">
        <v>2</v>
      </c>
      <c r="J289" s="143">
        <v>2</v>
      </c>
      <c r="K289" s="78"/>
      <c r="L289" s="78"/>
      <c r="M289" s="78"/>
      <c r="N289" s="47" t="e">
        <f t="shared" si="58"/>
        <v>#DIV/0!</v>
      </c>
      <c r="O289" s="47" t="e">
        <f t="shared" si="59"/>
        <v>#DIV/0!</v>
      </c>
      <c r="P289" s="47" t="e">
        <f t="shared" si="60"/>
        <v>#DIV/0!</v>
      </c>
      <c r="Q289" s="47" t="e">
        <f t="shared" si="61"/>
        <v>#DIV/0!</v>
      </c>
      <c r="R289" s="47" t="e">
        <f t="shared" si="62"/>
        <v>#DIV/0!</v>
      </c>
      <c r="S289" s="47" t="e">
        <f t="shared" si="57"/>
        <v>#DIV/0!</v>
      </c>
      <c r="T289" s="47" t="e">
        <f t="shared" si="63"/>
        <v>#DIV/0!</v>
      </c>
      <c r="U289" s="47" t="e">
        <f t="shared" si="64"/>
        <v>#DIV/0!</v>
      </c>
      <c r="V289" s="47" t="e">
        <f t="shared" si="65"/>
        <v>#DIV/0!</v>
      </c>
      <c r="W289" s="47" t="e">
        <f t="shared" si="66"/>
        <v>#DIV/0!</v>
      </c>
      <c r="X289" s="47" t="e">
        <f t="shared" si="67"/>
        <v>#DIV/0!</v>
      </c>
      <c r="Y289" s="74" t="e">
        <f t="shared" si="71"/>
        <v>#DIV/0!</v>
      </c>
      <c r="Z289" s="48" t="e">
        <f t="shared" si="69"/>
        <v>#DIV/0!</v>
      </c>
      <c r="AA289" s="47" t="e">
        <f t="shared" si="70"/>
        <v>#DIV/0!</v>
      </c>
    </row>
    <row r="290" spans="1:27" x14ac:dyDescent="0.3">
      <c r="A290" s="19" t="s">
        <v>658</v>
      </c>
      <c r="B290" s="16" t="s">
        <v>679</v>
      </c>
      <c r="C290" s="90" t="b">
        <v>0</v>
      </c>
      <c r="D290" s="78" t="b">
        <v>1</v>
      </c>
      <c r="E290" s="78">
        <v>1</v>
      </c>
      <c r="F290" s="78"/>
      <c r="G290" s="143">
        <v>1</v>
      </c>
      <c r="H290" s="143"/>
      <c r="I290" s="143">
        <v>2</v>
      </c>
      <c r="J290" s="143">
        <v>2</v>
      </c>
      <c r="K290" s="78"/>
      <c r="L290" s="78"/>
      <c r="M290" s="78"/>
      <c r="N290" s="47" t="e">
        <f t="shared" si="58"/>
        <v>#DIV/0!</v>
      </c>
      <c r="O290" s="47" t="e">
        <f t="shared" si="59"/>
        <v>#DIV/0!</v>
      </c>
      <c r="P290" s="47" t="e">
        <f t="shared" si="60"/>
        <v>#DIV/0!</v>
      </c>
      <c r="Q290" s="47" t="e">
        <f t="shared" si="61"/>
        <v>#DIV/0!</v>
      </c>
      <c r="R290" s="47" t="e">
        <f t="shared" si="62"/>
        <v>#DIV/0!</v>
      </c>
      <c r="S290" s="47" t="e">
        <f t="shared" si="57"/>
        <v>#DIV/0!</v>
      </c>
      <c r="T290" s="47" t="e">
        <f t="shared" si="63"/>
        <v>#DIV/0!</v>
      </c>
      <c r="U290" s="47" t="e">
        <f t="shared" si="64"/>
        <v>#DIV/0!</v>
      </c>
      <c r="V290" s="47" t="e">
        <f t="shared" si="65"/>
        <v>#DIV/0!</v>
      </c>
      <c r="W290" s="47" t="e">
        <f t="shared" si="66"/>
        <v>#DIV/0!</v>
      </c>
      <c r="X290" s="47" t="e">
        <f t="shared" si="67"/>
        <v>#DIV/0!</v>
      </c>
      <c r="Y290" s="74" t="e">
        <f t="shared" si="71"/>
        <v>#DIV/0!</v>
      </c>
      <c r="Z290" s="48" t="e">
        <f t="shared" si="69"/>
        <v>#DIV/0!</v>
      </c>
      <c r="AA290" s="47" t="e">
        <f t="shared" si="70"/>
        <v>#DIV/0!</v>
      </c>
    </row>
    <row r="291" spans="1:27" x14ac:dyDescent="0.3">
      <c r="A291" s="19" t="s">
        <v>658</v>
      </c>
      <c r="B291" s="16" t="s">
        <v>683</v>
      </c>
      <c r="C291" s="90" t="b">
        <v>1</v>
      </c>
      <c r="D291" s="78" t="b">
        <v>1</v>
      </c>
      <c r="E291" s="78">
        <v>4</v>
      </c>
      <c r="F291" s="78"/>
      <c r="G291" s="143"/>
      <c r="H291" s="143"/>
      <c r="I291" s="143">
        <v>4</v>
      </c>
      <c r="J291" s="143">
        <v>0</v>
      </c>
      <c r="K291" s="78"/>
      <c r="L291" s="78"/>
      <c r="M291" s="78"/>
      <c r="N291" s="47" t="e">
        <f t="shared" si="58"/>
        <v>#DIV/0!</v>
      </c>
      <c r="O291" s="47" t="e">
        <f t="shared" si="59"/>
        <v>#DIV/0!</v>
      </c>
      <c r="P291" s="47" t="e">
        <f t="shared" si="60"/>
        <v>#DIV/0!</v>
      </c>
      <c r="Q291" s="47" t="e">
        <f t="shared" si="61"/>
        <v>#DIV/0!</v>
      </c>
      <c r="R291" s="47" t="e">
        <f t="shared" si="62"/>
        <v>#DIV/0!</v>
      </c>
      <c r="S291" s="47" t="e">
        <f t="shared" si="57"/>
        <v>#DIV/0!</v>
      </c>
      <c r="T291" s="47" t="e">
        <f t="shared" si="63"/>
        <v>#DIV/0!</v>
      </c>
      <c r="U291" s="47" t="e">
        <f t="shared" si="64"/>
        <v>#DIV/0!</v>
      </c>
      <c r="V291" s="47" t="e">
        <f t="shared" si="65"/>
        <v>#DIV/0!</v>
      </c>
      <c r="W291" s="47" t="e">
        <f t="shared" si="66"/>
        <v>#DIV/0!</v>
      </c>
      <c r="X291" s="47" t="e">
        <f t="shared" si="67"/>
        <v>#DIV/0!</v>
      </c>
      <c r="Y291" s="74" t="e">
        <f t="shared" si="71"/>
        <v>#DIV/0!</v>
      </c>
      <c r="Z291" s="48" t="e">
        <f t="shared" si="69"/>
        <v>#DIV/0!</v>
      </c>
      <c r="AA291" s="47" t="e">
        <f t="shared" si="70"/>
        <v>#DIV/0!</v>
      </c>
    </row>
    <row r="292" spans="1:27" x14ac:dyDescent="0.3">
      <c r="A292" s="19" t="s">
        <v>658</v>
      </c>
      <c r="B292" s="16" t="s">
        <v>684</v>
      </c>
      <c r="C292" s="90" t="b">
        <v>0</v>
      </c>
      <c r="D292" s="78" t="b">
        <v>1</v>
      </c>
      <c r="E292" s="78">
        <v>2</v>
      </c>
      <c r="F292" s="78"/>
      <c r="G292" s="143"/>
      <c r="H292" s="143"/>
      <c r="I292" s="143">
        <v>2</v>
      </c>
      <c r="J292" s="143">
        <v>7</v>
      </c>
      <c r="K292" s="78"/>
      <c r="L292" s="78"/>
      <c r="M292" s="78"/>
      <c r="N292" s="47" t="e">
        <f t="shared" si="58"/>
        <v>#DIV/0!</v>
      </c>
      <c r="O292" s="47" t="e">
        <f t="shared" si="59"/>
        <v>#DIV/0!</v>
      </c>
      <c r="P292" s="47" t="e">
        <f t="shared" si="60"/>
        <v>#DIV/0!</v>
      </c>
      <c r="Q292" s="47" t="e">
        <f t="shared" si="61"/>
        <v>#DIV/0!</v>
      </c>
      <c r="R292" s="47" t="e">
        <f t="shared" si="62"/>
        <v>#DIV/0!</v>
      </c>
      <c r="S292" s="47" t="e">
        <f t="shared" si="57"/>
        <v>#DIV/0!</v>
      </c>
      <c r="T292" s="47" t="e">
        <f t="shared" si="63"/>
        <v>#DIV/0!</v>
      </c>
      <c r="U292" s="47" t="e">
        <f t="shared" si="64"/>
        <v>#DIV/0!</v>
      </c>
      <c r="V292" s="47" t="e">
        <f t="shared" si="65"/>
        <v>#DIV/0!</v>
      </c>
      <c r="W292" s="47" t="e">
        <f t="shared" si="66"/>
        <v>#DIV/0!</v>
      </c>
      <c r="X292" s="47" t="e">
        <f t="shared" si="67"/>
        <v>#DIV/0!</v>
      </c>
      <c r="Y292" s="74" t="e">
        <f t="shared" si="71"/>
        <v>#DIV/0!</v>
      </c>
      <c r="Z292" s="48" t="e">
        <f t="shared" si="69"/>
        <v>#DIV/0!</v>
      </c>
      <c r="AA292" s="47" t="e">
        <f t="shared" si="70"/>
        <v>#DIV/0!</v>
      </c>
    </row>
    <row r="293" spans="1:27" x14ac:dyDescent="0.3">
      <c r="A293" s="19" t="s">
        <v>658</v>
      </c>
      <c r="B293" s="16" t="s">
        <v>686</v>
      </c>
      <c r="C293" s="90" t="b">
        <v>0</v>
      </c>
      <c r="D293" s="78" t="b">
        <v>1</v>
      </c>
      <c r="E293" s="78">
        <v>1</v>
      </c>
      <c r="F293" s="78"/>
      <c r="G293" s="143"/>
      <c r="H293" s="143"/>
      <c r="I293" s="143">
        <v>1</v>
      </c>
      <c r="J293" s="143">
        <v>2</v>
      </c>
      <c r="K293" s="78"/>
      <c r="L293" s="78"/>
      <c r="M293" s="78"/>
      <c r="N293" s="47" t="e">
        <f t="shared" si="58"/>
        <v>#DIV/0!</v>
      </c>
      <c r="O293" s="47" t="e">
        <f t="shared" si="59"/>
        <v>#DIV/0!</v>
      </c>
      <c r="P293" s="47" t="e">
        <f t="shared" si="60"/>
        <v>#DIV/0!</v>
      </c>
      <c r="Q293" s="47" t="e">
        <f t="shared" si="61"/>
        <v>#DIV/0!</v>
      </c>
      <c r="R293" s="47" t="e">
        <f t="shared" si="62"/>
        <v>#DIV/0!</v>
      </c>
      <c r="S293" s="47" t="e">
        <f t="shared" si="57"/>
        <v>#DIV/0!</v>
      </c>
      <c r="T293" s="47" t="e">
        <f t="shared" si="63"/>
        <v>#DIV/0!</v>
      </c>
      <c r="U293" s="47" t="e">
        <f t="shared" si="64"/>
        <v>#DIV/0!</v>
      </c>
      <c r="V293" s="47" t="e">
        <f t="shared" si="65"/>
        <v>#DIV/0!</v>
      </c>
      <c r="W293" s="47" t="e">
        <f t="shared" si="66"/>
        <v>#DIV/0!</v>
      </c>
      <c r="X293" s="47" t="e">
        <f t="shared" si="67"/>
        <v>#DIV/0!</v>
      </c>
      <c r="Y293" s="74" t="e">
        <f t="shared" si="71"/>
        <v>#DIV/0!</v>
      </c>
      <c r="Z293" s="48" t="e">
        <f t="shared" si="69"/>
        <v>#DIV/0!</v>
      </c>
      <c r="AA293" s="47" t="e">
        <f t="shared" si="70"/>
        <v>#DIV/0!</v>
      </c>
    </row>
    <row r="294" spans="1:27" x14ac:dyDescent="0.3">
      <c r="A294" s="19" t="s">
        <v>658</v>
      </c>
      <c r="B294" s="16" t="s">
        <v>688</v>
      </c>
      <c r="C294" s="90" t="b">
        <v>0</v>
      </c>
      <c r="D294" s="78" t="b">
        <v>1</v>
      </c>
      <c r="E294" s="78">
        <v>1</v>
      </c>
      <c r="F294" s="78"/>
      <c r="G294" s="143">
        <v>1</v>
      </c>
      <c r="H294" s="143"/>
      <c r="I294" s="143">
        <v>2</v>
      </c>
      <c r="J294" s="143">
        <v>0</v>
      </c>
      <c r="K294" s="78"/>
      <c r="L294" s="78"/>
      <c r="M294" s="78"/>
      <c r="N294" s="47" t="e">
        <f t="shared" si="58"/>
        <v>#DIV/0!</v>
      </c>
      <c r="O294" s="47" t="e">
        <f t="shared" si="59"/>
        <v>#DIV/0!</v>
      </c>
      <c r="P294" s="47" t="e">
        <f t="shared" si="60"/>
        <v>#DIV/0!</v>
      </c>
      <c r="Q294" s="47" t="e">
        <f t="shared" si="61"/>
        <v>#DIV/0!</v>
      </c>
      <c r="R294" s="47" t="e">
        <f t="shared" si="62"/>
        <v>#DIV/0!</v>
      </c>
      <c r="S294" s="47" t="e">
        <f t="shared" si="57"/>
        <v>#DIV/0!</v>
      </c>
      <c r="T294" s="47" t="e">
        <f t="shared" si="63"/>
        <v>#DIV/0!</v>
      </c>
      <c r="U294" s="47" t="e">
        <f t="shared" si="64"/>
        <v>#DIV/0!</v>
      </c>
      <c r="V294" s="47" t="e">
        <f t="shared" si="65"/>
        <v>#DIV/0!</v>
      </c>
      <c r="W294" s="47" t="e">
        <f t="shared" si="66"/>
        <v>#DIV/0!</v>
      </c>
      <c r="X294" s="47" t="e">
        <f t="shared" si="67"/>
        <v>#DIV/0!</v>
      </c>
      <c r="Y294" s="74" t="e">
        <f t="shared" si="71"/>
        <v>#DIV/0!</v>
      </c>
      <c r="Z294" s="48" t="e">
        <f t="shared" si="69"/>
        <v>#DIV/0!</v>
      </c>
      <c r="AA294" s="47" t="e">
        <f t="shared" si="70"/>
        <v>#DIV/0!</v>
      </c>
    </row>
    <row r="295" spans="1:27" x14ac:dyDescent="0.3">
      <c r="A295" s="19" t="s">
        <v>658</v>
      </c>
      <c r="B295" s="16" t="s">
        <v>690</v>
      </c>
      <c r="C295" s="90" t="b">
        <v>0</v>
      </c>
      <c r="D295" s="78" t="b">
        <v>1</v>
      </c>
      <c r="E295" s="78">
        <v>3</v>
      </c>
      <c r="F295" s="78">
        <v>1</v>
      </c>
      <c r="G295" s="143"/>
      <c r="H295" s="143">
        <v>1</v>
      </c>
      <c r="I295" s="143">
        <v>6</v>
      </c>
      <c r="J295" s="143">
        <v>4</v>
      </c>
      <c r="K295" s="78"/>
      <c r="L295" s="78"/>
      <c r="M295" s="78"/>
      <c r="N295" s="47" t="e">
        <f t="shared" si="58"/>
        <v>#DIV/0!</v>
      </c>
      <c r="O295" s="47" t="e">
        <f t="shared" si="59"/>
        <v>#DIV/0!</v>
      </c>
      <c r="P295" s="47" t="e">
        <f t="shared" si="60"/>
        <v>#DIV/0!</v>
      </c>
      <c r="Q295" s="47" t="e">
        <f t="shared" si="61"/>
        <v>#DIV/0!</v>
      </c>
      <c r="R295" s="47" t="e">
        <f t="shared" si="62"/>
        <v>#DIV/0!</v>
      </c>
      <c r="S295" s="47" t="e">
        <f t="shared" si="57"/>
        <v>#DIV/0!</v>
      </c>
      <c r="T295" s="47" t="e">
        <f t="shared" si="63"/>
        <v>#DIV/0!</v>
      </c>
      <c r="U295" s="47" t="e">
        <f t="shared" si="64"/>
        <v>#DIV/0!</v>
      </c>
      <c r="V295" s="47" t="e">
        <f t="shared" si="65"/>
        <v>#DIV/0!</v>
      </c>
      <c r="W295" s="47" t="e">
        <f t="shared" si="66"/>
        <v>#DIV/0!</v>
      </c>
      <c r="X295" s="47" t="e">
        <f t="shared" si="67"/>
        <v>#DIV/0!</v>
      </c>
      <c r="Y295" s="74" t="e">
        <f t="shared" si="71"/>
        <v>#DIV/0!</v>
      </c>
      <c r="Z295" s="48" t="e">
        <f t="shared" si="69"/>
        <v>#DIV/0!</v>
      </c>
      <c r="AA295" s="47" t="e">
        <f t="shared" si="70"/>
        <v>#DIV/0!</v>
      </c>
    </row>
    <row r="296" spans="1:27" x14ac:dyDescent="0.3">
      <c r="A296" s="19" t="s">
        <v>658</v>
      </c>
      <c r="B296" s="16" t="s">
        <v>692</v>
      </c>
      <c r="C296" s="90" t="b">
        <v>0</v>
      </c>
      <c r="D296" s="78" t="b">
        <v>1</v>
      </c>
      <c r="E296" s="78">
        <v>1</v>
      </c>
      <c r="F296" s="78"/>
      <c r="G296" s="143"/>
      <c r="H296" s="143"/>
      <c r="I296" s="143">
        <v>3</v>
      </c>
      <c r="J296" s="143">
        <v>0</v>
      </c>
      <c r="K296" s="78"/>
      <c r="L296" s="78"/>
      <c r="M296" s="78"/>
      <c r="N296" s="47" t="e">
        <f t="shared" si="58"/>
        <v>#DIV/0!</v>
      </c>
      <c r="O296" s="47" t="e">
        <f t="shared" si="59"/>
        <v>#DIV/0!</v>
      </c>
      <c r="P296" s="47" t="e">
        <f t="shared" si="60"/>
        <v>#DIV/0!</v>
      </c>
      <c r="Q296" s="47" t="e">
        <f t="shared" si="61"/>
        <v>#DIV/0!</v>
      </c>
      <c r="R296" s="47" t="e">
        <f t="shared" si="62"/>
        <v>#DIV/0!</v>
      </c>
      <c r="S296" s="47" t="e">
        <f t="shared" si="57"/>
        <v>#DIV/0!</v>
      </c>
      <c r="T296" s="47" t="e">
        <f t="shared" si="63"/>
        <v>#DIV/0!</v>
      </c>
      <c r="U296" s="47" t="e">
        <f t="shared" si="64"/>
        <v>#DIV/0!</v>
      </c>
      <c r="V296" s="47" t="e">
        <f t="shared" si="65"/>
        <v>#DIV/0!</v>
      </c>
      <c r="W296" s="47" t="e">
        <f t="shared" si="66"/>
        <v>#DIV/0!</v>
      </c>
      <c r="X296" s="47" t="e">
        <f t="shared" si="67"/>
        <v>#DIV/0!</v>
      </c>
      <c r="Y296" s="74" t="e">
        <f t="shared" si="71"/>
        <v>#DIV/0!</v>
      </c>
      <c r="Z296" s="48" t="e">
        <f t="shared" si="69"/>
        <v>#DIV/0!</v>
      </c>
      <c r="AA296" s="47" t="e">
        <f t="shared" si="70"/>
        <v>#DIV/0!</v>
      </c>
    </row>
    <row r="297" spans="1:27" x14ac:dyDescent="0.3">
      <c r="A297" s="19" t="s">
        <v>658</v>
      </c>
      <c r="B297" s="16" t="s">
        <v>694</v>
      </c>
      <c r="C297" s="90" t="b">
        <v>0</v>
      </c>
      <c r="D297" s="78" t="b">
        <v>1</v>
      </c>
      <c r="E297" s="78">
        <v>12</v>
      </c>
      <c r="F297" s="78">
        <v>1</v>
      </c>
      <c r="G297" s="143"/>
      <c r="H297" s="143">
        <v>3</v>
      </c>
      <c r="I297" s="143">
        <v>17</v>
      </c>
      <c r="J297" s="143">
        <v>4</v>
      </c>
      <c r="K297" s="78"/>
      <c r="L297" s="78"/>
      <c r="M297" s="78"/>
      <c r="N297" s="47" t="e">
        <f t="shared" si="58"/>
        <v>#DIV/0!</v>
      </c>
      <c r="O297" s="47" t="e">
        <f t="shared" si="59"/>
        <v>#DIV/0!</v>
      </c>
      <c r="P297" s="47" t="e">
        <f t="shared" si="60"/>
        <v>#DIV/0!</v>
      </c>
      <c r="Q297" s="47" t="e">
        <f t="shared" si="61"/>
        <v>#DIV/0!</v>
      </c>
      <c r="R297" s="47" t="e">
        <f t="shared" si="62"/>
        <v>#DIV/0!</v>
      </c>
      <c r="S297" s="47" t="e">
        <f t="shared" si="57"/>
        <v>#DIV/0!</v>
      </c>
      <c r="T297" s="47" t="e">
        <f t="shared" si="63"/>
        <v>#DIV/0!</v>
      </c>
      <c r="U297" s="47" t="e">
        <f t="shared" si="64"/>
        <v>#DIV/0!</v>
      </c>
      <c r="V297" s="47" t="e">
        <f t="shared" si="65"/>
        <v>#DIV/0!</v>
      </c>
      <c r="W297" s="47" t="e">
        <f t="shared" si="66"/>
        <v>#DIV/0!</v>
      </c>
      <c r="X297" s="47" t="e">
        <f t="shared" si="67"/>
        <v>#DIV/0!</v>
      </c>
      <c r="Y297" s="74" t="e">
        <f t="shared" si="71"/>
        <v>#DIV/0!</v>
      </c>
      <c r="Z297" s="48" t="e">
        <f t="shared" si="69"/>
        <v>#DIV/0!</v>
      </c>
      <c r="AA297" s="47" t="e">
        <f t="shared" si="70"/>
        <v>#DIV/0!</v>
      </c>
    </row>
    <row r="298" spans="1:27" x14ac:dyDescent="0.3">
      <c r="A298" s="19" t="s">
        <v>658</v>
      </c>
      <c r="B298" s="16" t="s">
        <v>698</v>
      </c>
      <c r="C298" s="90" t="b">
        <v>1</v>
      </c>
      <c r="D298" s="78" t="b">
        <v>1</v>
      </c>
      <c r="E298" s="78">
        <v>0</v>
      </c>
      <c r="F298" s="78"/>
      <c r="G298" s="143">
        <v>1</v>
      </c>
      <c r="H298" s="143">
        <v>1</v>
      </c>
      <c r="I298" s="143">
        <v>2</v>
      </c>
      <c r="J298" s="143">
        <v>0</v>
      </c>
      <c r="K298" s="78"/>
      <c r="L298" s="78"/>
      <c r="M298" s="78"/>
      <c r="N298" s="47" t="e">
        <f t="shared" si="58"/>
        <v>#DIV/0!</v>
      </c>
      <c r="O298" s="47" t="e">
        <f t="shared" si="59"/>
        <v>#DIV/0!</v>
      </c>
      <c r="P298" s="47" t="e">
        <f t="shared" si="60"/>
        <v>#DIV/0!</v>
      </c>
      <c r="Q298" s="47" t="e">
        <f t="shared" si="61"/>
        <v>#DIV/0!</v>
      </c>
      <c r="R298" s="47" t="e">
        <f t="shared" si="62"/>
        <v>#DIV/0!</v>
      </c>
      <c r="S298" s="47" t="e">
        <f t="shared" ref="S298:S335" si="72">M298/MAX($SP$6:$SP$335)</f>
        <v>#DIV/0!</v>
      </c>
      <c r="T298" s="47" t="e">
        <f t="shared" si="63"/>
        <v>#DIV/0!</v>
      </c>
      <c r="U298" s="47" t="e">
        <f t="shared" si="64"/>
        <v>#DIV/0!</v>
      </c>
      <c r="V298" s="47" t="e">
        <f t="shared" si="65"/>
        <v>#DIV/0!</v>
      </c>
      <c r="W298" s="47" t="e">
        <f t="shared" si="66"/>
        <v>#DIV/0!</v>
      </c>
      <c r="X298" s="47" t="e">
        <f t="shared" si="67"/>
        <v>#DIV/0!</v>
      </c>
      <c r="Y298" s="74" t="e">
        <f t="shared" si="71"/>
        <v>#DIV/0!</v>
      </c>
      <c r="Z298" s="48" t="e">
        <f t="shared" si="69"/>
        <v>#DIV/0!</v>
      </c>
      <c r="AA298" s="47" t="e">
        <f t="shared" si="70"/>
        <v>#DIV/0!</v>
      </c>
    </row>
    <row r="299" spans="1:27" x14ac:dyDescent="0.3">
      <c r="A299" s="19" t="s">
        <v>658</v>
      </c>
      <c r="B299" s="16" t="s">
        <v>699</v>
      </c>
      <c r="C299" s="90" t="b">
        <v>0</v>
      </c>
      <c r="D299" s="78" t="b">
        <v>0</v>
      </c>
      <c r="E299" s="78"/>
      <c r="F299" s="78"/>
      <c r="G299" s="78"/>
      <c r="H299" s="78"/>
      <c r="I299" s="78"/>
      <c r="J299" s="78"/>
      <c r="K299" s="78"/>
      <c r="L299" s="78"/>
      <c r="M299" s="78"/>
      <c r="N299" s="47" t="e">
        <f t="shared" si="58"/>
        <v>#DIV/0!</v>
      </c>
      <c r="O299" s="47" t="e">
        <f t="shared" si="59"/>
        <v>#DIV/0!</v>
      </c>
      <c r="P299" s="47" t="e">
        <f t="shared" si="60"/>
        <v>#DIV/0!</v>
      </c>
      <c r="Q299" s="47" t="e">
        <f t="shared" si="61"/>
        <v>#DIV/0!</v>
      </c>
      <c r="R299" s="47" t="e">
        <f t="shared" si="62"/>
        <v>#DIV/0!</v>
      </c>
      <c r="S299" s="47" t="e">
        <f t="shared" si="72"/>
        <v>#DIV/0!</v>
      </c>
      <c r="T299" s="47" t="e">
        <f t="shared" si="63"/>
        <v>#DIV/0!</v>
      </c>
      <c r="U299" s="47" t="e">
        <f t="shared" si="64"/>
        <v>#DIV/0!</v>
      </c>
      <c r="V299" s="47" t="e">
        <f t="shared" si="65"/>
        <v>#DIV/0!</v>
      </c>
      <c r="W299" s="47" t="e">
        <f t="shared" si="66"/>
        <v>#DIV/0!</v>
      </c>
      <c r="X299" s="47" t="e">
        <f t="shared" si="67"/>
        <v>#DIV/0!</v>
      </c>
      <c r="Y299" s="74" t="e">
        <f t="shared" si="71"/>
        <v>#DIV/0!</v>
      </c>
      <c r="Z299" s="48" t="e">
        <f t="shared" si="69"/>
        <v>#DIV/0!</v>
      </c>
      <c r="AA299" s="47" t="e">
        <f t="shared" si="70"/>
        <v>#DIV/0!</v>
      </c>
    </row>
    <row r="300" spans="1:27" x14ac:dyDescent="0.3">
      <c r="A300" s="19" t="s">
        <v>658</v>
      </c>
      <c r="B300" s="16" t="s">
        <v>701</v>
      </c>
      <c r="C300" s="90" t="b">
        <v>1</v>
      </c>
      <c r="D300" s="78" t="b">
        <v>1</v>
      </c>
      <c r="E300" s="78">
        <v>1</v>
      </c>
      <c r="F300" s="78"/>
      <c r="G300" s="143"/>
      <c r="H300" s="143"/>
      <c r="I300" s="143">
        <v>1</v>
      </c>
      <c r="J300" s="143">
        <v>0</v>
      </c>
      <c r="K300" s="78"/>
      <c r="L300" s="78"/>
      <c r="M300" s="78"/>
      <c r="N300" s="47" t="e">
        <f t="shared" si="58"/>
        <v>#DIV/0!</v>
      </c>
      <c r="O300" s="47" t="e">
        <f t="shared" si="59"/>
        <v>#DIV/0!</v>
      </c>
      <c r="P300" s="47" t="e">
        <f t="shared" si="60"/>
        <v>#DIV/0!</v>
      </c>
      <c r="Q300" s="47" t="e">
        <f t="shared" si="61"/>
        <v>#DIV/0!</v>
      </c>
      <c r="R300" s="47" t="e">
        <f t="shared" si="62"/>
        <v>#DIV/0!</v>
      </c>
      <c r="S300" s="47" t="e">
        <f t="shared" si="72"/>
        <v>#DIV/0!</v>
      </c>
      <c r="T300" s="47" t="e">
        <f t="shared" si="63"/>
        <v>#DIV/0!</v>
      </c>
      <c r="U300" s="47" t="e">
        <f t="shared" si="64"/>
        <v>#DIV/0!</v>
      </c>
      <c r="V300" s="47" t="e">
        <f t="shared" si="65"/>
        <v>#DIV/0!</v>
      </c>
      <c r="W300" s="47" t="e">
        <f t="shared" si="66"/>
        <v>#DIV/0!</v>
      </c>
      <c r="X300" s="47" t="e">
        <f t="shared" si="67"/>
        <v>#DIV/0!</v>
      </c>
      <c r="Y300" s="74" t="e">
        <f t="shared" si="71"/>
        <v>#DIV/0!</v>
      </c>
      <c r="Z300" s="48" t="e">
        <f t="shared" si="69"/>
        <v>#DIV/0!</v>
      </c>
      <c r="AA300" s="47" t="e">
        <f t="shared" si="70"/>
        <v>#DIV/0!</v>
      </c>
    </row>
    <row r="301" spans="1:27" x14ac:dyDescent="0.3">
      <c r="A301" s="19" t="s">
        <v>658</v>
      </c>
      <c r="B301" s="16" t="s">
        <v>703</v>
      </c>
      <c r="C301" s="90" t="b">
        <v>1</v>
      </c>
      <c r="D301" s="78" t="b">
        <v>1</v>
      </c>
      <c r="E301" s="78">
        <v>1</v>
      </c>
      <c r="F301" s="78">
        <v>1</v>
      </c>
      <c r="G301" s="143"/>
      <c r="H301" s="143"/>
      <c r="I301" s="143">
        <v>2</v>
      </c>
      <c r="J301" s="143">
        <v>5</v>
      </c>
      <c r="K301" s="78"/>
      <c r="L301" s="78"/>
      <c r="M301" s="78"/>
      <c r="N301" s="47" t="e">
        <f t="shared" si="58"/>
        <v>#DIV/0!</v>
      </c>
      <c r="O301" s="47" t="e">
        <f t="shared" si="59"/>
        <v>#DIV/0!</v>
      </c>
      <c r="P301" s="47" t="e">
        <f t="shared" si="60"/>
        <v>#DIV/0!</v>
      </c>
      <c r="Q301" s="47" t="e">
        <f t="shared" si="61"/>
        <v>#DIV/0!</v>
      </c>
      <c r="R301" s="47" t="e">
        <f t="shared" si="62"/>
        <v>#DIV/0!</v>
      </c>
      <c r="S301" s="47" t="e">
        <f t="shared" si="72"/>
        <v>#DIV/0!</v>
      </c>
      <c r="T301" s="47" t="e">
        <f t="shared" si="63"/>
        <v>#DIV/0!</v>
      </c>
      <c r="U301" s="47" t="e">
        <f t="shared" si="64"/>
        <v>#DIV/0!</v>
      </c>
      <c r="V301" s="47" t="e">
        <f t="shared" si="65"/>
        <v>#DIV/0!</v>
      </c>
      <c r="W301" s="47" t="e">
        <f t="shared" si="66"/>
        <v>#DIV/0!</v>
      </c>
      <c r="X301" s="47" t="e">
        <f t="shared" si="67"/>
        <v>#DIV/0!</v>
      </c>
      <c r="Y301" s="74" t="e">
        <f t="shared" si="71"/>
        <v>#DIV/0!</v>
      </c>
      <c r="Z301" s="48" t="e">
        <f t="shared" si="69"/>
        <v>#DIV/0!</v>
      </c>
      <c r="AA301" s="47" t="e">
        <f t="shared" si="70"/>
        <v>#DIV/0!</v>
      </c>
    </row>
    <row r="302" spans="1:27" x14ac:dyDescent="0.3">
      <c r="A302" s="19" t="s">
        <v>658</v>
      </c>
      <c r="B302" s="16" t="s">
        <v>707</v>
      </c>
      <c r="C302" s="90" t="b">
        <v>0</v>
      </c>
      <c r="D302" s="78" t="b">
        <v>1</v>
      </c>
      <c r="E302" s="78">
        <v>2</v>
      </c>
      <c r="F302" s="78">
        <v>2</v>
      </c>
      <c r="G302" s="143">
        <v>4</v>
      </c>
      <c r="H302" s="143"/>
      <c r="I302" s="143">
        <v>8</v>
      </c>
      <c r="J302" s="143">
        <v>2</v>
      </c>
      <c r="K302" s="78"/>
      <c r="L302" s="78"/>
      <c r="M302" s="78"/>
      <c r="N302" s="47" t="e">
        <f t="shared" si="58"/>
        <v>#DIV/0!</v>
      </c>
      <c r="O302" s="47" t="e">
        <f t="shared" si="59"/>
        <v>#DIV/0!</v>
      </c>
      <c r="P302" s="47" t="e">
        <f t="shared" si="60"/>
        <v>#DIV/0!</v>
      </c>
      <c r="Q302" s="47" t="e">
        <f t="shared" si="61"/>
        <v>#DIV/0!</v>
      </c>
      <c r="R302" s="47" t="e">
        <f t="shared" si="62"/>
        <v>#DIV/0!</v>
      </c>
      <c r="S302" s="47" t="e">
        <f t="shared" si="72"/>
        <v>#DIV/0!</v>
      </c>
      <c r="T302" s="47" t="e">
        <f t="shared" si="63"/>
        <v>#DIV/0!</v>
      </c>
      <c r="U302" s="47" t="e">
        <f t="shared" si="64"/>
        <v>#DIV/0!</v>
      </c>
      <c r="V302" s="47" t="e">
        <f t="shared" si="65"/>
        <v>#DIV/0!</v>
      </c>
      <c r="W302" s="47" t="e">
        <f t="shared" si="66"/>
        <v>#DIV/0!</v>
      </c>
      <c r="X302" s="47" t="e">
        <f t="shared" si="67"/>
        <v>#DIV/0!</v>
      </c>
      <c r="Y302" s="74" t="e">
        <f t="shared" si="71"/>
        <v>#DIV/0!</v>
      </c>
      <c r="Z302" s="48" t="e">
        <f t="shared" si="69"/>
        <v>#DIV/0!</v>
      </c>
      <c r="AA302" s="47" t="e">
        <f t="shared" si="70"/>
        <v>#DIV/0!</v>
      </c>
    </row>
    <row r="303" spans="1:27" x14ac:dyDescent="0.3">
      <c r="A303" s="19" t="s">
        <v>658</v>
      </c>
      <c r="B303" s="16" t="s">
        <v>708</v>
      </c>
      <c r="C303" s="90" t="b">
        <v>0</v>
      </c>
      <c r="D303" s="78" t="b">
        <v>1</v>
      </c>
      <c r="E303" s="78">
        <v>10</v>
      </c>
      <c r="F303" s="78"/>
      <c r="G303" s="143"/>
      <c r="H303" s="143"/>
      <c r="I303" s="143">
        <v>10</v>
      </c>
      <c r="J303" s="143">
        <v>12</v>
      </c>
      <c r="K303" s="78">
        <v>3</v>
      </c>
      <c r="L303" s="78">
        <v>125</v>
      </c>
      <c r="M303" s="78">
        <v>672</v>
      </c>
      <c r="N303" s="47" t="e">
        <f t="shared" si="58"/>
        <v>#DIV/0!</v>
      </c>
      <c r="O303" s="47" t="e">
        <f t="shared" si="59"/>
        <v>#DIV/0!</v>
      </c>
      <c r="P303" s="47" t="e">
        <f t="shared" si="60"/>
        <v>#DIV/0!</v>
      </c>
      <c r="Q303" s="47" t="e">
        <f t="shared" si="61"/>
        <v>#DIV/0!</v>
      </c>
      <c r="R303" s="47" t="e">
        <f t="shared" si="62"/>
        <v>#DIV/0!</v>
      </c>
      <c r="S303" s="47" t="e">
        <f t="shared" si="72"/>
        <v>#DIV/0!</v>
      </c>
      <c r="T303" s="47" t="e">
        <f t="shared" si="63"/>
        <v>#DIV/0!</v>
      </c>
      <c r="U303" s="47" t="e">
        <f t="shared" si="64"/>
        <v>#DIV/0!</v>
      </c>
      <c r="V303" s="47" t="e">
        <f t="shared" si="65"/>
        <v>#DIV/0!</v>
      </c>
      <c r="W303" s="47" t="e">
        <f t="shared" si="66"/>
        <v>#DIV/0!</v>
      </c>
      <c r="X303" s="47" t="e">
        <f t="shared" si="67"/>
        <v>#DIV/0!</v>
      </c>
      <c r="Y303" s="74" t="e">
        <f t="shared" si="71"/>
        <v>#DIV/0!</v>
      </c>
      <c r="Z303" s="48" t="e">
        <f t="shared" si="69"/>
        <v>#DIV/0!</v>
      </c>
      <c r="AA303" s="47" t="e">
        <f t="shared" si="70"/>
        <v>#DIV/0!</v>
      </c>
    </row>
    <row r="304" spans="1:27" x14ac:dyDescent="0.3">
      <c r="A304" s="19" t="s">
        <v>658</v>
      </c>
      <c r="B304" s="16" t="s">
        <v>710</v>
      </c>
      <c r="C304" s="90" t="b">
        <v>0</v>
      </c>
      <c r="D304" s="78" t="b">
        <v>1</v>
      </c>
      <c r="E304" s="78">
        <v>0</v>
      </c>
      <c r="F304" s="78">
        <v>2</v>
      </c>
      <c r="G304" s="143"/>
      <c r="H304" s="143"/>
      <c r="I304" s="143">
        <v>2</v>
      </c>
      <c r="J304" s="143">
        <v>7</v>
      </c>
      <c r="K304" s="78"/>
      <c r="L304" s="78"/>
      <c r="M304" s="78"/>
      <c r="N304" s="47" t="e">
        <f t="shared" si="58"/>
        <v>#DIV/0!</v>
      </c>
      <c r="O304" s="47" t="e">
        <f t="shared" si="59"/>
        <v>#DIV/0!</v>
      </c>
      <c r="P304" s="47" t="e">
        <f t="shared" si="60"/>
        <v>#DIV/0!</v>
      </c>
      <c r="Q304" s="47" t="e">
        <f t="shared" si="61"/>
        <v>#DIV/0!</v>
      </c>
      <c r="R304" s="47" t="e">
        <f t="shared" si="62"/>
        <v>#DIV/0!</v>
      </c>
      <c r="S304" s="47" t="e">
        <f t="shared" si="72"/>
        <v>#DIV/0!</v>
      </c>
      <c r="T304" s="47" t="e">
        <f t="shared" si="63"/>
        <v>#DIV/0!</v>
      </c>
      <c r="U304" s="47" t="e">
        <f t="shared" si="64"/>
        <v>#DIV/0!</v>
      </c>
      <c r="V304" s="47" t="e">
        <f t="shared" si="65"/>
        <v>#DIV/0!</v>
      </c>
      <c r="W304" s="47" t="e">
        <f t="shared" si="66"/>
        <v>#DIV/0!</v>
      </c>
      <c r="X304" s="47" t="e">
        <f t="shared" si="67"/>
        <v>#DIV/0!</v>
      </c>
      <c r="Y304" s="74" t="e">
        <f t="shared" si="71"/>
        <v>#DIV/0!</v>
      </c>
      <c r="Z304" s="48" t="e">
        <f t="shared" si="69"/>
        <v>#DIV/0!</v>
      </c>
      <c r="AA304" s="47" t="e">
        <f t="shared" si="70"/>
        <v>#DIV/0!</v>
      </c>
    </row>
    <row r="305" spans="1:27" x14ac:dyDescent="0.3">
      <c r="A305" s="19" t="s">
        <v>658</v>
      </c>
      <c r="B305" s="16" t="s">
        <v>712</v>
      </c>
      <c r="C305" s="90" t="b">
        <v>0</v>
      </c>
      <c r="D305" s="78" t="b">
        <v>1</v>
      </c>
      <c r="E305" s="78">
        <v>1</v>
      </c>
      <c r="F305" s="78"/>
      <c r="G305" s="143"/>
      <c r="H305" s="143"/>
      <c r="I305" s="143">
        <v>1</v>
      </c>
      <c r="J305" s="143">
        <v>0</v>
      </c>
      <c r="K305" s="78"/>
      <c r="L305" s="78"/>
      <c r="M305" s="78"/>
      <c r="N305" s="47" t="e">
        <f t="shared" si="58"/>
        <v>#DIV/0!</v>
      </c>
      <c r="O305" s="47" t="e">
        <f t="shared" si="59"/>
        <v>#DIV/0!</v>
      </c>
      <c r="P305" s="47" t="e">
        <f t="shared" si="60"/>
        <v>#DIV/0!</v>
      </c>
      <c r="Q305" s="47" t="e">
        <f t="shared" si="61"/>
        <v>#DIV/0!</v>
      </c>
      <c r="R305" s="47" t="e">
        <f t="shared" si="62"/>
        <v>#DIV/0!</v>
      </c>
      <c r="S305" s="47" t="e">
        <f t="shared" si="72"/>
        <v>#DIV/0!</v>
      </c>
      <c r="T305" s="47" t="e">
        <f t="shared" si="63"/>
        <v>#DIV/0!</v>
      </c>
      <c r="U305" s="47" t="e">
        <f t="shared" si="64"/>
        <v>#DIV/0!</v>
      </c>
      <c r="V305" s="47" t="e">
        <f t="shared" si="65"/>
        <v>#DIV/0!</v>
      </c>
      <c r="W305" s="47" t="e">
        <f t="shared" si="66"/>
        <v>#DIV/0!</v>
      </c>
      <c r="X305" s="47" t="e">
        <f t="shared" si="67"/>
        <v>#DIV/0!</v>
      </c>
      <c r="Y305" s="74" t="e">
        <f t="shared" si="71"/>
        <v>#DIV/0!</v>
      </c>
      <c r="Z305" s="48" t="e">
        <f t="shared" si="69"/>
        <v>#DIV/0!</v>
      </c>
      <c r="AA305" s="47" t="e">
        <f t="shared" si="70"/>
        <v>#DIV/0!</v>
      </c>
    </row>
    <row r="306" spans="1:27" x14ac:dyDescent="0.3">
      <c r="A306" s="19" t="s">
        <v>658</v>
      </c>
      <c r="B306" s="16" t="s">
        <v>716</v>
      </c>
      <c r="C306" s="90" t="b">
        <v>0</v>
      </c>
      <c r="D306" s="78" t="b">
        <v>1</v>
      </c>
      <c r="E306" s="78">
        <v>2</v>
      </c>
      <c r="F306" s="78"/>
      <c r="G306" s="143"/>
      <c r="H306" s="143"/>
      <c r="I306" s="143">
        <v>2</v>
      </c>
      <c r="J306" s="143">
        <v>0</v>
      </c>
      <c r="K306" s="78"/>
      <c r="L306" s="78"/>
      <c r="M306" s="78"/>
      <c r="N306" s="47" t="e">
        <f t="shared" si="58"/>
        <v>#DIV/0!</v>
      </c>
      <c r="O306" s="47" t="e">
        <f t="shared" si="59"/>
        <v>#DIV/0!</v>
      </c>
      <c r="P306" s="47" t="e">
        <f t="shared" si="60"/>
        <v>#DIV/0!</v>
      </c>
      <c r="Q306" s="47" t="e">
        <f t="shared" si="61"/>
        <v>#DIV/0!</v>
      </c>
      <c r="R306" s="47" t="e">
        <f t="shared" si="62"/>
        <v>#DIV/0!</v>
      </c>
      <c r="S306" s="47" t="e">
        <f t="shared" si="72"/>
        <v>#DIV/0!</v>
      </c>
      <c r="T306" s="47" t="e">
        <f t="shared" si="63"/>
        <v>#DIV/0!</v>
      </c>
      <c r="U306" s="47" t="e">
        <f t="shared" si="64"/>
        <v>#DIV/0!</v>
      </c>
      <c r="V306" s="47" t="e">
        <f t="shared" si="65"/>
        <v>#DIV/0!</v>
      </c>
      <c r="W306" s="47" t="e">
        <f t="shared" si="66"/>
        <v>#DIV/0!</v>
      </c>
      <c r="X306" s="47" t="e">
        <f t="shared" si="67"/>
        <v>#DIV/0!</v>
      </c>
      <c r="Y306" s="74" t="e">
        <f t="shared" si="71"/>
        <v>#DIV/0!</v>
      </c>
      <c r="Z306" s="48" t="e">
        <f t="shared" si="69"/>
        <v>#DIV/0!</v>
      </c>
      <c r="AA306" s="47" t="e">
        <f t="shared" si="70"/>
        <v>#DIV/0!</v>
      </c>
    </row>
    <row r="307" spans="1:27" x14ac:dyDescent="0.3">
      <c r="A307" s="19" t="s">
        <v>658</v>
      </c>
      <c r="B307" s="16" t="s">
        <v>718</v>
      </c>
      <c r="C307" s="90" t="b">
        <v>0</v>
      </c>
      <c r="D307" s="78" t="b">
        <v>0</v>
      </c>
      <c r="E307" s="78"/>
      <c r="F307" s="78"/>
      <c r="G307" s="78"/>
      <c r="H307" s="78"/>
      <c r="I307" s="78"/>
      <c r="J307" s="78"/>
      <c r="K307" s="78"/>
      <c r="L307" s="78"/>
      <c r="M307" s="78"/>
      <c r="N307" s="47" t="e">
        <f t="shared" si="58"/>
        <v>#DIV/0!</v>
      </c>
      <c r="O307" s="47" t="e">
        <f t="shared" si="59"/>
        <v>#DIV/0!</v>
      </c>
      <c r="P307" s="47" t="e">
        <f t="shared" si="60"/>
        <v>#DIV/0!</v>
      </c>
      <c r="Q307" s="47" t="e">
        <f t="shared" si="61"/>
        <v>#DIV/0!</v>
      </c>
      <c r="R307" s="47" t="e">
        <f t="shared" si="62"/>
        <v>#DIV/0!</v>
      </c>
      <c r="S307" s="47" t="e">
        <f t="shared" si="72"/>
        <v>#DIV/0!</v>
      </c>
      <c r="T307" s="47" t="e">
        <f t="shared" si="63"/>
        <v>#DIV/0!</v>
      </c>
      <c r="U307" s="47" t="e">
        <f t="shared" si="64"/>
        <v>#DIV/0!</v>
      </c>
      <c r="V307" s="47" t="e">
        <f t="shared" si="65"/>
        <v>#DIV/0!</v>
      </c>
      <c r="W307" s="47" t="e">
        <f t="shared" si="66"/>
        <v>#DIV/0!</v>
      </c>
      <c r="X307" s="47" t="e">
        <f t="shared" si="67"/>
        <v>#DIV/0!</v>
      </c>
      <c r="Y307" s="74" t="e">
        <f t="shared" si="71"/>
        <v>#DIV/0!</v>
      </c>
      <c r="Z307" s="48" t="e">
        <f t="shared" si="69"/>
        <v>#DIV/0!</v>
      </c>
      <c r="AA307" s="47" t="e">
        <f t="shared" si="70"/>
        <v>#DIV/0!</v>
      </c>
    </row>
    <row r="308" spans="1:27" x14ac:dyDescent="0.3">
      <c r="A308" s="19" t="s">
        <v>658</v>
      </c>
      <c r="B308" s="16" t="s">
        <v>722</v>
      </c>
      <c r="C308" s="90" t="b">
        <v>0</v>
      </c>
      <c r="D308" s="78" t="b">
        <v>0</v>
      </c>
      <c r="E308" s="78"/>
      <c r="F308" s="78"/>
      <c r="G308" s="78"/>
      <c r="H308" s="78"/>
      <c r="I308" s="78"/>
      <c r="J308" s="78"/>
      <c r="K308" s="78"/>
      <c r="L308" s="78"/>
      <c r="M308" s="78"/>
      <c r="N308" s="47" t="e">
        <f t="shared" si="58"/>
        <v>#DIV/0!</v>
      </c>
      <c r="O308" s="47" t="e">
        <f t="shared" si="59"/>
        <v>#DIV/0!</v>
      </c>
      <c r="P308" s="47" t="e">
        <f t="shared" si="60"/>
        <v>#DIV/0!</v>
      </c>
      <c r="Q308" s="47" t="e">
        <f t="shared" si="61"/>
        <v>#DIV/0!</v>
      </c>
      <c r="R308" s="47" t="e">
        <f t="shared" si="62"/>
        <v>#DIV/0!</v>
      </c>
      <c r="S308" s="47" t="e">
        <f t="shared" si="72"/>
        <v>#DIV/0!</v>
      </c>
      <c r="T308" s="47" t="e">
        <f t="shared" si="63"/>
        <v>#DIV/0!</v>
      </c>
      <c r="U308" s="47" t="e">
        <f t="shared" si="64"/>
        <v>#DIV/0!</v>
      </c>
      <c r="V308" s="47" t="e">
        <f t="shared" si="65"/>
        <v>#DIV/0!</v>
      </c>
      <c r="W308" s="47" t="e">
        <f t="shared" si="66"/>
        <v>#DIV/0!</v>
      </c>
      <c r="X308" s="47" t="e">
        <f t="shared" si="67"/>
        <v>#DIV/0!</v>
      </c>
      <c r="Y308" s="74" t="e">
        <f t="shared" si="71"/>
        <v>#DIV/0!</v>
      </c>
      <c r="Z308" s="48" t="e">
        <f t="shared" si="69"/>
        <v>#DIV/0!</v>
      </c>
      <c r="AA308" s="47" t="e">
        <f t="shared" si="70"/>
        <v>#DIV/0!</v>
      </c>
    </row>
    <row r="309" spans="1:27" x14ac:dyDescent="0.3">
      <c r="A309" s="19" t="s">
        <v>658</v>
      </c>
      <c r="B309" s="16" t="s">
        <v>724</v>
      </c>
      <c r="C309" s="90" t="b">
        <v>0</v>
      </c>
      <c r="D309" s="78" t="b">
        <v>0</v>
      </c>
      <c r="E309" s="78"/>
      <c r="F309" s="78"/>
      <c r="G309" s="78"/>
      <c r="H309" s="78"/>
      <c r="I309" s="78"/>
      <c r="J309" s="78"/>
      <c r="K309" s="78"/>
      <c r="L309" s="78"/>
      <c r="M309" s="78"/>
      <c r="N309" s="47" t="e">
        <f t="shared" si="58"/>
        <v>#DIV/0!</v>
      </c>
      <c r="O309" s="47" t="e">
        <f t="shared" si="59"/>
        <v>#DIV/0!</v>
      </c>
      <c r="P309" s="47" t="e">
        <f t="shared" si="60"/>
        <v>#DIV/0!</v>
      </c>
      <c r="Q309" s="47" t="e">
        <f t="shared" si="61"/>
        <v>#DIV/0!</v>
      </c>
      <c r="R309" s="47" t="e">
        <f t="shared" si="62"/>
        <v>#DIV/0!</v>
      </c>
      <c r="S309" s="47" t="e">
        <f t="shared" si="72"/>
        <v>#DIV/0!</v>
      </c>
      <c r="T309" s="47" t="e">
        <f t="shared" si="63"/>
        <v>#DIV/0!</v>
      </c>
      <c r="U309" s="47" t="e">
        <f t="shared" si="64"/>
        <v>#DIV/0!</v>
      </c>
      <c r="V309" s="47" t="e">
        <f t="shared" si="65"/>
        <v>#DIV/0!</v>
      </c>
      <c r="W309" s="47" t="e">
        <f t="shared" si="66"/>
        <v>#DIV/0!</v>
      </c>
      <c r="X309" s="47" t="e">
        <f t="shared" si="67"/>
        <v>#DIV/0!</v>
      </c>
      <c r="Y309" s="74" t="e">
        <f t="shared" si="71"/>
        <v>#DIV/0!</v>
      </c>
      <c r="Z309" s="48" t="e">
        <f t="shared" si="69"/>
        <v>#DIV/0!</v>
      </c>
      <c r="AA309" s="47" t="e">
        <f t="shared" si="70"/>
        <v>#DIV/0!</v>
      </c>
    </row>
    <row r="310" spans="1:27" x14ac:dyDescent="0.3">
      <c r="A310" s="19" t="s">
        <v>658</v>
      </c>
      <c r="B310" s="16" t="s">
        <v>728</v>
      </c>
      <c r="C310" s="90" t="b">
        <v>0</v>
      </c>
      <c r="D310" s="78" t="b">
        <v>1</v>
      </c>
      <c r="E310" s="78">
        <v>28</v>
      </c>
      <c r="F310" s="78">
        <v>4</v>
      </c>
      <c r="G310" s="143">
        <v>2</v>
      </c>
      <c r="H310" s="143">
        <v>5</v>
      </c>
      <c r="I310" s="143">
        <v>41</v>
      </c>
      <c r="J310" s="143">
        <v>26</v>
      </c>
      <c r="K310" s="78">
        <v>14</v>
      </c>
      <c r="L310" s="78">
        <v>269</v>
      </c>
      <c r="M310" s="78">
        <v>1851</v>
      </c>
      <c r="N310" s="47" t="e">
        <f t="shared" si="58"/>
        <v>#DIV/0!</v>
      </c>
      <c r="O310" s="47" t="e">
        <f t="shared" si="59"/>
        <v>#DIV/0!</v>
      </c>
      <c r="P310" s="47" t="e">
        <f t="shared" si="60"/>
        <v>#DIV/0!</v>
      </c>
      <c r="Q310" s="47" t="e">
        <f t="shared" si="61"/>
        <v>#DIV/0!</v>
      </c>
      <c r="R310" s="47" t="e">
        <f t="shared" si="62"/>
        <v>#DIV/0!</v>
      </c>
      <c r="S310" s="47" t="e">
        <f t="shared" si="72"/>
        <v>#DIV/0!</v>
      </c>
      <c r="T310" s="47" t="e">
        <f t="shared" si="63"/>
        <v>#DIV/0!</v>
      </c>
      <c r="U310" s="47" t="e">
        <f t="shared" si="64"/>
        <v>#DIV/0!</v>
      </c>
      <c r="V310" s="47" t="e">
        <f t="shared" si="65"/>
        <v>#DIV/0!</v>
      </c>
      <c r="W310" s="47" t="e">
        <f t="shared" si="66"/>
        <v>#DIV/0!</v>
      </c>
      <c r="X310" s="47" t="e">
        <f t="shared" si="67"/>
        <v>#DIV/0!</v>
      </c>
      <c r="Y310" s="74" t="e">
        <f t="shared" si="71"/>
        <v>#DIV/0!</v>
      </c>
      <c r="Z310" s="48" t="e">
        <f t="shared" si="69"/>
        <v>#DIV/0!</v>
      </c>
      <c r="AA310" s="47" t="e">
        <f t="shared" si="70"/>
        <v>#DIV/0!</v>
      </c>
    </row>
    <row r="311" spans="1:27" x14ac:dyDescent="0.3">
      <c r="A311" s="19" t="s">
        <v>658</v>
      </c>
      <c r="B311" s="16" t="s">
        <v>729</v>
      </c>
      <c r="C311" s="90" t="b">
        <v>1</v>
      </c>
      <c r="D311" s="78" t="b">
        <v>1</v>
      </c>
      <c r="E311" s="78">
        <v>17</v>
      </c>
      <c r="F311" s="78">
        <v>4</v>
      </c>
      <c r="G311" s="143">
        <v>3</v>
      </c>
      <c r="H311" s="143">
        <v>1</v>
      </c>
      <c r="I311" s="143">
        <v>27</v>
      </c>
      <c r="J311" s="143">
        <v>8</v>
      </c>
      <c r="K311" s="78">
        <v>7</v>
      </c>
      <c r="L311" s="78">
        <v>595</v>
      </c>
      <c r="M311" s="78">
        <v>2772</v>
      </c>
      <c r="N311" s="47" t="e">
        <f t="shared" si="58"/>
        <v>#DIV/0!</v>
      </c>
      <c r="O311" s="47" t="e">
        <f t="shared" si="59"/>
        <v>#DIV/0!</v>
      </c>
      <c r="P311" s="47" t="e">
        <f t="shared" si="60"/>
        <v>#DIV/0!</v>
      </c>
      <c r="Q311" s="47" t="e">
        <f t="shared" si="61"/>
        <v>#DIV/0!</v>
      </c>
      <c r="R311" s="47" t="e">
        <f t="shared" si="62"/>
        <v>#DIV/0!</v>
      </c>
      <c r="S311" s="47" t="e">
        <f t="shared" si="72"/>
        <v>#DIV/0!</v>
      </c>
      <c r="T311" s="47" t="e">
        <f t="shared" si="63"/>
        <v>#DIV/0!</v>
      </c>
      <c r="U311" s="47" t="e">
        <f t="shared" si="64"/>
        <v>#DIV/0!</v>
      </c>
      <c r="V311" s="47" t="e">
        <f t="shared" si="65"/>
        <v>#DIV/0!</v>
      </c>
      <c r="W311" s="47" t="e">
        <f t="shared" si="66"/>
        <v>#DIV/0!</v>
      </c>
      <c r="X311" s="47" t="e">
        <f t="shared" si="67"/>
        <v>#DIV/0!</v>
      </c>
      <c r="Y311" s="74" t="e">
        <f t="shared" si="71"/>
        <v>#DIV/0!</v>
      </c>
      <c r="Z311" s="48" t="e">
        <f t="shared" si="69"/>
        <v>#DIV/0!</v>
      </c>
      <c r="AA311" s="47" t="e">
        <f t="shared" si="70"/>
        <v>#DIV/0!</v>
      </c>
    </row>
    <row r="312" spans="1:27" x14ac:dyDescent="0.3">
      <c r="A312" s="19" t="s">
        <v>658</v>
      </c>
      <c r="B312" s="16" t="s">
        <v>731</v>
      </c>
      <c r="C312" s="90" t="b">
        <v>1</v>
      </c>
      <c r="D312" s="78" t="b">
        <v>1</v>
      </c>
      <c r="E312" s="78">
        <v>26</v>
      </c>
      <c r="F312" s="78">
        <v>2</v>
      </c>
      <c r="G312" s="143">
        <v>1</v>
      </c>
      <c r="H312" s="143">
        <v>3</v>
      </c>
      <c r="I312" s="143">
        <v>35</v>
      </c>
      <c r="J312" s="143">
        <v>19</v>
      </c>
      <c r="K312" s="78">
        <v>12</v>
      </c>
      <c r="L312" s="78">
        <v>1030</v>
      </c>
      <c r="M312" s="78">
        <v>5026</v>
      </c>
      <c r="N312" s="47" t="e">
        <f t="shared" si="58"/>
        <v>#DIV/0!</v>
      </c>
      <c r="O312" s="47" t="e">
        <f t="shared" si="59"/>
        <v>#DIV/0!</v>
      </c>
      <c r="P312" s="47" t="e">
        <f t="shared" si="60"/>
        <v>#DIV/0!</v>
      </c>
      <c r="Q312" s="47" t="e">
        <f t="shared" si="61"/>
        <v>#DIV/0!</v>
      </c>
      <c r="R312" s="47" t="e">
        <f t="shared" si="62"/>
        <v>#DIV/0!</v>
      </c>
      <c r="S312" s="47" t="e">
        <f t="shared" si="72"/>
        <v>#DIV/0!</v>
      </c>
      <c r="T312" s="47" t="e">
        <f t="shared" si="63"/>
        <v>#DIV/0!</v>
      </c>
      <c r="U312" s="47" t="e">
        <f t="shared" si="64"/>
        <v>#DIV/0!</v>
      </c>
      <c r="V312" s="47" t="e">
        <f t="shared" si="65"/>
        <v>#DIV/0!</v>
      </c>
      <c r="W312" s="47" t="e">
        <f t="shared" si="66"/>
        <v>#DIV/0!</v>
      </c>
      <c r="X312" s="47" t="e">
        <f t="shared" si="67"/>
        <v>#DIV/0!</v>
      </c>
      <c r="Y312" s="74" t="e">
        <f t="shared" si="71"/>
        <v>#DIV/0!</v>
      </c>
      <c r="Z312" s="48" t="e">
        <f t="shared" si="69"/>
        <v>#DIV/0!</v>
      </c>
      <c r="AA312" s="47" t="e">
        <f t="shared" si="70"/>
        <v>#DIV/0!</v>
      </c>
    </row>
    <row r="313" spans="1:27" x14ac:dyDescent="0.3">
      <c r="A313" s="19" t="s">
        <v>658</v>
      </c>
      <c r="B313" s="16" t="s">
        <v>735</v>
      </c>
      <c r="C313" s="90" t="b">
        <v>1</v>
      </c>
      <c r="D313" s="78" t="b">
        <v>1</v>
      </c>
      <c r="E313" s="78">
        <v>19</v>
      </c>
      <c r="F313" s="78">
        <v>1</v>
      </c>
      <c r="G313" s="143">
        <v>2</v>
      </c>
      <c r="H313" s="143">
        <v>2</v>
      </c>
      <c r="I313" s="143">
        <v>27</v>
      </c>
      <c r="J313" s="143">
        <v>49</v>
      </c>
      <c r="K313" s="78"/>
      <c r="L313" s="78"/>
      <c r="M313" s="78"/>
      <c r="N313" s="47" t="e">
        <f t="shared" si="58"/>
        <v>#DIV/0!</v>
      </c>
      <c r="O313" s="47" t="e">
        <f t="shared" si="59"/>
        <v>#DIV/0!</v>
      </c>
      <c r="P313" s="47" t="e">
        <f t="shared" si="60"/>
        <v>#DIV/0!</v>
      </c>
      <c r="Q313" s="47" t="e">
        <f t="shared" si="61"/>
        <v>#DIV/0!</v>
      </c>
      <c r="R313" s="47" t="e">
        <f t="shared" si="62"/>
        <v>#DIV/0!</v>
      </c>
      <c r="S313" s="47" t="e">
        <f t="shared" si="72"/>
        <v>#DIV/0!</v>
      </c>
      <c r="T313" s="47" t="e">
        <f t="shared" si="63"/>
        <v>#DIV/0!</v>
      </c>
      <c r="U313" s="47" t="e">
        <f t="shared" si="64"/>
        <v>#DIV/0!</v>
      </c>
      <c r="V313" s="47" t="e">
        <f t="shared" si="65"/>
        <v>#DIV/0!</v>
      </c>
      <c r="W313" s="47" t="e">
        <f t="shared" si="66"/>
        <v>#DIV/0!</v>
      </c>
      <c r="X313" s="47" t="e">
        <f t="shared" si="67"/>
        <v>#DIV/0!</v>
      </c>
      <c r="Y313" s="74" t="e">
        <f t="shared" si="71"/>
        <v>#DIV/0!</v>
      </c>
      <c r="Z313" s="48" t="e">
        <f t="shared" si="69"/>
        <v>#DIV/0!</v>
      </c>
      <c r="AA313" s="47" t="e">
        <f t="shared" si="70"/>
        <v>#DIV/0!</v>
      </c>
    </row>
    <row r="314" spans="1:27" x14ac:dyDescent="0.3">
      <c r="A314" s="19" t="s">
        <v>658</v>
      </c>
      <c r="B314" s="16" t="s">
        <v>736</v>
      </c>
      <c r="C314" s="90" t="b">
        <v>0</v>
      </c>
      <c r="D314" s="78" t="b">
        <v>1</v>
      </c>
      <c r="E314" s="78">
        <v>1</v>
      </c>
      <c r="F314" s="78"/>
      <c r="G314" s="143"/>
      <c r="H314" s="143"/>
      <c r="I314" s="143">
        <v>1</v>
      </c>
      <c r="J314" s="143">
        <v>0</v>
      </c>
      <c r="K314" s="78"/>
      <c r="L314" s="78"/>
      <c r="M314" s="78"/>
      <c r="N314" s="47" t="e">
        <f t="shared" si="58"/>
        <v>#DIV/0!</v>
      </c>
      <c r="O314" s="47" t="e">
        <f t="shared" si="59"/>
        <v>#DIV/0!</v>
      </c>
      <c r="P314" s="47" t="e">
        <f t="shared" si="60"/>
        <v>#DIV/0!</v>
      </c>
      <c r="Q314" s="47" t="e">
        <f t="shared" si="61"/>
        <v>#DIV/0!</v>
      </c>
      <c r="R314" s="47" t="e">
        <f t="shared" si="62"/>
        <v>#DIV/0!</v>
      </c>
      <c r="S314" s="47" t="e">
        <f t="shared" si="72"/>
        <v>#DIV/0!</v>
      </c>
      <c r="T314" s="47" t="e">
        <f t="shared" si="63"/>
        <v>#DIV/0!</v>
      </c>
      <c r="U314" s="47" t="e">
        <f t="shared" si="64"/>
        <v>#DIV/0!</v>
      </c>
      <c r="V314" s="47" t="e">
        <f t="shared" si="65"/>
        <v>#DIV/0!</v>
      </c>
      <c r="W314" s="47" t="e">
        <f t="shared" si="66"/>
        <v>#DIV/0!</v>
      </c>
      <c r="X314" s="47" t="e">
        <f t="shared" si="67"/>
        <v>#DIV/0!</v>
      </c>
      <c r="Y314" s="74" t="e">
        <f t="shared" si="71"/>
        <v>#DIV/0!</v>
      </c>
      <c r="Z314" s="48" t="e">
        <f t="shared" si="69"/>
        <v>#DIV/0!</v>
      </c>
      <c r="AA314" s="47" t="e">
        <f t="shared" si="70"/>
        <v>#DIV/0!</v>
      </c>
    </row>
    <row r="315" spans="1:27" x14ac:dyDescent="0.3">
      <c r="A315" s="19" t="s">
        <v>658</v>
      </c>
      <c r="B315" s="16" t="s">
        <v>738</v>
      </c>
      <c r="C315" s="90" t="b">
        <v>0</v>
      </c>
      <c r="D315" s="78" t="b">
        <v>1</v>
      </c>
      <c r="E315" s="78">
        <v>6</v>
      </c>
      <c r="F315" s="78"/>
      <c r="G315" s="143">
        <v>2</v>
      </c>
      <c r="H315" s="143">
        <v>2</v>
      </c>
      <c r="I315" s="143">
        <v>13</v>
      </c>
      <c r="J315" s="143">
        <v>4</v>
      </c>
      <c r="K315" s="78">
        <v>1</v>
      </c>
      <c r="L315" s="78">
        <v>37</v>
      </c>
      <c r="M315" s="78">
        <v>120</v>
      </c>
      <c r="N315" s="47" t="e">
        <f t="shared" si="58"/>
        <v>#DIV/0!</v>
      </c>
      <c r="O315" s="47" t="e">
        <f t="shared" si="59"/>
        <v>#DIV/0!</v>
      </c>
      <c r="P315" s="47" t="e">
        <f t="shared" si="60"/>
        <v>#DIV/0!</v>
      </c>
      <c r="Q315" s="47" t="e">
        <f t="shared" si="61"/>
        <v>#DIV/0!</v>
      </c>
      <c r="R315" s="47" t="e">
        <f t="shared" si="62"/>
        <v>#DIV/0!</v>
      </c>
      <c r="S315" s="47" t="e">
        <f t="shared" si="72"/>
        <v>#DIV/0!</v>
      </c>
      <c r="T315" s="47" t="e">
        <f t="shared" si="63"/>
        <v>#DIV/0!</v>
      </c>
      <c r="U315" s="47" t="e">
        <f t="shared" si="64"/>
        <v>#DIV/0!</v>
      </c>
      <c r="V315" s="47" t="e">
        <f t="shared" si="65"/>
        <v>#DIV/0!</v>
      </c>
      <c r="W315" s="47" t="e">
        <f t="shared" si="66"/>
        <v>#DIV/0!</v>
      </c>
      <c r="X315" s="47" t="e">
        <f t="shared" si="67"/>
        <v>#DIV/0!</v>
      </c>
      <c r="Y315" s="74" t="e">
        <f t="shared" si="71"/>
        <v>#DIV/0!</v>
      </c>
      <c r="Z315" s="48" t="e">
        <f t="shared" si="69"/>
        <v>#DIV/0!</v>
      </c>
      <c r="AA315" s="47" t="e">
        <f t="shared" si="70"/>
        <v>#DIV/0!</v>
      </c>
    </row>
    <row r="316" spans="1:27" x14ac:dyDescent="0.3">
      <c r="A316" s="19" t="s">
        <v>658</v>
      </c>
      <c r="B316" s="16" t="s">
        <v>740</v>
      </c>
      <c r="C316" s="90" t="b">
        <v>1</v>
      </c>
      <c r="D316" s="78" t="b">
        <v>1</v>
      </c>
      <c r="E316" s="78">
        <v>6</v>
      </c>
      <c r="F316" s="78">
        <v>2</v>
      </c>
      <c r="G316" s="143"/>
      <c r="H316" s="143">
        <v>2</v>
      </c>
      <c r="I316" s="143">
        <v>10</v>
      </c>
      <c r="J316" s="143">
        <v>10</v>
      </c>
      <c r="K316" s="78">
        <v>8</v>
      </c>
      <c r="L316" s="78">
        <v>501</v>
      </c>
      <c r="M316" s="78">
        <v>1978</v>
      </c>
      <c r="N316" s="47" t="e">
        <f t="shared" si="58"/>
        <v>#DIV/0!</v>
      </c>
      <c r="O316" s="47" t="e">
        <f t="shared" si="59"/>
        <v>#DIV/0!</v>
      </c>
      <c r="P316" s="47" t="e">
        <f t="shared" si="60"/>
        <v>#DIV/0!</v>
      </c>
      <c r="Q316" s="47" t="e">
        <f t="shared" si="61"/>
        <v>#DIV/0!</v>
      </c>
      <c r="R316" s="47" t="e">
        <f t="shared" si="62"/>
        <v>#DIV/0!</v>
      </c>
      <c r="S316" s="47" t="e">
        <f t="shared" si="72"/>
        <v>#DIV/0!</v>
      </c>
      <c r="T316" s="47" t="e">
        <f t="shared" si="63"/>
        <v>#DIV/0!</v>
      </c>
      <c r="U316" s="47" t="e">
        <f t="shared" si="64"/>
        <v>#DIV/0!</v>
      </c>
      <c r="V316" s="47" t="e">
        <f t="shared" si="65"/>
        <v>#DIV/0!</v>
      </c>
      <c r="W316" s="47" t="e">
        <f t="shared" si="66"/>
        <v>#DIV/0!</v>
      </c>
      <c r="X316" s="47" t="e">
        <f t="shared" si="67"/>
        <v>#DIV/0!</v>
      </c>
      <c r="Y316" s="74" t="e">
        <f t="shared" si="71"/>
        <v>#DIV/0!</v>
      </c>
      <c r="Z316" s="48" t="e">
        <f t="shared" si="69"/>
        <v>#DIV/0!</v>
      </c>
      <c r="AA316" s="47" t="e">
        <f t="shared" si="70"/>
        <v>#DIV/0!</v>
      </c>
    </row>
    <row r="317" spans="1:27" x14ac:dyDescent="0.3">
      <c r="A317" s="19" t="s">
        <v>658</v>
      </c>
      <c r="B317" s="16" t="s">
        <v>742</v>
      </c>
      <c r="C317" s="90" t="b">
        <v>1</v>
      </c>
      <c r="D317" s="78" t="b">
        <v>1</v>
      </c>
      <c r="E317" s="78">
        <v>15</v>
      </c>
      <c r="F317" s="78"/>
      <c r="G317" s="143">
        <v>1</v>
      </c>
      <c r="H317" s="143"/>
      <c r="I317" s="143">
        <v>16</v>
      </c>
      <c r="J317" s="143">
        <v>13</v>
      </c>
      <c r="K317" s="78"/>
      <c r="L317" s="78"/>
      <c r="M317" s="78"/>
      <c r="N317" s="47" t="e">
        <f t="shared" si="58"/>
        <v>#DIV/0!</v>
      </c>
      <c r="O317" s="47" t="e">
        <f t="shared" si="59"/>
        <v>#DIV/0!</v>
      </c>
      <c r="P317" s="47" t="e">
        <f t="shared" si="60"/>
        <v>#DIV/0!</v>
      </c>
      <c r="Q317" s="47" t="e">
        <f t="shared" si="61"/>
        <v>#DIV/0!</v>
      </c>
      <c r="R317" s="47" t="e">
        <f t="shared" si="62"/>
        <v>#DIV/0!</v>
      </c>
      <c r="S317" s="47" t="e">
        <f t="shared" si="72"/>
        <v>#DIV/0!</v>
      </c>
      <c r="T317" s="47" t="e">
        <f t="shared" si="63"/>
        <v>#DIV/0!</v>
      </c>
      <c r="U317" s="47" t="e">
        <f t="shared" si="64"/>
        <v>#DIV/0!</v>
      </c>
      <c r="V317" s="47" t="e">
        <f t="shared" si="65"/>
        <v>#DIV/0!</v>
      </c>
      <c r="W317" s="47" t="e">
        <f t="shared" si="66"/>
        <v>#DIV/0!</v>
      </c>
      <c r="X317" s="47" t="e">
        <f t="shared" si="67"/>
        <v>#DIV/0!</v>
      </c>
      <c r="Y317" s="74" t="e">
        <f t="shared" si="71"/>
        <v>#DIV/0!</v>
      </c>
      <c r="Z317" s="48" t="e">
        <f t="shared" si="69"/>
        <v>#DIV/0!</v>
      </c>
      <c r="AA317" s="47" t="e">
        <f t="shared" si="70"/>
        <v>#DIV/0!</v>
      </c>
    </row>
    <row r="318" spans="1:27" x14ac:dyDescent="0.3">
      <c r="A318" s="19" t="s">
        <v>658</v>
      </c>
      <c r="B318" s="16" t="s">
        <v>744</v>
      </c>
      <c r="C318" s="90" t="b">
        <v>0</v>
      </c>
      <c r="D318" s="78" t="b">
        <v>1</v>
      </c>
      <c r="E318" s="78">
        <v>6</v>
      </c>
      <c r="F318" s="78"/>
      <c r="G318" s="143"/>
      <c r="H318" s="143"/>
      <c r="I318" s="143">
        <v>6</v>
      </c>
      <c r="J318" s="143">
        <v>12</v>
      </c>
      <c r="K318" s="78"/>
      <c r="L318" s="78"/>
      <c r="M318" s="78"/>
      <c r="N318" s="47" t="e">
        <f t="shared" si="58"/>
        <v>#DIV/0!</v>
      </c>
      <c r="O318" s="47" t="e">
        <f t="shared" si="59"/>
        <v>#DIV/0!</v>
      </c>
      <c r="P318" s="47" t="e">
        <f t="shared" si="60"/>
        <v>#DIV/0!</v>
      </c>
      <c r="Q318" s="47" t="e">
        <f t="shared" si="61"/>
        <v>#DIV/0!</v>
      </c>
      <c r="R318" s="47" t="e">
        <f t="shared" si="62"/>
        <v>#DIV/0!</v>
      </c>
      <c r="S318" s="47" t="e">
        <f t="shared" si="72"/>
        <v>#DIV/0!</v>
      </c>
      <c r="T318" s="47" t="e">
        <f t="shared" si="63"/>
        <v>#DIV/0!</v>
      </c>
      <c r="U318" s="47" t="e">
        <f t="shared" si="64"/>
        <v>#DIV/0!</v>
      </c>
      <c r="V318" s="47" t="e">
        <f t="shared" si="65"/>
        <v>#DIV/0!</v>
      </c>
      <c r="W318" s="47" t="e">
        <f t="shared" si="66"/>
        <v>#DIV/0!</v>
      </c>
      <c r="X318" s="47" t="e">
        <f t="shared" si="67"/>
        <v>#DIV/0!</v>
      </c>
      <c r="Y318" s="74" t="e">
        <f t="shared" si="71"/>
        <v>#DIV/0!</v>
      </c>
      <c r="Z318" s="48" t="e">
        <f t="shared" si="69"/>
        <v>#DIV/0!</v>
      </c>
      <c r="AA318" s="47" t="e">
        <f t="shared" si="70"/>
        <v>#DIV/0!</v>
      </c>
    </row>
    <row r="319" spans="1:27" x14ac:dyDescent="0.3">
      <c r="A319" s="19" t="s">
        <v>658</v>
      </c>
      <c r="B319" s="16" t="s">
        <v>746</v>
      </c>
      <c r="C319" s="90" t="b">
        <v>0</v>
      </c>
      <c r="D319" s="78" t="b">
        <v>0</v>
      </c>
      <c r="E319" s="78"/>
      <c r="F319" s="78"/>
      <c r="G319" s="78"/>
      <c r="H319" s="78"/>
      <c r="I319" s="78"/>
      <c r="J319" s="78"/>
      <c r="K319" s="78"/>
      <c r="L319" s="78"/>
      <c r="M319" s="78"/>
      <c r="N319" s="47" t="e">
        <f t="shared" si="58"/>
        <v>#DIV/0!</v>
      </c>
      <c r="O319" s="47" t="e">
        <f t="shared" si="59"/>
        <v>#DIV/0!</v>
      </c>
      <c r="P319" s="47" t="e">
        <f t="shared" si="60"/>
        <v>#DIV/0!</v>
      </c>
      <c r="Q319" s="47" t="e">
        <f t="shared" si="61"/>
        <v>#DIV/0!</v>
      </c>
      <c r="R319" s="47" t="e">
        <f t="shared" si="62"/>
        <v>#DIV/0!</v>
      </c>
      <c r="S319" s="47" t="e">
        <f t="shared" si="72"/>
        <v>#DIV/0!</v>
      </c>
      <c r="T319" s="47" t="e">
        <f t="shared" si="63"/>
        <v>#DIV/0!</v>
      </c>
      <c r="U319" s="47" t="e">
        <f t="shared" si="64"/>
        <v>#DIV/0!</v>
      </c>
      <c r="V319" s="47" t="e">
        <f t="shared" si="65"/>
        <v>#DIV/0!</v>
      </c>
      <c r="W319" s="47" t="e">
        <f t="shared" si="66"/>
        <v>#DIV/0!</v>
      </c>
      <c r="X319" s="47" t="e">
        <f t="shared" si="67"/>
        <v>#DIV/0!</v>
      </c>
      <c r="Y319" s="74" t="e">
        <f t="shared" si="71"/>
        <v>#DIV/0!</v>
      </c>
      <c r="Z319" s="48" t="e">
        <f t="shared" si="69"/>
        <v>#DIV/0!</v>
      </c>
      <c r="AA319" s="47" t="e">
        <f t="shared" si="70"/>
        <v>#DIV/0!</v>
      </c>
    </row>
    <row r="320" spans="1:27" x14ac:dyDescent="0.3">
      <c r="A320" s="19" t="s">
        <v>658</v>
      </c>
      <c r="B320" s="16" t="s">
        <v>748</v>
      </c>
      <c r="C320" s="90" t="b">
        <v>0</v>
      </c>
      <c r="D320" s="78" t="b">
        <v>1</v>
      </c>
      <c r="E320" s="78">
        <v>8</v>
      </c>
      <c r="F320" s="78"/>
      <c r="G320" s="143"/>
      <c r="H320" s="143"/>
      <c r="I320" s="143">
        <v>8</v>
      </c>
      <c r="J320" s="143">
        <v>9</v>
      </c>
      <c r="K320" s="78">
        <v>3</v>
      </c>
      <c r="L320" s="78">
        <v>101</v>
      </c>
      <c r="M320" s="78">
        <v>539</v>
      </c>
      <c r="N320" s="47" t="e">
        <f t="shared" si="58"/>
        <v>#DIV/0!</v>
      </c>
      <c r="O320" s="47" t="e">
        <f t="shared" si="59"/>
        <v>#DIV/0!</v>
      </c>
      <c r="P320" s="47" t="e">
        <f t="shared" si="60"/>
        <v>#DIV/0!</v>
      </c>
      <c r="Q320" s="47" t="e">
        <f t="shared" si="61"/>
        <v>#DIV/0!</v>
      </c>
      <c r="R320" s="47" t="e">
        <f t="shared" si="62"/>
        <v>#DIV/0!</v>
      </c>
      <c r="S320" s="47" t="e">
        <f t="shared" si="72"/>
        <v>#DIV/0!</v>
      </c>
      <c r="T320" s="47" t="e">
        <f t="shared" si="63"/>
        <v>#DIV/0!</v>
      </c>
      <c r="U320" s="47" t="e">
        <f t="shared" si="64"/>
        <v>#DIV/0!</v>
      </c>
      <c r="V320" s="47" t="e">
        <f t="shared" si="65"/>
        <v>#DIV/0!</v>
      </c>
      <c r="W320" s="47" t="e">
        <f t="shared" si="66"/>
        <v>#DIV/0!</v>
      </c>
      <c r="X320" s="47" t="e">
        <f t="shared" si="67"/>
        <v>#DIV/0!</v>
      </c>
      <c r="Y320" s="74" t="e">
        <f t="shared" si="71"/>
        <v>#DIV/0!</v>
      </c>
      <c r="Z320" s="48" t="e">
        <f t="shared" si="69"/>
        <v>#DIV/0!</v>
      </c>
      <c r="AA320" s="47" t="e">
        <f t="shared" si="70"/>
        <v>#DIV/0!</v>
      </c>
    </row>
    <row r="321" spans="1:27" x14ac:dyDescent="0.3">
      <c r="A321" s="19" t="s">
        <v>658</v>
      </c>
      <c r="B321" s="16" t="s">
        <v>752</v>
      </c>
      <c r="C321" s="90" t="b">
        <v>0</v>
      </c>
      <c r="D321" s="78" t="b">
        <v>1</v>
      </c>
      <c r="E321" s="78">
        <v>0</v>
      </c>
      <c r="F321" s="78"/>
      <c r="G321" s="143"/>
      <c r="H321" s="143">
        <v>1</v>
      </c>
      <c r="I321" s="143">
        <v>1</v>
      </c>
      <c r="J321" s="143">
        <v>3</v>
      </c>
      <c r="K321" s="78"/>
      <c r="L321" s="78"/>
      <c r="M321" s="78"/>
      <c r="N321" s="47" t="e">
        <f t="shared" si="58"/>
        <v>#DIV/0!</v>
      </c>
      <c r="O321" s="47" t="e">
        <f t="shared" si="59"/>
        <v>#DIV/0!</v>
      </c>
      <c r="P321" s="47" t="e">
        <f t="shared" si="60"/>
        <v>#DIV/0!</v>
      </c>
      <c r="Q321" s="47" t="e">
        <f t="shared" si="61"/>
        <v>#DIV/0!</v>
      </c>
      <c r="R321" s="47" t="e">
        <f t="shared" si="62"/>
        <v>#DIV/0!</v>
      </c>
      <c r="S321" s="47" t="e">
        <f t="shared" si="72"/>
        <v>#DIV/0!</v>
      </c>
      <c r="T321" s="47" t="e">
        <f t="shared" si="63"/>
        <v>#DIV/0!</v>
      </c>
      <c r="U321" s="47" t="e">
        <f t="shared" si="64"/>
        <v>#DIV/0!</v>
      </c>
      <c r="V321" s="47" t="e">
        <f t="shared" si="65"/>
        <v>#DIV/0!</v>
      </c>
      <c r="W321" s="47" t="e">
        <f t="shared" si="66"/>
        <v>#DIV/0!</v>
      </c>
      <c r="X321" s="47" t="e">
        <f t="shared" si="67"/>
        <v>#DIV/0!</v>
      </c>
      <c r="Y321" s="74" t="e">
        <f t="shared" si="71"/>
        <v>#DIV/0!</v>
      </c>
      <c r="Z321" s="48" t="e">
        <f t="shared" si="69"/>
        <v>#DIV/0!</v>
      </c>
      <c r="AA321" s="47" t="e">
        <f t="shared" si="70"/>
        <v>#DIV/0!</v>
      </c>
    </row>
    <row r="322" spans="1:27" x14ac:dyDescent="0.3">
      <c r="A322" s="19" t="s">
        <v>658</v>
      </c>
      <c r="B322" s="16" t="s">
        <v>753</v>
      </c>
      <c r="C322" s="90" t="b">
        <v>0</v>
      </c>
      <c r="D322" s="78" t="b">
        <v>0</v>
      </c>
      <c r="E322" s="78"/>
      <c r="F322" s="78"/>
      <c r="G322" s="78"/>
      <c r="H322" s="78"/>
      <c r="I322" s="78"/>
      <c r="J322" s="78"/>
      <c r="K322" s="78"/>
      <c r="L322" s="78"/>
      <c r="M322" s="78"/>
      <c r="N322" s="47" t="e">
        <f t="shared" si="58"/>
        <v>#DIV/0!</v>
      </c>
      <c r="O322" s="47" t="e">
        <f t="shared" si="59"/>
        <v>#DIV/0!</v>
      </c>
      <c r="P322" s="47" t="e">
        <f t="shared" si="60"/>
        <v>#DIV/0!</v>
      </c>
      <c r="Q322" s="47" t="e">
        <f t="shared" si="61"/>
        <v>#DIV/0!</v>
      </c>
      <c r="R322" s="47" t="e">
        <f t="shared" si="62"/>
        <v>#DIV/0!</v>
      </c>
      <c r="S322" s="47" t="e">
        <f t="shared" si="72"/>
        <v>#DIV/0!</v>
      </c>
      <c r="T322" s="47" t="e">
        <f t="shared" si="63"/>
        <v>#DIV/0!</v>
      </c>
      <c r="U322" s="47" t="e">
        <f t="shared" si="64"/>
        <v>#DIV/0!</v>
      </c>
      <c r="V322" s="47" t="e">
        <f t="shared" si="65"/>
        <v>#DIV/0!</v>
      </c>
      <c r="W322" s="47" t="e">
        <f t="shared" si="66"/>
        <v>#DIV/0!</v>
      </c>
      <c r="X322" s="47" t="e">
        <f t="shared" si="67"/>
        <v>#DIV/0!</v>
      </c>
      <c r="Y322" s="74" t="e">
        <f t="shared" si="71"/>
        <v>#DIV/0!</v>
      </c>
      <c r="Z322" s="48" t="e">
        <f t="shared" si="69"/>
        <v>#DIV/0!</v>
      </c>
      <c r="AA322" s="47" t="e">
        <f t="shared" si="70"/>
        <v>#DIV/0!</v>
      </c>
    </row>
    <row r="323" spans="1:27" x14ac:dyDescent="0.3">
      <c r="A323" s="19" t="s">
        <v>658</v>
      </c>
      <c r="B323" s="16" t="s">
        <v>756</v>
      </c>
      <c r="C323" s="90" t="b">
        <v>0</v>
      </c>
      <c r="D323" s="78" t="b">
        <v>1</v>
      </c>
      <c r="E323" s="78">
        <v>48</v>
      </c>
      <c r="F323" s="78">
        <v>10</v>
      </c>
      <c r="G323" s="143"/>
      <c r="H323" s="143">
        <v>2</v>
      </c>
      <c r="I323" s="143">
        <v>61</v>
      </c>
      <c r="J323" s="143">
        <v>460</v>
      </c>
      <c r="K323" s="78"/>
      <c r="L323" s="78"/>
      <c r="M323" s="78"/>
      <c r="N323" s="47" t="e">
        <f t="shared" si="58"/>
        <v>#DIV/0!</v>
      </c>
      <c r="O323" s="47" t="e">
        <f t="shared" si="59"/>
        <v>#DIV/0!</v>
      </c>
      <c r="P323" s="47" t="e">
        <f t="shared" si="60"/>
        <v>#DIV/0!</v>
      </c>
      <c r="Q323" s="47" t="e">
        <f t="shared" si="61"/>
        <v>#DIV/0!</v>
      </c>
      <c r="R323" s="47" t="e">
        <f t="shared" si="62"/>
        <v>#DIV/0!</v>
      </c>
      <c r="S323" s="47" t="e">
        <f t="shared" si="72"/>
        <v>#DIV/0!</v>
      </c>
      <c r="T323" s="47" t="e">
        <f t="shared" si="63"/>
        <v>#DIV/0!</v>
      </c>
      <c r="U323" s="47" t="e">
        <f t="shared" si="64"/>
        <v>#DIV/0!</v>
      </c>
      <c r="V323" s="47" t="e">
        <f t="shared" si="65"/>
        <v>#DIV/0!</v>
      </c>
      <c r="W323" s="47" t="e">
        <f t="shared" si="66"/>
        <v>#DIV/0!</v>
      </c>
      <c r="X323" s="47" t="e">
        <f t="shared" si="67"/>
        <v>#DIV/0!</v>
      </c>
      <c r="Y323" s="74" t="e">
        <f t="shared" si="71"/>
        <v>#DIV/0!</v>
      </c>
      <c r="Z323" s="48" t="e">
        <f>Y323/(MAX($TB$6:$TB$335))</f>
        <v>#DIV/0!</v>
      </c>
      <c r="AA323" s="47" t="e">
        <f t="shared" si="70"/>
        <v>#DIV/0!</v>
      </c>
    </row>
    <row r="324" spans="1:27" x14ac:dyDescent="0.3">
      <c r="A324" s="19" t="s">
        <v>658</v>
      </c>
      <c r="B324" s="16" t="s">
        <v>757</v>
      </c>
      <c r="C324" s="90" t="b">
        <v>0</v>
      </c>
      <c r="D324" s="78" t="b">
        <v>1</v>
      </c>
      <c r="E324" s="78">
        <v>24</v>
      </c>
      <c r="F324" s="78">
        <v>4</v>
      </c>
      <c r="G324" s="143"/>
      <c r="H324" s="143">
        <v>1</v>
      </c>
      <c r="I324" s="143">
        <v>29</v>
      </c>
      <c r="J324" s="143">
        <v>131</v>
      </c>
      <c r="K324" s="78"/>
      <c r="L324" s="78"/>
      <c r="M324" s="78"/>
      <c r="N324" s="47" t="e">
        <f t="shared" si="58"/>
        <v>#DIV/0!</v>
      </c>
      <c r="O324" s="47" t="e">
        <f t="shared" si="59"/>
        <v>#DIV/0!</v>
      </c>
      <c r="P324" s="47" t="e">
        <f t="shared" si="60"/>
        <v>#DIV/0!</v>
      </c>
      <c r="Q324" s="47" t="e">
        <f t="shared" si="61"/>
        <v>#DIV/0!</v>
      </c>
      <c r="R324" s="47" t="e">
        <f t="shared" si="62"/>
        <v>#DIV/0!</v>
      </c>
      <c r="S324" s="47" t="e">
        <f t="shared" si="72"/>
        <v>#DIV/0!</v>
      </c>
      <c r="T324" s="47" t="e">
        <f t="shared" si="63"/>
        <v>#DIV/0!</v>
      </c>
      <c r="U324" s="47" t="e">
        <f t="shared" si="64"/>
        <v>#DIV/0!</v>
      </c>
      <c r="V324" s="47" t="e">
        <f t="shared" si="65"/>
        <v>#DIV/0!</v>
      </c>
      <c r="W324" s="47" t="e">
        <f t="shared" si="66"/>
        <v>#DIV/0!</v>
      </c>
      <c r="X324" s="47" t="e">
        <f t="shared" si="67"/>
        <v>#DIV/0!</v>
      </c>
      <c r="Y324" s="74" t="e">
        <f t="shared" si="71"/>
        <v>#DIV/0!</v>
      </c>
      <c r="Z324" s="48" t="e">
        <f t="shared" si="69"/>
        <v>#DIV/0!</v>
      </c>
      <c r="AA324" s="47" t="e">
        <f t="shared" si="70"/>
        <v>#DIV/0!</v>
      </c>
    </row>
    <row r="325" spans="1:27" x14ac:dyDescent="0.3">
      <c r="A325" s="19" t="s">
        <v>658</v>
      </c>
      <c r="B325" s="16" t="s">
        <v>759</v>
      </c>
      <c r="C325" s="90" t="b">
        <v>0</v>
      </c>
      <c r="D325" s="78" t="b">
        <v>0</v>
      </c>
      <c r="E325" s="78"/>
      <c r="F325" s="78"/>
      <c r="G325" s="78"/>
      <c r="H325" s="78"/>
      <c r="I325" s="78"/>
      <c r="J325" s="78"/>
      <c r="K325" s="78"/>
      <c r="L325" s="78"/>
      <c r="M325" s="78"/>
      <c r="N325" s="47" t="e">
        <f t="shared" si="58"/>
        <v>#DIV/0!</v>
      </c>
      <c r="O325" s="47" t="e">
        <f t="shared" si="59"/>
        <v>#DIV/0!</v>
      </c>
      <c r="P325" s="47" t="e">
        <f t="shared" si="60"/>
        <v>#DIV/0!</v>
      </c>
      <c r="Q325" s="47" t="e">
        <f t="shared" si="61"/>
        <v>#DIV/0!</v>
      </c>
      <c r="R325" s="47" t="e">
        <f t="shared" si="62"/>
        <v>#DIV/0!</v>
      </c>
      <c r="S325" s="47" t="e">
        <f t="shared" si="72"/>
        <v>#DIV/0!</v>
      </c>
      <c r="T325" s="47" t="e">
        <f t="shared" si="63"/>
        <v>#DIV/0!</v>
      </c>
      <c r="U325" s="47" t="e">
        <f t="shared" si="64"/>
        <v>#DIV/0!</v>
      </c>
      <c r="V325" s="47" t="e">
        <f t="shared" si="65"/>
        <v>#DIV/0!</v>
      </c>
      <c r="W325" s="47" t="e">
        <f t="shared" si="66"/>
        <v>#DIV/0!</v>
      </c>
      <c r="X325" s="47" t="e">
        <f t="shared" si="67"/>
        <v>#DIV/0!</v>
      </c>
      <c r="Y325" s="74" t="e">
        <f t="shared" si="71"/>
        <v>#DIV/0!</v>
      </c>
      <c r="Z325" s="48" t="e">
        <f t="shared" si="69"/>
        <v>#DIV/0!</v>
      </c>
      <c r="AA325" s="47" t="e">
        <f t="shared" si="70"/>
        <v>#DIV/0!</v>
      </c>
    </row>
    <row r="326" spans="1:27" x14ac:dyDescent="0.3">
      <c r="A326" s="19" t="s">
        <v>658</v>
      </c>
      <c r="B326" s="16" t="s">
        <v>762</v>
      </c>
      <c r="C326" s="90" t="b">
        <v>0</v>
      </c>
      <c r="D326" s="78" t="b">
        <v>1</v>
      </c>
      <c r="E326" s="78">
        <v>1</v>
      </c>
      <c r="F326" s="78"/>
      <c r="G326" s="143">
        <v>1</v>
      </c>
      <c r="H326" s="143"/>
      <c r="I326" s="143">
        <v>2</v>
      </c>
      <c r="J326" s="143">
        <v>2</v>
      </c>
      <c r="K326" s="78"/>
      <c r="L326" s="78"/>
      <c r="M326" s="78"/>
      <c r="N326" s="47" t="e">
        <f t="shared" ref="N326:N335" si="73">G326/(SUM($SJ$6:$SJ$335))</f>
        <v>#DIV/0!</v>
      </c>
      <c r="O326" s="47" t="e">
        <f t="shared" ref="O326:O335" si="74">E326/(SUM($SH$6:$SH$335))</f>
        <v>#DIV/0!</v>
      </c>
      <c r="P326" s="47" t="e">
        <f t="shared" ref="P326:P335" si="75">F326/(SUM($SI$6:$SI$335))</f>
        <v>#DIV/0!</v>
      </c>
      <c r="Q326" s="47" t="e">
        <f t="shared" ref="Q326:Q335" si="76">J326/(SUM($SM$6:$SM$335))</f>
        <v>#DIV/0!</v>
      </c>
      <c r="R326" s="47" t="e">
        <f t="shared" ref="R326:R335" si="77">M326/(SUM($SP$6:$SP$335))</f>
        <v>#DIV/0!</v>
      </c>
      <c r="S326" s="47" t="e">
        <f t="shared" si="72"/>
        <v>#DIV/0!</v>
      </c>
      <c r="T326" s="47" t="e">
        <f t="shared" ref="T326:T335" si="78">F326/(MAX($SI$6:$SI$335))</f>
        <v>#DIV/0!</v>
      </c>
      <c r="U326" s="47" t="e">
        <f t="shared" ref="U326:U335" si="79">E326/(MAX($SH$6:$SH$335))</f>
        <v>#DIV/0!</v>
      </c>
      <c r="V326" s="47" t="e">
        <f t="shared" ref="V326:V335" si="80">J326/(MAX($SM$6:$SM$335))</f>
        <v>#DIV/0!</v>
      </c>
      <c r="W326" s="47" t="e">
        <f t="shared" ref="W326:W335" si="81">(O326+P326+Q326+R326)/4</f>
        <v>#DIV/0!</v>
      </c>
      <c r="X326" s="47" t="e">
        <f t="shared" ref="X326:X335" si="82">(T326+U326+V326+S326)/4</f>
        <v>#DIV/0!</v>
      </c>
      <c r="Y326" s="74" t="e">
        <f t="shared" si="71"/>
        <v>#DIV/0!</v>
      </c>
      <c r="Z326" s="48" t="e">
        <f t="shared" ref="Z326:Z335" si="83">Y326/(MAX($TB$6:$TB$335))</f>
        <v>#DIV/0!</v>
      </c>
      <c r="AA326" s="47" t="e">
        <f t="shared" si="70"/>
        <v>#DIV/0!</v>
      </c>
    </row>
    <row r="327" spans="1:27" x14ac:dyDescent="0.3">
      <c r="A327" s="19" t="s">
        <v>658</v>
      </c>
      <c r="B327" s="16" t="s">
        <v>763</v>
      </c>
      <c r="C327" s="90" t="b">
        <v>0</v>
      </c>
      <c r="D327" s="78" t="b">
        <v>0</v>
      </c>
      <c r="E327" s="78"/>
      <c r="F327" s="78"/>
      <c r="G327" s="78"/>
      <c r="H327" s="78"/>
      <c r="I327" s="78"/>
      <c r="J327" s="78"/>
      <c r="K327" s="78"/>
      <c r="L327" s="78"/>
      <c r="M327" s="78"/>
      <c r="N327" s="47" t="e">
        <f t="shared" si="73"/>
        <v>#DIV/0!</v>
      </c>
      <c r="O327" s="47" t="e">
        <f t="shared" si="74"/>
        <v>#DIV/0!</v>
      </c>
      <c r="P327" s="47" t="e">
        <f t="shared" si="75"/>
        <v>#DIV/0!</v>
      </c>
      <c r="Q327" s="47" t="e">
        <f t="shared" si="76"/>
        <v>#DIV/0!</v>
      </c>
      <c r="R327" s="47" t="e">
        <f t="shared" si="77"/>
        <v>#DIV/0!</v>
      </c>
      <c r="S327" s="47" t="e">
        <f t="shared" si="72"/>
        <v>#DIV/0!</v>
      </c>
      <c r="T327" s="47" t="e">
        <f t="shared" si="78"/>
        <v>#DIV/0!</v>
      </c>
      <c r="U327" s="47" t="e">
        <f t="shared" si="79"/>
        <v>#DIV/0!</v>
      </c>
      <c r="V327" s="47" t="e">
        <f t="shared" si="80"/>
        <v>#DIV/0!</v>
      </c>
      <c r="W327" s="47" t="e">
        <f t="shared" si="81"/>
        <v>#DIV/0!</v>
      </c>
      <c r="X327" s="47" t="e">
        <f t="shared" si="82"/>
        <v>#DIV/0!</v>
      </c>
      <c r="Y327" s="74" t="e">
        <f t="shared" si="71"/>
        <v>#DIV/0!</v>
      </c>
      <c r="Z327" s="48" t="e">
        <f t="shared" si="83"/>
        <v>#DIV/0!</v>
      </c>
      <c r="AA327" s="47" t="e">
        <f t="shared" ref="AA327:AA335" si="84">1/Y327/(MAX($TB$6:$TB$335))</f>
        <v>#DIV/0!</v>
      </c>
    </row>
    <row r="328" spans="1:27" x14ac:dyDescent="0.3">
      <c r="A328" s="19" t="s">
        <v>658</v>
      </c>
      <c r="B328" s="16" t="s">
        <v>765</v>
      </c>
      <c r="C328" s="90" t="b">
        <v>0</v>
      </c>
      <c r="D328" s="78" t="b">
        <v>1</v>
      </c>
      <c r="E328" s="78">
        <v>0</v>
      </c>
      <c r="F328" s="78"/>
      <c r="G328" s="143"/>
      <c r="H328" s="143"/>
      <c r="I328" s="143">
        <v>1</v>
      </c>
      <c r="J328" s="143">
        <v>0</v>
      </c>
      <c r="K328" s="78"/>
      <c r="L328" s="78"/>
      <c r="M328" s="78"/>
      <c r="N328" s="47" t="e">
        <f t="shared" si="73"/>
        <v>#DIV/0!</v>
      </c>
      <c r="O328" s="47" t="e">
        <f t="shared" si="74"/>
        <v>#DIV/0!</v>
      </c>
      <c r="P328" s="47" t="e">
        <f t="shared" si="75"/>
        <v>#DIV/0!</v>
      </c>
      <c r="Q328" s="47" t="e">
        <f t="shared" si="76"/>
        <v>#DIV/0!</v>
      </c>
      <c r="R328" s="47" t="e">
        <f t="shared" si="77"/>
        <v>#DIV/0!</v>
      </c>
      <c r="S328" s="47" t="e">
        <f t="shared" si="72"/>
        <v>#DIV/0!</v>
      </c>
      <c r="T328" s="47" t="e">
        <f t="shared" si="78"/>
        <v>#DIV/0!</v>
      </c>
      <c r="U328" s="47" t="e">
        <f t="shared" si="79"/>
        <v>#DIV/0!</v>
      </c>
      <c r="V328" s="47" t="e">
        <f t="shared" si="80"/>
        <v>#DIV/0!</v>
      </c>
      <c r="W328" s="47" t="e">
        <f t="shared" si="81"/>
        <v>#DIV/0!</v>
      </c>
      <c r="X328" s="47" t="e">
        <f t="shared" si="82"/>
        <v>#DIV/0!</v>
      </c>
      <c r="Y328" s="74" t="e">
        <f t="shared" si="71"/>
        <v>#DIV/0!</v>
      </c>
      <c r="Z328" s="48" t="e">
        <f t="shared" si="83"/>
        <v>#DIV/0!</v>
      </c>
      <c r="AA328" s="47" t="e">
        <f t="shared" si="84"/>
        <v>#DIV/0!</v>
      </c>
    </row>
    <row r="329" spans="1:27" x14ac:dyDescent="0.3">
      <c r="A329" s="19" t="s">
        <v>658</v>
      </c>
      <c r="B329" s="16" t="s">
        <v>767</v>
      </c>
      <c r="C329" s="90" t="b">
        <v>0</v>
      </c>
      <c r="D329" s="78" t="b">
        <v>0</v>
      </c>
      <c r="E329" s="78"/>
      <c r="F329" s="78"/>
      <c r="G329" s="78"/>
      <c r="H329" s="78"/>
      <c r="I329" s="78"/>
      <c r="J329" s="78"/>
      <c r="K329" s="78"/>
      <c r="L329" s="78"/>
      <c r="M329" s="78"/>
      <c r="N329" s="47" t="e">
        <f t="shared" si="73"/>
        <v>#DIV/0!</v>
      </c>
      <c r="O329" s="47" t="e">
        <f t="shared" si="74"/>
        <v>#DIV/0!</v>
      </c>
      <c r="P329" s="47" t="e">
        <f t="shared" si="75"/>
        <v>#DIV/0!</v>
      </c>
      <c r="Q329" s="47" t="e">
        <f t="shared" si="76"/>
        <v>#DIV/0!</v>
      </c>
      <c r="R329" s="47" t="e">
        <f t="shared" si="77"/>
        <v>#DIV/0!</v>
      </c>
      <c r="S329" s="47" t="e">
        <f t="shared" si="72"/>
        <v>#DIV/0!</v>
      </c>
      <c r="T329" s="47" t="e">
        <f t="shared" si="78"/>
        <v>#DIV/0!</v>
      </c>
      <c r="U329" s="47" t="e">
        <f t="shared" si="79"/>
        <v>#DIV/0!</v>
      </c>
      <c r="V329" s="47" t="e">
        <f t="shared" si="80"/>
        <v>#DIV/0!</v>
      </c>
      <c r="W329" s="47" t="e">
        <f t="shared" si="81"/>
        <v>#DIV/0!</v>
      </c>
      <c r="X329" s="47" t="e">
        <f t="shared" si="82"/>
        <v>#DIV/0!</v>
      </c>
      <c r="Y329" s="74" t="e">
        <f t="shared" si="71"/>
        <v>#DIV/0!</v>
      </c>
      <c r="Z329" s="48" t="e">
        <f t="shared" si="83"/>
        <v>#DIV/0!</v>
      </c>
      <c r="AA329" s="47" t="e">
        <f t="shared" si="84"/>
        <v>#DIV/0!</v>
      </c>
    </row>
    <row r="330" spans="1:27" x14ac:dyDescent="0.3">
      <c r="A330" s="19" t="s">
        <v>658</v>
      </c>
      <c r="B330" s="16" t="s">
        <v>771</v>
      </c>
      <c r="C330" s="90" t="b">
        <v>0</v>
      </c>
      <c r="D330" s="78" t="b">
        <v>1</v>
      </c>
      <c r="E330" s="78">
        <v>0</v>
      </c>
      <c r="F330" s="78"/>
      <c r="G330" s="143">
        <v>1</v>
      </c>
      <c r="H330" s="143"/>
      <c r="I330" s="143">
        <v>1</v>
      </c>
      <c r="J330" s="143">
        <v>0</v>
      </c>
      <c r="K330" s="78"/>
      <c r="L330" s="78"/>
      <c r="M330" s="78"/>
      <c r="N330" s="47" t="e">
        <f t="shared" si="73"/>
        <v>#DIV/0!</v>
      </c>
      <c r="O330" s="47" t="e">
        <f t="shared" si="74"/>
        <v>#DIV/0!</v>
      </c>
      <c r="P330" s="47" t="e">
        <f t="shared" si="75"/>
        <v>#DIV/0!</v>
      </c>
      <c r="Q330" s="47" t="e">
        <f t="shared" si="76"/>
        <v>#DIV/0!</v>
      </c>
      <c r="R330" s="47" t="e">
        <f t="shared" si="77"/>
        <v>#DIV/0!</v>
      </c>
      <c r="S330" s="47" t="e">
        <f t="shared" si="72"/>
        <v>#DIV/0!</v>
      </c>
      <c r="T330" s="47" t="e">
        <f t="shared" si="78"/>
        <v>#DIV/0!</v>
      </c>
      <c r="U330" s="47" t="e">
        <f t="shared" si="79"/>
        <v>#DIV/0!</v>
      </c>
      <c r="V330" s="47" t="e">
        <f t="shared" si="80"/>
        <v>#DIV/0!</v>
      </c>
      <c r="W330" s="47" t="e">
        <f t="shared" si="81"/>
        <v>#DIV/0!</v>
      </c>
      <c r="X330" s="47" t="e">
        <f t="shared" si="82"/>
        <v>#DIV/0!</v>
      </c>
      <c r="Y330" s="74" t="e">
        <f t="shared" si="71"/>
        <v>#DIV/0!</v>
      </c>
      <c r="Z330" s="48" t="e">
        <f t="shared" si="83"/>
        <v>#DIV/0!</v>
      </c>
      <c r="AA330" s="47" t="e">
        <f t="shared" si="84"/>
        <v>#DIV/0!</v>
      </c>
    </row>
    <row r="331" spans="1:27" x14ac:dyDescent="0.3">
      <c r="A331" s="19" t="s">
        <v>658</v>
      </c>
      <c r="B331" s="16" t="s">
        <v>772</v>
      </c>
      <c r="C331" s="90" t="b">
        <v>0</v>
      </c>
      <c r="D331" s="78" t="b">
        <v>0</v>
      </c>
      <c r="E331" s="78"/>
      <c r="F331" s="78"/>
      <c r="G331" s="78"/>
      <c r="H331" s="78"/>
      <c r="I331" s="78"/>
      <c r="J331" s="78"/>
      <c r="K331" s="78"/>
      <c r="L331" s="78"/>
      <c r="M331" s="78"/>
      <c r="N331" s="47" t="e">
        <f t="shared" si="73"/>
        <v>#DIV/0!</v>
      </c>
      <c r="O331" s="47" t="e">
        <f t="shared" si="74"/>
        <v>#DIV/0!</v>
      </c>
      <c r="P331" s="47" t="e">
        <f t="shared" si="75"/>
        <v>#DIV/0!</v>
      </c>
      <c r="Q331" s="47" t="e">
        <f t="shared" si="76"/>
        <v>#DIV/0!</v>
      </c>
      <c r="R331" s="47" t="e">
        <f t="shared" si="77"/>
        <v>#DIV/0!</v>
      </c>
      <c r="S331" s="47" t="e">
        <f t="shared" si="72"/>
        <v>#DIV/0!</v>
      </c>
      <c r="T331" s="47" t="e">
        <f t="shared" si="78"/>
        <v>#DIV/0!</v>
      </c>
      <c r="U331" s="47" t="e">
        <f t="shared" si="79"/>
        <v>#DIV/0!</v>
      </c>
      <c r="V331" s="47" t="e">
        <f t="shared" si="80"/>
        <v>#DIV/0!</v>
      </c>
      <c r="W331" s="47" t="e">
        <f t="shared" si="81"/>
        <v>#DIV/0!</v>
      </c>
      <c r="X331" s="47" t="e">
        <f t="shared" si="82"/>
        <v>#DIV/0!</v>
      </c>
      <c r="Y331" s="74" t="e">
        <f t="shared" si="71"/>
        <v>#DIV/0!</v>
      </c>
      <c r="Z331" s="48" t="e">
        <f t="shared" si="83"/>
        <v>#DIV/0!</v>
      </c>
      <c r="AA331" s="47" t="e">
        <f t="shared" si="84"/>
        <v>#DIV/0!</v>
      </c>
    </row>
    <row r="332" spans="1:27" x14ac:dyDescent="0.3">
      <c r="A332" s="19" t="s">
        <v>658</v>
      </c>
      <c r="B332" s="16" t="s">
        <v>774</v>
      </c>
      <c r="C332" s="90" t="b">
        <v>1</v>
      </c>
      <c r="D332" s="78" t="b">
        <v>1</v>
      </c>
      <c r="E332" s="78">
        <v>2</v>
      </c>
      <c r="F332" s="78"/>
      <c r="G332" s="143">
        <v>1</v>
      </c>
      <c r="H332" s="143"/>
      <c r="I332" s="143">
        <v>3</v>
      </c>
      <c r="J332" s="143">
        <v>1</v>
      </c>
      <c r="K332" s="78"/>
      <c r="L332" s="78"/>
      <c r="M332" s="78"/>
      <c r="N332" s="47" t="e">
        <f t="shared" si="73"/>
        <v>#DIV/0!</v>
      </c>
      <c r="O332" s="47" t="e">
        <f t="shared" si="74"/>
        <v>#DIV/0!</v>
      </c>
      <c r="P332" s="47" t="e">
        <f t="shared" si="75"/>
        <v>#DIV/0!</v>
      </c>
      <c r="Q332" s="47" t="e">
        <f t="shared" si="76"/>
        <v>#DIV/0!</v>
      </c>
      <c r="R332" s="47" t="e">
        <f t="shared" si="77"/>
        <v>#DIV/0!</v>
      </c>
      <c r="S332" s="47" t="e">
        <f t="shared" si="72"/>
        <v>#DIV/0!</v>
      </c>
      <c r="T332" s="47" t="e">
        <f t="shared" si="78"/>
        <v>#DIV/0!</v>
      </c>
      <c r="U332" s="47" t="e">
        <f t="shared" si="79"/>
        <v>#DIV/0!</v>
      </c>
      <c r="V332" s="47" t="e">
        <f t="shared" si="80"/>
        <v>#DIV/0!</v>
      </c>
      <c r="W332" s="47" t="e">
        <f t="shared" si="81"/>
        <v>#DIV/0!</v>
      </c>
      <c r="X332" s="47" t="e">
        <f t="shared" si="82"/>
        <v>#DIV/0!</v>
      </c>
      <c r="Y332" s="74" t="e">
        <f t="shared" si="71"/>
        <v>#DIV/0!</v>
      </c>
      <c r="Z332" s="48" t="e">
        <f t="shared" si="83"/>
        <v>#DIV/0!</v>
      </c>
      <c r="AA332" s="47" t="e">
        <f t="shared" si="84"/>
        <v>#DIV/0!</v>
      </c>
    </row>
    <row r="333" spans="1:27" x14ac:dyDescent="0.3">
      <c r="A333" s="19" t="s">
        <v>658</v>
      </c>
      <c r="B333" s="16" t="s">
        <v>778</v>
      </c>
      <c r="C333" s="90" t="b">
        <v>1</v>
      </c>
      <c r="D333" s="78" t="b">
        <v>1</v>
      </c>
      <c r="E333" s="78">
        <v>0</v>
      </c>
      <c r="F333" s="78"/>
      <c r="G333" s="143">
        <v>2</v>
      </c>
      <c r="H333" s="143"/>
      <c r="I333" s="143">
        <v>2</v>
      </c>
      <c r="J333" s="143">
        <v>0</v>
      </c>
      <c r="K333" s="78"/>
      <c r="L333" s="78"/>
      <c r="M333" s="78"/>
      <c r="N333" s="47" t="e">
        <f t="shared" si="73"/>
        <v>#DIV/0!</v>
      </c>
      <c r="O333" s="47" t="e">
        <f t="shared" si="74"/>
        <v>#DIV/0!</v>
      </c>
      <c r="P333" s="47" t="e">
        <f t="shared" si="75"/>
        <v>#DIV/0!</v>
      </c>
      <c r="Q333" s="47" t="e">
        <f t="shared" si="76"/>
        <v>#DIV/0!</v>
      </c>
      <c r="R333" s="47" t="e">
        <f t="shared" si="77"/>
        <v>#DIV/0!</v>
      </c>
      <c r="S333" s="47" t="e">
        <f t="shared" si="72"/>
        <v>#DIV/0!</v>
      </c>
      <c r="T333" s="47" t="e">
        <f t="shared" si="78"/>
        <v>#DIV/0!</v>
      </c>
      <c r="U333" s="47" t="e">
        <f t="shared" si="79"/>
        <v>#DIV/0!</v>
      </c>
      <c r="V333" s="47" t="e">
        <f t="shared" si="80"/>
        <v>#DIV/0!</v>
      </c>
      <c r="W333" s="47" t="e">
        <f t="shared" si="81"/>
        <v>#DIV/0!</v>
      </c>
      <c r="X333" s="47" t="e">
        <f t="shared" si="82"/>
        <v>#DIV/0!</v>
      </c>
      <c r="Y333" s="74" t="e">
        <f t="shared" si="71"/>
        <v>#DIV/0!</v>
      </c>
      <c r="Z333" s="48" t="e">
        <f t="shared" si="83"/>
        <v>#DIV/0!</v>
      </c>
      <c r="AA333" s="47" t="e">
        <f t="shared" si="84"/>
        <v>#DIV/0!</v>
      </c>
    </row>
    <row r="334" spans="1:27" x14ac:dyDescent="0.3">
      <c r="A334" s="19" t="s">
        <v>658</v>
      </c>
      <c r="B334" s="16" t="s">
        <v>781</v>
      </c>
      <c r="C334" s="90" t="b">
        <v>1</v>
      </c>
      <c r="D334" s="78" t="b">
        <v>0</v>
      </c>
      <c r="E334" s="78"/>
      <c r="F334" s="78"/>
      <c r="G334" s="78"/>
      <c r="H334" s="78"/>
      <c r="I334" s="78"/>
      <c r="J334" s="78"/>
      <c r="K334" s="78"/>
      <c r="L334" s="78"/>
      <c r="M334" s="78"/>
      <c r="N334" s="47" t="e">
        <f t="shared" si="73"/>
        <v>#DIV/0!</v>
      </c>
      <c r="O334" s="47" t="e">
        <f t="shared" si="74"/>
        <v>#DIV/0!</v>
      </c>
      <c r="P334" s="47" t="e">
        <f t="shared" si="75"/>
        <v>#DIV/0!</v>
      </c>
      <c r="Q334" s="47" t="e">
        <f t="shared" si="76"/>
        <v>#DIV/0!</v>
      </c>
      <c r="R334" s="47" t="e">
        <f t="shared" si="77"/>
        <v>#DIV/0!</v>
      </c>
      <c r="S334" s="47" t="e">
        <f t="shared" si="72"/>
        <v>#DIV/0!</v>
      </c>
      <c r="T334" s="47" t="e">
        <f t="shared" si="78"/>
        <v>#DIV/0!</v>
      </c>
      <c r="U334" s="47" t="e">
        <f t="shared" si="79"/>
        <v>#DIV/0!</v>
      </c>
      <c r="V334" s="47" t="e">
        <f t="shared" si="80"/>
        <v>#DIV/0!</v>
      </c>
      <c r="W334" s="47" t="e">
        <f t="shared" si="81"/>
        <v>#DIV/0!</v>
      </c>
      <c r="X334" s="47" t="e">
        <f t="shared" si="82"/>
        <v>#DIV/0!</v>
      </c>
      <c r="Y334" s="74" t="e">
        <f t="shared" si="71"/>
        <v>#DIV/0!</v>
      </c>
      <c r="Z334" s="48" t="e">
        <f t="shared" si="83"/>
        <v>#DIV/0!</v>
      </c>
      <c r="AA334" s="47" t="e">
        <f t="shared" si="84"/>
        <v>#DIV/0!</v>
      </c>
    </row>
    <row r="335" spans="1:27" ht="15" thickBot="1" x14ac:dyDescent="0.35">
      <c r="A335" s="20" t="s">
        <v>658</v>
      </c>
      <c r="B335" s="22" t="s">
        <v>782</v>
      </c>
      <c r="C335" s="215" t="b">
        <v>0</v>
      </c>
      <c r="D335" s="84" t="b">
        <v>1</v>
      </c>
      <c r="E335" s="84">
        <v>3</v>
      </c>
      <c r="F335" s="84"/>
      <c r="G335" s="145"/>
      <c r="H335" s="145"/>
      <c r="I335" s="145">
        <v>3</v>
      </c>
      <c r="J335" s="145">
        <v>0</v>
      </c>
      <c r="K335" s="84"/>
      <c r="L335" s="84"/>
      <c r="M335" s="84"/>
      <c r="N335" s="54" t="e">
        <f t="shared" si="73"/>
        <v>#DIV/0!</v>
      </c>
      <c r="O335" s="54" t="e">
        <f t="shared" si="74"/>
        <v>#DIV/0!</v>
      </c>
      <c r="P335" s="54" t="e">
        <f t="shared" si="75"/>
        <v>#DIV/0!</v>
      </c>
      <c r="Q335" s="54" t="e">
        <f t="shared" si="76"/>
        <v>#DIV/0!</v>
      </c>
      <c r="R335" s="54" t="e">
        <f t="shared" si="77"/>
        <v>#DIV/0!</v>
      </c>
      <c r="S335" s="54" t="e">
        <f t="shared" si="72"/>
        <v>#DIV/0!</v>
      </c>
      <c r="T335" s="54" t="e">
        <f t="shared" si="78"/>
        <v>#DIV/0!</v>
      </c>
      <c r="U335" s="54" t="e">
        <f t="shared" si="79"/>
        <v>#DIV/0!</v>
      </c>
      <c r="V335" s="54" t="e">
        <f t="shared" si="80"/>
        <v>#DIV/0!</v>
      </c>
      <c r="W335" s="54" t="e">
        <f t="shared" si="81"/>
        <v>#DIV/0!</v>
      </c>
      <c r="X335" s="54" t="e">
        <f t="shared" si="82"/>
        <v>#DIV/0!</v>
      </c>
      <c r="Y335" s="83" t="e">
        <f t="shared" si="71"/>
        <v>#DIV/0!</v>
      </c>
      <c r="Z335" s="55" t="e">
        <f t="shared" si="83"/>
        <v>#DIV/0!</v>
      </c>
      <c r="AA335" s="47" t="e">
        <f t="shared" si="84"/>
        <v>#DIV/0!</v>
      </c>
    </row>
  </sheetData>
  <conditionalFormatting sqref="S6:V335">
    <cfRule type="expression" dxfId="0" priority="1">
      <formula>NOT(_xlfn.ISFORMULA(S6))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E338"/>
  <sheetViews>
    <sheetView topLeftCell="CT325" workbookViewId="0">
      <selection activeCell="CV338" sqref="CV338"/>
    </sheetView>
  </sheetViews>
  <sheetFormatPr defaultRowHeight="14.4" x14ac:dyDescent="0.3"/>
  <cols>
    <col min="1" max="1" width="6.6640625" style="2" customWidth="1"/>
    <col min="2" max="2" width="10.6640625" style="2" customWidth="1"/>
    <col min="3" max="90" width="8.88671875" style="2" customWidth="1"/>
    <col min="91" max="91" width="9.6640625" style="2" customWidth="1"/>
    <col min="92" max="93" width="9" style="2" customWidth="1"/>
    <col min="94" max="95" width="9.6640625" style="2" customWidth="1"/>
    <col min="96" max="98" width="9" style="2" customWidth="1"/>
    <col min="99" max="99" width="10.33203125" style="2" customWidth="1"/>
    <col min="100" max="100" width="9" style="2" customWidth="1"/>
    <col min="101" max="101" width="9.6640625" style="2" customWidth="1"/>
    <col min="102" max="103" width="9" style="2" customWidth="1"/>
    <col min="104" max="104" width="9.6640625" style="2" customWidth="1"/>
    <col min="105" max="106" width="9" style="2" customWidth="1"/>
    <col min="107" max="107" width="9.6640625" style="2" customWidth="1"/>
    <col min="108" max="108" width="9" style="2" customWidth="1"/>
    <col min="109" max="109" width="9.88671875" style="2" bestFit="1" customWidth="1"/>
  </cols>
  <sheetData>
    <row r="1" spans="1:109" ht="15" thickBot="1" x14ac:dyDescent="0.35"/>
    <row r="2" spans="1:109" ht="61.8" thickBot="1" x14ac:dyDescent="0.35">
      <c r="A2" s="4" t="s">
        <v>2</v>
      </c>
      <c r="B2" s="5" t="s">
        <v>6</v>
      </c>
      <c r="C2" s="247" t="s">
        <v>1344</v>
      </c>
      <c r="D2" s="248" t="s">
        <v>1345</v>
      </c>
      <c r="E2" s="248" t="s">
        <v>1346</v>
      </c>
      <c r="F2" s="248" t="s">
        <v>1347</v>
      </c>
      <c r="G2" s="248" t="s">
        <v>1348</v>
      </c>
      <c r="H2" s="248" t="s">
        <v>1349</v>
      </c>
      <c r="I2" s="248" t="s">
        <v>1350</v>
      </c>
      <c r="J2" s="248" t="s">
        <v>1351</v>
      </c>
      <c r="K2" s="248" t="s">
        <v>1352</v>
      </c>
      <c r="L2" s="248" t="s">
        <v>1353</v>
      </c>
      <c r="M2" s="248" t="s">
        <v>1354</v>
      </c>
      <c r="N2" s="248" t="s">
        <v>1355</v>
      </c>
      <c r="O2" s="248" t="s">
        <v>1356</v>
      </c>
      <c r="P2" s="249" t="s">
        <v>1357</v>
      </c>
      <c r="Q2" s="249" t="s">
        <v>1358</v>
      </c>
      <c r="R2" s="249" t="s">
        <v>1359</v>
      </c>
      <c r="S2" s="249" t="s">
        <v>1360</v>
      </c>
      <c r="T2" s="249" t="s">
        <v>1361</v>
      </c>
      <c r="U2" s="249" t="s">
        <v>1362</v>
      </c>
      <c r="V2" s="249" t="s">
        <v>1363</v>
      </c>
      <c r="W2" s="249" t="s">
        <v>1364</v>
      </c>
      <c r="X2" s="249" t="s">
        <v>1365</v>
      </c>
      <c r="Y2" s="249" t="s">
        <v>1366</v>
      </c>
      <c r="Z2" s="249" t="s">
        <v>1367</v>
      </c>
      <c r="AA2" s="249" t="s">
        <v>1368</v>
      </c>
      <c r="AB2" s="249" t="s">
        <v>1369</v>
      </c>
      <c r="AC2" s="249" t="s">
        <v>1370</v>
      </c>
      <c r="AD2" s="249" t="s">
        <v>1371</v>
      </c>
      <c r="AE2" s="249" t="s">
        <v>1372</v>
      </c>
      <c r="AF2" s="249" t="s">
        <v>1373</v>
      </c>
      <c r="AG2" s="249" t="s">
        <v>1374</v>
      </c>
      <c r="AH2" s="250" t="s">
        <v>1375</v>
      </c>
      <c r="AI2" s="250" t="s">
        <v>1376</v>
      </c>
      <c r="AJ2" s="250" t="s">
        <v>1377</v>
      </c>
      <c r="AK2" s="250" t="s">
        <v>1378</v>
      </c>
      <c r="AL2" s="250" t="s">
        <v>1379</v>
      </c>
      <c r="AM2" s="250" t="s">
        <v>1380</v>
      </c>
      <c r="AN2" s="250" t="s">
        <v>1381</v>
      </c>
      <c r="AO2" s="250" t="s">
        <v>1382</v>
      </c>
      <c r="AP2" s="250" t="s">
        <v>1383</v>
      </c>
      <c r="AQ2" s="250" t="s">
        <v>1384</v>
      </c>
      <c r="AR2" s="250" t="s">
        <v>1385</v>
      </c>
      <c r="AS2" s="250" t="s">
        <v>1386</v>
      </c>
      <c r="AT2" s="250" t="s">
        <v>1387</v>
      </c>
      <c r="AU2" s="250" t="s">
        <v>1388</v>
      </c>
      <c r="AV2" s="250" t="s">
        <v>1389</v>
      </c>
      <c r="AW2" s="250" t="s">
        <v>1390</v>
      </c>
      <c r="AX2" s="250" t="s">
        <v>1391</v>
      </c>
      <c r="AY2" s="250" t="s">
        <v>1392</v>
      </c>
      <c r="AZ2" s="251" t="s">
        <v>1393</v>
      </c>
      <c r="BA2" s="251" t="s">
        <v>1394</v>
      </c>
      <c r="BB2" s="251" t="s">
        <v>1395</v>
      </c>
      <c r="BC2" s="251" t="s">
        <v>1396</v>
      </c>
      <c r="BD2" s="251" t="s">
        <v>1397</v>
      </c>
      <c r="BE2" s="251" t="s">
        <v>1398</v>
      </c>
      <c r="BF2" s="251" t="s">
        <v>1399</v>
      </c>
      <c r="BG2" s="251" t="s">
        <v>1400</v>
      </c>
      <c r="BH2" s="251" t="s">
        <v>1401</v>
      </c>
      <c r="BI2" s="251" t="s">
        <v>1402</v>
      </c>
      <c r="BJ2" s="251" t="s">
        <v>1403</v>
      </c>
      <c r="BK2" s="251" t="s">
        <v>1404</v>
      </c>
      <c r="BL2" s="251" t="s">
        <v>1405</v>
      </c>
      <c r="BM2" s="251" t="s">
        <v>1406</v>
      </c>
      <c r="BN2" s="251" t="s">
        <v>1407</v>
      </c>
      <c r="BO2" s="251" t="s">
        <v>1408</v>
      </c>
      <c r="BP2" s="251" t="s">
        <v>1409</v>
      </c>
      <c r="BQ2" s="252" t="s">
        <v>1410</v>
      </c>
      <c r="BR2" s="253" t="s">
        <v>1411</v>
      </c>
      <c r="BS2" s="253" t="s">
        <v>1412</v>
      </c>
      <c r="BT2" s="253" t="s">
        <v>1413</v>
      </c>
      <c r="BU2" s="253" t="s">
        <v>1414</v>
      </c>
      <c r="BV2" s="253" t="s">
        <v>1415</v>
      </c>
      <c r="BW2" s="253" t="s">
        <v>1416</v>
      </c>
      <c r="BX2" s="253" t="s">
        <v>1417</v>
      </c>
      <c r="BY2" s="253" t="s">
        <v>1418</v>
      </c>
      <c r="BZ2" s="253" t="s">
        <v>1419</v>
      </c>
      <c r="CA2" s="253" t="s">
        <v>1420</v>
      </c>
      <c r="CB2" s="253" t="s">
        <v>1421</v>
      </c>
      <c r="CC2" s="253" t="s">
        <v>1422</v>
      </c>
      <c r="CD2" s="253" t="s">
        <v>1423</v>
      </c>
      <c r="CE2" s="253" t="s">
        <v>1424</v>
      </c>
      <c r="CF2" s="253" t="s">
        <v>1425</v>
      </c>
      <c r="CG2" s="253" t="s">
        <v>1426</v>
      </c>
      <c r="CH2" s="253" t="s">
        <v>1427</v>
      </c>
      <c r="CI2" s="253" t="s">
        <v>1428</v>
      </c>
      <c r="CJ2" s="253" t="s">
        <v>1429</v>
      </c>
      <c r="CK2" s="253" t="s">
        <v>1430</v>
      </c>
      <c r="CL2" s="253" t="s">
        <v>1431</v>
      </c>
      <c r="CM2" s="254" t="s">
        <v>1432</v>
      </c>
      <c r="CN2" s="254" t="s">
        <v>1433</v>
      </c>
      <c r="CO2" s="254" t="s">
        <v>1434</v>
      </c>
      <c r="CP2" s="254" t="s">
        <v>1435</v>
      </c>
      <c r="CQ2" s="254" t="s">
        <v>1436</v>
      </c>
      <c r="CR2" s="254" t="s">
        <v>1437</v>
      </c>
      <c r="CS2" s="254" t="s">
        <v>1438</v>
      </c>
      <c r="CT2" s="254" t="s">
        <v>1439</v>
      </c>
      <c r="CU2" s="254" t="s">
        <v>1440</v>
      </c>
      <c r="CV2" s="254" t="s">
        <v>1441</v>
      </c>
      <c r="CW2" s="254" t="s">
        <v>1442</v>
      </c>
      <c r="CX2" s="254" t="s">
        <v>1443</v>
      </c>
      <c r="CY2" s="254" t="s">
        <v>1444</v>
      </c>
      <c r="CZ2" s="254" t="s">
        <v>1445</v>
      </c>
      <c r="DA2" s="254" t="s">
        <v>1446</v>
      </c>
      <c r="DB2" s="254" t="s">
        <v>1447</v>
      </c>
      <c r="DC2" s="254" t="s">
        <v>1448</v>
      </c>
      <c r="DD2" s="254" t="s">
        <v>1449</v>
      </c>
      <c r="DE2" s="255" t="s">
        <v>1450</v>
      </c>
    </row>
    <row r="3" spans="1:109" x14ac:dyDescent="0.3">
      <c r="A3" s="8"/>
      <c r="B3" s="8"/>
      <c r="C3" s="256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9"/>
      <c r="AI3" s="259"/>
      <c r="AJ3" s="259"/>
      <c r="AK3" s="259"/>
      <c r="AL3" s="259"/>
      <c r="AM3" s="259"/>
      <c r="AN3" s="259"/>
      <c r="AO3" s="259"/>
      <c r="AP3" s="259"/>
      <c r="AQ3" s="259"/>
      <c r="AR3" s="259"/>
      <c r="AS3" s="259"/>
      <c r="AT3" s="259"/>
      <c r="AU3" s="259"/>
      <c r="AV3" s="259"/>
      <c r="AW3" s="259"/>
      <c r="AX3" s="259"/>
      <c r="AY3" s="259"/>
      <c r="AZ3" s="260"/>
      <c r="BA3" s="260"/>
      <c r="BB3" s="260"/>
      <c r="BC3" s="260"/>
      <c r="BD3" s="260"/>
      <c r="BE3" s="260"/>
      <c r="BF3" s="260"/>
      <c r="BG3" s="260"/>
      <c r="BH3" s="260"/>
      <c r="BI3" s="260"/>
      <c r="BJ3" s="260"/>
      <c r="BK3" s="260"/>
      <c r="BL3" s="260"/>
      <c r="BM3" s="260"/>
      <c r="BN3" s="260"/>
      <c r="BO3" s="260"/>
      <c r="BP3" s="260"/>
      <c r="BQ3" s="261"/>
      <c r="BR3" s="262"/>
      <c r="BS3" s="262"/>
      <c r="BT3" s="262"/>
      <c r="BU3" s="262"/>
      <c r="BV3" s="262"/>
      <c r="BW3" s="262"/>
      <c r="BX3" s="262"/>
      <c r="BY3" s="262"/>
      <c r="BZ3" s="262"/>
      <c r="CA3" s="262"/>
      <c r="CB3" s="262"/>
      <c r="CC3" s="262"/>
      <c r="CD3" s="262"/>
      <c r="CE3" s="262"/>
      <c r="CF3" s="262"/>
      <c r="CG3" s="262"/>
      <c r="CH3" s="262"/>
      <c r="CI3" s="262"/>
      <c r="CJ3" s="262"/>
      <c r="CK3" s="262"/>
      <c r="CL3" s="262"/>
      <c r="CM3" s="263"/>
      <c r="CN3" s="263"/>
      <c r="CO3" s="263"/>
      <c r="CP3" s="263"/>
      <c r="CQ3" s="263"/>
      <c r="CR3" s="263"/>
      <c r="CS3" s="263"/>
      <c r="CT3" s="263"/>
      <c r="CU3" s="263"/>
      <c r="CV3" s="263"/>
      <c r="CW3" s="263"/>
      <c r="CX3" s="263"/>
      <c r="CY3" s="263"/>
      <c r="CZ3" s="263"/>
      <c r="DA3" s="263"/>
      <c r="DB3" s="263"/>
      <c r="DC3" s="263"/>
      <c r="DD3" s="263"/>
      <c r="DE3" s="264"/>
    </row>
    <row r="4" spans="1:109" ht="19.2" x14ac:dyDescent="0.3">
      <c r="A4" s="11" t="s">
        <v>12</v>
      </c>
      <c r="B4" s="11" t="s">
        <v>12</v>
      </c>
      <c r="C4" s="265" t="s">
        <v>1451</v>
      </c>
      <c r="D4" s="266" t="s">
        <v>1451</v>
      </c>
      <c r="E4" s="266" t="s">
        <v>1451</v>
      </c>
      <c r="F4" s="266" t="s">
        <v>1451</v>
      </c>
      <c r="G4" s="266" t="s">
        <v>1451</v>
      </c>
      <c r="H4" s="266" t="s">
        <v>1451</v>
      </c>
      <c r="I4" s="266" t="s">
        <v>1451</v>
      </c>
      <c r="J4" s="266" t="s">
        <v>1451</v>
      </c>
      <c r="K4" s="266" t="s">
        <v>1451</v>
      </c>
      <c r="L4" s="266" t="s">
        <v>1451</v>
      </c>
      <c r="M4" s="266" t="s">
        <v>1451</v>
      </c>
      <c r="N4" s="266" t="s">
        <v>1451</v>
      </c>
      <c r="O4" s="266" t="s">
        <v>1451</v>
      </c>
      <c r="P4" s="267" t="s">
        <v>1451</v>
      </c>
      <c r="Q4" s="267" t="s">
        <v>1451</v>
      </c>
      <c r="R4" s="267" t="s">
        <v>1451</v>
      </c>
      <c r="S4" s="267" t="s">
        <v>1451</v>
      </c>
      <c r="T4" s="267" t="s">
        <v>1451</v>
      </c>
      <c r="U4" s="267" t="s">
        <v>1451</v>
      </c>
      <c r="V4" s="267" t="s">
        <v>1451</v>
      </c>
      <c r="W4" s="267" t="s">
        <v>1451</v>
      </c>
      <c r="X4" s="267" t="s">
        <v>1451</v>
      </c>
      <c r="Y4" s="267" t="s">
        <v>1451</v>
      </c>
      <c r="Z4" s="267" t="s">
        <v>1451</v>
      </c>
      <c r="AA4" s="267" t="s">
        <v>1451</v>
      </c>
      <c r="AB4" s="267" t="s">
        <v>1451</v>
      </c>
      <c r="AC4" s="267" t="s">
        <v>1451</v>
      </c>
      <c r="AD4" s="267" t="s">
        <v>1451</v>
      </c>
      <c r="AE4" s="267" t="s">
        <v>1451</v>
      </c>
      <c r="AF4" s="267" t="s">
        <v>1451</v>
      </c>
      <c r="AG4" s="267" t="s">
        <v>1451</v>
      </c>
      <c r="AH4" s="268" t="s">
        <v>1451</v>
      </c>
      <c r="AI4" s="268" t="s">
        <v>1451</v>
      </c>
      <c r="AJ4" s="268" t="s">
        <v>1451</v>
      </c>
      <c r="AK4" s="268" t="s">
        <v>1451</v>
      </c>
      <c r="AL4" s="268" t="s">
        <v>1451</v>
      </c>
      <c r="AM4" s="268" t="s">
        <v>1451</v>
      </c>
      <c r="AN4" s="268" t="s">
        <v>1451</v>
      </c>
      <c r="AO4" s="268" t="s">
        <v>1451</v>
      </c>
      <c r="AP4" s="268" t="s">
        <v>1451</v>
      </c>
      <c r="AQ4" s="268" t="s">
        <v>1451</v>
      </c>
      <c r="AR4" s="268" t="s">
        <v>1451</v>
      </c>
      <c r="AS4" s="268" t="s">
        <v>1451</v>
      </c>
      <c r="AT4" s="268" t="s">
        <v>1451</v>
      </c>
      <c r="AU4" s="268" t="s">
        <v>1451</v>
      </c>
      <c r="AV4" s="268" t="s">
        <v>1451</v>
      </c>
      <c r="AW4" s="268" t="s">
        <v>1451</v>
      </c>
      <c r="AX4" s="268" t="s">
        <v>1451</v>
      </c>
      <c r="AY4" s="268" t="s">
        <v>1451</v>
      </c>
      <c r="AZ4" s="269" t="s">
        <v>1451</v>
      </c>
      <c r="BA4" s="269" t="s">
        <v>1451</v>
      </c>
      <c r="BB4" s="269" t="s">
        <v>1451</v>
      </c>
      <c r="BC4" s="269" t="s">
        <v>1451</v>
      </c>
      <c r="BD4" s="269" t="s">
        <v>1451</v>
      </c>
      <c r="BE4" s="269" t="s">
        <v>1451</v>
      </c>
      <c r="BF4" s="269" t="s">
        <v>1451</v>
      </c>
      <c r="BG4" s="269" t="s">
        <v>1451</v>
      </c>
      <c r="BH4" s="269" t="s">
        <v>1451</v>
      </c>
      <c r="BI4" s="269" t="s">
        <v>1451</v>
      </c>
      <c r="BJ4" s="269" t="s">
        <v>1451</v>
      </c>
      <c r="BK4" s="269" t="s">
        <v>1451</v>
      </c>
      <c r="BL4" s="269" t="s">
        <v>1451</v>
      </c>
      <c r="BM4" s="269" t="s">
        <v>1451</v>
      </c>
      <c r="BN4" s="269" t="s">
        <v>1451</v>
      </c>
      <c r="BO4" s="269" t="s">
        <v>1451</v>
      </c>
      <c r="BP4" s="269" t="s">
        <v>1451</v>
      </c>
      <c r="BQ4" s="270" t="s">
        <v>1451</v>
      </c>
      <c r="BR4" s="271" t="s">
        <v>1451</v>
      </c>
      <c r="BS4" s="271" t="s">
        <v>1451</v>
      </c>
      <c r="BT4" s="271" t="s">
        <v>1451</v>
      </c>
      <c r="BU4" s="271" t="s">
        <v>1451</v>
      </c>
      <c r="BV4" s="271" t="s">
        <v>1451</v>
      </c>
      <c r="BW4" s="271" t="s">
        <v>1451</v>
      </c>
      <c r="BX4" s="271" t="s">
        <v>1451</v>
      </c>
      <c r="BY4" s="271" t="s">
        <v>1451</v>
      </c>
      <c r="BZ4" s="271" t="s">
        <v>1451</v>
      </c>
      <c r="CA4" s="271" t="s">
        <v>1451</v>
      </c>
      <c r="CB4" s="271" t="s">
        <v>1451</v>
      </c>
      <c r="CC4" s="271" t="s">
        <v>1451</v>
      </c>
      <c r="CD4" s="271" t="s">
        <v>1451</v>
      </c>
      <c r="CE4" s="271" t="s">
        <v>1451</v>
      </c>
      <c r="CF4" s="271" t="s">
        <v>1451</v>
      </c>
      <c r="CG4" s="271" t="s">
        <v>1451</v>
      </c>
      <c r="CH4" s="271" t="s">
        <v>1451</v>
      </c>
      <c r="CI4" s="271" t="s">
        <v>1451</v>
      </c>
      <c r="CJ4" s="271" t="s">
        <v>1451</v>
      </c>
      <c r="CK4" s="271" t="s">
        <v>1451</v>
      </c>
      <c r="CL4" s="271" t="s">
        <v>1451</v>
      </c>
      <c r="CM4" s="272" t="s">
        <v>1451</v>
      </c>
      <c r="CN4" s="272" t="s">
        <v>1451</v>
      </c>
      <c r="CO4" s="272" t="s">
        <v>1451</v>
      </c>
      <c r="CP4" s="272" t="s">
        <v>1451</v>
      </c>
      <c r="CQ4" s="272" t="s">
        <v>1451</v>
      </c>
      <c r="CR4" s="272" t="s">
        <v>1451</v>
      </c>
      <c r="CS4" s="272" t="s">
        <v>1451</v>
      </c>
      <c r="CT4" s="272" t="s">
        <v>1451</v>
      </c>
      <c r="CU4" s="272" t="s">
        <v>1451</v>
      </c>
      <c r="CV4" s="272" t="s">
        <v>1451</v>
      </c>
      <c r="CW4" s="272" t="s">
        <v>1451</v>
      </c>
      <c r="CX4" s="272" t="s">
        <v>1451</v>
      </c>
      <c r="CY4" s="272" t="s">
        <v>1451</v>
      </c>
      <c r="CZ4" s="272" t="s">
        <v>1451</v>
      </c>
      <c r="DA4" s="272" t="s">
        <v>1451</v>
      </c>
      <c r="DB4" s="272" t="s">
        <v>1451</v>
      </c>
      <c r="DC4" s="272" t="s">
        <v>1451</v>
      </c>
      <c r="DD4" s="272" t="s">
        <v>1451</v>
      </c>
      <c r="DE4" s="273" t="s">
        <v>1451</v>
      </c>
    </row>
    <row r="5" spans="1:109" ht="15" thickBot="1" x14ac:dyDescent="0.35">
      <c r="A5" s="14" t="s">
        <v>14</v>
      </c>
      <c r="B5" s="14" t="s">
        <v>14</v>
      </c>
      <c r="C5" s="274" t="s">
        <v>14</v>
      </c>
      <c r="D5" s="275" t="s">
        <v>14</v>
      </c>
      <c r="E5" s="275" t="s">
        <v>14</v>
      </c>
      <c r="F5" s="275" t="s">
        <v>14</v>
      </c>
      <c r="G5" s="275" t="s">
        <v>14</v>
      </c>
      <c r="H5" s="275" t="s">
        <v>14</v>
      </c>
      <c r="I5" s="275" t="s">
        <v>14</v>
      </c>
      <c r="J5" s="275" t="s">
        <v>14</v>
      </c>
      <c r="K5" s="275" t="s">
        <v>14</v>
      </c>
      <c r="L5" s="275" t="s">
        <v>14</v>
      </c>
      <c r="M5" s="275" t="s">
        <v>14</v>
      </c>
      <c r="N5" s="275" t="s">
        <v>14</v>
      </c>
      <c r="O5" s="275" t="s">
        <v>14</v>
      </c>
      <c r="P5" s="276" t="s">
        <v>14</v>
      </c>
      <c r="Q5" s="276" t="s">
        <v>14</v>
      </c>
      <c r="R5" s="276" t="s">
        <v>14</v>
      </c>
      <c r="S5" s="276" t="s">
        <v>14</v>
      </c>
      <c r="T5" s="276" t="s">
        <v>14</v>
      </c>
      <c r="U5" s="276" t="s">
        <v>14</v>
      </c>
      <c r="V5" s="276" t="s">
        <v>14</v>
      </c>
      <c r="W5" s="276" t="s">
        <v>14</v>
      </c>
      <c r="X5" s="276" t="s">
        <v>14</v>
      </c>
      <c r="Y5" s="276" t="s">
        <v>14</v>
      </c>
      <c r="Z5" s="276" t="s">
        <v>14</v>
      </c>
      <c r="AA5" s="276" t="s">
        <v>14</v>
      </c>
      <c r="AB5" s="276" t="s">
        <v>14</v>
      </c>
      <c r="AC5" s="276" t="s">
        <v>14</v>
      </c>
      <c r="AD5" s="276" t="s">
        <v>14</v>
      </c>
      <c r="AE5" s="276" t="s">
        <v>14</v>
      </c>
      <c r="AF5" s="276" t="s">
        <v>14</v>
      </c>
      <c r="AG5" s="276" t="s">
        <v>14</v>
      </c>
      <c r="AH5" s="277" t="s">
        <v>14</v>
      </c>
      <c r="AI5" s="277" t="s">
        <v>14</v>
      </c>
      <c r="AJ5" s="277" t="s">
        <v>14</v>
      </c>
      <c r="AK5" s="277" t="s">
        <v>14</v>
      </c>
      <c r="AL5" s="277" t="s">
        <v>14</v>
      </c>
      <c r="AM5" s="277" t="s">
        <v>14</v>
      </c>
      <c r="AN5" s="277" t="s">
        <v>14</v>
      </c>
      <c r="AO5" s="277" t="s">
        <v>14</v>
      </c>
      <c r="AP5" s="277" t="s">
        <v>14</v>
      </c>
      <c r="AQ5" s="277" t="s">
        <v>14</v>
      </c>
      <c r="AR5" s="277" t="s">
        <v>14</v>
      </c>
      <c r="AS5" s="277" t="s">
        <v>14</v>
      </c>
      <c r="AT5" s="277" t="s">
        <v>14</v>
      </c>
      <c r="AU5" s="277" t="s">
        <v>14</v>
      </c>
      <c r="AV5" s="277" t="s">
        <v>14</v>
      </c>
      <c r="AW5" s="277" t="s">
        <v>14</v>
      </c>
      <c r="AX5" s="277" t="s">
        <v>14</v>
      </c>
      <c r="AY5" s="277" t="s">
        <v>14</v>
      </c>
      <c r="AZ5" s="278" t="s">
        <v>14</v>
      </c>
      <c r="BA5" s="278" t="s">
        <v>14</v>
      </c>
      <c r="BB5" s="278" t="s">
        <v>14</v>
      </c>
      <c r="BC5" s="278" t="s">
        <v>14</v>
      </c>
      <c r="BD5" s="278" t="s">
        <v>14</v>
      </c>
      <c r="BE5" s="278" t="s">
        <v>14</v>
      </c>
      <c r="BF5" s="278" t="s">
        <v>14</v>
      </c>
      <c r="BG5" s="278" t="s">
        <v>14</v>
      </c>
      <c r="BH5" s="278" t="s">
        <v>14</v>
      </c>
      <c r="BI5" s="278" t="s">
        <v>14</v>
      </c>
      <c r="BJ5" s="278" t="s">
        <v>14</v>
      </c>
      <c r="BK5" s="278" t="s">
        <v>14</v>
      </c>
      <c r="BL5" s="278" t="s">
        <v>14</v>
      </c>
      <c r="BM5" s="278" t="s">
        <v>14</v>
      </c>
      <c r="BN5" s="278" t="s">
        <v>14</v>
      </c>
      <c r="BO5" s="278" t="s">
        <v>14</v>
      </c>
      <c r="BP5" s="278" t="s">
        <v>14</v>
      </c>
      <c r="BQ5" s="279" t="s">
        <v>14</v>
      </c>
      <c r="BR5" s="280" t="s">
        <v>14</v>
      </c>
      <c r="BS5" s="280" t="s">
        <v>14</v>
      </c>
      <c r="BT5" s="280" t="s">
        <v>14</v>
      </c>
      <c r="BU5" s="280" t="s">
        <v>14</v>
      </c>
      <c r="BV5" s="280" t="s">
        <v>14</v>
      </c>
      <c r="BW5" s="280" t="s">
        <v>14</v>
      </c>
      <c r="BX5" s="280" t="s">
        <v>14</v>
      </c>
      <c r="BY5" s="280" t="s">
        <v>14</v>
      </c>
      <c r="BZ5" s="280" t="s">
        <v>14</v>
      </c>
      <c r="CA5" s="280" t="s">
        <v>14</v>
      </c>
      <c r="CB5" s="280" t="s">
        <v>14</v>
      </c>
      <c r="CC5" s="280" t="s">
        <v>14</v>
      </c>
      <c r="CD5" s="280" t="s">
        <v>14</v>
      </c>
      <c r="CE5" s="280" t="s">
        <v>14</v>
      </c>
      <c r="CF5" s="280" t="s">
        <v>14</v>
      </c>
      <c r="CG5" s="280" t="s">
        <v>14</v>
      </c>
      <c r="CH5" s="280" t="s">
        <v>14</v>
      </c>
      <c r="CI5" s="280" t="s">
        <v>14</v>
      </c>
      <c r="CJ5" s="280" t="s">
        <v>14</v>
      </c>
      <c r="CK5" s="280" t="s">
        <v>14</v>
      </c>
      <c r="CL5" s="280" t="s">
        <v>14</v>
      </c>
      <c r="CM5" s="281" t="s">
        <v>14</v>
      </c>
      <c r="CN5" s="281" t="s">
        <v>14</v>
      </c>
      <c r="CO5" s="281" t="s">
        <v>14</v>
      </c>
      <c r="CP5" s="281" t="s">
        <v>14</v>
      </c>
      <c r="CQ5" s="281" t="s">
        <v>14</v>
      </c>
      <c r="CR5" s="281" t="s">
        <v>14</v>
      </c>
      <c r="CS5" s="281" t="s">
        <v>14</v>
      </c>
      <c r="CT5" s="281" t="s">
        <v>14</v>
      </c>
      <c r="CU5" s="281" t="s">
        <v>14</v>
      </c>
      <c r="CV5" s="281" t="s">
        <v>14</v>
      </c>
      <c r="CW5" s="281" t="s">
        <v>14</v>
      </c>
      <c r="CX5" s="281" t="s">
        <v>14</v>
      </c>
      <c r="CY5" s="281" t="s">
        <v>14</v>
      </c>
      <c r="CZ5" s="281" t="s">
        <v>14</v>
      </c>
      <c r="DA5" s="281" t="s">
        <v>14</v>
      </c>
      <c r="DB5" s="281" t="s">
        <v>14</v>
      </c>
      <c r="DC5" s="281" t="s">
        <v>14</v>
      </c>
      <c r="DD5" s="281" t="s">
        <v>14</v>
      </c>
      <c r="DE5" s="282" t="s">
        <v>14</v>
      </c>
    </row>
    <row r="6" spans="1:109" x14ac:dyDescent="0.3">
      <c r="A6" s="16" t="s">
        <v>17</v>
      </c>
      <c r="B6" s="16" t="s">
        <v>21</v>
      </c>
      <c r="C6" s="283">
        <v>213</v>
      </c>
      <c r="D6" s="284">
        <v>1</v>
      </c>
      <c r="E6" s="284">
        <v>1</v>
      </c>
      <c r="F6" s="284">
        <v>13</v>
      </c>
      <c r="G6" s="284">
        <v>7</v>
      </c>
      <c r="H6" s="284">
        <v>1</v>
      </c>
      <c r="I6" s="284">
        <v>185</v>
      </c>
      <c r="J6" s="284"/>
      <c r="K6" s="284">
        <v>73</v>
      </c>
      <c r="L6" s="284">
        <v>15</v>
      </c>
      <c r="M6" s="284">
        <v>26</v>
      </c>
      <c r="N6" s="284">
        <v>13</v>
      </c>
      <c r="O6" s="284">
        <v>35</v>
      </c>
      <c r="P6" s="285">
        <v>23</v>
      </c>
      <c r="Q6" s="285">
        <v>35</v>
      </c>
      <c r="R6" s="285">
        <v>1</v>
      </c>
      <c r="S6" s="285"/>
      <c r="T6" s="285">
        <v>17</v>
      </c>
      <c r="U6" s="285">
        <v>10</v>
      </c>
      <c r="V6" s="285">
        <v>30</v>
      </c>
      <c r="W6" s="285">
        <v>6</v>
      </c>
      <c r="X6" s="285">
        <v>196</v>
      </c>
      <c r="Y6" s="285"/>
      <c r="Z6" s="285">
        <v>128</v>
      </c>
      <c r="AA6" s="285"/>
      <c r="AB6" s="285">
        <v>44</v>
      </c>
      <c r="AC6" s="285">
        <v>20</v>
      </c>
      <c r="AD6" s="285">
        <v>3</v>
      </c>
      <c r="AE6" s="285">
        <v>82</v>
      </c>
      <c r="AF6" s="285">
        <v>31</v>
      </c>
      <c r="AG6" s="285">
        <v>124</v>
      </c>
      <c r="AH6" s="286">
        <v>58</v>
      </c>
      <c r="AI6" s="286">
        <v>45</v>
      </c>
      <c r="AJ6" s="286">
        <v>3</v>
      </c>
      <c r="AK6" s="286">
        <v>1</v>
      </c>
      <c r="AL6" s="286">
        <v>14</v>
      </c>
      <c r="AM6" s="286">
        <v>9</v>
      </c>
      <c r="AN6" s="286">
        <v>30</v>
      </c>
      <c r="AO6" s="286">
        <v>7</v>
      </c>
      <c r="AP6" s="286">
        <v>224</v>
      </c>
      <c r="AQ6" s="286">
        <v>155</v>
      </c>
      <c r="AR6" s="286">
        <v>1</v>
      </c>
      <c r="AS6" s="286">
        <v>3</v>
      </c>
      <c r="AT6" s="286">
        <v>32</v>
      </c>
      <c r="AU6" s="286">
        <v>3</v>
      </c>
      <c r="AV6" s="286"/>
      <c r="AW6" s="286">
        <v>243</v>
      </c>
      <c r="AX6" s="286">
        <v>8</v>
      </c>
      <c r="AY6" s="286">
        <v>112</v>
      </c>
      <c r="AZ6" s="286">
        <v>43</v>
      </c>
      <c r="BA6" s="286">
        <v>37</v>
      </c>
      <c r="BB6" s="286">
        <v>3</v>
      </c>
      <c r="BC6" s="286">
        <v>3</v>
      </c>
      <c r="BD6" s="286">
        <v>21</v>
      </c>
      <c r="BE6" s="286">
        <v>10</v>
      </c>
      <c r="BF6" s="286">
        <v>36</v>
      </c>
      <c r="BG6" s="286">
        <v>7</v>
      </c>
      <c r="BH6" s="286">
        <v>223</v>
      </c>
      <c r="BI6" s="286">
        <v>163</v>
      </c>
      <c r="BJ6" s="286">
        <v>4</v>
      </c>
      <c r="BK6" s="286">
        <v>3</v>
      </c>
      <c r="BL6" s="286">
        <v>16</v>
      </c>
      <c r="BM6" s="286">
        <v>5</v>
      </c>
      <c r="BN6" s="286">
        <v>203</v>
      </c>
      <c r="BO6" s="286">
        <v>27</v>
      </c>
      <c r="BP6" s="286">
        <v>125</v>
      </c>
      <c r="BQ6" s="286">
        <v>7</v>
      </c>
      <c r="BR6" s="286">
        <v>24</v>
      </c>
      <c r="BS6" s="286">
        <v>3</v>
      </c>
      <c r="BT6" s="286"/>
      <c r="BU6" s="286">
        <v>16</v>
      </c>
      <c r="BV6" s="286">
        <v>2</v>
      </c>
      <c r="BW6" s="286">
        <v>39</v>
      </c>
      <c r="BX6" s="286">
        <v>11</v>
      </c>
      <c r="BY6" s="286">
        <v>187</v>
      </c>
      <c r="BZ6" s="286"/>
      <c r="CA6" s="286">
        <v>40</v>
      </c>
      <c r="CB6" s="286">
        <v>3</v>
      </c>
      <c r="CC6" s="286">
        <v>16</v>
      </c>
      <c r="CD6" s="286">
        <v>26</v>
      </c>
      <c r="CE6" s="286"/>
      <c r="CF6" s="286">
        <v>5</v>
      </c>
      <c r="CG6" s="286"/>
      <c r="CH6" s="286">
        <v>232</v>
      </c>
      <c r="CI6" s="286">
        <v>67</v>
      </c>
      <c r="CJ6" s="286"/>
      <c r="CK6" s="286"/>
      <c r="CL6" s="286">
        <v>168</v>
      </c>
      <c r="CM6" s="143">
        <f t="shared" ref="CM6:CM69" si="0">C6+P6+AZ6+AH6+BQ6</f>
        <v>344</v>
      </c>
      <c r="CN6" s="143">
        <f t="shared" ref="CN6:CN69" si="1">Q6+AI6+BA6</f>
        <v>117</v>
      </c>
      <c r="CO6" s="143">
        <f t="shared" ref="CO6:CP69" si="2">D6+R6+AJ6+BB6+BS6</f>
        <v>11</v>
      </c>
      <c r="CP6" s="143">
        <f t="shared" si="2"/>
        <v>5</v>
      </c>
      <c r="CQ6" s="143">
        <f t="shared" ref="CQ6:CQ69" si="3">T6+AL6+BD6+F6+BU6</f>
        <v>81</v>
      </c>
      <c r="CR6" s="143">
        <f t="shared" ref="CR6:CR69" si="4">G6+U6+AM6+BE6</f>
        <v>36</v>
      </c>
      <c r="CS6" s="143">
        <f t="shared" ref="CS6:CS69" si="5">H6+V6+AN6+BF6+BW6</f>
        <v>136</v>
      </c>
      <c r="CT6" s="143">
        <f t="shared" ref="CT6:CT69" si="6">W6+AO6+BG6</f>
        <v>20</v>
      </c>
      <c r="CU6" s="143">
        <f t="shared" ref="CU6:CU69" si="7">I6+X6+AP6+BH6+BY6</f>
        <v>1015</v>
      </c>
      <c r="CV6" s="143">
        <f t="shared" ref="CV6:CV69" si="8">J6+Y6</f>
        <v>0</v>
      </c>
      <c r="CW6" s="143">
        <f t="shared" ref="CW6:CW69" si="9">K6+Z6+AQ6+BI6+BZ6+CA6</f>
        <v>559</v>
      </c>
      <c r="CX6" s="143">
        <f t="shared" ref="CX6:CY69" si="10">AA6+AR6+BJ6</f>
        <v>5</v>
      </c>
      <c r="CY6" s="143">
        <f t="shared" si="10"/>
        <v>50</v>
      </c>
      <c r="CZ6" s="143">
        <f t="shared" ref="CZ6:CZ69" si="11">L6+AC6+AT6+BL6+CD6</f>
        <v>109</v>
      </c>
      <c r="DA6" s="143">
        <f t="shared" ref="DA6:DA69" si="12">AD6+AU6+BM6</f>
        <v>11</v>
      </c>
      <c r="DB6" s="143">
        <f t="shared" ref="DB6:DB69" si="13">AV6+CK6</f>
        <v>0</v>
      </c>
      <c r="DC6" s="143">
        <f t="shared" ref="DC6:DC69" si="14">M6+AE6+AW6+BN6+CH6+CJ6</f>
        <v>786</v>
      </c>
      <c r="DD6" s="143">
        <f t="shared" ref="DD6:DD69" si="15">N6+AF6+AX6+BO6+CI6</f>
        <v>146</v>
      </c>
      <c r="DE6" s="201">
        <f t="shared" ref="DE6:DE69" si="16">O6+AG6+AY6+BP6+CL6</f>
        <v>564</v>
      </c>
    </row>
    <row r="7" spans="1:109" x14ac:dyDescent="0.3">
      <c r="A7" s="16" t="s">
        <v>17</v>
      </c>
      <c r="B7" s="16" t="s">
        <v>22</v>
      </c>
      <c r="C7" s="283">
        <v>294</v>
      </c>
      <c r="D7" s="284"/>
      <c r="E7" s="284"/>
      <c r="F7" s="284">
        <v>17</v>
      </c>
      <c r="G7" s="284">
        <v>10</v>
      </c>
      <c r="H7" s="284">
        <v>2</v>
      </c>
      <c r="I7" s="284">
        <v>170</v>
      </c>
      <c r="J7" s="284"/>
      <c r="K7" s="284">
        <v>99</v>
      </c>
      <c r="L7" s="284">
        <v>30</v>
      </c>
      <c r="M7" s="284">
        <v>1</v>
      </c>
      <c r="N7" s="284">
        <v>17</v>
      </c>
      <c r="O7" s="284">
        <v>53</v>
      </c>
      <c r="P7" s="285">
        <v>26</v>
      </c>
      <c r="Q7" s="285">
        <v>38</v>
      </c>
      <c r="R7" s="285"/>
      <c r="S7" s="285"/>
      <c r="T7" s="285">
        <v>11</v>
      </c>
      <c r="U7" s="285">
        <v>16</v>
      </c>
      <c r="V7" s="285">
        <v>25</v>
      </c>
      <c r="W7" s="285">
        <v>4</v>
      </c>
      <c r="X7" s="285">
        <v>150</v>
      </c>
      <c r="Y7" s="285"/>
      <c r="Z7" s="285">
        <v>127</v>
      </c>
      <c r="AA7" s="285"/>
      <c r="AB7" s="285">
        <v>37</v>
      </c>
      <c r="AC7" s="285">
        <v>13</v>
      </c>
      <c r="AD7" s="285">
        <v>1</v>
      </c>
      <c r="AE7" s="285">
        <v>57</v>
      </c>
      <c r="AF7" s="285">
        <v>23</v>
      </c>
      <c r="AG7" s="285">
        <v>99</v>
      </c>
      <c r="AH7" s="286">
        <v>43</v>
      </c>
      <c r="AI7" s="286">
        <v>52</v>
      </c>
      <c r="AJ7" s="286">
        <v>1</v>
      </c>
      <c r="AK7" s="286"/>
      <c r="AL7" s="286">
        <v>13</v>
      </c>
      <c r="AM7" s="286">
        <v>15</v>
      </c>
      <c r="AN7" s="286">
        <v>27</v>
      </c>
      <c r="AO7" s="286">
        <v>2</v>
      </c>
      <c r="AP7" s="286">
        <v>186</v>
      </c>
      <c r="AQ7" s="286">
        <v>147</v>
      </c>
      <c r="AR7" s="286"/>
      <c r="AS7" s="286">
        <v>23</v>
      </c>
      <c r="AT7" s="286">
        <v>19</v>
      </c>
      <c r="AU7" s="286">
        <v>2</v>
      </c>
      <c r="AV7" s="286"/>
      <c r="AW7" s="286">
        <v>197</v>
      </c>
      <c r="AX7" s="286">
        <v>14</v>
      </c>
      <c r="AY7" s="286">
        <v>200</v>
      </c>
      <c r="AZ7" s="286">
        <v>72</v>
      </c>
      <c r="BA7" s="286">
        <v>38</v>
      </c>
      <c r="BB7" s="286">
        <v>1</v>
      </c>
      <c r="BC7" s="286">
        <v>1</v>
      </c>
      <c r="BD7" s="286">
        <v>26</v>
      </c>
      <c r="BE7" s="286">
        <v>15</v>
      </c>
      <c r="BF7" s="286">
        <v>72</v>
      </c>
      <c r="BG7" s="286">
        <v>2</v>
      </c>
      <c r="BH7" s="286">
        <v>98</v>
      </c>
      <c r="BI7" s="286">
        <v>187</v>
      </c>
      <c r="BJ7" s="286">
        <v>1</v>
      </c>
      <c r="BK7" s="286">
        <v>15</v>
      </c>
      <c r="BL7" s="286">
        <v>13</v>
      </c>
      <c r="BM7" s="286">
        <v>3</v>
      </c>
      <c r="BN7" s="286">
        <v>165</v>
      </c>
      <c r="BO7" s="286">
        <v>23</v>
      </c>
      <c r="BP7" s="286">
        <v>214</v>
      </c>
      <c r="BQ7" s="286">
        <v>17</v>
      </c>
      <c r="BR7" s="286">
        <v>21</v>
      </c>
      <c r="BS7" s="286"/>
      <c r="BT7" s="286">
        <v>1</v>
      </c>
      <c r="BU7" s="286">
        <v>15</v>
      </c>
      <c r="BV7" s="286">
        <v>12</v>
      </c>
      <c r="BW7" s="286">
        <v>69</v>
      </c>
      <c r="BX7" s="286">
        <v>11</v>
      </c>
      <c r="BY7" s="286">
        <v>183</v>
      </c>
      <c r="BZ7" s="286"/>
      <c r="CA7" s="286">
        <v>37</v>
      </c>
      <c r="CB7" s="286">
        <v>2</v>
      </c>
      <c r="CC7" s="286">
        <v>9</v>
      </c>
      <c r="CD7" s="286">
        <v>22</v>
      </c>
      <c r="CE7" s="286"/>
      <c r="CF7" s="286">
        <v>1</v>
      </c>
      <c r="CG7" s="286"/>
      <c r="CH7" s="286">
        <v>88</v>
      </c>
      <c r="CI7" s="286">
        <v>66</v>
      </c>
      <c r="CJ7" s="286">
        <v>4</v>
      </c>
      <c r="CK7" s="286"/>
      <c r="CL7" s="286">
        <v>178</v>
      </c>
      <c r="CM7" s="143">
        <f t="shared" si="0"/>
        <v>452</v>
      </c>
      <c r="CN7" s="143">
        <f t="shared" si="1"/>
        <v>128</v>
      </c>
      <c r="CO7" s="143">
        <f t="shared" si="2"/>
        <v>2</v>
      </c>
      <c r="CP7" s="143">
        <f t="shared" si="2"/>
        <v>2</v>
      </c>
      <c r="CQ7" s="143">
        <f t="shared" si="3"/>
        <v>82</v>
      </c>
      <c r="CR7" s="143">
        <f t="shared" si="4"/>
        <v>56</v>
      </c>
      <c r="CS7" s="143">
        <f t="shared" si="5"/>
        <v>195</v>
      </c>
      <c r="CT7" s="143">
        <f t="shared" si="6"/>
        <v>8</v>
      </c>
      <c r="CU7" s="143">
        <f t="shared" si="7"/>
        <v>787</v>
      </c>
      <c r="CV7" s="143">
        <f t="shared" si="8"/>
        <v>0</v>
      </c>
      <c r="CW7" s="143">
        <f t="shared" si="9"/>
        <v>597</v>
      </c>
      <c r="CX7" s="143">
        <f t="shared" si="10"/>
        <v>1</v>
      </c>
      <c r="CY7" s="143">
        <f t="shared" si="10"/>
        <v>75</v>
      </c>
      <c r="CZ7" s="143">
        <f t="shared" si="11"/>
        <v>97</v>
      </c>
      <c r="DA7" s="143">
        <f t="shared" si="12"/>
        <v>6</v>
      </c>
      <c r="DB7" s="143">
        <f t="shared" si="13"/>
        <v>0</v>
      </c>
      <c r="DC7" s="143">
        <f t="shared" si="14"/>
        <v>512</v>
      </c>
      <c r="DD7" s="143">
        <f t="shared" si="15"/>
        <v>143</v>
      </c>
      <c r="DE7" s="201">
        <f t="shared" si="16"/>
        <v>744</v>
      </c>
    </row>
    <row r="8" spans="1:109" x14ac:dyDescent="0.3">
      <c r="A8" s="19" t="s">
        <v>17</v>
      </c>
      <c r="B8" s="16" t="s">
        <v>24</v>
      </c>
      <c r="C8" s="283"/>
      <c r="D8" s="284"/>
      <c r="E8" s="284"/>
      <c r="F8" s="284">
        <v>7</v>
      </c>
      <c r="G8" s="284"/>
      <c r="H8" s="284"/>
      <c r="I8" s="284">
        <v>4</v>
      </c>
      <c r="J8" s="284"/>
      <c r="K8" s="284">
        <v>1</v>
      </c>
      <c r="L8" s="284"/>
      <c r="M8" s="284">
        <v>1</v>
      </c>
      <c r="N8" s="284"/>
      <c r="O8" s="284"/>
      <c r="P8" s="285"/>
      <c r="Q8" s="285"/>
      <c r="R8" s="285"/>
      <c r="S8" s="285"/>
      <c r="T8" s="285">
        <v>2</v>
      </c>
      <c r="U8" s="285"/>
      <c r="V8" s="285"/>
      <c r="W8" s="285">
        <v>3</v>
      </c>
      <c r="X8" s="285">
        <v>9</v>
      </c>
      <c r="Y8" s="285"/>
      <c r="Z8" s="285"/>
      <c r="AA8" s="285"/>
      <c r="AB8" s="285"/>
      <c r="AC8" s="285"/>
      <c r="AD8" s="285"/>
      <c r="AE8" s="285"/>
      <c r="AF8" s="285"/>
      <c r="AG8" s="285">
        <v>1</v>
      </c>
      <c r="AH8" s="286"/>
      <c r="AI8" s="286"/>
      <c r="AJ8" s="286"/>
      <c r="AK8" s="286"/>
      <c r="AL8" s="286">
        <v>1</v>
      </c>
      <c r="AM8" s="286"/>
      <c r="AN8" s="286"/>
      <c r="AO8" s="286"/>
      <c r="AP8" s="286">
        <v>14</v>
      </c>
      <c r="AQ8" s="286"/>
      <c r="AR8" s="286"/>
      <c r="AS8" s="286"/>
      <c r="AT8" s="286"/>
      <c r="AU8" s="286"/>
      <c r="AV8" s="286"/>
      <c r="AW8" s="286">
        <v>2</v>
      </c>
      <c r="AX8" s="286"/>
      <c r="AY8" s="286">
        <v>2</v>
      </c>
      <c r="AZ8" s="286">
        <v>13</v>
      </c>
      <c r="BA8" s="286"/>
      <c r="BB8" s="286"/>
      <c r="BC8" s="286"/>
      <c r="BD8" s="286">
        <v>1</v>
      </c>
      <c r="BE8" s="286"/>
      <c r="BF8" s="286"/>
      <c r="BG8" s="286"/>
      <c r="BH8" s="286">
        <v>2</v>
      </c>
      <c r="BI8" s="286">
        <v>9</v>
      </c>
      <c r="BJ8" s="286"/>
      <c r="BK8" s="286"/>
      <c r="BL8" s="286"/>
      <c r="BM8" s="286"/>
      <c r="BN8" s="286">
        <v>2</v>
      </c>
      <c r="BO8" s="286"/>
      <c r="BP8" s="286">
        <v>3</v>
      </c>
      <c r="BQ8" s="286"/>
      <c r="BR8" s="286">
        <v>1</v>
      </c>
      <c r="BS8" s="286"/>
      <c r="BT8" s="286"/>
      <c r="BU8" s="286">
        <v>2</v>
      </c>
      <c r="BV8" s="286"/>
      <c r="BW8" s="286"/>
      <c r="BX8" s="286"/>
      <c r="BY8" s="286">
        <v>11</v>
      </c>
      <c r="BZ8" s="286"/>
      <c r="CA8" s="286"/>
      <c r="CB8" s="286"/>
      <c r="CC8" s="286"/>
      <c r="CD8" s="286">
        <v>6</v>
      </c>
      <c r="CE8" s="286"/>
      <c r="CF8" s="286">
        <v>1</v>
      </c>
      <c r="CG8" s="286"/>
      <c r="CH8" s="286"/>
      <c r="CI8" s="286">
        <v>1</v>
      </c>
      <c r="CJ8" s="286"/>
      <c r="CK8" s="286"/>
      <c r="CL8" s="286"/>
      <c r="CM8" s="143">
        <f t="shared" si="0"/>
        <v>13</v>
      </c>
      <c r="CN8" s="143">
        <f t="shared" si="1"/>
        <v>0</v>
      </c>
      <c r="CO8" s="143">
        <f t="shared" si="2"/>
        <v>0</v>
      </c>
      <c r="CP8" s="143">
        <f t="shared" si="2"/>
        <v>0</v>
      </c>
      <c r="CQ8" s="143">
        <f t="shared" si="3"/>
        <v>13</v>
      </c>
      <c r="CR8" s="143">
        <f t="shared" si="4"/>
        <v>0</v>
      </c>
      <c r="CS8" s="143">
        <f t="shared" si="5"/>
        <v>0</v>
      </c>
      <c r="CT8" s="143">
        <f t="shared" si="6"/>
        <v>3</v>
      </c>
      <c r="CU8" s="143">
        <f t="shared" si="7"/>
        <v>40</v>
      </c>
      <c r="CV8" s="143">
        <f t="shared" si="8"/>
        <v>0</v>
      </c>
      <c r="CW8" s="143">
        <f t="shared" si="9"/>
        <v>10</v>
      </c>
      <c r="CX8" s="143">
        <f t="shared" si="10"/>
        <v>0</v>
      </c>
      <c r="CY8" s="143">
        <f t="shared" si="10"/>
        <v>0</v>
      </c>
      <c r="CZ8" s="143">
        <f t="shared" si="11"/>
        <v>6</v>
      </c>
      <c r="DA8" s="143">
        <f t="shared" si="12"/>
        <v>0</v>
      </c>
      <c r="DB8" s="143">
        <f t="shared" si="13"/>
        <v>0</v>
      </c>
      <c r="DC8" s="143">
        <f t="shared" si="14"/>
        <v>5</v>
      </c>
      <c r="DD8" s="143">
        <f t="shared" si="15"/>
        <v>1</v>
      </c>
      <c r="DE8" s="201">
        <f t="shared" si="16"/>
        <v>6</v>
      </c>
    </row>
    <row r="9" spans="1:109" x14ac:dyDescent="0.3">
      <c r="A9" s="19" t="s">
        <v>17</v>
      </c>
      <c r="B9" s="16" t="s">
        <v>26</v>
      </c>
      <c r="C9" s="283">
        <v>55</v>
      </c>
      <c r="D9" s="284"/>
      <c r="E9" s="284">
        <v>8</v>
      </c>
      <c r="F9" s="284">
        <v>3</v>
      </c>
      <c r="G9" s="284"/>
      <c r="H9" s="284"/>
      <c r="I9" s="284">
        <v>12</v>
      </c>
      <c r="J9" s="284"/>
      <c r="K9" s="284">
        <v>16</v>
      </c>
      <c r="L9" s="284"/>
      <c r="M9" s="284"/>
      <c r="N9" s="284"/>
      <c r="O9" s="284">
        <v>8</v>
      </c>
      <c r="P9" s="285">
        <v>4</v>
      </c>
      <c r="Q9" s="285"/>
      <c r="R9" s="285"/>
      <c r="S9" s="285"/>
      <c r="T9" s="285">
        <v>2</v>
      </c>
      <c r="U9" s="285">
        <v>2</v>
      </c>
      <c r="V9" s="285"/>
      <c r="W9" s="285">
        <v>5</v>
      </c>
      <c r="X9" s="285">
        <v>8</v>
      </c>
      <c r="Y9" s="285"/>
      <c r="Z9" s="285"/>
      <c r="AA9" s="285"/>
      <c r="AB9" s="285"/>
      <c r="AC9" s="285"/>
      <c r="AD9" s="285"/>
      <c r="AE9" s="285"/>
      <c r="AF9" s="285"/>
      <c r="AG9" s="285"/>
      <c r="AH9" s="286"/>
      <c r="AI9" s="286"/>
      <c r="AJ9" s="286"/>
      <c r="AK9" s="286"/>
      <c r="AL9" s="286">
        <v>4</v>
      </c>
      <c r="AM9" s="286">
        <v>2</v>
      </c>
      <c r="AN9" s="286"/>
      <c r="AO9" s="286"/>
      <c r="AP9" s="286">
        <v>10</v>
      </c>
      <c r="AQ9" s="286"/>
      <c r="AR9" s="286"/>
      <c r="AS9" s="286"/>
      <c r="AT9" s="286"/>
      <c r="AU9" s="286"/>
      <c r="AV9" s="286"/>
      <c r="AW9" s="286"/>
      <c r="AX9" s="286"/>
      <c r="AY9" s="286"/>
      <c r="AZ9" s="286">
        <v>1</v>
      </c>
      <c r="BA9" s="286"/>
      <c r="BB9" s="286"/>
      <c r="BC9" s="286"/>
      <c r="BD9" s="286">
        <v>3</v>
      </c>
      <c r="BE9" s="286">
        <v>2</v>
      </c>
      <c r="BF9" s="286">
        <v>1</v>
      </c>
      <c r="BG9" s="286"/>
      <c r="BH9" s="286">
        <v>10</v>
      </c>
      <c r="BI9" s="286">
        <v>2</v>
      </c>
      <c r="BJ9" s="286"/>
      <c r="BK9" s="286"/>
      <c r="BL9" s="286"/>
      <c r="BM9" s="286"/>
      <c r="BN9" s="286">
        <v>1</v>
      </c>
      <c r="BO9" s="286"/>
      <c r="BP9" s="286">
        <v>2</v>
      </c>
      <c r="BQ9" s="286"/>
      <c r="BR9" s="286"/>
      <c r="BS9" s="286"/>
      <c r="BT9" s="286"/>
      <c r="BU9" s="286">
        <v>3</v>
      </c>
      <c r="BV9" s="286">
        <v>6</v>
      </c>
      <c r="BW9" s="286">
        <v>1</v>
      </c>
      <c r="BX9" s="286">
        <v>1</v>
      </c>
      <c r="BY9" s="286">
        <v>18</v>
      </c>
      <c r="BZ9" s="286"/>
      <c r="CA9" s="286"/>
      <c r="CB9" s="286"/>
      <c r="CC9" s="286">
        <v>1</v>
      </c>
      <c r="CD9" s="286">
        <v>6</v>
      </c>
      <c r="CE9" s="286"/>
      <c r="CF9" s="286"/>
      <c r="CG9" s="286"/>
      <c r="CH9" s="286"/>
      <c r="CI9" s="286"/>
      <c r="CJ9" s="286"/>
      <c r="CK9" s="286"/>
      <c r="CL9" s="286"/>
      <c r="CM9" s="143">
        <f t="shared" si="0"/>
        <v>60</v>
      </c>
      <c r="CN9" s="143">
        <f t="shared" si="1"/>
        <v>0</v>
      </c>
      <c r="CO9" s="143">
        <f t="shared" si="2"/>
        <v>0</v>
      </c>
      <c r="CP9" s="143">
        <f t="shared" si="2"/>
        <v>8</v>
      </c>
      <c r="CQ9" s="143">
        <f t="shared" si="3"/>
        <v>15</v>
      </c>
      <c r="CR9" s="143">
        <f t="shared" si="4"/>
        <v>6</v>
      </c>
      <c r="CS9" s="143">
        <f t="shared" si="5"/>
        <v>2</v>
      </c>
      <c r="CT9" s="143">
        <f t="shared" si="6"/>
        <v>5</v>
      </c>
      <c r="CU9" s="143">
        <f t="shared" si="7"/>
        <v>58</v>
      </c>
      <c r="CV9" s="143">
        <f t="shared" si="8"/>
        <v>0</v>
      </c>
      <c r="CW9" s="143">
        <f t="shared" si="9"/>
        <v>18</v>
      </c>
      <c r="CX9" s="143">
        <f t="shared" si="10"/>
        <v>0</v>
      </c>
      <c r="CY9" s="143">
        <f t="shared" si="10"/>
        <v>0</v>
      </c>
      <c r="CZ9" s="143">
        <f t="shared" si="11"/>
        <v>6</v>
      </c>
      <c r="DA9" s="143">
        <f t="shared" si="12"/>
        <v>0</v>
      </c>
      <c r="DB9" s="143">
        <f t="shared" si="13"/>
        <v>0</v>
      </c>
      <c r="DC9" s="143">
        <f t="shared" si="14"/>
        <v>1</v>
      </c>
      <c r="DD9" s="143">
        <f t="shared" si="15"/>
        <v>0</v>
      </c>
      <c r="DE9" s="201">
        <f t="shared" si="16"/>
        <v>10</v>
      </c>
    </row>
    <row r="10" spans="1:109" x14ac:dyDescent="0.3">
      <c r="A10" s="19" t="s">
        <v>17</v>
      </c>
      <c r="B10" s="16" t="s">
        <v>28</v>
      </c>
      <c r="C10" s="283"/>
      <c r="D10" s="284"/>
      <c r="E10" s="284"/>
      <c r="F10" s="284">
        <v>2</v>
      </c>
      <c r="G10" s="284"/>
      <c r="H10" s="284">
        <v>1</v>
      </c>
      <c r="I10" s="284">
        <v>2</v>
      </c>
      <c r="J10" s="284"/>
      <c r="K10" s="284">
        <v>1</v>
      </c>
      <c r="L10" s="284"/>
      <c r="M10" s="284"/>
      <c r="N10" s="284">
        <v>1</v>
      </c>
      <c r="O10" s="284"/>
      <c r="P10" s="285">
        <v>4</v>
      </c>
      <c r="Q10" s="285">
        <v>2</v>
      </c>
      <c r="R10" s="285"/>
      <c r="S10" s="285">
        <v>1</v>
      </c>
      <c r="T10" s="285">
        <v>1</v>
      </c>
      <c r="U10" s="285"/>
      <c r="V10" s="285">
        <v>5</v>
      </c>
      <c r="W10" s="285">
        <v>1</v>
      </c>
      <c r="X10" s="285">
        <v>8</v>
      </c>
      <c r="Y10" s="285"/>
      <c r="Z10" s="285">
        <v>12</v>
      </c>
      <c r="AA10" s="285"/>
      <c r="AB10" s="285">
        <v>6</v>
      </c>
      <c r="AC10" s="285">
        <v>2</v>
      </c>
      <c r="AD10" s="285">
        <v>1</v>
      </c>
      <c r="AE10" s="285">
        <v>2</v>
      </c>
      <c r="AF10" s="285">
        <v>2</v>
      </c>
      <c r="AG10" s="285">
        <v>7</v>
      </c>
      <c r="AH10" s="286"/>
      <c r="AI10" s="286">
        <v>5</v>
      </c>
      <c r="AJ10" s="286"/>
      <c r="AK10" s="286"/>
      <c r="AL10" s="286">
        <v>2</v>
      </c>
      <c r="AM10" s="286"/>
      <c r="AN10" s="286">
        <v>3</v>
      </c>
      <c r="AO10" s="286"/>
      <c r="AP10" s="286">
        <v>20</v>
      </c>
      <c r="AQ10" s="286">
        <v>12</v>
      </c>
      <c r="AR10" s="286"/>
      <c r="AS10" s="286">
        <v>5</v>
      </c>
      <c r="AT10" s="286">
        <v>2</v>
      </c>
      <c r="AU10" s="286">
        <v>1</v>
      </c>
      <c r="AV10" s="286"/>
      <c r="AW10" s="286">
        <v>10</v>
      </c>
      <c r="AX10" s="286">
        <v>3</v>
      </c>
      <c r="AY10" s="286">
        <v>28</v>
      </c>
      <c r="AZ10" s="286">
        <v>3</v>
      </c>
      <c r="BA10" s="286">
        <v>5</v>
      </c>
      <c r="BB10" s="286"/>
      <c r="BC10" s="286">
        <v>1</v>
      </c>
      <c r="BD10" s="286">
        <v>1</v>
      </c>
      <c r="BE10" s="286"/>
      <c r="BF10" s="286">
        <v>10</v>
      </c>
      <c r="BG10" s="286"/>
      <c r="BH10" s="286">
        <v>20</v>
      </c>
      <c r="BI10" s="286">
        <v>4</v>
      </c>
      <c r="BJ10" s="286"/>
      <c r="BK10" s="286">
        <v>3</v>
      </c>
      <c r="BL10" s="286">
        <v>4</v>
      </c>
      <c r="BM10" s="286">
        <v>2</v>
      </c>
      <c r="BN10" s="286">
        <v>15</v>
      </c>
      <c r="BO10" s="286">
        <v>4</v>
      </c>
      <c r="BP10" s="286">
        <v>19</v>
      </c>
      <c r="BQ10" s="286"/>
      <c r="BR10" s="286">
        <v>6</v>
      </c>
      <c r="BS10" s="286"/>
      <c r="BT10" s="286"/>
      <c r="BU10" s="286">
        <v>3</v>
      </c>
      <c r="BV10" s="286"/>
      <c r="BW10" s="286">
        <v>9</v>
      </c>
      <c r="BX10" s="286">
        <v>2</v>
      </c>
      <c r="BY10" s="286">
        <v>24</v>
      </c>
      <c r="BZ10" s="286"/>
      <c r="CA10" s="286">
        <v>3</v>
      </c>
      <c r="CB10" s="286">
        <v>3</v>
      </c>
      <c r="CC10" s="286">
        <v>1</v>
      </c>
      <c r="CD10" s="286">
        <v>13</v>
      </c>
      <c r="CE10" s="286"/>
      <c r="CF10" s="286"/>
      <c r="CG10" s="286"/>
      <c r="CH10" s="286">
        <v>1</v>
      </c>
      <c r="CI10" s="286">
        <v>16</v>
      </c>
      <c r="CJ10" s="286"/>
      <c r="CK10" s="286"/>
      <c r="CL10" s="286">
        <v>14</v>
      </c>
      <c r="CM10" s="143">
        <f t="shared" si="0"/>
        <v>7</v>
      </c>
      <c r="CN10" s="143">
        <f t="shared" si="1"/>
        <v>12</v>
      </c>
      <c r="CO10" s="143">
        <f t="shared" si="2"/>
        <v>0</v>
      </c>
      <c r="CP10" s="143">
        <f t="shared" si="2"/>
        <v>2</v>
      </c>
      <c r="CQ10" s="143">
        <f t="shared" si="3"/>
        <v>9</v>
      </c>
      <c r="CR10" s="143">
        <f t="shared" si="4"/>
        <v>0</v>
      </c>
      <c r="CS10" s="143">
        <f t="shared" si="5"/>
        <v>28</v>
      </c>
      <c r="CT10" s="143">
        <f t="shared" si="6"/>
        <v>1</v>
      </c>
      <c r="CU10" s="143">
        <f t="shared" si="7"/>
        <v>74</v>
      </c>
      <c r="CV10" s="143">
        <f t="shared" si="8"/>
        <v>0</v>
      </c>
      <c r="CW10" s="143">
        <f t="shared" si="9"/>
        <v>32</v>
      </c>
      <c r="CX10" s="143">
        <f t="shared" si="10"/>
        <v>0</v>
      </c>
      <c r="CY10" s="143">
        <f t="shared" si="10"/>
        <v>14</v>
      </c>
      <c r="CZ10" s="143">
        <f t="shared" si="11"/>
        <v>21</v>
      </c>
      <c r="DA10" s="143">
        <f t="shared" si="12"/>
        <v>4</v>
      </c>
      <c r="DB10" s="143">
        <f t="shared" si="13"/>
        <v>0</v>
      </c>
      <c r="DC10" s="143">
        <f t="shared" si="14"/>
        <v>28</v>
      </c>
      <c r="DD10" s="143">
        <f t="shared" si="15"/>
        <v>26</v>
      </c>
      <c r="DE10" s="201">
        <f t="shared" si="16"/>
        <v>68</v>
      </c>
    </row>
    <row r="11" spans="1:109" x14ac:dyDescent="0.3">
      <c r="A11" s="19" t="s">
        <v>17</v>
      </c>
      <c r="B11" s="16" t="s">
        <v>30</v>
      </c>
      <c r="C11" s="283">
        <v>3</v>
      </c>
      <c r="D11" s="284"/>
      <c r="E11" s="284">
        <v>5</v>
      </c>
      <c r="F11" s="284">
        <v>2</v>
      </c>
      <c r="G11" s="284">
        <v>1</v>
      </c>
      <c r="H11" s="284"/>
      <c r="I11" s="284">
        <v>5</v>
      </c>
      <c r="J11" s="284"/>
      <c r="K11" s="284"/>
      <c r="L11" s="284"/>
      <c r="M11" s="284"/>
      <c r="N11" s="284"/>
      <c r="O11" s="284">
        <v>5</v>
      </c>
      <c r="P11" s="285">
        <v>4</v>
      </c>
      <c r="Q11" s="285"/>
      <c r="R11" s="285"/>
      <c r="S11" s="285">
        <v>1</v>
      </c>
      <c r="T11" s="285"/>
      <c r="U11" s="285"/>
      <c r="V11" s="285"/>
      <c r="W11" s="285">
        <v>1</v>
      </c>
      <c r="X11" s="285">
        <v>7</v>
      </c>
      <c r="Y11" s="285"/>
      <c r="Z11" s="285">
        <v>3</v>
      </c>
      <c r="AA11" s="285"/>
      <c r="AB11" s="285"/>
      <c r="AC11" s="285">
        <v>2</v>
      </c>
      <c r="AD11" s="285"/>
      <c r="AE11" s="285">
        <v>3</v>
      </c>
      <c r="AF11" s="285"/>
      <c r="AG11" s="285">
        <v>4</v>
      </c>
      <c r="AH11" s="286"/>
      <c r="AI11" s="286"/>
      <c r="AJ11" s="286"/>
      <c r="AK11" s="286"/>
      <c r="AL11" s="286">
        <v>1</v>
      </c>
      <c r="AM11" s="286"/>
      <c r="AN11" s="286"/>
      <c r="AO11" s="286"/>
      <c r="AP11" s="286">
        <v>3</v>
      </c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286"/>
      <c r="BD11" s="286">
        <v>1</v>
      </c>
      <c r="BE11" s="286"/>
      <c r="BF11" s="286"/>
      <c r="BG11" s="286"/>
      <c r="BH11" s="286">
        <v>3</v>
      </c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286">
        <v>2</v>
      </c>
      <c r="BV11" s="286"/>
      <c r="BW11" s="286"/>
      <c r="BX11" s="286">
        <v>2</v>
      </c>
      <c r="BY11" s="286">
        <v>6</v>
      </c>
      <c r="BZ11" s="286"/>
      <c r="CA11" s="286"/>
      <c r="CB11" s="286"/>
      <c r="CC11" s="286"/>
      <c r="CD11" s="286">
        <v>6</v>
      </c>
      <c r="CE11" s="286"/>
      <c r="CF11" s="286"/>
      <c r="CG11" s="286"/>
      <c r="CH11" s="286"/>
      <c r="CI11" s="286"/>
      <c r="CJ11" s="286"/>
      <c r="CK11" s="286"/>
      <c r="CL11" s="286"/>
      <c r="CM11" s="143">
        <f t="shared" si="0"/>
        <v>7</v>
      </c>
      <c r="CN11" s="143">
        <f t="shared" si="1"/>
        <v>0</v>
      </c>
      <c r="CO11" s="143">
        <f t="shared" si="2"/>
        <v>0</v>
      </c>
      <c r="CP11" s="143">
        <f t="shared" si="2"/>
        <v>6</v>
      </c>
      <c r="CQ11" s="143">
        <f t="shared" si="3"/>
        <v>6</v>
      </c>
      <c r="CR11" s="143">
        <f t="shared" si="4"/>
        <v>1</v>
      </c>
      <c r="CS11" s="143">
        <f t="shared" si="5"/>
        <v>0</v>
      </c>
      <c r="CT11" s="143">
        <f t="shared" si="6"/>
        <v>1</v>
      </c>
      <c r="CU11" s="143">
        <f t="shared" si="7"/>
        <v>24</v>
      </c>
      <c r="CV11" s="143">
        <f t="shared" si="8"/>
        <v>0</v>
      </c>
      <c r="CW11" s="143">
        <f t="shared" si="9"/>
        <v>3</v>
      </c>
      <c r="CX11" s="143">
        <f t="shared" si="10"/>
        <v>0</v>
      </c>
      <c r="CY11" s="143">
        <f t="shared" si="10"/>
        <v>0</v>
      </c>
      <c r="CZ11" s="143">
        <f t="shared" si="11"/>
        <v>8</v>
      </c>
      <c r="DA11" s="143">
        <f t="shared" si="12"/>
        <v>0</v>
      </c>
      <c r="DB11" s="143">
        <f t="shared" si="13"/>
        <v>0</v>
      </c>
      <c r="DC11" s="143">
        <f t="shared" si="14"/>
        <v>3</v>
      </c>
      <c r="DD11" s="143">
        <f t="shared" si="15"/>
        <v>0</v>
      </c>
      <c r="DE11" s="201">
        <f t="shared" si="16"/>
        <v>9</v>
      </c>
    </row>
    <row r="12" spans="1:109" x14ac:dyDescent="0.3">
      <c r="A12" s="19" t="s">
        <v>17</v>
      </c>
      <c r="B12" s="16" t="s">
        <v>34</v>
      </c>
      <c r="C12" s="283">
        <v>1</v>
      </c>
      <c r="D12" s="284"/>
      <c r="E12" s="284"/>
      <c r="F12" s="284">
        <v>9</v>
      </c>
      <c r="G12" s="284"/>
      <c r="H12" s="284">
        <v>1</v>
      </c>
      <c r="I12" s="284">
        <v>109</v>
      </c>
      <c r="J12" s="284"/>
      <c r="K12" s="284"/>
      <c r="L12" s="284"/>
      <c r="M12" s="284"/>
      <c r="N12" s="284"/>
      <c r="O12" s="284"/>
      <c r="P12" s="285">
        <v>40</v>
      </c>
      <c r="Q12" s="285">
        <v>2</v>
      </c>
      <c r="R12" s="285"/>
      <c r="S12" s="285"/>
      <c r="T12" s="285">
        <v>42</v>
      </c>
      <c r="U12" s="285"/>
      <c r="V12" s="285">
        <v>2</v>
      </c>
      <c r="W12" s="285">
        <v>23</v>
      </c>
      <c r="X12" s="285">
        <v>115</v>
      </c>
      <c r="Y12" s="285"/>
      <c r="Z12" s="285">
        <v>64</v>
      </c>
      <c r="AA12" s="285">
        <v>20</v>
      </c>
      <c r="AB12" s="285">
        <v>3</v>
      </c>
      <c r="AC12" s="285">
        <v>2</v>
      </c>
      <c r="AD12" s="285"/>
      <c r="AE12" s="285">
        <v>45</v>
      </c>
      <c r="AF12" s="285">
        <v>1</v>
      </c>
      <c r="AG12" s="285">
        <v>72</v>
      </c>
      <c r="AH12" s="286">
        <v>69</v>
      </c>
      <c r="AI12" s="286">
        <v>2</v>
      </c>
      <c r="AJ12" s="286">
        <v>1</v>
      </c>
      <c r="AK12" s="286"/>
      <c r="AL12" s="286">
        <v>43</v>
      </c>
      <c r="AM12" s="286"/>
      <c r="AN12" s="286">
        <v>3</v>
      </c>
      <c r="AO12" s="286">
        <v>20</v>
      </c>
      <c r="AP12" s="286">
        <v>154</v>
      </c>
      <c r="AQ12" s="286">
        <v>70</v>
      </c>
      <c r="AR12" s="286">
        <v>20</v>
      </c>
      <c r="AS12" s="286"/>
      <c r="AT12" s="286">
        <v>1</v>
      </c>
      <c r="AU12" s="286">
        <v>1</v>
      </c>
      <c r="AV12" s="286"/>
      <c r="AW12" s="286">
        <v>51</v>
      </c>
      <c r="AX12" s="286"/>
      <c r="AY12" s="286">
        <v>76</v>
      </c>
      <c r="AZ12" s="286">
        <v>69</v>
      </c>
      <c r="BA12" s="286">
        <v>2</v>
      </c>
      <c r="BB12" s="286">
        <v>1</v>
      </c>
      <c r="BC12" s="286">
        <v>1</v>
      </c>
      <c r="BD12" s="286">
        <v>53</v>
      </c>
      <c r="BE12" s="286"/>
      <c r="BF12" s="286">
        <v>8</v>
      </c>
      <c r="BG12" s="286">
        <v>20</v>
      </c>
      <c r="BH12" s="286">
        <v>156</v>
      </c>
      <c r="BI12" s="286">
        <v>69</v>
      </c>
      <c r="BJ12" s="286">
        <v>20</v>
      </c>
      <c r="BK12" s="286"/>
      <c r="BL12" s="286">
        <v>7</v>
      </c>
      <c r="BM12" s="286">
        <v>2</v>
      </c>
      <c r="BN12" s="286">
        <v>58</v>
      </c>
      <c r="BO12" s="286">
        <v>1</v>
      </c>
      <c r="BP12" s="286">
        <v>77</v>
      </c>
      <c r="BQ12" s="286"/>
      <c r="BR12" s="286">
        <v>3</v>
      </c>
      <c r="BS12" s="286"/>
      <c r="BT12" s="286"/>
      <c r="BU12" s="286">
        <v>5</v>
      </c>
      <c r="BV12" s="286">
        <v>8</v>
      </c>
      <c r="BW12" s="286">
        <v>9</v>
      </c>
      <c r="BX12" s="286">
        <v>2</v>
      </c>
      <c r="BY12" s="286">
        <v>60</v>
      </c>
      <c r="BZ12" s="286"/>
      <c r="CA12" s="286">
        <v>2</v>
      </c>
      <c r="CB12" s="286">
        <v>1</v>
      </c>
      <c r="CC12" s="286">
        <v>1</v>
      </c>
      <c r="CD12" s="286">
        <v>9</v>
      </c>
      <c r="CE12" s="286"/>
      <c r="CF12" s="286"/>
      <c r="CG12" s="286"/>
      <c r="CH12" s="286">
        <v>3</v>
      </c>
      <c r="CI12" s="286">
        <v>7</v>
      </c>
      <c r="CJ12" s="286"/>
      <c r="CK12" s="286"/>
      <c r="CL12" s="286">
        <v>11</v>
      </c>
      <c r="CM12" s="143">
        <f t="shared" si="0"/>
        <v>179</v>
      </c>
      <c r="CN12" s="143">
        <f t="shared" si="1"/>
        <v>6</v>
      </c>
      <c r="CO12" s="143">
        <f t="shared" si="2"/>
        <v>2</v>
      </c>
      <c r="CP12" s="143">
        <f t="shared" si="2"/>
        <v>1</v>
      </c>
      <c r="CQ12" s="143">
        <f t="shared" si="3"/>
        <v>152</v>
      </c>
      <c r="CR12" s="143">
        <f t="shared" si="4"/>
        <v>0</v>
      </c>
      <c r="CS12" s="143">
        <f t="shared" si="5"/>
        <v>23</v>
      </c>
      <c r="CT12" s="143">
        <f t="shared" si="6"/>
        <v>63</v>
      </c>
      <c r="CU12" s="143">
        <f t="shared" si="7"/>
        <v>594</v>
      </c>
      <c r="CV12" s="143">
        <f t="shared" si="8"/>
        <v>0</v>
      </c>
      <c r="CW12" s="143">
        <f t="shared" si="9"/>
        <v>205</v>
      </c>
      <c r="CX12" s="143">
        <f t="shared" si="10"/>
        <v>60</v>
      </c>
      <c r="CY12" s="143">
        <f t="shared" si="10"/>
        <v>3</v>
      </c>
      <c r="CZ12" s="143">
        <f t="shared" si="11"/>
        <v>19</v>
      </c>
      <c r="DA12" s="143">
        <f t="shared" si="12"/>
        <v>3</v>
      </c>
      <c r="DB12" s="143">
        <f t="shared" si="13"/>
        <v>0</v>
      </c>
      <c r="DC12" s="143">
        <f t="shared" si="14"/>
        <v>157</v>
      </c>
      <c r="DD12" s="143">
        <f t="shared" si="15"/>
        <v>9</v>
      </c>
      <c r="DE12" s="201">
        <f t="shared" si="16"/>
        <v>236</v>
      </c>
    </row>
    <row r="13" spans="1:109" x14ac:dyDescent="0.3">
      <c r="A13" s="19" t="s">
        <v>17</v>
      </c>
      <c r="B13" s="16" t="s">
        <v>35</v>
      </c>
      <c r="C13" s="283">
        <v>17</v>
      </c>
      <c r="D13" s="284"/>
      <c r="E13" s="284"/>
      <c r="F13" s="284">
        <v>1</v>
      </c>
      <c r="G13" s="284"/>
      <c r="H13" s="284">
        <v>1</v>
      </c>
      <c r="I13" s="284">
        <v>186</v>
      </c>
      <c r="J13" s="284"/>
      <c r="K13" s="284">
        <v>7</v>
      </c>
      <c r="L13" s="284"/>
      <c r="M13" s="284"/>
      <c r="N13" s="284"/>
      <c r="O13" s="284"/>
      <c r="P13" s="285">
        <v>17</v>
      </c>
      <c r="Q13" s="285">
        <v>3</v>
      </c>
      <c r="R13" s="285"/>
      <c r="S13" s="285"/>
      <c r="T13" s="285">
        <v>4</v>
      </c>
      <c r="U13" s="285">
        <v>13</v>
      </c>
      <c r="V13" s="285">
        <v>4</v>
      </c>
      <c r="W13" s="285">
        <v>5</v>
      </c>
      <c r="X13" s="285">
        <v>166</v>
      </c>
      <c r="Y13" s="285"/>
      <c r="Z13" s="285">
        <v>54</v>
      </c>
      <c r="AA13" s="285">
        <v>2</v>
      </c>
      <c r="AB13" s="285">
        <v>6</v>
      </c>
      <c r="AC13" s="285">
        <v>2</v>
      </c>
      <c r="AD13" s="285"/>
      <c r="AE13" s="285">
        <v>24</v>
      </c>
      <c r="AF13" s="285">
        <v>3</v>
      </c>
      <c r="AG13" s="285">
        <v>20</v>
      </c>
      <c r="AH13" s="286">
        <v>19</v>
      </c>
      <c r="AI13" s="286">
        <v>3</v>
      </c>
      <c r="AJ13" s="286">
        <v>1</v>
      </c>
      <c r="AK13" s="286"/>
      <c r="AL13" s="286">
        <v>6</v>
      </c>
      <c r="AM13" s="286">
        <v>13</v>
      </c>
      <c r="AN13" s="286">
        <v>6</v>
      </c>
      <c r="AO13" s="286">
        <v>3</v>
      </c>
      <c r="AP13" s="286">
        <v>212</v>
      </c>
      <c r="AQ13" s="286">
        <v>54</v>
      </c>
      <c r="AR13" s="286">
        <v>2</v>
      </c>
      <c r="AS13" s="286"/>
      <c r="AT13" s="286"/>
      <c r="AU13" s="286">
        <v>1</v>
      </c>
      <c r="AV13" s="286"/>
      <c r="AW13" s="286">
        <v>25</v>
      </c>
      <c r="AX13" s="286"/>
      <c r="AY13" s="286">
        <v>21</v>
      </c>
      <c r="AZ13" s="286">
        <v>26</v>
      </c>
      <c r="BA13" s="286">
        <v>3</v>
      </c>
      <c r="BB13" s="286">
        <v>1</v>
      </c>
      <c r="BC13" s="286">
        <v>1</v>
      </c>
      <c r="BD13" s="286">
        <v>13</v>
      </c>
      <c r="BE13" s="286">
        <v>13</v>
      </c>
      <c r="BF13" s="286">
        <v>9</v>
      </c>
      <c r="BG13" s="286">
        <v>3</v>
      </c>
      <c r="BH13" s="286">
        <v>230</v>
      </c>
      <c r="BI13" s="286">
        <v>61</v>
      </c>
      <c r="BJ13" s="286">
        <v>2</v>
      </c>
      <c r="BK13" s="286"/>
      <c r="BL13" s="286">
        <v>3</v>
      </c>
      <c r="BM13" s="286">
        <v>3</v>
      </c>
      <c r="BN13" s="286">
        <v>39</v>
      </c>
      <c r="BO13" s="286">
        <v>2</v>
      </c>
      <c r="BP13" s="286">
        <v>23</v>
      </c>
      <c r="BQ13" s="286">
        <v>4</v>
      </c>
      <c r="BR13" s="286">
        <v>5</v>
      </c>
      <c r="BS13" s="286"/>
      <c r="BT13" s="286"/>
      <c r="BU13" s="286">
        <v>6</v>
      </c>
      <c r="BV13" s="286"/>
      <c r="BW13" s="286">
        <v>12</v>
      </c>
      <c r="BX13" s="286">
        <v>4</v>
      </c>
      <c r="BY13" s="286">
        <v>190</v>
      </c>
      <c r="BZ13" s="286"/>
      <c r="CA13" s="286">
        <v>14</v>
      </c>
      <c r="CB13" s="286"/>
      <c r="CC13" s="286">
        <v>5</v>
      </c>
      <c r="CD13" s="286">
        <v>6</v>
      </c>
      <c r="CE13" s="286"/>
      <c r="CF13" s="286">
        <v>1</v>
      </c>
      <c r="CG13" s="286">
        <v>1</v>
      </c>
      <c r="CH13" s="286">
        <v>12</v>
      </c>
      <c r="CI13" s="286">
        <v>13</v>
      </c>
      <c r="CJ13" s="286"/>
      <c r="CK13" s="286"/>
      <c r="CL13" s="286">
        <v>43</v>
      </c>
      <c r="CM13" s="143">
        <f t="shared" si="0"/>
        <v>83</v>
      </c>
      <c r="CN13" s="143">
        <f t="shared" si="1"/>
        <v>9</v>
      </c>
      <c r="CO13" s="143">
        <f t="shared" si="2"/>
        <v>2</v>
      </c>
      <c r="CP13" s="143">
        <f t="shared" si="2"/>
        <v>1</v>
      </c>
      <c r="CQ13" s="143">
        <f t="shared" si="3"/>
        <v>30</v>
      </c>
      <c r="CR13" s="143">
        <f t="shared" si="4"/>
        <v>39</v>
      </c>
      <c r="CS13" s="143">
        <f t="shared" si="5"/>
        <v>32</v>
      </c>
      <c r="CT13" s="143">
        <f t="shared" si="6"/>
        <v>11</v>
      </c>
      <c r="CU13" s="143">
        <f t="shared" si="7"/>
        <v>984</v>
      </c>
      <c r="CV13" s="143">
        <f t="shared" si="8"/>
        <v>0</v>
      </c>
      <c r="CW13" s="143">
        <f t="shared" si="9"/>
        <v>190</v>
      </c>
      <c r="CX13" s="143">
        <f t="shared" si="10"/>
        <v>6</v>
      </c>
      <c r="CY13" s="143">
        <f t="shared" si="10"/>
        <v>6</v>
      </c>
      <c r="CZ13" s="143">
        <f t="shared" si="11"/>
        <v>11</v>
      </c>
      <c r="DA13" s="143">
        <f t="shared" si="12"/>
        <v>4</v>
      </c>
      <c r="DB13" s="143">
        <f t="shared" si="13"/>
        <v>0</v>
      </c>
      <c r="DC13" s="143">
        <f t="shared" si="14"/>
        <v>100</v>
      </c>
      <c r="DD13" s="143">
        <f t="shared" si="15"/>
        <v>18</v>
      </c>
      <c r="DE13" s="201">
        <f t="shared" si="16"/>
        <v>107</v>
      </c>
    </row>
    <row r="14" spans="1:109" x14ac:dyDescent="0.3">
      <c r="A14" s="19" t="s">
        <v>17</v>
      </c>
      <c r="B14" s="16" t="s">
        <v>37</v>
      </c>
      <c r="C14" s="283"/>
      <c r="D14" s="284"/>
      <c r="E14" s="284"/>
      <c r="F14" s="284">
        <v>9</v>
      </c>
      <c r="G14" s="284"/>
      <c r="H14" s="284">
        <v>1</v>
      </c>
      <c r="I14" s="284">
        <v>13</v>
      </c>
      <c r="J14" s="284"/>
      <c r="K14" s="284">
        <v>1</v>
      </c>
      <c r="L14" s="284"/>
      <c r="M14" s="284">
        <v>1</v>
      </c>
      <c r="N14" s="284"/>
      <c r="O14" s="284">
        <v>2</v>
      </c>
      <c r="P14" s="285">
        <v>2</v>
      </c>
      <c r="Q14" s="285">
        <v>22</v>
      </c>
      <c r="R14" s="285"/>
      <c r="S14" s="285">
        <v>4</v>
      </c>
      <c r="T14" s="285">
        <v>7</v>
      </c>
      <c r="U14" s="285"/>
      <c r="V14" s="285">
        <v>3</v>
      </c>
      <c r="W14" s="285">
        <v>4</v>
      </c>
      <c r="X14" s="285">
        <v>66</v>
      </c>
      <c r="Y14" s="285"/>
      <c r="Z14" s="285">
        <v>3</v>
      </c>
      <c r="AA14" s="285">
        <v>1</v>
      </c>
      <c r="AB14" s="285">
        <v>29</v>
      </c>
      <c r="AC14" s="285"/>
      <c r="AD14" s="285">
        <v>1</v>
      </c>
      <c r="AE14" s="285">
        <v>25</v>
      </c>
      <c r="AF14" s="285">
        <v>10</v>
      </c>
      <c r="AG14" s="285">
        <v>55</v>
      </c>
      <c r="AH14" s="286">
        <v>3</v>
      </c>
      <c r="AI14" s="286">
        <v>21</v>
      </c>
      <c r="AJ14" s="286">
        <v>1</v>
      </c>
      <c r="AK14" s="286"/>
      <c r="AL14" s="286">
        <v>6</v>
      </c>
      <c r="AM14" s="286"/>
      <c r="AN14" s="286">
        <v>23</v>
      </c>
      <c r="AO14" s="286">
        <v>1</v>
      </c>
      <c r="AP14" s="286">
        <v>80</v>
      </c>
      <c r="AQ14" s="286">
        <v>3</v>
      </c>
      <c r="AR14" s="286">
        <v>1</v>
      </c>
      <c r="AS14" s="286">
        <v>1</v>
      </c>
      <c r="AT14" s="286">
        <v>2</v>
      </c>
      <c r="AU14" s="286">
        <v>1</v>
      </c>
      <c r="AV14" s="286"/>
      <c r="AW14" s="286">
        <v>28</v>
      </c>
      <c r="AX14" s="286">
        <v>15</v>
      </c>
      <c r="AY14" s="286">
        <v>64</v>
      </c>
      <c r="AZ14" s="286">
        <v>4</v>
      </c>
      <c r="BA14" s="286">
        <v>21</v>
      </c>
      <c r="BB14" s="286">
        <v>1</v>
      </c>
      <c r="BC14" s="286">
        <v>1</v>
      </c>
      <c r="BD14" s="286">
        <v>7</v>
      </c>
      <c r="BE14" s="286">
        <v>1</v>
      </c>
      <c r="BF14" s="286">
        <v>55</v>
      </c>
      <c r="BG14" s="286">
        <v>1</v>
      </c>
      <c r="BH14" s="286">
        <v>69</v>
      </c>
      <c r="BI14" s="286">
        <v>8</v>
      </c>
      <c r="BJ14" s="286">
        <v>1</v>
      </c>
      <c r="BK14" s="286">
        <v>1</v>
      </c>
      <c r="BL14" s="286">
        <v>4</v>
      </c>
      <c r="BM14" s="286">
        <v>12</v>
      </c>
      <c r="BN14" s="286">
        <v>37</v>
      </c>
      <c r="BO14" s="286">
        <v>20</v>
      </c>
      <c r="BP14" s="286">
        <v>55</v>
      </c>
      <c r="BQ14" s="286"/>
      <c r="BR14" s="286">
        <v>23</v>
      </c>
      <c r="BS14" s="286"/>
      <c r="BT14" s="286"/>
      <c r="BU14" s="286">
        <v>7</v>
      </c>
      <c r="BV14" s="286"/>
      <c r="BW14" s="286">
        <v>55</v>
      </c>
      <c r="BX14" s="286">
        <v>7</v>
      </c>
      <c r="BY14" s="286">
        <v>100</v>
      </c>
      <c r="BZ14" s="286"/>
      <c r="CA14" s="286">
        <v>1</v>
      </c>
      <c r="CB14" s="286">
        <v>2</v>
      </c>
      <c r="CC14" s="286">
        <v>8</v>
      </c>
      <c r="CD14" s="286">
        <v>29</v>
      </c>
      <c r="CE14" s="286"/>
      <c r="CF14" s="286">
        <v>1</v>
      </c>
      <c r="CG14" s="286"/>
      <c r="CH14" s="286">
        <v>8</v>
      </c>
      <c r="CI14" s="286">
        <v>55</v>
      </c>
      <c r="CJ14" s="286"/>
      <c r="CK14" s="286"/>
      <c r="CL14" s="286">
        <v>51</v>
      </c>
      <c r="CM14" s="143">
        <f t="shared" si="0"/>
        <v>9</v>
      </c>
      <c r="CN14" s="143">
        <f t="shared" si="1"/>
        <v>64</v>
      </c>
      <c r="CO14" s="143">
        <f t="shared" si="2"/>
        <v>2</v>
      </c>
      <c r="CP14" s="143">
        <f t="shared" si="2"/>
        <v>5</v>
      </c>
      <c r="CQ14" s="143">
        <f t="shared" si="3"/>
        <v>36</v>
      </c>
      <c r="CR14" s="143">
        <f t="shared" si="4"/>
        <v>1</v>
      </c>
      <c r="CS14" s="143">
        <f t="shared" si="5"/>
        <v>137</v>
      </c>
      <c r="CT14" s="143">
        <f t="shared" si="6"/>
        <v>6</v>
      </c>
      <c r="CU14" s="143">
        <f t="shared" si="7"/>
        <v>328</v>
      </c>
      <c r="CV14" s="143">
        <f t="shared" si="8"/>
        <v>0</v>
      </c>
      <c r="CW14" s="143">
        <f t="shared" si="9"/>
        <v>16</v>
      </c>
      <c r="CX14" s="143">
        <f t="shared" si="10"/>
        <v>3</v>
      </c>
      <c r="CY14" s="143">
        <f t="shared" si="10"/>
        <v>31</v>
      </c>
      <c r="CZ14" s="143">
        <f t="shared" si="11"/>
        <v>35</v>
      </c>
      <c r="DA14" s="143">
        <f t="shared" si="12"/>
        <v>14</v>
      </c>
      <c r="DB14" s="143">
        <f t="shared" si="13"/>
        <v>0</v>
      </c>
      <c r="DC14" s="143">
        <f t="shared" si="14"/>
        <v>99</v>
      </c>
      <c r="DD14" s="143">
        <f t="shared" si="15"/>
        <v>100</v>
      </c>
      <c r="DE14" s="201">
        <f t="shared" si="16"/>
        <v>227</v>
      </c>
    </row>
    <row r="15" spans="1:109" x14ac:dyDescent="0.3">
      <c r="A15" s="19" t="s">
        <v>17</v>
      </c>
      <c r="B15" s="16" t="s">
        <v>41</v>
      </c>
      <c r="C15" s="283">
        <v>23</v>
      </c>
      <c r="D15" s="284">
        <v>1</v>
      </c>
      <c r="E15" s="284">
        <v>2</v>
      </c>
      <c r="F15" s="284">
        <v>3</v>
      </c>
      <c r="G15" s="284"/>
      <c r="H15" s="284">
        <v>2</v>
      </c>
      <c r="I15" s="284">
        <v>53</v>
      </c>
      <c r="J15" s="284"/>
      <c r="K15" s="284">
        <v>12</v>
      </c>
      <c r="L15" s="284">
        <v>1</v>
      </c>
      <c r="M15" s="284">
        <v>9</v>
      </c>
      <c r="N15" s="284">
        <v>13</v>
      </c>
      <c r="O15" s="284">
        <v>24</v>
      </c>
      <c r="P15" s="285">
        <v>19</v>
      </c>
      <c r="Q15" s="285">
        <v>10</v>
      </c>
      <c r="R15" s="285">
        <v>1</v>
      </c>
      <c r="S15" s="285">
        <v>2</v>
      </c>
      <c r="T15" s="285">
        <v>6</v>
      </c>
      <c r="U15" s="285">
        <v>11</v>
      </c>
      <c r="V15" s="285">
        <v>5</v>
      </c>
      <c r="W15" s="285">
        <v>11</v>
      </c>
      <c r="X15" s="285">
        <v>129</v>
      </c>
      <c r="Y15" s="285"/>
      <c r="Z15" s="285">
        <v>83</v>
      </c>
      <c r="AA15" s="285">
        <v>4</v>
      </c>
      <c r="AB15" s="285">
        <v>7</v>
      </c>
      <c r="AC15" s="285">
        <v>7</v>
      </c>
      <c r="AD15" s="285">
        <v>7</v>
      </c>
      <c r="AE15" s="285">
        <v>36</v>
      </c>
      <c r="AF15" s="285">
        <v>11</v>
      </c>
      <c r="AG15" s="285">
        <v>53</v>
      </c>
      <c r="AH15" s="286">
        <v>42</v>
      </c>
      <c r="AI15" s="286">
        <v>12</v>
      </c>
      <c r="AJ15" s="286">
        <v>3</v>
      </c>
      <c r="AK15" s="286"/>
      <c r="AL15" s="286">
        <v>18</v>
      </c>
      <c r="AM15" s="286">
        <v>7</v>
      </c>
      <c r="AN15" s="286">
        <v>14</v>
      </c>
      <c r="AO15" s="286">
        <v>1</v>
      </c>
      <c r="AP15" s="286">
        <v>195</v>
      </c>
      <c r="AQ15" s="286">
        <v>91</v>
      </c>
      <c r="AR15" s="286">
        <v>9</v>
      </c>
      <c r="AS15" s="286">
        <v>20</v>
      </c>
      <c r="AT15" s="286">
        <v>11</v>
      </c>
      <c r="AU15" s="286">
        <v>48</v>
      </c>
      <c r="AV15" s="286"/>
      <c r="AW15" s="286">
        <v>65</v>
      </c>
      <c r="AX15" s="286">
        <v>14</v>
      </c>
      <c r="AY15" s="286">
        <v>40</v>
      </c>
      <c r="AZ15" s="286">
        <v>31</v>
      </c>
      <c r="BA15" s="286">
        <v>11</v>
      </c>
      <c r="BB15" s="286">
        <v>3</v>
      </c>
      <c r="BC15" s="286">
        <v>1</v>
      </c>
      <c r="BD15" s="286">
        <v>12</v>
      </c>
      <c r="BE15" s="286">
        <v>8</v>
      </c>
      <c r="BF15" s="286">
        <v>47</v>
      </c>
      <c r="BG15" s="286">
        <v>1</v>
      </c>
      <c r="BH15" s="286">
        <v>183</v>
      </c>
      <c r="BI15" s="286">
        <v>84</v>
      </c>
      <c r="BJ15" s="286">
        <v>7</v>
      </c>
      <c r="BK15" s="286">
        <v>10</v>
      </c>
      <c r="BL15" s="286">
        <v>3</v>
      </c>
      <c r="BM15" s="286">
        <v>5</v>
      </c>
      <c r="BN15" s="286">
        <v>47</v>
      </c>
      <c r="BO15" s="286">
        <v>15</v>
      </c>
      <c r="BP15" s="286">
        <v>69</v>
      </c>
      <c r="BQ15" s="286">
        <v>21</v>
      </c>
      <c r="BR15" s="286">
        <v>27</v>
      </c>
      <c r="BS15" s="286">
        <v>2</v>
      </c>
      <c r="BT15" s="286"/>
      <c r="BU15" s="286">
        <v>5</v>
      </c>
      <c r="BV15" s="286"/>
      <c r="BW15" s="286">
        <v>36</v>
      </c>
      <c r="BX15" s="286">
        <v>3</v>
      </c>
      <c r="BY15" s="286">
        <v>181</v>
      </c>
      <c r="BZ15" s="286"/>
      <c r="CA15" s="286">
        <v>20</v>
      </c>
      <c r="CB15" s="286">
        <v>21</v>
      </c>
      <c r="CC15" s="286">
        <v>5</v>
      </c>
      <c r="CD15" s="286">
        <v>11</v>
      </c>
      <c r="CE15" s="286"/>
      <c r="CF15" s="286">
        <v>3</v>
      </c>
      <c r="CG15" s="286"/>
      <c r="CH15" s="286">
        <v>145</v>
      </c>
      <c r="CI15" s="286">
        <v>32</v>
      </c>
      <c r="CJ15" s="286"/>
      <c r="CK15" s="286"/>
      <c r="CL15" s="286">
        <v>37</v>
      </c>
      <c r="CM15" s="143">
        <f t="shared" si="0"/>
        <v>136</v>
      </c>
      <c r="CN15" s="143">
        <f t="shared" si="1"/>
        <v>33</v>
      </c>
      <c r="CO15" s="143">
        <f t="shared" si="2"/>
        <v>10</v>
      </c>
      <c r="CP15" s="143">
        <f t="shared" si="2"/>
        <v>5</v>
      </c>
      <c r="CQ15" s="143">
        <f t="shared" si="3"/>
        <v>44</v>
      </c>
      <c r="CR15" s="143">
        <f t="shared" si="4"/>
        <v>26</v>
      </c>
      <c r="CS15" s="143">
        <f t="shared" si="5"/>
        <v>104</v>
      </c>
      <c r="CT15" s="143">
        <f t="shared" si="6"/>
        <v>13</v>
      </c>
      <c r="CU15" s="143">
        <f t="shared" si="7"/>
        <v>741</v>
      </c>
      <c r="CV15" s="143">
        <f t="shared" si="8"/>
        <v>0</v>
      </c>
      <c r="CW15" s="143">
        <f t="shared" si="9"/>
        <v>290</v>
      </c>
      <c r="CX15" s="143">
        <f t="shared" si="10"/>
        <v>20</v>
      </c>
      <c r="CY15" s="143">
        <f t="shared" si="10"/>
        <v>37</v>
      </c>
      <c r="CZ15" s="143">
        <f t="shared" si="11"/>
        <v>33</v>
      </c>
      <c r="DA15" s="143">
        <f t="shared" si="12"/>
        <v>60</v>
      </c>
      <c r="DB15" s="143">
        <f t="shared" si="13"/>
        <v>0</v>
      </c>
      <c r="DC15" s="143">
        <f t="shared" si="14"/>
        <v>302</v>
      </c>
      <c r="DD15" s="143">
        <f t="shared" si="15"/>
        <v>85</v>
      </c>
      <c r="DE15" s="201">
        <f t="shared" si="16"/>
        <v>223</v>
      </c>
    </row>
    <row r="16" spans="1:109" x14ac:dyDescent="0.3">
      <c r="A16" s="19" t="s">
        <v>17</v>
      </c>
      <c r="B16" s="16" t="s">
        <v>42</v>
      </c>
      <c r="C16" s="283">
        <v>18</v>
      </c>
      <c r="D16" s="284"/>
      <c r="E16" s="284"/>
      <c r="F16" s="284">
        <v>1</v>
      </c>
      <c r="G16" s="284"/>
      <c r="H16" s="284">
        <v>1</v>
      </c>
      <c r="I16" s="284">
        <v>6</v>
      </c>
      <c r="J16" s="284"/>
      <c r="K16" s="284">
        <v>1</v>
      </c>
      <c r="L16" s="284"/>
      <c r="M16" s="284"/>
      <c r="N16" s="284">
        <v>4</v>
      </c>
      <c r="O16" s="284">
        <v>4</v>
      </c>
      <c r="P16" s="285">
        <v>2</v>
      </c>
      <c r="Q16" s="285">
        <v>2</v>
      </c>
      <c r="R16" s="285"/>
      <c r="S16" s="285"/>
      <c r="T16" s="285">
        <v>1</v>
      </c>
      <c r="U16" s="285">
        <v>2</v>
      </c>
      <c r="V16" s="285">
        <v>1</v>
      </c>
      <c r="W16" s="285"/>
      <c r="X16" s="285">
        <v>8</v>
      </c>
      <c r="Y16" s="285"/>
      <c r="Z16" s="285">
        <v>14</v>
      </c>
      <c r="AA16" s="285"/>
      <c r="AB16" s="285">
        <v>3</v>
      </c>
      <c r="AC16" s="285"/>
      <c r="AD16" s="285"/>
      <c r="AE16" s="285">
        <v>4</v>
      </c>
      <c r="AF16" s="285">
        <v>1</v>
      </c>
      <c r="AG16" s="285">
        <v>15</v>
      </c>
      <c r="AH16" s="286">
        <v>2</v>
      </c>
      <c r="AI16" s="286">
        <v>2</v>
      </c>
      <c r="AJ16" s="286">
        <v>1</v>
      </c>
      <c r="AK16" s="286"/>
      <c r="AL16" s="286">
        <v>4</v>
      </c>
      <c r="AM16" s="286">
        <v>2</v>
      </c>
      <c r="AN16" s="286">
        <v>3</v>
      </c>
      <c r="AO16" s="286"/>
      <c r="AP16" s="286">
        <v>17</v>
      </c>
      <c r="AQ16" s="286">
        <v>18</v>
      </c>
      <c r="AR16" s="286"/>
      <c r="AS16" s="286">
        <v>2</v>
      </c>
      <c r="AT16" s="286">
        <v>2</v>
      </c>
      <c r="AU16" s="286"/>
      <c r="AV16" s="286"/>
      <c r="AW16" s="286">
        <v>7</v>
      </c>
      <c r="AX16" s="286"/>
      <c r="AY16" s="286">
        <v>82</v>
      </c>
      <c r="AZ16" s="286">
        <v>2</v>
      </c>
      <c r="BA16" s="286">
        <v>2</v>
      </c>
      <c r="BB16" s="286">
        <v>1</v>
      </c>
      <c r="BC16" s="286">
        <v>1</v>
      </c>
      <c r="BD16" s="286">
        <v>2</v>
      </c>
      <c r="BE16" s="286">
        <v>2</v>
      </c>
      <c r="BF16" s="286">
        <v>5</v>
      </c>
      <c r="BG16" s="286"/>
      <c r="BH16" s="286">
        <v>17</v>
      </c>
      <c r="BI16" s="286">
        <v>18</v>
      </c>
      <c r="BJ16" s="286"/>
      <c r="BK16" s="286">
        <v>2</v>
      </c>
      <c r="BL16" s="286"/>
      <c r="BM16" s="286">
        <v>1</v>
      </c>
      <c r="BN16" s="286">
        <v>8</v>
      </c>
      <c r="BO16" s="286">
        <v>1</v>
      </c>
      <c r="BP16" s="286">
        <v>85</v>
      </c>
      <c r="BQ16" s="286">
        <v>4</v>
      </c>
      <c r="BR16" s="286">
        <v>4</v>
      </c>
      <c r="BS16" s="286"/>
      <c r="BT16" s="286"/>
      <c r="BU16" s="286">
        <v>4</v>
      </c>
      <c r="BV16" s="286"/>
      <c r="BW16" s="286">
        <v>5</v>
      </c>
      <c r="BX16" s="286">
        <v>1</v>
      </c>
      <c r="BY16" s="286">
        <v>40</v>
      </c>
      <c r="BZ16" s="286"/>
      <c r="CA16" s="286">
        <v>7</v>
      </c>
      <c r="CB16" s="286">
        <v>2</v>
      </c>
      <c r="CC16" s="286">
        <v>3</v>
      </c>
      <c r="CD16" s="286">
        <v>2</v>
      </c>
      <c r="CE16" s="286"/>
      <c r="CF16" s="286"/>
      <c r="CG16" s="286"/>
      <c r="CH16" s="286">
        <v>2</v>
      </c>
      <c r="CI16" s="286">
        <v>7</v>
      </c>
      <c r="CJ16" s="286"/>
      <c r="CK16" s="286"/>
      <c r="CL16" s="286">
        <v>1</v>
      </c>
      <c r="CM16" s="143">
        <f t="shared" si="0"/>
        <v>28</v>
      </c>
      <c r="CN16" s="143">
        <f t="shared" si="1"/>
        <v>6</v>
      </c>
      <c r="CO16" s="143">
        <f t="shared" si="2"/>
        <v>2</v>
      </c>
      <c r="CP16" s="143">
        <f t="shared" si="2"/>
        <v>1</v>
      </c>
      <c r="CQ16" s="143">
        <f t="shared" si="3"/>
        <v>12</v>
      </c>
      <c r="CR16" s="143">
        <f t="shared" si="4"/>
        <v>6</v>
      </c>
      <c r="CS16" s="143">
        <f t="shared" si="5"/>
        <v>15</v>
      </c>
      <c r="CT16" s="143">
        <f t="shared" si="6"/>
        <v>0</v>
      </c>
      <c r="CU16" s="143">
        <f t="shared" si="7"/>
        <v>88</v>
      </c>
      <c r="CV16" s="143">
        <f t="shared" si="8"/>
        <v>0</v>
      </c>
      <c r="CW16" s="143">
        <f t="shared" si="9"/>
        <v>58</v>
      </c>
      <c r="CX16" s="143">
        <f t="shared" si="10"/>
        <v>0</v>
      </c>
      <c r="CY16" s="143">
        <f t="shared" si="10"/>
        <v>7</v>
      </c>
      <c r="CZ16" s="143">
        <f t="shared" si="11"/>
        <v>4</v>
      </c>
      <c r="DA16" s="143">
        <f t="shared" si="12"/>
        <v>1</v>
      </c>
      <c r="DB16" s="143">
        <f t="shared" si="13"/>
        <v>0</v>
      </c>
      <c r="DC16" s="143">
        <f t="shared" si="14"/>
        <v>21</v>
      </c>
      <c r="DD16" s="143">
        <f t="shared" si="15"/>
        <v>13</v>
      </c>
      <c r="DE16" s="201">
        <f t="shared" si="16"/>
        <v>187</v>
      </c>
    </row>
    <row r="17" spans="1:109" x14ac:dyDescent="0.3">
      <c r="A17" s="19" t="s">
        <v>17</v>
      </c>
      <c r="B17" s="16" t="s">
        <v>44</v>
      </c>
      <c r="C17" s="283">
        <v>328</v>
      </c>
      <c r="D17" s="284"/>
      <c r="E17" s="284"/>
      <c r="F17" s="284">
        <v>15</v>
      </c>
      <c r="G17" s="284"/>
      <c r="H17" s="284">
        <v>4</v>
      </c>
      <c r="I17" s="284">
        <v>19</v>
      </c>
      <c r="J17" s="284"/>
      <c r="K17" s="284">
        <v>85</v>
      </c>
      <c r="L17" s="284"/>
      <c r="M17" s="284">
        <v>2</v>
      </c>
      <c r="N17" s="284">
        <v>11</v>
      </c>
      <c r="O17" s="284">
        <v>50</v>
      </c>
      <c r="P17" s="285">
        <v>9</v>
      </c>
      <c r="Q17" s="285">
        <v>21</v>
      </c>
      <c r="R17" s="285"/>
      <c r="S17" s="285"/>
      <c r="T17" s="285">
        <v>5</v>
      </c>
      <c r="U17" s="285">
        <v>3</v>
      </c>
      <c r="V17" s="285">
        <v>6</v>
      </c>
      <c r="W17" s="285">
        <v>12</v>
      </c>
      <c r="X17" s="285">
        <v>25</v>
      </c>
      <c r="Y17" s="285"/>
      <c r="Z17" s="285">
        <v>85</v>
      </c>
      <c r="AA17" s="285">
        <v>4</v>
      </c>
      <c r="AB17" s="285">
        <v>18</v>
      </c>
      <c r="AC17" s="285">
        <v>8</v>
      </c>
      <c r="AD17" s="285">
        <v>8</v>
      </c>
      <c r="AE17" s="285">
        <v>45</v>
      </c>
      <c r="AF17" s="285">
        <v>16</v>
      </c>
      <c r="AG17" s="285">
        <v>140</v>
      </c>
      <c r="AH17" s="286">
        <v>57</v>
      </c>
      <c r="AI17" s="286">
        <v>26</v>
      </c>
      <c r="AJ17" s="286">
        <v>1</v>
      </c>
      <c r="AK17" s="286"/>
      <c r="AL17" s="286">
        <v>11</v>
      </c>
      <c r="AM17" s="286">
        <v>3</v>
      </c>
      <c r="AN17" s="286">
        <v>25</v>
      </c>
      <c r="AO17" s="286">
        <v>1</v>
      </c>
      <c r="AP17" s="286">
        <v>58</v>
      </c>
      <c r="AQ17" s="286">
        <v>126</v>
      </c>
      <c r="AR17" s="286">
        <v>1</v>
      </c>
      <c r="AS17" s="286">
        <v>17</v>
      </c>
      <c r="AT17" s="286">
        <v>21</v>
      </c>
      <c r="AU17" s="286">
        <v>57</v>
      </c>
      <c r="AV17" s="286"/>
      <c r="AW17" s="286">
        <v>70</v>
      </c>
      <c r="AX17" s="286">
        <v>17</v>
      </c>
      <c r="AY17" s="286">
        <v>133</v>
      </c>
      <c r="AZ17" s="286">
        <v>44</v>
      </c>
      <c r="BA17" s="286">
        <v>22</v>
      </c>
      <c r="BB17" s="286">
        <v>1</v>
      </c>
      <c r="BC17" s="286">
        <v>1</v>
      </c>
      <c r="BD17" s="286">
        <v>12</v>
      </c>
      <c r="BE17" s="286">
        <v>3</v>
      </c>
      <c r="BF17" s="286">
        <v>30</v>
      </c>
      <c r="BG17" s="286">
        <v>1</v>
      </c>
      <c r="BH17" s="286">
        <v>60</v>
      </c>
      <c r="BI17" s="286">
        <v>119</v>
      </c>
      <c r="BJ17" s="286">
        <v>3</v>
      </c>
      <c r="BK17" s="286">
        <v>10</v>
      </c>
      <c r="BL17" s="286">
        <v>16</v>
      </c>
      <c r="BM17" s="286">
        <v>4</v>
      </c>
      <c r="BN17" s="286">
        <v>81</v>
      </c>
      <c r="BO17" s="286">
        <v>16</v>
      </c>
      <c r="BP17" s="286">
        <v>159</v>
      </c>
      <c r="BQ17" s="286">
        <v>31</v>
      </c>
      <c r="BR17" s="286">
        <v>14</v>
      </c>
      <c r="BS17" s="286"/>
      <c r="BT17" s="286"/>
      <c r="BU17" s="286">
        <v>22</v>
      </c>
      <c r="BV17" s="286"/>
      <c r="BW17" s="286">
        <v>43</v>
      </c>
      <c r="BX17" s="286">
        <v>2</v>
      </c>
      <c r="BY17" s="286">
        <v>116</v>
      </c>
      <c r="BZ17" s="286"/>
      <c r="CA17" s="286">
        <v>23</v>
      </c>
      <c r="CB17" s="286">
        <v>19</v>
      </c>
      <c r="CC17" s="286">
        <v>6</v>
      </c>
      <c r="CD17" s="286">
        <v>37</v>
      </c>
      <c r="CE17" s="286"/>
      <c r="CF17" s="286">
        <v>3</v>
      </c>
      <c r="CG17" s="286"/>
      <c r="CH17" s="286">
        <v>35</v>
      </c>
      <c r="CI17" s="286">
        <v>41</v>
      </c>
      <c r="CJ17" s="286"/>
      <c r="CK17" s="286"/>
      <c r="CL17" s="286">
        <v>143</v>
      </c>
      <c r="CM17" s="143">
        <f t="shared" si="0"/>
        <v>469</v>
      </c>
      <c r="CN17" s="143">
        <f t="shared" si="1"/>
        <v>69</v>
      </c>
      <c r="CO17" s="143">
        <f t="shared" si="2"/>
        <v>2</v>
      </c>
      <c r="CP17" s="143">
        <f t="shared" si="2"/>
        <v>1</v>
      </c>
      <c r="CQ17" s="143">
        <f t="shared" si="3"/>
        <v>65</v>
      </c>
      <c r="CR17" s="143">
        <f t="shared" si="4"/>
        <v>9</v>
      </c>
      <c r="CS17" s="143">
        <f t="shared" si="5"/>
        <v>108</v>
      </c>
      <c r="CT17" s="143">
        <f t="shared" si="6"/>
        <v>14</v>
      </c>
      <c r="CU17" s="143">
        <f t="shared" si="7"/>
        <v>278</v>
      </c>
      <c r="CV17" s="143">
        <f t="shared" si="8"/>
        <v>0</v>
      </c>
      <c r="CW17" s="143">
        <f t="shared" si="9"/>
        <v>438</v>
      </c>
      <c r="CX17" s="143">
        <f t="shared" si="10"/>
        <v>8</v>
      </c>
      <c r="CY17" s="143">
        <f t="shared" si="10"/>
        <v>45</v>
      </c>
      <c r="CZ17" s="143">
        <f t="shared" si="11"/>
        <v>82</v>
      </c>
      <c r="DA17" s="143">
        <f t="shared" si="12"/>
        <v>69</v>
      </c>
      <c r="DB17" s="143">
        <f t="shared" si="13"/>
        <v>0</v>
      </c>
      <c r="DC17" s="143">
        <f t="shared" si="14"/>
        <v>233</v>
      </c>
      <c r="DD17" s="143">
        <f t="shared" si="15"/>
        <v>101</v>
      </c>
      <c r="DE17" s="201">
        <f t="shared" si="16"/>
        <v>625</v>
      </c>
    </row>
    <row r="18" spans="1:109" x14ac:dyDescent="0.3">
      <c r="A18" s="19" t="s">
        <v>17</v>
      </c>
      <c r="B18" s="16" t="s">
        <v>46</v>
      </c>
      <c r="C18" s="283">
        <v>287</v>
      </c>
      <c r="D18" s="284"/>
      <c r="E18" s="284"/>
      <c r="F18" s="284">
        <v>12</v>
      </c>
      <c r="G18" s="284"/>
      <c r="H18" s="284">
        <v>2</v>
      </c>
      <c r="I18" s="284">
        <v>14</v>
      </c>
      <c r="J18" s="284"/>
      <c r="K18" s="284">
        <v>81</v>
      </c>
      <c r="L18" s="284"/>
      <c r="M18" s="284">
        <v>2</v>
      </c>
      <c r="N18" s="284">
        <v>7</v>
      </c>
      <c r="O18" s="284">
        <v>48</v>
      </c>
      <c r="P18" s="285">
        <v>5</v>
      </c>
      <c r="Q18" s="285">
        <v>7</v>
      </c>
      <c r="R18" s="285"/>
      <c r="S18" s="285"/>
      <c r="T18" s="285">
        <v>2</v>
      </c>
      <c r="U18" s="285">
        <v>5</v>
      </c>
      <c r="V18" s="285">
        <v>2</v>
      </c>
      <c r="W18" s="285">
        <v>4</v>
      </c>
      <c r="X18" s="285">
        <v>15</v>
      </c>
      <c r="Y18" s="285"/>
      <c r="Z18" s="285">
        <v>31</v>
      </c>
      <c r="AA18" s="285"/>
      <c r="AB18" s="285">
        <v>8</v>
      </c>
      <c r="AC18" s="285">
        <v>3</v>
      </c>
      <c r="AD18" s="285"/>
      <c r="AE18" s="285">
        <v>14</v>
      </c>
      <c r="AF18" s="285">
        <v>8</v>
      </c>
      <c r="AG18" s="285">
        <v>52</v>
      </c>
      <c r="AH18" s="286">
        <v>13</v>
      </c>
      <c r="AI18" s="286">
        <v>11</v>
      </c>
      <c r="AJ18" s="286">
        <v>1</v>
      </c>
      <c r="AK18" s="286"/>
      <c r="AL18" s="286">
        <v>10</v>
      </c>
      <c r="AM18" s="286">
        <v>5</v>
      </c>
      <c r="AN18" s="286">
        <v>16</v>
      </c>
      <c r="AO18" s="286">
        <v>1</v>
      </c>
      <c r="AP18" s="286">
        <v>51</v>
      </c>
      <c r="AQ18" s="286">
        <v>30</v>
      </c>
      <c r="AR18" s="286">
        <v>6</v>
      </c>
      <c r="AS18" s="286">
        <v>21</v>
      </c>
      <c r="AT18" s="286">
        <v>37</v>
      </c>
      <c r="AU18" s="286">
        <v>42</v>
      </c>
      <c r="AV18" s="286"/>
      <c r="AW18" s="286">
        <v>57</v>
      </c>
      <c r="AX18" s="286">
        <v>15</v>
      </c>
      <c r="AY18" s="286">
        <v>90</v>
      </c>
      <c r="AZ18" s="286">
        <v>10</v>
      </c>
      <c r="BA18" s="286">
        <v>11</v>
      </c>
      <c r="BB18" s="286">
        <v>1</v>
      </c>
      <c r="BC18" s="286">
        <v>1</v>
      </c>
      <c r="BD18" s="286">
        <v>9</v>
      </c>
      <c r="BE18" s="286">
        <v>5</v>
      </c>
      <c r="BF18" s="286">
        <v>15</v>
      </c>
      <c r="BG18" s="286">
        <v>1</v>
      </c>
      <c r="BH18" s="286">
        <v>74</v>
      </c>
      <c r="BI18" s="286">
        <v>34</v>
      </c>
      <c r="BJ18" s="286">
        <v>8</v>
      </c>
      <c r="BK18" s="286">
        <v>12</v>
      </c>
      <c r="BL18" s="286">
        <v>10</v>
      </c>
      <c r="BM18" s="286">
        <v>3</v>
      </c>
      <c r="BN18" s="286">
        <v>56</v>
      </c>
      <c r="BO18" s="286">
        <v>11</v>
      </c>
      <c r="BP18" s="286">
        <v>58</v>
      </c>
      <c r="BQ18" s="286">
        <v>12</v>
      </c>
      <c r="BR18" s="286">
        <v>13</v>
      </c>
      <c r="BS18" s="286"/>
      <c r="BT18" s="286"/>
      <c r="BU18" s="286">
        <v>16</v>
      </c>
      <c r="BV18" s="286"/>
      <c r="BW18" s="286">
        <v>39</v>
      </c>
      <c r="BX18" s="286">
        <v>3</v>
      </c>
      <c r="BY18" s="286">
        <v>116</v>
      </c>
      <c r="BZ18" s="286"/>
      <c r="CA18" s="286">
        <v>19</v>
      </c>
      <c r="CB18" s="286">
        <v>16</v>
      </c>
      <c r="CC18" s="286">
        <v>6</v>
      </c>
      <c r="CD18" s="286">
        <v>54</v>
      </c>
      <c r="CE18" s="286"/>
      <c r="CF18" s="286">
        <v>3</v>
      </c>
      <c r="CG18" s="286"/>
      <c r="CH18" s="286">
        <v>64</v>
      </c>
      <c r="CI18" s="286">
        <v>33</v>
      </c>
      <c r="CJ18" s="286"/>
      <c r="CK18" s="286"/>
      <c r="CL18" s="286">
        <v>46</v>
      </c>
      <c r="CM18" s="143">
        <f t="shared" si="0"/>
        <v>327</v>
      </c>
      <c r="CN18" s="143">
        <f t="shared" si="1"/>
        <v>29</v>
      </c>
      <c r="CO18" s="143">
        <f t="shared" si="2"/>
        <v>2</v>
      </c>
      <c r="CP18" s="143">
        <f t="shared" si="2"/>
        <v>1</v>
      </c>
      <c r="CQ18" s="143">
        <f t="shared" si="3"/>
        <v>49</v>
      </c>
      <c r="CR18" s="143">
        <f t="shared" si="4"/>
        <v>15</v>
      </c>
      <c r="CS18" s="143">
        <f t="shared" si="5"/>
        <v>74</v>
      </c>
      <c r="CT18" s="143">
        <f t="shared" si="6"/>
        <v>6</v>
      </c>
      <c r="CU18" s="143">
        <f t="shared" si="7"/>
        <v>270</v>
      </c>
      <c r="CV18" s="143">
        <f t="shared" si="8"/>
        <v>0</v>
      </c>
      <c r="CW18" s="143">
        <f t="shared" si="9"/>
        <v>195</v>
      </c>
      <c r="CX18" s="143">
        <f t="shared" si="10"/>
        <v>14</v>
      </c>
      <c r="CY18" s="143">
        <f t="shared" si="10"/>
        <v>41</v>
      </c>
      <c r="CZ18" s="143">
        <f t="shared" si="11"/>
        <v>104</v>
      </c>
      <c r="DA18" s="143">
        <f t="shared" si="12"/>
        <v>45</v>
      </c>
      <c r="DB18" s="143">
        <f t="shared" si="13"/>
        <v>0</v>
      </c>
      <c r="DC18" s="143">
        <f t="shared" si="14"/>
        <v>193</v>
      </c>
      <c r="DD18" s="143">
        <f t="shared" si="15"/>
        <v>74</v>
      </c>
      <c r="DE18" s="201">
        <f t="shared" si="16"/>
        <v>294</v>
      </c>
    </row>
    <row r="19" spans="1:109" x14ac:dyDescent="0.3">
      <c r="A19" s="19" t="s">
        <v>17</v>
      </c>
      <c r="B19" s="16" t="s">
        <v>50</v>
      </c>
      <c r="C19" s="283">
        <v>531</v>
      </c>
      <c r="D19" s="284"/>
      <c r="E19" s="284">
        <v>10</v>
      </c>
      <c r="F19" s="284">
        <v>13</v>
      </c>
      <c r="G19" s="284">
        <v>22</v>
      </c>
      <c r="H19" s="284"/>
      <c r="I19" s="284">
        <v>228</v>
      </c>
      <c r="J19" s="284"/>
      <c r="K19" s="284">
        <v>145</v>
      </c>
      <c r="L19" s="284">
        <v>66</v>
      </c>
      <c r="M19" s="284">
        <v>1</v>
      </c>
      <c r="N19" s="284"/>
      <c r="O19" s="284">
        <v>127</v>
      </c>
      <c r="P19" s="285">
        <v>250</v>
      </c>
      <c r="Q19" s="285"/>
      <c r="R19" s="285"/>
      <c r="S19" s="285"/>
      <c r="T19" s="285">
        <v>1</v>
      </c>
      <c r="U19" s="285">
        <v>44</v>
      </c>
      <c r="V19" s="285"/>
      <c r="W19" s="285">
        <v>4</v>
      </c>
      <c r="X19" s="285">
        <v>447</v>
      </c>
      <c r="Y19" s="285"/>
      <c r="Z19" s="285">
        <v>89</v>
      </c>
      <c r="AA19" s="285"/>
      <c r="AB19" s="285"/>
      <c r="AC19" s="285">
        <v>132</v>
      </c>
      <c r="AD19" s="285"/>
      <c r="AE19" s="285">
        <v>4</v>
      </c>
      <c r="AF19" s="285"/>
      <c r="AG19" s="285">
        <v>177</v>
      </c>
      <c r="AH19" s="286">
        <v>100</v>
      </c>
      <c r="AI19" s="286"/>
      <c r="AJ19" s="286">
        <v>1</v>
      </c>
      <c r="AK19" s="286">
        <v>3</v>
      </c>
      <c r="AL19" s="286">
        <v>6</v>
      </c>
      <c r="AM19" s="286"/>
      <c r="AN19" s="286"/>
      <c r="AO19" s="286"/>
      <c r="AP19" s="286">
        <v>153</v>
      </c>
      <c r="AQ19" s="286">
        <v>48</v>
      </c>
      <c r="AR19" s="286"/>
      <c r="AS19" s="286">
        <v>3</v>
      </c>
      <c r="AT19" s="286"/>
      <c r="AU19" s="286"/>
      <c r="AV19" s="286"/>
      <c r="AW19" s="286">
        <v>5</v>
      </c>
      <c r="AX19" s="286"/>
      <c r="AY19" s="286">
        <v>4</v>
      </c>
      <c r="AZ19" s="286">
        <v>20</v>
      </c>
      <c r="BA19" s="286"/>
      <c r="BB19" s="286">
        <v>1</v>
      </c>
      <c r="BC19" s="286"/>
      <c r="BD19" s="286">
        <v>20</v>
      </c>
      <c r="BE19" s="286"/>
      <c r="BF19" s="286"/>
      <c r="BG19" s="286"/>
      <c r="BH19" s="286">
        <v>14</v>
      </c>
      <c r="BI19" s="286"/>
      <c r="BJ19" s="286"/>
      <c r="BK19" s="286">
        <v>3</v>
      </c>
      <c r="BL19" s="286"/>
      <c r="BM19" s="286"/>
      <c r="BN19" s="286">
        <v>30</v>
      </c>
      <c r="BO19" s="286"/>
      <c r="BP19" s="286">
        <v>5</v>
      </c>
      <c r="BQ19" s="286">
        <v>192</v>
      </c>
      <c r="BR19" s="286">
        <v>2</v>
      </c>
      <c r="BS19" s="286"/>
      <c r="BT19" s="286">
        <v>4</v>
      </c>
      <c r="BU19" s="286">
        <v>39</v>
      </c>
      <c r="BV19" s="286">
        <v>2</v>
      </c>
      <c r="BW19" s="286">
        <v>2</v>
      </c>
      <c r="BX19" s="286">
        <v>25</v>
      </c>
      <c r="BY19" s="286">
        <v>244</v>
      </c>
      <c r="BZ19" s="286"/>
      <c r="CA19" s="286">
        <v>121</v>
      </c>
      <c r="CB19" s="286"/>
      <c r="CC19" s="286">
        <v>1</v>
      </c>
      <c r="CD19" s="286">
        <v>73</v>
      </c>
      <c r="CE19" s="286"/>
      <c r="CF19" s="286">
        <v>1</v>
      </c>
      <c r="CG19" s="286">
        <v>24</v>
      </c>
      <c r="CH19" s="286">
        <v>125</v>
      </c>
      <c r="CI19" s="286">
        <v>4</v>
      </c>
      <c r="CJ19" s="286"/>
      <c r="CK19" s="286"/>
      <c r="CL19" s="286">
        <v>104</v>
      </c>
      <c r="CM19" s="143">
        <f t="shared" si="0"/>
        <v>1093</v>
      </c>
      <c r="CN19" s="143">
        <f t="shared" si="1"/>
        <v>0</v>
      </c>
      <c r="CO19" s="143">
        <f t="shared" si="2"/>
        <v>2</v>
      </c>
      <c r="CP19" s="143">
        <f t="shared" si="2"/>
        <v>17</v>
      </c>
      <c r="CQ19" s="143">
        <f t="shared" si="3"/>
        <v>79</v>
      </c>
      <c r="CR19" s="143">
        <f t="shared" si="4"/>
        <v>66</v>
      </c>
      <c r="CS19" s="143">
        <f t="shared" si="5"/>
        <v>2</v>
      </c>
      <c r="CT19" s="143">
        <f t="shared" si="6"/>
        <v>4</v>
      </c>
      <c r="CU19" s="143">
        <f t="shared" si="7"/>
        <v>1086</v>
      </c>
      <c r="CV19" s="143">
        <f t="shared" si="8"/>
        <v>0</v>
      </c>
      <c r="CW19" s="143">
        <f t="shared" si="9"/>
        <v>403</v>
      </c>
      <c r="CX19" s="143">
        <f t="shared" si="10"/>
        <v>0</v>
      </c>
      <c r="CY19" s="143">
        <f t="shared" si="10"/>
        <v>6</v>
      </c>
      <c r="CZ19" s="143">
        <f t="shared" si="11"/>
        <v>271</v>
      </c>
      <c r="DA19" s="143">
        <f t="shared" si="12"/>
        <v>0</v>
      </c>
      <c r="DB19" s="143">
        <f t="shared" si="13"/>
        <v>0</v>
      </c>
      <c r="DC19" s="143">
        <f t="shared" si="14"/>
        <v>165</v>
      </c>
      <c r="DD19" s="143">
        <f t="shared" si="15"/>
        <v>4</v>
      </c>
      <c r="DE19" s="201">
        <f t="shared" si="16"/>
        <v>417</v>
      </c>
    </row>
    <row r="20" spans="1:109" x14ac:dyDescent="0.3">
      <c r="A20" s="19" t="s">
        <v>17</v>
      </c>
      <c r="B20" s="16" t="s">
        <v>51</v>
      </c>
      <c r="C20" s="283"/>
      <c r="D20" s="284"/>
      <c r="E20" s="284"/>
      <c r="F20" s="284">
        <v>8</v>
      </c>
      <c r="G20" s="284"/>
      <c r="H20" s="284"/>
      <c r="I20" s="284">
        <v>6</v>
      </c>
      <c r="J20" s="284"/>
      <c r="K20" s="284">
        <v>2</v>
      </c>
      <c r="L20" s="284"/>
      <c r="M20" s="284">
        <v>1</v>
      </c>
      <c r="N20" s="284"/>
      <c r="O20" s="284"/>
      <c r="P20" s="285"/>
      <c r="Q20" s="285"/>
      <c r="R20" s="285"/>
      <c r="S20" s="285"/>
      <c r="T20" s="285">
        <v>1</v>
      </c>
      <c r="U20" s="285"/>
      <c r="V20" s="285"/>
      <c r="W20" s="285"/>
      <c r="X20" s="285">
        <v>8</v>
      </c>
      <c r="Y20" s="285"/>
      <c r="Z20" s="285"/>
      <c r="AA20" s="285"/>
      <c r="AB20" s="285"/>
      <c r="AC20" s="285"/>
      <c r="AD20" s="285"/>
      <c r="AE20" s="285"/>
      <c r="AF20" s="285"/>
      <c r="AG20" s="285">
        <v>2</v>
      </c>
      <c r="AH20" s="286"/>
      <c r="AI20" s="286"/>
      <c r="AJ20" s="286"/>
      <c r="AK20" s="286"/>
      <c r="AL20" s="286">
        <v>2</v>
      </c>
      <c r="AM20" s="286"/>
      <c r="AN20" s="286"/>
      <c r="AO20" s="286"/>
      <c r="AP20" s="286">
        <v>22</v>
      </c>
      <c r="AQ20" s="286"/>
      <c r="AR20" s="286"/>
      <c r="AS20" s="286"/>
      <c r="AT20" s="286"/>
      <c r="AU20" s="286"/>
      <c r="AV20" s="286"/>
      <c r="AW20" s="286">
        <v>2</v>
      </c>
      <c r="AX20" s="286"/>
      <c r="AY20" s="286">
        <v>5</v>
      </c>
      <c r="AZ20" s="286">
        <v>9</v>
      </c>
      <c r="BA20" s="286"/>
      <c r="BB20" s="286"/>
      <c r="BC20" s="286"/>
      <c r="BD20" s="286">
        <v>1</v>
      </c>
      <c r="BE20" s="286"/>
      <c r="BF20" s="286"/>
      <c r="BG20" s="286"/>
      <c r="BH20" s="286">
        <v>31</v>
      </c>
      <c r="BI20" s="286">
        <v>2</v>
      </c>
      <c r="BJ20" s="286"/>
      <c r="BK20" s="286"/>
      <c r="BL20" s="286"/>
      <c r="BM20" s="286"/>
      <c r="BN20" s="286">
        <v>2</v>
      </c>
      <c r="BO20" s="286"/>
      <c r="BP20" s="286">
        <v>3</v>
      </c>
      <c r="BQ20" s="286"/>
      <c r="BR20" s="286">
        <v>3</v>
      </c>
      <c r="BS20" s="286"/>
      <c r="BT20" s="286"/>
      <c r="BU20" s="286">
        <v>2</v>
      </c>
      <c r="BV20" s="286"/>
      <c r="BW20" s="286"/>
      <c r="BX20" s="286"/>
      <c r="BY20" s="286">
        <v>36</v>
      </c>
      <c r="BZ20" s="286"/>
      <c r="CA20" s="286"/>
      <c r="CB20" s="286"/>
      <c r="CC20" s="286">
        <v>3</v>
      </c>
      <c r="CD20" s="286">
        <v>6</v>
      </c>
      <c r="CE20" s="286"/>
      <c r="CF20" s="286">
        <v>1</v>
      </c>
      <c r="CG20" s="286"/>
      <c r="CH20" s="286">
        <v>1</v>
      </c>
      <c r="CI20" s="286">
        <v>10</v>
      </c>
      <c r="CJ20" s="286"/>
      <c r="CK20" s="286"/>
      <c r="CL20" s="286"/>
      <c r="CM20" s="143">
        <f t="shared" si="0"/>
        <v>9</v>
      </c>
      <c r="CN20" s="143">
        <f t="shared" si="1"/>
        <v>0</v>
      </c>
      <c r="CO20" s="143">
        <f t="shared" si="2"/>
        <v>0</v>
      </c>
      <c r="CP20" s="143">
        <f t="shared" si="2"/>
        <v>0</v>
      </c>
      <c r="CQ20" s="143">
        <f t="shared" si="3"/>
        <v>14</v>
      </c>
      <c r="CR20" s="143">
        <f t="shared" si="4"/>
        <v>0</v>
      </c>
      <c r="CS20" s="143">
        <f t="shared" si="5"/>
        <v>0</v>
      </c>
      <c r="CT20" s="143">
        <f t="shared" si="6"/>
        <v>0</v>
      </c>
      <c r="CU20" s="143">
        <f t="shared" si="7"/>
        <v>103</v>
      </c>
      <c r="CV20" s="143">
        <f t="shared" si="8"/>
        <v>0</v>
      </c>
      <c r="CW20" s="143">
        <f t="shared" si="9"/>
        <v>4</v>
      </c>
      <c r="CX20" s="143">
        <f t="shared" si="10"/>
        <v>0</v>
      </c>
      <c r="CY20" s="143">
        <f t="shared" si="10"/>
        <v>0</v>
      </c>
      <c r="CZ20" s="143">
        <f t="shared" si="11"/>
        <v>6</v>
      </c>
      <c r="DA20" s="143">
        <f t="shared" si="12"/>
        <v>0</v>
      </c>
      <c r="DB20" s="143">
        <f t="shared" si="13"/>
        <v>0</v>
      </c>
      <c r="DC20" s="143">
        <f t="shared" si="14"/>
        <v>6</v>
      </c>
      <c r="DD20" s="143">
        <f t="shared" si="15"/>
        <v>10</v>
      </c>
      <c r="DE20" s="201">
        <f t="shared" si="16"/>
        <v>10</v>
      </c>
    </row>
    <row r="21" spans="1:109" x14ac:dyDescent="0.3">
      <c r="A21" s="19" t="s">
        <v>17</v>
      </c>
      <c r="B21" s="16" t="s">
        <v>53</v>
      </c>
      <c r="C21" s="283">
        <v>142</v>
      </c>
      <c r="D21" s="284"/>
      <c r="E21" s="284">
        <v>10</v>
      </c>
      <c r="F21" s="284">
        <v>1</v>
      </c>
      <c r="G21" s="284">
        <v>3</v>
      </c>
      <c r="H21" s="284"/>
      <c r="I21" s="284">
        <v>35</v>
      </c>
      <c r="J21" s="284"/>
      <c r="K21" s="284">
        <v>40</v>
      </c>
      <c r="L21" s="284">
        <v>9</v>
      </c>
      <c r="M21" s="284"/>
      <c r="N21" s="284"/>
      <c r="O21" s="284">
        <v>27</v>
      </c>
      <c r="P21" s="285">
        <v>40</v>
      </c>
      <c r="Q21" s="285"/>
      <c r="R21" s="285"/>
      <c r="S21" s="285"/>
      <c r="T21" s="285"/>
      <c r="U21" s="285">
        <v>8</v>
      </c>
      <c r="V21" s="285"/>
      <c r="W21" s="285">
        <v>1</v>
      </c>
      <c r="X21" s="285">
        <v>81</v>
      </c>
      <c r="Y21" s="285"/>
      <c r="Z21" s="285">
        <v>16</v>
      </c>
      <c r="AA21" s="285"/>
      <c r="AB21" s="285"/>
      <c r="AC21" s="285">
        <v>24</v>
      </c>
      <c r="AD21" s="285"/>
      <c r="AE21" s="285">
        <v>1</v>
      </c>
      <c r="AF21" s="285"/>
      <c r="AG21" s="285">
        <v>32</v>
      </c>
      <c r="AH21" s="286">
        <v>16</v>
      </c>
      <c r="AI21" s="286"/>
      <c r="AJ21" s="286">
        <v>1</v>
      </c>
      <c r="AK21" s="286"/>
      <c r="AL21" s="286">
        <v>1</v>
      </c>
      <c r="AM21" s="286"/>
      <c r="AN21" s="286"/>
      <c r="AO21" s="286"/>
      <c r="AP21" s="286">
        <v>28</v>
      </c>
      <c r="AQ21" s="286">
        <v>8</v>
      </c>
      <c r="AR21" s="286"/>
      <c r="AS21" s="286">
        <v>1</v>
      </c>
      <c r="AT21" s="286"/>
      <c r="AU21" s="286"/>
      <c r="AV21" s="286"/>
      <c r="AW21" s="286">
        <v>1</v>
      </c>
      <c r="AX21" s="286"/>
      <c r="AY21" s="286">
        <v>1</v>
      </c>
      <c r="AZ21" s="286">
        <v>14</v>
      </c>
      <c r="BA21" s="286"/>
      <c r="BB21" s="286">
        <v>1</v>
      </c>
      <c r="BC21" s="286"/>
      <c r="BD21" s="286">
        <v>1</v>
      </c>
      <c r="BE21" s="286"/>
      <c r="BF21" s="286"/>
      <c r="BG21" s="286"/>
      <c r="BH21" s="286">
        <v>6</v>
      </c>
      <c r="BI21" s="286"/>
      <c r="BJ21" s="286"/>
      <c r="BK21" s="286">
        <v>1</v>
      </c>
      <c r="BL21" s="286"/>
      <c r="BM21" s="286"/>
      <c r="BN21" s="286">
        <v>5</v>
      </c>
      <c r="BO21" s="286"/>
      <c r="BP21" s="286">
        <v>1</v>
      </c>
      <c r="BQ21" s="286">
        <v>32</v>
      </c>
      <c r="BR21" s="286">
        <v>1</v>
      </c>
      <c r="BS21" s="286"/>
      <c r="BT21" s="286">
        <v>2</v>
      </c>
      <c r="BU21" s="286">
        <v>6</v>
      </c>
      <c r="BV21" s="286"/>
      <c r="BW21" s="286"/>
      <c r="BX21" s="286">
        <v>5</v>
      </c>
      <c r="BY21" s="286">
        <v>38</v>
      </c>
      <c r="BZ21" s="286"/>
      <c r="CA21" s="286">
        <v>20</v>
      </c>
      <c r="CB21" s="286"/>
      <c r="CC21" s="286"/>
      <c r="CD21" s="286">
        <v>12</v>
      </c>
      <c r="CE21" s="286"/>
      <c r="CF21" s="286">
        <v>1</v>
      </c>
      <c r="CG21" s="286">
        <v>4</v>
      </c>
      <c r="CH21" s="286">
        <v>21</v>
      </c>
      <c r="CI21" s="286">
        <v>1</v>
      </c>
      <c r="CJ21" s="286"/>
      <c r="CK21" s="286"/>
      <c r="CL21" s="286">
        <v>16</v>
      </c>
      <c r="CM21" s="143">
        <f t="shared" si="0"/>
        <v>244</v>
      </c>
      <c r="CN21" s="143">
        <f t="shared" si="1"/>
        <v>0</v>
      </c>
      <c r="CO21" s="143">
        <f t="shared" si="2"/>
        <v>2</v>
      </c>
      <c r="CP21" s="143">
        <f t="shared" si="2"/>
        <v>12</v>
      </c>
      <c r="CQ21" s="143">
        <f t="shared" si="3"/>
        <v>9</v>
      </c>
      <c r="CR21" s="143">
        <f t="shared" si="4"/>
        <v>11</v>
      </c>
      <c r="CS21" s="143">
        <f t="shared" si="5"/>
        <v>0</v>
      </c>
      <c r="CT21" s="143">
        <f t="shared" si="6"/>
        <v>1</v>
      </c>
      <c r="CU21" s="143">
        <f t="shared" si="7"/>
        <v>188</v>
      </c>
      <c r="CV21" s="143">
        <f t="shared" si="8"/>
        <v>0</v>
      </c>
      <c r="CW21" s="143">
        <f t="shared" si="9"/>
        <v>84</v>
      </c>
      <c r="CX21" s="143">
        <f t="shared" si="10"/>
        <v>0</v>
      </c>
      <c r="CY21" s="143">
        <f t="shared" si="10"/>
        <v>2</v>
      </c>
      <c r="CZ21" s="143">
        <f t="shared" si="11"/>
        <v>45</v>
      </c>
      <c r="DA21" s="143">
        <f t="shared" si="12"/>
        <v>0</v>
      </c>
      <c r="DB21" s="143">
        <f t="shared" si="13"/>
        <v>0</v>
      </c>
      <c r="DC21" s="143">
        <f t="shared" si="14"/>
        <v>28</v>
      </c>
      <c r="DD21" s="143">
        <f t="shared" si="15"/>
        <v>1</v>
      </c>
      <c r="DE21" s="201">
        <f t="shared" si="16"/>
        <v>77</v>
      </c>
    </row>
    <row r="22" spans="1:109" x14ac:dyDescent="0.3">
      <c r="A22" s="19" t="s">
        <v>17</v>
      </c>
      <c r="B22" s="16" t="s">
        <v>55</v>
      </c>
      <c r="C22" s="283">
        <v>3</v>
      </c>
      <c r="D22" s="284"/>
      <c r="E22" s="284"/>
      <c r="F22" s="284">
        <v>1</v>
      </c>
      <c r="G22" s="284"/>
      <c r="H22" s="284"/>
      <c r="I22" s="284">
        <v>1</v>
      </c>
      <c r="J22" s="284"/>
      <c r="K22" s="284">
        <v>1</v>
      </c>
      <c r="L22" s="284"/>
      <c r="M22" s="284"/>
      <c r="N22" s="284"/>
      <c r="O22" s="284"/>
      <c r="P22" s="285">
        <v>3</v>
      </c>
      <c r="Q22" s="285"/>
      <c r="R22" s="285"/>
      <c r="S22" s="285"/>
      <c r="T22" s="285">
        <v>1</v>
      </c>
      <c r="U22" s="285">
        <v>3</v>
      </c>
      <c r="V22" s="285"/>
      <c r="W22" s="285"/>
      <c r="X22" s="285"/>
      <c r="Y22" s="285"/>
      <c r="Z22" s="285">
        <v>9</v>
      </c>
      <c r="AA22" s="285"/>
      <c r="AB22" s="285"/>
      <c r="AC22" s="285"/>
      <c r="AD22" s="285"/>
      <c r="AE22" s="285">
        <v>3</v>
      </c>
      <c r="AF22" s="285"/>
      <c r="AG22" s="285"/>
      <c r="AH22" s="286">
        <v>3</v>
      </c>
      <c r="AI22" s="286"/>
      <c r="AJ22" s="286"/>
      <c r="AK22" s="286"/>
      <c r="AL22" s="286">
        <v>2</v>
      </c>
      <c r="AM22" s="286">
        <v>7</v>
      </c>
      <c r="AN22" s="286"/>
      <c r="AO22" s="286"/>
      <c r="AP22" s="286">
        <v>1</v>
      </c>
      <c r="AQ22" s="286">
        <v>9</v>
      </c>
      <c r="AR22" s="286"/>
      <c r="AS22" s="286"/>
      <c r="AT22" s="286"/>
      <c r="AU22" s="286"/>
      <c r="AV22" s="286"/>
      <c r="AW22" s="286">
        <v>3</v>
      </c>
      <c r="AX22" s="286"/>
      <c r="AY22" s="286"/>
      <c r="AZ22" s="286">
        <v>3</v>
      </c>
      <c r="BA22" s="286"/>
      <c r="BB22" s="286"/>
      <c r="BC22" s="286"/>
      <c r="BD22" s="286">
        <v>1</v>
      </c>
      <c r="BE22" s="286">
        <v>7</v>
      </c>
      <c r="BF22" s="286"/>
      <c r="BG22" s="286"/>
      <c r="BH22" s="286">
        <v>1</v>
      </c>
      <c r="BI22" s="286">
        <v>13</v>
      </c>
      <c r="BJ22" s="286"/>
      <c r="BK22" s="286"/>
      <c r="BL22" s="286"/>
      <c r="BM22" s="286"/>
      <c r="BN22" s="286">
        <v>3</v>
      </c>
      <c r="BO22" s="286"/>
      <c r="BP22" s="286"/>
      <c r="BQ22" s="286">
        <v>1</v>
      </c>
      <c r="BR22" s="286"/>
      <c r="BS22" s="286"/>
      <c r="BT22" s="286"/>
      <c r="BU22" s="286">
        <v>2</v>
      </c>
      <c r="BV22" s="286">
        <v>9</v>
      </c>
      <c r="BW22" s="286"/>
      <c r="BX22" s="286"/>
      <c r="BY22" s="286">
        <v>2</v>
      </c>
      <c r="BZ22" s="286"/>
      <c r="CA22" s="286"/>
      <c r="CB22" s="286"/>
      <c r="CC22" s="286"/>
      <c r="CD22" s="286"/>
      <c r="CE22" s="286"/>
      <c r="CF22" s="286"/>
      <c r="CG22" s="286"/>
      <c r="CH22" s="286"/>
      <c r="CI22" s="286"/>
      <c r="CJ22" s="286"/>
      <c r="CK22" s="286"/>
      <c r="CL22" s="286"/>
      <c r="CM22" s="143">
        <f t="shared" si="0"/>
        <v>13</v>
      </c>
      <c r="CN22" s="143">
        <f t="shared" si="1"/>
        <v>0</v>
      </c>
      <c r="CO22" s="143">
        <f t="shared" si="2"/>
        <v>0</v>
      </c>
      <c r="CP22" s="143">
        <f t="shared" si="2"/>
        <v>0</v>
      </c>
      <c r="CQ22" s="143">
        <f t="shared" si="3"/>
        <v>7</v>
      </c>
      <c r="CR22" s="143">
        <f t="shared" si="4"/>
        <v>17</v>
      </c>
      <c r="CS22" s="143">
        <f t="shared" si="5"/>
        <v>0</v>
      </c>
      <c r="CT22" s="143">
        <f t="shared" si="6"/>
        <v>0</v>
      </c>
      <c r="CU22" s="143">
        <f t="shared" si="7"/>
        <v>5</v>
      </c>
      <c r="CV22" s="143">
        <f t="shared" si="8"/>
        <v>0</v>
      </c>
      <c r="CW22" s="143">
        <f t="shared" si="9"/>
        <v>32</v>
      </c>
      <c r="CX22" s="143">
        <f t="shared" si="10"/>
        <v>0</v>
      </c>
      <c r="CY22" s="143">
        <f t="shared" si="10"/>
        <v>0</v>
      </c>
      <c r="CZ22" s="143">
        <f t="shared" si="11"/>
        <v>0</v>
      </c>
      <c r="DA22" s="143">
        <f t="shared" si="12"/>
        <v>0</v>
      </c>
      <c r="DB22" s="143">
        <f t="shared" si="13"/>
        <v>0</v>
      </c>
      <c r="DC22" s="143">
        <f t="shared" si="14"/>
        <v>9</v>
      </c>
      <c r="DD22" s="143">
        <f t="shared" si="15"/>
        <v>0</v>
      </c>
      <c r="DE22" s="201">
        <f t="shared" si="16"/>
        <v>0</v>
      </c>
    </row>
    <row r="23" spans="1:109" x14ac:dyDescent="0.3">
      <c r="A23" s="19" t="s">
        <v>17</v>
      </c>
      <c r="B23" s="16" t="s">
        <v>57</v>
      </c>
      <c r="C23" s="283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285"/>
      <c r="AA23" s="285"/>
      <c r="AB23" s="285"/>
      <c r="AC23" s="285"/>
      <c r="AD23" s="285"/>
      <c r="AE23" s="285"/>
      <c r="AF23" s="285"/>
      <c r="AG23" s="285">
        <v>1</v>
      </c>
      <c r="AH23" s="286"/>
      <c r="AI23" s="286"/>
      <c r="AJ23" s="286"/>
      <c r="AK23" s="286"/>
      <c r="AL23" s="286">
        <v>1</v>
      </c>
      <c r="AM23" s="286"/>
      <c r="AN23" s="286"/>
      <c r="AO23" s="286"/>
      <c r="AP23" s="286">
        <v>1</v>
      </c>
      <c r="AQ23" s="286"/>
      <c r="AR23" s="286"/>
      <c r="AS23" s="286"/>
      <c r="AT23" s="286"/>
      <c r="AU23" s="286"/>
      <c r="AV23" s="286"/>
      <c r="AW23" s="286"/>
      <c r="AX23" s="286"/>
      <c r="AY23" s="286">
        <v>3</v>
      </c>
      <c r="AZ23" s="286"/>
      <c r="BA23" s="286"/>
      <c r="BB23" s="286"/>
      <c r="BC23" s="286"/>
      <c r="BD23" s="286">
        <v>1</v>
      </c>
      <c r="BE23" s="286"/>
      <c r="BF23" s="286"/>
      <c r="BG23" s="286"/>
      <c r="BH23" s="286">
        <v>1</v>
      </c>
      <c r="BI23" s="286"/>
      <c r="BJ23" s="286"/>
      <c r="BK23" s="286"/>
      <c r="BL23" s="286"/>
      <c r="BM23" s="286"/>
      <c r="BN23" s="286"/>
      <c r="BO23" s="286"/>
      <c r="BP23" s="286">
        <v>2</v>
      </c>
      <c r="BQ23" s="286"/>
      <c r="BR23" s="286">
        <v>2</v>
      </c>
      <c r="BS23" s="286"/>
      <c r="BT23" s="286"/>
      <c r="BU23" s="286">
        <v>2</v>
      </c>
      <c r="BV23" s="286"/>
      <c r="BW23" s="286"/>
      <c r="BX23" s="286"/>
      <c r="BY23" s="286">
        <v>7</v>
      </c>
      <c r="BZ23" s="286"/>
      <c r="CA23" s="286"/>
      <c r="CB23" s="286"/>
      <c r="CC23" s="286">
        <v>1</v>
      </c>
      <c r="CD23" s="286">
        <v>6</v>
      </c>
      <c r="CE23" s="286"/>
      <c r="CF23" s="286"/>
      <c r="CG23" s="286"/>
      <c r="CH23" s="286"/>
      <c r="CI23" s="286">
        <v>4</v>
      </c>
      <c r="CJ23" s="286"/>
      <c r="CK23" s="286"/>
      <c r="CL23" s="286"/>
      <c r="CM23" s="143">
        <f t="shared" si="0"/>
        <v>0</v>
      </c>
      <c r="CN23" s="143">
        <f t="shared" si="1"/>
        <v>0</v>
      </c>
      <c r="CO23" s="143">
        <f t="shared" si="2"/>
        <v>0</v>
      </c>
      <c r="CP23" s="143">
        <f t="shared" si="2"/>
        <v>0</v>
      </c>
      <c r="CQ23" s="143">
        <f t="shared" si="3"/>
        <v>4</v>
      </c>
      <c r="CR23" s="143">
        <f t="shared" si="4"/>
        <v>0</v>
      </c>
      <c r="CS23" s="143">
        <f t="shared" si="5"/>
        <v>0</v>
      </c>
      <c r="CT23" s="143">
        <f t="shared" si="6"/>
        <v>0</v>
      </c>
      <c r="CU23" s="143">
        <f t="shared" si="7"/>
        <v>9</v>
      </c>
      <c r="CV23" s="143">
        <f t="shared" si="8"/>
        <v>0</v>
      </c>
      <c r="CW23" s="143">
        <f t="shared" si="9"/>
        <v>0</v>
      </c>
      <c r="CX23" s="143">
        <f t="shared" si="10"/>
        <v>0</v>
      </c>
      <c r="CY23" s="143">
        <f t="shared" si="10"/>
        <v>0</v>
      </c>
      <c r="CZ23" s="143">
        <f t="shared" si="11"/>
        <v>6</v>
      </c>
      <c r="DA23" s="143">
        <f t="shared" si="12"/>
        <v>0</v>
      </c>
      <c r="DB23" s="143">
        <f t="shared" si="13"/>
        <v>0</v>
      </c>
      <c r="DC23" s="143">
        <f t="shared" si="14"/>
        <v>0</v>
      </c>
      <c r="DD23" s="143">
        <f t="shared" si="15"/>
        <v>4</v>
      </c>
      <c r="DE23" s="201">
        <f t="shared" si="16"/>
        <v>6</v>
      </c>
    </row>
    <row r="24" spans="1:109" x14ac:dyDescent="0.3">
      <c r="A24" s="19" t="s">
        <v>59</v>
      </c>
      <c r="B24" s="16" t="s">
        <v>63</v>
      </c>
      <c r="C24" s="283">
        <v>371</v>
      </c>
      <c r="D24" s="284"/>
      <c r="E24" s="284">
        <v>13</v>
      </c>
      <c r="F24" s="284">
        <v>77</v>
      </c>
      <c r="G24" s="284">
        <v>1</v>
      </c>
      <c r="H24" s="284"/>
      <c r="I24" s="284">
        <v>240</v>
      </c>
      <c r="J24" s="284"/>
      <c r="K24" s="284">
        <v>145</v>
      </c>
      <c r="L24" s="284"/>
      <c r="M24" s="284">
        <v>12</v>
      </c>
      <c r="N24" s="284"/>
      <c r="O24" s="284">
        <v>144</v>
      </c>
      <c r="P24" s="285">
        <v>23</v>
      </c>
      <c r="Q24" s="285"/>
      <c r="R24" s="285"/>
      <c r="S24" s="285"/>
      <c r="T24" s="285">
        <v>71</v>
      </c>
      <c r="U24" s="285"/>
      <c r="V24" s="285">
        <v>4</v>
      </c>
      <c r="W24" s="285">
        <v>29</v>
      </c>
      <c r="X24" s="285">
        <v>163</v>
      </c>
      <c r="Y24" s="285"/>
      <c r="Z24" s="285">
        <v>69</v>
      </c>
      <c r="AA24" s="285">
        <v>20</v>
      </c>
      <c r="AB24" s="285">
        <v>1</v>
      </c>
      <c r="AC24" s="285">
        <v>1</v>
      </c>
      <c r="AD24" s="285">
        <v>18</v>
      </c>
      <c r="AE24" s="285">
        <v>89</v>
      </c>
      <c r="AF24" s="285">
        <v>1</v>
      </c>
      <c r="AG24" s="285">
        <v>51</v>
      </c>
      <c r="AH24" s="286">
        <v>72</v>
      </c>
      <c r="AI24" s="286"/>
      <c r="AJ24" s="286"/>
      <c r="AK24" s="286"/>
      <c r="AL24" s="286">
        <v>70</v>
      </c>
      <c r="AM24" s="286">
        <v>1</v>
      </c>
      <c r="AN24" s="286"/>
      <c r="AO24" s="286">
        <v>27</v>
      </c>
      <c r="AP24" s="286">
        <v>489</v>
      </c>
      <c r="AQ24" s="286">
        <v>82</v>
      </c>
      <c r="AR24" s="286">
        <v>86</v>
      </c>
      <c r="AS24" s="286">
        <v>2</v>
      </c>
      <c r="AT24" s="286">
        <v>1</v>
      </c>
      <c r="AU24" s="286">
        <v>31</v>
      </c>
      <c r="AV24" s="286">
        <v>4</v>
      </c>
      <c r="AW24" s="286">
        <v>99</v>
      </c>
      <c r="AX24" s="286"/>
      <c r="AY24" s="286">
        <v>67</v>
      </c>
      <c r="AZ24" s="286">
        <v>62</v>
      </c>
      <c r="BA24" s="286"/>
      <c r="BB24" s="286"/>
      <c r="BC24" s="286"/>
      <c r="BD24" s="286">
        <v>67</v>
      </c>
      <c r="BE24" s="286"/>
      <c r="BF24" s="286">
        <v>1</v>
      </c>
      <c r="BG24" s="286">
        <v>21</v>
      </c>
      <c r="BH24" s="286">
        <v>495</v>
      </c>
      <c r="BI24" s="286">
        <v>73</v>
      </c>
      <c r="BJ24" s="286">
        <v>65</v>
      </c>
      <c r="BK24" s="286">
        <v>3</v>
      </c>
      <c r="BL24" s="286">
        <v>1</v>
      </c>
      <c r="BM24" s="286">
        <v>9</v>
      </c>
      <c r="BN24" s="286">
        <v>127</v>
      </c>
      <c r="BO24" s="286"/>
      <c r="BP24" s="286">
        <v>98</v>
      </c>
      <c r="BQ24" s="286">
        <v>22</v>
      </c>
      <c r="BR24" s="286"/>
      <c r="BS24" s="286">
        <v>2</v>
      </c>
      <c r="BT24" s="286"/>
      <c r="BU24" s="286">
        <v>47</v>
      </c>
      <c r="BV24" s="286">
        <v>3</v>
      </c>
      <c r="BW24" s="286">
        <v>10</v>
      </c>
      <c r="BX24" s="286">
        <v>23</v>
      </c>
      <c r="BY24" s="286">
        <v>434</v>
      </c>
      <c r="BZ24" s="286"/>
      <c r="CA24" s="286">
        <v>38</v>
      </c>
      <c r="CB24" s="286">
        <v>90</v>
      </c>
      <c r="CC24" s="286">
        <v>1</v>
      </c>
      <c r="CD24" s="286">
        <v>1</v>
      </c>
      <c r="CE24" s="286"/>
      <c r="CF24" s="286">
        <v>12</v>
      </c>
      <c r="CG24" s="286">
        <v>1</v>
      </c>
      <c r="CH24" s="286">
        <v>289</v>
      </c>
      <c r="CI24" s="286"/>
      <c r="CJ24" s="286"/>
      <c r="CK24" s="286"/>
      <c r="CL24" s="286">
        <v>76</v>
      </c>
      <c r="CM24" s="143">
        <f t="shared" si="0"/>
        <v>550</v>
      </c>
      <c r="CN24" s="143">
        <f t="shared" si="1"/>
        <v>0</v>
      </c>
      <c r="CO24" s="143">
        <f t="shared" si="2"/>
        <v>2</v>
      </c>
      <c r="CP24" s="143">
        <f t="shared" si="2"/>
        <v>13</v>
      </c>
      <c r="CQ24" s="143">
        <f t="shared" si="3"/>
        <v>332</v>
      </c>
      <c r="CR24" s="143">
        <f t="shared" si="4"/>
        <v>2</v>
      </c>
      <c r="CS24" s="143">
        <f t="shared" si="5"/>
        <v>15</v>
      </c>
      <c r="CT24" s="143">
        <f t="shared" si="6"/>
        <v>77</v>
      </c>
      <c r="CU24" s="143">
        <f t="shared" si="7"/>
        <v>1821</v>
      </c>
      <c r="CV24" s="143">
        <f t="shared" si="8"/>
        <v>0</v>
      </c>
      <c r="CW24" s="143">
        <f t="shared" si="9"/>
        <v>407</v>
      </c>
      <c r="CX24" s="143">
        <f t="shared" si="10"/>
        <v>171</v>
      </c>
      <c r="CY24" s="143">
        <f t="shared" si="10"/>
        <v>6</v>
      </c>
      <c r="CZ24" s="143">
        <f t="shared" si="11"/>
        <v>4</v>
      </c>
      <c r="DA24" s="143">
        <f t="shared" si="12"/>
        <v>58</v>
      </c>
      <c r="DB24" s="143">
        <f t="shared" si="13"/>
        <v>4</v>
      </c>
      <c r="DC24" s="143">
        <f t="shared" si="14"/>
        <v>616</v>
      </c>
      <c r="DD24" s="143">
        <f t="shared" si="15"/>
        <v>1</v>
      </c>
      <c r="DE24" s="201">
        <f t="shared" si="16"/>
        <v>436</v>
      </c>
    </row>
    <row r="25" spans="1:109" x14ac:dyDescent="0.3">
      <c r="A25" s="19" t="s">
        <v>59</v>
      </c>
      <c r="B25" s="16" t="s">
        <v>64</v>
      </c>
      <c r="C25" s="283">
        <v>88</v>
      </c>
      <c r="D25" s="284"/>
      <c r="E25" s="284"/>
      <c r="F25" s="284">
        <v>38</v>
      </c>
      <c r="G25" s="284">
        <v>17</v>
      </c>
      <c r="H25" s="284"/>
      <c r="I25" s="284">
        <v>56</v>
      </c>
      <c r="J25" s="284"/>
      <c r="K25" s="284">
        <v>9</v>
      </c>
      <c r="L25" s="284"/>
      <c r="M25" s="284">
        <v>2</v>
      </c>
      <c r="N25" s="284"/>
      <c r="O25" s="284">
        <v>79</v>
      </c>
      <c r="P25" s="285">
        <v>180</v>
      </c>
      <c r="Q25" s="285"/>
      <c r="R25" s="285"/>
      <c r="S25" s="285"/>
      <c r="T25" s="285">
        <v>63</v>
      </c>
      <c r="U25" s="285"/>
      <c r="V25" s="285">
        <v>4</v>
      </c>
      <c r="W25" s="285">
        <v>27</v>
      </c>
      <c r="X25" s="285">
        <v>156</v>
      </c>
      <c r="Y25" s="285"/>
      <c r="Z25" s="285">
        <v>140</v>
      </c>
      <c r="AA25" s="285">
        <v>12</v>
      </c>
      <c r="AB25" s="285">
        <v>3</v>
      </c>
      <c r="AC25" s="285">
        <v>2</v>
      </c>
      <c r="AD25" s="285">
        <v>9</v>
      </c>
      <c r="AE25" s="285">
        <v>121</v>
      </c>
      <c r="AF25" s="285">
        <v>2</v>
      </c>
      <c r="AG25" s="285">
        <v>180</v>
      </c>
      <c r="AH25" s="286">
        <v>116</v>
      </c>
      <c r="AI25" s="286"/>
      <c r="AJ25" s="286"/>
      <c r="AK25" s="286"/>
      <c r="AL25" s="286">
        <v>105</v>
      </c>
      <c r="AM25" s="286"/>
      <c r="AN25" s="286">
        <v>1</v>
      </c>
      <c r="AO25" s="286">
        <v>26</v>
      </c>
      <c r="AP25" s="286">
        <v>420</v>
      </c>
      <c r="AQ25" s="286">
        <v>123</v>
      </c>
      <c r="AR25" s="286">
        <v>64</v>
      </c>
      <c r="AS25" s="286">
        <v>37</v>
      </c>
      <c r="AT25" s="286">
        <v>16</v>
      </c>
      <c r="AU25" s="286">
        <v>35</v>
      </c>
      <c r="AV25" s="286"/>
      <c r="AW25" s="286">
        <v>142</v>
      </c>
      <c r="AX25" s="286"/>
      <c r="AY25" s="286">
        <v>194</v>
      </c>
      <c r="AZ25" s="286">
        <v>177</v>
      </c>
      <c r="BA25" s="286"/>
      <c r="BB25" s="286"/>
      <c r="BC25" s="286"/>
      <c r="BD25" s="286">
        <v>120</v>
      </c>
      <c r="BE25" s="286"/>
      <c r="BF25" s="286">
        <v>4</v>
      </c>
      <c r="BG25" s="286">
        <v>27</v>
      </c>
      <c r="BH25" s="286">
        <v>457</v>
      </c>
      <c r="BI25" s="286">
        <v>147</v>
      </c>
      <c r="BJ25" s="286">
        <v>73</v>
      </c>
      <c r="BK25" s="286">
        <v>47</v>
      </c>
      <c r="BL25" s="286">
        <v>16</v>
      </c>
      <c r="BM25" s="286">
        <v>13</v>
      </c>
      <c r="BN25" s="286">
        <v>180</v>
      </c>
      <c r="BO25" s="286"/>
      <c r="BP25" s="286">
        <v>136</v>
      </c>
      <c r="BQ25" s="286"/>
      <c r="BR25" s="286"/>
      <c r="BS25" s="286"/>
      <c r="BT25" s="286"/>
      <c r="BU25" s="286">
        <v>76</v>
      </c>
      <c r="BV25" s="286">
        <v>1</v>
      </c>
      <c r="BW25" s="286"/>
      <c r="BX25" s="286">
        <v>22</v>
      </c>
      <c r="BY25" s="286">
        <v>547</v>
      </c>
      <c r="BZ25" s="286">
        <v>18</v>
      </c>
      <c r="CA25" s="286">
        <v>65</v>
      </c>
      <c r="CB25" s="286">
        <v>86</v>
      </c>
      <c r="CC25" s="286">
        <v>3</v>
      </c>
      <c r="CD25" s="286"/>
      <c r="CE25" s="286"/>
      <c r="CF25" s="286">
        <v>13</v>
      </c>
      <c r="CG25" s="286">
        <v>5</v>
      </c>
      <c r="CH25" s="286">
        <v>244</v>
      </c>
      <c r="CI25" s="286"/>
      <c r="CJ25" s="286"/>
      <c r="CK25" s="286"/>
      <c r="CL25" s="286"/>
      <c r="CM25" s="143">
        <f t="shared" si="0"/>
        <v>561</v>
      </c>
      <c r="CN25" s="143">
        <f t="shared" si="1"/>
        <v>0</v>
      </c>
      <c r="CO25" s="143">
        <f t="shared" si="2"/>
        <v>0</v>
      </c>
      <c r="CP25" s="143">
        <f t="shared" si="2"/>
        <v>0</v>
      </c>
      <c r="CQ25" s="143">
        <f t="shared" si="3"/>
        <v>402</v>
      </c>
      <c r="CR25" s="143">
        <f t="shared" si="4"/>
        <v>17</v>
      </c>
      <c r="CS25" s="143">
        <f t="shared" si="5"/>
        <v>9</v>
      </c>
      <c r="CT25" s="143">
        <f t="shared" si="6"/>
        <v>80</v>
      </c>
      <c r="CU25" s="143">
        <f t="shared" si="7"/>
        <v>1636</v>
      </c>
      <c r="CV25" s="143">
        <f t="shared" si="8"/>
        <v>0</v>
      </c>
      <c r="CW25" s="143">
        <f t="shared" si="9"/>
        <v>502</v>
      </c>
      <c r="CX25" s="143">
        <f t="shared" si="10"/>
        <v>149</v>
      </c>
      <c r="CY25" s="143">
        <f t="shared" si="10"/>
        <v>87</v>
      </c>
      <c r="CZ25" s="143">
        <f t="shared" si="11"/>
        <v>34</v>
      </c>
      <c r="DA25" s="143">
        <f t="shared" si="12"/>
        <v>57</v>
      </c>
      <c r="DB25" s="143">
        <f t="shared" si="13"/>
        <v>0</v>
      </c>
      <c r="DC25" s="143">
        <f t="shared" si="14"/>
        <v>689</v>
      </c>
      <c r="DD25" s="143">
        <f t="shared" si="15"/>
        <v>2</v>
      </c>
      <c r="DE25" s="201">
        <f t="shared" si="16"/>
        <v>589</v>
      </c>
    </row>
    <row r="26" spans="1:109" x14ac:dyDescent="0.3">
      <c r="A26" s="19" t="s">
        <v>59</v>
      </c>
      <c r="B26" s="16" t="s">
        <v>66</v>
      </c>
      <c r="C26" s="283">
        <v>32</v>
      </c>
      <c r="D26" s="284"/>
      <c r="E26" s="284"/>
      <c r="F26" s="284">
        <v>17</v>
      </c>
      <c r="G26" s="284">
        <v>15</v>
      </c>
      <c r="H26" s="284"/>
      <c r="I26" s="284">
        <v>15</v>
      </c>
      <c r="J26" s="284"/>
      <c r="K26" s="284">
        <v>12</v>
      </c>
      <c r="L26" s="284"/>
      <c r="M26" s="284"/>
      <c r="N26" s="284"/>
      <c r="O26" s="284">
        <v>47</v>
      </c>
      <c r="P26" s="285">
        <v>32</v>
      </c>
      <c r="Q26" s="285"/>
      <c r="R26" s="285"/>
      <c r="S26" s="285"/>
      <c r="T26" s="285">
        <v>17</v>
      </c>
      <c r="U26" s="285"/>
      <c r="V26" s="285">
        <v>5</v>
      </c>
      <c r="W26" s="285">
        <v>15</v>
      </c>
      <c r="X26" s="285">
        <v>29</v>
      </c>
      <c r="Y26" s="285"/>
      <c r="Z26" s="285">
        <v>95</v>
      </c>
      <c r="AA26" s="285">
        <v>10</v>
      </c>
      <c r="AB26" s="285"/>
      <c r="AC26" s="285">
        <v>2</v>
      </c>
      <c r="AD26" s="285">
        <v>10</v>
      </c>
      <c r="AE26" s="285">
        <v>55</v>
      </c>
      <c r="AF26" s="285">
        <v>2</v>
      </c>
      <c r="AG26" s="285">
        <v>56</v>
      </c>
      <c r="AH26" s="286">
        <v>54</v>
      </c>
      <c r="AI26" s="286"/>
      <c r="AJ26" s="286"/>
      <c r="AK26" s="286"/>
      <c r="AL26" s="286">
        <v>31</v>
      </c>
      <c r="AM26" s="286"/>
      <c r="AN26" s="286">
        <v>1</v>
      </c>
      <c r="AO26" s="286">
        <v>6</v>
      </c>
      <c r="AP26" s="286">
        <v>321</v>
      </c>
      <c r="AQ26" s="286">
        <v>109</v>
      </c>
      <c r="AR26" s="286">
        <v>25</v>
      </c>
      <c r="AS26" s="286">
        <v>25</v>
      </c>
      <c r="AT26" s="286"/>
      <c r="AU26" s="286">
        <v>22</v>
      </c>
      <c r="AV26" s="286"/>
      <c r="AW26" s="286">
        <v>62</v>
      </c>
      <c r="AX26" s="286"/>
      <c r="AY26" s="286">
        <v>81</v>
      </c>
      <c r="AZ26" s="286">
        <v>68</v>
      </c>
      <c r="BA26" s="286"/>
      <c r="BB26" s="286"/>
      <c r="BC26" s="286"/>
      <c r="BD26" s="286">
        <v>52</v>
      </c>
      <c r="BE26" s="286"/>
      <c r="BF26" s="286">
        <v>1</v>
      </c>
      <c r="BG26" s="286">
        <v>7</v>
      </c>
      <c r="BH26" s="286">
        <v>337</v>
      </c>
      <c r="BI26" s="286">
        <v>137</v>
      </c>
      <c r="BJ26" s="286">
        <v>35</v>
      </c>
      <c r="BK26" s="286">
        <v>40</v>
      </c>
      <c r="BL26" s="286"/>
      <c r="BM26" s="286">
        <v>16</v>
      </c>
      <c r="BN26" s="286">
        <v>94</v>
      </c>
      <c r="BO26" s="286"/>
      <c r="BP26" s="286">
        <v>33</v>
      </c>
      <c r="BQ26" s="286">
        <v>19</v>
      </c>
      <c r="BR26" s="286">
        <v>1</v>
      </c>
      <c r="BS26" s="286">
        <v>2</v>
      </c>
      <c r="BT26" s="286"/>
      <c r="BU26" s="286">
        <v>64</v>
      </c>
      <c r="BV26" s="286">
        <v>2</v>
      </c>
      <c r="BW26" s="286"/>
      <c r="BX26" s="286">
        <v>18</v>
      </c>
      <c r="BY26" s="286">
        <v>399</v>
      </c>
      <c r="BZ26" s="286">
        <v>21</v>
      </c>
      <c r="CA26" s="286">
        <v>50</v>
      </c>
      <c r="CB26" s="286">
        <v>44</v>
      </c>
      <c r="CC26" s="286">
        <v>6</v>
      </c>
      <c r="CD26" s="286"/>
      <c r="CE26" s="286"/>
      <c r="CF26" s="286">
        <v>24</v>
      </c>
      <c r="CG26" s="286"/>
      <c r="CH26" s="286">
        <v>132</v>
      </c>
      <c r="CI26" s="286"/>
      <c r="CJ26" s="286"/>
      <c r="CK26" s="286"/>
      <c r="CL26" s="286"/>
      <c r="CM26" s="143">
        <f t="shared" si="0"/>
        <v>205</v>
      </c>
      <c r="CN26" s="143">
        <f t="shared" si="1"/>
        <v>0</v>
      </c>
      <c r="CO26" s="143">
        <f t="shared" si="2"/>
        <v>2</v>
      </c>
      <c r="CP26" s="143">
        <f t="shared" si="2"/>
        <v>0</v>
      </c>
      <c r="CQ26" s="143">
        <f t="shared" si="3"/>
        <v>181</v>
      </c>
      <c r="CR26" s="143">
        <f t="shared" si="4"/>
        <v>15</v>
      </c>
      <c r="CS26" s="143">
        <f t="shared" si="5"/>
        <v>7</v>
      </c>
      <c r="CT26" s="143">
        <f t="shared" si="6"/>
        <v>28</v>
      </c>
      <c r="CU26" s="143">
        <f t="shared" si="7"/>
        <v>1101</v>
      </c>
      <c r="CV26" s="143">
        <f t="shared" si="8"/>
        <v>0</v>
      </c>
      <c r="CW26" s="143">
        <f t="shared" si="9"/>
        <v>424</v>
      </c>
      <c r="CX26" s="143">
        <f t="shared" si="10"/>
        <v>70</v>
      </c>
      <c r="CY26" s="143">
        <f t="shared" si="10"/>
        <v>65</v>
      </c>
      <c r="CZ26" s="143">
        <f t="shared" si="11"/>
        <v>2</v>
      </c>
      <c r="DA26" s="143">
        <f t="shared" si="12"/>
        <v>48</v>
      </c>
      <c r="DB26" s="143">
        <f t="shared" si="13"/>
        <v>0</v>
      </c>
      <c r="DC26" s="143">
        <f t="shared" si="14"/>
        <v>343</v>
      </c>
      <c r="DD26" s="143">
        <f t="shared" si="15"/>
        <v>2</v>
      </c>
      <c r="DE26" s="201">
        <f t="shared" si="16"/>
        <v>217</v>
      </c>
    </row>
    <row r="27" spans="1:109" x14ac:dyDescent="0.3">
      <c r="A27" s="19" t="s">
        <v>59</v>
      </c>
      <c r="B27" s="16" t="s">
        <v>68</v>
      </c>
      <c r="C27" s="283"/>
      <c r="D27" s="284"/>
      <c r="E27" s="284"/>
      <c r="F27" s="284">
        <v>2</v>
      </c>
      <c r="G27" s="284"/>
      <c r="H27" s="284"/>
      <c r="I27" s="284"/>
      <c r="J27" s="284"/>
      <c r="K27" s="284"/>
      <c r="L27" s="284"/>
      <c r="M27" s="284"/>
      <c r="N27" s="284">
        <v>1</v>
      </c>
      <c r="O27" s="284"/>
      <c r="P27" s="285">
        <v>4</v>
      </c>
      <c r="Q27" s="285"/>
      <c r="R27" s="285"/>
      <c r="S27" s="285"/>
      <c r="T27" s="285">
        <v>5</v>
      </c>
      <c r="U27" s="285"/>
      <c r="V27" s="285">
        <v>7</v>
      </c>
      <c r="W27" s="285">
        <v>10</v>
      </c>
      <c r="X27" s="285">
        <v>14</v>
      </c>
      <c r="Y27" s="285"/>
      <c r="Z27" s="285">
        <v>6</v>
      </c>
      <c r="AA27" s="285">
        <v>7</v>
      </c>
      <c r="AB27" s="285">
        <v>1</v>
      </c>
      <c r="AC27" s="285">
        <v>2</v>
      </c>
      <c r="AD27" s="285">
        <v>8</v>
      </c>
      <c r="AE27" s="285">
        <v>30</v>
      </c>
      <c r="AF27" s="285">
        <v>2</v>
      </c>
      <c r="AG27" s="285">
        <v>10</v>
      </c>
      <c r="AH27" s="286">
        <v>19</v>
      </c>
      <c r="AI27" s="286"/>
      <c r="AJ27" s="286"/>
      <c r="AK27" s="286"/>
      <c r="AL27" s="286">
        <v>5</v>
      </c>
      <c r="AM27" s="286"/>
      <c r="AN27" s="286"/>
      <c r="AO27" s="286">
        <v>8</v>
      </c>
      <c r="AP27" s="286">
        <v>74</v>
      </c>
      <c r="AQ27" s="286">
        <v>20</v>
      </c>
      <c r="AR27" s="286">
        <v>35</v>
      </c>
      <c r="AS27" s="286">
        <v>15</v>
      </c>
      <c r="AT27" s="286"/>
      <c r="AU27" s="286">
        <v>7</v>
      </c>
      <c r="AV27" s="286"/>
      <c r="AW27" s="286">
        <v>36</v>
      </c>
      <c r="AX27" s="286"/>
      <c r="AY27" s="286">
        <v>18</v>
      </c>
      <c r="AZ27" s="286">
        <v>28</v>
      </c>
      <c r="BA27" s="286"/>
      <c r="BB27" s="286"/>
      <c r="BC27" s="286"/>
      <c r="BD27" s="286">
        <v>6</v>
      </c>
      <c r="BE27" s="286"/>
      <c r="BF27" s="286">
        <v>1</v>
      </c>
      <c r="BG27" s="286">
        <v>2</v>
      </c>
      <c r="BH27" s="286">
        <v>83</v>
      </c>
      <c r="BI27" s="286">
        <v>3</v>
      </c>
      <c r="BJ27" s="286">
        <v>26</v>
      </c>
      <c r="BK27" s="286">
        <v>9</v>
      </c>
      <c r="BL27" s="286"/>
      <c r="BM27" s="286">
        <v>3</v>
      </c>
      <c r="BN27" s="286">
        <v>53</v>
      </c>
      <c r="BO27" s="286"/>
      <c r="BP27" s="286">
        <v>53</v>
      </c>
      <c r="BQ27" s="286">
        <v>1</v>
      </c>
      <c r="BR27" s="286"/>
      <c r="BS27" s="286"/>
      <c r="BT27" s="286"/>
      <c r="BU27" s="286">
        <v>7</v>
      </c>
      <c r="BV27" s="286">
        <v>1</v>
      </c>
      <c r="BW27" s="286">
        <v>1</v>
      </c>
      <c r="BX27" s="286">
        <v>7</v>
      </c>
      <c r="BY27" s="286">
        <v>86</v>
      </c>
      <c r="BZ27" s="286">
        <v>1</v>
      </c>
      <c r="CA27" s="286">
        <v>24</v>
      </c>
      <c r="CB27" s="286">
        <v>29</v>
      </c>
      <c r="CC27" s="286">
        <v>5</v>
      </c>
      <c r="CD27" s="286"/>
      <c r="CE27" s="286"/>
      <c r="CF27" s="286">
        <v>6</v>
      </c>
      <c r="CG27" s="286"/>
      <c r="CH27" s="286">
        <v>50</v>
      </c>
      <c r="CI27" s="286"/>
      <c r="CJ27" s="286"/>
      <c r="CK27" s="286"/>
      <c r="CL27" s="286">
        <v>47</v>
      </c>
      <c r="CM27" s="143">
        <f t="shared" si="0"/>
        <v>52</v>
      </c>
      <c r="CN27" s="143">
        <f t="shared" si="1"/>
        <v>0</v>
      </c>
      <c r="CO27" s="143">
        <f t="shared" si="2"/>
        <v>0</v>
      </c>
      <c r="CP27" s="143">
        <f t="shared" si="2"/>
        <v>0</v>
      </c>
      <c r="CQ27" s="143">
        <f t="shared" si="3"/>
        <v>25</v>
      </c>
      <c r="CR27" s="143">
        <f t="shared" si="4"/>
        <v>0</v>
      </c>
      <c r="CS27" s="143">
        <f t="shared" si="5"/>
        <v>9</v>
      </c>
      <c r="CT27" s="143">
        <f t="shared" si="6"/>
        <v>20</v>
      </c>
      <c r="CU27" s="143">
        <f t="shared" si="7"/>
        <v>257</v>
      </c>
      <c r="CV27" s="143">
        <f t="shared" si="8"/>
        <v>0</v>
      </c>
      <c r="CW27" s="143">
        <f t="shared" si="9"/>
        <v>54</v>
      </c>
      <c r="CX27" s="143">
        <f t="shared" si="10"/>
        <v>68</v>
      </c>
      <c r="CY27" s="143">
        <f t="shared" si="10"/>
        <v>25</v>
      </c>
      <c r="CZ27" s="143">
        <f t="shared" si="11"/>
        <v>2</v>
      </c>
      <c r="DA27" s="143">
        <f t="shared" si="12"/>
        <v>18</v>
      </c>
      <c r="DB27" s="143">
        <f t="shared" si="13"/>
        <v>0</v>
      </c>
      <c r="DC27" s="143">
        <f t="shared" si="14"/>
        <v>169</v>
      </c>
      <c r="DD27" s="143">
        <f t="shared" si="15"/>
        <v>3</v>
      </c>
      <c r="DE27" s="201">
        <f t="shared" si="16"/>
        <v>128</v>
      </c>
    </row>
    <row r="28" spans="1:109" x14ac:dyDescent="0.3">
      <c r="A28" s="19" t="s">
        <v>59</v>
      </c>
      <c r="B28" s="16" t="s">
        <v>72</v>
      </c>
      <c r="C28" s="283"/>
      <c r="D28" s="284"/>
      <c r="E28" s="284"/>
      <c r="F28" s="284"/>
      <c r="G28" s="284"/>
      <c r="H28" s="284"/>
      <c r="I28" s="284">
        <v>4</v>
      </c>
      <c r="J28" s="284"/>
      <c r="K28" s="284"/>
      <c r="L28" s="284"/>
      <c r="M28" s="284"/>
      <c r="N28" s="284"/>
      <c r="O28" s="284"/>
      <c r="P28" s="285"/>
      <c r="Q28" s="285"/>
      <c r="R28" s="285"/>
      <c r="S28" s="285"/>
      <c r="T28" s="285"/>
      <c r="U28" s="285"/>
      <c r="V28" s="285"/>
      <c r="W28" s="285">
        <v>4</v>
      </c>
      <c r="X28" s="285">
        <v>29</v>
      </c>
      <c r="Y28" s="285"/>
      <c r="Z28" s="285"/>
      <c r="AA28" s="285"/>
      <c r="AB28" s="285"/>
      <c r="AC28" s="285"/>
      <c r="AD28" s="285">
        <v>1</v>
      </c>
      <c r="AE28" s="285">
        <v>31</v>
      </c>
      <c r="AF28" s="285"/>
      <c r="AG28" s="285"/>
      <c r="AH28" s="286">
        <v>16</v>
      </c>
      <c r="AI28" s="286"/>
      <c r="AJ28" s="286"/>
      <c r="AK28" s="286"/>
      <c r="AL28" s="286">
        <v>2</v>
      </c>
      <c r="AM28" s="286"/>
      <c r="AN28" s="286"/>
      <c r="AO28" s="286">
        <v>22</v>
      </c>
      <c r="AP28" s="286">
        <v>59</v>
      </c>
      <c r="AQ28" s="286"/>
      <c r="AR28" s="286">
        <v>23</v>
      </c>
      <c r="AS28" s="286">
        <v>3</v>
      </c>
      <c r="AT28" s="286"/>
      <c r="AU28" s="286">
        <v>10</v>
      </c>
      <c r="AV28" s="286"/>
      <c r="AW28" s="286">
        <v>33</v>
      </c>
      <c r="AX28" s="286"/>
      <c r="AY28" s="286">
        <v>4</v>
      </c>
      <c r="AZ28" s="286">
        <v>14</v>
      </c>
      <c r="BA28" s="286"/>
      <c r="BB28" s="286"/>
      <c r="BC28" s="286"/>
      <c r="BD28" s="286">
        <v>3</v>
      </c>
      <c r="BE28" s="286"/>
      <c r="BF28" s="286"/>
      <c r="BG28" s="286">
        <v>22</v>
      </c>
      <c r="BH28" s="286">
        <v>86</v>
      </c>
      <c r="BI28" s="286"/>
      <c r="BJ28" s="286">
        <v>25</v>
      </c>
      <c r="BK28" s="286">
        <v>3</v>
      </c>
      <c r="BL28" s="286">
        <v>30</v>
      </c>
      <c r="BM28" s="286">
        <v>5</v>
      </c>
      <c r="BN28" s="286">
        <v>43</v>
      </c>
      <c r="BO28" s="286"/>
      <c r="BP28" s="286">
        <v>38</v>
      </c>
      <c r="BQ28" s="286">
        <v>60</v>
      </c>
      <c r="BR28" s="286">
        <v>1</v>
      </c>
      <c r="BS28" s="286"/>
      <c r="BT28" s="286"/>
      <c r="BU28" s="286">
        <v>8</v>
      </c>
      <c r="BV28" s="286"/>
      <c r="BW28" s="286"/>
      <c r="BX28" s="286">
        <v>24</v>
      </c>
      <c r="BY28" s="286">
        <v>87</v>
      </c>
      <c r="BZ28" s="286">
        <v>1</v>
      </c>
      <c r="CA28" s="286">
        <v>7</v>
      </c>
      <c r="CB28" s="286">
        <v>14</v>
      </c>
      <c r="CC28" s="286"/>
      <c r="CD28" s="286">
        <v>15</v>
      </c>
      <c r="CE28" s="286"/>
      <c r="CF28" s="286">
        <v>6</v>
      </c>
      <c r="CG28" s="286"/>
      <c r="CH28" s="286">
        <v>54</v>
      </c>
      <c r="CI28" s="286"/>
      <c r="CJ28" s="286"/>
      <c r="CK28" s="286"/>
      <c r="CL28" s="286">
        <v>28</v>
      </c>
      <c r="CM28" s="143">
        <f t="shared" si="0"/>
        <v>90</v>
      </c>
      <c r="CN28" s="143">
        <f t="shared" si="1"/>
        <v>0</v>
      </c>
      <c r="CO28" s="143">
        <f t="shared" si="2"/>
        <v>0</v>
      </c>
      <c r="CP28" s="143">
        <f t="shared" si="2"/>
        <v>0</v>
      </c>
      <c r="CQ28" s="143">
        <f t="shared" si="3"/>
        <v>13</v>
      </c>
      <c r="CR28" s="143">
        <f t="shared" si="4"/>
        <v>0</v>
      </c>
      <c r="CS28" s="143">
        <f t="shared" si="5"/>
        <v>0</v>
      </c>
      <c r="CT28" s="143">
        <f t="shared" si="6"/>
        <v>48</v>
      </c>
      <c r="CU28" s="143">
        <f t="shared" si="7"/>
        <v>265</v>
      </c>
      <c r="CV28" s="143">
        <f t="shared" si="8"/>
        <v>0</v>
      </c>
      <c r="CW28" s="143">
        <f t="shared" si="9"/>
        <v>8</v>
      </c>
      <c r="CX28" s="143">
        <f t="shared" si="10"/>
        <v>48</v>
      </c>
      <c r="CY28" s="143">
        <f t="shared" si="10"/>
        <v>6</v>
      </c>
      <c r="CZ28" s="143">
        <f t="shared" si="11"/>
        <v>45</v>
      </c>
      <c r="DA28" s="143">
        <f t="shared" si="12"/>
        <v>16</v>
      </c>
      <c r="DB28" s="143">
        <f t="shared" si="13"/>
        <v>0</v>
      </c>
      <c r="DC28" s="143">
        <f t="shared" si="14"/>
        <v>161</v>
      </c>
      <c r="DD28" s="143">
        <f t="shared" si="15"/>
        <v>0</v>
      </c>
      <c r="DE28" s="201">
        <f t="shared" si="16"/>
        <v>70</v>
      </c>
    </row>
    <row r="29" spans="1:109" x14ac:dyDescent="0.3">
      <c r="A29" s="19" t="s">
        <v>59</v>
      </c>
      <c r="B29" s="16" t="s">
        <v>74</v>
      </c>
      <c r="C29" s="283"/>
      <c r="D29" s="284"/>
      <c r="E29" s="284"/>
      <c r="F29" s="284">
        <v>1</v>
      </c>
      <c r="G29" s="284"/>
      <c r="H29" s="284"/>
      <c r="I29" s="284">
        <v>2</v>
      </c>
      <c r="J29" s="284"/>
      <c r="K29" s="284"/>
      <c r="L29" s="284"/>
      <c r="M29" s="284"/>
      <c r="N29" s="284"/>
      <c r="O29" s="284"/>
      <c r="P29" s="285">
        <v>4</v>
      </c>
      <c r="Q29" s="285"/>
      <c r="R29" s="285"/>
      <c r="S29" s="285"/>
      <c r="T29" s="285"/>
      <c r="U29" s="285"/>
      <c r="V29" s="285">
        <v>4</v>
      </c>
      <c r="W29" s="285">
        <v>2</v>
      </c>
      <c r="X29" s="285">
        <v>8</v>
      </c>
      <c r="Y29" s="285"/>
      <c r="Z29" s="285">
        <v>1</v>
      </c>
      <c r="AA29" s="285">
        <v>22</v>
      </c>
      <c r="AB29" s="285"/>
      <c r="AC29" s="285"/>
      <c r="AD29" s="285">
        <v>1</v>
      </c>
      <c r="AE29" s="285">
        <v>23</v>
      </c>
      <c r="AF29" s="285">
        <v>1</v>
      </c>
      <c r="AG29" s="285"/>
      <c r="AH29" s="286">
        <v>37</v>
      </c>
      <c r="AI29" s="286"/>
      <c r="AJ29" s="286"/>
      <c r="AK29" s="286"/>
      <c r="AL29" s="286">
        <v>15</v>
      </c>
      <c r="AM29" s="286"/>
      <c r="AN29" s="286"/>
      <c r="AO29" s="286">
        <v>28</v>
      </c>
      <c r="AP29" s="286">
        <v>167</v>
      </c>
      <c r="AQ29" s="286">
        <v>16</v>
      </c>
      <c r="AR29" s="286">
        <v>76</v>
      </c>
      <c r="AS29" s="286">
        <v>1</v>
      </c>
      <c r="AT29" s="286"/>
      <c r="AU29" s="286">
        <v>12</v>
      </c>
      <c r="AV29" s="286"/>
      <c r="AW29" s="286">
        <v>36</v>
      </c>
      <c r="AX29" s="286"/>
      <c r="AY29" s="286">
        <v>7</v>
      </c>
      <c r="AZ29" s="286">
        <v>30</v>
      </c>
      <c r="BA29" s="286"/>
      <c r="BB29" s="286"/>
      <c r="BC29" s="286"/>
      <c r="BD29" s="286">
        <v>15</v>
      </c>
      <c r="BE29" s="286"/>
      <c r="BF29" s="286">
        <v>2</v>
      </c>
      <c r="BG29" s="286">
        <v>44</v>
      </c>
      <c r="BH29" s="286">
        <v>275</v>
      </c>
      <c r="BI29" s="286">
        <v>2</v>
      </c>
      <c r="BJ29" s="286">
        <v>49</v>
      </c>
      <c r="BK29" s="286">
        <v>1</v>
      </c>
      <c r="BL29" s="286">
        <v>64</v>
      </c>
      <c r="BM29" s="286">
        <v>3</v>
      </c>
      <c r="BN29" s="286">
        <v>37</v>
      </c>
      <c r="BO29" s="286"/>
      <c r="BP29" s="286">
        <v>86</v>
      </c>
      <c r="BQ29" s="286">
        <v>106</v>
      </c>
      <c r="BR29" s="286">
        <v>1</v>
      </c>
      <c r="BS29" s="286"/>
      <c r="BT29" s="286"/>
      <c r="BU29" s="286">
        <v>7</v>
      </c>
      <c r="BV29" s="286">
        <v>1</v>
      </c>
      <c r="BW29" s="286">
        <v>1</v>
      </c>
      <c r="BX29" s="286">
        <v>43</v>
      </c>
      <c r="BY29" s="286">
        <v>248</v>
      </c>
      <c r="BZ29" s="286">
        <v>1</v>
      </c>
      <c r="CA29" s="286">
        <v>6</v>
      </c>
      <c r="CB29" s="286">
        <v>31</v>
      </c>
      <c r="CC29" s="286">
        <v>2</v>
      </c>
      <c r="CD29" s="286">
        <v>32</v>
      </c>
      <c r="CE29" s="286"/>
      <c r="CF29" s="286">
        <v>12</v>
      </c>
      <c r="CG29" s="286"/>
      <c r="CH29" s="286">
        <v>56</v>
      </c>
      <c r="CI29" s="286"/>
      <c r="CJ29" s="286"/>
      <c r="CK29" s="286"/>
      <c r="CL29" s="286">
        <v>60</v>
      </c>
      <c r="CM29" s="143">
        <f t="shared" si="0"/>
        <v>177</v>
      </c>
      <c r="CN29" s="143">
        <f t="shared" si="1"/>
        <v>0</v>
      </c>
      <c r="CO29" s="143">
        <f t="shared" si="2"/>
        <v>0</v>
      </c>
      <c r="CP29" s="143">
        <f t="shared" si="2"/>
        <v>0</v>
      </c>
      <c r="CQ29" s="143">
        <f t="shared" si="3"/>
        <v>38</v>
      </c>
      <c r="CR29" s="143">
        <f t="shared" si="4"/>
        <v>0</v>
      </c>
      <c r="CS29" s="143">
        <f t="shared" si="5"/>
        <v>7</v>
      </c>
      <c r="CT29" s="143">
        <f t="shared" si="6"/>
        <v>74</v>
      </c>
      <c r="CU29" s="143">
        <f t="shared" si="7"/>
        <v>700</v>
      </c>
      <c r="CV29" s="143">
        <f t="shared" si="8"/>
        <v>0</v>
      </c>
      <c r="CW29" s="143">
        <f t="shared" si="9"/>
        <v>26</v>
      </c>
      <c r="CX29" s="143">
        <f t="shared" si="10"/>
        <v>147</v>
      </c>
      <c r="CY29" s="143">
        <f t="shared" si="10"/>
        <v>2</v>
      </c>
      <c r="CZ29" s="143">
        <f t="shared" si="11"/>
        <v>96</v>
      </c>
      <c r="DA29" s="143">
        <f t="shared" si="12"/>
        <v>16</v>
      </c>
      <c r="DB29" s="143">
        <f t="shared" si="13"/>
        <v>0</v>
      </c>
      <c r="DC29" s="143">
        <f t="shared" si="14"/>
        <v>152</v>
      </c>
      <c r="DD29" s="143">
        <f t="shared" si="15"/>
        <v>1</v>
      </c>
      <c r="DE29" s="201">
        <f t="shared" si="16"/>
        <v>153</v>
      </c>
    </row>
    <row r="30" spans="1:109" x14ac:dyDescent="0.3">
      <c r="A30" s="19" t="s">
        <v>59</v>
      </c>
      <c r="B30" s="16" t="s">
        <v>76</v>
      </c>
      <c r="C30" s="283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284"/>
      <c r="P30" s="285"/>
      <c r="Q30" s="285"/>
      <c r="R30" s="285"/>
      <c r="S30" s="285"/>
      <c r="T30" s="285"/>
      <c r="U30" s="285"/>
      <c r="V30" s="285"/>
      <c r="W30" s="285">
        <v>1</v>
      </c>
      <c r="X30" s="285">
        <v>4</v>
      </c>
      <c r="Y30" s="285"/>
      <c r="Z30" s="285">
        <v>1</v>
      </c>
      <c r="AA30" s="285">
        <v>2</v>
      </c>
      <c r="AB30" s="285"/>
      <c r="AC30" s="285"/>
      <c r="AD30" s="285">
        <v>1</v>
      </c>
      <c r="AE30" s="285">
        <v>17</v>
      </c>
      <c r="AF30" s="285">
        <v>1</v>
      </c>
      <c r="AG30" s="285"/>
      <c r="AH30" s="286"/>
      <c r="AI30" s="286"/>
      <c r="AJ30" s="286"/>
      <c r="AK30" s="286"/>
      <c r="AL30" s="286">
        <v>4</v>
      </c>
      <c r="AM30" s="286"/>
      <c r="AN30" s="286">
        <v>1</v>
      </c>
      <c r="AO30" s="286">
        <v>1</v>
      </c>
      <c r="AP30" s="286">
        <v>32</v>
      </c>
      <c r="AQ30" s="286"/>
      <c r="AR30" s="286">
        <v>5</v>
      </c>
      <c r="AS30" s="286"/>
      <c r="AT30" s="286"/>
      <c r="AU30" s="286">
        <v>7</v>
      </c>
      <c r="AV30" s="286"/>
      <c r="AW30" s="286">
        <v>18</v>
      </c>
      <c r="AX30" s="286"/>
      <c r="AY30" s="286"/>
      <c r="AZ30" s="286"/>
      <c r="BA30" s="286"/>
      <c r="BB30" s="286"/>
      <c r="BC30" s="286"/>
      <c r="BD30" s="286">
        <v>4</v>
      </c>
      <c r="BE30" s="286"/>
      <c r="BF30" s="286">
        <v>1</v>
      </c>
      <c r="BG30" s="286">
        <v>2</v>
      </c>
      <c r="BH30" s="286">
        <v>34</v>
      </c>
      <c r="BI30" s="286"/>
      <c r="BJ30" s="286">
        <v>6</v>
      </c>
      <c r="BK30" s="286"/>
      <c r="BL30" s="286"/>
      <c r="BM30" s="286">
        <v>2</v>
      </c>
      <c r="BN30" s="286">
        <v>24</v>
      </c>
      <c r="BO30" s="286"/>
      <c r="BP30" s="286"/>
      <c r="BQ30" s="286"/>
      <c r="BR30" s="286">
        <v>1</v>
      </c>
      <c r="BS30" s="286"/>
      <c r="BT30" s="286"/>
      <c r="BU30" s="286">
        <v>7</v>
      </c>
      <c r="BV30" s="286"/>
      <c r="BW30" s="286"/>
      <c r="BX30" s="286">
        <v>1</v>
      </c>
      <c r="BY30" s="286">
        <v>55</v>
      </c>
      <c r="BZ30" s="286">
        <v>2</v>
      </c>
      <c r="CA30" s="286">
        <v>3</v>
      </c>
      <c r="CB30" s="286">
        <v>18</v>
      </c>
      <c r="CC30" s="286"/>
      <c r="CD30" s="286">
        <v>16</v>
      </c>
      <c r="CE30" s="286"/>
      <c r="CF30" s="286">
        <v>9</v>
      </c>
      <c r="CG30" s="286"/>
      <c r="CH30" s="286">
        <v>24</v>
      </c>
      <c r="CI30" s="286"/>
      <c r="CJ30" s="286"/>
      <c r="CK30" s="286"/>
      <c r="CL30" s="286">
        <v>16</v>
      </c>
      <c r="CM30" s="143">
        <f t="shared" si="0"/>
        <v>0</v>
      </c>
      <c r="CN30" s="143">
        <f t="shared" si="1"/>
        <v>0</v>
      </c>
      <c r="CO30" s="143">
        <f t="shared" si="2"/>
        <v>0</v>
      </c>
      <c r="CP30" s="143">
        <f t="shared" si="2"/>
        <v>0</v>
      </c>
      <c r="CQ30" s="143">
        <f t="shared" si="3"/>
        <v>15</v>
      </c>
      <c r="CR30" s="143">
        <f t="shared" si="4"/>
        <v>0</v>
      </c>
      <c r="CS30" s="143">
        <f t="shared" si="5"/>
        <v>2</v>
      </c>
      <c r="CT30" s="143">
        <f t="shared" si="6"/>
        <v>4</v>
      </c>
      <c r="CU30" s="143">
        <f t="shared" si="7"/>
        <v>125</v>
      </c>
      <c r="CV30" s="143">
        <f t="shared" si="8"/>
        <v>0</v>
      </c>
      <c r="CW30" s="143">
        <f t="shared" si="9"/>
        <v>6</v>
      </c>
      <c r="CX30" s="143">
        <f t="shared" si="10"/>
        <v>13</v>
      </c>
      <c r="CY30" s="143">
        <f t="shared" si="10"/>
        <v>0</v>
      </c>
      <c r="CZ30" s="143">
        <f t="shared" si="11"/>
        <v>16</v>
      </c>
      <c r="DA30" s="143">
        <f t="shared" si="12"/>
        <v>10</v>
      </c>
      <c r="DB30" s="143">
        <f t="shared" si="13"/>
        <v>0</v>
      </c>
      <c r="DC30" s="143">
        <f t="shared" si="14"/>
        <v>83</v>
      </c>
      <c r="DD30" s="143">
        <f t="shared" si="15"/>
        <v>1</v>
      </c>
      <c r="DE30" s="201">
        <f t="shared" si="16"/>
        <v>16</v>
      </c>
    </row>
    <row r="31" spans="1:109" x14ac:dyDescent="0.3">
      <c r="A31" s="19" t="s">
        <v>78</v>
      </c>
      <c r="B31" s="16" t="s">
        <v>82</v>
      </c>
      <c r="C31" s="283">
        <v>321</v>
      </c>
      <c r="D31" s="284"/>
      <c r="E31" s="284">
        <v>1</v>
      </c>
      <c r="F31" s="284">
        <v>57</v>
      </c>
      <c r="G31" s="284"/>
      <c r="H31" s="284">
        <v>1</v>
      </c>
      <c r="I31" s="284">
        <v>181</v>
      </c>
      <c r="J31" s="284"/>
      <c r="K31" s="284">
        <v>114</v>
      </c>
      <c r="L31" s="284"/>
      <c r="M31" s="284">
        <v>111</v>
      </c>
      <c r="N31" s="284">
        <v>2</v>
      </c>
      <c r="O31" s="284">
        <v>204</v>
      </c>
      <c r="P31" s="285">
        <v>18</v>
      </c>
      <c r="Q31" s="285"/>
      <c r="R31" s="285">
        <v>1</v>
      </c>
      <c r="S31" s="285">
        <v>36</v>
      </c>
      <c r="T31" s="285">
        <v>53</v>
      </c>
      <c r="U31" s="285"/>
      <c r="V31" s="285">
        <v>3</v>
      </c>
      <c r="W31" s="285">
        <v>24</v>
      </c>
      <c r="X31" s="285">
        <v>754</v>
      </c>
      <c r="Y31" s="285"/>
      <c r="Z31" s="285">
        <v>47</v>
      </c>
      <c r="AA31" s="285">
        <v>2</v>
      </c>
      <c r="AB31" s="285">
        <v>16</v>
      </c>
      <c r="AC31" s="285">
        <v>2</v>
      </c>
      <c r="AD31" s="285">
        <v>4</v>
      </c>
      <c r="AE31" s="285">
        <v>129</v>
      </c>
      <c r="AF31" s="285">
        <v>4</v>
      </c>
      <c r="AG31" s="285">
        <v>71</v>
      </c>
      <c r="AH31" s="286">
        <v>19</v>
      </c>
      <c r="AI31" s="286"/>
      <c r="AJ31" s="286">
        <v>1</v>
      </c>
      <c r="AK31" s="286">
        <v>65</v>
      </c>
      <c r="AL31" s="286">
        <v>95</v>
      </c>
      <c r="AM31" s="286"/>
      <c r="AN31" s="286">
        <v>6</v>
      </c>
      <c r="AO31" s="286">
        <v>44</v>
      </c>
      <c r="AP31" s="286">
        <v>896</v>
      </c>
      <c r="AQ31" s="286">
        <v>86</v>
      </c>
      <c r="AR31" s="286">
        <v>5</v>
      </c>
      <c r="AS31" s="286">
        <v>16</v>
      </c>
      <c r="AT31" s="286">
        <v>2</v>
      </c>
      <c r="AU31" s="286">
        <v>4</v>
      </c>
      <c r="AV31" s="286"/>
      <c r="AW31" s="286">
        <v>123</v>
      </c>
      <c r="AX31" s="286">
        <v>3</v>
      </c>
      <c r="AY31" s="286">
        <v>92</v>
      </c>
      <c r="AZ31" s="286">
        <v>41</v>
      </c>
      <c r="BA31" s="286"/>
      <c r="BB31" s="286">
        <v>1</v>
      </c>
      <c r="BC31" s="286">
        <v>70</v>
      </c>
      <c r="BD31" s="286">
        <v>97</v>
      </c>
      <c r="BE31" s="286">
        <v>10</v>
      </c>
      <c r="BF31" s="286">
        <v>8</v>
      </c>
      <c r="BG31" s="286">
        <v>44</v>
      </c>
      <c r="BH31" s="286">
        <v>948</v>
      </c>
      <c r="BI31" s="286">
        <v>94</v>
      </c>
      <c r="BJ31" s="286">
        <v>9</v>
      </c>
      <c r="BK31" s="286"/>
      <c r="BL31" s="286">
        <v>3</v>
      </c>
      <c r="BM31" s="286">
        <v>7</v>
      </c>
      <c r="BN31" s="286">
        <v>573</v>
      </c>
      <c r="BO31" s="286">
        <v>3</v>
      </c>
      <c r="BP31" s="286">
        <v>89</v>
      </c>
      <c r="BQ31" s="286">
        <v>69</v>
      </c>
      <c r="BR31" s="286"/>
      <c r="BS31" s="286"/>
      <c r="BT31" s="286">
        <v>117</v>
      </c>
      <c r="BU31" s="286">
        <v>129</v>
      </c>
      <c r="BV31" s="286">
        <v>10</v>
      </c>
      <c r="BW31" s="286">
        <v>8</v>
      </c>
      <c r="BX31" s="286">
        <v>38</v>
      </c>
      <c r="BY31" s="286">
        <v>872</v>
      </c>
      <c r="BZ31" s="286">
        <v>2</v>
      </c>
      <c r="CA31" s="286">
        <v>46</v>
      </c>
      <c r="CB31" s="286">
        <v>28</v>
      </c>
      <c r="CC31" s="286">
        <v>1</v>
      </c>
      <c r="CD31" s="286">
        <v>7</v>
      </c>
      <c r="CE31" s="286"/>
      <c r="CF31" s="286">
        <v>2</v>
      </c>
      <c r="CG31" s="286">
        <v>19</v>
      </c>
      <c r="CH31" s="286">
        <v>598</v>
      </c>
      <c r="CI31" s="286"/>
      <c r="CJ31" s="286">
        <v>1</v>
      </c>
      <c r="CK31" s="286"/>
      <c r="CL31" s="286">
        <v>36</v>
      </c>
      <c r="CM31" s="143">
        <f t="shared" si="0"/>
        <v>468</v>
      </c>
      <c r="CN31" s="143">
        <f t="shared" si="1"/>
        <v>0</v>
      </c>
      <c r="CO31" s="143">
        <f t="shared" si="2"/>
        <v>3</v>
      </c>
      <c r="CP31" s="143">
        <f t="shared" si="2"/>
        <v>289</v>
      </c>
      <c r="CQ31" s="143">
        <f t="shared" si="3"/>
        <v>431</v>
      </c>
      <c r="CR31" s="143">
        <f t="shared" si="4"/>
        <v>10</v>
      </c>
      <c r="CS31" s="143">
        <f t="shared" si="5"/>
        <v>26</v>
      </c>
      <c r="CT31" s="143">
        <f t="shared" si="6"/>
        <v>112</v>
      </c>
      <c r="CU31" s="143">
        <f t="shared" si="7"/>
        <v>3651</v>
      </c>
      <c r="CV31" s="143">
        <f t="shared" si="8"/>
        <v>0</v>
      </c>
      <c r="CW31" s="143">
        <f t="shared" si="9"/>
        <v>389</v>
      </c>
      <c r="CX31" s="143">
        <f t="shared" si="10"/>
        <v>16</v>
      </c>
      <c r="CY31" s="143">
        <f t="shared" si="10"/>
        <v>32</v>
      </c>
      <c r="CZ31" s="143">
        <f t="shared" si="11"/>
        <v>14</v>
      </c>
      <c r="DA31" s="143">
        <f t="shared" si="12"/>
        <v>15</v>
      </c>
      <c r="DB31" s="143">
        <f t="shared" si="13"/>
        <v>0</v>
      </c>
      <c r="DC31" s="143">
        <f t="shared" si="14"/>
        <v>1535</v>
      </c>
      <c r="DD31" s="143">
        <f t="shared" si="15"/>
        <v>12</v>
      </c>
      <c r="DE31" s="201">
        <f t="shared" si="16"/>
        <v>492</v>
      </c>
    </row>
    <row r="32" spans="1:109" x14ac:dyDescent="0.3">
      <c r="A32" s="19" t="s">
        <v>78</v>
      </c>
      <c r="B32" s="16" t="s">
        <v>83</v>
      </c>
      <c r="C32" s="283"/>
      <c r="D32" s="284"/>
      <c r="E32" s="284"/>
      <c r="F32" s="284">
        <v>104</v>
      </c>
      <c r="G32" s="284"/>
      <c r="H32" s="284">
        <v>1</v>
      </c>
      <c r="I32" s="284">
        <v>197</v>
      </c>
      <c r="J32" s="284"/>
      <c r="K32" s="284">
        <v>38</v>
      </c>
      <c r="L32" s="284"/>
      <c r="M32" s="284">
        <v>108</v>
      </c>
      <c r="N32" s="284">
        <v>4</v>
      </c>
      <c r="O32" s="284">
        <v>115</v>
      </c>
      <c r="P32" s="285">
        <v>24</v>
      </c>
      <c r="Q32" s="285"/>
      <c r="R32" s="285"/>
      <c r="S32" s="285">
        <v>18</v>
      </c>
      <c r="T32" s="285">
        <v>81</v>
      </c>
      <c r="U32" s="285"/>
      <c r="V32" s="285">
        <v>2</v>
      </c>
      <c r="W32" s="285">
        <v>35</v>
      </c>
      <c r="X32" s="285">
        <v>430</v>
      </c>
      <c r="Y32" s="285"/>
      <c r="Z32" s="285">
        <v>134</v>
      </c>
      <c r="AA32" s="285">
        <v>22</v>
      </c>
      <c r="AB32" s="285">
        <v>7</v>
      </c>
      <c r="AC32" s="285">
        <v>2</v>
      </c>
      <c r="AD32" s="285">
        <v>2</v>
      </c>
      <c r="AE32" s="285">
        <v>128</v>
      </c>
      <c r="AF32" s="285">
        <v>12</v>
      </c>
      <c r="AG32" s="285">
        <v>142</v>
      </c>
      <c r="AH32" s="286">
        <v>26</v>
      </c>
      <c r="AI32" s="286"/>
      <c r="AJ32" s="286"/>
      <c r="AK32" s="286">
        <v>24</v>
      </c>
      <c r="AL32" s="286">
        <v>92</v>
      </c>
      <c r="AM32" s="286"/>
      <c r="AN32" s="286">
        <v>3</v>
      </c>
      <c r="AO32" s="286">
        <v>34</v>
      </c>
      <c r="AP32" s="286">
        <v>370</v>
      </c>
      <c r="AQ32" s="286">
        <v>120</v>
      </c>
      <c r="AR32" s="286">
        <v>12</v>
      </c>
      <c r="AS32" s="286">
        <v>8</v>
      </c>
      <c r="AT32" s="286">
        <v>2</v>
      </c>
      <c r="AU32" s="286">
        <v>3</v>
      </c>
      <c r="AV32" s="286"/>
      <c r="AW32" s="286">
        <v>101</v>
      </c>
      <c r="AX32" s="286">
        <v>8</v>
      </c>
      <c r="AY32" s="286">
        <v>144</v>
      </c>
      <c r="AZ32" s="286">
        <v>26</v>
      </c>
      <c r="BA32" s="286"/>
      <c r="BB32" s="286"/>
      <c r="BC32" s="286">
        <v>27</v>
      </c>
      <c r="BD32" s="286">
        <v>88</v>
      </c>
      <c r="BE32" s="286">
        <v>6</v>
      </c>
      <c r="BF32" s="286">
        <v>4</v>
      </c>
      <c r="BG32" s="286">
        <v>18</v>
      </c>
      <c r="BH32" s="286">
        <v>435</v>
      </c>
      <c r="BI32" s="286">
        <v>100</v>
      </c>
      <c r="BJ32" s="286">
        <v>14</v>
      </c>
      <c r="BK32" s="286">
        <v>2</v>
      </c>
      <c r="BL32" s="286">
        <v>2</v>
      </c>
      <c r="BM32" s="286">
        <v>3</v>
      </c>
      <c r="BN32" s="286">
        <v>441</v>
      </c>
      <c r="BO32" s="286">
        <v>8</v>
      </c>
      <c r="BP32" s="286">
        <v>190</v>
      </c>
      <c r="BQ32" s="286">
        <v>47</v>
      </c>
      <c r="BR32" s="286"/>
      <c r="BS32" s="286">
        <v>11</v>
      </c>
      <c r="BT32" s="286">
        <v>43</v>
      </c>
      <c r="BU32" s="286">
        <v>106</v>
      </c>
      <c r="BV32" s="286">
        <v>10</v>
      </c>
      <c r="BW32" s="286">
        <v>3</v>
      </c>
      <c r="BX32" s="286">
        <v>14</v>
      </c>
      <c r="BY32" s="286">
        <v>484</v>
      </c>
      <c r="BZ32" s="286">
        <v>12</v>
      </c>
      <c r="CA32" s="286">
        <v>60</v>
      </c>
      <c r="CB32" s="286">
        <v>34</v>
      </c>
      <c r="CC32" s="286"/>
      <c r="CD32" s="286">
        <v>21</v>
      </c>
      <c r="CE32" s="286"/>
      <c r="CF32" s="286">
        <v>6</v>
      </c>
      <c r="CG32" s="286">
        <v>13</v>
      </c>
      <c r="CH32" s="286">
        <v>387</v>
      </c>
      <c r="CI32" s="286"/>
      <c r="CJ32" s="286"/>
      <c r="CK32" s="286"/>
      <c r="CL32" s="286">
        <v>84</v>
      </c>
      <c r="CM32" s="143">
        <f t="shared" si="0"/>
        <v>123</v>
      </c>
      <c r="CN32" s="143">
        <f t="shared" si="1"/>
        <v>0</v>
      </c>
      <c r="CO32" s="143">
        <f t="shared" si="2"/>
        <v>11</v>
      </c>
      <c r="CP32" s="143">
        <f t="shared" si="2"/>
        <v>112</v>
      </c>
      <c r="CQ32" s="143">
        <f t="shared" si="3"/>
        <v>471</v>
      </c>
      <c r="CR32" s="143">
        <f t="shared" si="4"/>
        <v>6</v>
      </c>
      <c r="CS32" s="143">
        <f t="shared" si="5"/>
        <v>13</v>
      </c>
      <c r="CT32" s="143">
        <f t="shared" si="6"/>
        <v>87</v>
      </c>
      <c r="CU32" s="143">
        <f t="shared" si="7"/>
        <v>1916</v>
      </c>
      <c r="CV32" s="143">
        <f t="shared" si="8"/>
        <v>0</v>
      </c>
      <c r="CW32" s="143">
        <f t="shared" si="9"/>
        <v>464</v>
      </c>
      <c r="CX32" s="143">
        <f t="shared" si="10"/>
        <v>48</v>
      </c>
      <c r="CY32" s="143">
        <f t="shared" si="10"/>
        <v>17</v>
      </c>
      <c r="CZ32" s="143">
        <f t="shared" si="11"/>
        <v>27</v>
      </c>
      <c r="DA32" s="143">
        <f t="shared" si="12"/>
        <v>8</v>
      </c>
      <c r="DB32" s="143">
        <f t="shared" si="13"/>
        <v>0</v>
      </c>
      <c r="DC32" s="143">
        <f t="shared" si="14"/>
        <v>1165</v>
      </c>
      <c r="DD32" s="143">
        <f t="shared" si="15"/>
        <v>32</v>
      </c>
      <c r="DE32" s="201">
        <f t="shared" si="16"/>
        <v>675</v>
      </c>
    </row>
    <row r="33" spans="1:109" x14ac:dyDescent="0.3">
      <c r="A33" s="19" t="s">
        <v>78</v>
      </c>
      <c r="B33" s="16" t="s">
        <v>87</v>
      </c>
      <c r="C33" s="283"/>
      <c r="D33" s="284"/>
      <c r="E33" s="284"/>
      <c r="F33" s="284">
        <v>13</v>
      </c>
      <c r="G33" s="284"/>
      <c r="H33" s="284">
        <v>1</v>
      </c>
      <c r="I33" s="284">
        <v>17</v>
      </c>
      <c r="J33" s="284"/>
      <c r="K33" s="284">
        <v>4</v>
      </c>
      <c r="L33" s="284"/>
      <c r="M33" s="284">
        <v>24</v>
      </c>
      <c r="N33" s="284"/>
      <c r="O33" s="284">
        <v>11</v>
      </c>
      <c r="P33" s="285">
        <v>14</v>
      </c>
      <c r="Q33" s="285"/>
      <c r="R33" s="285"/>
      <c r="S33" s="285"/>
      <c r="T33" s="285">
        <v>37</v>
      </c>
      <c r="U33" s="285"/>
      <c r="V33" s="285">
        <v>11</v>
      </c>
      <c r="W33" s="285">
        <v>7</v>
      </c>
      <c r="X33" s="285">
        <v>41</v>
      </c>
      <c r="Y33" s="285"/>
      <c r="Z33" s="285">
        <v>22</v>
      </c>
      <c r="AA33" s="285">
        <v>9</v>
      </c>
      <c r="AB33" s="285">
        <v>3</v>
      </c>
      <c r="AC33" s="285"/>
      <c r="AD33" s="285"/>
      <c r="AE33" s="285">
        <v>46</v>
      </c>
      <c r="AF33" s="285">
        <v>1</v>
      </c>
      <c r="AG33" s="285">
        <v>28</v>
      </c>
      <c r="AH33" s="286">
        <v>51</v>
      </c>
      <c r="AI33" s="286"/>
      <c r="AJ33" s="286"/>
      <c r="AK33" s="286">
        <v>13</v>
      </c>
      <c r="AL33" s="286">
        <v>75</v>
      </c>
      <c r="AM33" s="286"/>
      <c r="AN33" s="286">
        <v>10</v>
      </c>
      <c r="AO33" s="286">
        <v>13</v>
      </c>
      <c r="AP33" s="286">
        <v>102</v>
      </c>
      <c r="AQ33" s="286">
        <v>25</v>
      </c>
      <c r="AR33" s="286">
        <v>17</v>
      </c>
      <c r="AS33" s="286">
        <v>4</v>
      </c>
      <c r="AT33" s="286"/>
      <c r="AU33" s="286"/>
      <c r="AV33" s="286"/>
      <c r="AW33" s="286">
        <v>65</v>
      </c>
      <c r="AX33" s="286"/>
      <c r="AY33" s="286">
        <v>42</v>
      </c>
      <c r="AZ33" s="286">
        <v>51</v>
      </c>
      <c r="BA33" s="286"/>
      <c r="BB33" s="286"/>
      <c r="BC33" s="286">
        <v>13</v>
      </c>
      <c r="BD33" s="286">
        <v>59</v>
      </c>
      <c r="BE33" s="286"/>
      <c r="BF33" s="286">
        <v>11</v>
      </c>
      <c r="BG33" s="286">
        <v>12</v>
      </c>
      <c r="BH33" s="286">
        <v>78</v>
      </c>
      <c r="BI33" s="286">
        <v>26</v>
      </c>
      <c r="BJ33" s="286">
        <v>13</v>
      </c>
      <c r="BK33" s="286">
        <v>1</v>
      </c>
      <c r="BL33" s="286">
        <v>2</v>
      </c>
      <c r="BM33" s="286"/>
      <c r="BN33" s="286">
        <v>358</v>
      </c>
      <c r="BO33" s="286"/>
      <c r="BP33" s="286">
        <v>97</v>
      </c>
      <c r="BQ33" s="286">
        <v>13</v>
      </c>
      <c r="BR33" s="286">
        <v>1</v>
      </c>
      <c r="BS33" s="286">
        <v>7</v>
      </c>
      <c r="BT33" s="286">
        <v>52</v>
      </c>
      <c r="BU33" s="286">
        <v>14</v>
      </c>
      <c r="BV33" s="286"/>
      <c r="BW33" s="286">
        <v>9</v>
      </c>
      <c r="BX33" s="286">
        <v>1</v>
      </c>
      <c r="BY33" s="286">
        <v>197</v>
      </c>
      <c r="BZ33" s="286">
        <v>7</v>
      </c>
      <c r="CA33" s="286">
        <v>52</v>
      </c>
      <c r="CB33" s="286">
        <v>72</v>
      </c>
      <c r="CC33" s="286"/>
      <c r="CD33" s="286">
        <v>7</v>
      </c>
      <c r="CE33" s="286"/>
      <c r="CF33" s="286"/>
      <c r="CG33" s="286"/>
      <c r="CH33" s="286">
        <v>226</v>
      </c>
      <c r="CI33" s="286"/>
      <c r="CJ33" s="286">
        <v>2</v>
      </c>
      <c r="CK33" s="286"/>
      <c r="CL33" s="286">
        <v>33</v>
      </c>
      <c r="CM33" s="143">
        <f t="shared" si="0"/>
        <v>129</v>
      </c>
      <c r="CN33" s="143">
        <f t="shared" si="1"/>
        <v>0</v>
      </c>
      <c r="CO33" s="143">
        <f t="shared" si="2"/>
        <v>7</v>
      </c>
      <c r="CP33" s="143">
        <f t="shared" si="2"/>
        <v>78</v>
      </c>
      <c r="CQ33" s="143">
        <f t="shared" si="3"/>
        <v>198</v>
      </c>
      <c r="CR33" s="143">
        <f t="shared" si="4"/>
        <v>0</v>
      </c>
      <c r="CS33" s="143">
        <f t="shared" si="5"/>
        <v>42</v>
      </c>
      <c r="CT33" s="143">
        <f t="shared" si="6"/>
        <v>32</v>
      </c>
      <c r="CU33" s="143">
        <f t="shared" si="7"/>
        <v>435</v>
      </c>
      <c r="CV33" s="143">
        <f t="shared" si="8"/>
        <v>0</v>
      </c>
      <c r="CW33" s="143">
        <f t="shared" si="9"/>
        <v>136</v>
      </c>
      <c r="CX33" s="143">
        <f t="shared" si="10"/>
        <v>39</v>
      </c>
      <c r="CY33" s="143">
        <f t="shared" si="10"/>
        <v>8</v>
      </c>
      <c r="CZ33" s="143">
        <f t="shared" si="11"/>
        <v>9</v>
      </c>
      <c r="DA33" s="143">
        <f t="shared" si="12"/>
        <v>0</v>
      </c>
      <c r="DB33" s="143">
        <f t="shared" si="13"/>
        <v>0</v>
      </c>
      <c r="DC33" s="143">
        <f t="shared" si="14"/>
        <v>721</v>
      </c>
      <c r="DD33" s="143">
        <f t="shared" si="15"/>
        <v>1</v>
      </c>
      <c r="DE33" s="201">
        <f t="shared" si="16"/>
        <v>211</v>
      </c>
    </row>
    <row r="34" spans="1:109" x14ac:dyDescent="0.3">
      <c r="A34" s="19" t="s">
        <v>78</v>
      </c>
      <c r="B34" s="16" t="s">
        <v>88</v>
      </c>
      <c r="C34" s="283">
        <v>7</v>
      </c>
      <c r="D34" s="284"/>
      <c r="E34" s="284"/>
      <c r="F34" s="284">
        <v>37</v>
      </c>
      <c r="G34" s="284"/>
      <c r="H34" s="284"/>
      <c r="I34" s="284">
        <v>141</v>
      </c>
      <c r="J34" s="284"/>
      <c r="K34" s="284">
        <v>33</v>
      </c>
      <c r="L34" s="284"/>
      <c r="M34" s="284">
        <v>101</v>
      </c>
      <c r="N34" s="284">
        <v>8</v>
      </c>
      <c r="O34" s="284">
        <v>82</v>
      </c>
      <c r="P34" s="285">
        <v>36</v>
      </c>
      <c r="Q34" s="285"/>
      <c r="R34" s="285">
        <v>1</v>
      </c>
      <c r="S34" s="285"/>
      <c r="T34" s="285">
        <v>75</v>
      </c>
      <c r="U34" s="285"/>
      <c r="V34" s="285">
        <v>7</v>
      </c>
      <c r="W34" s="285">
        <v>16</v>
      </c>
      <c r="X34" s="285">
        <v>127</v>
      </c>
      <c r="Y34" s="285"/>
      <c r="Z34" s="285">
        <v>60</v>
      </c>
      <c r="AA34" s="285">
        <v>14</v>
      </c>
      <c r="AB34" s="285">
        <v>7</v>
      </c>
      <c r="AC34" s="285"/>
      <c r="AD34" s="285">
        <v>6</v>
      </c>
      <c r="AE34" s="285">
        <v>54</v>
      </c>
      <c r="AF34" s="285">
        <v>5</v>
      </c>
      <c r="AG34" s="285">
        <v>85</v>
      </c>
      <c r="AH34" s="286">
        <v>71</v>
      </c>
      <c r="AI34" s="286"/>
      <c r="AJ34" s="286"/>
      <c r="AK34" s="286">
        <v>6</v>
      </c>
      <c r="AL34" s="286">
        <v>194</v>
      </c>
      <c r="AM34" s="286"/>
      <c r="AN34" s="286">
        <v>6</v>
      </c>
      <c r="AO34" s="286">
        <v>21</v>
      </c>
      <c r="AP34" s="286">
        <v>298</v>
      </c>
      <c r="AQ34" s="286">
        <v>78</v>
      </c>
      <c r="AR34" s="286">
        <v>16</v>
      </c>
      <c r="AS34" s="286">
        <v>7</v>
      </c>
      <c r="AT34" s="286"/>
      <c r="AU34" s="286">
        <v>16</v>
      </c>
      <c r="AV34" s="286"/>
      <c r="AW34" s="286">
        <v>94</v>
      </c>
      <c r="AX34" s="286">
        <v>5</v>
      </c>
      <c r="AY34" s="286">
        <v>138</v>
      </c>
      <c r="AZ34" s="286">
        <v>107</v>
      </c>
      <c r="BA34" s="286"/>
      <c r="BB34" s="286"/>
      <c r="BC34" s="286">
        <v>6</v>
      </c>
      <c r="BD34" s="286">
        <v>162</v>
      </c>
      <c r="BE34" s="286"/>
      <c r="BF34" s="286">
        <v>12</v>
      </c>
      <c r="BG34" s="286">
        <v>29</v>
      </c>
      <c r="BH34" s="286">
        <v>208</v>
      </c>
      <c r="BI34" s="286">
        <v>77</v>
      </c>
      <c r="BJ34" s="286">
        <v>31</v>
      </c>
      <c r="BK34" s="286">
        <v>4</v>
      </c>
      <c r="BL34" s="286">
        <v>2</v>
      </c>
      <c r="BM34" s="286">
        <v>20</v>
      </c>
      <c r="BN34" s="286">
        <v>427</v>
      </c>
      <c r="BO34" s="286">
        <v>5</v>
      </c>
      <c r="BP34" s="286">
        <v>209</v>
      </c>
      <c r="BQ34" s="286">
        <v>33</v>
      </c>
      <c r="BR34" s="286"/>
      <c r="BS34" s="286"/>
      <c r="BT34" s="286">
        <v>21</v>
      </c>
      <c r="BU34" s="286">
        <v>54</v>
      </c>
      <c r="BV34" s="286"/>
      <c r="BW34" s="286">
        <v>11</v>
      </c>
      <c r="BX34" s="286">
        <v>37</v>
      </c>
      <c r="BY34" s="286">
        <v>289</v>
      </c>
      <c r="BZ34" s="286">
        <v>1</v>
      </c>
      <c r="CA34" s="286">
        <v>94</v>
      </c>
      <c r="CB34" s="286">
        <v>10</v>
      </c>
      <c r="CC34" s="286"/>
      <c r="CD34" s="286">
        <v>5</v>
      </c>
      <c r="CE34" s="286"/>
      <c r="CF34" s="286">
        <v>25</v>
      </c>
      <c r="CG34" s="286"/>
      <c r="CH34" s="286">
        <v>306</v>
      </c>
      <c r="CI34" s="286"/>
      <c r="CJ34" s="286"/>
      <c r="CK34" s="286"/>
      <c r="CL34" s="286">
        <v>85</v>
      </c>
      <c r="CM34" s="143">
        <f t="shared" si="0"/>
        <v>254</v>
      </c>
      <c r="CN34" s="143">
        <f t="shared" si="1"/>
        <v>0</v>
      </c>
      <c r="CO34" s="143">
        <f t="shared" si="2"/>
        <v>1</v>
      </c>
      <c r="CP34" s="143">
        <f t="shared" si="2"/>
        <v>33</v>
      </c>
      <c r="CQ34" s="143">
        <f t="shared" si="3"/>
        <v>522</v>
      </c>
      <c r="CR34" s="143">
        <f t="shared" si="4"/>
        <v>0</v>
      </c>
      <c r="CS34" s="143">
        <f t="shared" si="5"/>
        <v>36</v>
      </c>
      <c r="CT34" s="143">
        <f t="shared" si="6"/>
        <v>66</v>
      </c>
      <c r="CU34" s="143">
        <f t="shared" si="7"/>
        <v>1063</v>
      </c>
      <c r="CV34" s="143">
        <f t="shared" si="8"/>
        <v>0</v>
      </c>
      <c r="CW34" s="143">
        <f t="shared" si="9"/>
        <v>343</v>
      </c>
      <c r="CX34" s="143">
        <f t="shared" si="10"/>
        <v>61</v>
      </c>
      <c r="CY34" s="143">
        <f t="shared" si="10"/>
        <v>18</v>
      </c>
      <c r="CZ34" s="143">
        <f t="shared" si="11"/>
        <v>7</v>
      </c>
      <c r="DA34" s="143">
        <f t="shared" si="12"/>
        <v>42</v>
      </c>
      <c r="DB34" s="143">
        <f t="shared" si="13"/>
        <v>0</v>
      </c>
      <c r="DC34" s="143">
        <f t="shared" si="14"/>
        <v>982</v>
      </c>
      <c r="DD34" s="143">
        <f t="shared" si="15"/>
        <v>23</v>
      </c>
      <c r="DE34" s="201">
        <f t="shared" si="16"/>
        <v>599</v>
      </c>
    </row>
    <row r="35" spans="1:109" x14ac:dyDescent="0.3">
      <c r="A35" s="19" t="s">
        <v>78</v>
      </c>
      <c r="B35" s="16" t="s">
        <v>92</v>
      </c>
      <c r="C35" s="283"/>
      <c r="D35" s="284"/>
      <c r="E35" s="284"/>
      <c r="F35" s="284">
        <v>5</v>
      </c>
      <c r="G35" s="284"/>
      <c r="H35" s="284"/>
      <c r="I35" s="284">
        <v>42</v>
      </c>
      <c r="J35" s="284"/>
      <c r="K35" s="284"/>
      <c r="L35" s="284"/>
      <c r="M35" s="284">
        <v>26</v>
      </c>
      <c r="N35" s="284"/>
      <c r="O35" s="284">
        <v>3</v>
      </c>
      <c r="P35" s="285"/>
      <c r="Q35" s="285"/>
      <c r="R35" s="285"/>
      <c r="S35" s="285"/>
      <c r="T35" s="285">
        <v>6</v>
      </c>
      <c r="U35" s="285"/>
      <c r="V35" s="285">
        <v>3</v>
      </c>
      <c r="W35" s="285">
        <v>10</v>
      </c>
      <c r="X35" s="285">
        <v>58</v>
      </c>
      <c r="Y35" s="285"/>
      <c r="Z35" s="285">
        <v>1</v>
      </c>
      <c r="AA35" s="285">
        <v>5</v>
      </c>
      <c r="AB35" s="285"/>
      <c r="AC35" s="285"/>
      <c r="AD35" s="285">
        <v>7</v>
      </c>
      <c r="AE35" s="285">
        <v>38</v>
      </c>
      <c r="AF35" s="285">
        <v>1</v>
      </c>
      <c r="AG35" s="285"/>
      <c r="AH35" s="286"/>
      <c r="AI35" s="286"/>
      <c r="AJ35" s="286"/>
      <c r="AK35" s="286"/>
      <c r="AL35" s="286">
        <v>15</v>
      </c>
      <c r="AM35" s="286"/>
      <c r="AN35" s="286">
        <v>4</v>
      </c>
      <c r="AO35" s="286">
        <v>6</v>
      </c>
      <c r="AP35" s="286">
        <v>76</v>
      </c>
      <c r="AQ35" s="286">
        <v>2</v>
      </c>
      <c r="AR35" s="286">
        <v>2</v>
      </c>
      <c r="AS35" s="286"/>
      <c r="AT35" s="286"/>
      <c r="AU35" s="286">
        <v>2</v>
      </c>
      <c r="AV35" s="286"/>
      <c r="AW35" s="286">
        <v>34</v>
      </c>
      <c r="AX35" s="286"/>
      <c r="AY35" s="286">
        <v>1</v>
      </c>
      <c r="AZ35" s="286"/>
      <c r="BA35" s="286"/>
      <c r="BB35" s="286"/>
      <c r="BC35" s="286"/>
      <c r="BD35" s="286">
        <v>11</v>
      </c>
      <c r="BE35" s="286"/>
      <c r="BF35" s="286">
        <v>7</v>
      </c>
      <c r="BG35" s="286">
        <v>6</v>
      </c>
      <c r="BH35" s="286">
        <v>114</v>
      </c>
      <c r="BI35" s="286">
        <v>3</v>
      </c>
      <c r="BJ35" s="286">
        <v>5</v>
      </c>
      <c r="BK35" s="286"/>
      <c r="BL35" s="286">
        <v>2</v>
      </c>
      <c r="BM35" s="286">
        <v>1</v>
      </c>
      <c r="BN35" s="286">
        <v>102</v>
      </c>
      <c r="BO35" s="286"/>
      <c r="BP35" s="286">
        <v>1</v>
      </c>
      <c r="BQ35" s="286"/>
      <c r="BR35" s="286"/>
      <c r="BS35" s="286"/>
      <c r="BT35" s="286"/>
      <c r="BU35" s="286">
        <v>28</v>
      </c>
      <c r="BV35" s="286"/>
      <c r="BW35" s="286">
        <v>3</v>
      </c>
      <c r="BX35" s="286">
        <v>1</v>
      </c>
      <c r="BY35" s="286">
        <v>144</v>
      </c>
      <c r="BZ35" s="286"/>
      <c r="CA35" s="286">
        <v>1</v>
      </c>
      <c r="CB35" s="286">
        <v>14</v>
      </c>
      <c r="CC35" s="286"/>
      <c r="CD35" s="286">
        <v>5</v>
      </c>
      <c r="CE35" s="286"/>
      <c r="CF35" s="286"/>
      <c r="CG35" s="286"/>
      <c r="CH35" s="286">
        <v>53</v>
      </c>
      <c r="CI35" s="286"/>
      <c r="CJ35" s="286"/>
      <c r="CK35" s="286"/>
      <c r="CL35" s="286">
        <v>1</v>
      </c>
      <c r="CM35" s="143">
        <f t="shared" si="0"/>
        <v>0</v>
      </c>
      <c r="CN35" s="143">
        <f t="shared" si="1"/>
        <v>0</v>
      </c>
      <c r="CO35" s="143">
        <f t="shared" si="2"/>
        <v>0</v>
      </c>
      <c r="CP35" s="143">
        <f t="shared" si="2"/>
        <v>0</v>
      </c>
      <c r="CQ35" s="143">
        <f t="shared" si="3"/>
        <v>65</v>
      </c>
      <c r="CR35" s="143">
        <f t="shared" si="4"/>
        <v>0</v>
      </c>
      <c r="CS35" s="143">
        <f t="shared" si="5"/>
        <v>17</v>
      </c>
      <c r="CT35" s="143">
        <f t="shared" si="6"/>
        <v>22</v>
      </c>
      <c r="CU35" s="143">
        <f t="shared" si="7"/>
        <v>434</v>
      </c>
      <c r="CV35" s="143">
        <f t="shared" si="8"/>
        <v>0</v>
      </c>
      <c r="CW35" s="143">
        <f t="shared" si="9"/>
        <v>7</v>
      </c>
      <c r="CX35" s="143">
        <f t="shared" si="10"/>
        <v>12</v>
      </c>
      <c r="CY35" s="143">
        <f t="shared" si="10"/>
        <v>0</v>
      </c>
      <c r="CZ35" s="143">
        <f t="shared" si="11"/>
        <v>7</v>
      </c>
      <c r="DA35" s="143">
        <f t="shared" si="12"/>
        <v>10</v>
      </c>
      <c r="DB35" s="143">
        <f t="shared" si="13"/>
        <v>0</v>
      </c>
      <c r="DC35" s="143">
        <f t="shared" si="14"/>
        <v>253</v>
      </c>
      <c r="DD35" s="143">
        <f t="shared" si="15"/>
        <v>1</v>
      </c>
      <c r="DE35" s="201">
        <f t="shared" si="16"/>
        <v>6</v>
      </c>
    </row>
    <row r="36" spans="1:109" x14ac:dyDescent="0.3">
      <c r="A36" s="19" t="s">
        <v>78</v>
      </c>
      <c r="B36" s="16" t="s">
        <v>95</v>
      </c>
      <c r="C36" s="283"/>
      <c r="D36" s="284"/>
      <c r="E36" s="284"/>
      <c r="F36" s="284">
        <v>180</v>
      </c>
      <c r="G36" s="284"/>
      <c r="H36" s="284"/>
      <c r="I36" s="284">
        <v>132</v>
      </c>
      <c r="J36" s="284"/>
      <c r="K36" s="284">
        <v>6</v>
      </c>
      <c r="L36" s="284"/>
      <c r="M36" s="284">
        <v>67</v>
      </c>
      <c r="N36" s="284">
        <v>6</v>
      </c>
      <c r="O36" s="284">
        <v>54</v>
      </c>
      <c r="P36" s="285">
        <v>8</v>
      </c>
      <c r="Q36" s="285"/>
      <c r="R36" s="285"/>
      <c r="S36" s="285"/>
      <c r="T36" s="285">
        <v>120</v>
      </c>
      <c r="U36" s="285"/>
      <c r="V36" s="285">
        <v>7</v>
      </c>
      <c r="W36" s="285">
        <v>15</v>
      </c>
      <c r="X36" s="285">
        <v>187</v>
      </c>
      <c r="Y36" s="285"/>
      <c r="Z36" s="285">
        <v>88</v>
      </c>
      <c r="AA36" s="285">
        <v>9</v>
      </c>
      <c r="AB36" s="285">
        <v>32</v>
      </c>
      <c r="AC36" s="285">
        <v>1</v>
      </c>
      <c r="AD36" s="285">
        <v>7</v>
      </c>
      <c r="AE36" s="285">
        <v>100</v>
      </c>
      <c r="AF36" s="285">
        <v>1</v>
      </c>
      <c r="AG36" s="285">
        <v>64</v>
      </c>
      <c r="AH36" s="286">
        <v>46</v>
      </c>
      <c r="AI36" s="286"/>
      <c r="AJ36" s="286"/>
      <c r="AK36" s="286">
        <v>25</v>
      </c>
      <c r="AL36" s="286">
        <v>115</v>
      </c>
      <c r="AM36" s="286"/>
      <c r="AN36" s="286">
        <v>2</v>
      </c>
      <c r="AO36" s="286">
        <v>15</v>
      </c>
      <c r="AP36" s="286">
        <v>229</v>
      </c>
      <c r="AQ36" s="286">
        <v>64</v>
      </c>
      <c r="AR36" s="286">
        <v>7</v>
      </c>
      <c r="AS36" s="286">
        <v>33</v>
      </c>
      <c r="AT36" s="286">
        <v>1</v>
      </c>
      <c r="AU36" s="286">
        <v>3</v>
      </c>
      <c r="AV36" s="286"/>
      <c r="AW36" s="286">
        <v>111</v>
      </c>
      <c r="AX36" s="286"/>
      <c r="AY36" s="286">
        <v>126</v>
      </c>
      <c r="AZ36" s="286">
        <v>55</v>
      </c>
      <c r="BA36" s="286"/>
      <c r="BB36" s="286"/>
      <c r="BC36" s="286">
        <v>25</v>
      </c>
      <c r="BD36" s="286">
        <v>127</v>
      </c>
      <c r="BE36" s="286"/>
      <c r="BF36" s="286">
        <v>7</v>
      </c>
      <c r="BG36" s="286">
        <v>20</v>
      </c>
      <c r="BH36" s="286">
        <v>238</v>
      </c>
      <c r="BI36" s="286">
        <v>67</v>
      </c>
      <c r="BJ36" s="286">
        <v>97</v>
      </c>
      <c r="BK36" s="286">
        <v>1</v>
      </c>
      <c r="BL36" s="286">
        <v>2</v>
      </c>
      <c r="BM36" s="286">
        <v>8</v>
      </c>
      <c r="BN36" s="286">
        <v>325</v>
      </c>
      <c r="BO36" s="286"/>
      <c r="BP36" s="286">
        <v>267</v>
      </c>
      <c r="BQ36" s="286">
        <v>12</v>
      </c>
      <c r="BR36" s="286"/>
      <c r="BS36" s="286"/>
      <c r="BT36" s="286">
        <v>45</v>
      </c>
      <c r="BU36" s="286">
        <v>69</v>
      </c>
      <c r="BV36" s="286">
        <v>10</v>
      </c>
      <c r="BW36" s="286">
        <v>4</v>
      </c>
      <c r="BX36" s="286">
        <v>8</v>
      </c>
      <c r="BY36" s="286">
        <v>921</v>
      </c>
      <c r="BZ36" s="286">
        <v>5</v>
      </c>
      <c r="CA36" s="286">
        <v>63</v>
      </c>
      <c r="CB36" s="286">
        <v>17</v>
      </c>
      <c r="CC36" s="286"/>
      <c r="CD36" s="286">
        <v>5</v>
      </c>
      <c r="CE36" s="286"/>
      <c r="CF36" s="286">
        <v>3</v>
      </c>
      <c r="CG36" s="286">
        <v>6</v>
      </c>
      <c r="CH36" s="286">
        <v>211</v>
      </c>
      <c r="CI36" s="286"/>
      <c r="CJ36" s="286"/>
      <c r="CK36" s="286"/>
      <c r="CL36" s="286">
        <v>152</v>
      </c>
      <c r="CM36" s="143">
        <f t="shared" si="0"/>
        <v>121</v>
      </c>
      <c r="CN36" s="143">
        <f t="shared" si="1"/>
        <v>0</v>
      </c>
      <c r="CO36" s="143">
        <f t="shared" si="2"/>
        <v>0</v>
      </c>
      <c r="CP36" s="143">
        <f t="shared" si="2"/>
        <v>95</v>
      </c>
      <c r="CQ36" s="143">
        <f t="shared" si="3"/>
        <v>611</v>
      </c>
      <c r="CR36" s="143">
        <f t="shared" si="4"/>
        <v>0</v>
      </c>
      <c r="CS36" s="143">
        <f t="shared" si="5"/>
        <v>20</v>
      </c>
      <c r="CT36" s="143">
        <f t="shared" si="6"/>
        <v>50</v>
      </c>
      <c r="CU36" s="143">
        <f t="shared" si="7"/>
        <v>1707</v>
      </c>
      <c r="CV36" s="143">
        <f t="shared" si="8"/>
        <v>0</v>
      </c>
      <c r="CW36" s="143">
        <f t="shared" si="9"/>
        <v>293</v>
      </c>
      <c r="CX36" s="143">
        <f t="shared" si="10"/>
        <v>113</v>
      </c>
      <c r="CY36" s="143">
        <f t="shared" si="10"/>
        <v>66</v>
      </c>
      <c r="CZ36" s="143">
        <f t="shared" si="11"/>
        <v>9</v>
      </c>
      <c r="DA36" s="143">
        <f t="shared" si="12"/>
        <v>18</v>
      </c>
      <c r="DB36" s="143">
        <f t="shared" si="13"/>
        <v>0</v>
      </c>
      <c r="DC36" s="143">
        <f t="shared" si="14"/>
        <v>814</v>
      </c>
      <c r="DD36" s="143">
        <f t="shared" si="15"/>
        <v>7</v>
      </c>
      <c r="DE36" s="201">
        <f t="shared" si="16"/>
        <v>663</v>
      </c>
    </row>
    <row r="37" spans="1:109" x14ac:dyDescent="0.3">
      <c r="A37" s="19" t="s">
        <v>78</v>
      </c>
      <c r="B37" s="16" t="s">
        <v>96</v>
      </c>
      <c r="C37" s="283"/>
      <c r="D37" s="284"/>
      <c r="E37" s="284"/>
      <c r="F37" s="284">
        <v>19</v>
      </c>
      <c r="G37" s="284"/>
      <c r="H37" s="284">
        <v>1</v>
      </c>
      <c r="I37" s="284">
        <v>29</v>
      </c>
      <c r="J37" s="284"/>
      <c r="K37" s="284">
        <v>1</v>
      </c>
      <c r="L37" s="284"/>
      <c r="M37" s="284">
        <v>49</v>
      </c>
      <c r="N37" s="284">
        <v>1</v>
      </c>
      <c r="O37" s="284">
        <v>13</v>
      </c>
      <c r="P37" s="285">
        <v>52</v>
      </c>
      <c r="Q37" s="285"/>
      <c r="R37" s="285"/>
      <c r="S37" s="285"/>
      <c r="T37" s="285">
        <v>94</v>
      </c>
      <c r="U37" s="285"/>
      <c r="V37" s="285">
        <v>28</v>
      </c>
      <c r="W37" s="285">
        <v>24</v>
      </c>
      <c r="X37" s="285">
        <v>127</v>
      </c>
      <c r="Y37" s="285"/>
      <c r="Z37" s="285">
        <v>73</v>
      </c>
      <c r="AA37" s="285">
        <v>22</v>
      </c>
      <c r="AB37" s="285">
        <v>46</v>
      </c>
      <c r="AC37" s="285">
        <v>1</v>
      </c>
      <c r="AD37" s="285">
        <v>7</v>
      </c>
      <c r="AE37" s="285">
        <v>123</v>
      </c>
      <c r="AF37" s="285">
        <v>1</v>
      </c>
      <c r="AG37" s="285">
        <v>84</v>
      </c>
      <c r="AH37" s="286">
        <v>72</v>
      </c>
      <c r="AI37" s="286"/>
      <c r="AJ37" s="286"/>
      <c r="AK37" s="286"/>
      <c r="AL37" s="286">
        <v>119</v>
      </c>
      <c r="AM37" s="286"/>
      <c r="AN37" s="286">
        <v>2</v>
      </c>
      <c r="AO37" s="286">
        <v>41</v>
      </c>
      <c r="AP37" s="286">
        <v>182</v>
      </c>
      <c r="AQ37" s="286">
        <v>72</v>
      </c>
      <c r="AR37" s="286">
        <v>33</v>
      </c>
      <c r="AS37" s="286">
        <v>53</v>
      </c>
      <c r="AT37" s="286">
        <v>1</v>
      </c>
      <c r="AU37" s="286">
        <v>6</v>
      </c>
      <c r="AV37" s="286"/>
      <c r="AW37" s="286">
        <v>122</v>
      </c>
      <c r="AX37" s="286"/>
      <c r="AY37" s="286">
        <v>103</v>
      </c>
      <c r="AZ37" s="286">
        <v>82</v>
      </c>
      <c r="BA37" s="286"/>
      <c r="BB37" s="286"/>
      <c r="BC37" s="286">
        <v>2</v>
      </c>
      <c r="BD37" s="286">
        <v>107</v>
      </c>
      <c r="BE37" s="286"/>
      <c r="BF37" s="286">
        <v>2</v>
      </c>
      <c r="BG37" s="286">
        <v>32</v>
      </c>
      <c r="BH37" s="286">
        <v>350</v>
      </c>
      <c r="BI37" s="286">
        <v>74</v>
      </c>
      <c r="BJ37" s="286">
        <v>34</v>
      </c>
      <c r="BK37" s="286"/>
      <c r="BL37" s="286">
        <v>2</v>
      </c>
      <c r="BM37" s="286">
        <v>7</v>
      </c>
      <c r="BN37" s="286">
        <v>381</v>
      </c>
      <c r="BO37" s="286"/>
      <c r="BP37" s="286">
        <v>175</v>
      </c>
      <c r="BQ37" s="286">
        <v>40</v>
      </c>
      <c r="BR37" s="286"/>
      <c r="BS37" s="286">
        <v>10</v>
      </c>
      <c r="BT37" s="286">
        <v>31</v>
      </c>
      <c r="BU37" s="286">
        <v>38</v>
      </c>
      <c r="BV37" s="286">
        <v>10</v>
      </c>
      <c r="BW37" s="286">
        <v>12</v>
      </c>
      <c r="BX37" s="286">
        <v>26</v>
      </c>
      <c r="BY37" s="286">
        <v>523</v>
      </c>
      <c r="BZ37" s="286">
        <v>11</v>
      </c>
      <c r="CA37" s="286">
        <v>57</v>
      </c>
      <c r="CB37" s="286">
        <v>10</v>
      </c>
      <c r="CC37" s="286"/>
      <c r="CD37" s="286">
        <v>5</v>
      </c>
      <c r="CE37" s="286"/>
      <c r="CF37" s="286">
        <v>6</v>
      </c>
      <c r="CG37" s="286"/>
      <c r="CH37" s="286">
        <v>198</v>
      </c>
      <c r="CI37" s="286"/>
      <c r="CJ37" s="286"/>
      <c r="CK37" s="286"/>
      <c r="CL37" s="286">
        <v>155</v>
      </c>
      <c r="CM37" s="143">
        <f t="shared" si="0"/>
        <v>246</v>
      </c>
      <c r="CN37" s="143">
        <f t="shared" si="1"/>
        <v>0</v>
      </c>
      <c r="CO37" s="143">
        <f t="shared" si="2"/>
        <v>10</v>
      </c>
      <c r="CP37" s="143">
        <f t="shared" si="2"/>
        <v>33</v>
      </c>
      <c r="CQ37" s="143">
        <f t="shared" si="3"/>
        <v>377</v>
      </c>
      <c r="CR37" s="143">
        <f t="shared" si="4"/>
        <v>0</v>
      </c>
      <c r="CS37" s="143">
        <f t="shared" si="5"/>
        <v>45</v>
      </c>
      <c r="CT37" s="143">
        <f t="shared" si="6"/>
        <v>97</v>
      </c>
      <c r="CU37" s="143">
        <f t="shared" si="7"/>
        <v>1211</v>
      </c>
      <c r="CV37" s="143">
        <f t="shared" si="8"/>
        <v>0</v>
      </c>
      <c r="CW37" s="143">
        <f t="shared" si="9"/>
        <v>288</v>
      </c>
      <c r="CX37" s="143">
        <f t="shared" si="10"/>
        <v>89</v>
      </c>
      <c r="CY37" s="143">
        <f t="shared" si="10"/>
        <v>99</v>
      </c>
      <c r="CZ37" s="143">
        <f t="shared" si="11"/>
        <v>9</v>
      </c>
      <c r="DA37" s="143">
        <f t="shared" si="12"/>
        <v>20</v>
      </c>
      <c r="DB37" s="143">
        <f t="shared" si="13"/>
        <v>0</v>
      </c>
      <c r="DC37" s="143">
        <f t="shared" si="14"/>
        <v>873</v>
      </c>
      <c r="DD37" s="143">
        <f t="shared" si="15"/>
        <v>2</v>
      </c>
      <c r="DE37" s="201">
        <f t="shared" si="16"/>
        <v>530</v>
      </c>
    </row>
    <row r="38" spans="1:109" x14ac:dyDescent="0.3">
      <c r="A38" s="19" t="s">
        <v>98</v>
      </c>
      <c r="B38" s="16" t="s">
        <v>102</v>
      </c>
      <c r="C38" s="283">
        <v>384</v>
      </c>
      <c r="D38" s="284"/>
      <c r="E38" s="284">
        <v>10</v>
      </c>
      <c r="F38" s="284">
        <v>4</v>
      </c>
      <c r="G38" s="284"/>
      <c r="H38" s="284"/>
      <c r="I38" s="284">
        <v>73</v>
      </c>
      <c r="J38" s="284"/>
      <c r="K38" s="284">
        <v>171</v>
      </c>
      <c r="L38" s="284"/>
      <c r="M38" s="284"/>
      <c r="N38" s="284"/>
      <c r="O38" s="284">
        <v>59</v>
      </c>
      <c r="P38" s="285">
        <v>67</v>
      </c>
      <c r="Q38" s="285"/>
      <c r="R38" s="285"/>
      <c r="S38" s="285">
        <v>1</v>
      </c>
      <c r="T38" s="285">
        <v>6</v>
      </c>
      <c r="U38" s="285"/>
      <c r="V38" s="285">
        <v>1</v>
      </c>
      <c r="W38" s="285">
        <v>4</v>
      </c>
      <c r="X38" s="285">
        <v>22</v>
      </c>
      <c r="Y38" s="285"/>
      <c r="Z38" s="285">
        <v>32</v>
      </c>
      <c r="AA38" s="285"/>
      <c r="AB38" s="285"/>
      <c r="AC38" s="285"/>
      <c r="AD38" s="285"/>
      <c r="AE38" s="285">
        <v>1</v>
      </c>
      <c r="AF38" s="285"/>
      <c r="AG38" s="285">
        <v>38</v>
      </c>
      <c r="AH38" s="286"/>
      <c r="AI38" s="286"/>
      <c r="AJ38" s="286"/>
      <c r="AK38" s="286">
        <v>1</v>
      </c>
      <c r="AL38" s="286">
        <v>33</v>
      </c>
      <c r="AM38" s="286"/>
      <c r="AN38" s="286"/>
      <c r="AO38" s="286"/>
      <c r="AP38" s="286">
        <v>305</v>
      </c>
      <c r="AQ38" s="286"/>
      <c r="AR38" s="286"/>
      <c r="AS38" s="286"/>
      <c r="AT38" s="286"/>
      <c r="AU38" s="286">
        <v>1</v>
      </c>
      <c r="AV38" s="286"/>
      <c r="AW38" s="286">
        <v>31</v>
      </c>
      <c r="AX38" s="286"/>
      <c r="AY38" s="286">
        <v>38</v>
      </c>
      <c r="AZ38" s="286">
        <v>50</v>
      </c>
      <c r="BA38" s="286"/>
      <c r="BB38" s="286"/>
      <c r="BC38" s="286">
        <v>1</v>
      </c>
      <c r="BD38" s="286">
        <v>32</v>
      </c>
      <c r="BE38" s="286"/>
      <c r="BF38" s="286">
        <v>15</v>
      </c>
      <c r="BG38" s="286">
        <v>19</v>
      </c>
      <c r="BH38" s="286">
        <v>295</v>
      </c>
      <c r="BI38" s="286">
        <v>58</v>
      </c>
      <c r="BJ38" s="286"/>
      <c r="BK38" s="286"/>
      <c r="BL38" s="286"/>
      <c r="BM38" s="286">
        <v>1</v>
      </c>
      <c r="BN38" s="286">
        <v>30</v>
      </c>
      <c r="BO38" s="286"/>
      <c r="BP38" s="286">
        <v>38</v>
      </c>
      <c r="BQ38" s="286">
        <v>108</v>
      </c>
      <c r="BR38" s="286"/>
      <c r="BS38" s="286"/>
      <c r="BT38" s="286"/>
      <c r="BU38" s="286">
        <v>35</v>
      </c>
      <c r="BV38" s="286"/>
      <c r="BW38" s="286">
        <v>63</v>
      </c>
      <c r="BX38" s="286">
        <v>19</v>
      </c>
      <c r="BY38" s="286">
        <v>283</v>
      </c>
      <c r="BZ38" s="286"/>
      <c r="CA38" s="286">
        <v>83</v>
      </c>
      <c r="CB38" s="286"/>
      <c r="CC38" s="286">
        <v>20</v>
      </c>
      <c r="CD38" s="286">
        <v>11</v>
      </c>
      <c r="CE38" s="286"/>
      <c r="CF38" s="286">
        <v>1</v>
      </c>
      <c r="CG38" s="286"/>
      <c r="CH38" s="286">
        <v>49</v>
      </c>
      <c r="CI38" s="286">
        <v>29</v>
      </c>
      <c r="CJ38" s="286"/>
      <c r="CK38" s="286"/>
      <c r="CL38" s="286">
        <v>34</v>
      </c>
      <c r="CM38" s="143">
        <f t="shared" si="0"/>
        <v>609</v>
      </c>
      <c r="CN38" s="143">
        <f t="shared" si="1"/>
        <v>0</v>
      </c>
      <c r="CO38" s="143">
        <f t="shared" si="2"/>
        <v>0</v>
      </c>
      <c r="CP38" s="143">
        <f t="shared" si="2"/>
        <v>13</v>
      </c>
      <c r="CQ38" s="143">
        <f t="shared" si="3"/>
        <v>110</v>
      </c>
      <c r="CR38" s="143">
        <f t="shared" si="4"/>
        <v>0</v>
      </c>
      <c r="CS38" s="143">
        <f t="shared" si="5"/>
        <v>79</v>
      </c>
      <c r="CT38" s="143">
        <f t="shared" si="6"/>
        <v>23</v>
      </c>
      <c r="CU38" s="143">
        <f t="shared" si="7"/>
        <v>978</v>
      </c>
      <c r="CV38" s="143">
        <f t="shared" si="8"/>
        <v>0</v>
      </c>
      <c r="CW38" s="143">
        <f t="shared" si="9"/>
        <v>344</v>
      </c>
      <c r="CX38" s="143">
        <f t="shared" si="10"/>
        <v>0</v>
      </c>
      <c r="CY38" s="143">
        <f t="shared" si="10"/>
        <v>0</v>
      </c>
      <c r="CZ38" s="143">
        <f t="shared" si="11"/>
        <v>11</v>
      </c>
      <c r="DA38" s="143">
        <f t="shared" si="12"/>
        <v>2</v>
      </c>
      <c r="DB38" s="143">
        <f t="shared" si="13"/>
        <v>0</v>
      </c>
      <c r="DC38" s="143">
        <f t="shared" si="14"/>
        <v>111</v>
      </c>
      <c r="DD38" s="143">
        <f t="shared" si="15"/>
        <v>29</v>
      </c>
      <c r="DE38" s="201">
        <f t="shared" si="16"/>
        <v>207</v>
      </c>
    </row>
    <row r="39" spans="1:109" x14ac:dyDescent="0.3">
      <c r="A39" s="19" t="s">
        <v>98</v>
      </c>
      <c r="B39" s="16" t="s">
        <v>105</v>
      </c>
      <c r="C39" s="283">
        <v>363</v>
      </c>
      <c r="D39" s="284">
        <v>1</v>
      </c>
      <c r="E39" s="284">
        <v>11</v>
      </c>
      <c r="F39" s="284">
        <v>2</v>
      </c>
      <c r="G39" s="284"/>
      <c r="H39" s="284">
        <v>3</v>
      </c>
      <c r="I39" s="284">
        <v>120</v>
      </c>
      <c r="J39" s="284"/>
      <c r="K39" s="284">
        <v>117</v>
      </c>
      <c r="L39" s="284"/>
      <c r="M39" s="284">
        <v>1</v>
      </c>
      <c r="N39" s="284"/>
      <c r="O39" s="284">
        <v>64</v>
      </c>
      <c r="P39" s="285">
        <v>101</v>
      </c>
      <c r="Q39" s="285"/>
      <c r="R39" s="285"/>
      <c r="S39" s="285">
        <v>3</v>
      </c>
      <c r="T39" s="285">
        <v>3</v>
      </c>
      <c r="U39" s="285"/>
      <c r="V39" s="285">
        <v>2</v>
      </c>
      <c r="W39" s="285">
        <v>6</v>
      </c>
      <c r="X39" s="285">
        <v>84</v>
      </c>
      <c r="Y39" s="285"/>
      <c r="Z39" s="285">
        <v>41</v>
      </c>
      <c r="AA39" s="285"/>
      <c r="AB39" s="285"/>
      <c r="AC39" s="285">
        <v>3</v>
      </c>
      <c r="AD39" s="285"/>
      <c r="AE39" s="285">
        <v>3</v>
      </c>
      <c r="AF39" s="285"/>
      <c r="AG39" s="285">
        <v>1</v>
      </c>
      <c r="AH39" s="286">
        <v>36</v>
      </c>
      <c r="AI39" s="286"/>
      <c r="AJ39" s="286"/>
      <c r="AK39" s="286">
        <v>3</v>
      </c>
      <c r="AL39" s="286">
        <v>3</v>
      </c>
      <c r="AM39" s="286"/>
      <c r="AN39" s="286"/>
      <c r="AO39" s="286">
        <v>5</v>
      </c>
      <c r="AP39" s="286">
        <v>81</v>
      </c>
      <c r="AQ39" s="286">
        <v>11</v>
      </c>
      <c r="AR39" s="286"/>
      <c r="AS39" s="286"/>
      <c r="AT39" s="286">
        <v>3</v>
      </c>
      <c r="AU39" s="286">
        <v>2</v>
      </c>
      <c r="AV39" s="286"/>
      <c r="AW39" s="286">
        <v>4</v>
      </c>
      <c r="AX39" s="286"/>
      <c r="AY39" s="286">
        <v>1</v>
      </c>
      <c r="AZ39" s="286">
        <v>46</v>
      </c>
      <c r="BA39" s="286"/>
      <c r="BB39" s="286"/>
      <c r="BC39" s="286">
        <v>4</v>
      </c>
      <c r="BD39" s="286">
        <v>3</v>
      </c>
      <c r="BE39" s="286"/>
      <c r="BF39" s="286">
        <v>5</v>
      </c>
      <c r="BG39" s="286">
        <v>5</v>
      </c>
      <c r="BH39" s="286">
        <v>80</v>
      </c>
      <c r="BI39" s="286">
        <v>35</v>
      </c>
      <c r="BJ39" s="286"/>
      <c r="BK39" s="286"/>
      <c r="BL39" s="286">
        <v>2</v>
      </c>
      <c r="BM39" s="286">
        <v>2</v>
      </c>
      <c r="BN39" s="286">
        <v>7</v>
      </c>
      <c r="BO39" s="286"/>
      <c r="BP39" s="286"/>
      <c r="BQ39" s="286">
        <v>74</v>
      </c>
      <c r="BR39" s="286">
        <v>1</v>
      </c>
      <c r="BS39" s="286"/>
      <c r="BT39" s="286"/>
      <c r="BU39" s="286">
        <v>6</v>
      </c>
      <c r="BV39" s="286"/>
      <c r="BW39" s="286">
        <v>35</v>
      </c>
      <c r="BX39" s="286"/>
      <c r="BY39" s="286">
        <v>78</v>
      </c>
      <c r="BZ39" s="286"/>
      <c r="CA39" s="286">
        <v>40</v>
      </c>
      <c r="CB39" s="286"/>
      <c r="CC39" s="286">
        <v>10</v>
      </c>
      <c r="CD39" s="286">
        <v>13</v>
      </c>
      <c r="CE39" s="286"/>
      <c r="CF39" s="286">
        <v>1</v>
      </c>
      <c r="CG39" s="286"/>
      <c r="CH39" s="286">
        <v>6</v>
      </c>
      <c r="CI39" s="286">
        <v>1</v>
      </c>
      <c r="CJ39" s="286"/>
      <c r="CK39" s="286"/>
      <c r="CL39" s="286"/>
      <c r="CM39" s="143">
        <f t="shared" si="0"/>
        <v>620</v>
      </c>
      <c r="CN39" s="143">
        <f t="shared" si="1"/>
        <v>0</v>
      </c>
      <c r="CO39" s="143">
        <f t="shared" si="2"/>
        <v>1</v>
      </c>
      <c r="CP39" s="143">
        <f t="shared" si="2"/>
        <v>21</v>
      </c>
      <c r="CQ39" s="143">
        <f t="shared" si="3"/>
        <v>17</v>
      </c>
      <c r="CR39" s="143">
        <f t="shared" si="4"/>
        <v>0</v>
      </c>
      <c r="CS39" s="143">
        <f t="shared" si="5"/>
        <v>45</v>
      </c>
      <c r="CT39" s="143">
        <f t="shared" si="6"/>
        <v>16</v>
      </c>
      <c r="CU39" s="143">
        <f t="shared" si="7"/>
        <v>443</v>
      </c>
      <c r="CV39" s="143">
        <f t="shared" si="8"/>
        <v>0</v>
      </c>
      <c r="CW39" s="143">
        <f t="shared" si="9"/>
        <v>244</v>
      </c>
      <c r="CX39" s="143">
        <f t="shared" si="10"/>
        <v>0</v>
      </c>
      <c r="CY39" s="143">
        <f t="shared" si="10"/>
        <v>0</v>
      </c>
      <c r="CZ39" s="143">
        <f t="shared" si="11"/>
        <v>21</v>
      </c>
      <c r="DA39" s="143">
        <f t="shared" si="12"/>
        <v>4</v>
      </c>
      <c r="DB39" s="143">
        <f t="shared" si="13"/>
        <v>0</v>
      </c>
      <c r="DC39" s="143">
        <f t="shared" si="14"/>
        <v>21</v>
      </c>
      <c r="DD39" s="143">
        <f t="shared" si="15"/>
        <v>1</v>
      </c>
      <c r="DE39" s="201">
        <f t="shared" si="16"/>
        <v>66</v>
      </c>
    </row>
    <row r="40" spans="1:109" x14ac:dyDescent="0.3">
      <c r="A40" s="19" t="s">
        <v>98</v>
      </c>
      <c r="B40" s="16" t="s">
        <v>106</v>
      </c>
      <c r="C40" s="283">
        <v>327</v>
      </c>
      <c r="D40" s="284"/>
      <c r="E40" s="284">
        <v>10</v>
      </c>
      <c r="F40" s="284"/>
      <c r="G40" s="284"/>
      <c r="H40" s="284">
        <v>3</v>
      </c>
      <c r="I40" s="284">
        <v>147</v>
      </c>
      <c r="J40" s="284"/>
      <c r="K40" s="284">
        <v>124</v>
      </c>
      <c r="L40" s="284"/>
      <c r="M40" s="284"/>
      <c r="N40" s="284"/>
      <c r="O40" s="284">
        <v>67</v>
      </c>
      <c r="P40" s="285">
        <v>101</v>
      </c>
      <c r="Q40" s="285"/>
      <c r="R40" s="285"/>
      <c r="S40" s="285">
        <v>4</v>
      </c>
      <c r="T40" s="285"/>
      <c r="U40" s="285"/>
      <c r="V40" s="285">
        <v>1</v>
      </c>
      <c r="W40" s="285">
        <v>2</v>
      </c>
      <c r="X40" s="285">
        <v>104</v>
      </c>
      <c r="Y40" s="285"/>
      <c r="Z40" s="285">
        <v>59</v>
      </c>
      <c r="AA40" s="285"/>
      <c r="AB40" s="285"/>
      <c r="AC40" s="285">
        <v>2</v>
      </c>
      <c r="AD40" s="285"/>
      <c r="AE40" s="285">
        <v>1</v>
      </c>
      <c r="AF40" s="285"/>
      <c r="AG40" s="285">
        <v>3</v>
      </c>
      <c r="AH40" s="286">
        <v>45</v>
      </c>
      <c r="AI40" s="286"/>
      <c r="AJ40" s="286"/>
      <c r="AK40" s="286">
        <v>4</v>
      </c>
      <c r="AL40" s="286">
        <v>18</v>
      </c>
      <c r="AM40" s="286"/>
      <c r="AN40" s="286">
        <v>18</v>
      </c>
      <c r="AO40" s="286">
        <v>1</v>
      </c>
      <c r="AP40" s="286">
        <v>102</v>
      </c>
      <c r="AQ40" s="286">
        <v>22</v>
      </c>
      <c r="AR40" s="286"/>
      <c r="AS40" s="286"/>
      <c r="AT40" s="286">
        <v>2</v>
      </c>
      <c r="AU40" s="286">
        <v>1</v>
      </c>
      <c r="AV40" s="286"/>
      <c r="AW40" s="286">
        <v>1</v>
      </c>
      <c r="AX40" s="286"/>
      <c r="AY40" s="286">
        <v>3</v>
      </c>
      <c r="AZ40" s="286">
        <v>45</v>
      </c>
      <c r="BA40" s="286"/>
      <c r="BB40" s="286"/>
      <c r="BC40" s="286">
        <v>4</v>
      </c>
      <c r="BD40" s="286">
        <v>16</v>
      </c>
      <c r="BE40" s="286"/>
      <c r="BF40" s="286">
        <v>20</v>
      </c>
      <c r="BG40" s="286">
        <v>1</v>
      </c>
      <c r="BH40" s="286">
        <v>93</v>
      </c>
      <c r="BI40" s="286">
        <v>39</v>
      </c>
      <c r="BJ40" s="286"/>
      <c r="BK40" s="286"/>
      <c r="BL40" s="286">
        <v>1</v>
      </c>
      <c r="BM40" s="286">
        <v>1</v>
      </c>
      <c r="BN40" s="286">
        <v>1</v>
      </c>
      <c r="BO40" s="286"/>
      <c r="BP40" s="286"/>
      <c r="BQ40" s="286">
        <v>82</v>
      </c>
      <c r="BR40" s="286"/>
      <c r="BS40" s="286"/>
      <c r="BT40" s="286"/>
      <c r="BU40" s="286">
        <v>20</v>
      </c>
      <c r="BV40" s="286"/>
      <c r="BW40" s="286">
        <v>29</v>
      </c>
      <c r="BX40" s="286"/>
      <c r="BY40" s="286">
        <v>95</v>
      </c>
      <c r="BZ40" s="286"/>
      <c r="CA40" s="286">
        <v>41</v>
      </c>
      <c r="CB40" s="286"/>
      <c r="CC40" s="286">
        <v>12</v>
      </c>
      <c r="CD40" s="286">
        <v>2</v>
      </c>
      <c r="CE40" s="286"/>
      <c r="CF40" s="286">
        <v>1</v>
      </c>
      <c r="CG40" s="286"/>
      <c r="CH40" s="286">
        <v>11</v>
      </c>
      <c r="CI40" s="286">
        <v>10</v>
      </c>
      <c r="CJ40" s="286"/>
      <c r="CK40" s="286"/>
      <c r="CL40" s="286">
        <v>10</v>
      </c>
      <c r="CM40" s="143">
        <f t="shared" si="0"/>
        <v>600</v>
      </c>
      <c r="CN40" s="143">
        <f t="shared" si="1"/>
        <v>0</v>
      </c>
      <c r="CO40" s="143">
        <f t="shared" si="2"/>
        <v>0</v>
      </c>
      <c r="CP40" s="143">
        <f t="shared" si="2"/>
        <v>22</v>
      </c>
      <c r="CQ40" s="143">
        <f t="shared" si="3"/>
        <v>54</v>
      </c>
      <c r="CR40" s="143">
        <f t="shared" si="4"/>
        <v>0</v>
      </c>
      <c r="CS40" s="143">
        <f t="shared" si="5"/>
        <v>71</v>
      </c>
      <c r="CT40" s="143">
        <f t="shared" si="6"/>
        <v>4</v>
      </c>
      <c r="CU40" s="143">
        <f t="shared" si="7"/>
        <v>541</v>
      </c>
      <c r="CV40" s="143">
        <f t="shared" si="8"/>
        <v>0</v>
      </c>
      <c r="CW40" s="143">
        <f t="shared" si="9"/>
        <v>285</v>
      </c>
      <c r="CX40" s="143">
        <f t="shared" si="10"/>
        <v>0</v>
      </c>
      <c r="CY40" s="143">
        <f t="shared" si="10"/>
        <v>0</v>
      </c>
      <c r="CZ40" s="143">
        <f t="shared" si="11"/>
        <v>7</v>
      </c>
      <c r="DA40" s="143">
        <f t="shared" si="12"/>
        <v>2</v>
      </c>
      <c r="DB40" s="143">
        <f t="shared" si="13"/>
        <v>0</v>
      </c>
      <c r="DC40" s="143">
        <f t="shared" si="14"/>
        <v>14</v>
      </c>
      <c r="DD40" s="143">
        <f t="shared" si="15"/>
        <v>10</v>
      </c>
      <c r="DE40" s="201">
        <f t="shared" si="16"/>
        <v>83</v>
      </c>
    </row>
    <row r="41" spans="1:109" x14ac:dyDescent="0.3">
      <c r="A41" s="19" t="s">
        <v>98</v>
      </c>
      <c r="B41" s="16" t="s">
        <v>108</v>
      </c>
      <c r="C41" s="283">
        <v>347</v>
      </c>
      <c r="D41" s="284"/>
      <c r="E41" s="284">
        <v>9</v>
      </c>
      <c r="F41" s="284">
        <v>31</v>
      </c>
      <c r="G41" s="284"/>
      <c r="H41" s="284"/>
      <c r="I41" s="284">
        <v>202</v>
      </c>
      <c r="J41" s="284"/>
      <c r="K41" s="284">
        <v>127</v>
      </c>
      <c r="L41" s="284"/>
      <c r="M41" s="284">
        <v>25</v>
      </c>
      <c r="N41" s="284"/>
      <c r="O41" s="284">
        <v>41</v>
      </c>
      <c r="P41" s="285">
        <v>95</v>
      </c>
      <c r="Q41" s="285"/>
      <c r="R41" s="285"/>
      <c r="S41" s="285">
        <v>9</v>
      </c>
      <c r="T41" s="285">
        <v>119</v>
      </c>
      <c r="U41" s="285"/>
      <c r="V41" s="285">
        <v>1</v>
      </c>
      <c r="W41" s="285">
        <v>4</v>
      </c>
      <c r="X41" s="285">
        <v>122</v>
      </c>
      <c r="Y41" s="285"/>
      <c r="Z41" s="285">
        <v>32</v>
      </c>
      <c r="AA41" s="285"/>
      <c r="AB41" s="285"/>
      <c r="AC41" s="285"/>
      <c r="AD41" s="285"/>
      <c r="AE41" s="285">
        <v>122</v>
      </c>
      <c r="AF41" s="285"/>
      <c r="AG41" s="285">
        <v>22</v>
      </c>
      <c r="AH41" s="286">
        <v>29</v>
      </c>
      <c r="AI41" s="286"/>
      <c r="AJ41" s="286"/>
      <c r="AK41" s="286">
        <v>17</v>
      </c>
      <c r="AL41" s="286">
        <v>80</v>
      </c>
      <c r="AM41" s="286"/>
      <c r="AN41" s="286"/>
      <c r="AO41" s="286">
        <v>8</v>
      </c>
      <c r="AP41" s="286">
        <v>237</v>
      </c>
      <c r="AQ41" s="286">
        <v>1</v>
      </c>
      <c r="AR41" s="286"/>
      <c r="AS41" s="286"/>
      <c r="AT41" s="286"/>
      <c r="AU41" s="286">
        <v>8</v>
      </c>
      <c r="AV41" s="286"/>
      <c r="AW41" s="286">
        <v>124</v>
      </c>
      <c r="AX41" s="286"/>
      <c r="AY41" s="286">
        <v>1</v>
      </c>
      <c r="AZ41" s="286">
        <v>74</v>
      </c>
      <c r="BA41" s="286"/>
      <c r="BB41" s="286"/>
      <c r="BC41" s="286">
        <v>17</v>
      </c>
      <c r="BD41" s="286">
        <v>31</v>
      </c>
      <c r="BE41" s="286"/>
      <c r="BF41" s="286"/>
      <c r="BG41" s="286">
        <v>15</v>
      </c>
      <c r="BH41" s="286">
        <v>264</v>
      </c>
      <c r="BI41" s="286">
        <v>54</v>
      </c>
      <c r="BJ41" s="286"/>
      <c r="BK41" s="286"/>
      <c r="BL41" s="286"/>
      <c r="BM41" s="286">
        <v>9</v>
      </c>
      <c r="BN41" s="286">
        <v>195</v>
      </c>
      <c r="BO41" s="286"/>
      <c r="BP41" s="286"/>
      <c r="BQ41" s="286">
        <v>78</v>
      </c>
      <c r="BR41" s="286"/>
      <c r="BS41" s="286"/>
      <c r="BT41" s="286">
        <v>11</v>
      </c>
      <c r="BU41" s="286">
        <v>43</v>
      </c>
      <c r="BV41" s="286"/>
      <c r="BW41" s="286">
        <v>7</v>
      </c>
      <c r="BX41" s="286">
        <v>16</v>
      </c>
      <c r="BY41" s="286">
        <v>246</v>
      </c>
      <c r="BZ41" s="286">
        <v>1</v>
      </c>
      <c r="CA41" s="286">
        <v>96</v>
      </c>
      <c r="CB41" s="286"/>
      <c r="CC41" s="286">
        <v>18</v>
      </c>
      <c r="CD41" s="286">
        <v>6</v>
      </c>
      <c r="CE41" s="286"/>
      <c r="CF41" s="286">
        <v>1</v>
      </c>
      <c r="CG41" s="286"/>
      <c r="CH41" s="286">
        <v>209</v>
      </c>
      <c r="CI41" s="286">
        <v>10</v>
      </c>
      <c r="CJ41" s="286"/>
      <c r="CK41" s="286"/>
      <c r="CL41" s="286">
        <v>12</v>
      </c>
      <c r="CM41" s="143">
        <f t="shared" si="0"/>
        <v>623</v>
      </c>
      <c r="CN41" s="143">
        <f t="shared" si="1"/>
        <v>0</v>
      </c>
      <c r="CO41" s="143">
        <f t="shared" si="2"/>
        <v>0</v>
      </c>
      <c r="CP41" s="143">
        <f t="shared" si="2"/>
        <v>63</v>
      </c>
      <c r="CQ41" s="143">
        <f t="shared" si="3"/>
        <v>304</v>
      </c>
      <c r="CR41" s="143">
        <f t="shared" si="4"/>
        <v>0</v>
      </c>
      <c r="CS41" s="143">
        <f t="shared" si="5"/>
        <v>8</v>
      </c>
      <c r="CT41" s="143">
        <f t="shared" si="6"/>
        <v>27</v>
      </c>
      <c r="CU41" s="143">
        <f t="shared" si="7"/>
        <v>1071</v>
      </c>
      <c r="CV41" s="143">
        <f t="shared" si="8"/>
        <v>0</v>
      </c>
      <c r="CW41" s="143">
        <f t="shared" si="9"/>
        <v>311</v>
      </c>
      <c r="CX41" s="143">
        <f t="shared" si="10"/>
        <v>0</v>
      </c>
      <c r="CY41" s="143">
        <f t="shared" si="10"/>
        <v>0</v>
      </c>
      <c r="CZ41" s="143">
        <f t="shared" si="11"/>
        <v>6</v>
      </c>
      <c r="DA41" s="143">
        <f t="shared" si="12"/>
        <v>17</v>
      </c>
      <c r="DB41" s="143">
        <f t="shared" si="13"/>
        <v>0</v>
      </c>
      <c r="DC41" s="143">
        <f t="shared" si="14"/>
        <v>675</v>
      </c>
      <c r="DD41" s="143">
        <f t="shared" si="15"/>
        <v>10</v>
      </c>
      <c r="DE41" s="201">
        <f t="shared" si="16"/>
        <v>76</v>
      </c>
    </row>
    <row r="42" spans="1:109" x14ac:dyDescent="0.3">
      <c r="A42" s="19" t="s">
        <v>98</v>
      </c>
      <c r="B42" s="16" t="s">
        <v>110</v>
      </c>
      <c r="C42" s="283">
        <v>276</v>
      </c>
      <c r="D42" s="284"/>
      <c r="E42" s="284">
        <v>11</v>
      </c>
      <c r="F42" s="284">
        <v>2</v>
      </c>
      <c r="G42" s="284"/>
      <c r="H42" s="284"/>
      <c r="I42" s="284">
        <v>40</v>
      </c>
      <c r="J42" s="284"/>
      <c r="K42" s="284">
        <v>108</v>
      </c>
      <c r="L42" s="284"/>
      <c r="M42" s="284"/>
      <c r="N42" s="284"/>
      <c r="O42" s="284">
        <v>79</v>
      </c>
      <c r="P42" s="285">
        <v>104</v>
      </c>
      <c r="Q42" s="285"/>
      <c r="R42" s="285"/>
      <c r="S42" s="285">
        <v>7</v>
      </c>
      <c r="T42" s="285">
        <v>1</v>
      </c>
      <c r="U42" s="285"/>
      <c r="V42" s="285"/>
      <c r="W42" s="285">
        <v>1</v>
      </c>
      <c r="X42" s="285">
        <v>3</v>
      </c>
      <c r="Y42" s="285"/>
      <c r="Z42" s="285">
        <v>17</v>
      </c>
      <c r="AA42" s="285"/>
      <c r="AB42" s="285"/>
      <c r="AC42" s="285"/>
      <c r="AD42" s="285"/>
      <c r="AE42" s="285">
        <v>1</v>
      </c>
      <c r="AF42" s="285"/>
      <c r="AG42" s="285">
        <v>1</v>
      </c>
      <c r="AH42" s="286">
        <v>101</v>
      </c>
      <c r="AI42" s="286"/>
      <c r="AJ42" s="286"/>
      <c r="AK42" s="286">
        <v>7</v>
      </c>
      <c r="AL42" s="286">
        <v>12</v>
      </c>
      <c r="AM42" s="286">
        <v>8</v>
      </c>
      <c r="AN42" s="286">
        <v>3</v>
      </c>
      <c r="AO42" s="286"/>
      <c r="AP42" s="286">
        <v>78</v>
      </c>
      <c r="AQ42" s="286">
        <v>15</v>
      </c>
      <c r="AR42" s="286"/>
      <c r="AS42" s="286"/>
      <c r="AT42" s="286"/>
      <c r="AU42" s="286">
        <v>2</v>
      </c>
      <c r="AV42" s="286"/>
      <c r="AW42" s="286">
        <v>1</v>
      </c>
      <c r="AX42" s="286"/>
      <c r="AY42" s="286">
        <v>1</v>
      </c>
      <c r="AZ42" s="286">
        <v>101</v>
      </c>
      <c r="BA42" s="286"/>
      <c r="BB42" s="286"/>
      <c r="BC42" s="286"/>
      <c r="BD42" s="286">
        <v>11</v>
      </c>
      <c r="BE42" s="286"/>
      <c r="BF42" s="286">
        <v>11</v>
      </c>
      <c r="BG42" s="286">
        <v>2</v>
      </c>
      <c r="BH42" s="286">
        <v>94</v>
      </c>
      <c r="BI42" s="286">
        <v>38</v>
      </c>
      <c r="BJ42" s="286"/>
      <c r="BK42" s="286"/>
      <c r="BL42" s="286"/>
      <c r="BM42" s="286">
        <v>3</v>
      </c>
      <c r="BN42" s="286">
        <v>1</v>
      </c>
      <c r="BO42" s="286"/>
      <c r="BP42" s="286">
        <v>1</v>
      </c>
      <c r="BQ42" s="286">
        <v>15</v>
      </c>
      <c r="BR42" s="286"/>
      <c r="BS42" s="286"/>
      <c r="BT42" s="286">
        <v>3</v>
      </c>
      <c r="BU42" s="286">
        <v>21</v>
      </c>
      <c r="BV42" s="286"/>
      <c r="BW42" s="286">
        <v>53</v>
      </c>
      <c r="BX42" s="286">
        <v>5</v>
      </c>
      <c r="BY42" s="286">
        <v>94</v>
      </c>
      <c r="BZ42" s="286">
        <v>1</v>
      </c>
      <c r="CA42" s="286">
        <v>34</v>
      </c>
      <c r="CB42" s="286"/>
      <c r="CC42" s="286">
        <v>22</v>
      </c>
      <c r="CD42" s="286"/>
      <c r="CE42" s="286"/>
      <c r="CF42" s="286">
        <v>1</v>
      </c>
      <c r="CG42" s="286"/>
      <c r="CH42" s="286">
        <v>4</v>
      </c>
      <c r="CI42" s="286">
        <v>5</v>
      </c>
      <c r="CJ42" s="286"/>
      <c r="CK42" s="286"/>
      <c r="CL42" s="286">
        <v>9</v>
      </c>
      <c r="CM42" s="143">
        <f t="shared" si="0"/>
        <v>597</v>
      </c>
      <c r="CN42" s="143">
        <f t="shared" si="1"/>
        <v>0</v>
      </c>
      <c r="CO42" s="143">
        <f t="shared" si="2"/>
        <v>0</v>
      </c>
      <c r="CP42" s="143">
        <f t="shared" si="2"/>
        <v>28</v>
      </c>
      <c r="CQ42" s="143">
        <f t="shared" si="3"/>
        <v>47</v>
      </c>
      <c r="CR42" s="143">
        <f t="shared" si="4"/>
        <v>8</v>
      </c>
      <c r="CS42" s="143">
        <f t="shared" si="5"/>
        <v>67</v>
      </c>
      <c r="CT42" s="143">
        <f t="shared" si="6"/>
        <v>3</v>
      </c>
      <c r="CU42" s="143">
        <f t="shared" si="7"/>
        <v>309</v>
      </c>
      <c r="CV42" s="143">
        <f t="shared" si="8"/>
        <v>0</v>
      </c>
      <c r="CW42" s="143">
        <f t="shared" si="9"/>
        <v>213</v>
      </c>
      <c r="CX42" s="143">
        <f t="shared" si="10"/>
        <v>0</v>
      </c>
      <c r="CY42" s="143">
        <f t="shared" si="10"/>
        <v>0</v>
      </c>
      <c r="CZ42" s="143">
        <f t="shared" si="11"/>
        <v>0</v>
      </c>
      <c r="DA42" s="143">
        <f t="shared" si="12"/>
        <v>5</v>
      </c>
      <c r="DB42" s="143">
        <f t="shared" si="13"/>
        <v>0</v>
      </c>
      <c r="DC42" s="143">
        <f t="shared" si="14"/>
        <v>7</v>
      </c>
      <c r="DD42" s="143">
        <f t="shared" si="15"/>
        <v>5</v>
      </c>
      <c r="DE42" s="201">
        <f t="shared" si="16"/>
        <v>91</v>
      </c>
    </row>
    <row r="43" spans="1:109" x14ac:dyDescent="0.3">
      <c r="A43" s="19" t="s">
        <v>98</v>
      </c>
      <c r="B43" s="16" t="s">
        <v>114</v>
      </c>
      <c r="C43" s="283">
        <v>707</v>
      </c>
      <c r="D43" s="284"/>
      <c r="E43" s="284">
        <v>9</v>
      </c>
      <c r="F43" s="284"/>
      <c r="G43" s="284"/>
      <c r="H43" s="284">
        <v>109</v>
      </c>
      <c r="I43" s="284">
        <v>126</v>
      </c>
      <c r="J43" s="284"/>
      <c r="K43" s="284">
        <v>232</v>
      </c>
      <c r="L43" s="284">
        <v>1</v>
      </c>
      <c r="M43" s="284"/>
      <c r="N43" s="284"/>
      <c r="O43" s="284">
        <v>91</v>
      </c>
      <c r="P43" s="285">
        <v>450</v>
      </c>
      <c r="Q43" s="285"/>
      <c r="R43" s="285">
        <v>13</v>
      </c>
      <c r="S43" s="285">
        <v>113</v>
      </c>
      <c r="T43" s="285">
        <v>14</v>
      </c>
      <c r="U43" s="285"/>
      <c r="V43" s="285">
        <v>111</v>
      </c>
      <c r="W43" s="285">
        <v>7</v>
      </c>
      <c r="X43" s="285">
        <v>295</v>
      </c>
      <c r="Y43" s="285"/>
      <c r="Z43" s="285">
        <v>133</v>
      </c>
      <c r="AA43" s="285"/>
      <c r="AB43" s="285"/>
      <c r="AC43" s="285">
        <v>3</v>
      </c>
      <c r="AD43" s="285"/>
      <c r="AE43" s="285">
        <v>43</v>
      </c>
      <c r="AF43" s="285"/>
      <c r="AG43" s="285">
        <v>111</v>
      </c>
      <c r="AH43" s="286">
        <v>301</v>
      </c>
      <c r="AI43" s="286"/>
      <c r="AJ43" s="286">
        <v>21</v>
      </c>
      <c r="AK43" s="286">
        <v>50</v>
      </c>
      <c r="AL43" s="286">
        <v>22</v>
      </c>
      <c r="AM43" s="286">
        <v>1</v>
      </c>
      <c r="AN43" s="286"/>
      <c r="AO43" s="286">
        <v>23</v>
      </c>
      <c r="AP43" s="286">
        <v>259</v>
      </c>
      <c r="AQ43" s="286">
        <v>90</v>
      </c>
      <c r="AR43" s="286"/>
      <c r="AS43" s="286"/>
      <c r="AT43" s="286">
        <v>2</v>
      </c>
      <c r="AU43" s="286"/>
      <c r="AV43" s="286"/>
      <c r="AW43" s="286">
        <v>66</v>
      </c>
      <c r="AX43" s="286"/>
      <c r="AY43" s="286">
        <v>140</v>
      </c>
      <c r="AZ43" s="286">
        <v>146</v>
      </c>
      <c r="BA43" s="286"/>
      <c r="BB43" s="286">
        <v>36</v>
      </c>
      <c r="BC43" s="286">
        <v>72</v>
      </c>
      <c r="BD43" s="286">
        <v>37</v>
      </c>
      <c r="BE43" s="286"/>
      <c r="BF43" s="286"/>
      <c r="BG43" s="286"/>
      <c r="BH43" s="286">
        <v>291</v>
      </c>
      <c r="BI43" s="286">
        <v>151</v>
      </c>
      <c r="BJ43" s="286"/>
      <c r="BK43" s="286"/>
      <c r="BL43" s="286">
        <v>1</v>
      </c>
      <c r="BM43" s="286"/>
      <c r="BN43" s="286">
        <v>111</v>
      </c>
      <c r="BO43" s="286"/>
      <c r="BP43" s="286">
        <v>199</v>
      </c>
      <c r="BQ43" s="286">
        <v>110</v>
      </c>
      <c r="BR43" s="286"/>
      <c r="BS43" s="286">
        <v>36</v>
      </c>
      <c r="BT43" s="286">
        <v>72</v>
      </c>
      <c r="BU43" s="286">
        <v>40</v>
      </c>
      <c r="BV43" s="286">
        <v>1</v>
      </c>
      <c r="BW43" s="286">
        <v>13</v>
      </c>
      <c r="BX43" s="286">
        <v>1</v>
      </c>
      <c r="BY43" s="286">
        <v>183</v>
      </c>
      <c r="BZ43" s="286">
        <v>36</v>
      </c>
      <c r="CA43" s="286">
        <v>122</v>
      </c>
      <c r="CB43" s="286"/>
      <c r="CC43" s="286"/>
      <c r="CD43" s="286">
        <v>2</v>
      </c>
      <c r="CE43" s="286"/>
      <c r="CF43" s="286">
        <v>1</v>
      </c>
      <c r="CG43" s="286"/>
      <c r="CH43" s="286">
        <v>228</v>
      </c>
      <c r="CI43" s="286"/>
      <c r="CJ43" s="286"/>
      <c r="CK43" s="286"/>
      <c r="CL43" s="286">
        <v>145</v>
      </c>
      <c r="CM43" s="143">
        <f t="shared" si="0"/>
        <v>1714</v>
      </c>
      <c r="CN43" s="143">
        <f t="shared" si="1"/>
        <v>0</v>
      </c>
      <c r="CO43" s="143">
        <f t="shared" si="2"/>
        <v>106</v>
      </c>
      <c r="CP43" s="143">
        <f t="shared" si="2"/>
        <v>316</v>
      </c>
      <c r="CQ43" s="143">
        <f t="shared" si="3"/>
        <v>113</v>
      </c>
      <c r="CR43" s="143">
        <f t="shared" si="4"/>
        <v>1</v>
      </c>
      <c r="CS43" s="143">
        <f t="shared" si="5"/>
        <v>233</v>
      </c>
      <c r="CT43" s="143">
        <f t="shared" si="6"/>
        <v>30</v>
      </c>
      <c r="CU43" s="143">
        <f t="shared" si="7"/>
        <v>1154</v>
      </c>
      <c r="CV43" s="143">
        <f t="shared" si="8"/>
        <v>0</v>
      </c>
      <c r="CW43" s="143">
        <f t="shared" si="9"/>
        <v>764</v>
      </c>
      <c r="CX43" s="143">
        <f t="shared" si="10"/>
        <v>0</v>
      </c>
      <c r="CY43" s="143">
        <f t="shared" si="10"/>
        <v>0</v>
      </c>
      <c r="CZ43" s="143">
        <f t="shared" si="11"/>
        <v>9</v>
      </c>
      <c r="DA43" s="143">
        <f t="shared" si="12"/>
        <v>0</v>
      </c>
      <c r="DB43" s="143">
        <f t="shared" si="13"/>
        <v>0</v>
      </c>
      <c r="DC43" s="143">
        <f t="shared" si="14"/>
        <v>448</v>
      </c>
      <c r="DD43" s="143">
        <f t="shared" si="15"/>
        <v>0</v>
      </c>
      <c r="DE43" s="201">
        <f t="shared" si="16"/>
        <v>686</v>
      </c>
    </row>
    <row r="44" spans="1:109" x14ac:dyDescent="0.3">
      <c r="A44" s="19" t="s">
        <v>98</v>
      </c>
      <c r="B44" s="16" t="s">
        <v>115</v>
      </c>
      <c r="C44" s="283">
        <v>318</v>
      </c>
      <c r="D44" s="284"/>
      <c r="E44" s="284">
        <v>9</v>
      </c>
      <c r="F44" s="284"/>
      <c r="G44" s="284"/>
      <c r="H44" s="284">
        <v>26</v>
      </c>
      <c r="I44" s="284">
        <v>83</v>
      </c>
      <c r="J44" s="284"/>
      <c r="K44" s="284">
        <v>125</v>
      </c>
      <c r="L44" s="284"/>
      <c r="M44" s="284"/>
      <c r="N44" s="284"/>
      <c r="O44" s="284">
        <v>98</v>
      </c>
      <c r="P44" s="285">
        <v>74</v>
      </c>
      <c r="Q44" s="285"/>
      <c r="R44" s="285"/>
      <c r="S44" s="285"/>
      <c r="T44" s="285">
        <v>2</v>
      </c>
      <c r="U44" s="285"/>
      <c r="V44" s="285">
        <v>16</v>
      </c>
      <c r="W44" s="285">
        <v>2</v>
      </c>
      <c r="X44" s="285">
        <v>152</v>
      </c>
      <c r="Y44" s="285"/>
      <c r="Z44" s="285">
        <v>94</v>
      </c>
      <c r="AA44" s="285"/>
      <c r="AB44" s="285"/>
      <c r="AC44" s="285">
        <v>1</v>
      </c>
      <c r="AD44" s="285"/>
      <c r="AE44" s="285">
        <v>1</v>
      </c>
      <c r="AF44" s="285"/>
      <c r="AG44" s="285">
        <v>124</v>
      </c>
      <c r="AH44" s="286">
        <v>53</v>
      </c>
      <c r="AI44" s="286"/>
      <c r="AJ44" s="286"/>
      <c r="AK44" s="286"/>
      <c r="AL44" s="286">
        <v>18</v>
      </c>
      <c r="AM44" s="286">
        <v>14</v>
      </c>
      <c r="AN44" s="286">
        <v>14</v>
      </c>
      <c r="AO44" s="286">
        <v>1</v>
      </c>
      <c r="AP44" s="286">
        <v>156</v>
      </c>
      <c r="AQ44" s="286">
        <v>112</v>
      </c>
      <c r="AR44" s="286"/>
      <c r="AS44" s="286"/>
      <c r="AT44" s="286">
        <v>1</v>
      </c>
      <c r="AU44" s="286"/>
      <c r="AV44" s="286"/>
      <c r="AW44" s="286">
        <v>1</v>
      </c>
      <c r="AX44" s="286"/>
      <c r="AY44" s="286">
        <v>92</v>
      </c>
      <c r="AZ44" s="286">
        <v>132</v>
      </c>
      <c r="BA44" s="286"/>
      <c r="BB44" s="286">
        <v>20</v>
      </c>
      <c r="BC44" s="286">
        <v>40</v>
      </c>
      <c r="BD44" s="286">
        <v>41</v>
      </c>
      <c r="BE44" s="286">
        <v>13</v>
      </c>
      <c r="BF44" s="286">
        <v>19</v>
      </c>
      <c r="BG44" s="286"/>
      <c r="BH44" s="286">
        <v>196</v>
      </c>
      <c r="BI44" s="286">
        <v>155</v>
      </c>
      <c r="BJ44" s="286"/>
      <c r="BK44" s="286"/>
      <c r="BL44" s="286"/>
      <c r="BM44" s="286"/>
      <c r="BN44" s="286">
        <v>61</v>
      </c>
      <c r="BO44" s="286"/>
      <c r="BP44" s="286">
        <v>170</v>
      </c>
      <c r="BQ44" s="286">
        <v>80</v>
      </c>
      <c r="BR44" s="286"/>
      <c r="BS44" s="286">
        <v>20</v>
      </c>
      <c r="BT44" s="286">
        <v>40</v>
      </c>
      <c r="BU44" s="286">
        <v>40</v>
      </c>
      <c r="BV44" s="286"/>
      <c r="BW44" s="286">
        <v>26</v>
      </c>
      <c r="BX44" s="286"/>
      <c r="BY44" s="286">
        <v>131</v>
      </c>
      <c r="BZ44" s="286">
        <v>38</v>
      </c>
      <c r="CA44" s="286">
        <v>73</v>
      </c>
      <c r="CB44" s="286"/>
      <c r="CC44" s="286">
        <v>17</v>
      </c>
      <c r="CD44" s="286"/>
      <c r="CE44" s="286"/>
      <c r="CF44" s="286">
        <v>1</v>
      </c>
      <c r="CG44" s="286"/>
      <c r="CH44" s="286">
        <v>70</v>
      </c>
      <c r="CI44" s="286">
        <v>9</v>
      </c>
      <c r="CJ44" s="286"/>
      <c r="CK44" s="286"/>
      <c r="CL44" s="286">
        <v>89</v>
      </c>
      <c r="CM44" s="143">
        <f t="shared" si="0"/>
        <v>657</v>
      </c>
      <c r="CN44" s="143">
        <f t="shared" si="1"/>
        <v>0</v>
      </c>
      <c r="CO44" s="143">
        <f t="shared" si="2"/>
        <v>40</v>
      </c>
      <c r="CP44" s="143">
        <f t="shared" si="2"/>
        <v>89</v>
      </c>
      <c r="CQ44" s="143">
        <f t="shared" si="3"/>
        <v>101</v>
      </c>
      <c r="CR44" s="143">
        <f t="shared" si="4"/>
        <v>27</v>
      </c>
      <c r="CS44" s="143">
        <f t="shared" si="5"/>
        <v>101</v>
      </c>
      <c r="CT44" s="143">
        <f t="shared" si="6"/>
        <v>3</v>
      </c>
      <c r="CU44" s="143">
        <f t="shared" si="7"/>
        <v>718</v>
      </c>
      <c r="CV44" s="143">
        <f t="shared" si="8"/>
        <v>0</v>
      </c>
      <c r="CW44" s="143">
        <f t="shared" si="9"/>
        <v>597</v>
      </c>
      <c r="CX44" s="143">
        <f t="shared" si="10"/>
        <v>0</v>
      </c>
      <c r="CY44" s="143">
        <f t="shared" si="10"/>
        <v>0</v>
      </c>
      <c r="CZ44" s="143">
        <f t="shared" si="11"/>
        <v>2</v>
      </c>
      <c r="DA44" s="143">
        <f t="shared" si="12"/>
        <v>0</v>
      </c>
      <c r="DB44" s="143">
        <f t="shared" si="13"/>
        <v>0</v>
      </c>
      <c r="DC44" s="143">
        <f t="shared" si="14"/>
        <v>133</v>
      </c>
      <c r="DD44" s="143">
        <f t="shared" si="15"/>
        <v>9</v>
      </c>
      <c r="DE44" s="201">
        <f t="shared" si="16"/>
        <v>573</v>
      </c>
    </row>
    <row r="45" spans="1:109" x14ac:dyDescent="0.3">
      <c r="A45" s="19" t="s">
        <v>98</v>
      </c>
      <c r="B45" s="16" t="s">
        <v>117</v>
      </c>
      <c r="C45" s="283">
        <v>419</v>
      </c>
      <c r="D45" s="284"/>
      <c r="E45" s="284">
        <v>12</v>
      </c>
      <c r="F45" s="284">
        <v>3</v>
      </c>
      <c r="G45" s="284"/>
      <c r="H45" s="284">
        <v>37</v>
      </c>
      <c r="I45" s="284">
        <v>53</v>
      </c>
      <c r="J45" s="284"/>
      <c r="K45" s="284">
        <v>129</v>
      </c>
      <c r="L45" s="284"/>
      <c r="M45" s="284"/>
      <c r="N45" s="284"/>
      <c r="O45" s="284">
        <v>69</v>
      </c>
      <c r="P45" s="285">
        <v>40</v>
      </c>
      <c r="Q45" s="285"/>
      <c r="R45" s="285"/>
      <c r="S45" s="285">
        <v>2</v>
      </c>
      <c r="T45" s="285">
        <v>2</v>
      </c>
      <c r="U45" s="285"/>
      <c r="V45" s="285"/>
      <c r="W45" s="285">
        <v>116</v>
      </c>
      <c r="X45" s="285">
        <v>4</v>
      </c>
      <c r="Y45" s="285"/>
      <c r="Z45" s="285">
        <v>3</v>
      </c>
      <c r="AA45" s="285"/>
      <c r="AB45" s="285"/>
      <c r="AC45" s="285">
        <v>1</v>
      </c>
      <c r="AD45" s="285"/>
      <c r="AE45" s="285">
        <v>1</v>
      </c>
      <c r="AF45" s="285"/>
      <c r="AG45" s="285">
        <v>2</v>
      </c>
      <c r="AH45" s="286">
        <v>72</v>
      </c>
      <c r="AI45" s="286"/>
      <c r="AJ45" s="286"/>
      <c r="AK45" s="286">
        <v>2</v>
      </c>
      <c r="AL45" s="286">
        <v>3</v>
      </c>
      <c r="AM45" s="286">
        <v>104</v>
      </c>
      <c r="AN45" s="286"/>
      <c r="AO45" s="286">
        <v>118</v>
      </c>
      <c r="AP45" s="286">
        <v>118</v>
      </c>
      <c r="AQ45" s="286">
        <v>20</v>
      </c>
      <c r="AR45" s="286"/>
      <c r="AS45" s="286"/>
      <c r="AT45" s="286">
        <v>1</v>
      </c>
      <c r="AU45" s="286"/>
      <c r="AV45" s="286"/>
      <c r="AW45" s="286">
        <v>1</v>
      </c>
      <c r="AX45" s="286"/>
      <c r="AY45" s="286">
        <v>2</v>
      </c>
      <c r="AZ45" s="286">
        <v>72</v>
      </c>
      <c r="BA45" s="286"/>
      <c r="BB45" s="286"/>
      <c r="BC45" s="286">
        <v>2</v>
      </c>
      <c r="BD45" s="286">
        <v>2</v>
      </c>
      <c r="BE45" s="286"/>
      <c r="BF45" s="286"/>
      <c r="BG45" s="286">
        <v>118</v>
      </c>
      <c r="BH45" s="286">
        <v>119</v>
      </c>
      <c r="BI45" s="286">
        <v>20</v>
      </c>
      <c r="BJ45" s="286"/>
      <c r="BK45" s="286"/>
      <c r="BL45" s="286">
        <v>1</v>
      </c>
      <c r="BM45" s="286"/>
      <c r="BN45" s="286">
        <v>1</v>
      </c>
      <c r="BO45" s="286"/>
      <c r="BP45" s="286">
        <v>1</v>
      </c>
      <c r="BQ45" s="286">
        <v>72</v>
      </c>
      <c r="BR45" s="286"/>
      <c r="BS45" s="286"/>
      <c r="BT45" s="286">
        <v>1</v>
      </c>
      <c r="BU45" s="286">
        <v>6</v>
      </c>
      <c r="BV45" s="286">
        <v>4</v>
      </c>
      <c r="BW45" s="286">
        <v>14</v>
      </c>
      <c r="BX45" s="286">
        <v>130</v>
      </c>
      <c r="BY45" s="286">
        <v>139</v>
      </c>
      <c r="BZ45" s="286">
        <v>4</v>
      </c>
      <c r="CA45" s="286">
        <v>20</v>
      </c>
      <c r="CB45" s="286"/>
      <c r="CC45" s="286"/>
      <c r="CD45" s="286">
        <v>2</v>
      </c>
      <c r="CE45" s="286"/>
      <c r="CF45" s="286">
        <v>1</v>
      </c>
      <c r="CG45" s="286"/>
      <c r="CH45" s="286">
        <v>1</v>
      </c>
      <c r="CI45" s="286"/>
      <c r="CJ45" s="286">
        <v>1</v>
      </c>
      <c r="CK45" s="286"/>
      <c r="CL45" s="286">
        <v>5</v>
      </c>
      <c r="CM45" s="143">
        <f t="shared" si="0"/>
        <v>675</v>
      </c>
      <c r="CN45" s="143">
        <f t="shared" si="1"/>
        <v>0</v>
      </c>
      <c r="CO45" s="143">
        <f t="shared" si="2"/>
        <v>0</v>
      </c>
      <c r="CP45" s="143">
        <f t="shared" si="2"/>
        <v>19</v>
      </c>
      <c r="CQ45" s="143">
        <f t="shared" si="3"/>
        <v>16</v>
      </c>
      <c r="CR45" s="143">
        <f t="shared" si="4"/>
        <v>104</v>
      </c>
      <c r="CS45" s="143">
        <f t="shared" si="5"/>
        <v>51</v>
      </c>
      <c r="CT45" s="143">
        <f t="shared" si="6"/>
        <v>352</v>
      </c>
      <c r="CU45" s="143">
        <f t="shared" si="7"/>
        <v>433</v>
      </c>
      <c r="CV45" s="143">
        <f t="shared" si="8"/>
        <v>0</v>
      </c>
      <c r="CW45" s="143">
        <f t="shared" si="9"/>
        <v>196</v>
      </c>
      <c r="CX45" s="143">
        <f t="shared" si="10"/>
        <v>0</v>
      </c>
      <c r="CY45" s="143">
        <f t="shared" si="10"/>
        <v>0</v>
      </c>
      <c r="CZ45" s="143">
        <f t="shared" si="11"/>
        <v>5</v>
      </c>
      <c r="DA45" s="143">
        <f t="shared" si="12"/>
        <v>0</v>
      </c>
      <c r="DB45" s="143">
        <f t="shared" si="13"/>
        <v>0</v>
      </c>
      <c r="DC45" s="143">
        <f t="shared" si="14"/>
        <v>5</v>
      </c>
      <c r="DD45" s="143">
        <f t="shared" si="15"/>
        <v>0</v>
      </c>
      <c r="DE45" s="201">
        <f t="shared" si="16"/>
        <v>79</v>
      </c>
    </row>
    <row r="46" spans="1:109" x14ac:dyDescent="0.3">
      <c r="A46" s="19" t="s">
        <v>98</v>
      </c>
      <c r="B46" s="16" t="s">
        <v>119</v>
      </c>
      <c r="C46" s="283">
        <v>443</v>
      </c>
      <c r="D46" s="284"/>
      <c r="E46" s="284">
        <v>186</v>
      </c>
      <c r="F46" s="284">
        <v>30</v>
      </c>
      <c r="G46" s="284"/>
      <c r="H46" s="284">
        <v>76</v>
      </c>
      <c r="I46" s="284">
        <v>200</v>
      </c>
      <c r="J46" s="284"/>
      <c r="K46" s="284">
        <v>167</v>
      </c>
      <c r="L46" s="284">
        <v>1</v>
      </c>
      <c r="M46" s="284"/>
      <c r="N46" s="284"/>
      <c r="O46" s="284">
        <v>56</v>
      </c>
      <c r="P46" s="285">
        <v>78</v>
      </c>
      <c r="Q46" s="285"/>
      <c r="R46" s="285"/>
      <c r="S46" s="285">
        <v>176</v>
      </c>
      <c r="T46" s="285">
        <v>33</v>
      </c>
      <c r="U46" s="285"/>
      <c r="V46" s="285">
        <v>80</v>
      </c>
      <c r="W46" s="285">
        <v>1</v>
      </c>
      <c r="X46" s="285">
        <v>295</v>
      </c>
      <c r="Y46" s="285"/>
      <c r="Z46" s="285">
        <v>98</v>
      </c>
      <c r="AA46" s="285"/>
      <c r="AB46" s="285"/>
      <c r="AC46" s="285">
        <v>1</v>
      </c>
      <c r="AD46" s="285"/>
      <c r="AE46" s="285">
        <v>10</v>
      </c>
      <c r="AF46" s="285"/>
      <c r="AG46" s="285">
        <v>43</v>
      </c>
      <c r="AH46" s="286">
        <v>80</v>
      </c>
      <c r="AI46" s="286"/>
      <c r="AJ46" s="286"/>
      <c r="AK46" s="286">
        <v>176</v>
      </c>
      <c r="AL46" s="286">
        <v>23</v>
      </c>
      <c r="AM46" s="286"/>
      <c r="AN46" s="286">
        <v>3</v>
      </c>
      <c r="AO46" s="286">
        <v>1</v>
      </c>
      <c r="AP46" s="286">
        <v>701</v>
      </c>
      <c r="AQ46" s="286">
        <v>117</v>
      </c>
      <c r="AR46" s="286"/>
      <c r="AS46" s="286"/>
      <c r="AT46" s="286"/>
      <c r="AU46" s="286">
        <v>1</v>
      </c>
      <c r="AV46" s="286"/>
      <c r="AW46" s="286">
        <v>10</v>
      </c>
      <c r="AX46" s="286"/>
      <c r="AY46" s="286"/>
      <c r="AZ46" s="286">
        <v>80</v>
      </c>
      <c r="BA46" s="286"/>
      <c r="BB46" s="286"/>
      <c r="BC46" s="286">
        <v>176</v>
      </c>
      <c r="BD46" s="286">
        <v>22</v>
      </c>
      <c r="BE46" s="286"/>
      <c r="BF46" s="286">
        <v>4</v>
      </c>
      <c r="BG46" s="286"/>
      <c r="BH46" s="286">
        <v>604</v>
      </c>
      <c r="BI46" s="286">
        <v>102</v>
      </c>
      <c r="BJ46" s="286"/>
      <c r="BK46" s="286"/>
      <c r="BL46" s="286"/>
      <c r="BM46" s="286">
        <v>2</v>
      </c>
      <c r="BN46" s="286">
        <v>11</v>
      </c>
      <c r="BO46" s="286"/>
      <c r="BP46" s="286"/>
      <c r="BQ46" s="286">
        <v>40</v>
      </c>
      <c r="BR46" s="286"/>
      <c r="BS46" s="286"/>
      <c r="BT46" s="286">
        <v>174</v>
      </c>
      <c r="BU46" s="286">
        <v>8</v>
      </c>
      <c r="BV46" s="286">
        <v>4</v>
      </c>
      <c r="BW46" s="286">
        <v>14</v>
      </c>
      <c r="BX46" s="286"/>
      <c r="BY46" s="286">
        <v>716</v>
      </c>
      <c r="BZ46" s="286">
        <v>30</v>
      </c>
      <c r="CA46" s="286">
        <v>44</v>
      </c>
      <c r="CB46" s="286"/>
      <c r="CC46" s="286">
        <v>17</v>
      </c>
      <c r="CD46" s="286">
        <v>5</v>
      </c>
      <c r="CE46" s="286"/>
      <c r="CF46" s="286">
        <v>3</v>
      </c>
      <c r="CG46" s="286"/>
      <c r="CH46" s="286">
        <v>18</v>
      </c>
      <c r="CI46" s="286">
        <v>6</v>
      </c>
      <c r="CJ46" s="286"/>
      <c r="CK46" s="286"/>
      <c r="CL46" s="286">
        <v>33</v>
      </c>
      <c r="CM46" s="143">
        <f t="shared" si="0"/>
        <v>721</v>
      </c>
      <c r="CN46" s="143">
        <f t="shared" si="1"/>
        <v>0</v>
      </c>
      <c r="CO46" s="143">
        <f t="shared" si="2"/>
        <v>0</v>
      </c>
      <c r="CP46" s="143">
        <f t="shared" si="2"/>
        <v>888</v>
      </c>
      <c r="CQ46" s="143">
        <f t="shared" si="3"/>
        <v>116</v>
      </c>
      <c r="CR46" s="143">
        <f t="shared" si="4"/>
        <v>0</v>
      </c>
      <c r="CS46" s="143">
        <f t="shared" si="5"/>
        <v>177</v>
      </c>
      <c r="CT46" s="143">
        <f t="shared" si="6"/>
        <v>2</v>
      </c>
      <c r="CU46" s="143">
        <f t="shared" si="7"/>
        <v>2516</v>
      </c>
      <c r="CV46" s="143">
        <f t="shared" si="8"/>
        <v>0</v>
      </c>
      <c r="CW46" s="143">
        <f t="shared" si="9"/>
        <v>558</v>
      </c>
      <c r="CX46" s="143">
        <f t="shared" si="10"/>
        <v>0</v>
      </c>
      <c r="CY46" s="143">
        <f t="shared" si="10"/>
        <v>0</v>
      </c>
      <c r="CZ46" s="143">
        <f t="shared" si="11"/>
        <v>7</v>
      </c>
      <c r="DA46" s="143">
        <f t="shared" si="12"/>
        <v>3</v>
      </c>
      <c r="DB46" s="143">
        <f t="shared" si="13"/>
        <v>0</v>
      </c>
      <c r="DC46" s="143">
        <f t="shared" si="14"/>
        <v>49</v>
      </c>
      <c r="DD46" s="143">
        <f t="shared" si="15"/>
        <v>6</v>
      </c>
      <c r="DE46" s="201">
        <f t="shared" si="16"/>
        <v>132</v>
      </c>
    </row>
    <row r="47" spans="1:109" x14ac:dyDescent="0.3">
      <c r="A47" s="19" t="s">
        <v>121</v>
      </c>
      <c r="B47" s="16" t="s">
        <v>124</v>
      </c>
      <c r="C47" s="283"/>
      <c r="D47" s="284"/>
      <c r="E47" s="284">
        <v>7</v>
      </c>
      <c r="F47" s="284">
        <v>4</v>
      </c>
      <c r="G47" s="284"/>
      <c r="H47" s="284"/>
      <c r="I47" s="284">
        <v>61</v>
      </c>
      <c r="J47" s="284"/>
      <c r="K47" s="284">
        <v>4</v>
      </c>
      <c r="L47" s="284"/>
      <c r="M47" s="284">
        <v>19</v>
      </c>
      <c r="N47" s="284"/>
      <c r="O47" s="284">
        <v>2</v>
      </c>
      <c r="P47" s="285">
        <v>1</v>
      </c>
      <c r="Q47" s="285"/>
      <c r="R47" s="285"/>
      <c r="S47" s="285">
        <v>4</v>
      </c>
      <c r="T47" s="285">
        <v>7</v>
      </c>
      <c r="U47" s="285"/>
      <c r="V47" s="285">
        <v>4</v>
      </c>
      <c r="W47" s="285">
        <v>1</v>
      </c>
      <c r="X47" s="285">
        <v>70</v>
      </c>
      <c r="Y47" s="285"/>
      <c r="Z47" s="285">
        <v>4</v>
      </c>
      <c r="AA47" s="285"/>
      <c r="AB47" s="285"/>
      <c r="AC47" s="285">
        <v>2</v>
      </c>
      <c r="AD47" s="285"/>
      <c r="AE47" s="285">
        <v>23</v>
      </c>
      <c r="AF47" s="285"/>
      <c r="AG47" s="285">
        <v>52</v>
      </c>
      <c r="AH47" s="286">
        <v>32</v>
      </c>
      <c r="AI47" s="286"/>
      <c r="AJ47" s="286"/>
      <c r="AK47" s="286">
        <v>2</v>
      </c>
      <c r="AL47" s="286">
        <v>5</v>
      </c>
      <c r="AM47" s="286"/>
      <c r="AN47" s="286"/>
      <c r="AO47" s="286"/>
      <c r="AP47" s="286">
        <v>98</v>
      </c>
      <c r="AQ47" s="286">
        <v>51</v>
      </c>
      <c r="AR47" s="286"/>
      <c r="AS47" s="286"/>
      <c r="AT47" s="286"/>
      <c r="AU47" s="286"/>
      <c r="AV47" s="286"/>
      <c r="AW47" s="286">
        <v>67</v>
      </c>
      <c r="AX47" s="286"/>
      <c r="AY47" s="286">
        <v>59</v>
      </c>
      <c r="AZ47" s="286">
        <v>60</v>
      </c>
      <c r="BA47" s="286"/>
      <c r="BB47" s="286"/>
      <c r="BC47" s="286">
        <v>1</v>
      </c>
      <c r="BD47" s="286">
        <v>6</v>
      </c>
      <c r="BE47" s="286">
        <v>7</v>
      </c>
      <c r="BF47" s="286">
        <v>1</v>
      </c>
      <c r="BG47" s="286"/>
      <c r="BH47" s="286">
        <v>102</v>
      </c>
      <c r="BI47" s="286">
        <v>54</v>
      </c>
      <c r="BJ47" s="286"/>
      <c r="BK47" s="286"/>
      <c r="BL47" s="286"/>
      <c r="BM47" s="286"/>
      <c r="BN47" s="286">
        <v>52</v>
      </c>
      <c r="BO47" s="286"/>
      <c r="BP47" s="286">
        <v>38</v>
      </c>
      <c r="BQ47" s="286">
        <v>41</v>
      </c>
      <c r="BR47" s="286">
        <v>1</v>
      </c>
      <c r="BS47" s="286"/>
      <c r="BT47" s="286">
        <v>5</v>
      </c>
      <c r="BU47" s="286">
        <v>4</v>
      </c>
      <c r="BV47" s="286"/>
      <c r="BW47" s="286">
        <v>1</v>
      </c>
      <c r="BX47" s="286"/>
      <c r="BY47" s="286">
        <v>31</v>
      </c>
      <c r="BZ47" s="286"/>
      <c r="CA47" s="286">
        <v>66</v>
      </c>
      <c r="CB47" s="286"/>
      <c r="CC47" s="286"/>
      <c r="CD47" s="286"/>
      <c r="CE47" s="286"/>
      <c r="CF47" s="286"/>
      <c r="CG47" s="286">
        <v>1</v>
      </c>
      <c r="CH47" s="286">
        <v>180</v>
      </c>
      <c r="CI47" s="286"/>
      <c r="CJ47" s="286"/>
      <c r="CK47" s="286"/>
      <c r="CL47" s="286"/>
      <c r="CM47" s="143">
        <f t="shared" si="0"/>
        <v>134</v>
      </c>
      <c r="CN47" s="143">
        <f t="shared" si="1"/>
        <v>0</v>
      </c>
      <c r="CO47" s="143">
        <f t="shared" si="2"/>
        <v>0</v>
      </c>
      <c r="CP47" s="143">
        <f t="shared" si="2"/>
        <v>19</v>
      </c>
      <c r="CQ47" s="143">
        <f t="shared" si="3"/>
        <v>26</v>
      </c>
      <c r="CR47" s="143">
        <f t="shared" si="4"/>
        <v>7</v>
      </c>
      <c r="CS47" s="143">
        <f t="shared" si="5"/>
        <v>6</v>
      </c>
      <c r="CT47" s="143">
        <f t="shared" si="6"/>
        <v>1</v>
      </c>
      <c r="CU47" s="143">
        <f t="shared" si="7"/>
        <v>362</v>
      </c>
      <c r="CV47" s="143">
        <f t="shared" si="8"/>
        <v>0</v>
      </c>
      <c r="CW47" s="143">
        <f t="shared" si="9"/>
        <v>179</v>
      </c>
      <c r="CX47" s="143">
        <f t="shared" si="10"/>
        <v>0</v>
      </c>
      <c r="CY47" s="143">
        <f t="shared" si="10"/>
        <v>0</v>
      </c>
      <c r="CZ47" s="143">
        <f t="shared" si="11"/>
        <v>2</v>
      </c>
      <c r="DA47" s="143">
        <f t="shared" si="12"/>
        <v>0</v>
      </c>
      <c r="DB47" s="143">
        <f t="shared" si="13"/>
        <v>0</v>
      </c>
      <c r="DC47" s="143">
        <f t="shared" si="14"/>
        <v>341</v>
      </c>
      <c r="DD47" s="143">
        <f t="shared" si="15"/>
        <v>0</v>
      </c>
      <c r="DE47" s="201">
        <f t="shared" si="16"/>
        <v>151</v>
      </c>
    </row>
    <row r="48" spans="1:109" x14ac:dyDescent="0.3">
      <c r="A48" s="19" t="s">
        <v>121</v>
      </c>
      <c r="B48" s="16" t="s">
        <v>125</v>
      </c>
      <c r="C48" s="283">
        <v>1</v>
      </c>
      <c r="D48" s="284"/>
      <c r="E48" s="284"/>
      <c r="F48" s="284"/>
      <c r="G48" s="284"/>
      <c r="H48" s="284"/>
      <c r="I48" s="284">
        <v>4</v>
      </c>
      <c r="J48" s="284"/>
      <c r="K48" s="284">
        <v>1</v>
      </c>
      <c r="L48" s="284"/>
      <c r="M48" s="284">
        <v>1</v>
      </c>
      <c r="N48" s="284"/>
      <c r="O48" s="284"/>
      <c r="P48" s="285"/>
      <c r="Q48" s="285"/>
      <c r="R48" s="285"/>
      <c r="S48" s="285"/>
      <c r="T48" s="285">
        <v>1</v>
      </c>
      <c r="U48" s="285"/>
      <c r="V48" s="285"/>
      <c r="W48" s="285"/>
      <c r="X48" s="285">
        <v>3</v>
      </c>
      <c r="Y48" s="285"/>
      <c r="Z48" s="285"/>
      <c r="AA48" s="285"/>
      <c r="AB48" s="285"/>
      <c r="AC48" s="285"/>
      <c r="AD48" s="285"/>
      <c r="AE48" s="285">
        <v>1</v>
      </c>
      <c r="AF48" s="285"/>
      <c r="AG48" s="285"/>
      <c r="AH48" s="286">
        <v>17</v>
      </c>
      <c r="AI48" s="286"/>
      <c r="AJ48" s="286"/>
      <c r="AK48" s="286"/>
      <c r="AL48" s="286">
        <v>2</v>
      </c>
      <c r="AM48" s="286"/>
      <c r="AN48" s="286"/>
      <c r="AO48" s="286"/>
      <c r="AP48" s="286">
        <v>6</v>
      </c>
      <c r="AQ48" s="286">
        <v>20</v>
      </c>
      <c r="AR48" s="286"/>
      <c r="AS48" s="286"/>
      <c r="AT48" s="286"/>
      <c r="AU48" s="286"/>
      <c r="AV48" s="286"/>
      <c r="AW48" s="286">
        <v>1</v>
      </c>
      <c r="AX48" s="286"/>
      <c r="AY48" s="286">
        <v>15</v>
      </c>
      <c r="AZ48" s="286">
        <v>29</v>
      </c>
      <c r="BA48" s="286"/>
      <c r="BB48" s="286"/>
      <c r="BC48" s="286"/>
      <c r="BD48" s="286">
        <v>1</v>
      </c>
      <c r="BE48" s="286">
        <v>21</v>
      </c>
      <c r="BF48" s="286"/>
      <c r="BG48" s="286"/>
      <c r="BH48" s="286">
        <v>6</v>
      </c>
      <c r="BI48" s="286">
        <v>15</v>
      </c>
      <c r="BJ48" s="286"/>
      <c r="BK48" s="286"/>
      <c r="BL48" s="286"/>
      <c r="BM48" s="286"/>
      <c r="BN48" s="286">
        <v>1</v>
      </c>
      <c r="BO48" s="286"/>
      <c r="BP48" s="286"/>
      <c r="BQ48" s="286">
        <v>42</v>
      </c>
      <c r="BR48" s="286"/>
      <c r="BS48" s="286"/>
      <c r="BT48" s="286"/>
      <c r="BU48" s="286">
        <v>3</v>
      </c>
      <c r="BV48" s="286"/>
      <c r="BW48" s="286"/>
      <c r="BX48" s="286"/>
      <c r="BY48" s="286">
        <v>3</v>
      </c>
      <c r="BZ48" s="286"/>
      <c r="CA48" s="286">
        <v>29</v>
      </c>
      <c r="CB48" s="286"/>
      <c r="CC48" s="286"/>
      <c r="CD48" s="286"/>
      <c r="CE48" s="286"/>
      <c r="CF48" s="286"/>
      <c r="CG48" s="286"/>
      <c r="CH48" s="286">
        <v>1</v>
      </c>
      <c r="CI48" s="286"/>
      <c r="CJ48" s="286"/>
      <c r="CK48" s="286"/>
      <c r="CL48" s="286"/>
      <c r="CM48" s="143">
        <f t="shared" si="0"/>
        <v>89</v>
      </c>
      <c r="CN48" s="143">
        <f t="shared" si="1"/>
        <v>0</v>
      </c>
      <c r="CO48" s="143">
        <f t="shared" si="2"/>
        <v>0</v>
      </c>
      <c r="CP48" s="143">
        <f t="shared" si="2"/>
        <v>0</v>
      </c>
      <c r="CQ48" s="143">
        <f t="shared" si="3"/>
        <v>7</v>
      </c>
      <c r="CR48" s="143">
        <f t="shared" si="4"/>
        <v>21</v>
      </c>
      <c r="CS48" s="143">
        <f t="shared" si="5"/>
        <v>0</v>
      </c>
      <c r="CT48" s="143">
        <f t="shared" si="6"/>
        <v>0</v>
      </c>
      <c r="CU48" s="143">
        <f t="shared" si="7"/>
        <v>22</v>
      </c>
      <c r="CV48" s="143">
        <f t="shared" si="8"/>
        <v>0</v>
      </c>
      <c r="CW48" s="143">
        <f t="shared" si="9"/>
        <v>65</v>
      </c>
      <c r="CX48" s="143">
        <f t="shared" si="10"/>
        <v>0</v>
      </c>
      <c r="CY48" s="143">
        <f t="shared" si="10"/>
        <v>0</v>
      </c>
      <c r="CZ48" s="143">
        <f t="shared" si="11"/>
        <v>0</v>
      </c>
      <c r="DA48" s="143">
        <f t="shared" si="12"/>
        <v>0</v>
      </c>
      <c r="DB48" s="143">
        <f t="shared" si="13"/>
        <v>0</v>
      </c>
      <c r="DC48" s="143">
        <f t="shared" si="14"/>
        <v>5</v>
      </c>
      <c r="DD48" s="143">
        <f t="shared" si="15"/>
        <v>0</v>
      </c>
      <c r="DE48" s="201">
        <f t="shared" si="16"/>
        <v>15</v>
      </c>
    </row>
    <row r="49" spans="1:109" x14ac:dyDescent="0.3">
      <c r="A49" s="19" t="s">
        <v>121</v>
      </c>
      <c r="B49" s="16" t="s">
        <v>127</v>
      </c>
      <c r="C49" s="283">
        <v>1</v>
      </c>
      <c r="D49" s="284"/>
      <c r="E49" s="284"/>
      <c r="F49" s="284"/>
      <c r="G49" s="284"/>
      <c r="H49" s="284"/>
      <c r="I49" s="284">
        <v>4</v>
      </c>
      <c r="J49" s="284"/>
      <c r="K49" s="284">
        <v>82</v>
      </c>
      <c r="L49" s="284"/>
      <c r="M49" s="284"/>
      <c r="N49" s="284"/>
      <c r="O49" s="284"/>
      <c r="P49" s="285">
        <v>16</v>
      </c>
      <c r="Q49" s="285"/>
      <c r="R49" s="285"/>
      <c r="S49" s="285"/>
      <c r="T49" s="285">
        <v>1</v>
      </c>
      <c r="U49" s="285"/>
      <c r="V49" s="285">
        <v>4</v>
      </c>
      <c r="W49" s="285">
        <v>17</v>
      </c>
      <c r="X49" s="285">
        <v>2</v>
      </c>
      <c r="Y49" s="285"/>
      <c r="Z49" s="285">
        <v>95</v>
      </c>
      <c r="AA49" s="285"/>
      <c r="AB49" s="285"/>
      <c r="AC49" s="285"/>
      <c r="AD49" s="285"/>
      <c r="AE49" s="285">
        <v>4</v>
      </c>
      <c r="AF49" s="285"/>
      <c r="AG49" s="285">
        <v>12</v>
      </c>
      <c r="AH49" s="286">
        <v>33</v>
      </c>
      <c r="AI49" s="286"/>
      <c r="AJ49" s="286"/>
      <c r="AK49" s="286"/>
      <c r="AL49" s="286">
        <v>3</v>
      </c>
      <c r="AM49" s="286"/>
      <c r="AN49" s="286">
        <v>4</v>
      </c>
      <c r="AO49" s="286">
        <v>17</v>
      </c>
      <c r="AP49" s="286">
        <v>3</v>
      </c>
      <c r="AQ49" s="286">
        <v>107</v>
      </c>
      <c r="AR49" s="286"/>
      <c r="AS49" s="286"/>
      <c r="AT49" s="286"/>
      <c r="AU49" s="286"/>
      <c r="AV49" s="286"/>
      <c r="AW49" s="286">
        <v>6</v>
      </c>
      <c r="AX49" s="286"/>
      <c r="AY49" s="286">
        <v>17</v>
      </c>
      <c r="AZ49" s="286">
        <v>41</v>
      </c>
      <c r="BA49" s="286"/>
      <c r="BB49" s="286"/>
      <c r="BC49" s="286"/>
      <c r="BD49" s="286">
        <v>2</v>
      </c>
      <c r="BE49" s="286">
        <v>8</v>
      </c>
      <c r="BF49" s="286">
        <v>4</v>
      </c>
      <c r="BG49" s="286">
        <v>6</v>
      </c>
      <c r="BH49" s="286">
        <v>4</v>
      </c>
      <c r="BI49" s="286">
        <v>105</v>
      </c>
      <c r="BJ49" s="286"/>
      <c r="BK49" s="286"/>
      <c r="BL49" s="286"/>
      <c r="BM49" s="286"/>
      <c r="BN49" s="286">
        <v>6</v>
      </c>
      <c r="BO49" s="286"/>
      <c r="BP49" s="286">
        <v>8</v>
      </c>
      <c r="BQ49" s="286">
        <v>21</v>
      </c>
      <c r="BR49" s="286"/>
      <c r="BS49" s="286"/>
      <c r="BT49" s="286"/>
      <c r="BU49" s="286">
        <v>3</v>
      </c>
      <c r="BV49" s="286"/>
      <c r="BW49" s="286"/>
      <c r="BX49" s="286">
        <v>9</v>
      </c>
      <c r="BY49" s="286">
        <v>2</v>
      </c>
      <c r="BZ49" s="286">
        <v>80</v>
      </c>
      <c r="CA49" s="286">
        <v>83</v>
      </c>
      <c r="CB49" s="286"/>
      <c r="CC49" s="286"/>
      <c r="CD49" s="286"/>
      <c r="CE49" s="286"/>
      <c r="CF49" s="286"/>
      <c r="CG49" s="286"/>
      <c r="CH49" s="286">
        <v>1</v>
      </c>
      <c r="CI49" s="286"/>
      <c r="CJ49" s="286"/>
      <c r="CK49" s="286"/>
      <c r="CL49" s="286"/>
      <c r="CM49" s="143">
        <f t="shared" si="0"/>
        <v>112</v>
      </c>
      <c r="CN49" s="143">
        <f t="shared" si="1"/>
        <v>0</v>
      </c>
      <c r="CO49" s="143">
        <f t="shared" si="2"/>
        <v>0</v>
      </c>
      <c r="CP49" s="143">
        <f t="shared" si="2"/>
        <v>0</v>
      </c>
      <c r="CQ49" s="143">
        <f t="shared" si="3"/>
        <v>9</v>
      </c>
      <c r="CR49" s="143">
        <f t="shared" si="4"/>
        <v>8</v>
      </c>
      <c r="CS49" s="143">
        <f t="shared" si="5"/>
        <v>12</v>
      </c>
      <c r="CT49" s="143">
        <f t="shared" si="6"/>
        <v>40</v>
      </c>
      <c r="CU49" s="143">
        <f t="shared" si="7"/>
        <v>15</v>
      </c>
      <c r="CV49" s="143">
        <f t="shared" si="8"/>
        <v>0</v>
      </c>
      <c r="CW49" s="143">
        <f t="shared" si="9"/>
        <v>552</v>
      </c>
      <c r="CX49" s="143">
        <f t="shared" si="10"/>
        <v>0</v>
      </c>
      <c r="CY49" s="143">
        <f t="shared" si="10"/>
        <v>0</v>
      </c>
      <c r="CZ49" s="143">
        <f t="shared" si="11"/>
        <v>0</v>
      </c>
      <c r="DA49" s="143">
        <f t="shared" si="12"/>
        <v>0</v>
      </c>
      <c r="DB49" s="143">
        <f t="shared" si="13"/>
        <v>0</v>
      </c>
      <c r="DC49" s="143">
        <f t="shared" si="14"/>
        <v>17</v>
      </c>
      <c r="DD49" s="143">
        <f t="shared" si="15"/>
        <v>0</v>
      </c>
      <c r="DE49" s="201">
        <f t="shared" si="16"/>
        <v>37</v>
      </c>
    </row>
    <row r="50" spans="1:109" x14ac:dyDescent="0.3">
      <c r="A50" s="19" t="s">
        <v>121</v>
      </c>
      <c r="B50" s="16" t="s">
        <v>131</v>
      </c>
      <c r="C50" s="283"/>
      <c r="D50" s="284"/>
      <c r="E50" s="284">
        <v>7</v>
      </c>
      <c r="F50" s="284">
        <v>1</v>
      </c>
      <c r="G50" s="284"/>
      <c r="H50" s="284"/>
      <c r="I50" s="284">
        <v>42</v>
      </c>
      <c r="J50" s="284"/>
      <c r="K50" s="284">
        <v>9</v>
      </c>
      <c r="L50" s="284"/>
      <c r="M50" s="284"/>
      <c r="N50" s="284"/>
      <c r="O50" s="284">
        <v>1</v>
      </c>
      <c r="P50" s="285"/>
      <c r="Q50" s="285"/>
      <c r="R50" s="285"/>
      <c r="S50" s="285">
        <v>6</v>
      </c>
      <c r="T50" s="285">
        <v>2</v>
      </c>
      <c r="U50" s="285"/>
      <c r="V50" s="285"/>
      <c r="W50" s="285"/>
      <c r="X50" s="285">
        <v>42</v>
      </c>
      <c r="Y50" s="285"/>
      <c r="Z50" s="285">
        <v>6</v>
      </c>
      <c r="AA50" s="285"/>
      <c r="AB50" s="285"/>
      <c r="AC50" s="285"/>
      <c r="AD50" s="285"/>
      <c r="AE50" s="285">
        <v>14</v>
      </c>
      <c r="AF50" s="285"/>
      <c r="AG50" s="285">
        <v>2</v>
      </c>
      <c r="AH50" s="286">
        <v>21</v>
      </c>
      <c r="AI50" s="286"/>
      <c r="AJ50" s="286"/>
      <c r="AK50" s="286">
        <v>5</v>
      </c>
      <c r="AL50" s="286">
        <v>5</v>
      </c>
      <c r="AM50" s="286"/>
      <c r="AN50" s="286"/>
      <c r="AO50" s="286"/>
      <c r="AP50" s="286">
        <v>90</v>
      </c>
      <c r="AQ50" s="286">
        <v>6</v>
      </c>
      <c r="AR50" s="286"/>
      <c r="AS50" s="286"/>
      <c r="AT50" s="286"/>
      <c r="AU50" s="286"/>
      <c r="AV50" s="286"/>
      <c r="AW50" s="286">
        <v>23</v>
      </c>
      <c r="AX50" s="286"/>
      <c r="AY50" s="286">
        <v>2</v>
      </c>
      <c r="AZ50" s="286">
        <v>41</v>
      </c>
      <c r="BA50" s="286"/>
      <c r="BB50" s="286"/>
      <c r="BC50" s="286">
        <v>4</v>
      </c>
      <c r="BD50" s="286">
        <v>2</v>
      </c>
      <c r="BE50" s="286"/>
      <c r="BF50" s="286">
        <v>1</v>
      </c>
      <c r="BG50" s="286"/>
      <c r="BH50" s="286">
        <v>95</v>
      </c>
      <c r="BI50" s="286">
        <v>5</v>
      </c>
      <c r="BJ50" s="286"/>
      <c r="BK50" s="286"/>
      <c r="BL50" s="286"/>
      <c r="BM50" s="286"/>
      <c r="BN50" s="286">
        <v>33</v>
      </c>
      <c r="BO50" s="286"/>
      <c r="BP50" s="286">
        <v>1</v>
      </c>
      <c r="BQ50" s="286">
        <v>33</v>
      </c>
      <c r="BR50" s="286"/>
      <c r="BS50" s="286"/>
      <c r="BT50" s="286"/>
      <c r="BU50" s="286">
        <v>6</v>
      </c>
      <c r="BV50" s="286"/>
      <c r="BW50" s="286">
        <v>1</v>
      </c>
      <c r="BX50" s="286">
        <v>1</v>
      </c>
      <c r="BY50" s="286">
        <v>15</v>
      </c>
      <c r="BZ50" s="286"/>
      <c r="CA50" s="286">
        <v>60</v>
      </c>
      <c r="CB50" s="286">
        <v>1</v>
      </c>
      <c r="CC50" s="286"/>
      <c r="CD50" s="286"/>
      <c r="CE50" s="286">
        <v>1</v>
      </c>
      <c r="CF50" s="286"/>
      <c r="CG50" s="286"/>
      <c r="CH50" s="286">
        <v>44</v>
      </c>
      <c r="CI50" s="286"/>
      <c r="CJ50" s="286"/>
      <c r="CK50" s="286"/>
      <c r="CL50" s="286"/>
      <c r="CM50" s="143">
        <f t="shared" si="0"/>
        <v>95</v>
      </c>
      <c r="CN50" s="143">
        <f t="shared" si="1"/>
        <v>0</v>
      </c>
      <c r="CO50" s="143">
        <f t="shared" si="2"/>
        <v>0</v>
      </c>
      <c r="CP50" s="143">
        <f t="shared" si="2"/>
        <v>22</v>
      </c>
      <c r="CQ50" s="143">
        <f t="shared" si="3"/>
        <v>16</v>
      </c>
      <c r="CR50" s="143">
        <f t="shared" si="4"/>
        <v>0</v>
      </c>
      <c r="CS50" s="143">
        <f t="shared" si="5"/>
        <v>2</v>
      </c>
      <c r="CT50" s="143">
        <f t="shared" si="6"/>
        <v>0</v>
      </c>
      <c r="CU50" s="143">
        <f t="shared" si="7"/>
        <v>284</v>
      </c>
      <c r="CV50" s="143">
        <f t="shared" si="8"/>
        <v>0</v>
      </c>
      <c r="CW50" s="143">
        <f t="shared" si="9"/>
        <v>86</v>
      </c>
      <c r="CX50" s="143">
        <f t="shared" si="10"/>
        <v>0</v>
      </c>
      <c r="CY50" s="143">
        <f t="shared" si="10"/>
        <v>0</v>
      </c>
      <c r="CZ50" s="143">
        <f t="shared" si="11"/>
        <v>0</v>
      </c>
      <c r="DA50" s="143">
        <f t="shared" si="12"/>
        <v>0</v>
      </c>
      <c r="DB50" s="143">
        <f t="shared" si="13"/>
        <v>0</v>
      </c>
      <c r="DC50" s="143">
        <f t="shared" si="14"/>
        <v>114</v>
      </c>
      <c r="DD50" s="143">
        <f t="shared" si="15"/>
        <v>0</v>
      </c>
      <c r="DE50" s="201">
        <f t="shared" si="16"/>
        <v>6</v>
      </c>
    </row>
    <row r="51" spans="1:109" x14ac:dyDescent="0.3">
      <c r="A51" s="19" t="s">
        <v>121</v>
      </c>
      <c r="B51" s="16" t="s">
        <v>132</v>
      </c>
      <c r="C51" s="283">
        <v>1</v>
      </c>
      <c r="D51" s="284"/>
      <c r="E51" s="284"/>
      <c r="F51" s="284"/>
      <c r="G51" s="284"/>
      <c r="H51" s="284"/>
      <c r="I51" s="284">
        <v>7</v>
      </c>
      <c r="J51" s="284"/>
      <c r="K51" s="284">
        <v>1</v>
      </c>
      <c r="L51" s="284"/>
      <c r="M51" s="284"/>
      <c r="N51" s="284"/>
      <c r="O51" s="284"/>
      <c r="P51" s="285"/>
      <c r="Q51" s="285"/>
      <c r="R51" s="285"/>
      <c r="S51" s="285">
        <v>1</v>
      </c>
      <c r="T51" s="285">
        <v>1</v>
      </c>
      <c r="U51" s="285"/>
      <c r="V51" s="285"/>
      <c r="W51" s="285"/>
      <c r="X51" s="285">
        <v>9</v>
      </c>
      <c r="Y51" s="285"/>
      <c r="Z51" s="285"/>
      <c r="AA51" s="285"/>
      <c r="AB51" s="285"/>
      <c r="AC51" s="285"/>
      <c r="AD51" s="285"/>
      <c r="AE51" s="285">
        <v>4</v>
      </c>
      <c r="AF51" s="285"/>
      <c r="AG51" s="285">
        <v>1</v>
      </c>
      <c r="AH51" s="286">
        <v>22</v>
      </c>
      <c r="AI51" s="286"/>
      <c r="AJ51" s="286"/>
      <c r="AK51" s="286"/>
      <c r="AL51" s="286">
        <v>4</v>
      </c>
      <c r="AM51" s="286"/>
      <c r="AN51" s="286"/>
      <c r="AO51" s="286"/>
      <c r="AP51" s="286">
        <v>8</v>
      </c>
      <c r="AQ51" s="286"/>
      <c r="AR51" s="286"/>
      <c r="AS51" s="286"/>
      <c r="AT51" s="286"/>
      <c r="AU51" s="286"/>
      <c r="AV51" s="286"/>
      <c r="AW51" s="286">
        <v>4</v>
      </c>
      <c r="AX51" s="286"/>
      <c r="AY51" s="286"/>
      <c r="AZ51" s="286">
        <v>48</v>
      </c>
      <c r="BA51" s="286"/>
      <c r="BB51" s="286"/>
      <c r="BC51" s="286"/>
      <c r="BD51" s="286">
        <v>2</v>
      </c>
      <c r="BE51" s="286"/>
      <c r="BF51" s="286"/>
      <c r="BG51" s="286"/>
      <c r="BH51" s="286">
        <v>7</v>
      </c>
      <c r="BI51" s="286"/>
      <c r="BJ51" s="286"/>
      <c r="BK51" s="286"/>
      <c r="BL51" s="286"/>
      <c r="BM51" s="286"/>
      <c r="BN51" s="286">
        <v>4</v>
      </c>
      <c r="BO51" s="286"/>
      <c r="BP51" s="286"/>
      <c r="BQ51" s="286">
        <v>35</v>
      </c>
      <c r="BR51" s="286"/>
      <c r="BS51" s="286"/>
      <c r="BT51" s="286"/>
      <c r="BU51" s="286">
        <v>3</v>
      </c>
      <c r="BV51" s="286"/>
      <c r="BW51" s="286"/>
      <c r="BX51" s="286"/>
      <c r="BY51" s="286">
        <v>7</v>
      </c>
      <c r="BZ51" s="286"/>
      <c r="CA51" s="286"/>
      <c r="CB51" s="286"/>
      <c r="CC51" s="286"/>
      <c r="CD51" s="286"/>
      <c r="CE51" s="286"/>
      <c r="CF51" s="286"/>
      <c r="CG51" s="286"/>
      <c r="CH51" s="286">
        <v>4</v>
      </c>
      <c r="CI51" s="286"/>
      <c r="CJ51" s="286"/>
      <c r="CK51" s="286"/>
      <c r="CL51" s="286"/>
      <c r="CM51" s="143">
        <f t="shared" si="0"/>
        <v>106</v>
      </c>
      <c r="CN51" s="143">
        <f t="shared" si="1"/>
        <v>0</v>
      </c>
      <c r="CO51" s="143">
        <f t="shared" si="2"/>
        <v>0</v>
      </c>
      <c r="CP51" s="143">
        <f t="shared" si="2"/>
        <v>1</v>
      </c>
      <c r="CQ51" s="143">
        <f t="shared" si="3"/>
        <v>10</v>
      </c>
      <c r="CR51" s="143">
        <f t="shared" si="4"/>
        <v>0</v>
      </c>
      <c r="CS51" s="143">
        <f t="shared" si="5"/>
        <v>0</v>
      </c>
      <c r="CT51" s="143">
        <f t="shared" si="6"/>
        <v>0</v>
      </c>
      <c r="CU51" s="143">
        <f t="shared" si="7"/>
        <v>38</v>
      </c>
      <c r="CV51" s="143">
        <f t="shared" si="8"/>
        <v>0</v>
      </c>
      <c r="CW51" s="143">
        <f t="shared" si="9"/>
        <v>1</v>
      </c>
      <c r="CX51" s="143">
        <f t="shared" si="10"/>
        <v>0</v>
      </c>
      <c r="CY51" s="143">
        <f t="shared" si="10"/>
        <v>0</v>
      </c>
      <c r="CZ51" s="143">
        <f t="shared" si="11"/>
        <v>0</v>
      </c>
      <c r="DA51" s="143">
        <f t="shared" si="12"/>
        <v>0</v>
      </c>
      <c r="DB51" s="143">
        <f t="shared" si="13"/>
        <v>0</v>
      </c>
      <c r="DC51" s="143">
        <f t="shared" si="14"/>
        <v>16</v>
      </c>
      <c r="DD51" s="143">
        <f t="shared" si="15"/>
        <v>0</v>
      </c>
      <c r="DE51" s="201">
        <f t="shared" si="16"/>
        <v>1</v>
      </c>
    </row>
    <row r="52" spans="1:109" x14ac:dyDescent="0.3">
      <c r="A52" s="19" t="s">
        <v>121</v>
      </c>
      <c r="B52" s="16" t="s">
        <v>134</v>
      </c>
      <c r="C52" s="283"/>
      <c r="D52" s="284"/>
      <c r="E52" s="284"/>
      <c r="F52" s="284"/>
      <c r="G52" s="284"/>
      <c r="H52" s="284"/>
      <c r="I52" s="284">
        <v>32</v>
      </c>
      <c r="J52" s="284"/>
      <c r="K52" s="284">
        <v>1</v>
      </c>
      <c r="L52" s="284"/>
      <c r="M52" s="284"/>
      <c r="N52" s="284"/>
      <c r="O52" s="284"/>
      <c r="P52" s="285"/>
      <c r="Q52" s="285"/>
      <c r="R52" s="285"/>
      <c r="S52" s="285"/>
      <c r="T52" s="285">
        <v>1</v>
      </c>
      <c r="U52" s="285"/>
      <c r="V52" s="285"/>
      <c r="W52" s="285"/>
      <c r="X52" s="285">
        <v>29</v>
      </c>
      <c r="Y52" s="285"/>
      <c r="Z52" s="285"/>
      <c r="AA52" s="285"/>
      <c r="AB52" s="285"/>
      <c r="AC52" s="285"/>
      <c r="AD52" s="285"/>
      <c r="AE52" s="285"/>
      <c r="AF52" s="285"/>
      <c r="AG52" s="285">
        <v>1</v>
      </c>
      <c r="AH52" s="286">
        <v>3</v>
      </c>
      <c r="AI52" s="286"/>
      <c r="AJ52" s="286"/>
      <c r="AK52" s="286"/>
      <c r="AL52" s="286">
        <v>2</v>
      </c>
      <c r="AM52" s="286"/>
      <c r="AN52" s="286"/>
      <c r="AO52" s="286"/>
      <c r="AP52" s="286">
        <v>78</v>
      </c>
      <c r="AQ52" s="286"/>
      <c r="AR52" s="286"/>
      <c r="AS52" s="286"/>
      <c r="AT52" s="286"/>
      <c r="AU52" s="286"/>
      <c r="AV52" s="286"/>
      <c r="AW52" s="286">
        <v>1</v>
      </c>
      <c r="AX52" s="286"/>
      <c r="AY52" s="286"/>
      <c r="AZ52" s="286">
        <v>9</v>
      </c>
      <c r="BA52" s="286"/>
      <c r="BB52" s="286"/>
      <c r="BC52" s="286"/>
      <c r="BD52" s="286">
        <v>1</v>
      </c>
      <c r="BE52" s="286"/>
      <c r="BF52" s="286"/>
      <c r="BG52" s="286"/>
      <c r="BH52" s="286">
        <v>78</v>
      </c>
      <c r="BI52" s="286"/>
      <c r="BJ52" s="286"/>
      <c r="BK52" s="286"/>
      <c r="BL52" s="286"/>
      <c r="BM52" s="286"/>
      <c r="BN52" s="286">
        <v>2</v>
      </c>
      <c r="BO52" s="286"/>
      <c r="BP52" s="286">
        <v>14</v>
      </c>
      <c r="BQ52" s="286">
        <v>9</v>
      </c>
      <c r="BR52" s="286"/>
      <c r="BS52" s="286"/>
      <c r="BT52" s="286"/>
      <c r="BU52" s="286">
        <v>2</v>
      </c>
      <c r="BV52" s="286"/>
      <c r="BW52" s="286">
        <v>14</v>
      </c>
      <c r="BX52" s="286"/>
      <c r="BY52" s="286">
        <v>13</v>
      </c>
      <c r="BZ52" s="286"/>
      <c r="CA52" s="286"/>
      <c r="CB52" s="286"/>
      <c r="CC52" s="286"/>
      <c r="CD52" s="286"/>
      <c r="CE52" s="286"/>
      <c r="CF52" s="286"/>
      <c r="CG52" s="286"/>
      <c r="CH52" s="286">
        <v>2</v>
      </c>
      <c r="CI52" s="286"/>
      <c r="CJ52" s="286"/>
      <c r="CK52" s="286"/>
      <c r="CL52" s="286">
        <v>21</v>
      </c>
      <c r="CM52" s="143">
        <f t="shared" si="0"/>
        <v>21</v>
      </c>
      <c r="CN52" s="143">
        <f t="shared" si="1"/>
        <v>0</v>
      </c>
      <c r="CO52" s="143">
        <f t="shared" si="2"/>
        <v>0</v>
      </c>
      <c r="CP52" s="143">
        <f t="shared" si="2"/>
        <v>0</v>
      </c>
      <c r="CQ52" s="143">
        <f t="shared" si="3"/>
        <v>6</v>
      </c>
      <c r="CR52" s="143">
        <f t="shared" si="4"/>
        <v>0</v>
      </c>
      <c r="CS52" s="143">
        <f t="shared" si="5"/>
        <v>14</v>
      </c>
      <c r="CT52" s="143">
        <f t="shared" si="6"/>
        <v>0</v>
      </c>
      <c r="CU52" s="143">
        <f t="shared" si="7"/>
        <v>230</v>
      </c>
      <c r="CV52" s="143">
        <f t="shared" si="8"/>
        <v>0</v>
      </c>
      <c r="CW52" s="143">
        <f t="shared" si="9"/>
        <v>1</v>
      </c>
      <c r="CX52" s="143">
        <f t="shared" si="10"/>
        <v>0</v>
      </c>
      <c r="CY52" s="143">
        <f t="shared" si="10"/>
        <v>0</v>
      </c>
      <c r="CZ52" s="143">
        <f t="shared" si="11"/>
        <v>0</v>
      </c>
      <c r="DA52" s="143">
        <f t="shared" si="12"/>
        <v>0</v>
      </c>
      <c r="DB52" s="143">
        <f t="shared" si="13"/>
        <v>0</v>
      </c>
      <c r="DC52" s="143">
        <f t="shared" si="14"/>
        <v>5</v>
      </c>
      <c r="DD52" s="143">
        <f t="shared" si="15"/>
        <v>0</v>
      </c>
      <c r="DE52" s="201">
        <f t="shared" si="16"/>
        <v>36</v>
      </c>
    </row>
    <row r="53" spans="1:109" x14ac:dyDescent="0.3">
      <c r="A53" s="19" t="s">
        <v>121</v>
      </c>
      <c r="B53" s="16" t="s">
        <v>136</v>
      </c>
      <c r="C53" s="283"/>
      <c r="D53" s="284"/>
      <c r="E53" s="284"/>
      <c r="F53" s="284"/>
      <c r="G53" s="284"/>
      <c r="H53" s="284"/>
      <c r="I53" s="284">
        <v>27</v>
      </c>
      <c r="J53" s="284"/>
      <c r="K53" s="284">
        <v>1</v>
      </c>
      <c r="L53" s="284"/>
      <c r="M53" s="284"/>
      <c r="N53" s="284"/>
      <c r="O53" s="284"/>
      <c r="P53" s="285"/>
      <c r="Q53" s="285"/>
      <c r="R53" s="285"/>
      <c r="S53" s="285">
        <v>1</v>
      </c>
      <c r="T53" s="285">
        <v>1</v>
      </c>
      <c r="U53" s="285"/>
      <c r="V53" s="285"/>
      <c r="W53" s="285"/>
      <c r="X53" s="285">
        <v>20</v>
      </c>
      <c r="Y53" s="285"/>
      <c r="Z53" s="285"/>
      <c r="AA53" s="285"/>
      <c r="AB53" s="285"/>
      <c r="AC53" s="285"/>
      <c r="AD53" s="285"/>
      <c r="AE53" s="285">
        <v>2</v>
      </c>
      <c r="AF53" s="285"/>
      <c r="AG53" s="285"/>
      <c r="AH53" s="286">
        <v>9</v>
      </c>
      <c r="AI53" s="286"/>
      <c r="AJ53" s="286"/>
      <c r="AK53" s="286"/>
      <c r="AL53" s="286">
        <v>2</v>
      </c>
      <c r="AM53" s="286"/>
      <c r="AN53" s="286"/>
      <c r="AO53" s="286"/>
      <c r="AP53" s="286">
        <v>34</v>
      </c>
      <c r="AQ53" s="286"/>
      <c r="AR53" s="286"/>
      <c r="AS53" s="286"/>
      <c r="AT53" s="286"/>
      <c r="AU53" s="286"/>
      <c r="AV53" s="286"/>
      <c r="AW53" s="286">
        <v>3</v>
      </c>
      <c r="AX53" s="286"/>
      <c r="AY53" s="286"/>
      <c r="AZ53" s="286">
        <v>18</v>
      </c>
      <c r="BA53" s="286"/>
      <c r="BB53" s="286"/>
      <c r="BC53" s="286"/>
      <c r="BD53" s="286">
        <v>2</v>
      </c>
      <c r="BE53" s="286"/>
      <c r="BF53" s="286"/>
      <c r="BG53" s="286"/>
      <c r="BH53" s="286">
        <v>43</v>
      </c>
      <c r="BI53" s="286"/>
      <c r="BJ53" s="286"/>
      <c r="BK53" s="286"/>
      <c r="BL53" s="286"/>
      <c r="BM53" s="286"/>
      <c r="BN53" s="286">
        <v>3</v>
      </c>
      <c r="BO53" s="286"/>
      <c r="BP53" s="286"/>
      <c r="BQ53" s="286">
        <v>30</v>
      </c>
      <c r="BR53" s="286"/>
      <c r="BS53" s="286"/>
      <c r="BT53" s="286"/>
      <c r="BU53" s="286">
        <v>3</v>
      </c>
      <c r="BV53" s="286"/>
      <c r="BW53" s="286">
        <v>1</v>
      </c>
      <c r="BX53" s="286"/>
      <c r="BY53" s="286">
        <v>11</v>
      </c>
      <c r="BZ53" s="286"/>
      <c r="CA53" s="286"/>
      <c r="CB53" s="286"/>
      <c r="CC53" s="286"/>
      <c r="CD53" s="286"/>
      <c r="CE53" s="286"/>
      <c r="CF53" s="286"/>
      <c r="CG53" s="286"/>
      <c r="CH53" s="286">
        <v>3</v>
      </c>
      <c r="CI53" s="286"/>
      <c r="CJ53" s="286"/>
      <c r="CK53" s="286"/>
      <c r="CL53" s="286"/>
      <c r="CM53" s="143">
        <f t="shared" si="0"/>
        <v>57</v>
      </c>
      <c r="CN53" s="143">
        <f t="shared" si="1"/>
        <v>0</v>
      </c>
      <c r="CO53" s="143">
        <f t="shared" si="2"/>
        <v>0</v>
      </c>
      <c r="CP53" s="143">
        <f t="shared" si="2"/>
        <v>1</v>
      </c>
      <c r="CQ53" s="143">
        <f t="shared" si="3"/>
        <v>8</v>
      </c>
      <c r="CR53" s="143">
        <f t="shared" si="4"/>
        <v>0</v>
      </c>
      <c r="CS53" s="143">
        <f t="shared" si="5"/>
        <v>1</v>
      </c>
      <c r="CT53" s="143">
        <f t="shared" si="6"/>
        <v>0</v>
      </c>
      <c r="CU53" s="143">
        <f t="shared" si="7"/>
        <v>135</v>
      </c>
      <c r="CV53" s="143">
        <f t="shared" si="8"/>
        <v>0</v>
      </c>
      <c r="CW53" s="143">
        <f t="shared" si="9"/>
        <v>1</v>
      </c>
      <c r="CX53" s="143">
        <f t="shared" si="10"/>
        <v>0</v>
      </c>
      <c r="CY53" s="143">
        <f t="shared" si="10"/>
        <v>0</v>
      </c>
      <c r="CZ53" s="143">
        <f t="shared" si="11"/>
        <v>0</v>
      </c>
      <c r="DA53" s="143">
        <f t="shared" si="12"/>
        <v>0</v>
      </c>
      <c r="DB53" s="143">
        <f t="shared" si="13"/>
        <v>0</v>
      </c>
      <c r="DC53" s="143">
        <f t="shared" si="14"/>
        <v>11</v>
      </c>
      <c r="DD53" s="143">
        <f t="shared" si="15"/>
        <v>0</v>
      </c>
      <c r="DE53" s="201">
        <f t="shared" si="16"/>
        <v>0</v>
      </c>
    </row>
    <row r="54" spans="1:109" x14ac:dyDescent="0.3">
      <c r="A54" s="19" t="s">
        <v>121</v>
      </c>
      <c r="B54" s="16" t="s">
        <v>138</v>
      </c>
      <c r="C54" s="283"/>
      <c r="D54" s="284"/>
      <c r="E54" s="284"/>
      <c r="F54" s="284"/>
      <c r="G54" s="284"/>
      <c r="H54" s="284"/>
      <c r="I54" s="284">
        <v>5</v>
      </c>
      <c r="J54" s="284"/>
      <c r="K54" s="284">
        <v>1</v>
      </c>
      <c r="L54" s="284"/>
      <c r="M54" s="284"/>
      <c r="N54" s="284"/>
      <c r="O54" s="284"/>
      <c r="P54" s="285"/>
      <c r="Q54" s="285"/>
      <c r="R54" s="285"/>
      <c r="S54" s="285"/>
      <c r="T54" s="285">
        <v>1</v>
      </c>
      <c r="U54" s="285"/>
      <c r="V54" s="285"/>
      <c r="W54" s="285"/>
      <c r="X54" s="285">
        <v>5</v>
      </c>
      <c r="Y54" s="285"/>
      <c r="Z54" s="285"/>
      <c r="AA54" s="285"/>
      <c r="AB54" s="285"/>
      <c r="AC54" s="285"/>
      <c r="AD54" s="285"/>
      <c r="AE54" s="285"/>
      <c r="AF54" s="285"/>
      <c r="AG54" s="285"/>
      <c r="AH54" s="286">
        <v>1</v>
      </c>
      <c r="AI54" s="286"/>
      <c r="AJ54" s="286"/>
      <c r="AK54" s="286"/>
      <c r="AL54" s="286">
        <v>3</v>
      </c>
      <c r="AM54" s="286"/>
      <c r="AN54" s="286"/>
      <c r="AO54" s="286"/>
      <c r="AP54" s="286">
        <v>51</v>
      </c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286"/>
      <c r="BD54" s="286">
        <v>2</v>
      </c>
      <c r="BE54" s="286"/>
      <c r="BF54" s="286"/>
      <c r="BG54" s="286"/>
      <c r="BH54" s="286">
        <v>51</v>
      </c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286">
        <v>3</v>
      </c>
      <c r="BV54" s="286"/>
      <c r="BW54" s="286"/>
      <c r="BX54" s="286"/>
      <c r="BY54" s="286">
        <v>21</v>
      </c>
      <c r="BZ54" s="286"/>
      <c r="CA54" s="286"/>
      <c r="CB54" s="286"/>
      <c r="CC54" s="286"/>
      <c r="CD54" s="286"/>
      <c r="CE54" s="286"/>
      <c r="CF54" s="286"/>
      <c r="CG54" s="286"/>
      <c r="CH54" s="286"/>
      <c r="CI54" s="286"/>
      <c r="CJ54" s="286"/>
      <c r="CK54" s="286"/>
      <c r="CL54" s="286"/>
      <c r="CM54" s="143">
        <f t="shared" si="0"/>
        <v>1</v>
      </c>
      <c r="CN54" s="143">
        <f t="shared" si="1"/>
        <v>0</v>
      </c>
      <c r="CO54" s="143">
        <f t="shared" si="2"/>
        <v>0</v>
      </c>
      <c r="CP54" s="143">
        <f t="shared" si="2"/>
        <v>0</v>
      </c>
      <c r="CQ54" s="143">
        <f t="shared" si="3"/>
        <v>9</v>
      </c>
      <c r="CR54" s="143">
        <f t="shared" si="4"/>
        <v>0</v>
      </c>
      <c r="CS54" s="143">
        <f t="shared" si="5"/>
        <v>0</v>
      </c>
      <c r="CT54" s="143">
        <f t="shared" si="6"/>
        <v>0</v>
      </c>
      <c r="CU54" s="143">
        <f t="shared" si="7"/>
        <v>133</v>
      </c>
      <c r="CV54" s="143">
        <f t="shared" si="8"/>
        <v>0</v>
      </c>
      <c r="CW54" s="143">
        <f t="shared" si="9"/>
        <v>1</v>
      </c>
      <c r="CX54" s="143">
        <f t="shared" si="10"/>
        <v>0</v>
      </c>
      <c r="CY54" s="143">
        <f t="shared" si="10"/>
        <v>0</v>
      </c>
      <c r="CZ54" s="143">
        <f t="shared" si="11"/>
        <v>0</v>
      </c>
      <c r="DA54" s="143">
        <f t="shared" si="12"/>
        <v>0</v>
      </c>
      <c r="DB54" s="143">
        <f t="shared" si="13"/>
        <v>0</v>
      </c>
      <c r="DC54" s="143">
        <f t="shared" si="14"/>
        <v>0</v>
      </c>
      <c r="DD54" s="143">
        <f t="shared" si="15"/>
        <v>0</v>
      </c>
      <c r="DE54" s="201">
        <f t="shared" si="16"/>
        <v>0</v>
      </c>
    </row>
    <row r="55" spans="1:109" x14ac:dyDescent="0.3">
      <c r="A55" s="19" t="s">
        <v>121</v>
      </c>
      <c r="B55" s="16" t="s">
        <v>140</v>
      </c>
      <c r="C55" s="283"/>
      <c r="D55" s="284"/>
      <c r="E55" s="284"/>
      <c r="F55" s="284"/>
      <c r="G55" s="284"/>
      <c r="H55" s="284"/>
      <c r="I55" s="284">
        <v>46</v>
      </c>
      <c r="J55" s="284"/>
      <c r="K55" s="284">
        <v>1</v>
      </c>
      <c r="L55" s="284"/>
      <c r="M55" s="284"/>
      <c r="N55" s="284"/>
      <c r="O55" s="284"/>
      <c r="P55" s="285"/>
      <c r="Q55" s="285"/>
      <c r="R55" s="285"/>
      <c r="S55" s="285"/>
      <c r="T55" s="285"/>
      <c r="U55" s="285"/>
      <c r="V55" s="285"/>
      <c r="W55" s="285"/>
      <c r="X55" s="285">
        <v>39</v>
      </c>
      <c r="Y55" s="285"/>
      <c r="Z55" s="285"/>
      <c r="AA55" s="285"/>
      <c r="AB55" s="285"/>
      <c r="AC55" s="285"/>
      <c r="AD55" s="285"/>
      <c r="AE55" s="285">
        <v>2</v>
      </c>
      <c r="AF55" s="285"/>
      <c r="AG55" s="285"/>
      <c r="AH55" s="286">
        <v>4</v>
      </c>
      <c r="AI55" s="286"/>
      <c r="AJ55" s="286"/>
      <c r="AK55" s="286"/>
      <c r="AL55" s="286">
        <v>1</v>
      </c>
      <c r="AM55" s="286"/>
      <c r="AN55" s="286"/>
      <c r="AO55" s="286"/>
      <c r="AP55" s="286">
        <v>111</v>
      </c>
      <c r="AQ55" s="286"/>
      <c r="AR55" s="286"/>
      <c r="AS55" s="286"/>
      <c r="AT55" s="286"/>
      <c r="AU55" s="286"/>
      <c r="AV55" s="286"/>
      <c r="AW55" s="286">
        <v>2</v>
      </c>
      <c r="AX55" s="286"/>
      <c r="AY55" s="286">
        <v>1</v>
      </c>
      <c r="AZ55" s="286">
        <v>12</v>
      </c>
      <c r="BA55" s="286"/>
      <c r="BB55" s="286"/>
      <c r="BC55" s="286"/>
      <c r="BD55" s="286">
        <v>1</v>
      </c>
      <c r="BE55" s="286"/>
      <c r="BF55" s="286"/>
      <c r="BG55" s="286"/>
      <c r="BH55" s="286">
        <v>111</v>
      </c>
      <c r="BI55" s="286"/>
      <c r="BJ55" s="286"/>
      <c r="BK55" s="286"/>
      <c r="BL55" s="286"/>
      <c r="BM55" s="286"/>
      <c r="BN55" s="286">
        <v>2</v>
      </c>
      <c r="BO55" s="286"/>
      <c r="BP55" s="286"/>
      <c r="BQ55" s="286">
        <v>1</v>
      </c>
      <c r="BR55" s="286"/>
      <c r="BS55" s="286"/>
      <c r="BT55" s="286"/>
      <c r="BU55" s="286">
        <v>3</v>
      </c>
      <c r="BV55" s="286"/>
      <c r="BW55" s="286">
        <v>6</v>
      </c>
      <c r="BX55" s="286"/>
      <c r="BY55" s="286">
        <v>40</v>
      </c>
      <c r="BZ55" s="286"/>
      <c r="CA55" s="286"/>
      <c r="CB55" s="286"/>
      <c r="CC55" s="286"/>
      <c r="CD55" s="286"/>
      <c r="CE55" s="286"/>
      <c r="CF55" s="286"/>
      <c r="CG55" s="286"/>
      <c r="CH55" s="286">
        <v>2</v>
      </c>
      <c r="CI55" s="286"/>
      <c r="CJ55" s="286"/>
      <c r="CK55" s="286"/>
      <c r="CL55" s="286"/>
      <c r="CM55" s="143">
        <f t="shared" si="0"/>
        <v>17</v>
      </c>
      <c r="CN55" s="143">
        <f t="shared" si="1"/>
        <v>0</v>
      </c>
      <c r="CO55" s="143">
        <f t="shared" si="2"/>
        <v>0</v>
      </c>
      <c r="CP55" s="143">
        <f t="shared" si="2"/>
        <v>0</v>
      </c>
      <c r="CQ55" s="143">
        <f t="shared" si="3"/>
        <v>5</v>
      </c>
      <c r="CR55" s="143">
        <f t="shared" si="4"/>
        <v>0</v>
      </c>
      <c r="CS55" s="143">
        <f t="shared" si="5"/>
        <v>6</v>
      </c>
      <c r="CT55" s="143">
        <f t="shared" si="6"/>
        <v>0</v>
      </c>
      <c r="CU55" s="143">
        <f t="shared" si="7"/>
        <v>347</v>
      </c>
      <c r="CV55" s="143">
        <f t="shared" si="8"/>
        <v>0</v>
      </c>
      <c r="CW55" s="143">
        <f t="shared" si="9"/>
        <v>1</v>
      </c>
      <c r="CX55" s="143">
        <f t="shared" si="10"/>
        <v>0</v>
      </c>
      <c r="CY55" s="143">
        <f t="shared" si="10"/>
        <v>0</v>
      </c>
      <c r="CZ55" s="143">
        <f t="shared" si="11"/>
        <v>0</v>
      </c>
      <c r="DA55" s="143">
        <f t="shared" si="12"/>
        <v>0</v>
      </c>
      <c r="DB55" s="143">
        <f t="shared" si="13"/>
        <v>0</v>
      </c>
      <c r="DC55" s="143">
        <f t="shared" si="14"/>
        <v>8</v>
      </c>
      <c r="DD55" s="143">
        <f t="shared" si="15"/>
        <v>0</v>
      </c>
      <c r="DE55" s="201">
        <f t="shared" si="16"/>
        <v>1</v>
      </c>
    </row>
    <row r="56" spans="1:109" x14ac:dyDescent="0.3">
      <c r="A56" s="19" t="s">
        <v>121</v>
      </c>
      <c r="B56" s="16" t="s">
        <v>142</v>
      </c>
      <c r="C56" s="283"/>
      <c r="D56" s="284"/>
      <c r="E56" s="284"/>
      <c r="F56" s="284"/>
      <c r="G56" s="284"/>
      <c r="H56" s="284"/>
      <c r="I56" s="284">
        <v>3</v>
      </c>
      <c r="J56" s="284"/>
      <c r="K56" s="284">
        <v>1</v>
      </c>
      <c r="L56" s="284"/>
      <c r="M56" s="284"/>
      <c r="N56" s="284"/>
      <c r="O56" s="284"/>
      <c r="P56" s="285"/>
      <c r="Q56" s="285"/>
      <c r="R56" s="285"/>
      <c r="S56" s="285"/>
      <c r="T56" s="285">
        <v>1</v>
      </c>
      <c r="U56" s="285"/>
      <c r="V56" s="285"/>
      <c r="W56" s="285"/>
      <c r="X56" s="285">
        <v>2</v>
      </c>
      <c r="Y56" s="285"/>
      <c r="Z56" s="285"/>
      <c r="AA56" s="285"/>
      <c r="AB56" s="285"/>
      <c r="AC56" s="285"/>
      <c r="AD56" s="285"/>
      <c r="AE56" s="285"/>
      <c r="AF56" s="285"/>
      <c r="AG56" s="285"/>
      <c r="AH56" s="286">
        <v>2</v>
      </c>
      <c r="AI56" s="286"/>
      <c r="AJ56" s="286"/>
      <c r="AK56" s="286"/>
      <c r="AL56" s="286">
        <v>4</v>
      </c>
      <c r="AM56" s="286"/>
      <c r="AN56" s="286"/>
      <c r="AO56" s="286"/>
      <c r="AP56" s="286">
        <v>4</v>
      </c>
      <c r="AQ56" s="286"/>
      <c r="AR56" s="286"/>
      <c r="AS56" s="286"/>
      <c r="AT56" s="286"/>
      <c r="AU56" s="286"/>
      <c r="AV56" s="286"/>
      <c r="AW56" s="286"/>
      <c r="AX56" s="286"/>
      <c r="AY56" s="286"/>
      <c r="AZ56" s="286">
        <v>5</v>
      </c>
      <c r="BA56" s="286"/>
      <c r="BB56" s="286"/>
      <c r="BC56" s="286"/>
      <c r="BD56" s="286">
        <v>2</v>
      </c>
      <c r="BE56" s="286"/>
      <c r="BF56" s="286"/>
      <c r="BG56" s="286"/>
      <c r="BH56" s="286">
        <v>5</v>
      </c>
      <c r="BI56" s="286"/>
      <c r="BJ56" s="286"/>
      <c r="BK56" s="286"/>
      <c r="BL56" s="286"/>
      <c r="BM56" s="286"/>
      <c r="BN56" s="286"/>
      <c r="BO56" s="286"/>
      <c r="BP56" s="286"/>
      <c r="BQ56" s="286">
        <v>1</v>
      </c>
      <c r="BR56" s="286"/>
      <c r="BS56" s="286"/>
      <c r="BT56" s="286"/>
      <c r="BU56" s="286">
        <v>3</v>
      </c>
      <c r="BV56" s="286"/>
      <c r="BW56" s="286"/>
      <c r="BX56" s="286"/>
      <c r="BY56" s="286">
        <v>7</v>
      </c>
      <c r="BZ56" s="286"/>
      <c r="CA56" s="286"/>
      <c r="CB56" s="286"/>
      <c r="CC56" s="286"/>
      <c r="CD56" s="286"/>
      <c r="CE56" s="286"/>
      <c r="CF56" s="286"/>
      <c r="CG56" s="286"/>
      <c r="CH56" s="286"/>
      <c r="CI56" s="286"/>
      <c r="CJ56" s="286"/>
      <c r="CK56" s="286"/>
      <c r="CL56" s="286"/>
      <c r="CM56" s="143">
        <f t="shared" si="0"/>
        <v>8</v>
      </c>
      <c r="CN56" s="143">
        <f t="shared" si="1"/>
        <v>0</v>
      </c>
      <c r="CO56" s="143">
        <f t="shared" si="2"/>
        <v>0</v>
      </c>
      <c r="CP56" s="143">
        <f t="shared" si="2"/>
        <v>0</v>
      </c>
      <c r="CQ56" s="143">
        <f t="shared" si="3"/>
        <v>10</v>
      </c>
      <c r="CR56" s="143">
        <f t="shared" si="4"/>
        <v>0</v>
      </c>
      <c r="CS56" s="143">
        <f t="shared" si="5"/>
        <v>0</v>
      </c>
      <c r="CT56" s="143">
        <f t="shared" si="6"/>
        <v>0</v>
      </c>
      <c r="CU56" s="143">
        <f t="shared" si="7"/>
        <v>21</v>
      </c>
      <c r="CV56" s="143">
        <f t="shared" si="8"/>
        <v>0</v>
      </c>
      <c r="CW56" s="143">
        <f t="shared" si="9"/>
        <v>1</v>
      </c>
      <c r="CX56" s="143">
        <f t="shared" si="10"/>
        <v>0</v>
      </c>
      <c r="CY56" s="143">
        <f t="shared" si="10"/>
        <v>0</v>
      </c>
      <c r="CZ56" s="143">
        <f t="shared" si="11"/>
        <v>0</v>
      </c>
      <c r="DA56" s="143">
        <f t="shared" si="12"/>
        <v>0</v>
      </c>
      <c r="DB56" s="143">
        <f t="shared" si="13"/>
        <v>0</v>
      </c>
      <c r="DC56" s="143">
        <f t="shared" si="14"/>
        <v>0</v>
      </c>
      <c r="DD56" s="143">
        <f t="shared" si="15"/>
        <v>0</v>
      </c>
      <c r="DE56" s="201">
        <f t="shared" si="16"/>
        <v>0</v>
      </c>
    </row>
    <row r="57" spans="1:109" x14ac:dyDescent="0.3">
      <c r="A57" s="19" t="s">
        <v>121</v>
      </c>
      <c r="B57" s="16" t="s">
        <v>144</v>
      </c>
      <c r="C57" s="283"/>
      <c r="D57" s="284"/>
      <c r="E57" s="284"/>
      <c r="F57" s="284"/>
      <c r="G57" s="284"/>
      <c r="H57" s="284"/>
      <c r="I57" s="284">
        <v>3</v>
      </c>
      <c r="J57" s="284"/>
      <c r="K57" s="284">
        <v>1</v>
      </c>
      <c r="L57" s="284"/>
      <c r="M57" s="284"/>
      <c r="N57" s="284"/>
      <c r="O57" s="284"/>
      <c r="P57" s="285"/>
      <c r="Q57" s="285"/>
      <c r="R57" s="285"/>
      <c r="S57" s="285"/>
      <c r="T57" s="285"/>
      <c r="U57" s="285"/>
      <c r="V57" s="285"/>
      <c r="W57" s="285"/>
      <c r="X57" s="285">
        <v>2</v>
      </c>
      <c r="Y57" s="285"/>
      <c r="Z57" s="285"/>
      <c r="AA57" s="285"/>
      <c r="AB57" s="285"/>
      <c r="AC57" s="285"/>
      <c r="AD57" s="285"/>
      <c r="AE57" s="285">
        <v>2</v>
      </c>
      <c r="AF57" s="285"/>
      <c r="AG57" s="285"/>
      <c r="AH57" s="286">
        <v>2</v>
      </c>
      <c r="AI57" s="286"/>
      <c r="AJ57" s="286"/>
      <c r="AK57" s="286"/>
      <c r="AL57" s="286">
        <v>1</v>
      </c>
      <c r="AM57" s="286"/>
      <c r="AN57" s="286"/>
      <c r="AO57" s="286"/>
      <c r="AP57" s="286">
        <v>4</v>
      </c>
      <c r="AQ57" s="286">
        <v>2</v>
      </c>
      <c r="AR57" s="286"/>
      <c r="AS57" s="286"/>
      <c r="AT57" s="286"/>
      <c r="AU57" s="286"/>
      <c r="AV57" s="286"/>
      <c r="AW57" s="286">
        <v>2</v>
      </c>
      <c r="AX57" s="286"/>
      <c r="AY57" s="286"/>
      <c r="AZ57" s="286">
        <v>8</v>
      </c>
      <c r="BA57" s="286"/>
      <c r="BB57" s="286"/>
      <c r="BC57" s="286"/>
      <c r="BD57" s="286">
        <v>1</v>
      </c>
      <c r="BE57" s="286">
        <v>2</v>
      </c>
      <c r="BF57" s="286"/>
      <c r="BG57" s="286"/>
      <c r="BH57" s="286">
        <v>6</v>
      </c>
      <c r="BI57" s="286"/>
      <c r="BJ57" s="286"/>
      <c r="BK57" s="286"/>
      <c r="BL57" s="286"/>
      <c r="BM57" s="286"/>
      <c r="BN57" s="286">
        <v>2</v>
      </c>
      <c r="BO57" s="286"/>
      <c r="BP57" s="286"/>
      <c r="BQ57" s="286">
        <v>6</v>
      </c>
      <c r="BR57" s="286"/>
      <c r="BS57" s="286"/>
      <c r="BT57" s="286"/>
      <c r="BU57" s="286">
        <v>2</v>
      </c>
      <c r="BV57" s="286"/>
      <c r="BW57" s="286"/>
      <c r="BX57" s="286"/>
      <c r="BY57" s="286">
        <v>52</v>
      </c>
      <c r="BZ57" s="286"/>
      <c r="CA57" s="286"/>
      <c r="CB57" s="286"/>
      <c r="CC57" s="286"/>
      <c r="CD57" s="286"/>
      <c r="CE57" s="286"/>
      <c r="CF57" s="286"/>
      <c r="CG57" s="286"/>
      <c r="CH57" s="286">
        <v>2</v>
      </c>
      <c r="CI57" s="286"/>
      <c r="CJ57" s="286"/>
      <c r="CK57" s="286"/>
      <c r="CL57" s="286"/>
      <c r="CM57" s="143">
        <f t="shared" si="0"/>
        <v>16</v>
      </c>
      <c r="CN57" s="143">
        <f t="shared" si="1"/>
        <v>0</v>
      </c>
      <c r="CO57" s="143">
        <f t="shared" si="2"/>
        <v>0</v>
      </c>
      <c r="CP57" s="143">
        <f t="shared" si="2"/>
        <v>0</v>
      </c>
      <c r="CQ57" s="143">
        <f t="shared" si="3"/>
        <v>4</v>
      </c>
      <c r="CR57" s="143">
        <f t="shared" si="4"/>
        <v>2</v>
      </c>
      <c r="CS57" s="143">
        <f t="shared" si="5"/>
        <v>0</v>
      </c>
      <c r="CT57" s="143">
        <f t="shared" si="6"/>
        <v>0</v>
      </c>
      <c r="CU57" s="143">
        <f t="shared" si="7"/>
        <v>67</v>
      </c>
      <c r="CV57" s="143">
        <f t="shared" si="8"/>
        <v>0</v>
      </c>
      <c r="CW57" s="143">
        <f t="shared" si="9"/>
        <v>3</v>
      </c>
      <c r="CX57" s="143">
        <f t="shared" si="10"/>
        <v>0</v>
      </c>
      <c r="CY57" s="143">
        <f t="shared" si="10"/>
        <v>0</v>
      </c>
      <c r="CZ57" s="143">
        <f t="shared" si="11"/>
        <v>0</v>
      </c>
      <c r="DA57" s="143">
        <f t="shared" si="12"/>
        <v>0</v>
      </c>
      <c r="DB57" s="143">
        <f t="shared" si="13"/>
        <v>0</v>
      </c>
      <c r="DC57" s="143">
        <f t="shared" si="14"/>
        <v>8</v>
      </c>
      <c r="DD57" s="143">
        <f t="shared" si="15"/>
        <v>0</v>
      </c>
      <c r="DE57" s="201">
        <f t="shared" si="16"/>
        <v>0</v>
      </c>
    </row>
    <row r="58" spans="1:109" x14ac:dyDescent="0.3">
      <c r="A58" s="19" t="s">
        <v>121</v>
      </c>
      <c r="B58" s="16" t="s">
        <v>148</v>
      </c>
      <c r="C58" s="283">
        <v>76</v>
      </c>
      <c r="D58" s="284"/>
      <c r="E58" s="284"/>
      <c r="F58" s="284">
        <v>3</v>
      </c>
      <c r="G58" s="284"/>
      <c r="H58" s="284"/>
      <c r="I58" s="284">
        <v>303</v>
      </c>
      <c r="J58" s="284"/>
      <c r="K58" s="284">
        <v>16</v>
      </c>
      <c r="L58" s="284">
        <v>32</v>
      </c>
      <c r="M58" s="284">
        <v>38</v>
      </c>
      <c r="N58" s="284"/>
      <c r="O58" s="284">
        <v>157</v>
      </c>
      <c r="P58" s="285">
        <v>37</v>
      </c>
      <c r="Q58" s="285"/>
      <c r="R58" s="285"/>
      <c r="S58" s="285">
        <v>4</v>
      </c>
      <c r="T58" s="285">
        <v>3</v>
      </c>
      <c r="U58" s="285"/>
      <c r="V58" s="285"/>
      <c r="W58" s="285">
        <v>1</v>
      </c>
      <c r="X58" s="285">
        <v>309</v>
      </c>
      <c r="Y58" s="285"/>
      <c r="Z58" s="285"/>
      <c r="AA58" s="285"/>
      <c r="AB58" s="285"/>
      <c r="AC58" s="285">
        <v>1</v>
      </c>
      <c r="AD58" s="285"/>
      <c r="AE58" s="285">
        <v>38</v>
      </c>
      <c r="AF58" s="285"/>
      <c r="AG58" s="285">
        <v>17</v>
      </c>
      <c r="AH58" s="286">
        <v>75</v>
      </c>
      <c r="AI58" s="286"/>
      <c r="AJ58" s="286"/>
      <c r="AK58" s="286"/>
      <c r="AL58" s="286">
        <v>6</v>
      </c>
      <c r="AM58" s="286"/>
      <c r="AN58" s="286"/>
      <c r="AO58" s="286">
        <v>1</v>
      </c>
      <c r="AP58" s="286">
        <v>338</v>
      </c>
      <c r="AQ58" s="286">
        <v>19</v>
      </c>
      <c r="AR58" s="286"/>
      <c r="AS58" s="286"/>
      <c r="AT58" s="286">
        <v>17</v>
      </c>
      <c r="AU58" s="286"/>
      <c r="AV58" s="286"/>
      <c r="AW58" s="286">
        <v>86</v>
      </c>
      <c r="AX58" s="286"/>
      <c r="AY58" s="286">
        <v>157</v>
      </c>
      <c r="AZ58" s="286">
        <v>117</v>
      </c>
      <c r="BA58" s="286"/>
      <c r="BB58" s="286"/>
      <c r="BC58" s="286"/>
      <c r="BD58" s="286">
        <v>4</v>
      </c>
      <c r="BE58" s="286">
        <v>20</v>
      </c>
      <c r="BF58" s="286">
        <v>1</v>
      </c>
      <c r="BG58" s="286"/>
      <c r="BH58" s="286">
        <v>342</v>
      </c>
      <c r="BI58" s="286">
        <v>42</v>
      </c>
      <c r="BJ58" s="286"/>
      <c r="BK58" s="286"/>
      <c r="BL58" s="286">
        <v>17</v>
      </c>
      <c r="BM58" s="286"/>
      <c r="BN58" s="286">
        <v>56</v>
      </c>
      <c r="BO58" s="286"/>
      <c r="BP58" s="286">
        <v>141</v>
      </c>
      <c r="BQ58" s="286">
        <v>130</v>
      </c>
      <c r="BR58" s="286"/>
      <c r="BS58" s="286"/>
      <c r="BT58" s="286"/>
      <c r="BU58" s="286">
        <v>5</v>
      </c>
      <c r="BV58" s="286">
        <v>1</v>
      </c>
      <c r="BW58" s="286">
        <v>1</v>
      </c>
      <c r="BX58" s="286"/>
      <c r="BY58" s="286">
        <v>28</v>
      </c>
      <c r="BZ58" s="286">
        <v>1</v>
      </c>
      <c r="CA58" s="286">
        <v>82</v>
      </c>
      <c r="CB58" s="286">
        <v>1</v>
      </c>
      <c r="CC58" s="286"/>
      <c r="CD58" s="286">
        <v>1</v>
      </c>
      <c r="CE58" s="286"/>
      <c r="CF58" s="286"/>
      <c r="CG58" s="286"/>
      <c r="CH58" s="286">
        <v>68</v>
      </c>
      <c r="CI58" s="286"/>
      <c r="CJ58" s="286"/>
      <c r="CK58" s="286"/>
      <c r="CL58" s="286">
        <v>21</v>
      </c>
      <c r="CM58" s="143">
        <f t="shared" si="0"/>
        <v>435</v>
      </c>
      <c r="CN58" s="143">
        <f t="shared" si="1"/>
        <v>0</v>
      </c>
      <c r="CO58" s="143">
        <f t="shared" si="2"/>
        <v>0</v>
      </c>
      <c r="CP58" s="143">
        <f t="shared" si="2"/>
        <v>4</v>
      </c>
      <c r="CQ58" s="143">
        <f t="shared" si="3"/>
        <v>21</v>
      </c>
      <c r="CR58" s="143">
        <f t="shared" si="4"/>
        <v>20</v>
      </c>
      <c r="CS58" s="143">
        <f t="shared" si="5"/>
        <v>2</v>
      </c>
      <c r="CT58" s="143">
        <f t="shared" si="6"/>
        <v>2</v>
      </c>
      <c r="CU58" s="143">
        <f t="shared" si="7"/>
        <v>1320</v>
      </c>
      <c r="CV58" s="143">
        <f t="shared" si="8"/>
        <v>0</v>
      </c>
      <c r="CW58" s="143">
        <f t="shared" si="9"/>
        <v>160</v>
      </c>
      <c r="CX58" s="143">
        <f t="shared" si="10"/>
        <v>0</v>
      </c>
      <c r="CY58" s="143">
        <f t="shared" si="10"/>
        <v>0</v>
      </c>
      <c r="CZ58" s="143">
        <f t="shared" si="11"/>
        <v>68</v>
      </c>
      <c r="DA58" s="143">
        <f t="shared" si="12"/>
        <v>0</v>
      </c>
      <c r="DB58" s="143">
        <f t="shared" si="13"/>
        <v>0</v>
      </c>
      <c r="DC58" s="143">
        <f t="shared" si="14"/>
        <v>286</v>
      </c>
      <c r="DD58" s="143">
        <f t="shared" si="15"/>
        <v>0</v>
      </c>
      <c r="DE58" s="201">
        <f t="shared" si="16"/>
        <v>493</v>
      </c>
    </row>
    <row r="59" spans="1:109" x14ac:dyDescent="0.3">
      <c r="A59" s="19" t="s">
        <v>121</v>
      </c>
      <c r="B59" s="16" t="s">
        <v>149</v>
      </c>
      <c r="C59" s="283">
        <v>1</v>
      </c>
      <c r="D59" s="284"/>
      <c r="E59" s="284"/>
      <c r="F59" s="284"/>
      <c r="G59" s="284"/>
      <c r="H59" s="284"/>
      <c r="I59" s="284">
        <v>2</v>
      </c>
      <c r="J59" s="284"/>
      <c r="K59" s="284">
        <v>1</v>
      </c>
      <c r="L59" s="284"/>
      <c r="M59" s="284"/>
      <c r="N59" s="284"/>
      <c r="O59" s="284">
        <v>31</v>
      </c>
      <c r="P59" s="285">
        <v>26</v>
      </c>
      <c r="Q59" s="285"/>
      <c r="R59" s="285"/>
      <c r="S59" s="285"/>
      <c r="T59" s="285">
        <v>1</v>
      </c>
      <c r="U59" s="285"/>
      <c r="V59" s="285"/>
      <c r="W59" s="285"/>
      <c r="X59" s="285">
        <v>2</v>
      </c>
      <c r="Y59" s="285"/>
      <c r="Z59" s="285"/>
      <c r="AA59" s="285"/>
      <c r="AB59" s="285"/>
      <c r="AC59" s="285"/>
      <c r="AD59" s="285"/>
      <c r="AE59" s="285"/>
      <c r="AF59" s="285"/>
      <c r="AG59" s="285"/>
      <c r="AH59" s="286">
        <v>53</v>
      </c>
      <c r="AI59" s="286"/>
      <c r="AJ59" s="286"/>
      <c r="AK59" s="286"/>
      <c r="AL59" s="286">
        <v>1</v>
      </c>
      <c r="AM59" s="286"/>
      <c r="AN59" s="286"/>
      <c r="AO59" s="286">
        <v>99</v>
      </c>
      <c r="AP59" s="286">
        <v>98</v>
      </c>
      <c r="AQ59" s="286">
        <v>92</v>
      </c>
      <c r="AR59" s="286"/>
      <c r="AS59" s="286"/>
      <c r="AT59" s="286"/>
      <c r="AU59" s="286"/>
      <c r="AV59" s="286"/>
      <c r="AW59" s="286">
        <v>1</v>
      </c>
      <c r="AX59" s="286"/>
      <c r="AY59" s="286">
        <v>71</v>
      </c>
      <c r="AZ59" s="286">
        <v>62</v>
      </c>
      <c r="BA59" s="286"/>
      <c r="BB59" s="286"/>
      <c r="BC59" s="286"/>
      <c r="BD59" s="286">
        <v>1</v>
      </c>
      <c r="BE59" s="286"/>
      <c r="BF59" s="286"/>
      <c r="BG59" s="286">
        <v>95</v>
      </c>
      <c r="BH59" s="286">
        <v>194</v>
      </c>
      <c r="BI59" s="286">
        <v>88</v>
      </c>
      <c r="BJ59" s="286"/>
      <c r="BK59" s="286"/>
      <c r="BL59" s="286">
        <v>190</v>
      </c>
      <c r="BM59" s="286"/>
      <c r="BN59" s="286">
        <v>1</v>
      </c>
      <c r="BO59" s="286"/>
      <c r="BP59" s="286">
        <v>261</v>
      </c>
      <c r="BQ59" s="286">
        <v>19</v>
      </c>
      <c r="BR59" s="286"/>
      <c r="BS59" s="286"/>
      <c r="BT59" s="286"/>
      <c r="BU59" s="286">
        <v>3</v>
      </c>
      <c r="BV59" s="286">
        <v>27</v>
      </c>
      <c r="BW59" s="286"/>
      <c r="BX59" s="286">
        <v>95</v>
      </c>
      <c r="BY59" s="286">
        <v>97</v>
      </c>
      <c r="BZ59" s="286"/>
      <c r="CA59" s="286">
        <v>104</v>
      </c>
      <c r="CB59" s="286"/>
      <c r="CC59" s="286"/>
      <c r="CD59" s="286">
        <v>94</v>
      </c>
      <c r="CE59" s="286"/>
      <c r="CF59" s="286"/>
      <c r="CG59" s="286"/>
      <c r="CH59" s="286">
        <v>1</v>
      </c>
      <c r="CI59" s="286"/>
      <c r="CJ59" s="286"/>
      <c r="CK59" s="286"/>
      <c r="CL59" s="286">
        <v>111</v>
      </c>
      <c r="CM59" s="143">
        <f t="shared" si="0"/>
        <v>161</v>
      </c>
      <c r="CN59" s="143">
        <f t="shared" si="1"/>
        <v>0</v>
      </c>
      <c r="CO59" s="143">
        <f t="shared" si="2"/>
        <v>0</v>
      </c>
      <c r="CP59" s="143">
        <f t="shared" si="2"/>
        <v>0</v>
      </c>
      <c r="CQ59" s="143">
        <f t="shared" si="3"/>
        <v>6</v>
      </c>
      <c r="CR59" s="143">
        <f t="shared" si="4"/>
        <v>0</v>
      </c>
      <c r="CS59" s="143">
        <f t="shared" si="5"/>
        <v>0</v>
      </c>
      <c r="CT59" s="143">
        <f t="shared" si="6"/>
        <v>194</v>
      </c>
      <c r="CU59" s="143">
        <f t="shared" si="7"/>
        <v>393</v>
      </c>
      <c r="CV59" s="143">
        <f t="shared" si="8"/>
        <v>0</v>
      </c>
      <c r="CW59" s="143">
        <f t="shared" si="9"/>
        <v>285</v>
      </c>
      <c r="CX59" s="143">
        <f t="shared" si="10"/>
        <v>0</v>
      </c>
      <c r="CY59" s="143">
        <f t="shared" si="10"/>
        <v>0</v>
      </c>
      <c r="CZ59" s="143">
        <f t="shared" si="11"/>
        <v>284</v>
      </c>
      <c r="DA59" s="143">
        <f t="shared" si="12"/>
        <v>0</v>
      </c>
      <c r="DB59" s="143">
        <f t="shared" si="13"/>
        <v>0</v>
      </c>
      <c r="DC59" s="143">
        <f t="shared" si="14"/>
        <v>3</v>
      </c>
      <c r="DD59" s="143">
        <f t="shared" si="15"/>
        <v>0</v>
      </c>
      <c r="DE59" s="201">
        <f t="shared" si="16"/>
        <v>474</v>
      </c>
    </row>
    <row r="60" spans="1:109" x14ac:dyDescent="0.3">
      <c r="A60" s="19" t="s">
        <v>121</v>
      </c>
      <c r="B60" s="16" t="s">
        <v>151</v>
      </c>
      <c r="C60" s="283">
        <v>63</v>
      </c>
      <c r="D60" s="284"/>
      <c r="E60" s="284">
        <v>15</v>
      </c>
      <c r="F60" s="284">
        <v>3</v>
      </c>
      <c r="G60" s="284"/>
      <c r="H60" s="284"/>
      <c r="I60" s="284">
        <v>70</v>
      </c>
      <c r="J60" s="284"/>
      <c r="K60" s="284">
        <v>176</v>
      </c>
      <c r="L60" s="284"/>
      <c r="M60" s="284"/>
      <c r="N60" s="284"/>
      <c r="O60" s="284">
        <v>15</v>
      </c>
      <c r="P60" s="285">
        <v>15</v>
      </c>
      <c r="Q60" s="285"/>
      <c r="R60" s="285"/>
      <c r="S60" s="285">
        <v>15</v>
      </c>
      <c r="T60" s="285">
        <v>4</v>
      </c>
      <c r="U60" s="285"/>
      <c r="V60" s="285"/>
      <c r="W60" s="285"/>
      <c r="X60" s="285">
        <v>70</v>
      </c>
      <c r="Y60" s="285"/>
      <c r="Z60" s="285">
        <v>156</v>
      </c>
      <c r="AA60" s="285"/>
      <c r="AB60" s="285"/>
      <c r="AC60" s="285"/>
      <c r="AD60" s="285"/>
      <c r="AE60" s="285">
        <v>3</v>
      </c>
      <c r="AF60" s="285"/>
      <c r="AG60" s="285">
        <v>15</v>
      </c>
      <c r="AH60" s="286">
        <v>35</v>
      </c>
      <c r="AI60" s="286"/>
      <c r="AJ60" s="286"/>
      <c r="AK60" s="286">
        <v>15</v>
      </c>
      <c r="AL60" s="286">
        <v>4</v>
      </c>
      <c r="AM60" s="286"/>
      <c r="AN60" s="286"/>
      <c r="AO60" s="286"/>
      <c r="AP60" s="286">
        <v>146</v>
      </c>
      <c r="AQ60" s="286">
        <v>176</v>
      </c>
      <c r="AR60" s="286"/>
      <c r="AS60" s="286"/>
      <c r="AT60" s="286"/>
      <c r="AU60" s="286"/>
      <c r="AV60" s="286"/>
      <c r="AW60" s="286">
        <v>11</v>
      </c>
      <c r="AX60" s="286"/>
      <c r="AY60" s="286">
        <v>30</v>
      </c>
      <c r="AZ60" s="286">
        <v>40</v>
      </c>
      <c r="BA60" s="286"/>
      <c r="BB60" s="286"/>
      <c r="BC60" s="286">
        <v>15</v>
      </c>
      <c r="BD60" s="286">
        <v>5</v>
      </c>
      <c r="BE60" s="286">
        <v>13</v>
      </c>
      <c r="BF60" s="286"/>
      <c r="BG60" s="286"/>
      <c r="BH60" s="286">
        <v>146</v>
      </c>
      <c r="BI60" s="286">
        <v>180</v>
      </c>
      <c r="BJ60" s="286"/>
      <c r="BK60" s="286"/>
      <c r="BL60" s="286"/>
      <c r="BM60" s="286"/>
      <c r="BN60" s="286">
        <v>11</v>
      </c>
      <c r="BO60" s="286"/>
      <c r="BP60" s="286">
        <v>75</v>
      </c>
      <c r="BQ60" s="286">
        <v>32</v>
      </c>
      <c r="BR60" s="286"/>
      <c r="BS60" s="286"/>
      <c r="BT60" s="286"/>
      <c r="BU60" s="286">
        <v>3</v>
      </c>
      <c r="BV60" s="286"/>
      <c r="BW60" s="286">
        <v>6</v>
      </c>
      <c r="BX60" s="286"/>
      <c r="BY60" s="286">
        <v>10</v>
      </c>
      <c r="BZ60" s="286"/>
      <c r="CA60" s="286">
        <v>158</v>
      </c>
      <c r="CB60" s="286">
        <v>1</v>
      </c>
      <c r="CC60" s="286"/>
      <c r="CD60" s="286"/>
      <c r="CE60" s="286"/>
      <c r="CF60" s="286"/>
      <c r="CG60" s="286"/>
      <c r="CH60" s="286">
        <v>16</v>
      </c>
      <c r="CI60" s="286"/>
      <c r="CJ60" s="286"/>
      <c r="CK60" s="286"/>
      <c r="CL60" s="286">
        <v>13</v>
      </c>
      <c r="CM60" s="143">
        <f t="shared" si="0"/>
        <v>185</v>
      </c>
      <c r="CN60" s="143">
        <f t="shared" si="1"/>
        <v>0</v>
      </c>
      <c r="CO60" s="143">
        <f t="shared" si="2"/>
        <v>0</v>
      </c>
      <c r="CP60" s="143">
        <f t="shared" si="2"/>
        <v>60</v>
      </c>
      <c r="CQ60" s="143">
        <f t="shared" si="3"/>
        <v>19</v>
      </c>
      <c r="CR60" s="143">
        <f t="shared" si="4"/>
        <v>13</v>
      </c>
      <c r="CS60" s="143">
        <f t="shared" si="5"/>
        <v>6</v>
      </c>
      <c r="CT60" s="143">
        <f t="shared" si="6"/>
        <v>0</v>
      </c>
      <c r="CU60" s="143">
        <f t="shared" si="7"/>
        <v>442</v>
      </c>
      <c r="CV60" s="143">
        <f t="shared" si="8"/>
        <v>0</v>
      </c>
      <c r="CW60" s="143">
        <f t="shared" si="9"/>
        <v>846</v>
      </c>
      <c r="CX60" s="143">
        <f t="shared" si="10"/>
        <v>0</v>
      </c>
      <c r="CY60" s="143">
        <f t="shared" si="10"/>
        <v>0</v>
      </c>
      <c r="CZ60" s="143">
        <f t="shared" si="11"/>
        <v>0</v>
      </c>
      <c r="DA60" s="143">
        <f t="shared" si="12"/>
        <v>0</v>
      </c>
      <c r="DB60" s="143">
        <f t="shared" si="13"/>
        <v>0</v>
      </c>
      <c r="DC60" s="143">
        <f t="shared" si="14"/>
        <v>41</v>
      </c>
      <c r="DD60" s="143">
        <f t="shared" si="15"/>
        <v>0</v>
      </c>
      <c r="DE60" s="201">
        <f t="shared" si="16"/>
        <v>148</v>
      </c>
    </row>
    <row r="61" spans="1:109" x14ac:dyDescent="0.3">
      <c r="A61" s="19" t="s">
        <v>121</v>
      </c>
      <c r="B61" s="16" t="s">
        <v>153</v>
      </c>
      <c r="C61" s="283">
        <v>306</v>
      </c>
      <c r="D61" s="284"/>
      <c r="E61" s="284">
        <v>10</v>
      </c>
      <c r="F61" s="284">
        <v>7</v>
      </c>
      <c r="G61" s="284"/>
      <c r="H61" s="284"/>
      <c r="I61" s="284">
        <v>154</v>
      </c>
      <c r="J61" s="284"/>
      <c r="K61" s="284">
        <v>161</v>
      </c>
      <c r="L61" s="284"/>
      <c r="M61" s="284"/>
      <c r="N61" s="284"/>
      <c r="O61" s="284">
        <v>107</v>
      </c>
      <c r="P61" s="285"/>
      <c r="Q61" s="285"/>
      <c r="R61" s="285"/>
      <c r="S61" s="285"/>
      <c r="T61" s="285"/>
      <c r="U61" s="285"/>
      <c r="V61" s="285"/>
      <c r="W61" s="285">
        <v>1</v>
      </c>
      <c r="X61" s="285">
        <v>22</v>
      </c>
      <c r="Y61" s="285"/>
      <c r="Z61" s="285">
        <v>75</v>
      </c>
      <c r="AA61" s="285"/>
      <c r="AB61" s="285"/>
      <c r="AC61" s="285"/>
      <c r="AD61" s="285"/>
      <c r="AE61" s="285"/>
      <c r="AF61" s="285"/>
      <c r="AG61" s="285">
        <v>1</v>
      </c>
      <c r="AH61" s="286">
        <v>10</v>
      </c>
      <c r="AI61" s="286"/>
      <c r="AJ61" s="286"/>
      <c r="AK61" s="286"/>
      <c r="AL61" s="286">
        <v>1</v>
      </c>
      <c r="AM61" s="286"/>
      <c r="AN61" s="286"/>
      <c r="AO61" s="286"/>
      <c r="AP61" s="286">
        <v>46</v>
      </c>
      <c r="AQ61" s="286">
        <v>86</v>
      </c>
      <c r="AR61" s="286"/>
      <c r="AS61" s="286"/>
      <c r="AT61" s="286"/>
      <c r="AU61" s="286"/>
      <c r="AV61" s="286"/>
      <c r="AW61" s="286"/>
      <c r="AX61" s="286"/>
      <c r="AY61" s="286">
        <v>13</v>
      </c>
      <c r="AZ61" s="286">
        <v>21</v>
      </c>
      <c r="BA61" s="286"/>
      <c r="BB61" s="286"/>
      <c r="BC61" s="286"/>
      <c r="BD61" s="286">
        <v>1</v>
      </c>
      <c r="BE61" s="286">
        <v>2</v>
      </c>
      <c r="BF61" s="286">
        <v>1</v>
      </c>
      <c r="BG61" s="286"/>
      <c r="BH61" s="286">
        <v>45</v>
      </c>
      <c r="BI61" s="286">
        <v>104</v>
      </c>
      <c r="BJ61" s="286"/>
      <c r="BK61" s="286"/>
      <c r="BL61" s="286"/>
      <c r="BM61" s="286"/>
      <c r="BN61" s="286"/>
      <c r="BO61" s="286"/>
      <c r="BP61" s="286">
        <v>35</v>
      </c>
      <c r="BQ61" s="286">
        <v>22</v>
      </c>
      <c r="BR61" s="286"/>
      <c r="BS61" s="286"/>
      <c r="BT61" s="286"/>
      <c r="BU61" s="286">
        <v>3</v>
      </c>
      <c r="BV61" s="286"/>
      <c r="BW61" s="286">
        <v>1</v>
      </c>
      <c r="BX61" s="286"/>
      <c r="BY61" s="286">
        <v>11</v>
      </c>
      <c r="BZ61" s="286"/>
      <c r="CA61" s="286">
        <v>87</v>
      </c>
      <c r="CB61" s="286"/>
      <c r="CC61" s="286"/>
      <c r="CD61" s="286"/>
      <c r="CE61" s="286"/>
      <c r="CF61" s="286"/>
      <c r="CG61" s="286"/>
      <c r="CH61" s="286"/>
      <c r="CI61" s="286"/>
      <c r="CJ61" s="286"/>
      <c r="CK61" s="286"/>
      <c r="CL61" s="286">
        <v>2</v>
      </c>
      <c r="CM61" s="143">
        <f t="shared" si="0"/>
        <v>359</v>
      </c>
      <c r="CN61" s="143">
        <f t="shared" si="1"/>
        <v>0</v>
      </c>
      <c r="CO61" s="143">
        <f t="shared" si="2"/>
        <v>0</v>
      </c>
      <c r="CP61" s="143">
        <f t="shared" si="2"/>
        <v>10</v>
      </c>
      <c r="CQ61" s="143">
        <f t="shared" si="3"/>
        <v>12</v>
      </c>
      <c r="CR61" s="143">
        <f t="shared" si="4"/>
        <v>2</v>
      </c>
      <c r="CS61" s="143">
        <f t="shared" si="5"/>
        <v>2</v>
      </c>
      <c r="CT61" s="143">
        <f t="shared" si="6"/>
        <v>1</v>
      </c>
      <c r="CU61" s="143">
        <f t="shared" si="7"/>
        <v>278</v>
      </c>
      <c r="CV61" s="143">
        <f t="shared" si="8"/>
        <v>0</v>
      </c>
      <c r="CW61" s="143">
        <f t="shared" si="9"/>
        <v>513</v>
      </c>
      <c r="CX61" s="143">
        <f t="shared" si="10"/>
        <v>0</v>
      </c>
      <c r="CY61" s="143">
        <f t="shared" si="10"/>
        <v>0</v>
      </c>
      <c r="CZ61" s="143">
        <f t="shared" si="11"/>
        <v>0</v>
      </c>
      <c r="DA61" s="143">
        <f t="shared" si="12"/>
        <v>0</v>
      </c>
      <c r="DB61" s="143">
        <f t="shared" si="13"/>
        <v>0</v>
      </c>
      <c r="DC61" s="143">
        <f t="shared" si="14"/>
        <v>0</v>
      </c>
      <c r="DD61" s="143">
        <f t="shared" si="15"/>
        <v>0</v>
      </c>
      <c r="DE61" s="201">
        <f t="shared" si="16"/>
        <v>158</v>
      </c>
    </row>
    <row r="62" spans="1:109" x14ac:dyDescent="0.3">
      <c r="A62" s="19" t="s">
        <v>121</v>
      </c>
      <c r="B62" s="16" t="s">
        <v>157</v>
      </c>
      <c r="C62" s="283">
        <v>67</v>
      </c>
      <c r="D62" s="284"/>
      <c r="E62" s="284"/>
      <c r="F62" s="284"/>
      <c r="G62" s="284"/>
      <c r="H62" s="284"/>
      <c r="I62" s="284">
        <v>2</v>
      </c>
      <c r="J62" s="284"/>
      <c r="K62" s="284">
        <v>15</v>
      </c>
      <c r="L62" s="284"/>
      <c r="M62" s="284"/>
      <c r="N62" s="284"/>
      <c r="O62" s="284">
        <v>31</v>
      </c>
      <c r="P62" s="285">
        <v>35</v>
      </c>
      <c r="Q62" s="285"/>
      <c r="R62" s="285"/>
      <c r="S62" s="285"/>
      <c r="T62" s="285"/>
      <c r="U62" s="285"/>
      <c r="V62" s="285"/>
      <c r="W62" s="285">
        <v>16</v>
      </c>
      <c r="X62" s="285">
        <v>84</v>
      </c>
      <c r="Y62" s="285"/>
      <c r="Z62" s="285"/>
      <c r="AA62" s="285"/>
      <c r="AB62" s="285"/>
      <c r="AC62" s="285"/>
      <c r="AD62" s="285"/>
      <c r="AE62" s="285"/>
      <c r="AF62" s="285"/>
      <c r="AG62" s="285">
        <v>27</v>
      </c>
      <c r="AH62" s="286">
        <v>78</v>
      </c>
      <c r="AI62" s="286"/>
      <c r="AJ62" s="286"/>
      <c r="AK62" s="286"/>
      <c r="AL62" s="286">
        <v>1</v>
      </c>
      <c r="AM62" s="286"/>
      <c r="AN62" s="286"/>
      <c r="AO62" s="286">
        <v>70</v>
      </c>
      <c r="AP62" s="286">
        <v>87</v>
      </c>
      <c r="AQ62" s="286">
        <v>78</v>
      </c>
      <c r="AR62" s="286"/>
      <c r="AS62" s="286"/>
      <c r="AT62" s="286"/>
      <c r="AU62" s="286"/>
      <c r="AV62" s="286"/>
      <c r="AW62" s="286"/>
      <c r="AX62" s="286"/>
      <c r="AY62" s="286">
        <v>41</v>
      </c>
      <c r="AZ62" s="286">
        <v>119</v>
      </c>
      <c r="BA62" s="286"/>
      <c r="BB62" s="286"/>
      <c r="BC62" s="286"/>
      <c r="BD62" s="286">
        <v>1</v>
      </c>
      <c r="BE62" s="286">
        <v>13</v>
      </c>
      <c r="BF62" s="286"/>
      <c r="BG62" s="286">
        <v>97</v>
      </c>
      <c r="BH62" s="286">
        <v>251</v>
      </c>
      <c r="BI62" s="286">
        <v>91</v>
      </c>
      <c r="BJ62" s="286"/>
      <c r="BK62" s="286"/>
      <c r="BL62" s="286">
        <v>162</v>
      </c>
      <c r="BM62" s="286"/>
      <c r="BN62" s="286"/>
      <c r="BO62" s="286"/>
      <c r="BP62" s="286">
        <v>183</v>
      </c>
      <c r="BQ62" s="286">
        <v>108</v>
      </c>
      <c r="BR62" s="286"/>
      <c r="BS62" s="286"/>
      <c r="BT62" s="286"/>
      <c r="BU62" s="286">
        <v>3</v>
      </c>
      <c r="BV62" s="286"/>
      <c r="BW62" s="286"/>
      <c r="BX62" s="286">
        <v>97</v>
      </c>
      <c r="BY62" s="286">
        <v>169</v>
      </c>
      <c r="BZ62" s="286"/>
      <c r="CA62" s="286">
        <v>107</v>
      </c>
      <c r="CB62" s="286"/>
      <c r="CC62" s="286"/>
      <c r="CD62" s="286">
        <v>81</v>
      </c>
      <c r="CE62" s="286"/>
      <c r="CF62" s="286"/>
      <c r="CG62" s="286"/>
      <c r="CH62" s="286"/>
      <c r="CI62" s="286"/>
      <c r="CJ62" s="286"/>
      <c r="CK62" s="286"/>
      <c r="CL62" s="286">
        <v>111</v>
      </c>
      <c r="CM62" s="143">
        <f t="shared" si="0"/>
        <v>407</v>
      </c>
      <c r="CN62" s="143">
        <f t="shared" si="1"/>
        <v>0</v>
      </c>
      <c r="CO62" s="143">
        <f t="shared" si="2"/>
        <v>0</v>
      </c>
      <c r="CP62" s="143">
        <f t="shared" si="2"/>
        <v>0</v>
      </c>
      <c r="CQ62" s="143">
        <f t="shared" si="3"/>
        <v>5</v>
      </c>
      <c r="CR62" s="143">
        <f t="shared" si="4"/>
        <v>13</v>
      </c>
      <c r="CS62" s="143">
        <f t="shared" si="5"/>
        <v>0</v>
      </c>
      <c r="CT62" s="143">
        <f t="shared" si="6"/>
        <v>183</v>
      </c>
      <c r="CU62" s="143">
        <f t="shared" si="7"/>
        <v>593</v>
      </c>
      <c r="CV62" s="143">
        <f t="shared" si="8"/>
        <v>0</v>
      </c>
      <c r="CW62" s="143">
        <f t="shared" si="9"/>
        <v>291</v>
      </c>
      <c r="CX62" s="143">
        <f t="shared" si="10"/>
        <v>0</v>
      </c>
      <c r="CY62" s="143">
        <f t="shared" si="10"/>
        <v>0</v>
      </c>
      <c r="CZ62" s="143">
        <f t="shared" si="11"/>
        <v>243</v>
      </c>
      <c r="DA62" s="143">
        <f t="shared" si="12"/>
        <v>0</v>
      </c>
      <c r="DB62" s="143">
        <f t="shared" si="13"/>
        <v>0</v>
      </c>
      <c r="DC62" s="143">
        <f t="shared" si="14"/>
        <v>0</v>
      </c>
      <c r="DD62" s="143">
        <f t="shared" si="15"/>
        <v>0</v>
      </c>
      <c r="DE62" s="201">
        <f t="shared" si="16"/>
        <v>393</v>
      </c>
    </row>
    <row r="63" spans="1:109" x14ac:dyDescent="0.3">
      <c r="A63" s="19" t="s">
        <v>121</v>
      </c>
      <c r="B63" s="16" t="s">
        <v>158</v>
      </c>
      <c r="C63" s="283"/>
      <c r="D63" s="284"/>
      <c r="E63" s="284"/>
      <c r="F63" s="284">
        <v>22</v>
      </c>
      <c r="G63" s="284"/>
      <c r="H63" s="284"/>
      <c r="I63" s="284">
        <v>34</v>
      </c>
      <c r="J63" s="284"/>
      <c r="K63" s="284">
        <v>2</v>
      </c>
      <c r="L63" s="284"/>
      <c r="M63" s="284"/>
      <c r="N63" s="284"/>
      <c r="O63" s="284">
        <v>30</v>
      </c>
      <c r="P63" s="285"/>
      <c r="Q63" s="285"/>
      <c r="R63" s="285"/>
      <c r="S63" s="285"/>
      <c r="T63" s="285">
        <v>32</v>
      </c>
      <c r="U63" s="285"/>
      <c r="V63" s="285"/>
      <c r="W63" s="285"/>
      <c r="X63" s="285">
        <v>4</v>
      </c>
      <c r="Y63" s="285"/>
      <c r="Z63" s="285">
        <v>1</v>
      </c>
      <c r="AA63" s="285"/>
      <c r="AB63" s="285"/>
      <c r="AC63" s="285">
        <v>30</v>
      </c>
      <c r="AD63" s="285"/>
      <c r="AE63" s="285"/>
      <c r="AF63" s="285"/>
      <c r="AG63" s="285">
        <v>22</v>
      </c>
      <c r="AH63" s="286">
        <v>1</v>
      </c>
      <c r="AI63" s="286"/>
      <c r="AJ63" s="286"/>
      <c r="AK63" s="286"/>
      <c r="AL63" s="286">
        <v>12</v>
      </c>
      <c r="AM63" s="286"/>
      <c r="AN63" s="286"/>
      <c r="AO63" s="286"/>
      <c r="AP63" s="286">
        <v>329</v>
      </c>
      <c r="AQ63" s="286"/>
      <c r="AR63" s="286"/>
      <c r="AS63" s="286"/>
      <c r="AT63" s="286"/>
      <c r="AU63" s="286"/>
      <c r="AV63" s="286"/>
      <c r="AW63" s="286"/>
      <c r="AX63" s="286"/>
      <c r="AY63" s="286"/>
      <c r="AZ63" s="286">
        <v>4</v>
      </c>
      <c r="BA63" s="286"/>
      <c r="BB63" s="286"/>
      <c r="BC63" s="286"/>
      <c r="BD63" s="286">
        <v>12</v>
      </c>
      <c r="BE63" s="286"/>
      <c r="BF63" s="286"/>
      <c r="BG63" s="286"/>
      <c r="BH63" s="286">
        <v>175</v>
      </c>
      <c r="BI63" s="286"/>
      <c r="BJ63" s="286"/>
      <c r="BK63" s="286"/>
      <c r="BL63" s="286"/>
      <c r="BM63" s="286"/>
      <c r="BN63" s="286"/>
      <c r="BO63" s="286"/>
      <c r="BP63" s="286">
        <v>30</v>
      </c>
      <c r="BQ63" s="286">
        <v>59</v>
      </c>
      <c r="BR63" s="286"/>
      <c r="BS63" s="286"/>
      <c r="BT63" s="286"/>
      <c r="BU63" s="286">
        <v>12</v>
      </c>
      <c r="BV63" s="286"/>
      <c r="BW63" s="286"/>
      <c r="BX63" s="286"/>
      <c r="BY63" s="286">
        <v>355</v>
      </c>
      <c r="BZ63" s="286"/>
      <c r="CA63" s="286">
        <v>14</v>
      </c>
      <c r="CB63" s="286"/>
      <c r="CC63" s="286"/>
      <c r="CD63" s="286"/>
      <c r="CE63" s="286"/>
      <c r="CF63" s="286"/>
      <c r="CG63" s="286"/>
      <c r="CH63" s="286"/>
      <c r="CI63" s="286"/>
      <c r="CJ63" s="286"/>
      <c r="CK63" s="286"/>
      <c r="CL63" s="286">
        <v>83</v>
      </c>
      <c r="CM63" s="143">
        <f t="shared" si="0"/>
        <v>64</v>
      </c>
      <c r="CN63" s="143">
        <f t="shared" si="1"/>
        <v>0</v>
      </c>
      <c r="CO63" s="143">
        <f t="shared" si="2"/>
        <v>0</v>
      </c>
      <c r="CP63" s="143">
        <f t="shared" si="2"/>
        <v>0</v>
      </c>
      <c r="CQ63" s="143">
        <f t="shared" si="3"/>
        <v>90</v>
      </c>
      <c r="CR63" s="143">
        <f t="shared" si="4"/>
        <v>0</v>
      </c>
      <c r="CS63" s="143">
        <f t="shared" si="5"/>
        <v>0</v>
      </c>
      <c r="CT63" s="143">
        <f t="shared" si="6"/>
        <v>0</v>
      </c>
      <c r="CU63" s="143">
        <f t="shared" si="7"/>
        <v>897</v>
      </c>
      <c r="CV63" s="143">
        <f t="shared" si="8"/>
        <v>0</v>
      </c>
      <c r="CW63" s="143">
        <f t="shared" si="9"/>
        <v>17</v>
      </c>
      <c r="CX63" s="143">
        <f t="shared" si="10"/>
        <v>0</v>
      </c>
      <c r="CY63" s="143">
        <f t="shared" si="10"/>
        <v>0</v>
      </c>
      <c r="CZ63" s="143">
        <f t="shared" si="11"/>
        <v>30</v>
      </c>
      <c r="DA63" s="143">
        <f t="shared" si="12"/>
        <v>0</v>
      </c>
      <c r="DB63" s="143">
        <f t="shared" si="13"/>
        <v>0</v>
      </c>
      <c r="DC63" s="143">
        <f t="shared" si="14"/>
        <v>0</v>
      </c>
      <c r="DD63" s="143">
        <f t="shared" si="15"/>
        <v>0</v>
      </c>
      <c r="DE63" s="201">
        <f t="shared" si="16"/>
        <v>165</v>
      </c>
    </row>
    <row r="64" spans="1:109" x14ac:dyDescent="0.3">
      <c r="A64" s="19" t="s">
        <v>121</v>
      </c>
      <c r="B64" s="16" t="s">
        <v>160</v>
      </c>
      <c r="C64" s="283"/>
      <c r="D64" s="284"/>
      <c r="E64" s="284"/>
      <c r="F64" s="284">
        <v>1</v>
      </c>
      <c r="G64" s="284"/>
      <c r="H64" s="284"/>
      <c r="I64" s="284">
        <v>4</v>
      </c>
      <c r="J64" s="284"/>
      <c r="K64" s="284">
        <v>1</v>
      </c>
      <c r="L64" s="284"/>
      <c r="M64" s="284">
        <v>1</v>
      </c>
      <c r="N64" s="284"/>
      <c r="O64" s="284">
        <v>11</v>
      </c>
      <c r="P64" s="285"/>
      <c r="Q64" s="285"/>
      <c r="R64" s="285"/>
      <c r="S64" s="285"/>
      <c r="T64" s="285">
        <v>1</v>
      </c>
      <c r="U64" s="285"/>
      <c r="V64" s="285"/>
      <c r="W64" s="285"/>
      <c r="X64" s="285">
        <v>2</v>
      </c>
      <c r="Y64" s="285"/>
      <c r="Z64" s="285"/>
      <c r="AA64" s="285"/>
      <c r="AB64" s="285"/>
      <c r="AC64" s="285"/>
      <c r="AD64" s="285"/>
      <c r="AE64" s="285">
        <v>1</v>
      </c>
      <c r="AF64" s="285"/>
      <c r="AG64" s="285">
        <v>38</v>
      </c>
      <c r="AH64" s="286"/>
      <c r="AI64" s="286"/>
      <c r="AJ64" s="286"/>
      <c r="AK64" s="286"/>
      <c r="AL64" s="286">
        <v>58</v>
      </c>
      <c r="AM64" s="286"/>
      <c r="AN64" s="286"/>
      <c r="AO64" s="286">
        <v>56</v>
      </c>
      <c r="AP64" s="286">
        <v>4</v>
      </c>
      <c r="AQ64" s="286">
        <v>92</v>
      </c>
      <c r="AR64" s="286"/>
      <c r="AS64" s="286"/>
      <c r="AT64" s="286"/>
      <c r="AU64" s="286"/>
      <c r="AV64" s="286"/>
      <c r="AW64" s="286">
        <v>29</v>
      </c>
      <c r="AX64" s="286"/>
      <c r="AY64" s="286">
        <v>37</v>
      </c>
      <c r="AZ64" s="286">
        <v>1</v>
      </c>
      <c r="BA64" s="286"/>
      <c r="BB64" s="286"/>
      <c r="BC64" s="286"/>
      <c r="BD64" s="286">
        <v>58</v>
      </c>
      <c r="BE64" s="286">
        <v>8</v>
      </c>
      <c r="BF64" s="286"/>
      <c r="BG64" s="286">
        <v>56</v>
      </c>
      <c r="BH64" s="286">
        <v>4</v>
      </c>
      <c r="BI64" s="286">
        <v>122</v>
      </c>
      <c r="BJ64" s="286"/>
      <c r="BK64" s="286"/>
      <c r="BL64" s="286"/>
      <c r="BM64" s="286"/>
      <c r="BN64" s="286">
        <v>29</v>
      </c>
      <c r="BO64" s="286"/>
      <c r="BP64" s="286"/>
      <c r="BQ64" s="286">
        <v>41</v>
      </c>
      <c r="BR64" s="286"/>
      <c r="BS64" s="286"/>
      <c r="BT64" s="286"/>
      <c r="BU64" s="286">
        <v>59</v>
      </c>
      <c r="BV64" s="286"/>
      <c r="BW64" s="286"/>
      <c r="BX64" s="286">
        <v>56</v>
      </c>
      <c r="BY64" s="286">
        <v>3</v>
      </c>
      <c r="BZ64" s="286"/>
      <c r="CA64" s="286">
        <v>96</v>
      </c>
      <c r="CB64" s="286"/>
      <c r="CC64" s="286">
        <v>18</v>
      </c>
      <c r="CD64" s="286"/>
      <c r="CE64" s="286"/>
      <c r="CF64" s="286"/>
      <c r="CG64" s="286"/>
      <c r="CH64" s="286">
        <v>59</v>
      </c>
      <c r="CI64" s="286">
        <v>12</v>
      </c>
      <c r="CJ64" s="286"/>
      <c r="CK64" s="286"/>
      <c r="CL64" s="286">
        <v>36</v>
      </c>
      <c r="CM64" s="143">
        <f t="shared" si="0"/>
        <v>42</v>
      </c>
      <c r="CN64" s="143">
        <f t="shared" si="1"/>
        <v>0</v>
      </c>
      <c r="CO64" s="143">
        <f t="shared" si="2"/>
        <v>0</v>
      </c>
      <c r="CP64" s="143">
        <f t="shared" si="2"/>
        <v>0</v>
      </c>
      <c r="CQ64" s="143">
        <f t="shared" si="3"/>
        <v>177</v>
      </c>
      <c r="CR64" s="143">
        <f t="shared" si="4"/>
        <v>8</v>
      </c>
      <c r="CS64" s="143">
        <f t="shared" si="5"/>
        <v>0</v>
      </c>
      <c r="CT64" s="143">
        <f t="shared" si="6"/>
        <v>112</v>
      </c>
      <c r="CU64" s="143">
        <f t="shared" si="7"/>
        <v>17</v>
      </c>
      <c r="CV64" s="143">
        <f t="shared" si="8"/>
        <v>0</v>
      </c>
      <c r="CW64" s="143">
        <f t="shared" si="9"/>
        <v>311</v>
      </c>
      <c r="CX64" s="143">
        <f t="shared" si="10"/>
        <v>0</v>
      </c>
      <c r="CY64" s="143">
        <f t="shared" si="10"/>
        <v>0</v>
      </c>
      <c r="CZ64" s="143">
        <f t="shared" si="11"/>
        <v>0</v>
      </c>
      <c r="DA64" s="143">
        <f t="shared" si="12"/>
        <v>0</v>
      </c>
      <c r="DB64" s="143">
        <f t="shared" si="13"/>
        <v>0</v>
      </c>
      <c r="DC64" s="143">
        <f t="shared" si="14"/>
        <v>119</v>
      </c>
      <c r="DD64" s="143">
        <f t="shared" si="15"/>
        <v>12</v>
      </c>
      <c r="DE64" s="201">
        <f t="shared" si="16"/>
        <v>122</v>
      </c>
    </row>
    <row r="65" spans="1:109" x14ac:dyDescent="0.3">
      <c r="A65" s="19" t="s">
        <v>121</v>
      </c>
      <c r="B65" s="16" t="s">
        <v>162</v>
      </c>
      <c r="C65" s="283"/>
      <c r="D65" s="284"/>
      <c r="E65" s="284"/>
      <c r="F65" s="284"/>
      <c r="G65" s="284"/>
      <c r="H65" s="284"/>
      <c r="I65" s="284">
        <v>6</v>
      </c>
      <c r="J65" s="284"/>
      <c r="K65" s="284">
        <v>68</v>
      </c>
      <c r="L65" s="284"/>
      <c r="M65" s="284"/>
      <c r="N65" s="284"/>
      <c r="O65" s="284">
        <v>197</v>
      </c>
      <c r="P65" s="285">
        <v>357</v>
      </c>
      <c r="Q65" s="285"/>
      <c r="R65" s="285"/>
      <c r="S65" s="285"/>
      <c r="T65" s="285">
        <v>1</v>
      </c>
      <c r="U65" s="285"/>
      <c r="V65" s="285"/>
      <c r="W65" s="285">
        <v>61</v>
      </c>
      <c r="X65" s="285">
        <v>216</v>
      </c>
      <c r="Y65" s="285"/>
      <c r="Z65" s="285">
        <v>86</v>
      </c>
      <c r="AA65" s="285"/>
      <c r="AB65" s="285"/>
      <c r="AC65" s="285"/>
      <c r="AD65" s="285"/>
      <c r="AE65" s="285"/>
      <c r="AF65" s="285"/>
      <c r="AG65" s="285">
        <v>12</v>
      </c>
      <c r="AH65" s="286">
        <v>377</v>
      </c>
      <c r="AI65" s="286"/>
      <c r="AJ65" s="286"/>
      <c r="AK65" s="286"/>
      <c r="AL65" s="286">
        <v>3</v>
      </c>
      <c r="AM65" s="286"/>
      <c r="AN65" s="286"/>
      <c r="AO65" s="286">
        <v>61</v>
      </c>
      <c r="AP65" s="286">
        <v>218</v>
      </c>
      <c r="AQ65" s="286">
        <v>83</v>
      </c>
      <c r="AR65" s="286"/>
      <c r="AS65" s="286"/>
      <c r="AT65" s="286"/>
      <c r="AU65" s="286"/>
      <c r="AV65" s="286"/>
      <c r="AW65" s="286"/>
      <c r="AX65" s="286"/>
      <c r="AY65" s="286">
        <v>72</v>
      </c>
      <c r="AZ65" s="286">
        <v>402</v>
      </c>
      <c r="BA65" s="286"/>
      <c r="BB65" s="286"/>
      <c r="BC65" s="286"/>
      <c r="BD65" s="286">
        <v>2</v>
      </c>
      <c r="BE65" s="286">
        <v>13</v>
      </c>
      <c r="BF65" s="286"/>
      <c r="BG65" s="286">
        <v>61</v>
      </c>
      <c r="BH65" s="286">
        <v>217</v>
      </c>
      <c r="BI65" s="286">
        <v>82</v>
      </c>
      <c r="BJ65" s="286"/>
      <c r="BK65" s="286"/>
      <c r="BL65" s="286"/>
      <c r="BM65" s="286"/>
      <c r="BN65" s="286"/>
      <c r="BO65" s="286"/>
      <c r="BP65" s="286">
        <v>268</v>
      </c>
      <c r="BQ65" s="286">
        <v>422</v>
      </c>
      <c r="BR65" s="286"/>
      <c r="BS65" s="286"/>
      <c r="BT65" s="286"/>
      <c r="BU65" s="286">
        <v>3</v>
      </c>
      <c r="BV65" s="286"/>
      <c r="BW65" s="286"/>
      <c r="BX65" s="286">
        <v>61</v>
      </c>
      <c r="BY65" s="286">
        <v>110</v>
      </c>
      <c r="BZ65" s="286"/>
      <c r="CA65" s="286">
        <v>70</v>
      </c>
      <c r="CB65" s="286"/>
      <c r="CC65" s="286"/>
      <c r="CD65" s="286"/>
      <c r="CE65" s="286"/>
      <c r="CF65" s="286"/>
      <c r="CG65" s="286"/>
      <c r="CH65" s="286"/>
      <c r="CI65" s="286"/>
      <c r="CJ65" s="286"/>
      <c r="CK65" s="286"/>
      <c r="CL65" s="286">
        <v>93</v>
      </c>
      <c r="CM65" s="143">
        <f t="shared" si="0"/>
        <v>1558</v>
      </c>
      <c r="CN65" s="143">
        <f t="shared" si="1"/>
        <v>0</v>
      </c>
      <c r="CO65" s="143">
        <f t="shared" si="2"/>
        <v>0</v>
      </c>
      <c r="CP65" s="143">
        <f t="shared" si="2"/>
        <v>0</v>
      </c>
      <c r="CQ65" s="143">
        <f t="shared" si="3"/>
        <v>9</v>
      </c>
      <c r="CR65" s="143">
        <f t="shared" si="4"/>
        <v>13</v>
      </c>
      <c r="CS65" s="143">
        <f t="shared" si="5"/>
        <v>0</v>
      </c>
      <c r="CT65" s="143">
        <f t="shared" si="6"/>
        <v>183</v>
      </c>
      <c r="CU65" s="143">
        <f t="shared" si="7"/>
        <v>767</v>
      </c>
      <c r="CV65" s="143">
        <f t="shared" si="8"/>
        <v>0</v>
      </c>
      <c r="CW65" s="143">
        <f t="shared" si="9"/>
        <v>389</v>
      </c>
      <c r="CX65" s="143">
        <f t="shared" si="10"/>
        <v>0</v>
      </c>
      <c r="CY65" s="143">
        <f t="shared" si="10"/>
        <v>0</v>
      </c>
      <c r="CZ65" s="143">
        <f t="shared" si="11"/>
        <v>0</v>
      </c>
      <c r="DA65" s="143">
        <f t="shared" si="12"/>
        <v>0</v>
      </c>
      <c r="DB65" s="143">
        <f t="shared" si="13"/>
        <v>0</v>
      </c>
      <c r="DC65" s="143">
        <f t="shared" si="14"/>
        <v>0</v>
      </c>
      <c r="DD65" s="143">
        <f t="shared" si="15"/>
        <v>0</v>
      </c>
      <c r="DE65" s="201">
        <f t="shared" si="16"/>
        <v>642</v>
      </c>
    </row>
    <row r="66" spans="1:109" x14ac:dyDescent="0.3">
      <c r="A66" s="19" t="s">
        <v>121</v>
      </c>
      <c r="B66" s="16" t="s">
        <v>166</v>
      </c>
      <c r="C66" s="283"/>
      <c r="D66" s="284"/>
      <c r="E66" s="284"/>
      <c r="F66" s="284"/>
      <c r="G66" s="284"/>
      <c r="H66" s="284"/>
      <c r="I66" s="284">
        <v>41</v>
      </c>
      <c r="J66" s="284"/>
      <c r="K66" s="284">
        <v>1</v>
      </c>
      <c r="L66" s="284"/>
      <c r="M66" s="284"/>
      <c r="N66" s="284"/>
      <c r="O66" s="284"/>
      <c r="P66" s="285"/>
      <c r="Q66" s="285"/>
      <c r="R66" s="285"/>
      <c r="S66" s="285">
        <v>2</v>
      </c>
      <c r="T66" s="285">
        <v>1</v>
      </c>
      <c r="U66" s="285"/>
      <c r="V66" s="285"/>
      <c r="W66" s="285"/>
      <c r="X66" s="285">
        <v>44</v>
      </c>
      <c r="Y66" s="285"/>
      <c r="Z66" s="285"/>
      <c r="AA66" s="285"/>
      <c r="AB66" s="285"/>
      <c r="AC66" s="285"/>
      <c r="AD66" s="285"/>
      <c r="AE66" s="285">
        <v>1</v>
      </c>
      <c r="AF66" s="285"/>
      <c r="AG66" s="285"/>
      <c r="AH66" s="286">
        <v>1</v>
      </c>
      <c r="AI66" s="286"/>
      <c r="AJ66" s="286"/>
      <c r="AK66" s="286"/>
      <c r="AL66" s="286">
        <v>2</v>
      </c>
      <c r="AM66" s="286"/>
      <c r="AN66" s="286"/>
      <c r="AO66" s="286"/>
      <c r="AP66" s="286">
        <v>82</v>
      </c>
      <c r="AQ66" s="286"/>
      <c r="AR66" s="286"/>
      <c r="AS66" s="286"/>
      <c r="AT66" s="286"/>
      <c r="AU66" s="286"/>
      <c r="AV66" s="286"/>
      <c r="AW66" s="286">
        <v>1</v>
      </c>
      <c r="AX66" s="286"/>
      <c r="AY66" s="286"/>
      <c r="AZ66" s="286">
        <v>1</v>
      </c>
      <c r="BA66" s="286"/>
      <c r="BB66" s="286"/>
      <c r="BC66" s="286"/>
      <c r="BD66" s="286">
        <v>2</v>
      </c>
      <c r="BE66" s="286"/>
      <c r="BF66" s="286">
        <v>1</v>
      </c>
      <c r="BG66" s="286"/>
      <c r="BH66" s="286">
        <v>83</v>
      </c>
      <c r="BI66" s="286"/>
      <c r="BJ66" s="286"/>
      <c r="BK66" s="286"/>
      <c r="BL66" s="286"/>
      <c r="BM66" s="286"/>
      <c r="BN66" s="286">
        <v>1</v>
      </c>
      <c r="BO66" s="286"/>
      <c r="BP66" s="286"/>
      <c r="BQ66" s="286"/>
      <c r="BR66" s="286"/>
      <c r="BS66" s="286"/>
      <c r="BT66" s="286"/>
      <c r="BU66" s="286">
        <v>3</v>
      </c>
      <c r="BV66" s="286"/>
      <c r="BW66" s="286">
        <v>1</v>
      </c>
      <c r="BX66" s="286"/>
      <c r="BY66" s="286">
        <v>52</v>
      </c>
      <c r="BZ66" s="286"/>
      <c r="CA66" s="286"/>
      <c r="CB66" s="286"/>
      <c r="CC66" s="286"/>
      <c r="CD66" s="286"/>
      <c r="CE66" s="286"/>
      <c r="CF66" s="286"/>
      <c r="CG66" s="286"/>
      <c r="CH66" s="286">
        <v>1</v>
      </c>
      <c r="CI66" s="286"/>
      <c r="CJ66" s="286"/>
      <c r="CK66" s="286"/>
      <c r="CL66" s="286"/>
      <c r="CM66" s="143">
        <f t="shared" si="0"/>
        <v>2</v>
      </c>
      <c r="CN66" s="143">
        <f t="shared" si="1"/>
        <v>0</v>
      </c>
      <c r="CO66" s="143">
        <f t="shared" si="2"/>
        <v>0</v>
      </c>
      <c r="CP66" s="143">
        <f t="shared" si="2"/>
        <v>2</v>
      </c>
      <c r="CQ66" s="143">
        <f t="shared" si="3"/>
        <v>8</v>
      </c>
      <c r="CR66" s="143">
        <f t="shared" si="4"/>
        <v>0</v>
      </c>
      <c r="CS66" s="143">
        <f t="shared" si="5"/>
        <v>2</v>
      </c>
      <c r="CT66" s="143">
        <f t="shared" si="6"/>
        <v>0</v>
      </c>
      <c r="CU66" s="143">
        <f t="shared" si="7"/>
        <v>302</v>
      </c>
      <c r="CV66" s="143">
        <f t="shared" si="8"/>
        <v>0</v>
      </c>
      <c r="CW66" s="143">
        <f t="shared" si="9"/>
        <v>1</v>
      </c>
      <c r="CX66" s="143">
        <f t="shared" si="10"/>
        <v>0</v>
      </c>
      <c r="CY66" s="143">
        <f t="shared" si="10"/>
        <v>0</v>
      </c>
      <c r="CZ66" s="143">
        <f t="shared" si="11"/>
        <v>0</v>
      </c>
      <c r="DA66" s="143">
        <f t="shared" si="12"/>
        <v>0</v>
      </c>
      <c r="DB66" s="143">
        <f t="shared" si="13"/>
        <v>0</v>
      </c>
      <c r="DC66" s="143">
        <f t="shared" si="14"/>
        <v>4</v>
      </c>
      <c r="DD66" s="143">
        <f t="shared" si="15"/>
        <v>0</v>
      </c>
      <c r="DE66" s="201">
        <f t="shared" si="16"/>
        <v>0</v>
      </c>
    </row>
    <row r="67" spans="1:109" x14ac:dyDescent="0.3">
      <c r="A67" s="19" t="s">
        <v>121</v>
      </c>
      <c r="B67" s="16" t="s">
        <v>167</v>
      </c>
      <c r="C67" s="283"/>
      <c r="D67" s="284"/>
      <c r="E67" s="284"/>
      <c r="F67" s="284"/>
      <c r="G67" s="284"/>
      <c r="H67" s="284"/>
      <c r="I67" s="284">
        <v>7</v>
      </c>
      <c r="J67" s="284"/>
      <c r="K67" s="284">
        <v>1</v>
      </c>
      <c r="L67" s="284"/>
      <c r="M67" s="284"/>
      <c r="N67" s="284"/>
      <c r="O67" s="284"/>
      <c r="P67" s="285"/>
      <c r="Q67" s="285"/>
      <c r="R67" s="285"/>
      <c r="S67" s="285"/>
      <c r="T67" s="285">
        <v>2</v>
      </c>
      <c r="U67" s="285"/>
      <c r="V67" s="285"/>
      <c r="W67" s="285"/>
      <c r="X67" s="285">
        <v>6</v>
      </c>
      <c r="Y67" s="285"/>
      <c r="Z67" s="285"/>
      <c r="AA67" s="285"/>
      <c r="AB67" s="285"/>
      <c r="AC67" s="285"/>
      <c r="AD67" s="285"/>
      <c r="AE67" s="285"/>
      <c r="AF67" s="285"/>
      <c r="AG67" s="285"/>
      <c r="AH67" s="286"/>
      <c r="AI67" s="286"/>
      <c r="AJ67" s="286"/>
      <c r="AK67" s="286"/>
      <c r="AL67" s="286">
        <v>3</v>
      </c>
      <c r="AM67" s="286"/>
      <c r="AN67" s="286"/>
      <c r="AO67" s="286"/>
      <c r="AP67" s="286">
        <v>103</v>
      </c>
      <c r="AQ67" s="286">
        <v>1</v>
      </c>
      <c r="AR67" s="286"/>
      <c r="AS67" s="286"/>
      <c r="AT67" s="286"/>
      <c r="AU67" s="286"/>
      <c r="AV67" s="286"/>
      <c r="AW67" s="286"/>
      <c r="AX67" s="286"/>
      <c r="AY67" s="286"/>
      <c r="AZ67" s="286">
        <v>8</v>
      </c>
      <c r="BA67" s="286"/>
      <c r="BB67" s="286"/>
      <c r="BC67" s="286"/>
      <c r="BD67" s="286">
        <v>21</v>
      </c>
      <c r="BE67" s="286">
        <v>1</v>
      </c>
      <c r="BF67" s="286"/>
      <c r="BG67" s="286"/>
      <c r="BH67" s="286">
        <v>107</v>
      </c>
      <c r="BI67" s="286">
        <v>4</v>
      </c>
      <c r="BJ67" s="286"/>
      <c r="BK67" s="286"/>
      <c r="BL67" s="286"/>
      <c r="BM67" s="286"/>
      <c r="BN67" s="286"/>
      <c r="BO67" s="286"/>
      <c r="BP67" s="286"/>
      <c r="BQ67" s="286">
        <v>1</v>
      </c>
      <c r="BR67" s="286"/>
      <c r="BS67" s="286"/>
      <c r="BT67" s="286"/>
      <c r="BU67" s="286">
        <v>22</v>
      </c>
      <c r="BV67" s="286"/>
      <c r="BW67" s="286"/>
      <c r="BX67" s="286"/>
      <c r="BY67" s="286">
        <v>69</v>
      </c>
      <c r="BZ67" s="286"/>
      <c r="CA67" s="286"/>
      <c r="CB67" s="286"/>
      <c r="CC67" s="286"/>
      <c r="CD67" s="286"/>
      <c r="CE67" s="286"/>
      <c r="CF67" s="286"/>
      <c r="CG67" s="286"/>
      <c r="CH67" s="286"/>
      <c r="CI67" s="286"/>
      <c r="CJ67" s="286"/>
      <c r="CK67" s="286"/>
      <c r="CL67" s="286"/>
      <c r="CM67" s="143">
        <f t="shared" si="0"/>
        <v>9</v>
      </c>
      <c r="CN67" s="143">
        <f t="shared" si="1"/>
        <v>0</v>
      </c>
      <c r="CO67" s="143">
        <f t="shared" si="2"/>
        <v>0</v>
      </c>
      <c r="CP67" s="143">
        <f t="shared" si="2"/>
        <v>0</v>
      </c>
      <c r="CQ67" s="143">
        <f t="shared" si="3"/>
        <v>48</v>
      </c>
      <c r="CR67" s="143">
        <f t="shared" si="4"/>
        <v>1</v>
      </c>
      <c r="CS67" s="143">
        <f t="shared" si="5"/>
        <v>0</v>
      </c>
      <c r="CT67" s="143">
        <f t="shared" si="6"/>
        <v>0</v>
      </c>
      <c r="CU67" s="143">
        <f t="shared" si="7"/>
        <v>292</v>
      </c>
      <c r="CV67" s="143">
        <f t="shared" si="8"/>
        <v>0</v>
      </c>
      <c r="CW67" s="143">
        <f t="shared" si="9"/>
        <v>6</v>
      </c>
      <c r="CX67" s="143">
        <f t="shared" si="10"/>
        <v>0</v>
      </c>
      <c r="CY67" s="143">
        <f t="shared" si="10"/>
        <v>0</v>
      </c>
      <c r="CZ67" s="143">
        <f t="shared" si="11"/>
        <v>0</v>
      </c>
      <c r="DA67" s="143">
        <f t="shared" si="12"/>
        <v>0</v>
      </c>
      <c r="DB67" s="143">
        <f t="shared" si="13"/>
        <v>0</v>
      </c>
      <c r="DC67" s="143">
        <f t="shared" si="14"/>
        <v>0</v>
      </c>
      <c r="DD67" s="143">
        <f t="shared" si="15"/>
        <v>0</v>
      </c>
      <c r="DE67" s="201">
        <f t="shared" si="16"/>
        <v>0</v>
      </c>
    </row>
    <row r="68" spans="1:109" x14ac:dyDescent="0.3">
      <c r="A68" s="19" t="s">
        <v>121</v>
      </c>
      <c r="B68" s="16" t="s">
        <v>169</v>
      </c>
      <c r="C68" s="283"/>
      <c r="D68" s="284"/>
      <c r="E68" s="284"/>
      <c r="F68" s="284"/>
      <c r="G68" s="284"/>
      <c r="H68" s="284"/>
      <c r="I68" s="284">
        <v>5</v>
      </c>
      <c r="J68" s="284"/>
      <c r="K68" s="284">
        <v>1</v>
      </c>
      <c r="L68" s="284"/>
      <c r="M68" s="284"/>
      <c r="N68" s="284"/>
      <c r="O68" s="284">
        <v>1</v>
      </c>
      <c r="P68" s="285"/>
      <c r="Q68" s="285"/>
      <c r="R68" s="285"/>
      <c r="S68" s="285"/>
      <c r="T68" s="285"/>
      <c r="U68" s="285"/>
      <c r="V68" s="285"/>
      <c r="W68" s="285"/>
      <c r="X68" s="285">
        <v>64</v>
      </c>
      <c r="Y68" s="285"/>
      <c r="Z68" s="285">
        <v>25</v>
      </c>
      <c r="AA68" s="285"/>
      <c r="AB68" s="285"/>
      <c r="AC68" s="285"/>
      <c r="AD68" s="285"/>
      <c r="AE68" s="285"/>
      <c r="AF68" s="285"/>
      <c r="AG68" s="285"/>
      <c r="AH68" s="286"/>
      <c r="AI68" s="286"/>
      <c r="AJ68" s="286"/>
      <c r="AK68" s="286"/>
      <c r="AL68" s="286">
        <v>1</v>
      </c>
      <c r="AM68" s="286"/>
      <c r="AN68" s="286"/>
      <c r="AO68" s="286"/>
      <c r="AP68" s="286">
        <v>65</v>
      </c>
      <c r="AQ68" s="286">
        <v>43</v>
      </c>
      <c r="AR68" s="286"/>
      <c r="AS68" s="286"/>
      <c r="AT68" s="286"/>
      <c r="AU68" s="286"/>
      <c r="AV68" s="286"/>
      <c r="AW68" s="286"/>
      <c r="AX68" s="286"/>
      <c r="AY68" s="286"/>
      <c r="AZ68" s="286"/>
      <c r="BA68" s="286"/>
      <c r="BB68" s="286"/>
      <c r="BC68" s="286"/>
      <c r="BD68" s="286">
        <v>1</v>
      </c>
      <c r="BE68" s="286"/>
      <c r="BF68" s="286"/>
      <c r="BG68" s="286"/>
      <c r="BH68" s="286">
        <v>67</v>
      </c>
      <c r="BI68" s="286">
        <v>43</v>
      </c>
      <c r="BJ68" s="286"/>
      <c r="BK68" s="286"/>
      <c r="BL68" s="286"/>
      <c r="BM68" s="286"/>
      <c r="BN68" s="286">
        <v>1</v>
      </c>
      <c r="BO68" s="286"/>
      <c r="BP68" s="286"/>
      <c r="BQ68" s="286"/>
      <c r="BR68" s="286"/>
      <c r="BS68" s="286"/>
      <c r="BT68" s="286"/>
      <c r="BU68" s="286">
        <v>3</v>
      </c>
      <c r="BV68" s="286"/>
      <c r="BW68" s="286"/>
      <c r="BX68" s="286"/>
      <c r="BY68" s="286">
        <v>65</v>
      </c>
      <c r="BZ68" s="286"/>
      <c r="CA68" s="286">
        <v>43</v>
      </c>
      <c r="CB68" s="286"/>
      <c r="CC68" s="286"/>
      <c r="CD68" s="286"/>
      <c r="CE68" s="286"/>
      <c r="CF68" s="286"/>
      <c r="CG68" s="286"/>
      <c r="CH68" s="286">
        <v>1</v>
      </c>
      <c r="CI68" s="286"/>
      <c r="CJ68" s="286"/>
      <c r="CK68" s="286"/>
      <c r="CL68" s="286"/>
      <c r="CM68" s="143">
        <f t="shared" si="0"/>
        <v>0</v>
      </c>
      <c r="CN68" s="143">
        <f t="shared" si="1"/>
        <v>0</v>
      </c>
      <c r="CO68" s="143">
        <f t="shared" si="2"/>
        <v>0</v>
      </c>
      <c r="CP68" s="143">
        <f t="shared" si="2"/>
        <v>0</v>
      </c>
      <c r="CQ68" s="143">
        <f t="shared" si="3"/>
        <v>5</v>
      </c>
      <c r="CR68" s="143">
        <f t="shared" si="4"/>
        <v>0</v>
      </c>
      <c r="CS68" s="143">
        <f t="shared" si="5"/>
        <v>0</v>
      </c>
      <c r="CT68" s="143">
        <f t="shared" si="6"/>
        <v>0</v>
      </c>
      <c r="CU68" s="143">
        <f t="shared" si="7"/>
        <v>266</v>
      </c>
      <c r="CV68" s="143">
        <f t="shared" si="8"/>
        <v>0</v>
      </c>
      <c r="CW68" s="143">
        <f t="shared" si="9"/>
        <v>155</v>
      </c>
      <c r="CX68" s="143">
        <f t="shared" si="10"/>
        <v>0</v>
      </c>
      <c r="CY68" s="143">
        <f t="shared" si="10"/>
        <v>0</v>
      </c>
      <c r="CZ68" s="143">
        <f t="shared" si="11"/>
        <v>0</v>
      </c>
      <c r="DA68" s="143">
        <f t="shared" si="12"/>
        <v>0</v>
      </c>
      <c r="DB68" s="143">
        <f t="shared" si="13"/>
        <v>0</v>
      </c>
      <c r="DC68" s="143">
        <f t="shared" si="14"/>
        <v>2</v>
      </c>
      <c r="DD68" s="143">
        <f t="shared" si="15"/>
        <v>0</v>
      </c>
      <c r="DE68" s="201">
        <f t="shared" si="16"/>
        <v>1</v>
      </c>
    </row>
    <row r="69" spans="1:109" x14ac:dyDescent="0.3">
      <c r="A69" s="19" t="s">
        <v>121</v>
      </c>
      <c r="B69" s="16" t="s">
        <v>171</v>
      </c>
      <c r="C69" s="283"/>
      <c r="D69" s="284"/>
      <c r="E69" s="284"/>
      <c r="F69" s="284">
        <v>3</v>
      </c>
      <c r="G69" s="284"/>
      <c r="H69" s="284"/>
      <c r="I69" s="284">
        <v>5</v>
      </c>
      <c r="J69" s="284"/>
      <c r="K69" s="284">
        <v>1</v>
      </c>
      <c r="L69" s="284"/>
      <c r="M69" s="284"/>
      <c r="N69" s="284"/>
      <c r="O69" s="284"/>
      <c r="P69" s="285"/>
      <c r="Q69" s="285"/>
      <c r="R69" s="285"/>
      <c r="S69" s="285"/>
      <c r="T69" s="285">
        <v>3</v>
      </c>
      <c r="U69" s="285"/>
      <c r="V69" s="285"/>
      <c r="W69" s="285"/>
      <c r="X69" s="285">
        <v>5</v>
      </c>
      <c r="Y69" s="285"/>
      <c r="Z69" s="285"/>
      <c r="AA69" s="285"/>
      <c r="AB69" s="285"/>
      <c r="AC69" s="285"/>
      <c r="AD69" s="285"/>
      <c r="AE69" s="285"/>
      <c r="AF69" s="285"/>
      <c r="AG69" s="285"/>
      <c r="AH69" s="286"/>
      <c r="AI69" s="286"/>
      <c r="AJ69" s="286"/>
      <c r="AK69" s="286"/>
      <c r="AL69" s="286">
        <v>4</v>
      </c>
      <c r="AM69" s="286"/>
      <c r="AN69" s="286"/>
      <c r="AO69" s="286"/>
      <c r="AP69" s="286">
        <v>3</v>
      </c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286"/>
      <c r="BD69" s="286">
        <v>3</v>
      </c>
      <c r="BE69" s="286"/>
      <c r="BF69" s="286"/>
      <c r="BG69" s="286"/>
      <c r="BH69" s="286">
        <v>14</v>
      </c>
      <c r="BI69" s="286"/>
      <c r="BJ69" s="286"/>
      <c r="BK69" s="286"/>
      <c r="BL69" s="286"/>
      <c r="BM69" s="286"/>
      <c r="BN69" s="286"/>
      <c r="BO69" s="286"/>
      <c r="BP69" s="286"/>
      <c r="BQ69" s="286"/>
      <c r="BR69" s="286">
        <v>1</v>
      </c>
      <c r="BS69" s="286"/>
      <c r="BT69" s="286"/>
      <c r="BU69" s="286">
        <v>4</v>
      </c>
      <c r="BV69" s="286"/>
      <c r="BW69" s="286"/>
      <c r="BX69" s="286"/>
      <c r="BY69" s="286">
        <v>16</v>
      </c>
      <c r="BZ69" s="286">
        <v>217</v>
      </c>
      <c r="CA69" s="286"/>
      <c r="CB69" s="286"/>
      <c r="CC69" s="286"/>
      <c r="CD69" s="286"/>
      <c r="CE69" s="286"/>
      <c r="CF69" s="286"/>
      <c r="CG69" s="286"/>
      <c r="CH69" s="286"/>
      <c r="CI69" s="286"/>
      <c r="CJ69" s="286"/>
      <c r="CK69" s="286"/>
      <c r="CL69" s="286"/>
      <c r="CM69" s="143">
        <f t="shared" si="0"/>
        <v>0</v>
      </c>
      <c r="CN69" s="143">
        <f t="shared" si="1"/>
        <v>0</v>
      </c>
      <c r="CO69" s="143">
        <f t="shared" si="2"/>
        <v>0</v>
      </c>
      <c r="CP69" s="143">
        <f t="shared" si="2"/>
        <v>0</v>
      </c>
      <c r="CQ69" s="143">
        <f t="shared" si="3"/>
        <v>17</v>
      </c>
      <c r="CR69" s="143">
        <f t="shared" si="4"/>
        <v>0</v>
      </c>
      <c r="CS69" s="143">
        <f t="shared" si="5"/>
        <v>0</v>
      </c>
      <c r="CT69" s="143">
        <f t="shared" si="6"/>
        <v>0</v>
      </c>
      <c r="CU69" s="143">
        <f t="shared" si="7"/>
        <v>43</v>
      </c>
      <c r="CV69" s="143">
        <f t="shared" si="8"/>
        <v>0</v>
      </c>
      <c r="CW69" s="143">
        <f t="shared" si="9"/>
        <v>218</v>
      </c>
      <c r="CX69" s="143">
        <f t="shared" si="10"/>
        <v>0</v>
      </c>
      <c r="CY69" s="143">
        <f t="shared" si="10"/>
        <v>0</v>
      </c>
      <c r="CZ69" s="143">
        <f t="shared" si="11"/>
        <v>0</v>
      </c>
      <c r="DA69" s="143">
        <f t="shared" si="12"/>
        <v>0</v>
      </c>
      <c r="DB69" s="143">
        <f t="shared" si="13"/>
        <v>0</v>
      </c>
      <c r="DC69" s="143">
        <f t="shared" si="14"/>
        <v>0</v>
      </c>
      <c r="DD69" s="143">
        <f t="shared" si="15"/>
        <v>0</v>
      </c>
      <c r="DE69" s="201">
        <f t="shared" si="16"/>
        <v>0</v>
      </c>
    </row>
    <row r="70" spans="1:109" x14ac:dyDescent="0.3">
      <c r="A70" s="19" t="s">
        <v>121</v>
      </c>
      <c r="B70" s="16" t="s">
        <v>173</v>
      </c>
      <c r="C70" s="283"/>
      <c r="D70" s="284"/>
      <c r="E70" s="284"/>
      <c r="F70" s="284"/>
      <c r="G70" s="284"/>
      <c r="H70" s="284"/>
      <c r="I70" s="284">
        <v>60</v>
      </c>
      <c r="J70" s="284"/>
      <c r="K70" s="284">
        <v>1</v>
      </c>
      <c r="L70" s="284"/>
      <c r="M70" s="284"/>
      <c r="N70" s="284"/>
      <c r="O70" s="284"/>
      <c r="P70" s="285"/>
      <c r="Q70" s="285"/>
      <c r="R70" s="285"/>
      <c r="S70" s="285"/>
      <c r="T70" s="285">
        <v>1</v>
      </c>
      <c r="U70" s="285"/>
      <c r="V70" s="285"/>
      <c r="W70" s="285"/>
      <c r="X70" s="285">
        <v>139</v>
      </c>
      <c r="Y70" s="285"/>
      <c r="Z70" s="285">
        <v>50</v>
      </c>
      <c r="AA70" s="285"/>
      <c r="AB70" s="285"/>
      <c r="AC70" s="285"/>
      <c r="AD70" s="285"/>
      <c r="AE70" s="285"/>
      <c r="AF70" s="285"/>
      <c r="AG70" s="285"/>
      <c r="AH70" s="286"/>
      <c r="AI70" s="286"/>
      <c r="AJ70" s="286"/>
      <c r="AK70" s="286"/>
      <c r="AL70" s="286">
        <v>2</v>
      </c>
      <c r="AM70" s="286"/>
      <c r="AN70" s="286"/>
      <c r="AO70" s="286"/>
      <c r="AP70" s="286">
        <v>268</v>
      </c>
      <c r="AQ70" s="286">
        <v>55</v>
      </c>
      <c r="AR70" s="286"/>
      <c r="AS70" s="286"/>
      <c r="AT70" s="286"/>
      <c r="AU70" s="286"/>
      <c r="AV70" s="286"/>
      <c r="AW70" s="286">
        <v>1</v>
      </c>
      <c r="AX70" s="286"/>
      <c r="AY70" s="286"/>
      <c r="AZ70" s="286">
        <v>1</v>
      </c>
      <c r="BA70" s="286"/>
      <c r="BB70" s="286"/>
      <c r="BC70" s="286"/>
      <c r="BD70" s="286">
        <v>2</v>
      </c>
      <c r="BE70" s="286"/>
      <c r="BF70" s="286"/>
      <c r="BG70" s="286"/>
      <c r="BH70" s="286">
        <v>515</v>
      </c>
      <c r="BI70" s="286">
        <v>75</v>
      </c>
      <c r="BJ70" s="286"/>
      <c r="BK70" s="286"/>
      <c r="BL70" s="286">
        <v>164</v>
      </c>
      <c r="BM70" s="286"/>
      <c r="BN70" s="286">
        <v>1</v>
      </c>
      <c r="BO70" s="286"/>
      <c r="BP70" s="286">
        <v>164</v>
      </c>
      <c r="BQ70" s="286">
        <v>1</v>
      </c>
      <c r="BR70" s="286"/>
      <c r="BS70" s="286"/>
      <c r="BT70" s="286"/>
      <c r="BU70" s="286">
        <v>4</v>
      </c>
      <c r="BV70" s="286">
        <v>34</v>
      </c>
      <c r="BW70" s="286">
        <v>39</v>
      </c>
      <c r="BX70" s="286">
        <v>158</v>
      </c>
      <c r="BY70" s="286">
        <v>522</v>
      </c>
      <c r="BZ70" s="286"/>
      <c r="CA70" s="286">
        <v>55</v>
      </c>
      <c r="CB70" s="286"/>
      <c r="CC70" s="286"/>
      <c r="CD70" s="286">
        <v>158</v>
      </c>
      <c r="CE70" s="286"/>
      <c r="CF70" s="286"/>
      <c r="CG70" s="286"/>
      <c r="CH70" s="286">
        <v>1</v>
      </c>
      <c r="CI70" s="286"/>
      <c r="CJ70" s="286"/>
      <c r="CK70" s="286"/>
      <c r="CL70" s="286">
        <v>316</v>
      </c>
      <c r="CM70" s="143">
        <f t="shared" ref="CM70:CM133" si="17">C70+P70+AZ70+AH70+BQ70</f>
        <v>2</v>
      </c>
      <c r="CN70" s="143">
        <f t="shared" ref="CN70:CN133" si="18">Q70+AI70+BA70</f>
        <v>0</v>
      </c>
      <c r="CO70" s="143">
        <f t="shared" ref="CO70:CP133" si="19">D70+R70+AJ70+BB70+BS70</f>
        <v>0</v>
      </c>
      <c r="CP70" s="143">
        <f t="shared" si="19"/>
        <v>0</v>
      </c>
      <c r="CQ70" s="143">
        <f t="shared" ref="CQ70:CQ133" si="20">T70+AL70+BD70+F70+BU70</f>
        <v>9</v>
      </c>
      <c r="CR70" s="143">
        <f t="shared" ref="CR70:CR133" si="21">G70+U70+AM70+BE70</f>
        <v>0</v>
      </c>
      <c r="CS70" s="143">
        <f t="shared" ref="CS70:CS133" si="22">H70+V70+AN70+BF70+BW70</f>
        <v>39</v>
      </c>
      <c r="CT70" s="143">
        <f t="shared" ref="CT70:CT133" si="23">W70+AO70+BG70</f>
        <v>0</v>
      </c>
      <c r="CU70" s="143">
        <f t="shared" ref="CU70:CU133" si="24">I70+X70+AP70+BH70+BY70</f>
        <v>1504</v>
      </c>
      <c r="CV70" s="143">
        <f t="shared" ref="CV70:CV133" si="25">J70+Y70</f>
        <v>0</v>
      </c>
      <c r="CW70" s="143">
        <f t="shared" ref="CW70:CW133" si="26">K70+Z70+AQ70+BI70+BZ70+CA70</f>
        <v>236</v>
      </c>
      <c r="CX70" s="143">
        <f t="shared" ref="CX70:CY133" si="27">AA70+AR70+BJ70</f>
        <v>0</v>
      </c>
      <c r="CY70" s="143">
        <f t="shared" si="27"/>
        <v>0</v>
      </c>
      <c r="CZ70" s="143">
        <f t="shared" ref="CZ70:CZ133" si="28">L70+AC70+AT70+BL70+CD70</f>
        <v>322</v>
      </c>
      <c r="DA70" s="143">
        <f t="shared" ref="DA70:DA133" si="29">AD70+AU70+BM70</f>
        <v>0</v>
      </c>
      <c r="DB70" s="143">
        <f t="shared" ref="DB70:DB133" si="30">AV70+CK70</f>
        <v>0</v>
      </c>
      <c r="DC70" s="143">
        <f t="shared" ref="DC70:DC133" si="31">M70+AE70+AW70+BN70+CH70+CJ70</f>
        <v>3</v>
      </c>
      <c r="DD70" s="143">
        <f t="shared" ref="DD70:DD133" si="32">N70+AF70+AX70+BO70+CI70</f>
        <v>0</v>
      </c>
      <c r="DE70" s="201">
        <f t="shared" ref="DE70:DE133" si="33">O70+AG70+AY70+BP70+CL70</f>
        <v>480</v>
      </c>
    </row>
    <row r="71" spans="1:109" x14ac:dyDescent="0.3">
      <c r="A71" s="19" t="s">
        <v>121</v>
      </c>
      <c r="B71" s="16" t="s">
        <v>175</v>
      </c>
      <c r="C71" s="283"/>
      <c r="D71" s="284"/>
      <c r="E71" s="284"/>
      <c r="F71" s="284"/>
      <c r="G71" s="284"/>
      <c r="H71" s="284"/>
      <c r="I71" s="284">
        <v>8</v>
      </c>
      <c r="J71" s="284"/>
      <c r="K71" s="284">
        <v>1</v>
      </c>
      <c r="L71" s="284"/>
      <c r="M71" s="284"/>
      <c r="N71" s="284"/>
      <c r="O71" s="284"/>
      <c r="P71" s="285"/>
      <c r="Q71" s="285"/>
      <c r="R71" s="285"/>
      <c r="S71" s="285"/>
      <c r="T71" s="285">
        <v>4</v>
      </c>
      <c r="U71" s="285"/>
      <c r="V71" s="285"/>
      <c r="W71" s="285"/>
      <c r="X71" s="285">
        <v>8</v>
      </c>
      <c r="Y71" s="285"/>
      <c r="Z71" s="285"/>
      <c r="AA71" s="285"/>
      <c r="AB71" s="285"/>
      <c r="AC71" s="285"/>
      <c r="AD71" s="285"/>
      <c r="AE71" s="285"/>
      <c r="AF71" s="285"/>
      <c r="AG71" s="285"/>
      <c r="AH71" s="286"/>
      <c r="AI71" s="286"/>
      <c r="AJ71" s="286"/>
      <c r="AK71" s="286"/>
      <c r="AL71" s="286">
        <v>1</v>
      </c>
      <c r="AM71" s="286"/>
      <c r="AN71" s="286"/>
      <c r="AO71" s="286"/>
      <c r="AP71" s="286">
        <v>59</v>
      </c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286"/>
      <c r="BD71" s="286">
        <v>1</v>
      </c>
      <c r="BE71" s="286"/>
      <c r="BF71" s="286"/>
      <c r="BG71" s="286"/>
      <c r="BH71" s="286">
        <v>59</v>
      </c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286">
        <v>2</v>
      </c>
      <c r="BV71" s="286"/>
      <c r="BW71" s="286"/>
      <c r="BX71" s="286"/>
      <c r="BY71" s="286">
        <v>23</v>
      </c>
      <c r="BZ71" s="286"/>
      <c r="CA71" s="286"/>
      <c r="CB71" s="286"/>
      <c r="CC71" s="286"/>
      <c r="CD71" s="286"/>
      <c r="CE71" s="286"/>
      <c r="CF71" s="286"/>
      <c r="CG71" s="286"/>
      <c r="CH71" s="286"/>
      <c r="CI71" s="286"/>
      <c r="CJ71" s="286"/>
      <c r="CK71" s="286"/>
      <c r="CL71" s="286"/>
      <c r="CM71" s="143">
        <f t="shared" si="17"/>
        <v>0</v>
      </c>
      <c r="CN71" s="143">
        <f t="shared" si="18"/>
        <v>0</v>
      </c>
      <c r="CO71" s="143">
        <f t="shared" si="19"/>
        <v>0</v>
      </c>
      <c r="CP71" s="143">
        <f t="shared" si="19"/>
        <v>0</v>
      </c>
      <c r="CQ71" s="143">
        <f t="shared" si="20"/>
        <v>8</v>
      </c>
      <c r="CR71" s="143">
        <f t="shared" si="21"/>
        <v>0</v>
      </c>
      <c r="CS71" s="143">
        <f t="shared" si="22"/>
        <v>0</v>
      </c>
      <c r="CT71" s="143">
        <f t="shared" si="23"/>
        <v>0</v>
      </c>
      <c r="CU71" s="143">
        <f t="shared" si="24"/>
        <v>157</v>
      </c>
      <c r="CV71" s="143">
        <f t="shared" si="25"/>
        <v>0</v>
      </c>
      <c r="CW71" s="143">
        <f t="shared" si="26"/>
        <v>1</v>
      </c>
      <c r="CX71" s="143">
        <f t="shared" si="27"/>
        <v>0</v>
      </c>
      <c r="CY71" s="143">
        <f t="shared" si="27"/>
        <v>0</v>
      </c>
      <c r="CZ71" s="143">
        <f t="shared" si="28"/>
        <v>0</v>
      </c>
      <c r="DA71" s="143">
        <f t="shared" si="29"/>
        <v>0</v>
      </c>
      <c r="DB71" s="143">
        <f t="shared" si="30"/>
        <v>0</v>
      </c>
      <c r="DC71" s="143">
        <f t="shared" si="31"/>
        <v>0</v>
      </c>
      <c r="DD71" s="143">
        <f t="shared" si="32"/>
        <v>0</v>
      </c>
      <c r="DE71" s="201">
        <f t="shared" si="33"/>
        <v>0</v>
      </c>
    </row>
    <row r="72" spans="1:109" x14ac:dyDescent="0.3">
      <c r="A72" s="19" t="s">
        <v>121</v>
      </c>
      <c r="B72" s="16" t="s">
        <v>177</v>
      </c>
      <c r="C72" s="283"/>
      <c r="D72" s="284"/>
      <c r="E72" s="284"/>
      <c r="F72" s="284">
        <v>7</v>
      </c>
      <c r="G72" s="284"/>
      <c r="H72" s="284"/>
      <c r="I72" s="284">
        <v>5</v>
      </c>
      <c r="J72" s="284"/>
      <c r="K72" s="284">
        <v>1</v>
      </c>
      <c r="L72" s="284"/>
      <c r="M72" s="284"/>
      <c r="N72" s="284"/>
      <c r="O72" s="284"/>
      <c r="P72" s="285"/>
      <c r="Q72" s="285"/>
      <c r="R72" s="285"/>
      <c r="S72" s="285"/>
      <c r="T72" s="285">
        <v>7</v>
      </c>
      <c r="U72" s="285"/>
      <c r="V72" s="285"/>
      <c r="W72" s="285"/>
      <c r="X72" s="285">
        <v>4</v>
      </c>
      <c r="Y72" s="285"/>
      <c r="Z72" s="285"/>
      <c r="AA72" s="285"/>
      <c r="AB72" s="285"/>
      <c r="AC72" s="285"/>
      <c r="AD72" s="285"/>
      <c r="AE72" s="285"/>
      <c r="AF72" s="285"/>
      <c r="AG72" s="285"/>
      <c r="AH72" s="286"/>
      <c r="AI72" s="286"/>
      <c r="AJ72" s="286"/>
      <c r="AK72" s="286"/>
      <c r="AL72" s="286">
        <v>3</v>
      </c>
      <c r="AM72" s="286"/>
      <c r="AN72" s="286"/>
      <c r="AO72" s="286"/>
      <c r="AP72" s="286">
        <v>73</v>
      </c>
      <c r="AQ72" s="286"/>
      <c r="AR72" s="286"/>
      <c r="AS72" s="286"/>
      <c r="AT72" s="286"/>
      <c r="AU72" s="286"/>
      <c r="AV72" s="286"/>
      <c r="AW72" s="286"/>
      <c r="AX72" s="286"/>
      <c r="AY72" s="286"/>
      <c r="AZ72" s="286"/>
      <c r="BA72" s="286"/>
      <c r="BB72" s="286"/>
      <c r="BC72" s="286"/>
      <c r="BD72" s="286">
        <v>2</v>
      </c>
      <c r="BE72" s="286"/>
      <c r="BF72" s="286"/>
      <c r="BG72" s="286"/>
      <c r="BH72" s="286">
        <v>91</v>
      </c>
      <c r="BI72" s="286">
        <v>265</v>
      </c>
      <c r="BJ72" s="286"/>
      <c r="BK72" s="286"/>
      <c r="BL72" s="286"/>
      <c r="BM72" s="286"/>
      <c r="BN72" s="286"/>
      <c r="BO72" s="286"/>
      <c r="BP72" s="286"/>
      <c r="BQ72" s="286">
        <v>1</v>
      </c>
      <c r="BR72" s="286">
        <v>1</v>
      </c>
      <c r="BS72" s="286"/>
      <c r="BT72" s="286"/>
      <c r="BU72" s="286">
        <v>3</v>
      </c>
      <c r="BV72" s="286">
        <v>6</v>
      </c>
      <c r="BW72" s="286"/>
      <c r="BX72" s="286"/>
      <c r="BY72" s="286">
        <v>29</v>
      </c>
      <c r="BZ72" s="286">
        <v>265</v>
      </c>
      <c r="CA72" s="286"/>
      <c r="CB72" s="286"/>
      <c r="CC72" s="286"/>
      <c r="CD72" s="286"/>
      <c r="CE72" s="286"/>
      <c r="CF72" s="286"/>
      <c r="CG72" s="286"/>
      <c r="CH72" s="286"/>
      <c r="CI72" s="286"/>
      <c r="CJ72" s="286"/>
      <c r="CK72" s="286"/>
      <c r="CL72" s="286"/>
      <c r="CM72" s="143">
        <f t="shared" si="17"/>
        <v>1</v>
      </c>
      <c r="CN72" s="143">
        <f t="shared" si="18"/>
        <v>0</v>
      </c>
      <c r="CO72" s="143">
        <f t="shared" si="19"/>
        <v>0</v>
      </c>
      <c r="CP72" s="143">
        <f t="shared" si="19"/>
        <v>0</v>
      </c>
      <c r="CQ72" s="143">
        <f t="shared" si="20"/>
        <v>22</v>
      </c>
      <c r="CR72" s="143">
        <f t="shared" si="21"/>
        <v>0</v>
      </c>
      <c r="CS72" s="143">
        <f t="shared" si="22"/>
        <v>0</v>
      </c>
      <c r="CT72" s="143">
        <f t="shared" si="23"/>
        <v>0</v>
      </c>
      <c r="CU72" s="143">
        <f t="shared" si="24"/>
        <v>202</v>
      </c>
      <c r="CV72" s="143">
        <f t="shared" si="25"/>
        <v>0</v>
      </c>
      <c r="CW72" s="143">
        <f t="shared" si="26"/>
        <v>531</v>
      </c>
      <c r="CX72" s="143">
        <f t="shared" si="27"/>
        <v>0</v>
      </c>
      <c r="CY72" s="143">
        <f t="shared" si="27"/>
        <v>0</v>
      </c>
      <c r="CZ72" s="143">
        <f t="shared" si="28"/>
        <v>0</v>
      </c>
      <c r="DA72" s="143">
        <f t="shared" si="29"/>
        <v>0</v>
      </c>
      <c r="DB72" s="143">
        <f t="shared" si="30"/>
        <v>0</v>
      </c>
      <c r="DC72" s="143">
        <f t="shared" si="31"/>
        <v>0</v>
      </c>
      <c r="DD72" s="143">
        <f t="shared" si="32"/>
        <v>0</v>
      </c>
      <c r="DE72" s="201">
        <f t="shared" si="33"/>
        <v>0</v>
      </c>
    </row>
    <row r="73" spans="1:109" x14ac:dyDescent="0.3">
      <c r="A73" s="19" t="s">
        <v>121</v>
      </c>
      <c r="B73" s="16" t="s">
        <v>181</v>
      </c>
      <c r="C73" s="283"/>
      <c r="D73" s="284"/>
      <c r="E73" s="284"/>
      <c r="F73" s="284">
        <v>28</v>
      </c>
      <c r="G73" s="284"/>
      <c r="H73" s="284"/>
      <c r="I73" s="284">
        <v>407</v>
      </c>
      <c r="J73" s="284"/>
      <c r="K73" s="284">
        <v>1</v>
      </c>
      <c r="L73" s="284"/>
      <c r="M73" s="284">
        <v>4</v>
      </c>
      <c r="N73" s="284"/>
      <c r="O73" s="284"/>
      <c r="P73" s="285"/>
      <c r="Q73" s="285"/>
      <c r="R73" s="285"/>
      <c r="S73" s="285"/>
      <c r="T73" s="285">
        <v>33</v>
      </c>
      <c r="U73" s="285"/>
      <c r="V73" s="285"/>
      <c r="W73" s="285">
        <v>3</v>
      </c>
      <c r="X73" s="285">
        <v>178</v>
      </c>
      <c r="Y73" s="285"/>
      <c r="Z73" s="285">
        <v>37</v>
      </c>
      <c r="AA73" s="285"/>
      <c r="AB73" s="285"/>
      <c r="AC73" s="285"/>
      <c r="AD73" s="285"/>
      <c r="AE73" s="285">
        <v>3</v>
      </c>
      <c r="AF73" s="285"/>
      <c r="AG73" s="285"/>
      <c r="AH73" s="286">
        <v>1</v>
      </c>
      <c r="AI73" s="286"/>
      <c r="AJ73" s="286"/>
      <c r="AK73" s="286"/>
      <c r="AL73" s="286">
        <v>14</v>
      </c>
      <c r="AM73" s="286"/>
      <c r="AN73" s="286"/>
      <c r="AO73" s="286">
        <v>3</v>
      </c>
      <c r="AP73" s="286">
        <v>170</v>
      </c>
      <c r="AQ73" s="286">
        <v>67</v>
      </c>
      <c r="AR73" s="286"/>
      <c r="AS73" s="286"/>
      <c r="AT73" s="286"/>
      <c r="AU73" s="286"/>
      <c r="AV73" s="286"/>
      <c r="AW73" s="286">
        <v>5</v>
      </c>
      <c r="AX73" s="286"/>
      <c r="AY73" s="286"/>
      <c r="AZ73" s="286">
        <v>1</v>
      </c>
      <c r="BA73" s="286"/>
      <c r="BB73" s="286"/>
      <c r="BC73" s="286">
        <v>1</v>
      </c>
      <c r="BD73" s="286">
        <v>8</v>
      </c>
      <c r="BE73" s="286">
        <v>1</v>
      </c>
      <c r="BF73" s="286">
        <v>1</v>
      </c>
      <c r="BG73" s="286"/>
      <c r="BH73" s="286">
        <v>173</v>
      </c>
      <c r="BI73" s="286">
        <v>1</v>
      </c>
      <c r="BJ73" s="286"/>
      <c r="BK73" s="286"/>
      <c r="BL73" s="286">
        <v>1</v>
      </c>
      <c r="BM73" s="286"/>
      <c r="BN73" s="286">
        <v>8</v>
      </c>
      <c r="BO73" s="286"/>
      <c r="BP73" s="286"/>
      <c r="BQ73" s="286">
        <v>3</v>
      </c>
      <c r="BR73" s="286">
        <v>1</v>
      </c>
      <c r="BS73" s="286"/>
      <c r="BT73" s="286">
        <v>4</v>
      </c>
      <c r="BU73" s="286">
        <v>14</v>
      </c>
      <c r="BV73" s="286"/>
      <c r="BW73" s="286">
        <v>87</v>
      </c>
      <c r="BX73" s="286">
        <v>1</v>
      </c>
      <c r="BY73" s="286">
        <v>211</v>
      </c>
      <c r="BZ73" s="286">
        <v>3</v>
      </c>
      <c r="CA73" s="286">
        <v>25</v>
      </c>
      <c r="CB73" s="286"/>
      <c r="CC73" s="286">
        <v>2</v>
      </c>
      <c r="CD73" s="286">
        <v>52</v>
      </c>
      <c r="CE73" s="286"/>
      <c r="CF73" s="286"/>
      <c r="CG73" s="286"/>
      <c r="CH73" s="286">
        <v>11</v>
      </c>
      <c r="CI73" s="286"/>
      <c r="CJ73" s="286"/>
      <c r="CK73" s="286"/>
      <c r="CL73" s="286">
        <v>4</v>
      </c>
      <c r="CM73" s="143">
        <f t="shared" si="17"/>
        <v>5</v>
      </c>
      <c r="CN73" s="143">
        <f t="shared" si="18"/>
        <v>0</v>
      </c>
      <c r="CO73" s="143">
        <f t="shared" si="19"/>
        <v>0</v>
      </c>
      <c r="CP73" s="143">
        <f t="shared" si="19"/>
        <v>5</v>
      </c>
      <c r="CQ73" s="143">
        <f t="shared" si="20"/>
        <v>97</v>
      </c>
      <c r="CR73" s="143">
        <f t="shared" si="21"/>
        <v>1</v>
      </c>
      <c r="CS73" s="143">
        <f t="shared" si="22"/>
        <v>88</v>
      </c>
      <c r="CT73" s="143">
        <f t="shared" si="23"/>
        <v>6</v>
      </c>
      <c r="CU73" s="143">
        <f t="shared" si="24"/>
        <v>1139</v>
      </c>
      <c r="CV73" s="143">
        <f t="shared" si="25"/>
        <v>0</v>
      </c>
      <c r="CW73" s="143">
        <f t="shared" si="26"/>
        <v>134</v>
      </c>
      <c r="CX73" s="143">
        <f t="shared" si="27"/>
        <v>0</v>
      </c>
      <c r="CY73" s="143">
        <f t="shared" si="27"/>
        <v>0</v>
      </c>
      <c r="CZ73" s="143">
        <f t="shared" si="28"/>
        <v>53</v>
      </c>
      <c r="DA73" s="143">
        <f t="shared" si="29"/>
        <v>0</v>
      </c>
      <c r="DB73" s="143">
        <f t="shared" si="30"/>
        <v>0</v>
      </c>
      <c r="DC73" s="143">
        <f t="shared" si="31"/>
        <v>31</v>
      </c>
      <c r="DD73" s="143">
        <f t="shared" si="32"/>
        <v>0</v>
      </c>
      <c r="DE73" s="201">
        <f t="shared" si="33"/>
        <v>4</v>
      </c>
    </row>
    <row r="74" spans="1:109" x14ac:dyDescent="0.3">
      <c r="A74" s="19" t="s">
        <v>121</v>
      </c>
      <c r="B74" s="16" t="s">
        <v>182</v>
      </c>
      <c r="C74" s="283"/>
      <c r="D74" s="284"/>
      <c r="E74" s="284"/>
      <c r="F74" s="284"/>
      <c r="G74" s="284"/>
      <c r="H74" s="284"/>
      <c r="I74" s="284">
        <v>3</v>
      </c>
      <c r="J74" s="284"/>
      <c r="K74" s="284">
        <v>1</v>
      </c>
      <c r="L74" s="284"/>
      <c r="M74" s="284"/>
      <c r="N74" s="284"/>
      <c r="O74" s="284"/>
      <c r="P74" s="285"/>
      <c r="Q74" s="285"/>
      <c r="R74" s="285"/>
      <c r="S74" s="285"/>
      <c r="T74" s="285"/>
      <c r="U74" s="285"/>
      <c r="V74" s="285"/>
      <c r="W74" s="285"/>
      <c r="X74" s="285">
        <v>2</v>
      </c>
      <c r="Y74" s="285"/>
      <c r="Z74" s="285"/>
      <c r="AA74" s="285"/>
      <c r="AB74" s="285"/>
      <c r="AC74" s="285"/>
      <c r="AD74" s="285"/>
      <c r="AE74" s="285"/>
      <c r="AF74" s="285"/>
      <c r="AG74" s="285"/>
      <c r="AH74" s="286">
        <v>1</v>
      </c>
      <c r="AI74" s="286"/>
      <c r="AJ74" s="286"/>
      <c r="AK74" s="286"/>
      <c r="AL74" s="286">
        <v>1</v>
      </c>
      <c r="AM74" s="286"/>
      <c r="AN74" s="286"/>
      <c r="AO74" s="286"/>
      <c r="AP74" s="286">
        <v>3</v>
      </c>
      <c r="AQ74" s="286"/>
      <c r="AR74" s="286"/>
      <c r="AS74" s="286"/>
      <c r="AT74" s="286"/>
      <c r="AU74" s="286"/>
      <c r="AV74" s="286"/>
      <c r="AW74" s="286"/>
      <c r="AX74" s="286"/>
      <c r="AY74" s="286"/>
      <c r="AZ74" s="286">
        <v>1</v>
      </c>
      <c r="BA74" s="286"/>
      <c r="BB74" s="286"/>
      <c r="BC74" s="286"/>
      <c r="BD74" s="286">
        <v>1</v>
      </c>
      <c r="BE74" s="286"/>
      <c r="BF74" s="286"/>
      <c r="BG74" s="286"/>
      <c r="BH74" s="286">
        <v>83</v>
      </c>
      <c r="BI74" s="286"/>
      <c r="BJ74" s="286"/>
      <c r="BK74" s="286"/>
      <c r="BL74" s="286"/>
      <c r="BM74" s="286"/>
      <c r="BN74" s="286"/>
      <c r="BO74" s="286"/>
      <c r="BP74" s="286"/>
      <c r="BQ74" s="286">
        <v>2</v>
      </c>
      <c r="BR74" s="286"/>
      <c r="BS74" s="286"/>
      <c r="BT74" s="286"/>
      <c r="BU74" s="286">
        <v>2</v>
      </c>
      <c r="BV74" s="286"/>
      <c r="BW74" s="286">
        <v>36</v>
      </c>
      <c r="BX74" s="286"/>
      <c r="BY74" s="286">
        <v>24</v>
      </c>
      <c r="BZ74" s="286"/>
      <c r="CA74" s="286"/>
      <c r="CB74" s="286"/>
      <c r="CC74" s="286"/>
      <c r="CD74" s="286">
        <v>2</v>
      </c>
      <c r="CE74" s="286"/>
      <c r="CF74" s="286"/>
      <c r="CG74" s="286"/>
      <c r="CH74" s="286"/>
      <c r="CI74" s="286"/>
      <c r="CJ74" s="286"/>
      <c r="CK74" s="286"/>
      <c r="CL74" s="286"/>
      <c r="CM74" s="143">
        <f t="shared" si="17"/>
        <v>4</v>
      </c>
      <c r="CN74" s="143">
        <f t="shared" si="18"/>
        <v>0</v>
      </c>
      <c r="CO74" s="143">
        <f t="shared" si="19"/>
        <v>0</v>
      </c>
      <c r="CP74" s="143">
        <f t="shared" si="19"/>
        <v>0</v>
      </c>
      <c r="CQ74" s="143">
        <f t="shared" si="20"/>
        <v>4</v>
      </c>
      <c r="CR74" s="143">
        <f t="shared" si="21"/>
        <v>0</v>
      </c>
      <c r="CS74" s="143">
        <f t="shared" si="22"/>
        <v>36</v>
      </c>
      <c r="CT74" s="143">
        <f t="shared" si="23"/>
        <v>0</v>
      </c>
      <c r="CU74" s="143">
        <f t="shared" si="24"/>
        <v>115</v>
      </c>
      <c r="CV74" s="143">
        <f t="shared" si="25"/>
        <v>0</v>
      </c>
      <c r="CW74" s="143">
        <f t="shared" si="26"/>
        <v>1</v>
      </c>
      <c r="CX74" s="143">
        <f t="shared" si="27"/>
        <v>0</v>
      </c>
      <c r="CY74" s="143">
        <f t="shared" si="27"/>
        <v>0</v>
      </c>
      <c r="CZ74" s="143">
        <f t="shared" si="28"/>
        <v>2</v>
      </c>
      <c r="DA74" s="143">
        <f t="shared" si="29"/>
        <v>0</v>
      </c>
      <c r="DB74" s="143">
        <f t="shared" si="30"/>
        <v>0</v>
      </c>
      <c r="DC74" s="143">
        <f t="shared" si="31"/>
        <v>0</v>
      </c>
      <c r="DD74" s="143">
        <f t="shared" si="32"/>
        <v>0</v>
      </c>
      <c r="DE74" s="201">
        <f t="shared" si="33"/>
        <v>0</v>
      </c>
    </row>
    <row r="75" spans="1:109" x14ac:dyDescent="0.3">
      <c r="A75" s="19" t="s">
        <v>121</v>
      </c>
      <c r="B75" s="16" t="s">
        <v>184</v>
      </c>
      <c r="C75" s="283"/>
      <c r="D75" s="284"/>
      <c r="E75" s="284"/>
      <c r="F75" s="284"/>
      <c r="G75" s="284"/>
      <c r="H75" s="284"/>
      <c r="I75" s="284">
        <v>3</v>
      </c>
      <c r="J75" s="284"/>
      <c r="K75" s="284">
        <v>1</v>
      </c>
      <c r="L75" s="284"/>
      <c r="M75" s="284"/>
      <c r="N75" s="284"/>
      <c r="O75" s="284"/>
      <c r="P75" s="285"/>
      <c r="Q75" s="285"/>
      <c r="R75" s="285"/>
      <c r="S75" s="285"/>
      <c r="T75" s="285"/>
      <c r="U75" s="285"/>
      <c r="V75" s="285"/>
      <c r="W75" s="285"/>
      <c r="X75" s="285">
        <v>2</v>
      </c>
      <c r="Y75" s="285"/>
      <c r="Z75" s="285"/>
      <c r="AA75" s="285"/>
      <c r="AB75" s="285"/>
      <c r="AC75" s="285"/>
      <c r="AD75" s="285"/>
      <c r="AE75" s="285"/>
      <c r="AF75" s="285"/>
      <c r="AG75" s="285"/>
      <c r="AH75" s="286"/>
      <c r="AI75" s="286"/>
      <c r="AJ75" s="286"/>
      <c r="AK75" s="286"/>
      <c r="AL75" s="286">
        <v>1</v>
      </c>
      <c r="AM75" s="286">
        <v>1</v>
      </c>
      <c r="AN75" s="286"/>
      <c r="AO75" s="286"/>
      <c r="AP75" s="286">
        <v>3</v>
      </c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286"/>
      <c r="BD75" s="286">
        <v>1</v>
      </c>
      <c r="BE75" s="286">
        <v>1</v>
      </c>
      <c r="BF75" s="286"/>
      <c r="BG75" s="286"/>
      <c r="BH75" s="286">
        <v>4</v>
      </c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286">
        <v>3</v>
      </c>
      <c r="BV75" s="286">
        <v>3</v>
      </c>
      <c r="BW75" s="286"/>
      <c r="BX75" s="286"/>
      <c r="BY75" s="286">
        <v>4</v>
      </c>
      <c r="BZ75" s="286"/>
      <c r="CA75" s="286"/>
      <c r="CB75" s="286"/>
      <c r="CC75" s="286"/>
      <c r="CD75" s="286"/>
      <c r="CE75" s="286"/>
      <c r="CF75" s="286"/>
      <c r="CG75" s="286"/>
      <c r="CH75" s="286"/>
      <c r="CI75" s="286"/>
      <c r="CJ75" s="286"/>
      <c r="CK75" s="286"/>
      <c r="CL75" s="286"/>
      <c r="CM75" s="143">
        <f t="shared" si="17"/>
        <v>0</v>
      </c>
      <c r="CN75" s="143">
        <f t="shared" si="18"/>
        <v>0</v>
      </c>
      <c r="CO75" s="143">
        <f t="shared" si="19"/>
        <v>0</v>
      </c>
      <c r="CP75" s="143">
        <f t="shared" si="19"/>
        <v>0</v>
      </c>
      <c r="CQ75" s="143">
        <f t="shared" si="20"/>
        <v>5</v>
      </c>
      <c r="CR75" s="143">
        <f t="shared" si="21"/>
        <v>2</v>
      </c>
      <c r="CS75" s="143">
        <f t="shared" si="22"/>
        <v>0</v>
      </c>
      <c r="CT75" s="143">
        <f t="shared" si="23"/>
        <v>0</v>
      </c>
      <c r="CU75" s="143">
        <f t="shared" si="24"/>
        <v>16</v>
      </c>
      <c r="CV75" s="143">
        <f t="shared" si="25"/>
        <v>0</v>
      </c>
      <c r="CW75" s="143">
        <f t="shared" si="26"/>
        <v>1</v>
      </c>
      <c r="CX75" s="143">
        <f t="shared" si="27"/>
        <v>0</v>
      </c>
      <c r="CY75" s="143">
        <f t="shared" si="27"/>
        <v>0</v>
      </c>
      <c r="CZ75" s="143">
        <f t="shared" si="28"/>
        <v>0</v>
      </c>
      <c r="DA75" s="143">
        <f t="shared" si="29"/>
        <v>0</v>
      </c>
      <c r="DB75" s="143">
        <f t="shared" si="30"/>
        <v>0</v>
      </c>
      <c r="DC75" s="143">
        <f t="shared" si="31"/>
        <v>0</v>
      </c>
      <c r="DD75" s="143">
        <f t="shared" si="32"/>
        <v>0</v>
      </c>
      <c r="DE75" s="201">
        <f t="shared" si="33"/>
        <v>0</v>
      </c>
    </row>
    <row r="76" spans="1:109" x14ac:dyDescent="0.3">
      <c r="A76" s="19" t="s">
        <v>121</v>
      </c>
      <c r="B76" s="16" t="s">
        <v>188</v>
      </c>
      <c r="C76" s="283"/>
      <c r="D76" s="284"/>
      <c r="E76" s="284"/>
      <c r="F76" s="284">
        <v>4</v>
      </c>
      <c r="G76" s="284"/>
      <c r="H76" s="284"/>
      <c r="I76" s="284">
        <v>183</v>
      </c>
      <c r="J76" s="284"/>
      <c r="K76" s="284">
        <v>1</v>
      </c>
      <c r="L76" s="284"/>
      <c r="M76" s="284"/>
      <c r="N76" s="284"/>
      <c r="O76" s="284"/>
      <c r="P76" s="285"/>
      <c r="Q76" s="285"/>
      <c r="R76" s="285"/>
      <c r="S76" s="285"/>
      <c r="T76" s="285">
        <v>2</v>
      </c>
      <c r="U76" s="285"/>
      <c r="V76" s="285"/>
      <c r="W76" s="285"/>
      <c r="X76" s="285">
        <v>133</v>
      </c>
      <c r="Y76" s="285"/>
      <c r="Z76" s="285"/>
      <c r="AA76" s="285"/>
      <c r="AB76" s="285"/>
      <c r="AC76" s="285"/>
      <c r="AD76" s="285"/>
      <c r="AE76" s="285">
        <v>4</v>
      </c>
      <c r="AF76" s="285"/>
      <c r="AG76" s="285"/>
      <c r="AH76" s="286"/>
      <c r="AI76" s="286"/>
      <c r="AJ76" s="286"/>
      <c r="AK76" s="286"/>
      <c r="AL76" s="286">
        <v>3</v>
      </c>
      <c r="AM76" s="286"/>
      <c r="AN76" s="286"/>
      <c r="AO76" s="286"/>
      <c r="AP76" s="286">
        <v>141</v>
      </c>
      <c r="AQ76" s="286">
        <v>1</v>
      </c>
      <c r="AR76" s="286"/>
      <c r="AS76" s="286"/>
      <c r="AT76" s="286"/>
      <c r="AU76" s="286"/>
      <c r="AV76" s="286"/>
      <c r="AW76" s="286">
        <v>4</v>
      </c>
      <c r="AX76" s="286"/>
      <c r="AY76" s="286"/>
      <c r="AZ76" s="286"/>
      <c r="BA76" s="286"/>
      <c r="BB76" s="286"/>
      <c r="BC76" s="286"/>
      <c r="BD76" s="286">
        <v>1</v>
      </c>
      <c r="BE76" s="286"/>
      <c r="BF76" s="286"/>
      <c r="BG76" s="286"/>
      <c r="BH76" s="286">
        <v>42</v>
      </c>
      <c r="BI76" s="286"/>
      <c r="BJ76" s="286"/>
      <c r="BK76" s="286"/>
      <c r="BL76" s="286">
        <v>1</v>
      </c>
      <c r="BM76" s="286"/>
      <c r="BN76" s="286">
        <v>6</v>
      </c>
      <c r="BO76" s="286"/>
      <c r="BP76" s="286"/>
      <c r="BQ76" s="286">
        <v>1</v>
      </c>
      <c r="BR76" s="286"/>
      <c r="BS76" s="286"/>
      <c r="BT76" s="286"/>
      <c r="BU76" s="286">
        <v>4</v>
      </c>
      <c r="BV76" s="286"/>
      <c r="BW76" s="286"/>
      <c r="BX76" s="286">
        <v>1</v>
      </c>
      <c r="BY76" s="286">
        <v>83</v>
      </c>
      <c r="BZ76" s="286"/>
      <c r="CA76" s="286">
        <v>3</v>
      </c>
      <c r="CB76" s="286"/>
      <c r="CC76" s="286"/>
      <c r="CD76" s="286">
        <v>3</v>
      </c>
      <c r="CE76" s="286"/>
      <c r="CF76" s="286"/>
      <c r="CG76" s="286"/>
      <c r="CH76" s="286">
        <v>6</v>
      </c>
      <c r="CI76" s="286"/>
      <c r="CJ76" s="286"/>
      <c r="CK76" s="286"/>
      <c r="CL76" s="286"/>
      <c r="CM76" s="143">
        <f t="shared" si="17"/>
        <v>1</v>
      </c>
      <c r="CN76" s="143">
        <f t="shared" si="18"/>
        <v>0</v>
      </c>
      <c r="CO76" s="143">
        <f t="shared" si="19"/>
        <v>0</v>
      </c>
      <c r="CP76" s="143">
        <f t="shared" si="19"/>
        <v>0</v>
      </c>
      <c r="CQ76" s="143">
        <f t="shared" si="20"/>
        <v>14</v>
      </c>
      <c r="CR76" s="143">
        <f t="shared" si="21"/>
        <v>0</v>
      </c>
      <c r="CS76" s="143">
        <f t="shared" si="22"/>
        <v>0</v>
      </c>
      <c r="CT76" s="143">
        <f t="shared" si="23"/>
        <v>0</v>
      </c>
      <c r="CU76" s="143">
        <f t="shared" si="24"/>
        <v>582</v>
      </c>
      <c r="CV76" s="143">
        <f t="shared" si="25"/>
        <v>0</v>
      </c>
      <c r="CW76" s="143">
        <f t="shared" si="26"/>
        <v>5</v>
      </c>
      <c r="CX76" s="143">
        <f t="shared" si="27"/>
        <v>0</v>
      </c>
      <c r="CY76" s="143">
        <f t="shared" si="27"/>
        <v>0</v>
      </c>
      <c r="CZ76" s="143">
        <f t="shared" si="28"/>
        <v>4</v>
      </c>
      <c r="DA76" s="143">
        <f t="shared" si="29"/>
        <v>0</v>
      </c>
      <c r="DB76" s="143">
        <f t="shared" si="30"/>
        <v>0</v>
      </c>
      <c r="DC76" s="143">
        <f t="shared" si="31"/>
        <v>20</v>
      </c>
      <c r="DD76" s="143">
        <f t="shared" si="32"/>
        <v>0</v>
      </c>
      <c r="DE76" s="201">
        <f t="shared" si="33"/>
        <v>0</v>
      </c>
    </row>
    <row r="77" spans="1:109" x14ac:dyDescent="0.3">
      <c r="A77" s="19" t="s">
        <v>121</v>
      </c>
      <c r="B77" s="16" t="s">
        <v>191</v>
      </c>
      <c r="C77" s="283"/>
      <c r="D77" s="284"/>
      <c r="E77" s="284"/>
      <c r="F77" s="284"/>
      <c r="G77" s="284"/>
      <c r="H77" s="284"/>
      <c r="I77" s="284">
        <v>5</v>
      </c>
      <c r="J77" s="284"/>
      <c r="K77" s="284">
        <v>1</v>
      </c>
      <c r="L77" s="284"/>
      <c r="M77" s="284"/>
      <c r="N77" s="284"/>
      <c r="O77" s="284"/>
      <c r="P77" s="285"/>
      <c r="Q77" s="285"/>
      <c r="R77" s="285"/>
      <c r="S77" s="285"/>
      <c r="T77" s="285"/>
      <c r="U77" s="285"/>
      <c r="V77" s="285"/>
      <c r="W77" s="285">
        <v>1</v>
      </c>
      <c r="X77" s="285">
        <v>4</v>
      </c>
      <c r="Y77" s="285"/>
      <c r="Z77" s="285"/>
      <c r="AA77" s="285"/>
      <c r="AB77" s="285"/>
      <c r="AC77" s="285"/>
      <c r="AD77" s="285"/>
      <c r="AE77" s="285"/>
      <c r="AF77" s="285"/>
      <c r="AG77" s="285"/>
      <c r="AH77" s="286"/>
      <c r="AI77" s="286"/>
      <c r="AJ77" s="286"/>
      <c r="AK77" s="286"/>
      <c r="AL77" s="286">
        <v>1</v>
      </c>
      <c r="AM77" s="286"/>
      <c r="AN77" s="286"/>
      <c r="AO77" s="286"/>
      <c r="AP77" s="286">
        <v>5</v>
      </c>
      <c r="AQ77" s="286"/>
      <c r="AR77" s="286"/>
      <c r="AS77" s="286"/>
      <c r="AT77" s="286"/>
      <c r="AU77" s="286"/>
      <c r="AV77" s="286"/>
      <c r="AW77" s="286"/>
      <c r="AX77" s="286"/>
      <c r="AY77" s="286"/>
      <c r="AZ77" s="286"/>
      <c r="BA77" s="286"/>
      <c r="BB77" s="286"/>
      <c r="BC77" s="286"/>
      <c r="BD77" s="286">
        <v>1</v>
      </c>
      <c r="BE77" s="286"/>
      <c r="BF77" s="286"/>
      <c r="BG77" s="286"/>
      <c r="BH77" s="286">
        <v>5</v>
      </c>
      <c r="BI77" s="286"/>
      <c r="BJ77" s="286"/>
      <c r="BK77" s="286"/>
      <c r="BL77" s="286"/>
      <c r="BM77" s="286"/>
      <c r="BN77" s="286"/>
      <c r="BO77" s="286"/>
      <c r="BP77" s="286"/>
      <c r="BQ77" s="286"/>
      <c r="BR77" s="286"/>
      <c r="BS77" s="286"/>
      <c r="BT77" s="286"/>
      <c r="BU77" s="286">
        <v>2</v>
      </c>
      <c r="BV77" s="286"/>
      <c r="BW77" s="286"/>
      <c r="BX77" s="286"/>
      <c r="BY77" s="286">
        <v>30</v>
      </c>
      <c r="BZ77" s="286"/>
      <c r="CA77" s="286"/>
      <c r="CB77" s="286"/>
      <c r="CC77" s="286"/>
      <c r="CD77" s="286"/>
      <c r="CE77" s="286"/>
      <c r="CF77" s="286"/>
      <c r="CG77" s="286"/>
      <c r="CH77" s="286"/>
      <c r="CI77" s="286"/>
      <c r="CJ77" s="286"/>
      <c r="CK77" s="286"/>
      <c r="CL77" s="286"/>
      <c r="CM77" s="143">
        <f t="shared" si="17"/>
        <v>0</v>
      </c>
      <c r="CN77" s="143">
        <f t="shared" si="18"/>
        <v>0</v>
      </c>
      <c r="CO77" s="143">
        <f t="shared" si="19"/>
        <v>0</v>
      </c>
      <c r="CP77" s="143">
        <f t="shared" si="19"/>
        <v>0</v>
      </c>
      <c r="CQ77" s="143">
        <f t="shared" si="20"/>
        <v>4</v>
      </c>
      <c r="CR77" s="143">
        <f t="shared" si="21"/>
        <v>0</v>
      </c>
      <c r="CS77" s="143">
        <f t="shared" si="22"/>
        <v>0</v>
      </c>
      <c r="CT77" s="143">
        <f t="shared" si="23"/>
        <v>1</v>
      </c>
      <c r="CU77" s="143">
        <f t="shared" si="24"/>
        <v>49</v>
      </c>
      <c r="CV77" s="143">
        <f t="shared" si="25"/>
        <v>0</v>
      </c>
      <c r="CW77" s="143">
        <f t="shared" si="26"/>
        <v>1</v>
      </c>
      <c r="CX77" s="143">
        <f t="shared" si="27"/>
        <v>0</v>
      </c>
      <c r="CY77" s="143">
        <f t="shared" si="27"/>
        <v>0</v>
      </c>
      <c r="CZ77" s="143">
        <f t="shared" si="28"/>
        <v>0</v>
      </c>
      <c r="DA77" s="143">
        <f t="shared" si="29"/>
        <v>0</v>
      </c>
      <c r="DB77" s="143">
        <f t="shared" si="30"/>
        <v>0</v>
      </c>
      <c r="DC77" s="143">
        <f t="shared" si="31"/>
        <v>0</v>
      </c>
      <c r="DD77" s="143">
        <f t="shared" si="32"/>
        <v>0</v>
      </c>
      <c r="DE77" s="201">
        <f t="shared" si="33"/>
        <v>0</v>
      </c>
    </row>
    <row r="78" spans="1:109" x14ac:dyDescent="0.3">
      <c r="A78" s="19" t="s">
        <v>121</v>
      </c>
      <c r="B78" s="16" t="s">
        <v>192</v>
      </c>
      <c r="C78" s="283"/>
      <c r="D78" s="284"/>
      <c r="E78" s="284"/>
      <c r="F78" s="284"/>
      <c r="G78" s="284"/>
      <c r="H78" s="284"/>
      <c r="I78" s="284">
        <v>2</v>
      </c>
      <c r="J78" s="284"/>
      <c r="K78" s="284">
        <v>1</v>
      </c>
      <c r="L78" s="284"/>
      <c r="M78" s="284"/>
      <c r="N78" s="284"/>
      <c r="O78" s="284"/>
      <c r="P78" s="285"/>
      <c r="Q78" s="285"/>
      <c r="R78" s="285"/>
      <c r="S78" s="285"/>
      <c r="T78" s="285"/>
      <c r="U78" s="285"/>
      <c r="V78" s="285"/>
      <c r="W78" s="285">
        <v>1</v>
      </c>
      <c r="X78" s="285">
        <v>1</v>
      </c>
      <c r="Y78" s="285"/>
      <c r="Z78" s="285"/>
      <c r="AA78" s="285"/>
      <c r="AB78" s="285"/>
      <c r="AC78" s="285"/>
      <c r="AD78" s="285"/>
      <c r="AE78" s="285"/>
      <c r="AF78" s="285"/>
      <c r="AG78" s="285"/>
      <c r="AH78" s="286"/>
      <c r="AI78" s="286"/>
      <c r="AJ78" s="286"/>
      <c r="AK78" s="286"/>
      <c r="AL78" s="286">
        <v>1</v>
      </c>
      <c r="AM78" s="286"/>
      <c r="AN78" s="286"/>
      <c r="AO78" s="286"/>
      <c r="AP78" s="286">
        <v>4</v>
      </c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286"/>
      <c r="BD78" s="286">
        <v>1</v>
      </c>
      <c r="BE78" s="286"/>
      <c r="BF78" s="286"/>
      <c r="BG78" s="286"/>
      <c r="BH78" s="286">
        <v>3</v>
      </c>
      <c r="BI78" s="286"/>
      <c r="BJ78" s="286"/>
      <c r="BK78" s="286"/>
      <c r="BL78" s="286"/>
      <c r="BM78" s="286"/>
      <c r="BN78" s="286"/>
      <c r="BO78" s="286"/>
      <c r="BP78" s="286"/>
      <c r="BQ78" s="286">
        <v>1</v>
      </c>
      <c r="BR78" s="286"/>
      <c r="BS78" s="286"/>
      <c r="BT78" s="286"/>
      <c r="BU78" s="286">
        <v>2</v>
      </c>
      <c r="BV78" s="286"/>
      <c r="BW78" s="286"/>
      <c r="BX78" s="286"/>
      <c r="BY78" s="286">
        <v>77</v>
      </c>
      <c r="BZ78" s="286"/>
      <c r="CA78" s="286"/>
      <c r="CB78" s="286"/>
      <c r="CC78" s="286"/>
      <c r="CD78" s="286"/>
      <c r="CE78" s="286"/>
      <c r="CF78" s="286"/>
      <c r="CG78" s="286"/>
      <c r="CH78" s="286"/>
      <c r="CI78" s="286"/>
      <c r="CJ78" s="286"/>
      <c r="CK78" s="286"/>
      <c r="CL78" s="286"/>
      <c r="CM78" s="143">
        <f t="shared" si="17"/>
        <v>1</v>
      </c>
      <c r="CN78" s="143">
        <f t="shared" si="18"/>
        <v>0</v>
      </c>
      <c r="CO78" s="143">
        <f t="shared" si="19"/>
        <v>0</v>
      </c>
      <c r="CP78" s="143">
        <f t="shared" si="19"/>
        <v>0</v>
      </c>
      <c r="CQ78" s="143">
        <f t="shared" si="20"/>
        <v>4</v>
      </c>
      <c r="CR78" s="143">
        <f t="shared" si="21"/>
        <v>0</v>
      </c>
      <c r="CS78" s="143">
        <f t="shared" si="22"/>
        <v>0</v>
      </c>
      <c r="CT78" s="143">
        <f t="shared" si="23"/>
        <v>1</v>
      </c>
      <c r="CU78" s="143">
        <f t="shared" si="24"/>
        <v>87</v>
      </c>
      <c r="CV78" s="143">
        <f t="shared" si="25"/>
        <v>0</v>
      </c>
      <c r="CW78" s="143">
        <f t="shared" si="26"/>
        <v>1</v>
      </c>
      <c r="CX78" s="143">
        <f t="shared" si="27"/>
        <v>0</v>
      </c>
      <c r="CY78" s="143">
        <f t="shared" si="27"/>
        <v>0</v>
      </c>
      <c r="CZ78" s="143">
        <f t="shared" si="28"/>
        <v>0</v>
      </c>
      <c r="DA78" s="143">
        <f t="shared" si="29"/>
        <v>0</v>
      </c>
      <c r="DB78" s="143">
        <f t="shared" si="30"/>
        <v>0</v>
      </c>
      <c r="DC78" s="143">
        <f t="shared" si="31"/>
        <v>0</v>
      </c>
      <c r="DD78" s="143">
        <f t="shared" si="32"/>
        <v>0</v>
      </c>
      <c r="DE78" s="201">
        <f t="shared" si="33"/>
        <v>0</v>
      </c>
    </row>
    <row r="79" spans="1:109" x14ac:dyDescent="0.3">
      <c r="A79" s="19" t="s">
        <v>121</v>
      </c>
      <c r="B79" s="16" t="s">
        <v>196</v>
      </c>
      <c r="C79" s="283"/>
      <c r="D79" s="284"/>
      <c r="E79" s="284"/>
      <c r="F79" s="284">
        <v>1</v>
      </c>
      <c r="G79" s="284"/>
      <c r="H79" s="284"/>
      <c r="I79" s="284">
        <v>2</v>
      </c>
      <c r="J79" s="284"/>
      <c r="K79" s="284">
        <v>1</v>
      </c>
      <c r="L79" s="284"/>
      <c r="M79" s="284"/>
      <c r="N79" s="284"/>
      <c r="O79" s="284"/>
      <c r="P79" s="285"/>
      <c r="Q79" s="285"/>
      <c r="R79" s="285"/>
      <c r="S79" s="285"/>
      <c r="T79" s="285">
        <v>1</v>
      </c>
      <c r="U79" s="285"/>
      <c r="V79" s="285"/>
      <c r="W79" s="285"/>
      <c r="X79" s="285">
        <v>1</v>
      </c>
      <c r="Y79" s="285"/>
      <c r="Z79" s="285"/>
      <c r="AA79" s="285"/>
      <c r="AB79" s="285"/>
      <c r="AC79" s="285"/>
      <c r="AD79" s="285"/>
      <c r="AE79" s="285"/>
      <c r="AF79" s="285"/>
      <c r="AG79" s="285"/>
      <c r="AH79" s="286"/>
      <c r="AI79" s="286"/>
      <c r="AJ79" s="286"/>
      <c r="AK79" s="286"/>
      <c r="AL79" s="286">
        <v>2</v>
      </c>
      <c r="AM79" s="286">
        <v>2</v>
      </c>
      <c r="AN79" s="286"/>
      <c r="AO79" s="286"/>
      <c r="AP79" s="286">
        <v>4</v>
      </c>
      <c r="AQ79" s="286"/>
      <c r="AR79" s="286"/>
      <c r="AS79" s="286"/>
      <c r="AT79" s="286"/>
      <c r="AU79" s="286"/>
      <c r="AV79" s="286"/>
      <c r="AW79" s="286"/>
      <c r="AX79" s="286"/>
      <c r="AY79" s="286"/>
      <c r="AZ79" s="286"/>
      <c r="BA79" s="286"/>
      <c r="BB79" s="286"/>
      <c r="BC79" s="286"/>
      <c r="BD79" s="286">
        <v>1</v>
      </c>
      <c r="BE79" s="286">
        <v>2</v>
      </c>
      <c r="BF79" s="286"/>
      <c r="BG79" s="286"/>
      <c r="BH79" s="286">
        <v>4</v>
      </c>
      <c r="BI79" s="286"/>
      <c r="BJ79" s="286"/>
      <c r="BK79" s="286"/>
      <c r="BL79" s="286"/>
      <c r="BM79" s="286"/>
      <c r="BN79" s="286"/>
      <c r="BO79" s="286"/>
      <c r="BP79" s="286"/>
      <c r="BQ79" s="286"/>
      <c r="BR79" s="286"/>
      <c r="BS79" s="286"/>
      <c r="BT79" s="286"/>
      <c r="BU79" s="286">
        <v>3</v>
      </c>
      <c r="BV79" s="286">
        <v>3</v>
      </c>
      <c r="BW79" s="286"/>
      <c r="BX79" s="286"/>
      <c r="BY79" s="286">
        <v>4</v>
      </c>
      <c r="BZ79" s="286"/>
      <c r="CA79" s="286"/>
      <c r="CB79" s="286"/>
      <c r="CC79" s="286"/>
      <c r="CD79" s="286"/>
      <c r="CE79" s="286"/>
      <c r="CF79" s="286"/>
      <c r="CG79" s="286"/>
      <c r="CH79" s="286"/>
      <c r="CI79" s="286"/>
      <c r="CJ79" s="286"/>
      <c r="CK79" s="286"/>
      <c r="CL79" s="286"/>
      <c r="CM79" s="143">
        <f t="shared" si="17"/>
        <v>0</v>
      </c>
      <c r="CN79" s="143">
        <f t="shared" si="18"/>
        <v>0</v>
      </c>
      <c r="CO79" s="143">
        <f t="shared" si="19"/>
        <v>0</v>
      </c>
      <c r="CP79" s="143">
        <f t="shared" si="19"/>
        <v>0</v>
      </c>
      <c r="CQ79" s="143">
        <f t="shared" si="20"/>
        <v>8</v>
      </c>
      <c r="CR79" s="143">
        <f t="shared" si="21"/>
        <v>4</v>
      </c>
      <c r="CS79" s="143">
        <f t="shared" si="22"/>
        <v>0</v>
      </c>
      <c r="CT79" s="143">
        <f t="shared" si="23"/>
        <v>0</v>
      </c>
      <c r="CU79" s="143">
        <f t="shared" si="24"/>
        <v>15</v>
      </c>
      <c r="CV79" s="143">
        <f t="shared" si="25"/>
        <v>0</v>
      </c>
      <c r="CW79" s="143">
        <f t="shared" si="26"/>
        <v>1</v>
      </c>
      <c r="CX79" s="143">
        <f t="shared" si="27"/>
        <v>0</v>
      </c>
      <c r="CY79" s="143">
        <f t="shared" si="27"/>
        <v>0</v>
      </c>
      <c r="CZ79" s="143">
        <f t="shared" si="28"/>
        <v>0</v>
      </c>
      <c r="DA79" s="143">
        <f t="shared" si="29"/>
        <v>0</v>
      </c>
      <c r="DB79" s="143">
        <f t="shared" si="30"/>
        <v>0</v>
      </c>
      <c r="DC79" s="143">
        <f t="shared" si="31"/>
        <v>0</v>
      </c>
      <c r="DD79" s="143">
        <f t="shared" si="32"/>
        <v>0</v>
      </c>
      <c r="DE79" s="201">
        <f t="shared" si="33"/>
        <v>0</v>
      </c>
    </row>
    <row r="80" spans="1:109" x14ac:dyDescent="0.3">
      <c r="A80" s="19" t="s">
        <v>121</v>
      </c>
      <c r="B80" s="16" t="s">
        <v>197</v>
      </c>
      <c r="C80" s="283"/>
      <c r="D80" s="284"/>
      <c r="E80" s="284"/>
      <c r="F80" s="284">
        <v>1</v>
      </c>
      <c r="G80" s="284"/>
      <c r="H80" s="284"/>
      <c r="I80" s="284">
        <v>400</v>
      </c>
      <c r="J80" s="284"/>
      <c r="K80" s="284">
        <v>1</v>
      </c>
      <c r="L80" s="284"/>
      <c r="M80" s="284"/>
      <c r="N80" s="284"/>
      <c r="O80" s="284">
        <v>2</v>
      </c>
      <c r="P80" s="285"/>
      <c r="Q80" s="285"/>
      <c r="R80" s="285"/>
      <c r="S80" s="285"/>
      <c r="T80" s="285">
        <v>5</v>
      </c>
      <c r="U80" s="285"/>
      <c r="V80" s="285"/>
      <c r="W80" s="285">
        <v>1</v>
      </c>
      <c r="X80" s="285">
        <v>163</v>
      </c>
      <c r="Y80" s="285"/>
      <c r="Z80" s="285"/>
      <c r="AA80" s="285"/>
      <c r="AB80" s="285"/>
      <c r="AC80" s="285"/>
      <c r="AD80" s="285"/>
      <c r="AE80" s="285"/>
      <c r="AF80" s="285"/>
      <c r="AG80" s="285"/>
      <c r="AH80" s="286">
        <v>2</v>
      </c>
      <c r="AI80" s="286"/>
      <c r="AJ80" s="286"/>
      <c r="AK80" s="286"/>
      <c r="AL80" s="286">
        <v>5</v>
      </c>
      <c r="AM80" s="286">
        <v>3</v>
      </c>
      <c r="AN80" s="286"/>
      <c r="AO80" s="286"/>
      <c r="AP80" s="286">
        <v>246</v>
      </c>
      <c r="AQ80" s="286"/>
      <c r="AR80" s="286"/>
      <c r="AS80" s="286"/>
      <c r="AT80" s="286"/>
      <c r="AU80" s="286"/>
      <c r="AV80" s="286"/>
      <c r="AW80" s="286"/>
      <c r="AX80" s="286"/>
      <c r="AY80" s="286"/>
      <c r="AZ80" s="286">
        <v>3</v>
      </c>
      <c r="BA80" s="286"/>
      <c r="BB80" s="286"/>
      <c r="BC80" s="286"/>
      <c r="BD80" s="286">
        <v>4</v>
      </c>
      <c r="BE80" s="286">
        <v>4</v>
      </c>
      <c r="BF80" s="286"/>
      <c r="BG80" s="286"/>
      <c r="BH80" s="286">
        <v>164</v>
      </c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286">
        <v>3</v>
      </c>
      <c r="BV80" s="286">
        <v>11</v>
      </c>
      <c r="BW80" s="286"/>
      <c r="BX80" s="286"/>
      <c r="BY80" s="286">
        <v>163</v>
      </c>
      <c r="BZ80" s="286"/>
      <c r="CA80" s="286"/>
      <c r="CB80" s="286"/>
      <c r="CC80" s="286"/>
      <c r="CD80" s="286"/>
      <c r="CE80" s="286"/>
      <c r="CF80" s="286"/>
      <c r="CG80" s="286"/>
      <c r="CH80" s="286"/>
      <c r="CI80" s="286"/>
      <c r="CJ80" s="286"/>
      <c r="CK80" s="286"/>
      <c r="CL80" s="286"/>
      <c r="CM80" s="143">
        <f t="shared" si="17"/>
        <v>5</v>
      </c>
      <c r="CN80" s="143">
        <f t="shared" si="18"/>
        <v>0</v>
      </c>
      <c r="CO80" s="143">
        <f t="shared" si="19"/>
        <v>0</v>
      </c>
      <c r="CP80" s="143">
        <f t="shared" si="19"/>
        <v>0</v>
      </c>
      <c r="CQ80" s="143">
        <f t="shared" si="20"/>
        <v>18</v>
      </c>
      <c r="CR80" s="143">
        <f t="shared" si="21"/>
        <v>7</v>
      </c>
      <c r="CS80" s="143">
        <f t="shared" si="22"/>
        <v>0</v>
      </c>
      <c r="CT80" s="143">
        <f t="shared" si="23"/>
        <v>1</v>
      </c>
      <c r="CU80" s="143">
        <f t="shared" si="24"/>
        <v>1136</v>
      </c>
      <c r="CV80" s="143">
        <f t="shared" si="25"/>
        <v>0</v>
      </c>
      <c r="CW80" s="143">
        <f t="shared" si="26"/>
        <v>1</v>
      </c>
      <c r="CX80" s="143">
        <f t="shared" si="27"/>
        <v>0</v>
      </c>
      <c r="CY80" s="143">
        <f t="shared" si="27"/>
        <v>0</v>
      </c>
      <c r="CZ80" s="143">
        <f t="shared" si="28"/>
        <v>0</v>
      </c>
      <c r="DA80" s="143">
        <f t="shared" si="29"/>
        <v>0</v>
      </c>
      <c r="DB80" s="143">
        <f t="shared" si="30"/>
        <v>0</v>
      </c>
      <c r="DC80" s="143">
        <f t="shared" si="31"/>
        <v>0</v>
      </c>
      <c r="DD80" s="143">
        <f t="shared" si="32"/>
        <v>0</v>
      </c>
      <c r="DE80" s="201">
        <f t="shared" si="33"/>
        <v>2</v>
      </c>
    </row>
    <row r="81" spans="1:109" x14ac:dyDescent="0.3">
      <c r="A81" s="19" t="s">
        <v>121</v>
      </c>
      <c r="B81" s="16" t="s">
        <v>199</v>
      </c>
      <c r="C81" s="283"/>
      <c r="D81" s="284"/>
      <c r="E81" s="284"/>
      <c r="F81" s="284"/>
      <c r="G81" s="284"/>
      <c r="H81" s="284"/>
      <c r="I81" s="284"/>
      <c r="J81" s="284"/>
      <c r="K81" s="284">
        <v>1</v>
      </c>
      <c r="L81" s="284"/>
      <c r="M81" s="284"/>
      <c r="N81" s="284"/>
      <c r="O81" s="284"/>
      <c r="P81" s="285"/>
      <c r="Q81" s="285"/>
      <c r="R81" s="285"/>
      <c r="S81" s="285"/>
      <c r="T81" s="285"/>
      <c r="U81" s="285"/>
      <c r="V81" s="285"/>
      <c r="W81" s="285"/>
      <c r="X81" s="285"/>
      <c r="Y81" s="285"/>
      <c r="Z81" s="285"/>
      <c r="AA81" s="285"/>
      <c r="AB81" s="285"/>
      <c r="AC81" s="285"/>
      <c r="AD81" s="285"/>
      <c r="AE81" s="285"/>
      <c r="AF81" s="285"/>
      <c r="AG81" s="285"/>
      <c r="AH81" s="286"/>
      <c r="AI81" s="286"/>
      <c r="AJ81" s="286"/>
      <c r="AK81" s="286"/>
      <c r="AL81" s="286">
        <v>1</v>
      </c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>
        <v>1</v>
      </c>
      <c r="BE81" s="286"/>
      <c r="BF81" s="286"/>
      <c r="BG81" s="286"/>
      <c r="BH81" s="286">
        <v>1</v>
      </c>
      <c r="BI81" s="286"/>
      <c r="BJ81" s="286"/>
      <c r="BK81" s="286"/>
      <c r="BL81" s="286"/>
      <c r="BM81" s="286"/>
      <c r="BN81" s="286"/>
      <c r="BO81" s="286"/>
      <c r="BP81" s="286"/>
      <c r="BQ81" s="286">
        <v>1</v>
      </c>
      <c r="BR81" s="286"/>
      <c r="BS81" s="286"/>
      <c r="BT81" s="286"/>
      <c r="BU81" s="286">
        <v>3</v>
      </c>
      <c r="BV81" s="286"/>
      <c r="BW81" s="286"/>
      <c r="BX81" s="286"/>
      <c r="BY81" s="286">
        <v>2</v>
      </c>
      <c r="BZ81" s="286"/>
      <c r="CA81" s="286"/>
      <c r="CB81" s="286"/>
      <c r="CC81" s="286"/>
      <c r="CD81" s="286"/>
      <c r="CE81" s="286"/>
      <c r="CF81" s="286"/>
      <c r="CG81" s="286"/>
      <c r="CH81" s="286"/>
      <c r="CI81" s="286"/>
      <c r="CJ81" s="286"/>
      <c r="CK81" s="286"/>
      <c r="CL81" s="286"/>
      <c r="CM81" s="143">
        <f t="shared" si="17"/>
        <v>1</v>
      </c>
      <c r="CN81" s="143">
        <f t="shared" si="18"/>
        <v>0</v>
      </c>
      <c r="CO81" s="143">
        <f t="shared" si="19"/>
        <v>0</v>
      </c>
      <c r="CP81" s="143">
        <f t="shared" si="19"/>
        <v>0</v>
      </c>
      <c r="CQ81" s="143">
        <f t="shared" si="20"/>
        <v>5</v>
      </c>
      <c r="CR81" s="143">
        <f t="shared" si="21"/>
        <v>0</v>
      </c>
      <c r="CS81" s="143">
        <f t="shared" si="22"/>
        <v>0</v>
      </c>
      <c r="CT81" s="143">
        <f t="shared" si="23"/>
        <v>0</v>
      </c>
      <c r="CU81" s="143">
        <f t="shared" si="24"/>
        <v>3</v>
      </c>
      <c r="CV81" s="143">
        <f t="shared" si="25"/>
        <v>0</v>
      </c>
      <c r="CW81" s="143">
        <f t="shared" si="26"/>
        <v>1</v>
      </c>
      <c r="CX81" s="143">
        <f t="shared" si="27"/>
        <v>0</v>
      </c>
      <c r="CY81" s="143">
        <f t="shared" si="27"/>
        <v>0</v>
      </c>
      <c r="CZ81" s="143">
        <f t="shared" si="28"/>
        <v>0</v>
      </c>
      <c r="DA81" s="143">
        <f t="shared" si="29"/>
        <v>0</v>
      </c>
      <c r="DB81" s="143">
        <f t="shared" si="30"/>
        <v>0</v>
      </c>
      <c r="DC81" s="143">
        <f t="shared" si="31"/>
        <v>0</v>
      </c>
      <c r="DD81" s="143">
        <f t="shared" si="32"/>
        <v>0</v>
      </c>
      <c r="DE81" s="201">
        <f t="shared" si="33"/>
        <v>0</v>
      </c>
    </row>
    <row r="82" spans="1:109" x14ac:dyDescent="0.3">
      <c r="A82" s="19" t="s">
        <v>121</v>
      </c>
      <c r="B82" s="16" t="s">
        <v>201</v>
      </c>
      <c r="C82" s="283"/>
      <c r="D82" s="284"/>
      <c r="E82" s="284"/>
      <c r="F82" s="284"/>
      <c r="G82" s="284"/>
      <c r="H82" s="284"/>
      <c r="I82" s="284"/>
      <c r="J82" s="284"/>
      <c r="K82" s="284">
        <v>1</v>
      </c>
      <c r="L82" s="284"/>
      <c r="M82" s="284"/>
      <c r="N82" s="284"/>
      <c r="O82" s="284"/>
      <c r="P82" s="285"/>
      <c r="Q82" s="285"/>
      <c r="R82" s="285"/>
      <c r="S82" s="285"/>
      <c r="T82" s="285">
        <v>1</v>
      </c>
      <c r="U82" s="285"/>
      <c r="V82" s="285"/>
      <c r="W82" s="285">
        <v>1</v>
      </c>
      <c r="X82" s="285"/>
      <c r="Y82" s="285"/>
      <c r="Z82" s="285"/>
      <c r="AA82" s="285"/>
      <c r="AB82" s="285"/>
      <c r="AC82" s="285"/>
      <c r="AD82" s="285"/>
      <c r="AE82" s="285"/>
      <c r="AF82" s="285"/>
      <c r="AG82" s="285"/>
      <c r="AH82" s="286"/>
      <c r="AI82" s="286"/>
      <c r="AJ82" s="286"/>
      <c r="AK82" s="286"/>
      <c r="AL82" s="286">
        <v>1</v>
      </c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>
        <v>1</v>
      </c>
      <c r="BE82" s="286"/>
      <c r="BF82" s="286"/>
      <c r="BG82" s="286"/>
      <c r="BH82" s="286">
        <v>1</v>
      </c>
      <c r="BI82" s="286"/>
      <c r="BJ82" s="286"/>
      <c r="BK82" s="286"/>
      <c r="BL82" s="286"/>
      <c r="BM82" s="286"/>
      <c r="BN82" s="286"/>
      <c r="BO82" s="286"/>
      <c r="BP82" s="286"/>
      <c r="BQ82" s="286">
        <v>1</v>
      </c>
      <c r="BR82" s="286"/>
      <c r="BS82" s="286"/>
      <c r="BT82" s="286"/>
      <c r="BU82" s="286">
        <v>3</v>
      </c>
      <c r="BV82" s="286"/>
      <c r="BW82" s="286"/>
      <c r="BX82" s="286"/>
      <c r="BY82" s="286">
        <v>3</v>
      </c>
      <c r="BZ82" s="286"/>
      <c r="CA82" s="286"/>
      <c r="CB82" s="286"/>
      <c r="CC82" s="286"/>
      <c r="CD82" s="286"/>
      <c r="CE82" s="286"/>
      <c r="CF82" s="286"/>
      <c r="CG82" s="286"/>
      <c r="CH82" s="286"/>
      <c r="CI82" s="286"/>
      <c r="CJ82" s="286"/>
      <c r="CK82" s="286"/>
      <c r="CL82" s="286"/>
      <c r="CM82" s="143">
        <f t="shared" si="17"/>
        <v>1</v>
      </c>
      <c r="CN82" s="143">
        <f t="shared" si="18"/>
        <v>0</v>
      </c>
      <c r="CO82" s="143">
        <f t="shared" si="19"/>
        <v>0</v>
      </c>
      <c r="CP82" s="143">
        <f t="shared" si="19"/>
        <v>0</v>
      </c>
      <c r="CQ82" s="143">
        <f t="shared" si="20"/>
        <v>6</v>
      </c>
      <c r="CR82" s="143">
        <f t="shared" si="21"/>
        <v>0</v>
      </c>
      <c r="CS82" s="143">
        <f t="shared" si="22"/>
        <v>0</v>
      </c>
      <c r="CT82" s="143">
        <f t="shared" si="23"/>
        <v>1</v>
      </c>
      <c r="CU82" s="143">
        <f t="shared" si="24"/>
        <v>4</v>
      </c>
      <c r="CV82" s="143">
        <f t="shared" si="25"/>
        <v>0</v>
      </c>
      <c r="CW82" s="143">
        <f t="shared" si="26"/>
        <v>1</v>
      </c>
      <c r="CX82" s="143">
        <f t="shared" si="27"/>
        <v>0</v>
      </c>
      <c r="CY82" s="143">
        <f t="shared" si="27"/>
        <v>0</v>
      </c>
      <c r="CZ82" s="143">
        <f t="shared" si="28"/>
        <v>0</v>
      </c>
      <c r="DA82" s="143">
        <f t="shared" si="29"/>
        <v>0</v>
      </c>
      <c r="DB82" s="143">
        <f t="shared" si="30"/>
        <v>0</v>
      </c>
      <c r="DC82" s="143">
        <f t="shared" si="31"/>
        <v>0</v>
      </c>
      <c r="DD82" s="143">
        <f t="shared" si="32"/>
        <v>0</v>
      </c>
      <c r="DE82" s="201">
        <f t="shared" si="33"/>
        <v>0</v>
      </c>
    </row>
    <row r="83" spans="1:109" x14ac:dyDescent="0.3">
      <c r="A83" s="19" t="s">
        <v>121</v>
      </c>
      <c r="B83" s="16" t="s">
        <v>203</v>
      </c>
      <c r="C83" s="283"/>
      <c r="D83" s="284"/>
      <c r="E83" s="284"/>
      <c r="F83" s="284"/>
      <c r="G83" s="284"/>
      <c r="H83" s="284"/>
      <c r="I83" s="284"/>
      <c r="J83" s="284"/>
      <c r="K83" s="284">
        <v>1</v>
      </c>
      <c r="L83" s="284"/>
      <c r="M83" s="284"/>
      <c r="N83" s="284"/>
      <c r="O83" s="284"/>
      <c r="P83" s="285"/>
      <c r="Q83" s="285"/>
      <c r="R83" s="285"/>
      <c r="S83" s="285"/>
      <c r="T83" s="285"/>
      <c r="U83" s="285">
        <v>1</v>
      </c>
      <c r="V83" s="285"/>
      <c r="W83" s="285"/>
      <c r="X83" s="285"/>
      <c r="Y83" s="285"/>
      <c r="Z83" s="285"/>
      <c r="AA83" s="285"/>
      <c r="AB83" s="285"/>
      <c r="AC83" s="285"/>
      <c r="AD83" s="285"/>
      <c r="AE83" s="285"/>
      <c r="AF83" s="285"/>
      <c r="AG83" s="285"/>
      <c r="AH83" s="286"/>
      <c r="AI83" s="286"/>
      <c r="AJ83" s="286"/>
      <c r="AK83" s="286"/>
      <c r="AL83" s="286">
        <v>1</v>
      </c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>
        <v>1</v>
      </c>
      <c r="BE83" s="286"/>
      <c r="BF83" s="286"/>
      <c r="BG83" s="286"/>
      <c r="BH83" s="286">
        <v>1</v>
      </c>
      <c r="BI83" s="286">
        <v>13</v>
      </c>
      <c r="BJ83" s="286"/>
      <c r="BK83" s="286"/>
      <c r="BL83" s="286"/>
      <c r="BM83" s="286"/>
      <c r="BN83" s="286"/>
      <c r="BO83" s="286"/>
      <c r="BP83" s="286">
        <v>1</v>
      </c>
      <c r="BQ83" s="286">
        <v>1</v>
      </c>
      <c r="BR83" s="286"/>
      <c r="BS83" s="286"/>
      <c r="BT83" s="286"/>
      <c r="BU83" s="286">
        <v>2</v>
      </c>
      <c r="BV83" s="286"/>
      <c r="BW83" s="286"/>
      <c r="BX83" s="286"/>
      <c r="BY83" s="286">
        <v>1</v>
      </c>
      <c r="BZ83" s="286"/>
      <c r="CA83" s="286"/>
      <c r="CB83" s="286"/>
      <c r="CC83" s="286"/>
      <c r="CD83" s="286"/>
      <c r="CE83" s="286"/>
      <c r="CF83" s="286"/>
      <c r="CG83" s="286"/>
      <c r="CH83" s="286"/>
      <c r="CI83" s="286"/>
      <c r="CJ83" s="286"/>
      <c r="CK83" s="286"/>
      <c r="CL83" s="286"/>
      <c r="CM83" s="143">
        <f t="shared" si="17"/>
        <v>1</v>
      </c>
      <c r="CN83" s="143">
        <f t="shared" si="18"/>
        <v>0</v>
      </c>
      <c r="CO83" s="143">
        <f t="shared" si="19"/>
        <v>0</v>
      </c>
      <c r="CP83" s="143">
        <f t="shared" si="19"/>
        <v>0</v>
      </c>
      <c r="CQ83" s="143">
        <f t="shared" si="20"/>
        <v>4</v>
      </c>
      <c r="CR83" s="143">
        <f t="shared" si="21"/>
        <v>1</v>
      </c>
      <c r="CS83" s="143">
        <f t="shared" si="22"/>
        <v>0</v>
      </c>
      <c r="CT83" s="143">
        <f t="shared" si="23"/>
        <v>0</v>
      </c>
      <c r="CU83" s="143">
        <f t="shared" si="24"/>
        <v>2</v>
      </c>
      <c r="CV83" s="143">
        <f t="shared" si="25"/>
        <v>0</v>
      </c>
      <c r="CW83" s="143">
        <f t="shared" si="26"/>
        <v>14</v>
      </c>
      <c r="CX83" s="143">
        <f t="shared" si="27"/>
        <v>0</v>
      </c>
      <c r="CY83" s="143">
        <f t="shared" si="27"/>
        <v>0</v>
      </c>
      <c r="CZ83" s="143">
        <f t="shared" si="28"/>
        <v>0</v>
      </c>
      <c r="DA83" s="143">
        <f t="shared" si="29"/>
        <v>0</v>
      </c>
      <c r="DB83" s="143">
        <f t="shared" si="30"/>
        <v>0</v>
      </c>
      <c r="DC83" s="143">
        <f t="shared" si="31"/>
        <v>0</v>
      </c>
      <c r="DD83" s="143">
        <f t="shared" si="32"/>
        <v>0</v>
      </c>
      <c r="DE83" s="201">
        <f t="shared" si="33"/>
        <v>1</v>
      </c>
    </row>
    <row r="84" spans="1:109" x14ac:dyDescent="0.3">
      <c r="A84" s="19" t="s">
        <v>205</v>
      </c>
      <c r="B84" s="16" t="s">
        <v>209</v>
      </c>
      <c r="C84" s="283">
        <v>4</v>
      </c>
      <c r="D84" s="284"/>
      <c r="E84" s="284">
        <v>1</v>
      </c>
      <c r="F84" s="284">
        <v>28</v>
      </c>
      <c r="G84" s="284"/>
      <c r="H84" s="284"/>
      <c r="I84" s="284">
        <v>163</v>
      </c>
      <c r="J84" s="284"/>
      <c r="K84" s="284">
        <v>7</v>
      </c>
      <c r="L84" s="284"/>
      <c r="M84" s="284">
        <v>78</v>
      </c>
      <c r="N84" s="284">
        <v>1</v>
      </c>
      <c r="O84" s="284">
        <v>55</v>
      </c>
      <c r="P84" s="285">
        <v>1</v>
      </c>
      <c r="Q84" s="285"/>
      <c r="R84" s="285">
        <v>1</v>
      </c>
      <c r="S84" s="285">
        <v>1</v>
      </c>
      <c r="T84" s="285">
        <v>49</v>
      </c>
      <c r="U84" s="285"/>
      <c r="V84" s="285"/>
      <c r="W84" s="285">
        <v>5</v>
      </c>
      <c r="X84" s="285">
        <v>144</v>
      </c>
      <c r="Y84" s="285"/>
      <c r="Z84" s="285">
        <v>11</v>
      </c>
      <c r="AA84" s="285"/>
      <c r="AB84" s="285"/>
      <c r="AC84" s="285">
        <v>3</v>
      </c>
      <c r="AD84" s="285">
        <v>6</v>
      </c>
      <c r="AE84" s="285">
        <v>42</v>
      </c>
      <c r="AF84" s="285">
        <v>2</v>
      </c>
      <c r="AG84" s="285">
        <v>36</v>
      </c>
      <c r="AH84" s="286">
        <v>1</v>
      </c>
      <c r="AI84" s="286"/>
      <c r="AJ84" s="286"/>
      <c r="AK84" s="286">
        <v>1</v>
      </c>
      <c r="AL84" s="286">
        <v>97</v>
      </c>
      <c r="AM84" s="286">
        <v>3</v>
      </c>
      <c r="AN84" s="286"/>
      <c r="AO84" s="286">
        <v>4</v>
      </c>
      <c r="AP84" s="286">
        <v>179</v>
      </c>
      <c r="AQ84" s="286">
        <v>5</v>
      </c>
      <c r="AR84" s="286">
        <v>1</v>
      </c>
      <c r="AS84" s="286">
        <v>2</v>
      </c>
      <c r="AT84" s="286">
        <v>3</v>
      </c>
      <c r="AU84" s="286">
        <v>3</v>
      </c>
      <c r="AV84" s="286"/>
      <c r="AW84" s="286">
        <v>80</v>
      </c>
      <c r="AX84" s="286"/>
      <c r="AY84" s="286">
        <v>97</v>
      </c>
      <c r="AZ84" s="286">
        <v>7</v>
      </c>
      <c r="BA84" s="286"/>
      <c r="BB84" s="286"/>
      <c r="BC84" s="286"/>
      <c r="BD84" s="286">
        <v>84</v>
      </c>
      <c r="BE84" s="286">
        <v>4</v>
      </c>
      <c r="BF84" s="286">
        <v>1</v>
      </c>
      <c r="BG84" s="286">
        <v>7</v>
      </c>
      <c r="BH84" s="286">
        <v>220</v>
      </c>
      <c r="BI84" s="286">
        <v>16</v>
      </c>
      <c r="BJ84" s="286"/>
      <c r="BK84" s="286"/>
      <c r="BL84" s="286">
        <v>1</v>
      </c>
      <c r="BM84" s="286">
        <v>3</v>
      </c>
      <c r="BN84" s="286">
        <v>162</v>
      </c>
      <c r="BO84" s="286"/>
      <c r="BP84" s="286">
        <v>139</v>
      </c>
      <c r="BQ84" s="286"/>
      <c r="BR84" s="286"/>
      <c r="BS84" s="286"/>
      <c r="BT84" s="286">
        <v>5</v>
      </c>
      <c r="BU84" s="286">
        <v>19</v>
      </c>
      <c r="BV84" s="286">
        <v>32</v>
      </c>
      <c r="BW84" s="286">
        <v>1</v>
      </c>
      <c r="BX84" s="286">
        <v>3</v>
      </c>
      <c r="BY84" s="286">
        <v>136</v>
      </c>
      <c r="BZ84" s="286">
        <v>13</v>
      </c>
      <c r="CA84" s="286">
        <v>2</v>
      </c>
      <c r="CB84" s="286">
        <v>3</v>
      </c>
      <c r="CC84" s="286"/>
      <c r="CD84" s="286">
        <v>1</v>
      </c>
      <c r="CE84" s="286"/>
      <c r="CF84" s="286">
        <v>2</v>
      </c>
      <c r="CG84" s="286"/>
      <c r="CH84" s="286">
        <v>271</v>
      </c>
      <c r="CI84" s="286"/>
      <c r="CJ84" s="286"/>
      <c r="CK84" s="286"/>
      <c r="CL84" s="286">
        <v>34</v>
      </c>
      <c r="CM84" s="143">
        <f t="shared" si="17"/>
        <v>13</v>
      </c>
      <c r="CN84" s="143">
        <f t="shared" si="18"/>
        <v>0</v>
      </c>
      <c r="CO84" s="143">
        <f t="shared" si="19"/>
        <v>1</v>
      </c>
      <c r="CP84" s="143">
        <f t="shared" si="19"/>
        <v>8</v>
      </c>
      <c r="CQ84" s="143">
        <f t="shared" si="20"/>
        <v>277</v>
      </c>
      <c r="CR84" s="143">
        <f t="shared" si="21"/>
        <v>7</v>
      </c>
      <c r="CS84" s="143">
        <f t="shared" si="22"/>
        <v>2</v>
      </c>
      <c r="CT84" s="143">
        <f t="shared" si="23"/>
        <v>16</v>
      </c>
      <c r="CU84" s="143">
        <f t="shared" si="24"/>
        <v>842</v>
      </c>
      <c r="CV84" s="143">
        <f t="shared" si="25"/>
        <v>0</v>
      </c>
      <c r="CW84" s="143">
        <f t="shared" si="26"/>
        <v>54</v>
      </c>
      <c r="CX84" s="143">
        <f t="shared" si="27"/>
        <v>1</v>
      </c>
      <c r="CY84" s="143">
        <f t="shared" si="27"/>
        <v>2</v>
      </c>
      <c r="CZ84" s="143">
        <f t="shared" si="28"/>
        <v>8</v>
      </c>
      <c r="DA84" s="143">
        <f t="shared" si="29"/>
        <v>12</v>
      </c>
      <c r="DB84" s="143">
        <f t="shared" si="30"/>
        <v>0</v>
      </c>
      <c r="DC84" s="143">
        <f t="shared" si="31"/>
        <v>633</v>
      </c>
      <c r="DD84" s="143">
        <f t="shared" si="32"/>
        <v>3</v>
      </c>
      <c r="DE84" s="201">
        <f t="shared" si="33"/>
        <v>361</v>
      </c>
    </row>
    <row r="85" spans="1:109" x14ac:dyDescent="0.3">
      <c r="A85" s="19" t="s">
        <v>205</v>
      </c>
      <c r="B85" s="16" t="s">
        <v>210</v>
      </c>
      <c r="C85" s="283"/>
      <c r="D85" s="284"/>
      <c r="E85" s="284"/>
      <c r="F85" s="284">
        <v>3</v>
      </c>
      <c r="G85" s="284"/>
      <c r="H85" s="284"/>
      <c r="I85" s="284">
        <v>68</v>
      </c>
      <c r="J85" s="284"/>
      <c r="K85" s="284"/>
      <c r="L85" s="284"/>
      <c r="M85" s="284">
        <v>21</v>
      </c>
      <c r="N85" s="284"/>
      <c r="O85" s="284">
        <v>7</v>
      </c>
      <c r="P85" s="285"/>
      <c r="Q85" s="285"/>
      <c r="R85" s="285"/>
      <c r="S85" s="285"/>
      <c r="T85" s="285">
        <v>2</v>
      </c>
      <c r="U85" s="285"/>
      <c r="V85" s="285"/>
      <c r="W85" s="285">
        <v>10</v>
      </c>
      <c r="X85" s="285">
        <v>67</v>
      </c>
      <c r="Y85" s="285"/>
      <c r="Z85" s="285">
        <v>1</v>
      </c>
      <c r="AA85" s="285"/>
      <c r="AB85" s="285"/>
      <c r="AC85" s="285"/>
      <c r="AD85" s="285"/>
      <c r="AE85" s="285">
        <v>17</v>
      </c>
      <c r="AF85" s="285"/>
      <c r="AG85" s="285">
        <v>5</v>
      </c>
      <c r="AH85" s="286"/>
      <c r="AI85" s="286"/>
      <c r="AJ85" s="286"/>
      <c r="AK85" s="286"/>
      <c r="AL85" s="286">
        <v>4</v>
      </c>
      <c r="AM85" s="286"/>
      <c r="AN85" s="286"/>
      <c r="AO85" s="286">
        <v>12</v>
      </c>
      <c r="AP85" s="286">
        <v>115</v>
      </c>
      <c r="AQ85" s="286">
        <v>1</v>
      </c>
      <c r="AR85" s="286"/>
      <c r="AS85" s="286"/>
      <c r="AT85" s="286"/>
      <c r="AU85" s="286"/>
      <c r="AV85" s="286"/>
      <c r="AW85" s="286">
        <v>24</v>
      </c>
      <c r="AX85" s="286"/>
      <c r="AY85" s="286">
        <v>5</v>
      </c>
      <c r="AZ85" s="286">
        <v>38</v>
      </c>
      <c r="BA85" s="286"/>
      <c r="BB85" s="286"/>
      <c r="BC85" s="286"/>
      <c r="BD85" s="286">
        <v>41</v>
      </c>
      <c r="BE85" s="286"/>
      <c r="BF85" s="286"/>
      <c r="BG85" s="286">
        <v>2</v>
      </c>
      <c r="BH85" s="286">
        <v>163</v>
      </c>
      <c r="BI85" s="286">
        <v>2</v>
      </c>
      <c r="BJ85" s="286"/>
      <c r="BK85" s="286"/>
      <c r="BL85" s="286"/>
      <c r="BM85" s="286"/>
      <c r="BN85" s="286">
        <v>81</v>
      </c>
      <c r="BO85" s="286"/>
      <c r="BP85" s="286">
        <v>10</v>
      </c>
      <c r="BQ85" s="286">
        <v>35</v>
      </c>
      <c r="BR85" s="286"/>
      <c r="BS85" s="286"/>
      <c r="BT85" s="286">
        <v>7</v>
      </c>
      <c r="BU85" s="286">
        <v>42</v>
      </c>
      <c r="BV85" s="286"/>
      <c r="BW85" s="286"/>
      <c r="BX85" s="286">
        <v>1</v>
      </c>
      <c r="BY85" s="286">
        <v>158</v>
      </c>
      <c r="BZ85" s="286"/>
      <c r="CA85" s="286">
        <v>1</v>
      </c>
      <c r="CB85" s="286"/>
      <c r="CC85" s="286"/>
      <c r="CD85" s="286"/>
      <c r="CE85" s="286"/>
      <c r="CF85" s="286"/>
      <c r="CG85" s="286"/>
      <c r="CH85" s="286">
        <v>98</v>
      </c>
      <c r="CI85" s="286"/>
      <c r="CJ85" s="286"/>
      <c r="CK85" s="286"/>
      <c r="CL85" s="286">
        <v>6</v>
      </c>
      <c r="CM85" s="143">
        <f t="shared" si="17"/>
        <v>73</v>
      </c>
      <c r="CN85" s="143">
        <f t="shared" si="18"/>
        <v>0</v>
      </c>
      <c r="CO85" s="143">
        <f t="shared" si="19"/>
        <v>0</v>
      </c>
      <c r="CP85" s="143">
        <f t="shared" si="19"/>
        <v>7</v>
      </c>
      <c r="CQ85" s="143">
        <f t="shared" si="20"/>
        <v>92</v>
      </c>
      <c r="CR85" s="143">
        <f t="shared" si="21"/>
        <v>0</v>
      </c>
      <c r="CS85" s="143">
        <f t="shared" si="22"/>
        <v>0</v>
      </c>
      <c r="CT85" s="143">
        <f t="shared" si="23"/>
        <v>24</v>
      </c>
      <c r="CU85" s="143">
        <f t="shared" si="24"/>
        <v>571</v>
      </c>
      <c r="CV85" s="143">
        <f t="shared" si="25"/>
        <v>0</v>
      </c>
      <c r="CW85" s="143">
        <f t="shared" si="26"/>
        <v>5</v>
      </c>
      <c r="CX85" s="143">
        <f t="shared" si="27"/>
        <v>0</v>
      </c>
      <c r="CY85" s="143">
        <f t="shared" si="27"/>
        <v>0</v>
      </c>
      <c r="CZ85" s="143">
        <f t="shared" si="28"/>
        <v>0</v>
      </c>
      <c r="DA85" s="143">
        <f t="shared" si="29"/>
        <v>0</v>
      </c>
      <c r="DB85" s="143">
        <f t="shared" si="30"/>
        <v>0</v>
      </c>
      <c r="DC85" s="143">
        <f t="shared" si="31"/>
        <v>241</v>
      </c>
      <c r="DD85" s="143">
        <f t="shared" si="32"/>
        <v>0</v>
      </c>
      <c r="DE85" s="201">
        <f t="shared" si="33"/>
        <v>33</v>
      </c>
    </row>
    <row r="86" spans="1:109" x14ac:dyDescent="0.3">
      <c r="A86" s="19" t="s">
        <v>205</v>
      </c>
      <c r="B86" s="16" t="s">
        <v>212</v>
      </c>
      <c r="C86" s="283"/>
      <c r="D86" s="284"/>
      <c r="E86" s="284"/>
      <c r="F86" s="284">
        <v>20</v>
      </c>
      <c r="G86" s="284"/>
      <c r="H86" s="284"/>
      <c r="I86" s="284">
        <v>132</v>
      </c>
      <c r="J86" s="284"/>
      <c r="K86" s="284"/>
      <c r="L86" s="284"/>
      <c r="M86" s="284">
        <v>56</v>
      </c>
      <c r="N86" s="284">
        <v>5</v>
      </c>
      <c r="O86" s="284">
        <v>23</v>
      </c>
      <c r="P86" s="285"/>
      <c r="Q86" s="285"/>
      <c r="R86" s="285"/>
      <c r="S86" s="285"/>
      <c r="T86" s="285">
        <v>5</v>
      </c>
      <c r="U86" s="285"/>
      <c r="V86" s="285"/>
      <c r="W86" s="285"/>
      <c r="X86" s="285">
        <v>61</v>
      </c>
      <c r="Y86" s="285"/>
      <c r="Z86" s="285">
        <v>2</v>
      </c>
      <c r="AA86" s="285"/>
      <c r="AB86" s="285"/>
      <c r="AC86" s="285"/>
      <c r="AD86" s="285"/>
      <c r="AE86" s="285">
        <v>36</v>
      </c>
      <c r="AF86" s="285">
        <v>3</v>
      </c>
      <c r="AG86" s="285">
        <v>17</v>
      </c>
      <c r="AH86" s="286"/>
      <c r="AI86" s="286"/>
      <c r="AJ86" s="286"/>
      <c r="AK86" s="286"/>
      <c r="AL86" s="286">
        <v>18</v>
      </c>
      <c r="AM86" s="286"/>
      <c r="AN86" s="286"/>
      <c r="AO86" s="286"/>
      <c r="AP86" s="286">
        <v>111</v>
      </c>
      <c r="AQ86" s="286">
        <v>6</v>
      </c>
      <c r="AR86" s="286">
        <v>1</v>
      </c>
      <c r="AS86" s="286"/>
      <c r="AT86" s="286"/>
      <c r="AU86" s="286"/>
      <c r="AV86" s="286"/>
      <c r="AW86" s="286">
        <v>52</v>
      </c>
      <c r="AX86" s="286">
        <v>2</v>
      </c>
      <c r="AY86" s="286">
        <v>13</v>
      </c>
      <c r="AZ86" s="286">
        <v>5</v>
      </c>
      <c r="BA86" s="286"/>
      <c r="BB86" s="286"/>
      <c r="BC86" s="286"/>
      <c r="BD86" s="286">
        <v>16</v>
      </c>
      <c r="BE86" s="286"/>
      <c r="BF86" s="286"/>
      <c r="BG86" s="286">
        <v>2</v>
      </c>
      <c r="BH86" s="286">
        <v>153</v>
      </c>
      <c r="BI86" s="286">
        <v>10</v>
      </c>
      <c r="BJ86" s="286"/>
      <c r="BK86" s="286"/>
      <c r="BL86" s="286"/>
      <c r="BM86" s="286"/>
      <c r="BN86" s="286">
        <v>77</v>
      </c>
      <c r="BO86" s="286">
        <v>2</v>
      </c>
      <c r="BP86" s="286">
        <v>20</v>
      </c>
      <c r="BQ86" s="286"/>
      <c r="BR86" s="286"/>
      <c r="BS86" s="286"/>
      <c r="BT86" s="286"/>
      <c r="BU86" s="286">
        <v>55</v>
      </c>
      <c r="BV86" s="286">
        <v>2</v>
      </c>
      <c r="BW86" s="286"/>
      <c r="BX86" s="286"/>
      <c r="BY86" s="286">
        <v>162</v>
      </c>
      <c r="BZ86" s="286">
        <v>3</v>
      </c>
      <c r="CA86" s="286">
        <v>33</v>
      </c>
      <c r="CB86" s="286">
        <v>1</v>
      </c>
      <c r="CC86" s="286"/>
      <c r="CD86" s="286"/>
      <c r="CE86" s="286"/>
      <c r="CF86" s="286">
        <v>7</v>
      </c>
      <c r="CG86" s="286"/>
      <c r="CH86" s="286">
        <v>124</v>
      </c>
      <c r="CI86" s="286"/>
      <c r="CJ86" s="286"/>
      <c r="CK86" s="286"/>
      <c r="CL86" s="286">
        <v>11</v>
      </c>
      <c r="CM86" s="143">
        <f t="shared" si="17"/>
        <v>5</v>
      </c>
      <c r="CN86" s="143">
        <f t="shared" si="18"/>
        <v>0</v>
      </c>
      <c r="CO86" s="143">
        <f t="shared" si="19"/>
        <v>0</v>
      </c>
      <c r="CP86" s="143">
        <f t="shared" si="19"/>
        <v>0</v>
      </c>
      <c r="CQ86" s="143">
        <f t="shared" si="20"/>
        <v>114</v>
      </c>
      <c r="CR86" s="143">
        <f t="shared" si="21"/>
        <v>0</v>
      </c>
      <c r="CS86" s="143">
        <f t="shared" si="22"/>
        <v>0</v>
      </c>
      <c r="CT86" s="143">
        <f t="shared" si="23"/>
        <v>2</v>
      </c>
      <c r="CU86" s="143">
        <f t="shared" si="24"/>
        <v>619</v>
      </c>
      <c r="CV86" s="143">
        <f t="shared" si="25"/>
        <v>0</v>
      </c>
      <c r="CW86" s="143">
        <f t="shared" si="26"/>
        <v>54</v>
      </c>
      <c r="CX86" s="143">
        <f t="shared" si="27"/>
        <v>1</v>
      </c>
      <c r="CY86" s="143">
        <f t="shared" si="27"/>
        <v>0</v>
      </c>
      <c r="CZ86" s="143">
        <f t="shared" si="28"/>
        <v>0</v>
      </c>
      <c r="DA86" s="143">
        <f t="shared" si="29"/>
        <v>0</v>
      </c>
      <c r="DB86" s="143">
        <f t="shared" si="30"/>
        <v>0</v>
      </c>
      <c r="DC86" s="143">
        <f t="shared" si="31"/>
        <v>345</v>
      </c>
      <c r="DD86" s="143">
        <f t="shared" si="32"/>
        <v>12</v>
      </c>
      <c r="DE86" s="201">
        <f t="shared" si="33"/>
        <v>84</v>
      </c>
    </row>
    <row r="87" spans="1:109" x14ac:dyDescent="0.3">
      <c r="A87" s="19" t="s">
        <v>205</v>
      </c>
      <c r="B87" s="16" t="s">
        <v>214</v>
      </c>
      <c r="C87" s="283"/>
      <c r="D87" s="284"/>
      <c r="E87" s="284"/>
      <c r="F87" s="284">
        <v>8</v>
      </c>
      <c r="G87" s="284"/>
      <c r="H87" s="284"/>
      <c r="I87" s="284">
        <v>55</v>
      </c>
      <c r="J87" s="284"/>
      <c r="K87" s="284"/>
      <c r="L87" s="284"/>
      <c r="M87" s="284">
        <v>8</v>
      </c>
      <c r="N87" s="284"/>
      <c r="O87" s="284">
        <v>13</v>
      </c>
      <c r="P87" s="285"/>
      <c r="Q87" s="285"/>
      <c r="R87" s="285"/>
      <c r="S87" s="285"/>
      <c r="T87" s="285">
        <v>7</v>
      </c>
      <c r="U87" s="285"/>
      <c r="V87" s="285">
        <v>3</v>
      </c>
      <c r="W87" s="285"/>
      <c r="X87" s="285">
        <v>49</v>
      </c>
      <c r="Y87" s="285"/>
      <c r="Z87" s="285">
        <v>1</v>
      </c>
      <c r="AA87" s="285"/>
      <c r="AB87" s="285"/>
      <c r="AC87" s="285"/>
      <c r="AD87" s="285"/>
      <c r="AE87" s="285">
        <v>10</v>
      </c>
      <c r="AF87" s="285"/>
      <c r="AG87" s="285">
        <v>13</v>
      </c>
      <c r="AH87" s="286"/>
      <c r="AI87" s="286"/>
      <c r="AJ87" s="286"/>
      <c r="AK87" s="286"/>
      <c r="AL87" s="286">
        <v>17</v>
      </c>
      <c r="AM87" s="286"/>
      <c r="AN87" s="286"/>
      <c r="AO87" s="286">
        <v>4</v>
      </c>
      <c r="AP87" s="286">
        <v>108</v>
      </c>
      <c r="AQ87" s="286">
        <v>6</v>
      </c>
      <c r="AR87" s="286"/>
      <c r="AS87" s="286">
        <v>1</v>
      </c>
      <c r="AT87" s="286"/>
      <c r="AU87" s="286"/>
      <c r="AV87" s="286"/>
      <c r="AW87" s="286">
        <v>36</v>
      </c>
      <c r="AX87" s="286"/>
      <c r="AY87" s="286">
        <v>15</v>
      </c>
      <c r="AZ87" s="286">
        <v>6</v>
      </c>
      <c r="BA87" s="286"/>
      <c r="BB87" s="286"/>
      <c r="BC87" s="286"/>
      <c r="BD87" s="286">
        <v>14</v>
      </c>
      <c r="BE87" s="286"/>
      <c r="BF87" s="286">
        <v>3</v>
      </c>
      <c r="BG87" s="286">
        <v>5</v>
      </c>
      <c r="BH87" s="286">
        <v>159</v>
      </c>
      <c r="BI87" s="286">
        <v>7</v>
      </c>
      <c r="BJ87" s="286">
        <v>1</v>
      </c>
      <c r="BK87" s="286">
        <v>1</v>
      </c>
      <c r="BL87" s="286"/>
      <c r="BM87" s="286"/>
      <c r="BN87" s="286">
        <v>69</v>
      </c>
      <c r="BO87" s="286"/>
      <c r="BP87" s="286">
        <v>26</v>
      </c>
      <c r="BQ87" s="286"/>
      <c r="BR87" s="286"/>
      <c r="BS87" s="286"/>
      <c r="BT87" s="286"/>
      <c r="BU87" s="286">
        <v>10</v>
      </c>
      <c r="BV87" s="286">
        <v>1</v>
      </c>
      <c r="BW87" s="286">
        <v>2</v>
      </c>
      <c r="BX87" s="286">
        <v>19</v>
      </c>
      <c r="BY87" s="286">
        <v>134</v>
      </c>
      <c r="BZ87" s="286"/>
      <c r="CA87" s="286">
        <v>1</v>
      </c>
      <c r="CB87" s="286">
        <v>1</v>
      </c>
      <c r="CC87" s="286"/>
      <c r="CD87" s="286">
        <v>1</v>
      </c>
      <c r="CE87" s="286"/>
      <c r="CF87" s="286">
        <v>6</v>
      </c>
      <c r="CG87" s="286"/>
      <c r="CH87" s="286">
        <v>92</v>
      </c>
      <c r="CI87" s="286"/>
      <c r="CJ87" s="286"/>
      <c r="CK87" s="286"/>
      <c r="CL87" s="286">
        <v>57</v>
      </c>
      <c r="CM87" s="143">
        <f t="shared" si="17"/>
        <v>6</v>
      </c>
      <c r="CN87" s="143">
        <f t="shared" si="18"/>
        <v>0</v>
      </c>
      <c r="CO87" s="143">
        <f t="shared" si="19"/>
        <v>0</v>
      </c>
      <c r="CP87" s="143">
        <f t="shared" si="19"/>
        <v>0</v>
      </c>
      <c r="CQ87" s="143">
        <f t="shared" si="20"/>
        <v>56</v>
      </c>
      <c r="CR87" s="143">
        <f t="shared" si="21"/>
        <v>0</v>
      </c>
      <c r="CS87" s="143">
        <f t="shared" si="22"/>
        <v>8</v>
      </c>
      <c r="CT87" s="143">
        <f t="shared" si="23"/>
        <v>9</v>
      </c>
      <c r="CU87" s="143">
        <f t="shared" si="24"/>
        <v>505</v>
      </c>
      <c r="CV87" s="143">
        <f t="shared" si="25"/>
        <v>0</v>
      </c>
      <c r="CW87" s="143">
        <f t="shared" si="26"/>
        <v>15</v>
      </c>
      <c r="CX87" s="143">
        <f t="shared" si="27"/>
        <v>1</v>
      </c>
      <c r="CY87" s="143">
        <f t="shared" si="27"/>
        <v>2</v>
      </c>
      <c r="CZ87" s="143">
        <f t="shared" si="28"/>
        <v>1</v>
      </c>
      <c r="DA87" s="143">
        <f t="shared" si="29"/>
        <v>0</v>
      </c>
      <c r="DB87" s="143">
        <f t="shared" si="30"/>
        <v>0</v>
      </c>
      <c r="DC87" s="143">
        <f t="shared" si="31"/>
        <v>215</v>
      </c>
      <c r="DD87" s="143">
        <f t="shared" si="32"/>
        <v>0</v>
      </c>
      <c r="DE87" s="201">
        <f t="shared" si="33"/>
        <v>124</v>
      </c>
    </row>
    <row r="88" spans="1:109" x14ac:dyDescent="0.3">
      <c r="A88" s="19" t="s">
        <v>205</v>
      </c>
      <c r="B88" s="16" t="s">
        <v>218</v>
      </c>
      <c r="C88" s="283">
        <v>1</v>
      </c>
      <c r="D88" s="284"/>
      <c r="E88" s="284">
        <v>1</v>
      </c>
      <c r="F88" s="284">
        <v>48</v>
      </c>
      <c r="G88" s="284"/>
      <c r="H88" s="284"/>
      <c r="I88" s="284">
        <v>215</v>
      </c>
      <c r="J88" s="284"/>
      <c r="K88" s="284">
        <v>2</v>
      </c>
      <c r="L88" s="284"/>
      <c r="M88" s="284">
        <v>87</v>
      </c>
      <c r="N88" s="284">
        <v>8</v>
      </c>
      <c r="O88" s="284">
        <v>83</v>
      </c>
      <c r="P88" s="285">
        <v>9</v>
      </c>
      <c r="Q88" s="285"/>
      <c r="R88" s="285">
        <v>1</v>
      </c>
      <c r="S88" s="285"/>
      <c r="T88" s="285">
        <v>26</v>
      </c>
      <c r="U88" s="285"/>
      <c r="V88" s="285"/>
      <c r="W88" s="285">
        <v>4</v>
      </c>
      <c r="X88" s="285">
        <v>160</v>
      </c>
      <c r="Y88" s="285"/>
      <c r="Z88" s="285">
        <v>17</v>
      </c>
      <c r="AA88" s="285">
        <v>4</v>
      </c>
      <c r="AB88" s="285">
        <v>1</v>
      </c>
      <c r="AC88" s="285">
        <v>1</v>
      </c>
      <c r="AD88" s="285"/>
      <c r="AE88" s="285">
        <v>18</v>
      </c>
      <c r="AF88" s="285">
        <v>6</v>
      </c>
      <c r="AG88" s="285">
        <v>63</v>
      </c>
      <c r="AH88" s="286">
        <v>18</v>
      </c>
      <c r="AI88" s="286"/>
      <c r="AJ88" s="286">
        <v>1</v>
      </c>
      <c r="AK88" s="286"/>
      <c r="AL88" s="286">
        <v>49</v>
      </c>
      <c r="AM88" s="286"/>
      <c r="AN88" s="286"/>
      <c r="AO88" s="286">
        <v>6</v>
      </c>
      <c r="AP88" s="286">
        <v>187</v>
      </c>
      <c r="AQ88" s="286">
        <v>21</v>
      </c>
      <c r="AR88" s="286">
        <v>4</v>
      </c>
      <c r="AS88" s="286">
        <v>4</v>
      </c>
      <c r="AT88" s="286">
        <v>1</v>
      </c>
      <c r="AU88" s="286"/>
      <c r="AV88" s="286"/>
      <c r="AW88" s="286">
        <v>40</v>
      </c>
      <c r="AX88" s="286">
        <v>8</v>
      </c>
      <c r="AY88" s="286">
        <v>76</v>
      </c>
      <c r="AZ88" s="286">
        <v>18</v>
      </c>
      <c r="BA88" s="286"/>
      <c r="BB88" s="286">
        <v>1</v>
      </c>
      <c r="BC88" s="286"/>
      <c r="BD88" s="286">
        <v>45</v>
      </c>
      <c r="BE88" s="286"/>
      <c r="BF88" s="286">
        <v>1</v>
      </c>
      <c r="BG88" s="286">
        <v>12</v>
      </c>
      <c r="BH88" s="286">
        <v>223</v>
      </c>
      <c r="BI88" s="286">
        <v>24</v>
      </c>
      <c r="BJ88" s="286">
        <v>5</v>
      </c>
      <c r="BK88" s="286">
        <v>2</v>
      </c>
      <c r="BL88" s="286">
        <v>1</v>
      </c>
      <c r="BM88" s="286"/>
      <c r="BN88" s="286">
        <v>55</v>
      </c>
      <c r="BO88" s="286">
        <v>8</v>
      </c>
      <c r="BP88" s="286">
        <v>75</v>
      </c>
      <c r="BQ88" s="286">
        <v>15</v>
      </c>
      <c r="BR88" s="286"/>
      <c r="BS88" s="286"/>
      <c r="BT88" s="286"/>
      <c r="BU88" s="286">
        <v>32</v>
      </c>
      <c r="BV88" s="286"/>
      <c r="BW88" s="286">
        <v>6</v>
      </c>
      <c r="BX88" s="286">
        <v>10</v>
      </c>
      <c r="BY88" s="286">
        <v>123</v>
      </c>
      <c r="BZ88" s="286">
        <v>3</v>
      </c>
      <c r="CA88" s="286">
        <v>24</v>
      </c>
      <c r="CB88" s="286">
        <v>1</v>
      </c>
      <c r="CC88" s="286"/>
      <c r="CD88" s="286">
        <v>27</v>
      </c>
      <c r="CE88" s="286"/>
      <c r="CF88" s="286"/>
      <c r="CG88" s="286"/>
      <c r="CH88" s="286">
        <v>142</v>
      </c>
      <c r="CI88" s="286"/>
      <c r="CJ88" s="286">
        <v>10</v>
      </c>
      <c r="CK88" s="286"/>
      <c r="CL88" s="286">
        <v>58</v>
      </c>
      <c r="CM88" s="143">
        <f t="shared" si="17"/>
        <v>61</v>
      </c>
      <c r="CN88" s="143">
        <f t="shared" si="18"/>
        <v>0</v>
      </c>
      <c r="CO88" s="143">
        <f t="shared" si="19"/>
        <v>3</v>
      </c>
      <c r="CP88" s="143">
        <f t="shared" si="19"/>
        <v>1</v>
      </c>
      <c r="CQ88" s="143">
        <f t="shared" si="20"/>
        <v>200</v>
      </c>
      <c r="CR88" s="143">
        <f t="shared" si="21"/>
        <v>0</v>
      </c>
      <c r="CS88" s="143">
        <f t="shared" si="22"/>
        <v>7</v>
      </c>
      <c r="CT88" s="143">
        <f t="shared" si="23"/>
        <v>22</v>
      </c>
      <c r="CU88" s="143">
        <f t="shared" si="24"/>
        <v>908</v>
      </c>
      <c r="CV88" s="143">
        <f t="shared" si="25"/>
        <v>0</v>
      </c>
      <c r="CW88" s="143">
        <f t="shared" si="26"/>
        <v>91</v>
      </c>
      <c r="CX88" s="143">
        <f t="shared" si="27"/>
        <v>13</v>
      </c>
      <c r="CY88" s="143">
        <f t="shared" si="27"/>
        <v>7</v>
      </c>
      <c r="CZ88" s="143">
        <f t="shared" si="28"/>
        <v>30</v>
      </c>
      <c r="DA88" s="143">
        <f t="shared" si="29"/>
        <v>0</v>
      </c>
      <c r="DB88" s="143">
        <f t="shared" si="30"/>
        <v>0</v>
      </c>
      <c r="DC88" s="143">
        <f t="shared" si="31"/>
        <v>352</v>
      </c>
      <c r="DD88" s="143">
        <f t="shared" si="32"/>
        <v>30</v>
      </c>
      <c r="DE88" s="201">
        <f t="shared" si="33"/>
        <v>355</v>
      </c>
    </row>
    <row r="89" spans="1:109" x14ac:dyDescent="0.3">
      <c r="A89" s="19" t="s">
        <v>205</v>
      </c>
      <c r="B89" s="16" t="s">
        <v>219</v>
      </c>
      <c r="C89" s="283"/>
      <c r="D89" s="284"/>
      <c r="E89" s="284">
        <v>1</v>
      </c>
      <c r="F89" s="284">
        <v>1</v>
      </c>
      <c r="G89" s="284"/>
      <c r="H89" s="284"/>
      <c r="I89" s="284">
        <v>45</v>
      </c>
      <c r="J89" s="284"/>
      <c r="K89" s="284"/>
      <c r="L89" s="284"/>
      <c r="M89" s="284"/>
      <c r="N89" s="284"/>
      <c r="O89" s="284"/>
      <c r="P89" s="285"/>
      <c r="Q89" s="285"/>
      <c r="R89" s="285"/>
      <c r="S89" s="285">
        <v>16</v>
      </c>
      <c r="T89" s="285">
        <v>1</v>
      </c>
      <c r="U89" s="285"/>
      <c r="V89" s="285"/>
      <c r="W89" s="285"/>
      <c r="X89" s="285">
        <v>47</v>
      </c>
      <c r="Y89" s="285"/>
      <c r="Z89" s="285">
        <v>1</v>
      </c>
      <c r="AA89" s="285"/>
      <c r="AB89" s="285"/>
      <c r="AC89" s="285"/>
      <c r="AD89" s="285"/>
      <c r="AE89" s="285"/>
      <c r="AF89" s="285"/>
      <c r="AG89" s="285"/>
      <c r="AH89" s="286"/>
      <c r="AI89" s="286"/>
      <c r="AJ89" s="286"/>
      <c r="AK89" s="286">
        <v>17</v>
      </c>
      <c r="AL89" s="286">
        <v>17</v>
      </c>
      <c r="AM89" s="286"/>
      <c r="AN89" s="286"/>
      <c r="AO89" s="286">
        <v>119</v>
      </c>
      <c r="AP89" s="286">
        <v>134</v>
      </c>
      <c r="AQ89" s="286"/>
      <c r="AR89" s="286"/>
      <c r="AS89" s="286"/>
      <c r="AT89" s="286"/>
      <c r="AU89" s="286"/>
      <c r="AV89" s="286"/>
      <c r="AW89" s="286"/>
      <c r="AX89" s="286"/>
      <c r="AY89" s="286">
        <v>2</v>
      </c>
      <c r="AZ89" s="286"/>
      <c r="BA89" s="286"/>
      <c r="BB89" s="286"/>
      <c r="BC89" s="286">
        <v>17</v>
      </c>
      <c r="BD89" s="286">
        <v>19</v>
      </c>
      <c r="BE89" s="286"/>
      <c r="BF89" s="286"/>
      <c r="BG89" s="286">
        <v>119</v>
      </c>
      <c r="BH89" s="286">
        <v>201</v>
      </c>
      <c r="BI89" s="286"/>
      <c r="BJ89" s="286"/>
      <c r="BK89" s="286"/>
      <c r="BL89" s="286"/>
      <c r="BM89" s="286"/>
      <c r="BN89" s="286">
        <v>23</v>
      </c>
      <c r="BO89" s="286"/>
      <c r="BP89" s="286"/>
      <c r="BQ89" s="286"/>
      <c r="BR89" s="286"/>
      <c r="BS89" s="286"/>
      <c r="BT89" s="286">
        <v>16</v>
      </c>
      <c r="BU89" s="286">
        <v>3</v>
      </c>
      <c r="BV89" s="286">
        <v>5</v>
      </c>
      <c r="BW89" s="286"/>
      <c r="BX89" s="286">
        <v>225</v>
      </c>
      <c r="BY89" s="286">
        <v>44</v>
      </c>
      <c r="BZ89" s="286"/>
      <c r="CA89" s="286"/>
      <c r="CB89" s="286"/>
      <c r="CC89" s="286"/>
      <c r="CD89" s="286"/>
      <c r="CE89" s="286"/>
      <c r="CF89" s="286"/>
      <c r="CG89" s="286"/>
      <c r="CH89" s="286">
        <v>82</v>
      </c>
      <c r="CI89" s="286"/>
      <c r="CJ89" s="286"/>
      <c r="CK89" s="286"/>
      <c r="CL89" s="286"/>
      <c r="CM89" s="143">
        <f t="shared" si="17"/>
        <v>0</v>
      </c>
      <c r="CN89" s="143">
        <f t="shared" si="18"/>
        <v>0</v>
      </c>
      <c r="CO89" s="143">
        <f t="shared" si="19"/>
        <v>0</v>
      </c>
      <c r="CP89" s="143">
        <f t="shared" si="19"/>
        <v>67</v>
      </c>
      <c r="CQ89" s="143">
        <f t="shared" si="20"/>
        <v>41</v>
      </c>
      <c r="CR89" s="143">
        <f t="shared" si="21"/>
        <v>0</v>
      </c>
      <c r="CS89" s="143">
        <f t="shared" si="22"/>
        <v>0</v>
      </c>
      <c r="CT89" s="143">
        <f t="shared" si="23"/>
        <v>238</v>
      </c>
      <c r="CU89" s="143">
        <f t="shared" si="24"/>
        <v>471</v>
      </c>
      <c r="CV89" s="143">
        <f t="shared" si="25"/>
        <v>0</v>
      </c>
      <c r="CW89" s="143">
        <f t="shared" si="26"/>
        <v>1</v>
      </c>
      <c r="CX89" s="143">
        <f t="shared" si="27"/>
        <v>0</v>
      </c>
      <c r="CY89" s="143">
        <f t="shared" si="27"/>
        <v>0</v>
      </c>
      <c r="CZ89" s="143">
        <f t="shared" si="28"/>
        <v>0</v>
      </c>
      <c r="DA89" s="143">
        <f t="shared" si="29"/>
        <v>0</v>
      </c>
      <c r="DB89" s="143">
        <f t="shared" si="30"/>
        <v>0</v>
      </c>
      <c r="DC89" s="143">
        <f t="shared" si="31"/>
        <v>105</v>
      </c>
      <c r="DD89" s="143">
        <f t="shared" si="32"/>
        <v>0</v>
      </c>
      <c r="DE89" s="201">
        <f t="shared" si="33"/>
        <v>2</v>
      </c>
    </row>
    <row r="90" spans="1:109" x14ac:dyDescent="0.3">
      <c r="A90" s="19" t="s">
        <v>205</v>
      </c>
      <c r="B90" s="16" t="s">
        <v>221</v>
      </c>
      <c r="C90" s="283">
        <v>5</v>
      </c>
      <c r="D90" s="284"/>
      <c r="E90" s="284"/>
      <c r="F90" s="284">
        <v>32</v>
      </c>
      <c r="G90" s="284"/>
      <c r="H90" s="284"/>
      <c r="I90" s="284">
        <v>178</v>
      </c>
      <c r="J90" s="284"/>
      <c r="K90" s="284"/>
      <c r="L90" s="284"/>
      <c r="M90" s="284">
        <v>64</v>
      </c>
      <c r="N90" s="284">
        <v>10</v>
      </c>
      <c r="O90" s="284">
        <v>79</v>
      </c>
      <c r="P90" s="285"/>
      <c r="Q90" s="285"/>
      <c r="R90" s="285"/>
      <c r="S90" s="285"/>
      <c r="T90" s="285">
        <v>16</v>
      </c>
      <c r="U90" s="285"/>
      <c r="V90" s="285"/>
      <c r="W90" s="285"/>
      <c r="X90" s="285">
        <v>69</v>
      </c>
      <c r="Y90" s="285"/>
      <c r="Z90" s="285">
        <v>2</v>
      </c>
      <c r="AA90" s="285"/>
      <c r="AB90" s="285"/>
      <c r="AC90" s="285"/>
      <c r="AD90" s="285">
        <v>2</v>
      </c>
      <c r="AE90" s="285">
        <v>3</v>
      </c>
      <c r="AF90" s="285">
        <v>14</v>
      </c>
      <c r="AG90" s="285">
        <v>58</v>
      </c>
      <c r="AH90" s="286"/>
      <c r="AI90" s="286"/>
      <c r="AJ90" s="286"/>
      <c r="AK90" s="286"/>
      <c r="AL90" s="286">
        <v>41</v>
      </c>
      <c r="AM90" s="286"/>
      <c r="AN90" s="286"/>
      <c r="AO90" s="286"/>
      <c r="AP90" s="286">
        <v>95</v>
      </c>
      <c r="AQ90" s="286"/>
      <c r="AR90" s="286">
        <v>1</v>
      </c>
      <c r="AS90" s="286">
        <v>7</v>
      </c>
      <c r="AT90" s="286"/>
      <c r="AU90" s="286">
        <v>2</v>
      </c>
      <c r="AV90" s="286"/>
      <c r="AW90" s="286">
        <v>45</v>
      </c>
      <c r="AX90" s="286">
        <v>23</v>
      </c>
      <c r="AY90" s="286">
        <v>88</v>
      </c>
      <c r="AZ90" s="286"/>
      <c r="BA90" s="286"/>
      <c r="BB90" s="286"/>
      <c r="BC90" s="286"/>
      <c r="BD90" s="286">
        <v>35</v>
      </c>
      <c r="BE90" s="286"/>
      <c r="BF90" s="286">
        <v>5</v>
      </c>
      <c r="BG90" s="286">
        <v>6</v>
      </c>
      <c r="BH90" s="286">
        <v>158</v>
      </c>
      <c r="BI90" s="286">
        <v>2</v>
      </c>
      <c r="BJ90" s="286"/>
      <c r="BK90" s="286">
        <v>4</v>
      </c>
      <c r="BL90" s="286"/>
      <c r="BM90" s="286">
        <v>2</v>
      </c>
      <c r="BN90" s="286">
        <v>109</v>
      </c>
      <c r="BO90" s="286">
        <v>23</v>
      </c>
      <c r="BP90" s="286">
        <v>85</v>
      </c>
      <c r="BQ90" s="286">
        <v>12</v>
      </c>
      <c r="BR90" s="286"/>
      <c r="BS90" s="286"/>
      <c r="BT90" s="286"/>
      <c r="BU90" s="286">
        <v>48</v>
      </c>
      <c r="BV90" s="286">
        <v>10</v>
      </c>
      <c r="BW90" s="286"/>
      <c r="BX90" s="286"/>
      <c r="BY90" s="286">
        <v>177</v>
      </c>
      <c r="BZ90" s="286">
        <v>1</v>
      </c>
      <c r="CA90" s="286">
        <v>38</v>
      </c>
      <c r="CB90" s="286"/>
      <c r="CC90" s="286"/>
      <c r="CD90" s="286"/>
      <c r="CE90" s="286"/>
      <c r="CF90" s="286">
        <v>8</v>
      </c>
      <c r="CG90" s="286"/>
      <c r="CH90" s="286">
        <v>160</v>
      </c>
      <c r="CI90" s="286"/>
      <c r="CJ90" s="286"/>
      <c r="CK90" s="286"/>
      <c r="CL90" s="286">
        <v>43</v>
      </c>
      <c r="CM90" s="143">
        <f t="shared" si="17"/>
        <v>17</v>
      </c>
      <c r="CN90" s="143">
        <f t="shared" si="18"/>
        <v>0</v>
      </c>
      <c r="CO90" s="143">
        <f t="shared" si="19"/>
        <v>0</v>
      </c>
      <c r="CP90" s="143">
        <f t="shared" si="19"/>
        <v>0</v>
      </c>
      <c r="CQ90" s="143">
        <f t="shared" si="20"/>
        <v>172</v>
      </c>
      <c r="CR90" s="143">
        <f t="shared" si="21"/>
        <v>0</v>
      </c>
      <c r="CS90" s="143">
        <f t="shared" si="22"/>
        <v>5</v>
      </c>
      <c r="CT90" s="143">
        <f t="shared" si="23"/>
        <v>6</v>
      </c>
      <c r="CU90" s="143">
        <f t="shared" si="24"/>
        <v>677</v>
      </c>
      <c r="CV90" s="143">
        <f t="shared" si="25"/>
        <v>0</v>
      </c>
      <c r="CW90" s="143">
        <f t="shared" si="26"/>
        <v>43</v>
      </c>
      <c r="CX90" s="143">
        <f t="shared" si="27"/>
        <v>1</v>
      </c>
      <c r="CY90" s="143">
        <f t="shared" si="27"/>
        <v>11</v>
      </c>
      <c r="CZ90" s="143">
        <f t="shared" si="28"/>
        <v>0</v>
      </c>
      <c r="DA90" s="143">
        <f t="shared" si="29"/>
        <v>6</v>
      </c>
      <c r="DB90" s="143">
        <f t="shared" si="30"/>
        <v>0</v>
      </c>
      <c r="DC90" s="143">
        <f t="shared" si="31"/>
        <v>381</v>
      </c>
      <c r="DD90" s="143">
        <f t="shared" si="32"/>
        <v>70</v>
      </c>
      <c r="DE90" s="201">
        <f t="shared" si="33"/>
        <v>353</v>
      </c>
    </row>
    <row r="91" spans="1:109" x14ac:dyDescent="0.3">
      <c r="A91" s="19" t="s">
        <v>205</v>
      </c>
      <c r="B91" s="16" t="s">
        <v>223</v>
      </c>
      <c r="C91" s="283"/>
      <c r="D91" s="284"/>
      <c r="E91" s="284"/>
      <c r="F91" s="284">
        <v>30</v>
      </c>
      <c r="G91" s="284"/>
      <c r="H91" s="284"/>
      <c r="I91" s="284">
        <v>120</v>
      </c>
      <c r="J91" s="284"/>
      <c r="K91" s="284">
        <v>2</v>
      </c>
      <c r="L91" s="284"/>
      <c r="M91" s="284">
        <v>65</v>
      </c>
      <c r="N91" s="284">
        <v>15</v>
      </c>
      <c r="O91" s="284">
        <v>55</v>
      </c>
      <c r="P91" s="285">
        <v>2</v>
      </c>
      <c r="Q91" s="285"/>
      <c r="R91" s="285"/>
      <c r="S91" s="285"/>
      <c r="T91" s="285">
        <v>30</v>
      </c>
      <c r="U91" s="285"/>
      <c r="V91" s="285"/>
      <c r="W91" s="285">
        <v>1</v>
      </c>
      <c r="X91" s="285">
        <v>157</v>
      </c>
      <c r="Y91" s="285"/>
      <c r="Z91" s="285">
        <v>4</v>
      </c>
      <c r="AA91" s="285">
        <v>2</v>
      </c>
      <c r="AB91" s="285">
        <v>2</v>
      </c>
      <c r="AC91" s="285">
        <v>1</v>
      </c>
      <c r="AD91" s="285"/>
      <c r="AE91" s="285">
        <v>8</v>
      </c>
      <c r="AF91" s="285">
        <v>11</v>
      </c>
      <c r="AG91" s="285">
        <v>44</v>
      </c>
      <c r="AH91" s="286">
        <v>8</v>
      </c>
      <c r="AI91" s="286"/>
      <c r="AJ91" s="286"/>
      <c r="AK91" s="286"/>
      <c r="AL91" s="286">
        <v>47</v>
      </c>
      <c r="AM91" s="286"/>
      <c r="AN91" s="286"/>
      <c r="AO91" s="286">
        <v>9</v>
      </c>
      <c r="AP91" s="286">
        <v>357</v>
      </c>
      <c r="AQ91" s="286">
        <v>9</v>
      </c>
      <c r="AR91" s="286">
        <v>3</v>
      </c>
      <c r="AS91" s="286">
        <v>5</v>
      </c>
      <c r="AT91" s="286">
        <v>1</v>
      </c>
      <c r="AU91" s="286"/>
      <c r="AV91" s="286"/>
      <c r="AW91" s="286">
        <v>34</v>
      </c>
      <c r="AX91" s="286">
        <v>17</v>
      </c>
      <c r="AY91" s="286">
        <v>61</v>
      </c>
      <c r="AZ91" s="286">
        <v>8</v>
      </c>
      <c r="BA91" s="286"/>
      <c r="BB91" s="286"/>
      <c r="BC91" s="286"/>
      <c r="BD91" s="286">
        <v>27</v>
      </c>
      <c r="BE91" s="286"/>
      <c r="BF91" s="286">
        <v>3</v>
      </c>
      <c r="BG91" s="286">
        <v>13</v>
      </c>
      <c r="BH91" s="286">
        <v>322</v>
      </c>
      <c r="BI91" s="286">
        <v>9</v>
      </c>
      <c r="BJ91" s="286">
        <v>1</v>
      </c>
      <c r="BK91" s="286"/>
      <c r="BL91" s="286"/>
      <c r="BM91" s="286"/>
      <c r="BN91" s="286">
        <v>44</v>
      </c>
      <c r="BO91" s="286">
        <v>14</v>
      </c>
      <c r="BP91" s="286">
        <v>56</v>
      </c>
      <c r="BQ91" s="286">
        <v>10</v>
      </c>
      <c r="BR91" s="286"/>
      <c r="BS91" s="286"/>
      <c r="BT91" s="286"/>
      <c r="BU91" s="286">
        <v>12</v>
      </c>
      <c r="BV91" s="286">
        <v>3</v>
      </c>
      <c r="BW91" s="286">
        <v>3</v>
      </c>
      <c r="BX91" s="286">
        <v>6</v>
      </c>
      <c r="BY91" s="286">
        <v>64</v>
      </c>
      <c r="BZ91" s="286"/>
      <c r="CA91" s="286">
        <v>6</v>
      </c>
      <c r="CB91" s="286">
        <v>1</v>
      </c>
      <c r="CC91" s="286"/>
      <c r="CD91" s="286">
        <v>1</v>
      </c>
      <c r="CE91" s="286"/>
      <c r="CF91" s="286"/>
      <c r="CG91" s="286"/>
      <c r="CH91" s="286">
        <v>143</v>
      </c>
      <c r="CI91" s="286"/>
      <c r="CJ91" s="286"/>
      <c r="CK91" s="286"/>
      <c r="CL91" s="286">
        <v>29</v>
      </c>
      <c r="CM91" s="143">
        <f t="shared" si="17"/>
        <v>28</v>
      </c>
      <c r="CN91" s="143">
        <f t="shared" si="18"/>
        <v>0</v>
      </c>
      <c r="CO91" s="143">
        <f t="shared" si="19"/>
        <v>0</v>
      </c>
      <c r="CP91" s="143">
        <f t="shared" si="19"/>
        <v>0</v>
      </c>
      <c r="CQ91" s="143">
        <f t="shared" si="20"/>
        <v>146</v>
      </c>
      <c r="CR91" s="143">
        <f t="shared" si="21"/>
        <v>0</v>
      </c>
      <c r="CS91" s="143">
        <f t="shared" si="22"/>
        <v>6</v>
      </c>
      <c r="CT91" s="143">
        <f t="shared" si="23"/>
        <v>23</v>
      </c>
      <c r="CU91" s="143">
        <f t="shared" si="24"/>
        <v>1020</v>
      </c>
      <c r="CV91" s="143">
        <f t="shared" si="25"/>
        <v>0</v>
      </c>
      <c r="CW91" s="143">
        <f t="shared" si="26"/>
        <v>30</v>
      </c>
      <c r="CX91" s="143">
        <f t="shared" si="27"/>
        <v>6</v>
      </c>
      <c r="CY91" s="143">
        <f t="shared" si="27"/>
        <v>7</v>
      </c>
      <c r="CZ91" s="143">
        <f t="shared" si="28"/>
        <v>3</v>
      </c>
      <c r="DA91" s="143">
        <f t="shared" si="29"/>
        <v>0</v>
      </c>
      <c r="DB91" s="143">
        <f t="shared" si="30"/>
        <v>0</v>
      </c>
      <c r="DC91" s="143">
        <f t="shared" si="31"/>
        <v>294</v>
      </c>
      <c r="DD91" s="143">
        <f t="shared" si="32"/>
        <v>57</v>
      </c>
      <c r="DE91" s="201">
        <f t="shared" si="33"/>
        <v>245</v>
      </c>
    </row>
    <row r="92" spans="1:109" x14ac:dyDescent="0.3">
      <c r="A92" s="19" t="s">
        <v>205</v>
      </c>
      <c r="B92" s="16" t="s">
        <v>226</v>
      </c>
      <c r="C92" s="283"/>
      <c r="D92" s="284"/>
      <c r="E92" s="284">
        <v>18</v>
      </c>
      <c r="F92" s="284">
        <v>1</v>
      </c>
      <c r="G92" s="284"/>
      <c r="H92" s="284"/>
      <c r="I92" s="284">
        <v>62</v>
      </c>
      <c r="J92" s="284"/>
      <c r="K92" s="284"/>
      <c r="L92" s="284"/>
      <c r="M92" s="284">
        <v>23</v>
      </c>
      <c r="N92" s="284"/>
      <c r="O92" s="284">
        <v>2</v>
      </c>
      <c r="P92" s="285"/>
      <c r="Q92" s="285"/>
      <c r="R92" s="285"/>
      <c r="S92" s="285"/>
      <c r="T92" s="285">
        <v>17</v>
      </c>
      <c r="U92" s="285">
        <v>2</v>
      </c>
      <c r="V92" s="285"/>
      <c r="W92" s="285"/>
      <c r="X92" s="285">
        <v>80</v>
      </c>
      <c r="Y92" s="285"/>
      <c r="Z92" s="285"/>
      <c r="AA92" s="285"/>
      <c r="AB92" s="285"/>
      <c r="AC92" s="285">
        <v>1</v>
      </c>
      <c r="AD92" s="285"/>
      <c r="AE92" s="285">
        <v>22</v>
      </c>
      <c r="AF92" s="285"/>
      <c r="AG92" s="285"/>
      <c r="AH92" s="286"/>
      <c r="AI92" s="286"/>
      <c r="AJ92" s="286"/>
      <c r="AK92" s="286"/>
      <c r="AL92" s="286">
        <v>19</v>
      </c>
      <c r="AM92" s="286">
        <v>4</v>
      </c>
      <c r="AN92" s="286"/>
      <c r="AO92" s="286"/>
      <c r="AP92" s="286">
        <v>78</v>
      </c>
      <c r="AQ92" s="286"/>
      <c r="AR92" s="286"/>
      <c r="AS92" s="286"/>
      <c r="AT92" s="286">
        <v>1</v>
      </c>
      <c r="AU92" s="286">
        <v>1</v>
      </c>
      <c r="AV92" s="286"/>
      <c r="AW92" s="286">
        <v>18</v>
      </c>
      <c r="AX92" s="286"/>
      <c r="AY92" s="286"/>
      <c r="AZ92" s="286"/>
      <c r="BA92" s="286"/>
      <c r="BB92" s="286"/>
      <c r="BC92" s="286"/>
      <c r="BD92" s="286">
        <v>19</v>
      </c>
      <c r="BE92" s="286">
        <v>1</v>
      </c>
      <c r="BF92" s="286">
        <v>1</v>
      </c>
      <c r="BG92" s="286"/>
      <c r="BH92" s="286">
        <v>113</v>
      </c>
      <c r="BI92" s="286"/>
      <c r="BJ92" s="286"/>
      <c r="BK92" s="286"/>
      <c r="BL92" s="286"/>
      <c r="BM92" s="286"/>
      <c r="BN92" s="286">
        <v>21</v>
      </c>
      <c r="BO92" s="286"/>
      <c r="BP92" s="286"/>
      <c r="BQ92" s="286"/>
      <c r="BR92" s="286"/>
      <c r="BS92" s="286"/>
      <c r="BT92" s="286"/>
      <c r="BU92" s="286">
        <v>24</v>
      </c>
      <c r="BV92" s="286">
        <v>1</v>
      </c>
      <c r="BW92" s="286">
        <v>1</v>
      </c>
      <c r="BX92" s="286"/>
      <c r="BY92" s="286">
        <v>80</v>
      </c>
      <c r="BZ92" s="286"/>
      <c r="CA92" s="286"/>
      <c r="CB92" s="286"/>
      <c r="CC92" s="286"/>
      <c r="CD92" s="286"/>
      <c r="CE92" s="286"/>
      <c r="CF92" s="286"/>
      <c r="CG92" s="286"/>
      <c r="CH92" s="286">
        <v>29</v>
      </c>
      <c r="CI92" s="286"/>
      <c r="CJ92" s="286"/>
      <c r="CK92" s="286"/>
      <c r="CL92" s="286"/>
      <c r="CM92" s="143">
        <f t="shared" si="17"/>
        <v>0</v>
      </c>
      <c r="CN92" s="143">
        <f t="shared" si="18"/>
        <v>0</v>
      </c>
      <c r="CO92" s="143">
        <f t="shared" si="19"/>
        <v>0</v>
      </c>
      <c r="CP92" s="143">
        <f t="shared" si="19"/>
        <v>18</v>
      </c>
      <c r="CQ92" s="143">
        <f t="shared" si="20"/>
        <v>80</v>
      </c>
      <c r="CR92" s="143">
        <f t="shared" si="21"/>
        <v>7</v>
      </c>
      <c r="CS92" s="143">
        <f t="shared" si="22"/>
        <v>2</v>
      </c>
      <c r="CT92" s="143">
        <f t="shared" si="23"/>
        <v>0</v>
      </c>
      <c r="CU92" s="143">
        <f t="shared" si="24"/>
        <v>413</v>
      </c>
      <c r="CV92" s="143">
        <f t="shared" si="25"/>
        <v>0</v>
      </c>
      <c r="CW92" s="143">
        <f t="shared" si="26"/>
        <v>0</v>
      </c>
      <c r="CX92" s="143">
        <f t="shared" si="27"/>
        <v>0</v>
      </c>
      <c r="CY92" s="143">
        <f t="shared" si="27"/>
        <v>0</v>
      </c>
      <c r="CZ92" s="143">
        <f t="shared" si="28"/>
        <v>2</v>
      </c>
      <c r="DA92" s="143">
        <f t="shared" si="29"/>
        <v>1</v>
      </c>
      <c r="DB92" s="143">
        <f t="shared" si="30"/>
        <v>0</v>
      </c>
      <c r="DC92" s="143">
        <f t="shared" si="31"/>
        <v>113</v>
      </c>
      <c r="DD92" s="143">
        <f t="shared" si="32"/>
        <v>0</v>
      </c>
      <c r="DE92" s="201">
        <f t="shared" si="33"/>
        <v>2</v>
      </c>
    </row>
    <row r="93" spans="1:109" x14ac:dyDescent="0.3">
      <c r="A93" s="19" t="s">
        <v>205</v>
      </c>
      <c r="B93" s="16" t="s">
        <v>227</v>
      </c>
      <c r="C93" s="283"/>
      <c r="D93" s="284"/>
      <c r="E93" s="284"/>
      <c r="F93" s="284">
        <v>11</v>
      </c>
      <c r="G93" s="284">
        <v>1</v>
      </c>
      <c r="H93" s="284"/>
      <c r="I93" s="284">
        <v>68</v>
      </c>
      <c r="J93" s="284"/>
      <c r="K93" s="284">
        <v>2</v>
      </c>
      <c r="L93" s="284"/>
      <c r="M93" s="284">
        <v>19</v>
      </c>
      <c r="N93" s="284">
        <v>5</v>
      </c>
      <c r="O93" s="284">
        <v>22</v>
      </c>
      <c r="P93" s="285"/>
      <c r="Q93" s="285"/>
      <c r="R93" s="285"/>
      <c r="S93" s="285"/>
      <c r="T93" s="285">
        <v>11</v>
      </c>
      <c r="U93" s="285">
        <v>1</v>
      </c>
      <c r="V93" s="285"/>
      <c r="W93" s="285"/>
      <c r="X93" s="285">
        <v>62</v>
      </c>
      <c r="Y93" s="285"/>
      <c r="Z93" s="285">
        <v>1</v>
      </c>
      <c r="AA93" s="285"/>
      <c r="AB93" s="285"/>
      <c r="AC93" s="285"/>
      <c r="AD93" s="285"/>
      <c r="AE93" s="285">
        <v>1</v>
      </c>
      <c r="AF93" s="285">
        <v>5</v>
      </c>
      <c r="AG93" s="285">
        <v>18</v>
      </c>
      <c r="AH93" s="286"/>
      <c r="AI93" s="286"/>
      <c r="AJ93" s="286"/>
      <c r="AK93" s="286"/>
      <c r="AL93" s="286">
        <v>23</v>
      </c>
      <c r="AM93" s="286"/>
      <c r="AN93" s="286"/>
      <c r="AO93" s="286"/>
      <c r="AP93" s="286">
        <v>115</v>
      </c>
      <c r="AQ93" s="286"/>
      <c r="AR93" s="286"/>
      <c r="AS93" s="286">
        <v>1</v>
      </c>
      <c r="AT93" s="286"/>
      <c r="AU93" s="286"/>
      <c r="AV93" s="286"/>
      <c r="AW93" s="286">
        <v>2</v>
      </c>
      <c r="AX93" s="286">
        <v>4</v>
      </c>
      <c r="AY93" s="286">
        <v>18</v>
      </c>
      <c r="AZ93" s="286"/>
      <c r="BA93" s="286"/>
      <c r="BB93" s="286"/>
      <c r="BC93" s="286"/>
      <c r="BD93" s="286">
        <v>13</v>
      </c>
      <c r="BE93" s="286"/>
      <c r="BF93" s="286"/>
      <c r="BG93" s="286">
        <v>2</v>
      </c>
      <c r="BH93" s="286">
        <v>231</v>
      </c>
      <c r="BI93" s="286">
        <v>1</v>
      </c>
      <c r="BJ93" s="286"/>
      <c r="BK93" s="286">
        <v>1</v>
      </c>
      <c r="BL93" s="286"/>
      <c r="BM93" s="286"/>
      <c r="BN93" s="286">
        <v>4</v>
      </c>
      <c r="BO93" s="286">
        <v>4</v>
      </c>
      <c r="BP93" s="286">
        <v>18</v>
      </c>
      <c r="BQ93" s="286"/>
      <c r="BR93" s="286"/>
      <c r="BS93" s="286"/>
      <c r="BT93" s="286"/>
      <c r="BU93" s="286">
        <v>4</v>
      </c>
      <c r="BV93" s="286">
        <v>4</v>
      </c>
      <c r="BW93" s="286"/>
      <c r="BX93" s="286">
        <v>5</v>
      </c>
      <c r="BY93" s="286">
        <v>40</v>
      </c>
      <c r="BZ93" s="286"/>
      <c r="CA93" s="286"/>
      <c r="CB93" s="286"/>
      <c r="CC93" s="286"/>
      <c r="CD93" s="286"/>
      <c r="CE93" s="286"/>
      <c r="CF93" s="286"/>
      <c r="CG93" s="286"/>
      <c r="CH93" s="286">
        <v>1</v>
      </c>
      <c r="CI93" s="286"/>
      <c r="CJ93" s="286">
        <v>7</v>
      </c>
      <c r="CK93" s="286"/>
      <c r="CL93" s="286">
        <v>9</v>
      </c>
      <c r="CM93" s="143">
        <f t="shared" si="17"/>
        <v>0</v>
      </c>
      <c r="CN93" s="143">
        <f t="shared" si="18"/>
        <v>0</v>
      </c>
      <c r="CO93" s="143">
        <f t="shared" si="19"/>
        <v>0</v>
      </c>
      <c r="CP93" s="143">
        <f t="shared" si="19"/>
        <v>0</v>
      </c>
      <c r="CQ93" s="143">
        <f t="shared" si="20"/>
        <v>62</v>
      </c>
      <c r="CR93" s="143">
        <f t="shared" si="21"/>
        <v>2</v>
      </c>
      <c r="CS93" s="143">
        <f t="shared" si="22"/>
        <v>0</v>
      </c>
      <c r="CT93" s="143">
        <f t="shared" si="23"/>
        <v>2</v>
      </c>
      <c r="CU93" s="143">
        <f t="shared" si="24"/>
        <v>516</v>
      </c>
      <c r="CV93" s="143">
        <f t="shared" si="25"/>
        <v>0</v>
      </c>
      <c r="CW93" s="143">
        <f t="shared" si="26"/>
        <v>4</v>
      </c>
      <c r="CX93" s="143">
        <f t="shared" si="27"/>
        <v>0</v>
      </c>
      <c r="CY93" s="143">
        <f t="shared" si="27"/>
        <v>2</v>
      </c>
      <c r="CZ93" s="143">
        <f t="shared" si="28"/>
        <v>0</v>
      </c>
      <c r="DA93" s="143">
        <f t="shared" si="29"/>
        <v>0</v>
      </c>
      <c r="DB93" s="143">
        <f t="shared" si="30"/>
        <v>0</v>
      </c>
      <c r="DC93" s="143">
        <f t="shared" si="31"/>
        <v>34</v>
      </c>
      <c r="DD93" s="143">
        <f t="shared" si="32"/>
        <v>18</v>
      </c>
      <c r="DE93" s="201">
        <f t="shared" si="33"/>
        <v>85</v>
      </c>
    </row>
    <row r="94" spans="1:109" x14ac:dyDescent="0.3">
      <c r="A94" s="19" t="s">
        <v>229</v>
      </c>
      <c r="B94" s="16" t="s">
        <v>232</v>
      </c>
      <c r="C94" s="283">
        <v>1089</v>
      </c>
      <c r="D94" s="284"/>
      <c r="E94" s="284">
        <v>10</v>
      </c>
      <c r="F94" s="284">
        <v>18</v>
      </c>
      <c r="G94" s="284"/>
      <c r="H94" s="284"/>
      <c r="I94" s="284">
        <v>628</v>
      </c>
      <c r="J94" s="284"/>
      <c r="K94" s="284">
        <v>326</v>
      </c>
      <c r="L94" s="284"/>
      <c r="M94" s="284"/>
      <c r="N94" s="284"/>
      <c r="O94" s="284">
        <v>392</v>
      </c>
      <c r="P94" s="285">
        <v>392</v>
      </c>
      <c r="Q94" s="285"/>
      <c r="R94" s="285"/>
      <c r="S94" s="285">
        <v>2</v>
      </c>
      <c r="T94" s="285">
        <v>4</v>
      </c>
      <c r="U94" s="285">
        <v>1</v>
      </c>
      <c r="V94" s="285">
        <v>6</v>
      </c>
      <c r="W94" s="285">
        <v>68</v>
      </c>
      <c r="X94" s="285">
        <v>509</v>
      </c>
      <c r="Y94" s="285"/>
      <c r="Z94" s="285">
        <v>259</v>
      </c>
      <c r="AA94" s="285"/>
      <c r="AB94" s="285"/>
      <c r="AC94" s="285">
        <v>2</v>
      </c>
      <c r="AD94" s="285"/>
      <c r="AE94" s="285">
        <v>1</v>
      </c>
      <c r="AF94" s="285"/>
      <c r="AG94" s="285">
        <v>30</v>
      </c>
      <c r="AH94" s="286">
        <v>386</v>
      </c>
      <c r="AI94" s="286"/>
      <c r="AJ94" s="286"/>
      <c r="AK94" s="286">
        <v>1</v>
      </c>
      <c r="AL94" s="286">
        <v>4</v>
      </c>
      <c r="AM94" s="286">
        <v>1</v>
      </c>
      <c r="AN94" s="286">
        <v>7</v>
      </c>
      <c r="AO94" s="286">
        <v>124</v>
      </c>
      <c r="AP94" s="286">
        <v>433</v>
      </c>
      <c r="AQ94" s="286">
        <v>321</v>
      </c>
      <c r="AR94" s="286"/>
      <c r="AS94" s="286"/>
      <c r="AT94" s="286">
        <v>1</v>
      </c>
      <c r="AU94" s="286"/>
      <c r="AV94" s="286"/>
      <c r="AW94" s="286">
        <v>9</v>
      </c>
      <c r="AX94" s="286"/>
      <c r="AY94" s="286">
        <v>53</v>
      </c>
      <c r="AZ94" s="286">
        <v>416</v>
      </c>
      <c r="BA94" s="286"/>
      <c r="BB94" s="286"/>
      <c r="BC94" s="286">
        <v>1</v>
      </c>
      <c r="BD94" s="286">
        <v>4</v>
      </c>
      <c r="BE94" s="286">
        <v>39</v>
      </c>
      <c r="BF94" s="286">
        <v>9</v>
      </c>
      <c r="BG94" s="286">
        <v>186</v>
      </c>
      <c r="BH94" s="286">
        <v>499</v>
      </c>
      <c r="BI94" s="286">
        <v>341</v>
      </c>
      <c r="BJ94" s="286"/>
      <c r="BK94" s="286"/>
      <c r="BL94" s="286">
        <v>123</v>
      </c>
      <c r="BM94" s="286"/>
      <c r="BN94" s="286">
        <v>14</v>
      </c>
      <c r="BO94" s="286"/>
      <c r="BP94" s="286">
        <v>166</v>
      </c>
      <c r="BQ94" s="286">
        <v>246</v>
      </c>
      <c r="BR94" s="286"/>
      <c r="BS94" s="286"/>
      <c r="BT94" s="286"/>
      <c r="BU94" s="286">
        <v>23</v>
      </c>
      <c r="BV94" s="286">
        <v>5</v>
      </c>
      <c r="BW94" s="286">
        <v>8</v>
      </c>
      <c r="BX94" s="286">
        <v>119</v>
      </c>
      <c r="BY94" s="286">
        <v>164</v>
      </c>
      <c r="BZ94" s="286"/>
      <c r="CA94" s="286">
        <v>268</v>
      </c>
      <c r="CB94" s="286"/>
      <c r="CC94" s="286"/>
      <c r="CD94" s="286">
        <v>66</v>
      </c>
      <c r="CE94" s="286"/>
      <c r="CF94" s="286"/>
      <c r="CG94" s="286"/>
      <c r="CH94" s="286">
        <v>166</v>
      </c>
      <c r="CI94" s="286"/>
      <c r="CJ94" s="286"/>
      <c r="CK94" s="286"/>
      <c r="CL94" s="286">
        <v>158</v>
      </c>
      <c r="CM94" s="143">
        <f t="shared" si="17"/>
        <v>2529</v>
      </c>
      <c r="CN94" s="143">
        <f t="shared" si="18"/>
        <v>0</v>
      </c>
      <c r="CO94" s="143">
        <f t="shared" si="19"/>
        <v>0</v>
      </c>
      <c r="CP94" s="143">
        <f t="shared" si="19"/>
        <v>14</v>
      </c>
      <c r="CQ94" s="143">
        <f t="shared" si="20"/>
        <v>53</v>
      </c>
      <c r="CR94" s="143">
        <f t="shared" si="21"/>
        <v>41</v>
      </c>
      <c r="CS94" s="143">
        <f t="shared" si="22"/>
        <v>30</v>
      </c>
      <c r="CT94" s="143">
        <f t="shared" si="23"/>
        <v>378</v>
      </c>
      <c r="CU94" s="143">
        <f t="shared" si="24"/>
        <v>2233</v>
      </c>
      <c r="CV94" s="143">
        <f t="shared" si="25"/>
        <v>0</v>
      </c>
      <c r="CW94" s="143">
        <f t="shared" si="26"/>
        <v>1515</v>
      </c>
      <c r="CX94" s="143">
        <f t="shared" si="27"/>
        <v>0</v>
      </c>
      <c r="CY94" s="143">
        <f t="shared" si="27"/>
        <v>0</v>
      </c>
      <c r="CZ94" s="143">
        <f t="shared" si="28"/>
        <v>192</v>
      </c>
      <c r="DA94" s="143">
        <f t="shared" si="29"/>
        <v>0</v>
      </c>
      <c r="DB94" s="143">
        <f t="shared" si="30"/>
        <v>0</v>
      </c>
      <c r="DC94" s="143">
        <f t="shared" si="31"/>
        <v>190</v>
      </c>
      <c r="DD94" s="143">
        <f t="shared" si="32"/>
        <v>0</v>
      </c>
      <c r="DE94" s="201">
        <f t="shared" si="33"/>
        <v>799</v>
      </c>
    </row>
    <row r="95" spans="1:109" x14ac:dyDescent="0.3">
      <c r="A95" s="19" t="s">
        <v>229</v>
      </c>
      <c r="B95" s="16" t="s">
        <v>233</v>
      </c>
      <c r="C95" s="283">
        <v>50</v>
      </c>
      <c r="D95" s="284"/>
      <c r="E95" s="284"/>
      <c r="F95" s="284">
        <v>45</v>
      </c>
      <c r="G95" s="284"/>
      <c r="H95" s="284">
        <v>20</v>
      </c>
      <c r="I95" s="284">
        <v>9</v>
      </c>
      <c r="J95" s="284"/>
      <c r="K95" s="284">
        <v>158</v>
      </c>
      <c r="L95" s="284">
        <v>50</v>
      </c>
      <c r="M95" s="284">
        <v>1</v>
      </c>
      <c r="N95" s="284"/>
      <c r="O95" s="284">
        <v>43</v>
      </c>
      <c r="P95" s="285">
        <v>449</v>
      </c>
      <c r="Q95" s="285"/>
      <c r="R95" s="285"/>
      <c r="S95" s="285"/>
      <c r="T95" s="285">
        <v>35</v>
      </c>
      <c r="U95" s="285">
        <v>1</v>
      </c>
      <c r="V95" s="285">
        <v>90</v>
      </c>
      <c r="W95" s="285">
        <v>80</v>
      </c>
      <c r="X95" s="285">
        <v>59</v>
      </c>
      <c r="Y95" s="285"/>
      <c r="Z95" s="285">
        <v>136</v>
      </c>
      <c r="AA95" s="285"/>
      <c r="AB95" s="285"/>
      <c r="AC95" s="285">
        <v>50</v>
      </c>
      <c r="AD95" s="285"/>
      <c r="AE95" s="285">
        <v>1</v>
      </c>
      <c r="AF95" s="285"/>
      <c r="AG95" s="285">
        <v>39</v>
      </c>
      <c r="AH95" s="286">
        <v>424</v>
      </c>
      <c r="AI95" s="286"/>
      <c r="AJ95" s="286"/>
      <c r="AK95" s="286"/>
      <c r="AL95" s="286">
        <v>42</v>
      </c>
      <c r="AM95" s="286"/>
      <c r="AN95" s="286">
        <v>77</v>
      </c>
      <c r="AO95" s="286">
        <v>157</v>
      </c>
      <c r="AP95" s="286">
        <v>198</v>
      </c>
      <c r="AQ95" s="286">
        <v>197</v>
      </c>
      <c r="AR95" s="286"/>
      <c r="AS95" s="286"/>
      <c r="AT95" s="286">
        <v>53</v>
      </c>
      <c r="AU95" s="286"/>
      <c r="AV95" s="286"/>
      <c r="AW95" s="286">
        <v>3</v>
      </c>
      <c r="AX95" s="286"/>
      <c r="AY95" s="286">
        <v>43</v>
      </c>
      <c r="AZ95" s="286">
        <v>396</v>
      </c>
      <c r="BA95" s="286"/>
      <c r="BB95" s="286"/>
      <c r="BC95" s="286"/>
      <c r="BD95" s="286">
        <v>61</v>
      </c>
      <c r="BE95" s="286">
        <v>44</v>
      </c>
      <c r="BF95" s="286">
        <v>85</v>
      </c>
      <c r="BG95" s="286">
        <v>163</v>
      </c>
      <c r="BH95" s="286">
        <v>271</v>
      </c>
      <c r="BI95" s="286">
        <v>203</v>
      </c>
      <c r="BJ95" s="286"/>
      <c r="BK95" s="286"/>
      <c r="BL95" s="286">
        <v>221</v>
      </c>
      <c r="BM95" s="286"/>
      <c r="BN95" s="286">
        <v>40</v>
      </c>
      <c r="BO95" s="286"/>
      <c r="BP95" s="286">
        <v>435</v>
      </c>
      <c r="BQ95" s="286">
        <v>426</v>
      </c>
      <c r="BR95" s="286"/>
      <c r="BS95" s="286"/>
      <c r="BT95" s="286"/>
      <c r="BU95" s="286">
        <v>53</v>
      </c>
      <c r="BV95" s="286">
        <v>51</v>
      </c>
      <c r="BW95" s="286">
        <v>108</v>
      </c>
      <c r="BX95" s="286">
        <v>163</v>
      </c>
      <c r="BY95" s="286">
        <v>174</v>
      </c>
      <c r="BZ95" s="286"/>
      <c r="CA95" s="286">
        <v>170</v>
      </c>
      <c r="CB95" s="286"/>
      <c r="CC95" s="286"/>
      <c r="CD95" s="286">
        <v>136</v>
      </c>
      <c r="CE95" s="286"/>
      <c r="CF95" s="286"/>
      <c r="CG95" s="286"/>
      <c r="CH95" s="286">
        <v>37</v>
      </c>
      <c r="CI95" s="286"/>
      <c r="CJ95" s="286"/>
      <c r="CK95" s="286"/>
      <c r="CL95" s="286">
        <v>129</v>
      </c>
      <c r="CM95" s="143">
        <f t="shared" si="17"/>
        <v>1745</v>
      </c>
      <c r="CN95" s="143">
        <f t="shared" si="18"/>
        <v>0</v>
      </c>
      <c r="CO95" s="143">
        <f t="shared" si="19"/>
        <v>0</v>
      </c>
      <c r="CP95" s="143">
        <f t="shared" si="19"/>
        <v>0</v>
      </c>
      <c r="CQ95" s="143">
        <f t="shared" si="20"/>
        <v>236</v>
      </c>
      <c r="CR95" s="143">
        <f t="shared" si="21"/>
        <v>45</v>
      </c>
      <c r="CS95" s="143">
        <f t="shared" si="22"/>
        <v>380</v>
      </c>
      <c r="CT95" s="143">
        <f t="shared" si="23"/>
        <v>400</v>
      </c>
      <c r="CU95" s="143">
        <f t="shared" si="24"/>
        <v>711</v>
      </c>
      <c r="CV95" s="143">
        <f t="shared" si="25"/>
        <v>0</v>
      </c>
      <c r="CW95" s="143">
        <f t="shared" si="26"/>
        <v>864</v>
      </c>
      <c r="CX95" s="143">
        <f t="shared" si="27"/>
        <v>0</v>
      </c>
      <c r="CY95" s="143">
        <f t="shared" si="27"/>
        <v>0</v>
      </c>
      <c r="CZ95" s="143">
        <f t="shared" si="28"/>
        <v>510</v>
      </c>
      <c r="DA95" s="143">
        <f t="shared" si="29"/>
        <v>0</v>
      </c>
      <c r="DB95" s="143">
        <f t="shared" si="30"/>
        <v>0</v>
      </c>
      <c r="DC95" s="143">
        <f t="shared" si="31"/>
        <v>82</v>
      </c>
      <c r="DD95" s="143">
        <f t="shared" si="32"/>
        <v>0</v>
      </c>
      <c r="DE95" s="201">
        <f t="shared" si="33"/>
        <v>689</v>
      </c>
    </row>
    <row r="96" spans="1:109" x14ac:dyDescent="0.3">
      <c r="A96" s="19" t="s">
        <v>229</v>
      </c>
      <c r="B96" s="16" t="s">
        <v>235</v>
      </c>
      <c r="C96" s="283"/>
      <c r="D96" s="284"/>
      <c r="E96" s="284"/>
      <c r="F96" s="284">
        <v>31</v>
      </c>
      <c r="G96" s="284"/>
      <c r="H96" s="284">
        <v>50</v>
      </c>
      <c r="I96" s="284">
        <v>9</v>
      </c>
      <c r="J96" s="284"/>
      <c r="K96" s="284">
        <v>222</v>
      </c>
      <c r="L96" s="284">
        <v>1</v>
      </c>
      <c r="M96" s="284">
        <v>1</v>
      </c>
      <c r="N96" s="284">
        <v>1</v>
      </c>
      <c r="O96" s="284">
        <v>30</v>
      </c>
      <c r="P96" s="285">
        <v>4</v>
      </c>
      <c r="Q96" s="285"/>
      <c r="R96" s="285"/>
      <c r="S96" s="285"/>
      <c r="T96" s="285">
        <v>52</v>
      </c>
      <c r="U96" s="285"/>
      <c r="V96" s="285">
        <v>72</v>
      </c>
      <c r="W96" s="285">
        <v>3</v>
      </c>
      <c r="X96" s="285">
        <v>31</v>
      </c>
      <c r="Y96" s="285"/>
      <c r="Z96" s="285">
        <v>223</v>
      </c>
      <c r="AA96" s="285"/>
      <c r="AB96" s="285"/>
      <c r="AC96" s="285">
        <v>2</v>
      </c>
      <c r="AD96" s="285"/>
      <c r="AE96" s="285">
        <v>19</v>
      </c>
      <c r="AF96" s="285"/>
      <c r="AG96" s="285">
        <v>34</v>
      </c>
      <c r="AH96" s="286">
        <v>5</v>
      </c>
      <c r="AI96" s="286"/>
      <c r="AJ96" s="286"/>
      <c r="AK96" s="286"/>
      <c r="AL96" s="286">
        <v>76</v>
      </c>
      <c r="AM96" s="286"/>
      <c r="AN96" s="286">
        <v>74</v>
      </c>
      <c r="AO96" s="286"/>
      <c r="AP96" s="286">
        <v>30</v>
      </c>
      <c r="AQ96" s="286">
        <v>299</v>
      </c>
      <c r="AR96" s="286"/>
      <c r="AS96" s="286"/>
      <c r="AT96" s="286">
        <v>53</v>
      </c>
      <c r="AU96" s="286"/>
      <c r="AV96" s="286"/>
      <c r="AW96" s="286">
        <v>19</v>
      </c>
      <c r="AX96" s="286">
        <v>1</v>
      </c>
      <c r="AY96" s="286">
        <v>63</v>
      </c>
      <c r="AZ96" s="286">
        <v>36</v>
      </c>
      <c r="BA96" s="286"/>
      <c r="BB96" s="286"/>
      <c r="BC96" s="286"/>
      <c r="BD96" s="286">
        <v>71</v>
      </c>
      <c r="BE96" s="286">
        <v>60</v>
      </c>
      <c r="BF96" s="286">
        <v>80</v>
      </c>
      <c r="BG96" s="286"/>
      <c r="BH96" s="286">
        <v>40</v>
      </c>
      <c r="BI96" s="286">
        <v>306</v>
      </c>
      <c r="BJ96" s="286"/>
      <c r="BK96" s="286"/>
      <c r="BL96" s="286">
        <v>19</v>
      </c>
      <c r="BM96" s="286"/>
      <c r="BN96" s="286">
        <v>32</v>
      </c>
      <c r="BO96" s="286">
        <v>1</v>
      </c>
      <c r="BP96" s="286">
        <v>60</v>
      </c>
      <c r="BQ96" s="286">
        <v>73</v>
      </c>
      <c r="BR96" s="286"/>
      <c r="BS96" s="286"/>
      <c r="BT96" s="286"/>
      <c r="BU96" s="286">
        <v>34</v>
      </c>
      <c r="BV96" s="286"/>
      <c r="BW96" s="286">
        <v>107</v>
      </c>
      <c r="BX96" s="286"/>
      <c r="BY96" s="286">
        <v>42</v>
      </c>
      <c r="BZ96" s="286"/>
      <c r="CA96" s="286">
        <v>325</v>
      </c>
      <c r="CB96" s="286"/>
      <c r="CC96" s="286"/>
      <c r="CD96" s="286">
        <v>44</v>
      </c>
      <c r="CE96" s="286"/>
      <c r="CF96" s="286"/>
      <c r="CG96" s="286"/>
      <c r="CH96" s="286">
        <v>33</v>
      </c>
      <c r="CI96" s="286"/>
      <c r="CJ96" s="286"/>
      <c r="CK96" s="286"/>
      <c r="CL96" s="286">
        <v>59</v>
      </c>
      <c r="CM96" s="143">
        <f t="shared" si="17"/>
        <v>118</v>
      </c>
      <c r="CN96" s="143">
        <f t="shared" si="18"/>
        <v>0</v>
      </c>
      <c r="CO96" s="143">
        <f t="shared" si="19"/>
        <v>0</v>
      </c>
      <c r="CP96" s="143">
        <f t="shared" si="19"/>
        <v>0</v>
      </c>
      <c r="CQ96" s="143">
        <f t="shared" si="20"/>
        <v>264</v>
      </c>
      <c r="CR96" s="143">
        <f t="shared" si="21"/>
        <v>60</v>
      </c>
      <c r="CS96" s="143">
        <f t="shared" si="22"/>
        <v>383</v>
      </c>
      <c r="CT96" s="143">
        <f t="shared" si="23"/>
        <v>3</v>
      </c>
      <c r="CU96" s="143">
        <f t="shared" si="24"/>
        <v>152</v>
      </c>
      <c r="CV96" s="143">
        <f t="shared" si="25"/>
        <v>0</v>
      </c>
      <c r="CW96" s="143">
        <f t="shared" si="26"/>
        <v>1375</v>
      </c>
      <c r="CX96" s="143">
        <f t="shared" si="27"/>
        <v>0</v>
      </c>
      <c r="CY96" s="143">
        <f t="shared" si="27"/>
        <v>0</v>
      </c>
      <c r="CZ96" s="143">
        <f t="shared" si="28"/>
        <v>119</v>
      </c>
      <c r="DA96" s="143">
        <f t="shared" si="29"/>
        <v>0</v>
      </c>
      <c r="DB96" s="143">
        <f t="shared" si="30"/>
        <v>0</v>
      </c>
      <c r="DC96" s="143">
        <f t="shared" si="31"/>
        <v>104</v>
      </c>
      <c r="DD96" s="143">
        <f t="shared" si="32"/>
        <v>3</v>
      </c>
      <c r="DE96" s="201">
        <f t="shared" si="33"/>
        <v>246</v>
      </c>
    </row>
    <row r="97" spans="1:109" x14ac:dyDescent="0.3">
      <c r="A97" s="19" t="s">
        <v>229</v>
      </c>
      <c r="B97" s="16" t="s">
        <v>237</v>
      </c>
      <c r="C97" s="283"/>
      <c r="D97" s="284"/>
      <c r="E97" s="284"/>
      <c r="F97" s="284"/>
      <c r="G97" s="284"/>
      <c r="H97" s="284"/>
      <c r="I97" s="284">
        <v>18</v>
      </c>
      <c r="J97" s="284"/>
      <c r="K97" s="284">
        <v>272</v>
      </c>
      <c r="L97" s="284"/>
      <c r="M97" s="284"/>
      <c r="N97" s="284"/>
      <c r="O97" s="284">
        <v>1</v>
      </c>
      <c r="P97" s="285"/>
      <c r="Q97" s="285"/>
      <c r="R97" s="285"/>
      <c r="S97" s="285">
        <v>1</v>
      </c>
      <c r="T97" s="285">
        <v>1</v>
      </c>
      <c r="U97" s="285"/>
      <c r="V97" s="285"/>
      <c r="W97" s="285">
        <v>3</v>
      </c>
      <c r="X97" s="285">
        <v>288</v>
      </c>
      <c r="Y97" s="285"/>
      <c r="Z97" s="285">
        <v>253</v>
      </c>
      <c r="AA97" s="285"/>
      <c r="AB97" s="285"/>
      <c r="AC97" s="285"/>
      <c r="AD97" s="285"/>
      <c r="AE97" s="285"/>
      <c r="AF97" s="285"/>
      <c r="AG97" s="285">
        <v>1</v>
      </c>
      <c r="AH97" s="286">
        <v>34</v>
      </c>
      <c r="AI97" s="286"/>
      <c r="AJ97" s="286"/>
      <c r="AK97" s="286">
        <v>6</v>
      </c>
      <c r="AL97" s="286">
        <v>2</v>
      </c>
      <c r="AM97" s="286"/>
      <c r="AN97" s="286"/>
      <c r="AO97" s="286"/>
      <c r="AP97" s="286">
        <v>17</v>
      </c>
      <c r="AQ97" s="286">
        <v>280</v>
      </c>
      <c r="AR97" s="286"/>
      <c r="AS97" s="286"/>
      <c r="AT97" s="286"/>
      <c r="AU97" s="286"/>
      <c r="AV97" s="286"/>
      <c r="AW97" s="286"/>
      <c r="AX97" s="286"/>
      <c r="AY97" s="286">
        <v>16</v>
      </c>
      <c r="AZ97" s="286">
        <v>78</v>
      </c>
      <c r="BA97" s="286"/>
      <c r="BB97" s="286"/>
      <c r="BC97" s="286">
        <v>6</v>
      </c>
      <c r="BD97" s="286">
        <v>1</v>
      </c>
      <c r="BE97" s="286">
        <v>18</v>
      </c>
      <c r="BF97" s="286"/>
      <c r="BG97" s="286"/>
      <c r="BH97" s="286">
        <v>22</v>
      </c>
      <c r="BI97" s="286">
        <v>279</v>
      </c>
      <c r="BJ97" s="286"/>
      <c r="BK97" s="286"/>
      <c r="BL97" s="286">
        <v>2</v>
      </c>
      <c r="BM97" s="286"/>
      <c r="BN97" s="286">
        <v>1</v>
      </c>
      <c r="BO97" s="286"/>
      <c r="BP97" s="286">
        <v>26</v>
      </c>
      <c r="BQ97" s="286">
        <v>91</v>
      </c>
      <c r="BR97" s="286"/>
      <c r="BS97" s="286"/>
      <c r="BT97" s="286"/>
      <c r="BU97" s="286">
        <v>2</v>
      </c>
      <c r="BV97" s="286">
        <v>1</v>
      </c>
      <c r="BW97" s="286"/>
      <c r="BX97" s="286">
        <v>1</v>
      </c>
      <c r="BY97" s="286">
        <v>15</v>
      </c>
      <c r="BZ97" s="286"/>
      <c r="CA97" s="286">
        <v>271</v>
      </c>
      <c r="CB97" s="286"/>
      <c r="CC97" s="286"/>
      <c r="CD97" s="286">
        <v>2</v>
      </c>
      <c r="CE97" s="286">
        <v>1</v>
      </c>
      <c r="CF97" s="286"/>
      <c r="CG97" s="286"/>
      <c r="CH97" s="286">
        <v>2</v>
      </c>
      <c r="CI97" s="286"/>
      <c r="CJ97" s="286"/>
      <c r="CK97" s="286"/>
      <c r="CL97" s="286"/>
      <c r="CM97" s="143">
        <f t="shared" si="17"/>
        <v>203</v>
      </c>
      <c r="CN97" s="143">
        <f t="shared" si="18"/>
        <v>0</v>
      </c>
      <c r="CO97" s="143">
        <f t="shared" si="19"/>
        <v>0</v>
      </c>
      <c r="CP97" s="143">
        <f t="shared" si="19"/>
        <v>13</v>
      </c>
      <c r="CQ97" s="143">
        <f t="shared" si="20"/>
        <v>6</v>
      </c>
      <c r="CR97" s="143">
        <f t="shared" si="21"/>
        <v>18</v>
      </c>
      <c r="CS97" s="143">
        <f t="shared" si="22"/>
        <v>0</v>
      </c>
      <c r="CT97" s="143">
        <f t="shared" si="23"/>
        <v>3</v>
      </c>
      <c r="CU97" s="143">
        <f t="shared" si="24"/>
        <v>360</v>
      </c>
      <c r="CV97" s="143">
        <f t="shared" si="25"/>
        <v>0</v>
      </c>
      <c r="CW97" s="143">
        <f t="shared" si="26"/>
        <v>1355</v>
      </c>
      <c r="CX97" s="143">
        <f t="shared" si="27"/>
        <v>0</v>
      </c>
      <c r="CY97" s="143">
        <f t="shared" si="27"/>
        <v>0</v>
      </c>
      <c r="CZ97" s="143">
        <f t="shared" si="28"/>
        <v>4</v>
      </c>
      <c r="DA97" s="143">
        <f t="shared" si="29"/>
        <v>0</v>
      </c>
      <c r="DB97" s="143">
        <f t="shared" si="30"/>
        <v>0</v>
      </c>
      <c r="DC97" s="143">
        <f t="shared" si="31"/>
        <v>3</v>
      </c>
      <c r="DD97" s="143">
        <f t="shared" si="32"/>
        <v>0</v>
      </c>
      <c r="DE97" s="201">
        <f t="shared" si="33"/>
        <v>44</v>
      </c>
    </row>
    <row r="98" spans="1:109" x14ac:dyDescent="0.3">
      <c r="A98" s="19" t="s">
        <v>229</v>
      </c>
      <c r="B98" s="16" t="s">
        <v>239</v>
      </c>
      <c r="C98" s="283"/>
      <c r="D98" s="284"/>
      <c r="E98" s="284"/>
      <c r="F98" s="284"/>
      <c r="G98" s="284"/>
      <c r="H98" s="284"/>
      <c r="I98" s="284">
        <v>2</v>
      </c>
      <c r="J98" s="284"/>
      <c r="K98" s="284"/>
      <c r="L98" s="284"/>
      <c r="M98" s="284"/>
      <c r="N98" s="284"/>
      <c r="O98" s="284">
        <v>18</v>
      </c>
      <c r="P98" s="285"/>
      <c r="Q98" s="285"/>
      <c r="R98" s="285"/>
      <c r="S98" s="285">
        <v>3</v>
      </c>
      <c r="T98" s="285"/>
      <c r="U98" s="285"/>
      <c r="V98" s="285"/>
      <c r="W98" s="285"/>
      <c r="X98" s="285">
        <v>4</v>
      </c>
      <c r="Y98" s="285"/>
      <c r="Z98" s="285">
        <v>164</v>
      </c>
      <c r="AA98" s="285"/>
      <c r="AB98" s="285"/>
      <c r="AC98" s="285"/>
      <c r="AD98" s="285"/>
      <c r="AE98" s="285"/>
      <c r="AF98" s="285"/>
      <c r="AG98" s="285">
        <v>18</v>
      </c>
      <c r="AH98" s="286">
        <v>32</v>
      </c>
      <c r="AI98" s="286"/>
      <c r="AJ98" s="286"/>
      <c r="AK98" s="286">
        <v>3</v>
      </c>
      <c r="AL98" s="286">
        <v>1</v>
      </c>
      <c r="AM98" s="286"/>
      <c r="AN98" s="286"/>
      <c r="AO98" s="286"/>
      <c r="AP98" s="286">
        <v>3</v>
      </c>
      <c r="AQ98" s="286">
        <v>172</v>
      </c>
      <c r="AR98" s="286"/>
      <c r="AS98" s="286"/>
      <c r="AT98" s="286"/>
      <c r="AU98" s="286"/>
      <c r="AV98" s="286"/>
      <c r="AW98" s="286"/>
      <c r="AX98" s="286"/>
      <c r="AY98" s="286">
        <v>18</v>
      </c>
      <c r="AZ98" s="286">
        <v>69</v>
      </c>
      <c r="BA98" s="286"/>
      <c r="BB98" s="286"/>
      <c r="BC98" s="286">
        <v>3</v>
      </c>
      <c r="BD98" s="286">
        <v>1</v>
      </c>
      <c r="BE98" s="286">
        <v>33</v>
      </c>
      <c r="BF98" s="286"/>
      <c r="BG98" s="286"/>
      <c r="BH98" s="286">
        <v>4</v>
      </c>
      <c r="BI98" s="286">
        <v>166</v>
      </c>
      <c r="BJ98" s="286"/>
      <c r="BK98" s="286"/>
      <c r="BL98" s="286">
        <v>2</v>
      </c>
      <c r="BM98" s="286"/>
      <c r="BN98" s="286"/>
      <c r="BO98" s="286"/>
      <c r="BP98" s="286"/>
      <c r="BQ98" s="286">
        <v>99</v>
      </c>
      <c r="BR98" s="286"/>
      <c r="BS98" s="286"/>
      <c r="BT98" s="286"/>
      <c r="BU98" s="286">
        <v>2</v>
      </c>
      <c r="BV98" s="286"/>
      <c r="BW98" s="286"/>
      <c r="BX98" s="286"/>
      <c r="BY98" s="286">
        <v>3</v>
      </c>
      <c r="BZ98" s="286"/>
      <c r="CA98" s="286">
        <v>150</v>
      </c>
      <c r="CB98" s="286"/>
      <c r="CC98" s="286"/>
      <c r="CD98" s="286">
        <v>6</v>
      </c>
      <c r="CE98" s="286"/>
      <c r="CF98" s="286"/>
      <c r="CG98" s="286"/>
      <c r="CH98" s="286"/>
      <c r="CI98" s="286"/>
      <c r="CJ98" s="286"/>
      <c r="CK98" s="286"/>
      <c r="CL98" s="286"/>
      <c r="CM98" s="143">
        <f t="shared" si="17"/>
        <v>200</v>
      </c>
      <c r="CN98" s="143">
        <f t="shared" si="18"/>
        <v>0</v>
      </c>
      <c r="CO98" s="143">
        <f t="shared" si="19"/>
        <v>0</v>
      </c>
      <c r="CP98" s="143">
        <f t="shared" si="19"/>
        <v>9</v>
      </c>
      <c r="CQ98" s="143">
        <f t="shared" si="20"/>
        <v>4</v>
      </c>
      <c r="CR98" s="143">
        <f t="shared" si="21"/>
        <v>33</v>
      </c>
      <c r="CS98" s="143">
        <f t="shared" si="22"/>
        <v>0</v>
      </c>
      <c r="CT98" s="143">
        <f t="shared" si="23"/>
        <v>0</v>
      </c>
      <c r="CU98" s="143">
        <f t="shared" si="24"/>
        <v>16</v>
      </c>
      <c r="CV98" s="143">
        <f t="shared" si="25"/>
        <v>0</v>
      </c>
      <c r="CW98" s="143">
        <f t="shared" si="26"/>
        <v>652</v>
      </c>
      <c r="CX98" s="143">
        <f t="shared" si="27"/>
        <v>0</v>
      </c>
      <c r="CY98" s="143">
        <f t="shared" si="27"/>
        <v>0</v>
      </c>
      <c r="CZ98" s="143">
        <f t="shared" si="28"/>
        <v>8</v>
      </c>
      <c r="DA98" s="143">
        <f t="shared" si="29"/>
        <v>0</v>
      </c>
      <c r="DB98" s="143">
        <f t="shared" si="30"/>
        <v>0</v>
      </c>
      <c r="DC98" s="143">
        <f t="shared" si="31"/>
        <v>0</v>
      </c>
      <c r="DD98" s="143">
        <f t="shared" si="32"/>
        <v>0</v>
      </c>
      <c r="DE98" s="201">
        <f t="shared" si="33"/>
        <v>54</v>
      </c>
    </row>
    <row r="99" spans="1:109" x14ac:dyDescent="0.3">
      <c r="A99" s="19" t="s">
        <v>229</v>
      </c>
      <c r="B99" s="16" t="s">
        <v>241</v>
      </c>
      <c r="C99" s="283">
        <v>56</v>
      </c>
      <c r="D99" s="284"/>
      <c r="E99" s="284"/>
      <c r="F99" s="284">
        <v>53</v>
      </c>
      <c r="G99" s="284"/>
      <c r="H99" s="284">
        <v>29</v>
      </c>
      <c r="I99" s="284">
        <v>27</v>
      </c>
      <c r="J99" s="284"/>
      <c r="K99" s="284"/>
      <c r="L99" s="284">
        <v>76</v>
      </c>
      <c r="M99" s="284"/>
      <c r="N99" s="284"/>
      <c r="O99" s="284">
        <v>49</v>
      </c>
      <c r="P99" s="285">
        <v>55</v>
      </c>
      <c r="Q99" s="285"/>
      <c r="R99" s="285"/>
      <c r="S99" s="285"/>
      <c r="T99" s="285">
        <v>29</v>
      </c>
      <c r="U99" s="285"/>
      <c r="V99" s="285">
        <v>27</v>
      </c>
      <c r="W99" s="285"/>
      <c r="X99" s="285">
        <v>7</v>
      </c>
      <c r="Y99" s="285"/>
      <c r="Z99" s="285">
        <v>60</v>
      </c>
      <c r="AA99" s="285"/>
      <c r="AB99" s="285"/>
      <c r="AC99" s="285">
        <v>81</v>
      </c>
      <c r="AD99" s="285"/>
      <c r="AE99" s="285"/>
      <c r="AF99" s="285"/>
      <c r="AG99" s="285">
        <v>58</v>
      </c>
      <c r="AH99" s="286">
        <v>19</v>
      </c>
      <c r="AI99" s="286"/>
      <c r="AJ99" s="286"/>
      <c r="AK99" s="286"/>
      <c r="AL99" s="286">
        <v>41</v>
      </c>
      <c r="AM99" s="286"/>
      <c r="AN99" s="286">
        <v>14</v>
      </c>
      <c r="AO99" s="286"/>
      <c r="AP99" s="286">
        <v>45</v>
      </c>
      <c r="AQ99" s="286">
        <v>150</v>
      </c>
      <c r="AR99" s="286"/>
      <c r="AS99" s="286"/>
      <c r="AT99" s="286">
        <v>28</v>
      </c>
      <c r="AU99" s="286"/>
      <c r="AV99" s="286"/>
      <c r="AW99" s="286"/>
      <c r="AX99" s="286"/>
      <c r="AY99" s="286">
        <v>46</v>
      </c>
      <c r="AZ99" s="286">
        <v>19</v>
      </c>
      <c r="BA99" s="286"/>
      <c r="BB99" s="286"/>
      <c r="BC99" s="286"/>
      <c r="BD99" s="286">
        <v>48</v>
      </c>
      <c r="BE99" s="286">
        <v>56</v>
      </c>
      <c r="BF99" s="286">
        <v>19</v>
      </c>
      <c r="BG99" s="286">
        <v>20</v>
      </c>
      <c r="BH99" s="286">
        <v>49</v>
      </c>
      <c r="BI99" s="286">
        <v>148</v>
      </c>
      <c r="BJ99" s="286"/>
      <c r="BK99" s="286"/>
      <c r="BL99" s="286">
        <v>16</v>
      </c>
      <c r="BM99" s="286"/>
      <c r="BN99" s="286"/>
      <c r="BO99" s="286"/>
      <c r="BP99" s="286">
        <v>16</v>
      </c>
      <c r="BQ99" s="286">
        <v>68</v>
      </c>
      <c r="BR99" s="286"/>
      <c r="BS99" s="286"/>
      <c r="BT99" s="286"/>
      <c r="BU99" s="286">
        <v>33</v>
      </c>
      <c r="BV99" s="286"/>
      <c r="BW99" s="286">
        <v>10</v>
      </c>
      <c r="BX99" s="286">
        <v>20</v>
      </c>
      <c r="BY99" s="286">
        <v>47</v>
      </c>
      <c r="BZ99" s="286"/>
      <c r="CA99" s="286">
        <v>152</v>
      </c>
      <c r="CB99" s="286"/>
      <c r="CC99" s="286"/>
      <c r="CD99" s="286">
        <v>16</v>
      </c>
      <c r="CE99" s="286"/>
      <c r="CF99" s="286"/>
      <c r="CG99" s="286"/>
      <c r="CH99" s="286">
        <v>1</v>
      </c>
      <c r="CI99" s="286"/>
      <c r="CJ99" s="286"/>
      <c r="CK99" s="286"/>
      <c r="CL99" s="286">
        <v>18</v>
      </c>
      <c r="CM99" s="143">
        <f t="shared" si="17"/>
        <v>217</v>
      </c>
      <c r="CN99" s="143">
        <f t="shared" si="18"/>
        <v>0</v>
      </c>
      <c r="CO99" s="143">
        <f t="shared" si="19"/>
        <v>0</v>
      </c>
      <c r="CP99" s="143">
        <f t="shared" si="19"/>
        <v>0</v>
      </c>
      <c r="CQ99" s="143">
        <f t="shared" si="20"/>
        <v>204</v>
      </c>
      <c r="CR99" s="143">
        <f t="shared" si="21"/>
        <v>56</v>
      </c>
      <c r="CS99" s="143">
        <f t="shared" si="22"/>
        <v>99</v>
      </c>
      <c r="CT99" s="143">
        <f t="shared" si="23"/>
        <v>20</v>
      </c>
      <c r="CU99" s="143">
        <f t="shared" si="24"/>
        <v>175</v>
      </c>
      <c r="CV99" s="143">
        <f t="shared" si="25"/>
        <v>0</v>
      </c>
      <c r="CW99" s="143">
        <f t="shared" si="26"/>
        <v>510</v>
      </c>
      <c r="CX99" s="143">
        <f t="shared" si="27"/>
        <v>0</v>
      </c>
      <c r="CY99" s="143">
        <f t="shared" si="27"/>
        <v>0</v>
      </c>
      <c r="CZ99" s="143">
        <f t="shared" si="28"/>
        <v>217</v>
      </c>
      <c r="DA99" s="143">
        <f t="shared" si="29"/>
        <v>0</v>
      </c>
      <c r="DB99" s="143">
        <f t="shared" si="30"/>
        <v>0</v>
      </c>
      <c r="DC99" s="143">
        <f t="shared" si="31"/>
        <v>1</v>
      </c>
      <c r="DD99" s="143">
        <f t="shared" si="32"/>
        <v>0</v>
      </c>
      <c r="DE99" s="201">
        <f t="shared" si="33"/>
        <v>187</v>
      </c>
    </row>
    <row r="100" spans="1:109" x14ac:dyDescent="0.3">
      <c r="A100" s="19" t="s">
        <v>229</v>
      </c>
      <c r="B100" s="16" t="s">
        <v>245</v>
      </c>
      <c r="C100" s="283">
        <v>1</v>
      </c>
      <c r="D100" s="284"/>
      <c r="E100" s="284"/>
      <c r="F100" s="284"/>
      <c r="G100" s="284"/>
      <c r="H100" s="284"/>
      <c r="I100" s="284">
        <v>53</v>
      </c>
      <c r="J100" s="284"/>
      <c r="K100" s="284"/>
      <c r="L100" s="284"/>
      <c r="M100" s="284"/>
      <c r="N100" s="284"/>
      <c r="O100" s="284">
        <v>3</v>
      </c>
      <c r="P100" s="285">
        <v>26</v>
      </c>
      <c r="Q100" s="285"/>
      <c r="R100" s="285"/>
      <c r="S100" s="285"/>
      <c r="T100" s="285">
        <v>1</v>
      </c>
      <c r="U100" s="285"/>
      <c r="V100" s="285"/>
      <c r="W100" s="285">
        <v>3</v>
      </c>
      <c r="X100" s="285">
        <v>50</v>
      </c>
      <c r="Y100" s="285"/>
      <c r="Z100" s="285">
        <v>131</v>
      </c>
      <c r="AA100" s="285"/>
      <c r="AB100" s="285"/>
      <c r="AC100" s="285"/>
      <c r="AD100" s="285"/>
      <c r="AE100" s="285"/>
      <c r="AF100" s="285"/>
      <c r="AG100" s="285">
        <v>3</v>
      </c>
      <c r="AH100" s="286">
        <v>20</v>
      </c>
      <c r="AI100" s="286"/>
      <c r="AJ100" s="286"/>
      <c r="AK100" s="286"/>
      <c r="AL100" s="286">
        <v>21</v>
      </c>
      <c r="AM100" s="286"/>
      <c r="AN100" s="286"/>
      <c r="AO100" s="286"/>
      <c r="AP100" s="286">
        <v>89</v>
      </c>
      <c r="AQ100" s="286">
        <v>128</v>
      </c>
      <c r="AR100" s="286"/>
      <c r="AS100" s="286"/>
      <c r="AT100" s="286"/>
      <c r="AU100" s="286"/>
      <c r="AV100" s="286"/>
      <c r="AW100" s="286">
        <v>1</v>
      </c>
      <c r="AX100" s="286"/>
      <c r="AY100" s="286">
        <v>3</v>
      </c>
      <c r="AZ100" s="286">
        <v>57</v>
      </c>
      <c r="BA100" s="286"/>
      <c r="BB100" s="286"/>
      <c r="BC100" s="286"/>
      <c r="BD100" s="286">
        <v>21</v>
      </c>
      <c r="BE100" s="286">
        <v>6</v>
      </c>
      <c r="BF100" s="286">
        <v>1</v>
      </c>
      <c r="BG100" s="286">
        <v>43</v>
      </c>
      <c r="BH100" s="286">
        <v>92</v>
      </c>
      <c r="BI100" s="286">
        <v>127</v>
      </c>
      <c r="BJ100" s="286"/>
      <c r="BK100" s="286"/>
      <c r="BL100" s="286">
        <v>2</v>
      </c>
      <c r="BM100" s="286"/>
      <c r="BN100" s="286">
        <v>1</v>
      </c>
      <c r="BO100" s="286"/>
      <c r="BP100" s="286"/>
      <c r="BQ100" s="286">
        <v>123</v>
      </c>
      <c r="BR100" s="286"/>
      <c r="BS100" s="286"/>
      <c r="BT100" s="286"/>
      <c r="BU100" s="286">
        <v>63</v>
      </c>
      <c r="BV100" s="286">
        <v>3</v>
      </c>
      <c r="BW100" s="286">
        <v>1</v>
      </c>
      <c r="BX100" s="286">
        <v>43</v>
      </c>
      <c r="BY100" s="286">
        <v>13</v>
      </c>
      <c r="BZ100" s="286"/>
      <c r="CA100" s="286">
        <v>128</v>
      </c>
      <c r="CB100" s="286"/>
      <c r="CC100" s="286"/>
      <c r="CD100" s="286">
        <v>2</v>
      </c>
      <c r="CE100" s="286"/>
      <c r="CF100" s="286"/>
      <c r="CG100" s="286"/>
      <c r="CH100" s="286">
        <v>2</v>
      </c>
      <c r="CI100" s="286"/>
      <c r="CJ100" s="286"/>
      <c r="CK100" s="286"/>
      <c r="CL100" s="286">
        <v>1</v>
      </c>
      <c r="CM100" s="143">
        <f t="shared" si="17"/>
        <v>227</v>
      </c>
      <c r="CN100" s="143">
        <f t="shared" si="18"/>
        <v>0</v>
      </c>
      <c r="CO100" s="143">
        <f t="shared" si="19"/>
        <v>0</v>
      </c>
      <c r="CP100" s="143">
        <f t="shared" si="19"/>
        <v>0</v>
      </c>
      <c r="CQ100" s="143">
        <f t="shared" si="20"/>
        <v>106</v>
      </c>
      <c r="CR100" s="143">
        <f t="shared" si="21"/>
        <v>6</v>
      </c>
      <c r="CS100" s="143">
        <f t="shared" si="22"/>
        <v>2</v>
      </c>
      <c r="CT100" s="143">
        <f t="shared" si="23"/>
        <v>46</v>
      </c>
      <c r="CU100" s="143">
        <f t="shared" si="24"/>
        <v>297</v>
      </c>
      <c r="CV100" s="143">
        <f t="shared" si="25"/>
        <v>0</v>
      </c>
      <c r="CW100" s="143">
        <f t="shared" si="26"/>
        <v>514</v>
      </c>
      <c r="CX100" s="143">
        <f t="shared" si="27"/>
        <v>0</v>
      </c>
      <c r="CY100" s="143">
        <f t="shared" si="27"/>
        <v>0</v>
      </c>
      <c r="CZ100" s="143">
        <f t="shared" si="28"/>
        <v>4</v>
      </c>
      <c r="DA100" s="143">
        <f t="shared" si="29"/>
        <v>0</v>
      </c>
      <c r="DB100" s="143">
        <f t="shared" si="30"/>
        <v>0</v>
      </c>
      <c r="DC100" s="143">
        <f t="shared" si="31"/>
        <v>4</v>
      </c>
      <c r="DD100" s="143">
        <f t="shared" si="32"/>
        <v>0</v>
      </c>
      <c r="DE100" s="201">
        <f t="shared" si="33"/>
        <v>10</v>
      </c>
    </row>
    <row r="101" spans="1:109" x14ac:dyDescent="0.3">
      <c r="A101" s="19" t="s">
        <v>229</v>
      </c>
      <c r="B101" s="16" t="s">
        <v>246</v>
      </c>
      <c r="C101" s="283"/>
      <c r="D101" s="284"/>
      <c r="E101" s="284"/>
      <c r="F101" s="284">
        <v>30</v>
      </c>
      <c r="G101" s="284"/>
      <c r="H101" s="284"/>
      <c r="I101" s="284">
        <v>64</v>
      </c>
      <c r="J101" s="284"/>
      <c r="K101" s="284"/>
      <c r="L101" s="284"/>
      <c r="M101" s="284"/>
      <c r="N101" s="284"/>
      <c r="O101" s="284"/>
      <c r="P101" s="285"/>
      <c r="Q101" s="285"/>
      <c r="R101" s="285"/>
      <c r="S101" s="285"/>
      <c r="T101" s="285">
        <v>30</v>
      </c>
      <c r="U101" s="285"/>
      <c r="V101" s="285"/>
      <c r="W101" s="285">
        <v>6</v>
      </c>
      <c r="X101" s="285">
        <v>42</v>
      </c>
      <c r="Y101" s="285"/>
      <c r="Z101" s="285">
        <v>46</v>
      </c>
      <c r="AA101" s="285"/>
      <c r="AB101" s="285"/>
      <c r="AC101" s="285"/>
      <c r="AD101" s="285"/>
      <c r="AE101" s="285"/>
      <c r="AF101" s="285"/>
      <c r="AG101" s="285"/>
      <c r="AH101" s="286">
        <v>8</v>
      </c>
      <c r="AI101" s="286"/>
      <c r="AJ101" s="286"/>
      <c r="AK101" s="286"/>
      <c r="AL101" s="286">
        <v>16</v>
      </c>
      <c r="AM101" s="286"/>
      <c r="AN101" s="286"/>
      <c r="AO101" s="286">
        <v>2</v>
      </c>
      <c r="AP101" s="286">
        <v>75</v>
      </c>
      <c r="AQ101" s="286">
        <v>73</v>
      </c>
      <c r="AR101" s="286"/>
      <c r="AS101" s="286"/>
      <c r="AT101" s="286"/>
      <c r="AU101" s="286"/>
      <c r="AV101" s="286"/>
      <c r="AW101" s="286">
        <v>2</v>
      </c>
      <c r="AX101" s="286"/>
      <c r="AY101" s="286"/>
      <c r="AZ101" s="286">
        <v>16</v>
      </c>
      <c r="BA101" s="286"/>
      <c r="BB101" s="286"/>
      <c r="BC101" s="286"/>
      <c r="BD101" s="286">
        <v>16</v>
      </c>
      <c r="BE101" s="286">
        <v>5</v>
      </c>
      <c r="BF101" s="286"/>
      <c r="BG101" s="286">
        <v>2</v>
      </c>
      <c r="BH101" s="286">
        <v>75</v>
      </c>
      <c r="BI101" s="286">
        <v>69</v>
      </c>
      <c r="BJ101" s="286"/>
      <c r="BK101" s="286"/>
      <c r="BL101" s="286">
        <v>2</v>
      </c>
      <c r="BM101" s="286"/>
      <c r="BN101" s="286">
        <v>3</v>
      </c>
      <c r="BO101" s="286"/>
      <c r="BP101" s="286"/>
      <c r="BQ101" s="286">
        <v>67</v>
      </c>
      <c r="BR101" s="286"/>
      <c r="BS101" s="286"/>
      <c r="BT101" s="286">
        <v>1</v>
      </c>
      <c r="BU101" s="286">
        <v>17</v>
      </c>
      <c r="BV101" s="286"/>
      <c r="BW101" s="286">
        <v>1</v>
      </c>
      <c r="BX101" s="286">
        <v>2</v>
      </c>
      <c r="BY101" s="286">
        <v>61</v>
      </c>
      <c r="BZ101" s="286"/>
      <c r="CA101" s="286">
        <v>118</v>
      </c>
      <c r="CB101" s="286"/>
      <c r="CC101" s="286"/>
      <c r="CD101" s="286">
        <v>4</v>
      </c>
      <c r="CE101" s="286"/>
      <c r="CF101" s="286"/>
      <c r="CG101" s="286"/>
      <c r="CH101" s="286">
        <v>9</v>
      </c>
      <c r="CI101" s="286"/>
      <c r="CJ101" s="286"/>
      <c r="CK101" s="286"/>
      <c r="CL101" s="286">
        <v>39</v>
      </c>
      <c r="CM101" s="143">
        <f t="shared" si="17"/>
        <v>91</v>
      </c>
      <c r="CN101" s="143">
        <f t="shared" si="18"/>
        <v>0</v>
      </c>
      <c r="CO101" s="143">
        <f t="shared" si="19"/>
        <v>0</v>
      </c>
      <c r="CP101" s="143">
        <f t="shared" si="19"/>
        <v>1</v>
      </c>
      <c r="CQ101" s="143">
        <f t="shared" si="20"/>
        <v>109</v>
      </c>
      <c r="CR101" s="143">
        <f t="shared" si="21"/>
        <v>5</v>
      </c>
      <c r="CS101" s="143">
        <f t="shared" si="22"/>
        <v>1</v>
      </c>
      <c r="CT101" s="143">
        <f t="shared" si="23"/>
        <v>10</v>
      </c>
      <c r="CU101" s="143">
        <f t="shared" si="24"/>
        <v>317</v>
      </c>
      <c r="CV101" s="143">
        <f t="shared" si="25"/>
        <v>0</v>
      </c>
      <c r="CW101" s="143">
        <f t="shared" si="26"/>
        <v>306</v>
      </c>
      <c r="CX101" s="143">
        <f t="shared" si="27"/>
        <v>0</v>
      </c>
      <c r="CY101" s="143">
        <f t="shared" si="27"/>
        <v>0</v>
      </c>
      <c r="CZ101" s="143">
        <f t="shared" si="28"/>
        <v>6</v>
      </c>
      <c r="DA101" s="143">
        <f t="shared" si="29"/>
        <v>0</v>
      </c>
      <c r="DB101" s="143">
        <f t="shared" si="30"/>
        <v>0</v>
      </c>
      <c r="DC101" s="143">
        <f t="shared" si="31"/>
        <v>14</v>
      </c>
      <c r="DD101" s="143">
        <f t="shared" si="32"/>
        <v>0</v>
      </c>
      <c r="DE101" s="201">
        <f t="shared" si="33"/>
        <v>39</v>
      </c>
    </row>
    <row r="102" spans="1:109" x14ac:dyDescent="0.3">
      <c r="A102" s="19" t="s">
        <v>229</v>
      </c>
      <c r="B102" s="16" t="s">
        <v>248</v>
      </c>
      <c r="C102" s="283"/>
      <c r="D102" s="284"/>
      <c r="E102" s="284"/>
      <c r="F102" s="284"/>
      <c r="G102" s="284"/>
      <c r="H102" s="284"/>
      <c r="I102" s="284">
        <v>122</v>
      </c>
      <c r="J102" s="284"/>
      <c r="K102" s="284"/>
      <c r="L102" s="284"/>
      <c r="M102" s="284"/>
      <c r="N102" s="284"/>
      <c r="O102" s="284"/>
      <c r="P102" s="285"/>
      <c r="Q102" s="285"/>
      <c r="R102" s="285"/>
      <c r="S102" s="285"/>
      <c r="T102" s="285">
        <v>1</v>
      </c>
      <c r="U102" s="285"/>
      <c r="V102" s="285"/>
      <c r="W102" s="285"/>
      <c r="X102" s="285">
        <v>138</v>
      </c>
      <c r="Y102" s="285"/>
      <c r="Z102" s="285"/>
      <c r="AA102" s="285"/>
      <c r="AB102" s="285"/>
      <c r="AC102" s="285"/>
      <c r="AD102" s="285"/>
      <c r="AE102" s="285"/>
      <c r="AF102" s="285"/>
      <c r="AG102" s="285"/>
      <c r="AH102" s="286">
        <v>3</v>
      </c>
      <c r="AI102" s="286"/>
      <c r="AJ102" s="286"/>
      <c r="AK102" s="286"/>
      <c r="AL102" s="286">
        <v>2</v>
      </c>
      <c r="AM102" s="286"/>
      <c r="AN102" s="286"/>
      <c r="AO102" s="286"/>
      <c r="AP102" s="286">
        <v>187</v>
      </c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>
        <v>3</v>
      </c>
      <c r="BA102" s="286"/>
      <c r="BB102" s="286"/>
      <c r="BC102" s="286"/>
      <c r="BD102" s="286">
        <v>1</v>
      </c>
      <c r="BE102" s="286"/>
      <c r="BF102" s="286"/>
      <c r="BG102" s="286"/>
      <c r="BH102" s="286">
        <v>188</v>
      </c>
      <c r="BI102" s="286"/>
      <c r="BJ102" s="286"/>
      <c r="BK102" s="286"/>
      <c r="BL102" s="286">
        <v>2</v>
      </c>
      <c r="BM102" s="286"/>
      <c r="BN102" s="286"/>
      <c r="BO102" s="286"/>
      <c r="BP102" s="286"/>
      <c r="BQ102" s="286">
        <v>3</v>
      </c>
      <c r="BR102" s="286"/>
      <c r="BS102" s="286"/>
      <c r="BT102" s="286"/>
      <c r="BU102" s="286">
        <v>2</v>
      </c>
      <c r="BV102" s="286"/>
      <c r="BW102" s="286"/>
      <c r="BX102" s="286">
        <v>1</v>
      </c>
      <c r="BY102" s="286">
        <v>202</v>
      </c>
      <c r="BZ102" s="286"/>
      <c r="CA102" s="286"/>
      <c r="CB102" s="286"/>
      <c r="CC102" s="286"/>
      <c r="CD102" s="286">
        <v>2</v>
      </c>
      <c r="CE102" s="286"/>
      <c r="CF102" s="286"/>
      <c r="CG102" s="286"/>
      <c r="CH102" s="286"/>
      <c r="CI102" s="286"/>
      <c r="CJ102" s="286"/>
      <c r="CK102" s="286"/>
      <c r="CL102" s="286"/>
      <c r="CM102" s="143">
        <f t="shared" si="17"/>
        <v>9</v>
      </c>
      <c r="CN102" s="143">
        <f t="shared" si="18"/>
        <v>0</v>
      </c>
      <c r="CO102" s="143">
        <f t="shared" si="19"/>
        <v>0</v>
      </c>
      <c r="CP102" s="143">
        <f t="shared" si="19"/>
        <v>0</v>
      </c>
      <c r="CQ102" s="143">
        <f t="shared" si="20"/>
        <v>6</v>
      </c>
      <c r="CR102" s="143">
        <f t="shared" si="21"/>
        <v>0</v>
      </c>
      <c r="CS102" s="143">
        <f t="shared" si="22"/>
        <v>0</v>
      </c>
      <c r="CT102" s="143">
        <f t="shared" si="23"/>
        <v>0</v>
      </c>
      <c r="CU102" s="143">
        <f t="shared" si="24"/>
        <v>837</v>
      </c>
      <c r="CV102" s="143">
        <f t="shared" si="25"/>
        <v>0</v>
      </c>
      <c r="CW102" s="143">
        <f t="shared" si="26"/>
        <v>0</v>
      </c>
      <c r="CX102" s="143">
        <f t="shared" si="27"/>
        <v>0</v>
      </c>
      <c r="CY102" s="143">
        <f t="shared" si="27"/>
        <v>0</v>
      </c>
      <c r="CZ102" s="143">
        <f t="shared" si="28"/>
        <v>4</v>
      </c>
      <c r="DA102" s="143">
        <f t="shared" si="29"/>
        <v>0</v>
      </c>
      <c r="DB102" s="143">
        <f t="shared" si="30"/>
        <v>0</v>
      </c>
      <c r="DC102" s="143">
        <f t="shared" si="31"/>
        <v>0</v>
      </c>
      <c r="DD102" s="143">
        <f t="shared" si="32"/>
        <v>0</v>
      </c>
      <c r="DE102" s="201">
        <f t="shared" si="33"/>
        <v>0</v>
      </c>
    </row>
    <row r="103" spans="1:109" x14ac:dyDescent="0.3">
      <c r="A103" s="19" t="s">
        <v>229</v>
      </c>
      <c r="B103" s="16" t="s">
        <v>250</v>
      </c>
      <c r="C103" s="283">
        <v>1</v>
      </c>
      <c r="D103" s="284"/>
      <c r="E103" s="284">
        <v>3</v>
      </c>
      <c r="F103" s="284">
        <v>1</v>
      </c>
      <c r="G103" s="284"/>
      <c r="H103" s="284"/>
      <c r="I103" s="284">
        <v>124</v>
      </c>
      <c r="J103" s="284"/>
      <c r="K103" s="284">
        <v>143</v>
      </c>
      <c r="L103" s="284"/>
      <c r="M103" s="284"/>
      <c r="N103" s="284"/>
      <c r="O103" s="284"/>
      <c r="P103" s="285">
        <v>350</v>
      </c>
      <c r="Q103" s="285"/>
      <c r="R103" s="285"/>
      <c r="S103" s="285"/>
      <c r="T103" s="285">
        <v>1</v>
      </c>
      <c r="U103" s="285"/>
      <c r="V103" s="285"/>
      <c r="W103" s="285">
        <v>59</v>
      </c>
      <c r="X103" s="285">
        <v>136</v>
      </c>
      <c r="Y103" s="285"/>
      <c r="Z103" s="285">
        <v>155</v>
      </c>
      <c r="AA103" s="285"/>
      <c r="AB103" s="285"/>
      <c r="AC103" s="285"/>
      <c r="AD103" s="285"/>
      <c r="AE103" s="285"/>
      <c r="AF103" s="285"/>
      <c r="AG103" s="285"/>
      <c r="AH103" s="286">
        <v>407</v>
      </c>
      <c r="AI103" s="286"/>
      <c r="AJ103" s="286"/>
      <c r="AK103" s="286"/>
      <c r="AL103" s="286">
        <v>2</v>
      </c>
      <c r="AM103" s="286"/>
      <c r="AN103" s="286"/>
      <c r="AO103" s="286">
        <v>113</v>
      </c>
      <c r="AP103" s="286">
        <v>184</v>
      </c>
      <c r="AQ103" s="286">
        <v>173</v>
      </c>
      <c r="AR103" s="286"/>
      <c r="AS103" s="286"/>
      <c r="AT103" s="286"/>
      <c r="AU103" s="286"/>
      <c r="AV103" s="286"/>
      <c r="AW103" s="286"/>
      <c r="AX103" s="286"/>
      <c r="AY103" s="286"/>
      <c r="AZ103" s="286">
        <v>442</v>
      </c>
      <c r="BA103" s="286"/>
      <c r="BB103" s="286"/>
      <c r="BC103" s="286"/>
      <c r="BD103" s="286">
        <v>2</v>
      </c>
      <c r="BE103" s="286">
        <v>2</v>
      </c>
      <c r="BF103" s="286"/>
      <c r="BG103" s="286">
        <v>132</v>
      </c>
      <c r="BH103" s="286">
        <v>257</v>
      </c>
      <c r="BI103" s="286">
        <v>172</v>
      </c>
      <c r="BJ103" s="286"/>
      <c r="BK103" s="286"/>
      <c r="BL103" s="286">
        <v>148</v>
      </c>
      <c r="BM103" s="286"/>
      <c r="BN103" s="286"/>
      <c r="BO103" s="286"/>
      <c r="BP103" s="286">
        <v>146</v>
      </c>
      <c r="BQ103" s="286">
        <v>421</v>
      </c>
      <c r="BR103" s="286"/>
      <c r="BS103" s="286"/>
      <c r="BT103" s="286"/>
      <c r="BU103" s="286">
        <v>2</v>
      </c>
      <c r="BV103" s="286"/>
      <c r="BW103" s="286"/>
      <c r="BX103" s="286">
        <v>132</v>
      </c>
      <c r="BY103" s="286">
        <v>134</v>
      </c>
      <c r="BZ103" s="286"/>
      <c r="CA103" s="286">
        <v>179</v>
      </c>
      <c r="CB103" s="286"/>
      <c r="CC103" s="286"/>
      <c r="CD103" s="286">
        <v>74</v>
      </c>
      <c r="CE103" s="286"/>
      <c r="CF103" s="286"/>
      <c r="CG103" s="286"/>
      <c r="CH103" s="286">
        <v>1</v>
      </c>
      <c r="CI103" s="286"/>
      <c r="CJ103" s="286"/>
      <c r="CK103" s="286"/>
      <c r="CL103" s="286">
        <v>72</v>
      </c>
      <c r="CM103" s="143">
        <f t="shared" si="17"/>
        <v>1621</v>
      </c>
      <c r="CN103" s="143">
        <f t="shared" si="18"/>
        <v>0</v>
      </c>
      <c r="CO103" s="143">
        <f t="shared" si="19"/>
        <v>0</v>
      </c>
      <c r="CP103" s="143">
        <f t="shared" si="19"/>
        <v>3</v>
      </c>
      <c r="CQ103" s="143">
        <f t="shared" si="20"/>
        <v>8</v>
      </c>
      <c r="CR103" s="143">
        <f t="shared" si="21"/>
        <v>2</v>
      </c>
      <c r="CS103" s="143">
        <f t="shared" si="22"/>
        <v>0</v>
      </c>
      <c r="CT103" s="143">
        <f t="shared" si="23"/>
        <v>304</v>
      </c>
      <c r="CU103" s="143">
        <f t="shared" si="24"/>
        <v>835</v>
      </c>
      <c r="CV103" s="143">
        <f t="shared" si="25"/>
        <v>0</v>
      </c>
      <c r="CW103" s="143">
        <f t="shared" si="26"/>
        <v>822</v>
      </c>
      <c r="CX103" s="143">
        <f t="shared" si="27"/>
        <v>0</v>
      </c>
      <c r="CY103" s="143">
        <f t="shared" si="27"/>
        <v>0</v>
      </c>
      <c r="CZ103" s="143">
        <f t="shared" si="28"/>
        <v>222</v>
      </c>
      <c r="DA103" s="143">
        <f t="shared" si="29"/>
        <v>0</v>
      </c>
      <c r="DB103" s="143">
        <f t="shared" si="30"/>
        <v>0</v>
      </c>
      <c r="DC103" s="143">
        <f t="shared" si="31"/>
        <v>1</v>
      </c>
      <c r="DD103" s="143">
        <f t="shared" si="32"/>
        <v>0</v>
      </c>
      <c r="DE103" s="201">
        <f t="shared" si="33"/>
        <v>218</v>
      </c>
    </row>
    <row r="104" spans="1:109" x14ac:dyDescent="0.3">
      <c r="A104" s="19" t="s">
        <v>229</v>
      </c>
      <c r="B104" s="16" t="s">
        <v>252</v>
      </c>
      <c r="C104" s="283">
        <v>6</v>
      </c>
      <c r="D104" s="284"/>
      <c r="E104" s="284"/>
      <c r="F104" s="284"/>
      <c r="G104" s="284"/>
      <c r="H104" s="284"/>
      <c r="I104" s="284">
        <v>162</v>
      </c>
      <c r="J104" s="284"/>
      <c r="K104" s="284">
        <v>6</v>
      </c>
      <c r="L104" s="284"/>
      <c r="M104" s="284"/>
      <c r="N104" s="284"/>
      <c r="O104" s="284"/>
      <c r="P104" s="285">
        <v>24</v>
      </c>
      <c r="Q104" s="285"/>
      <c r="R104" s="285"/>
      <c r="S104" s="285"/>
      <c r="T104" s="285"/>
      <c r="U104" s="285"/>
      <c r="V104" s="285">
        <v>3</v>
      </c>
      <c r="W104" s="285"/>
      <c r="X104" s="285">
        <v>203</v>
      </c>
      <c r="Y104" s="285"/>
      <c r="Z104" s="285">
        <v>3</v>
      </c>
      <c r="AA104" s="285"/>
      <c r="AB104" s="285"/>
      <c r="AC104" s="285"/>
      <c r="AD104" s="285"/>
      <c r="AE104" s="285"/>
      <c r="AF104" s="285"/>
      <c r="AG104" s="285"/>
      <c r="AH104" s="286">
        <v>22</v>
      </c>
      <c r="AI104" s="286"/>
      <c r="AJ104" s="286"/>
      <c r="AK104" s="286"/>
      <c r="AL104" s="286">
        <v>1</v>
      </c>
      <c r="AM104" s="286"/>
      <c r="AN104" s="286">
        <v>3</v>
      </c>
      <c r="AO104" s="286"/>
      <c r="AP104" s="286">
        <v>204</v>
      </c>
      <c r="AQ104" s="286">
        <v>4</v>
      </c>
      <c r="AR104" s="286"/>
      <c r="AS104" s="286"/>
      <c r="AT104" s="286"/>
      <c r="AU104" s="286"/>
      <c r="AV104" s="286"/>
      <c r="AW104" s="286"/>
      <c r="AX104" s="286"/>
      <c r="AY104" s="286"/>
      <c r="AZ104" s="286">
        <v>23</v>
      </c>
      <c r="BA104" s="286"/>
      <c r="BB104" s="286"/>
      <c r="BC104" s="286"/>
      <c r="BD104" s="286">
        <v>1</v>
      </c>
      <c r="BE104" s="286">
        <v>1</v>
      </c>
      <c r="BF104" s="286">
        <v>3</v>
      </c>
      <c r="BG104" s="286"/>
      <c r="BH104" s="286">
        <v>209</v>
      </c>
      <c r="BI104" s="286">
        <v>10</v>
      </c>
      <c r="BJ104" s="286"/>
      <c r="BK104" s="286"/>
      <c r="BL104" s="286">
        <v>2</v>
      </c>
      <c r="BM104" s="286"/>
      <c r="BN104" s="286"/>
      <c r="BO104" s="286"/>
      <c r="BP104" s="286"/>
      <c r="BQ104" s="286">
        <v>15</v>
      </c>
      <c r="BR104" s="286"/>
      <c r="BS104" s="286"/>
      <c r="BT104" s="286">
        <v>1</v>
      </c>
      <c r="BU104" s="286">
        <v>23</v>
      </c>
      <c r="BV104" s="286">
        <v>3</v>
      </c>
      <c r="BW104" s="286">
        <v>6</v>
      </c>
      <c r="BX104" s="286"/>
      <c r="BY104" s="286">
        <v>212</v>
      </c>
      <c r="BZ104" s="286"/>
      <c r="CA104" s="286">
        <v>59</v>
      </c>
      <c r="CB104" s="286"/>
      <c r="CC104" s="286">
        <v>1</v>
      </c>
      <c r="CD104" s="286">
        <v>8</v>
      </c>
      <c r="CE104" s="286"/>
      <c r="CF104" s="286"/>
      <c r="CG104" s="286"/>
      <c r="CH104" s="286">
        <v>6</v>
      </c>
      <c r="CI104" s="286"/>
      <c r="CJ104" s="286"/>
      <c r="CK104" s="286"/>
      <c r="CL104" s="286">
        <v>1</v>
      </c>
      <c r="CM104" s="143">
        <f t="shared" si="17"/>
        <v>90</v>
      </c>
      <c r="CN104" s="143">
        <f t="shared" si="18"/>
        <v>0</v>
      </c>
      <c r="CO104" s="143">
        <f t="shared" si="19"/>
        <v>0</v>
      </c>
      <c r="CP104" s="143">
        <f t="shared" si="19"/>
        <v>1</v>
      </c>
      <c r="CQ104" s="143">
        <f t="shared" si="20"/>
        <v>25</v>
      </c>
      <c r="CR104" s="143">
        <f t="shared" si="21"/>
        <v>1</v>
      </c>
      <c r="CS104" s="143">
        <f t="shared" si="22"/>
        <v>15</v>
      </c>
      <c r="CT104" s="143">
        <f t="shared" si="23"/>
        <v>0</v>
      </c>
      <c r="CU104" s="143">
        <f t="shared" si="24"/>
        <v>990</v>
      </c>
      <c r="CV104" s="143">
        <f t="shared" si="25"/>
        <v>0</v>
      </c>
      <c r="CW104" s="143">
        <f t="shared" si="26"/>
        <v>82</v>
      </c>
      <c r="CX104" s="143">
        <f t="shared" si="27"/>
        <v>0</v>
      </c>
      <c r="CY104" s="143">
        <f t="shared" si="27"/>
        <v>0</v>
      </c>
      <c r="CZ104" s="143">
        <f t="shared" si="28"/>
        <v>10</v>
      </c>
      <c r="DA104" s="143">
        <f t="shared" si="29"/>
        <v>0</v>
      </c>
      <c r="DB104" s="143">
        <f t="shared" si="30"/>
        <v>0</v>
      </c>
      <c r="DC104" s="143">
        <f t="shared" si="31"/>
        <v>6</v>
      </c>
      <c r="DD104" s="143">
        <f t="shared" si="32"/>
        <v>0</v>
      </c>
      <c r="DE104" s="201">
        <f t="shared" si="33"/>
        <v>1</v>
      </c>
    </row>
    <row r="105" spans="1:109" x14ac:dyDescent="0.3">
      <c r="A105" s="19" t="s">
        <v>229</v>
      </c>
      <c r="B105" s="16" t="s">
        <v>256</v>
      </c>
      <c r="C105" s="283">
        <v>387</v>
      </c>
      <c r="D105" s="284"/>
      <c r="E105" s="284">
        <v>9</v>
      </c>
      <c r="F105" s="284">
        <v>24</v>
      </c>
      <c r="G105" s="284"/>
      <c r="H105" s="284"/>
      <c r="I105" s="284">
        <v>108</v>
      </c>
      <c r="J105" s="284"/>
      <c r="K105" s="284">
        <v>96</v>
      </c>
      <c r="L105" s="284"/>
      <c r="M105" s="284"/>
      <c r="N105" s="284"/>
      <c r="O105" s="284">
        <v>166</v>
      </c>
      <c r="P105" s="285"/>
      <c r="Q105" s="285"/>
      <c r="R105" s="285"/>
      <c r="S105" s="285">
        <v>1</v>
      </c>
      <c r="T105" s="285"/>
      <c r="U105" s="285"/>
      <c r="V105" s="285"/>
      <c r="W105" s="285">
        <v>1</v>
      </c>
      <c r="X105" s="285">
        <v>7</v>
      </c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6">
        <v>6</v>
      </c>
      <c r="AI105" s="286"/>
      <c r="AJ105" s="286"/>
      <c r="AK105" s="286">
        <v>2</v>
      </c>
      <c r="AL105" s="286">
        <v>1</v>
      </c>
      <c r="AM105" s="286"/>
      <c r="AN105" s="286"/>
      <c r="AO105" s="286"/>
      <c r="AP105" s="286">
        <v>7</v>
      </c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>
        <v>3</v>
      </c>
      <c r="BA105" s="286"/>
      <c r="BB105" s="286"/>
      <c r="BC105" s="286">
        <v>1</v>
      </c>
      <c r="BD105" s="286">
        <v>1</v>
      </c>
      <c r="BE105" s="286"/>
      <c r="BF105" s="286"/>
      <c r="BG105" s="286"/>
      <c r="BH105" s="286">
        <v>9</v>
      </c>
      <c r="BI105" s="286"/>
      <c r="BJ105" s="286"/>
      <c r="BK105" s="286"/>
      <c r="BL105" s="286">
        <v>2</v>
      </c>
      <c r="BM105" s="286"/>
      <c r="BN105" s="286"/>
      <c r="BO105" s="286"/>
      <c r="BP105" s="286"/>
      <c r="BQ105" s="286">
        <v>12</v>
      </c>
      <c r="BR105" s="286"/>
      <c r="BS105" s="286"/>
      <c r="BT105" s="286"/>
      <c r="BU105" s="286">
        <v>2</v>
      </c>
      <c r="BV105" s="286"/>
      <c r="BW105" s="286"/>
      <c r="BX105" s="286"/>
      <c r="BY105" s="286">
        <v>7</v>
      </c>
      <c r="BZ105" s="286"/>
      <c r="CA105" s="286"/>
      <c r="CB105" s="286"/>
      <c r="CC105" s="286"/>
      <c r="CD105" s="286">
        <v>2</v>
      </c>
      <c r="CE105" s="286"/>
      <c r="CF105" s="286"/>
      <c r="CG105" s="286"/>
      <c r="CH105" s="286"/>
      <c r="CI105" s="286"/>
      <c r="CJ105" s="286"/>
      <c r="CK105" s="286"/>
      <c r="CL105" s="286"/>
      <c r="CM105" s="143">
        <f t="shared" si="17"/>
        <v>408</v>
      </c>
      <c r="CN105" s="143">
        <f t="shared" si="18"/>
        <v>0</v>
      </c>
      <c r="CO105" s="143">
        <f t="shared" si="19"/>
        <v>0</v>
      </c>
      <c r="CP105" s="143">
        <f t="shared" si="19"/>
        <v>13</v>
      </c>
      <c r="CQ105" s="143">
        <f t="shared" si="20"/>
        <v>28</v>
      </c>
      <c r="CR105" s="143">
        <f t="shared" si="21"/>
        <v>0</v>
      </c>
      <c r="CS105" s="143">
        <f t="shared" si="22"/>
        <v>0</v>
      </c>
      <c r="CT105" s="143">
        <f t="shared" si="23"/>
        <v>1</v>
      </c>
      <c r="CU105" s="143">
        <f t="shared" si="24"/>
        <v>138</v>
      </c>
      <c r="CV105" s="143">
        <f t="shared" si="25"/>
        <v>0</v>
      </c>
      <c r="CW105" s="143">
        <f t="shared" si="26"/>
        <v>96</v>
      </c>
      <c r="CX105" s="143">
        <f t="shared" si="27"/>
        <v>0</v>
      </c>
      <c r="CY105" s="143">
        <f t="shared" si="27"/>
        <v>0</v>
      </c>
      <c r="CZ105" s="143">
        <f t="shared" si="28"/>
        <v>4</v>
      </c>
      <c r="DA105" s="143">
        <f t="shared" si="29"/>
        <v>0</v>
      </c>
      <c r="DB105" s="143">
        <f t="shared" si="30"/>
        <v>0</v>
      </c>
      <c r="DC105" s="143">
        <f t="shared" si="31"/>
        <v>0</v>
      </c>
      <c r="DD105" s="143">
        <f t="shared" si="32"/>
        <v>0</v>
      </c>
      <c r="DE105" s="201">
        <f t="shared" si="33"/>
        <v>166</v>
      </c>
    </row>
    <row r="106" spans="1:109" x14ac:dyDescent="0.3">
      <c r="A106" s="19" t="s">
        <v>229</v>
      </c>
      <c r="B106" s="16" t="s">
        <v>257</v>
      </c>
      <c r="C106" s="283"/>
      <c r="D106" s="284"/>
      <c r="E106" s="284"/>
      <c r="F106" s="284"/>
      <c r="G106" s="284"/>
      <c r="H106" s="284"/>
      <c r="I106" s="284">
        <v>5</v>
      </c>
      <c r="J106" s="284"/>
      <c r="K106" s="284"/>
      <c r="L106" s="284"/>
      <c r="M106" s="284"/>
      <c r="N106" s="284"/>
      <c r="O106" s="284"/>
      <c r="P106" s="285"/>
      <c r="Q106" s="285"/>
      <c r="R106" s="285"/>
      <c r="S106" s="285"/>
      <c r="T106" s="285"/>
      <c r="U106" s="285"/>
      <c r="V106" s="285"/>
      <c r="W106" s="285"/>
      <c r="X106" s="285">
        <v>5</v>
      </c>
      <c r="Y106" s="285"/>
      <c r="Z106" s="285">
        <v>24</v>
      </c>
      <c r="AA106" s="285"/>
      <c r="AB106" s="285"/>
      <c r="AC106" s="285"/>
      <c r="AD106" s="285"/>
      <c r="AE106" s="285"/>
      <c r="AF106" s="285">
        <v>1</v>
      </c>
      <c r="AG106" s="285"/>
      <c r="AH106" s="286"/>
      <c r="AI106" s="286"/>
      <c r="AJ106" s="286"/>
      <c r="AK106" s="286"/>
      <c r="AL106" s="286">
        <v>11</v>
      </c>
      <c r="AM106" s="286"/>
      <c r="AN106" s="286"/>
      <c r="AO106" s="286"/>
      <c r="AP106" s="286">
        <v>7</v>
      </c>
      <c r="AQ106" s="286">
        <v>44</v>
      </c>
      <c r="AR106" s="286"/>
      <c r="AS106" s="286"/>
      <c r="AT106" s="286"/>
      <c r="AU106" s="286"/>
      <c r="AV106" s="286"/>
      <c r="AW106" s="286">
        <v>22</v>
      </c>
      <c r="AX106" s="286"/>
      <c r="AY106" s="286"/>
      <c r="AZ106" s="286">
        <v>2</v>
      </c>
      <c r="BA106" s="286"/>
      <c r="BB106" s="286"/>
      <c r="BC106" s="286"/>
      <c r="BD106" s="286">
        <v>11</v>
      </c>
      <c r="BE106" s="286">
        <v>2</v>
      </c>
      <c r="BF106" s="286"/>
      <c r="BG106" s="286">
        <v>20</v>
      </c>
      <c r="BH106" s="286">
        <v>7</v>
      </c>
      <c r="BI106" s="286">
        <v>43</v>
      </c>
      <c r="BJ106" s="286"/>
      <c r="BK106" s="286"/>
      <c r="BL106" s="286">
        <v>2</v>
      </c>
      <c r="BM106" s="286"/>
      <c r="BN106" s="286">
        <v>21</v>
      </c>
      <c r="BO106" s="286"/>
      <c r="BP106" s="286"/>
      <c r="BQ106" s="286">
        <v>2</v>
      </c>
      <c r="BR106" s="286"/>
      <c r="BS106" s="286"/>
      <c r="BT106" s="286"/>
      <c r="BU106" s="286">
        <v>2</v>
      </c>
      <c r="BV106" s="286"/>
      <c r="BW106" s="286"/>
      <c r="BX106" s="286">
        <v>20</v>
      </c>
      <c r="BY106" s="286">
        <v>7</v>
      </c>
      <c r="BZ106" s="286"/>
      <c r="CA106" s="286">
        <v>20</v>
      </c>
      <c r="CB106" s="286"/>
      <c r="CC106" s="286"/>
      <c r="CD106" s="286">
        <v>2</v>
      </c>
      <c r="CE106" s="286"/>
      <c r="CF106" s="286"/>
      <c r="CG106" s="286"/>
      <c r="CH106" s="286">
        <v>1</v>
      </c>
      <c r="CI106" s="286"/>
      <c r="CJ106" s="286"/>
      <c r="CK106" s="286"/>
      <c r="CL106" s="286"/>
      <c r="CM106" s="143">
        <f t="shared" si="17"/>
        <v>4</v>
      </c>
      <c r="CN106" s="143">
        <f t="shared" si="18"/>
        <v>0</v>
      </c>
      <c r="CO106" s="143">
        <f t="shared" si="19"/>
        <v>0</v>
      </c>
      <c r="CP106" s="143">
        <f t="shared" si="19"/>
        <v>0</v>
      </c>
      <c r="CQ106" s="143">
        <f t="shared" si="20"/>
        <v>24</v>
      </c>
      <c r="CR106" s="143">
        <f t="shared" si="21"/>
        <v>2</v>
      </c>
      <c r="CS106" s="143">
        <f t="shared" si="22"/>
        <v>0</v>
      </c>
      <c r="CT106" s="143">
        <f t="shared" si="23"/>
        <v>20</v>
      </c>
      <c r="CU106" s="143">
        <f t="shared" si="24"/>
        <v>31</v>
      </c>
      <c r="CV106" s="143">
        <f t="shared" si="25"/>
        <v>0</v>
      </c>
      <c r="CW106" s="143">
        <f t="shared" si="26"/>
        <v>131</v>
      </c>
      <c r="CX106" s="143">
        <f t="shared" si="27"/>
        <v>0</v>
      </c>
      <c r="CY106" s="143">
        <f t="shared" si="27"/>
        <v>0</v>
      </c>
      <c r="CZ106" s="143">
        <f t="shared" si="28"/>
        <v>4</v>
      </c>
      <c r="DA106" s="143">
        <f t="shared" si="29"/>
        <v>0</v>
      </c>
      <c r="DB106" s="143">
        <f t="shared" si="30"/>
        <v>0</v>
      </c>
      <c r="DC106" s="143">
        <f t="shared" si="31"/>
        <v>44</v>
      </c>
      <c r="DD106" s="143">
        <f t="shared" si="32"/>
        <v>1</v>
      </c>
      <c r="DE106" s="201">
        <f t="shared" si="33"/>
        <v>0</v>
      </c>
    </row>
    <row r="107" spans="1:109" x14ac:dyDescent="0.3">
      <c r="A107" s="19" t="s">
        <v>229</v>
      </c>
      <c r="B107" s="16" t="s">
        <v>259</v>
      </c>
      <c r="C107" s="283">
        <v>32</v>
      </c>
      <c r="D107" s="284"/>
      <c r="E107" s="284">
        <v>32</v>
      </c>
      <c r="F107" s="284"/>
      <c r="G107" s="284"/>
      <c r="H107" s="284"/>
      <c r="I107" s="284">
        <v>189</v>
      </c>
      <c r="J107" s="284"/>
      <c r="K107" s="284">
        <v>20</v>
      </c>
      <c r="L107" s="284"/>
      <c r="M107" s="284"/>
      <c r="N107" s="284"/>
      <c r="O107" s="284"/>
      <c r="P107" s="285">
        <v>34</v>
      </c>
      <c r="Q107" s="285"/>
      <c r="R107" s="285"/>
      <c r="S107" s="285">
        <v>32</v>
      </c>
      <c r="T107" s="285"/>
      <c r="U107" s="285"/>
      <c r="V107" s="285"/>
      <c r="W107" s="285"/>
      <c r="X107" s="285">
        <v>240</v>
      </c>
      <c r="Y107" s="285"/>
      <c r="Z107" s="285"/>
      <c r="AA107" s="285"/>
      <c r="AB107" s="285"/>
      <c r="AC107" s="285">
        <v>1</v>
      </c>
      <c r="AD107" s="285"/>
      <c r="AE107" s="285"/>
      <c r="AF107" s="285"/>
      <c r="AG107" s="285"/>
      <c r="AH107" s="286">
        <v>32</v>
      </c>
      <c r="AI107" s="286"/>
      <c r="AJ107" s="286"/>
      <c r="AK107" s="286">
        <v>32</v>
      </c>
      <c r="AL107" s="286">
        <v>1</v>
      </c>
      <c r="AM107" s="286"/>
      <c r="AN107" s="286"/>
      <c r="AO107" s="286"/>
      <c r="AP107" s="286">
        <v>242</v>
      </c>
      <c r="AQ107" s="286"/>
      <c r="AR107" s="286"/>
      <c r="AS107" s="286"/>
      <c r="AT107" s="286">
        <v>1</v>
      </c>
      <c r="AU107" s="286"/>
      <c r="AV107" s="286"/>
      <c r="AW107" s="286"/>
      <c r="AX107" s="286"/>
      <c r="AY107" s="286"/>
      <c r="AZ107" s="286"/>
      <c r="BA107" s="286"/>
      <c r="BB107" s="286"/>
      <c r="BC107" s="286">
        <v>1</v>
      </c>
      <c r="BD107" s="286">
        <v>1</v>
      </c>
      <c r="BE107" s="286"/>
      <c r="BF107" s="286"/>
      <c r="BG107" s="286"/>
      <c r="BH107" s="286">
        <v>252</v>
      </c>
      <c r="BI107" s="286"/>
      <c r="BJ107" s="286"/>
      <c r="BK107" s="286"/>
      <c r="BL107" s="286">
        <v>2</v>
      </c>
      <c r="BM107" s="286"/>
      <c r="BN107" s="286"/>
      <c r="BO107" s="286"/>
      <c r="BP107" s="286"/>
      <c r="BQ107" s="286"/>
      <c r="BR107" s="286"/>
      <c r="BS107" s="286"/>
      <c r="BT107" s="286"/>
      <c r="BU107" s="286">
        <v>2</v>
      </c>
      <c r="BV107" s="286"/>
      <c r="BW107" s="286"/>
      <c r="BX107" s="286"/>
      <c r="BY107" s="286">
        <v>250</v>
      </c>
      <c r="BZ107" s="286"/>
      <c r="CA107" s="286"/>
      <c r="CB107" s="286"/>
      <c r="CC107" s="286"/>
      <c r="CD107" s="286">
        <v>2</v>
      </c>
      <c r="CE107" s="286"/>
      <c r="CF107" s="286"/>
      <c r="CG107" s="286"/>
      <c r="CH107" s="286"/>
      <c r="CI107" s="286"/>
      <c r="CJ107" s="286"/>
      <c r="CK107" s="286"/>
      <c r="CL107" s="286"/>
      <c r="CM107" s="143">
        <f t="shared" si="17"/>
        <v>98</v>
      </c>
      <c r="CN107" s="143">
        <f t="shared" si="18"/>
        <v>0</v>
      </c>
      <c r="CO107" s="143">
        <f t="shared" si="19"/>
        <v>0</v>
      </c>
      <c r="CP107" s="143">
        <f t="shared" si="19"/>
        <v>97</v>
      </c>
      <c r="CQ107" s="143">
        <f t="shared" si="20"/>
        <v>4</v>
      </c>
      <c r="CR107" s="143">
        <f t="shared" si="21"/>
        <v>0</v>
      </c>
      <c r="CS107" s="143">
        <f t="shared" si="22"/>
        <v>0</v>
      </c>
      <c r="CT107" s="143">
        <f t="shared" si="23"/>
        <v>0</v>
      </c>
      <c r="CU107" s="143">
        <f t="shared" si="24"/>
        <v>1173</v>
      </c>
      <c r="CV107" s="143">
        <f t="shared" si="25"/>
        <v>0</v>
      </c>
      <c r="CW107" s="143">
        <f t="shared" si="26"/>
        <v>20</v>
      </c>
      <c r="CX107" s="143">
        <f t="shared" si="27"/>
        <v>0</v>
      </c>
      <c r="CY107" s="143">
        <f t="shared" si="27"/>
        <v>0</v>
      </c>
      <c r="CZ107" s="143">
        <f t="shared" si="28"/>
        <v>6</v>
      </c>
      <c r="DA107" s="143">
        <f t="shared" si="29"/>
        <v>0</v>
      </c>
      <c r="DB107" s="143">
        <f t="shared" si="30"/>
        <v>0</v>
      </c>
      <c r="DC107" s="143">
        <f t="shared" si="31"/>
        <v>0</v>
      </c>
      <c r="DD107" s="143">
        <f t="shared" si="32"/>
        <v>0</v>
      </c>
      <c r="DE107" s="201">
        <f t="shared" si="33"/>
        <v>0</v>
      </c>
    </row>
    <row r="108" spans="1:109" x14ac:dyDescent="0.3">
      <c r="A108" s="19" t="s">
        <v>229</v>
      </c>
      <c r="B108" s="16" t="s">
        <v>261</v>
      </c>
      <c r="C108" s="283">
        <v>132</v>
      </c>
      <c r="D108" s="284"/>
      <c r="E108" s="284">
        <v>10</v>
      </c>
      <c r="F108" s="284"/>
      <c r="G108" s="284"/>
      <c r="H108" s="284"/>
      <c r="I108" s="284">
        <v>31</v>
      </c>
      <c r="J108" s="284"/>
      <c r="K108" s="284">
        <v>30</v>
      </c>
      <c r="L108" s="284"/>
      <c r="M108" s="284"/>
      <c r="N108" s="284"/>
      <c r="O108" s="284">
        <v>80</v>
      </c>
      <c r="P108" s="285"/>
      <c r="Q108" s="285"/>
      <c r="R108" s="285"/>
      <c r="S108" s="285"/>
      <c r="T108" s="285"/>
      <c r="U108" s="285"/>
      <c r="V108" s="285"/>
      <c r="W108" s="285">
        <v>1</v>
      </c>
      <c r="X108" s="285">
        <v>2</v>
      </c>
      <c r="Y108" s="285"/>
      <c r="Z108" s="285">
        <v>68</v>
      </c>
      <c r="AA108" s="285"/>
      <c r="AB108" s="285"/>
      <c r="AC108" s="285"/>
      <c r="AD108" s="285"/>
      <c r="AE108" s="285"/>
      <c r="AF108" s="285"/>
      <c r="AG108" s="285"/>
      <c r="AH108" s="286"/>
      <c r="AI108" s="286"/>
      <c r="AJ108" s="286"/>
      <c r="AK108" s="286"/>
      <c r="AL108" s="286">
        <v>1</v>
      </c>
      <c r="AM108" s="286"/>
      <c r="AN108" s="286"/>
      <c r="AO108" s="286"/>
      <c r="AP108" s="286">
        <v>3</v>
      </c>
      <c r="AQ108" s="286">
        <v>68</v>
      </c>
      <c r="AR108" s="286"/>
      <c r="AS108" s="286"/>
      <c r="AT108" s="286"/>
      <c r="AU108" s="286"/>
      <c r="AV108" s="286"/>
      <c r="AW108" s="286"/>
      <c r="AX108" s="286"/>
      <c r="AY108" s="286"/>
      <c r="AZ108" s="286">
        <v>4</v>
      </c>
      <c r="BA108" s="286"/>
      <c r="BB108" s="286"/>
      <c r="BC108" s="286"/>
      <c r="BD108" s="286">
        <v>1</v>
      </c>
      <c r="BE108" s="286"/>
      <c r="BF108" s="286"/>
      <c r="BG108" s="286"/>
      <c r="BH108" s="286">
        <v>3</v>
      </c>
      <c r="BI108" s="286">
        <v>68</v>
      </c>
      <c r="BJ108" s="286"/>
      <c r="BK108" s="286"/>
      <c r="BL108" s="286">
        <v>2</v>
      </c>
      <c r="BM108" s="286"/>
      <c r="BN108" s="286">
        <v>1</v>
      </c>
      <c r="BO108" s="286"/>
      <c r="BP108" s="286"/>
      <c r="BQ108" s="286">
        <v>24</v>
      </c>
      <c r="BR108" s="286"/>
      <c r="BS108" s="286"/>
      <c r="BT108" s="286"/>
      <c r="BU108" s="286">
        <v>2</v>
      </c>
      <c r="BV108" s="286"/>
      <c r="BW108" s="286"/>
      <c r="BX108" s="286"/>
      <c r="BY108" s="286">
        <v>2</v>
      </c>
      <c r="BZ108" s="286"/>
      <c r="CA108" s="286">
        <v>68</v>
      </c>
      <c r="CB108" s="286"/>
      <c r="CC108" s="286"/>
      <c r="CD108" s="286">
        <v>2</v>
      </c>
      <c r="CE108" s="286"/>
      <c r="CF108" s="286"/>
      <c r="CG108" s="286"/>
      <c r="CH108" s="286">
        <v>1</v>
      </c>
      <c r="CI108" s="286"/>
      <c r="CJ108" s="286"/>
      <c r="CK108" s="286"/>
      <c r="CL108" s="286"/>
      <c r="CM108" s="143">
        <f t="shared" si="17"/>
        <v>160</v>
      </c>
      <c r="CN108" s="143">
        <f t="shared" si="18"/>
        <v>0</v>
      </c>
      <c r="CO108" s="143">
        <f t="shared" si="19"/>
        <v>0</v>
      </c>
      <c r="CP108" s="143">
        <f t="shared" si="19"/>
        <v>10</v>
      </c>
      <c r="CQ108" s="143">
        <f t="shared" si="20"/>
        <v>4</v>
      </c>
      <c r="CR108" s="143">
        <f t="shared" si="21"/>
        <v>0</v>
      </c>
      <c r="CS108" s="143">
        <f t="shared" si="22"/>
        <v>0</v>
      </c>
      <c r="CT108" s="143">
        <f t="shared" si="23"/>
        <v>1</v>
      </c>
      <c r="CU108" s="143">
        <f t="shared" si="24"/>
        <v>41</v>
      </c>
      <c r="CV108" s="143">
        <f t="shared" si="25"/>
        <v>0</v>
      </c>
      <c r="CW108" s="143">
        <f t="shared" si="26"/>
        <v>302</v>
      </c>
      <c r="CX108" s="143">
        <f t="shared" si="27"/>
        <v>0</v>
      </c>
      <c r="CY108" s="143">
        <f t="shared" si="27"/>
        <v>0</v>
      </c>
      <c r="CZ108" s="143">
        <f t="shared" si="28"/>
        <v>4</v>
      </c>
      <c r="DA108" s="143">
        <f t="shared" si="29"/>
        <v>0</v>
      </c>
      <c r="DB108" s="143">
        <f t="shared" si="30"/>
        <v>0</v>
      </c>
      <c r="DC108" s="143">
        <f t="shared" si="31"/>
        <v>2</v>
      </c>
      <c r="DD108" s="143">
        <f t="shared" si="32"/>
        <v>0</v>
      </c>
      <c r="DE108" s="201">
        <f t="shared" si="33"/>
        <v>80</v>
      </c>
    </row>
    <row r="109" spans="1:109" x14ac:dyDescent="0.3">
      <c r="A109" s="19" t="s">
        <v>229</v>
      </c>
      <c r="B109" s="16" t="s">
        <v>263</v>
      </c>
      <c r="C109" s="283">
        <v>20</v>
      </c>
      <c r="D109" s="284"/>
      <c r="E109" s="284">
        <v>3</v>
      </c>
      <c r="F109" s="284">
        <v>1</v>
      </c>
      <c r="G109" s="284"/>
      <c r="H109" s="284"/>
      <c r="I109" s="284">
        <v>81</v>
      </c>
      <c r="J109" s="284"/>
      <c r="K109" s="284">
        <v>143</v>
      </c>
      <c r="L109" s="284"/>
      <c r="M109" s="284">
        <v>5</v>
      </c>
      <c r="N109" s="284"/>
      <c r="O109" s="284">
        <v>15</v>
      </c>
      <c r="P109" s="285">
        <v>110</v>
      </c>
      <c r="Q109" s="285"/>
      <c r="R109" s="285"/>
      <c r="S109" s="285"/>
      <c r="T109" s="285">
        <v>1</v>
      </c>
      <c r="U109" s="285"/>
      <c r="V109" s="285">
        <v>14</v>
      </c>
      <c r="W109" s="285"/>
      <c r="X109" s="285">
        <v>430</v>
      </c>
      <c r="Y109" s="285"/>
      <c r="Z109" s="285">
        <v>150</v>
      </c>
      <c r="AA109" s="285"/>
      <c r="AB109" s="285"/>
      <c r="AC109" s="285"/>
      <c r="AD109" s="285"/>
      <c r="AE109" s="285">
        <v>5</v>
      </c>
      <c r="AF109" s="285"/>
      <c r="AG109" s="285">
        <v>50</v>
      </c>
      <c r="AH109" s="286">
        <v>155</v>
      </c>
      <c r="AI109" s="286"/>
      <c r="AJ109" s="286"/>
      <c r="AK109" s="286"/>
      <c r="AL109" s="286">
        <v>2</v>
      </c>
      <c r="AM109" s="286"/>
      <c r="AN109" s="286">
        <v>14</v>
      </c>
      <c r="AO109" s="286">
        <v>66</v>
      </c>
      <c r="AP109" s="286">
        <v>189</v>
      </c>
      <c r="AQ109" s="286">
        <v>235</v>
      </c>
      <c r="AR109" s="286"/>
      <c r="AS109" s="286"/>
      <c r="AT109" s="286"/>
      <c r="AU109" s="286"/>
      <c r="AV109" s="286"/>
      <c r="AW109" s="286">
        <v>7</v>
      </c>
      <c r="AX109" s="286"/>
      <c r="AY109" s="286">
        <v>50</v>
      </c>
      <c r="AZ109" s="286">
        <v>177</v>
      </c>
      <c r="BA109" s="286"/>
      <c r="BB109" s="286"/>
      <c r="BC109" s="286"/>
      <c r="BD109" s="286">
        <v>2</v>
      </c>
      <c r="BE109" s="286"/>
      <c r="BF109" s="286">
        <v>17</v>
      </c>
      <c r="BG109" s="286">
        <v>67</v>
      </c>
      <c r="BH109" s="286">
        <v>256</v>
      </c>
      <c r="BI109" s="286">
        <v>226</v>
      </c>
      <c r="BJ109" s="286"/>
      <c r="BK109" s="286"/>
      <c r="BL109" s="286">
        <v>136</v>
      </c>
      <c r="BM109" s="286"/>
      <c r="BN109" s="286">
        <v>16</v>
      </c>
      <c r="BO109" s="286"/>
      <c r="BP109" s="286">
        <v>184</v>
      </c>
      <c r="BQ109" s="286">
        <v>140</v>
      </c>
      <c r="BR109" s="286"/>
      <c r="BS109" s="286"/>
      <c r="BT109" s="286"/>
      <c r="BU109" s="286">
        <v>2</v>
      </c>
      <c r="BV109" s="286">
        <v>12</v>
      </c>
      <c r="BW109" s="286">
        <v>17</v>
      </c>
      <c r="BX109" s="286">
        <v>68</v>
      </c>
      <c r="BY109" s="286">
        <v>77</v>
      </c>
      <c r="BZ109" s="286"/>
      <c r="CA109" s="286">
        <v>167</v>
      </c>
      <c r="CB109" s="286"/>
      <c r="CC109" s="286"/>
      <c r="CD109" s="286">
        <v>69</v>
      </c>
      <c r="CE109" s="286"/>
      <c r="CF109" s="286"/>
      <c r="CG109" s="286"/>
      <c r="CH109" s="286">
        <v>16</v>
      </c>
      <c r="CI109" s="286"/>
      <c r="CJ109" s="286"/>
      <c r="CK109" s="286"/>
      <c r="CL109" s="286">
        <v>67</v>
      </c>
      <c r="CM109" s="143">
        <f t="shared" si="17"/>
        <v>602</v>
      </c>
      <c r="CN109" s="143">
        <f t="shared" si="18"/>
        <v>0</v>
      </c>
      <c r="CO109" s="143">
        <f t="shared" si="19"/>
        <v>0</v>
      </c>
      <c r="CP109" s="143">
        <f t="shared" si="19"/>
        <v>3</v>
      </c>
      <c r="CQ109" s="143">
        <f t="shared" si="20"/>
        <v>8</v>
      </c>
      <c r="CR109" s="143">
        <f t="shared" si="21"/>
        <v>0</v>
      </c>
      <c r="CS109" s="143">
        <f t="shared" si="22"/>
        <v>62</v>
      </c>
      <c r="CT109" s="143">
        <f t="shared" si="23"/>
        <v>133</v>
      </c>
      <c r="CU109" s="143">
        <f t="shared" si="24"/>
        <v>1033</v>
      </c>
      <c r="CV109" s="143">
        <f t="shared" si="25"/>
        <v>0</v>
      </c>
      <c r="CW109" s="143">
        <f t="shared" si="26"/>
        <v>921</v>
      </c>
      <c r="CX109" s="143">
        <f t="shared" si="27"/>
        <v>0</v>
      </c>
      <c r="CY109" s="143">
        <f t="shared" si="27"/>
        <v>0</v>
      </c>
      <c r="CZ109" s="143">
        <f t="shared" si="28"/>
        <v>205</v>
      </c>
      <c r="DA109" s="143">
        <f t="shared" si="29"/>
        <v>0</v>
      </c>
      <c r="DB109" s="143">
        <f t="shared" si="30"/>
        <v>0</v>
      </c>
      <c r="DC109" s="143">
        <f t="shared" si="31"/>
        <v>49</v>
      </c>
      <c r="DD109" s="143">
        <f t="shared" si="32"/>
        <v>0</v>
      </c>
      <c r="DE109" s="201">
        <f t="shared" si="33"/>
        <v>366</v>
      </c>
    </row>
    <row r="110" spans="1:109" x14ac:dyDescent="0.3">
      <c r="A110" s="19" t="s">
        <v>229</v>
      </c>
      <c r="B110" s="16" t="s">
        <v>265</v>
      </c>
      <c r="C110" s="283">
        <v>394</v>
      </c>
      <c r="D110" s="284"/>
      <c r="E110" s="284">
        <v>10</v>
      </c>
      <c r="F110" s="284">
        <v>51</v>
      </c>
      <c r="G110" s="284"/>
      <c r="H110" s="284"/>
      <c r="I110" s="284">
        <v>133</v>
      </c>
      <c r="J110" s="284"/>
      <c r="K110" s="284">
        <v>113</v>
      </c>
      <c r="L110" s="284"/>
      <c r="M110" s="284">
        <v>20</v>
      </c>
      <c r="N110" s="284"/>
      <c r="O110" s="284">
        <v>263</v>
      </c>
      <c r="P110" s="285"/>
      <c r="Q110" s="285"/>
      <c r="R110" s="285"/>
      <c r="S110" s="285">
        <v>3</v>
      </c>
      <c r="T110" s="285">
        <v>8</v>
      </c>
      <c r="U110" s="285"/>
      <c r="V110" s="285"/>
      <c r="W110" s="285">
        <v>14</v>
      </c>
      <c r="X110" s="285">
        <v>80</v>
      </c>
      <c r="Y110" s="285"/>
      <c r="Z110" s="285">
        <v>55</v>
      </c>
      <c r="AA110" s="285"/>
      <c r="AB110" s="285"/>
      <c r="AC110" s="285"/>
      <c r="AD110" s="285"/>
      <c r="AE110" s="285">
        <v>10</v>
      </c>
      <c r="AF110" s="285"/>
      <c r="AG110" s="285">
        <v>82</v>
      </c>
      <c r="AH110" s="286"/>
      <c r="AI110" s="286"/>
      <c r="AJ110" s="286"/>
      <c r="AK110" s="286">
        <v>13</v>
      </c>
      <c r="AL110" s="286">
        <v>22</v>
      </c>
      <c r="AM110" s="286"/>
      <c r="AN110" s="286"/>
      <c r="AO110" s="286">
        <v>79</v>
      </c>
      <c r="AP110" s="286">
        <v>104</v>
      </c>
      <c r="AQ110" s="286">
        <v>89</v>
      </c>
      <c r="AR110" s="286"/>
      <c r="AS110" s="286"/>
      <c r="AT110" s="286">
        <v>42</v>
      </c>
      <c r="AU110" s="286"/>
      <c r="AV110" s="286"/>
      <c r="AW110" s="286">
        <v>40</v>
      </c>
      <c r="AX110" s="286"/>
      <c r="AY110" s="286">
        <v>122</v>
      </c>
      <c r="AZ110" s="286">
        <v>2</v>
      </c>
      <c r="BA110" s="286"/>
      <c r="BB110" s="286"/>
      <c r="BC110" s="286">
        <v>13</v>
      </c>
      <c r="BD110" s="286">
        <v>21</v>
      </c>
      <c r="BE110" s="286"/>
      <c r="BF110" s="286"/>
      <c r="BG110" s="286">
        <v>104</v>
      </c>
      <c r="BH110" s="286">
        <v>172</v>
      </c>
      <c r="BI110" s="286">
        <v>89</v>
      </c>
      <c r="BJ110" s="286"/>
      <c r="BK110" s="286">
        <v>9</v>
      </c>
      <c r="BL110" s="286">
        <v>148</v>
      </c>
      <c r="BM110" s="286"/>
      <c r="BN110" s="286">
        <v>13</v>
      </c>
      <c r="BO110" s="286"/>
      <c r="BP110" s="286">
        <v>218</v>
      </c>
      <c r="BQ110" s="286">
        <v>8</v>
      </c>
      <c r="BR110" s="286"/>
      <c r="BS110" s="286"/>
      <c r="BT110" s="286"/>
      <c r="BU110" s="286">
        <v>26</v>
      </c>
      <c r="BV110" s="286">
        <v>38</v>
      </c>
      <c r="BW110" s="286"/>
      <c r="BX110" s="286">
        <v>81</v>
      </c>
      <c r="BY110" s="286">
        <v>94</v>
      </c>
      <c r="BZ110" s="286">
        <v>1</v>
      </c>
      <c r="CA110" s="286">
        <v>97</v>
      </c>
      <c r="CB110" s="286"/>
      <c r="CC110" s="286"/>
      <c r="CD110" s="286">
        <v>93</v>
      </c>
      <c r="CE110" s="286"/>
      <c r="CF110" s="286"/>
      <c r="CG110" s="286"/>
      <c r="CH110" s="286">
        <v>24</v>
      </c>
      <c r="CI110" s="286">
        <v>3</v>
      </c>
      <c r="CJ110" s="286"/>
      <c r="CK110" s="286"/>
      <c r="CL110" s="286">
        <v>91</v>
      </c>
      <c r="CM110" s="143">
        <f t="shared" si="17"/>
        <v>404</v>
      </c>
      <c r="CN110" s="143">
        <f t="shared" si="18"/>
        <v>0</v>
      </c>
      <c r="CO110" s="143">
        <f t="shared" si="19"/>
        <v>0</v>
      </c>
      <c r="CP110" s="143">
        <f t="shared" si="19"/>
        <v>39</v>
      </c>
      <c r="CQ110" s="143">
        <f t="shared" si="20"/>
        <v>128</v>
      </c>
      <c r="CR110" s="143">
        <f t="shared" si="21"/>
        <v>0</v>
      </c>
      <c r="CS110" s="143">
        <f t="shared" si="22"/>
        <v>0</v>
      </c>
      <c r="CT110" s="143">
        <f t="shared" si="23"/>
        <v>197</v>
      </c>
      <c r="CU110" s="143">
        <f t="shared" si="24"/>
        <v>583</v>
      </c>
      <c r="CV110" s="143">
        <f t="shared" si="25"/>
        <v>0</v>
      </c>
      <c r="CW110" s="143">
        <f t="shared" si="26"/>
        <v>444</v>
      </c>
      <c r="CX110" s="143">
        <f t="shared" si="27"/>
        <v>0</v>
      </c>
      <c r="CY110" s="143">
        <f t="shared" si="27"/>
        <v>9</v>
      </c>
      <c r="CZ110" s="143">
        <f t="shared" si="28"/>
        <v>283</v>
      </c>
      <c r="DA110" s="143">
        <f t="shared" si="29"/>
        <v>0</v>
      </c>
      <c r="DB110" s="143">
        <f t="shared" si="30"/>
        <v>0</v>
      </c>
      <c r="DC110" s="143">
        <f t="shared" si="31"/>
        <v>107</v>
      </c>
      <c r="DD110" s="143">
        <f t="shared" si="32"/>
        <v>3</v>
      </c>
      <c r="DE110" s="201">
        <f t="shared" si="33"/>
        <v>776</v>
      </c>
    </row>
    <row r="111" spans="1:109" x14ac:dyDescent="0.3">
      <c r="A111" s="19" t="s">
        <v>229</v>
      </c>
      <c r="B111" s="16" t="s">
        <v>269</v>
      </c>
      <c r="C111" s="283">
        <v>481</v>
      </c>
      <c r="D111" s="284">
        <v>1</v>
      </c>
      <c r="E111" s="284">
        <v>24</v>
      </c>
      <c r="F111" s="284">
        <v>87</v>
      </c>
      <c r="G111" s="284"/>
      <c r="H111" s="284">
        <v>90</v>
      </c>
      <c r="I111" s="284">
        <v>132</v>
      </c>
      <c r="J111" s="284"/>
      <c r="K111" s="284">
        <v>186</v>
      </c>
      <c r="L111" s="284">
        <v>14</v>
      </c>
      <c r="M111" s="284">
        <v>49</v>
      </c>
      <c r="N111" s="284"/>
      <c r="O111" s="284">
        <v>248</v>
      </c>
      <c r="P111" s="285">
        <v>40</v>
      </c>
      <c r="Q111" s="285"/>
      <c r="R111" s="285"/>
      <c r="S111" s="285">
        <v>31</v>
      </c>
      <c r="T111" s="285">
        <v>62</v>
      </c>
      <c r="U111" s="285"/>
      <c r="V111" s="285">
        <v>9</v>
      </c>
      <c r="W111" s="285">
        <v>5</v>
      </c>
      <c r="X111" s="285">
        <v>181</v>
      </c>
      <c r="Y111" s="285"/>
      <c r="Z111" s="285">
        <v>258</v>
      </c>
      <c r="AA111" s="285"/>
      <c r="AB111" s="285"/>
      <c r="AC111" s="285"/>
      <c r="AD111" s="285">
        <v>1</v>
      </c>
      <c r="AE111" s="285">
        <v>38</v>
      </c>
      <c r="AF111" s="285"/>
      <c r="AG111" s="285">
        <v>100</v>
      </c>
      <c r="AH111" s="286">
        <v>30</v>
      </c>
      <c r="AI111" s="286"/>
      <c r="AJ111" s="286"/>
      <c r="AK111" s="286"/>
      <c r="AL111" s="286">
        <v>45</v>
      </c>
      <c r="AM111" s="286"/>
      <c r="AN111" s="286">
        <v>12</v>
      </c>
      <c r="AO111" s="286"/>
      <c r="AP111" s="286">
        <v>113</v>
      </c>
      <c r="AQ111" s="286">
        <v>262</v>
      </c>
      <c r="AR111" s="286"/>
      <c r="AS111" s="286"/>
      <c r="AT111" s="286"/>
      <c r="AU111" s="286"/>
      <c r="AV111" s="286"/>
      <c r="AW111" s="286">
        <v>110</v>
      </c>
      <c r="AX111" s="286"/>
      <c r="AY111" s="286">
        <v>185</v>
      </c>
      <c r="AZ111" s="286">
        <v>83</v>
      </c>
      <c r="BA111" s="286"/>
      <c r="BB111" s="286"/>
      <c r="BC111" s="286"/>
      <c r="BD111" s="286">
        <v>76</v>
      </c>
      <c r="BE111" s="286">
        <v>11</v>
      </c>
      <c r="BF111" s="286">
        <v>140</v>
      </c>
      <c r="BG111" s="286">
        <v>30</v>
      </c>
      <c r="BH111" s="286">
        <v>76</v>
      </c>
      <c r="BI111" s="286">
        <v>300</v>
      </c>
      <c r="BJ111" s="286"/>
      <c r="BK111" s="286"/>
      <c r="BL111" s="286">
        <v>2</v>
      </c>
      <c r="BM111" s="286"/>
      <c r="BN111" s="286">
        <v>65</v>
      </c>
      <c r="BO111" s="286"/>
      <c r="BP111" s="286">
        <v>171</v>
      </c>
      <c r="BQ111" s="286">
        <v>125</v>
      </c>
      <c r="BR111" s="286"/>
      <c r="BS111" s="286"/>
      <c r="BT111" s="286"/>
      <c r="BU111" s="286">
        <v>121</v>
      </c>
      <c r="BV111" s="286"/>
      <c r="BW111" s="286">
        <v>277</v>
      </c>
      <c r="BX111" s="286">
        <v>30</v>
      </c>
      <c r="BY111" s="286">
        <v>76</v>
      </c>
      <c r="BZ111" s="286"/>
      <c r="CA111" s="286">
        <v>341</v>
      </c>
      <c r="CB111" s="286">
        <v>1</v>
      </c>
      <c r="CC111" s="286">
        <v>39</v>
      </c>
      <c r="CD111" s="286">
        <v>79</v>
      </c>
      <c r="CE111" s="286"/>
      <c r="CF111" s="286"/>
      <c r="CG111" s="286"/>
      <c r="CH111" s="286">
        <v>139</v>
      </c>
      <c r="CI111" s="286">
        <v>26</v>
      </c>
      <c r="CJ111" s="286">
        <v>1</v>
      </c>
      <c r="CK111" s="286"/>
      <c r="CL111" s="286">
        <v>97</v>
      </c>
      <c r="CM111" s="143">
        <f t="shared" si="17"/>
        <v>759</v>
      </c>
      <c r="CN111" s="143">
        <f t="shared" si="18"/>
        <v>0</v>
      </c>
      <c r="CO111" s="143">
        <f t="shared" si="19"/>
        <v>1</v>
      </c>
      <c r="CP111" s="143">
        <f t="shared" si="19"/>
        <v>55</v>
      </c>
      <c r="CQ111" s="143">
        <f t="shared" si="20"/>
        <v>391</v>
      </c>
      <c r="CR111" s="143">
        <f t="shared" si="21"/>
        <v>11</v>
      </c>
      <c r="CS111" s="143">
        <f t="shared" si="22"/>
        <v>528</v>
      </c>
      <c r="CT111" s="143">
        <f t="shared" si="23"/>
        <v>35</v>
      </c>
      <c r="CU111" s="143">
        <f t="shared" si="24"/>
        <v>578</v>
      </c>
      <c r="CV111" s="143">
        <f t="shared" si="25"/>
        <v>0</v>
      </c>
      <c r="CW111" s="143">
        <f t="shared" si="26"/>
        <v>1347</v>
      </c>
      <c r="CX111" s="143">
        <f t="shared" si="27"/>
        <v>0</v>
      </c>
      <c r="CY111" s="143">
        <f t="shared" si="27"/>
        <v>0</v>
      </c>
      <c r="CZ111" s="143">
        <f t="shared" si="28"/>
        <v>95</v>
      </c>
      <c r="DA111" s="143">
        <f t="shared" si="29"/>
        <v>1</v>
      </c>
      <c r="DB111" s="143">
        <f t="shared" si="30"/>
        <v>0</v>
      </c>
      <c r="DC111" s="143">
        <f t="shared" si="31"/>
        <v>402</v>
      </c>
      <c r="DD111" s="143">
        <f t="shared" si="32"/>
        <v>26</v>
      </c>
      <c r="DE111" s="201">
        <f t="shared" si="33"/>
        <v>801</v>
      </c>
    </row>
    <row r="112" spans="1:109" x14ac:dyDescent="0.3">
      <c r="A112" s="19" t="s">
        <v>229</v>
      </c>
      <c r="B112" s="16" t="s">
        <v>270</v>
      </c>
      <c r="C112" s="283"/>
      <c r="D112" s="284"/>
      <c r="E112" s="284"/>
      <c r="F112" s="284">
        <v>1</v>
      </c>
      <c r="G112" s="284"/>
      <c r="H112" s="284">
        <v>2</v>
      </c>
      <c r="I112" s="284">
        <v>8</v>
      </c>
      <c r="J112" s="284"/>
      <c r="K112" s="284"/>
      <c r="L112" s="284"/>
      <c r="M112" s="284"/>
      <c r="N112" s="284"/>
      <c r="O112" s="284">
        <v>23</v>
      </c>
      <c r="P112" s="285">
        <v>7</v>
      </c>
      <c r="Q112" s="285"/>
      <c r="R112" s="285"/>
      <c r="S112" s="285"/>
      <c r="T112" s="285">
        <v>1</v>
      </c>
      <c r="U112" s="285"/>
      <c r="V112" s="285">
        <v>1</v>
      </c>
      <c r="W112" s="285"/>
      <c r="X112" s="285">
        <v>9</v>
      </c>
      <c r="Y112" s="285"/>
      <c r="Z112" s="285"/>
      <c r="AA112" s="285"/>
      <c r="AB112" s="285"/>
      <c r="AC112" s="285">
        <v>1</v>
      </c>
      <c r="AD112" s="285"/>
      <c r="AE112" s="285"/>
      <c r="AF112" s="285"/>
      <c r="AG112" s="285">
        <v>32</v>
      </c>
      <c r="AH112" s="286">
        <v>18</v>
      </c>
      <c r="AI112" s="286"/>
      <c r="AJ112" s="286"/>
      <c r="AK112" s="286"/>
      <c r="AL112" s="286">
        <v>26</v>
      </c>
      <c r="AM112" s="286"/>
      <c r="AN112" s="286"/>
      <c r="AO112" s="286">
        <v>105</v>
      </c>
      <c r="AP112" s="286">
        <v>138</v>
      </c>
      <c r="AQ112" s="286">
        <v>160</v>
      </c>
      <c r="AR112" s="286"/>
      <c r="AS112" s="286"/>
      <c r="AT112" s="286">
        <v>1</v>
      </c>
      <c r="AU112" s="286"/>
      <c r="AV112" s="286">
        <v>1</v>
      </c>
      <c r="AW112" s="286"/>
      <c r="AX112" s="286"/>
      <c r="AY112" s="286">
        <v>72</v>
      </c>
      <c r="AZ112" s="286">
        <v>50</v>
      </c>
      <c r="BA112" s="286"/>
      <c r="BB112" s="286"/>
      <c r="BC112" s="286">
        <v>1</v>
      </c>
      <c r="BD112" s="286">
        <v>27</v>
      </c>
      <c r="BE112" s="286">
        <v>61</v>
      </c>
      <c r="BF112" s="286"/>
      <c r="BG112" s="286">
        <v>148</v>
      </c>
      <c r="BH112" s="286">
        <v>262</v>
      </c>
      <c r="BI112" s="286">
        <v>121</v>
      </c>
      <c r="BJ112" s="286"/>
      <c r="BK112" s="286"/>
      <c r="BL112" s="286">
        <v>251</v>
      </c>
      <c r="BM112" s="286"/>
      <c r="BN112" s="286"/>
      <c r="BO112" s="286"/>
      <c r="BP112" s="286">
        <v>497</v>
      </c>
      <c r="BQ112" s="286">
        <v>124</v>
      </c>
      <c r="BR112" s="286"/>
      <c r="BS112" s="286"/>
      <c r="BT112" s="286"/>
      <c r="BU112" s="286">
        <v>29</v>
      </c>
      <c r="BV112" s="286"/>
      <c r="BW112" s="286">
        <v>1</v>
      </c>
      <c r="BX112" s="286">
        <v>148</v>
      </c>
      <c r="BY112" s="286">
        <v>261</v>
      </c>
      <c r="BZ112" s="286"/>
      <c r="CA112" s="286">
        <v>191</v>
      </c>
      <c r="CB112" s="286"/>
      <c r="CC112" s="286"/>
      <c r="CD112" s="286">
        <v>221</v>
      </c>
      <c r="CE112" s="286"/>
      <c r="CF112" s="286"/>
      <c r="CG112" s="286">
        <v>1</v>
      </c>
      <c r="CH112" s="286"/>
      <c r="CI112" s="286"/>
      <c r="CJ112" s="286">
        <v>1</v>
      </c>
      <c r="CK112" s="286"/>
      <c r="CL112" s="286">
        <v>222</v>
      </c>
      <c r="CM112" s="143">
        <f t="shared" si="17"/>
        <v>199</v>
      </c>
      <c r="CN112" s="143">
        <f t="shared" si="18"/>
        <v>0</v>
      </c>
      <c r="CO112" s="143">
        <f t="shared" si="19"/>
        <v>0</v>
      </c>
      <c r="CP112" s="143">
        <f t="shared" si="19"/>
        <v>1</v>
      </c>
      <c r="CQ112" s="143">
        <f t="shared" si="20"/>
        <v>84</v>
      </c>
      <c r="CR112" s="143">
        <f t="shared" si="21"/>
        <v>61</v>
      </c>
      <c r="CS112" s="143">
        <f t="shared" si="22"/>
        <v>4</v>
      </c>
      <c r="CT112" s="143">
        <f t="shared" si="23"/>
        <v>253</v>
      </c>
      <c r="CU112" s="143">
        <f t="shared" si="24"/>
        <v>678</v>
      </c>
      <c r="CV112" s="143">
        <f t="shared" si="25"/>
        <v>0</v>
      </c>
      <c r="CW112" s="143">
        <f t="shared" si="26"/>
        <v>472</v>
      </c>
      <c r="CX112" s="143">
        <f t="shared" si="27"/>
        <v>0</v>
      </c>
      <c r="CY112" s="143">
        <f t="shared" si="27"/>
        <v>0</v>
      </c>
      <c r="CZ112" s="143">
        <f t="shared" si="28"/>
        <v>474</v>
      </c>
      <c r="DA112" s="143">
        <f t="shared" si="29"/>
        <v>0</v>
      </c>
      <c r="DB112" s="143">
        <f t="shared" si="30"/>
        <v>1</v>
      </c>
      <c r="DC112" s="143">
        <f t="shared" si="31"/>
        <v>1</v>
      </c>
      <c r="DD112" s="143">
        <f t="shared" si="32"/>
        <v>0</v>
      </c>
      <c r="DE112" s="201">
        <f t="shared" si="33"/>
        <v>846</v>
      </c>
    </row>
    <row r="113" spans="1:109" x14ac:dyDescent="0.3">
      <c r="A113" s="19" t="s">
        <v>229</v>
      </c>
      <c r="B113" s="16" t="s">
        <v>272</v>
      </c>
      <c r="C113" s="283">
        <v>48</v>
      </c>
      <c r="D113" s="284">
        <v>1</v>
      </c>
      <c r="E113" s="284">
        <v>3</v>
      </c>
      <c r="F113" s="284">
        <v>3</v>
      </c>
      <c r="G113" s="284"/>
      <c r="H113" s="284"/>
      <c r="I113" s="284">
        <v>10</v>
      </c>
      <c r="J113" s="284"/>
      <c r="K113" s="284">
        <v>58</v>
      </c>
      <c r="L113" s="284">
        <v>17</v>
      </c>
      <c r="M113" s="284"/>
      <c r="N113" s="284"/>
      <c r="O113" s="284">
        <v>51</v>
      </c>
      <c r="P113" s="285">
        <v>101</v>
      </c>
      <c r="Q113" s="285"/>
      <c r="R113" s="285"/>
      <c r="S113" s="285">
        <v>19</v>
      </c>
      <c r="T113" s="285">
        <v>4</v>
      </c>
      <c r="U113" s="285"/>
      <c r="V113" s="285">
        <v>2</v>
      </c>
      <c r="W113" s="285">
        <v>29</v>
      </c>
      <c r="X113" s="285">
        <v>44</v>
      </c>
      <c r="Y113" s="285"/>
      <c r="Z113" s="285">
        <v>78</v>
      </c>
      <c r="AA113" s="285"/>
      <c r="AB113" s="285">
        <v>2</v>
      </c>
      <c r="AC113" s="285"/>
      <c r="AD113" s="285"/>
      <c r="AE113" s="285">
        <v>29</v>
      </c>
      <c r="AF113" s="285">
        <v>2</v>
      </c>
      <c r="AG113" s="285">
        <v>91</v>
      </c>
      <c r="AH113" s="286">
        <v>30</v>
      </c>
      <c r="AI113" s="286"/>
      <c r="AJ113" s="286"/>
      <c r="AK113" s="286"/>
      <c r="AL113" s="286">
        <v>54</v>
      </c>
      <c r="AM113" s="286"/>
      <c r="AN113" s="286">
        <v>1</v>
      </c>
      <c r="AO113" s="286">
        <v>58</v>
      </c>
      <c r="AP113" s="286">
        <v>12</v>
      </c>
      <c r="AQ113" s="286">
        <v>160</v>
      </c>
      <c r="AR113" s="286"/>
      <c r="AS113" s="286"/>
      <c r="AT113" s="286"/>
      <c r="AU113" s="286"/>
      <c r="AV113" s="286"/>
      <c r="AW113" s="286">
        <v>58</v>
      </c>
      <c r="AX113" s="286"/>
      <c r="AY113" s="286">
        <v>119</v>
      </c>
      <c r="AZ113" s="286">
        <v>31</v>
      </c>
      <c r="BA113" s="286"/>
      <c r="BB113" s="286"/>
      <c r="BC113" s="286"/>
      <c r="BD113" s="286">
        <v>53</v>
      </c>
      <c r="BE113" s="286">
        <v>42</v>
      </c>
      <c r="BF113" s="286">
        <v>9</v>
      </c>
      <c r="BG113" s="286">
        <v>58</v>
      </c>
      <c r="BH113" s="286">
        <v>38</v>
      </c>
      <c r="BI113" s="286">
        <v>177</v>
      </c>
      <c r="BJ113" s="286"/>
      <c r="BK113" s="286"/>
      <c r="BL113" s="286">
        <v>2</v>
      </c>
      <c r="BM113" s="286"/>
      <c r="BN113" s="286">
        <v>59</v>
      </c>
      <c r="BO113" s="286"/>
      <c r="BP113" s="286">
        <v>166</v>
      </c>
      <c r="BQ113" s="286">
        <v>95</v>
      </c>
      <c r="BR113" s="286"/>
      <c r="BS113" s="286"/>
      <c r="BT113" s="286"/>
      <c r="BU113" s="286">
        <v>53</v>
      </c>
      <c r="BV113" s="286"/>
      <c r="BW113" s="286">
        <v>14</v>
      </c>
      <c r="BX113" s="286">
        <v>58</v>
      </c>
      <c r="BY113" s="286">
        <v>99</v>
      </c>
      <c r="BZ113" s="286"/>
      <c r="CA113" s="286">
        <v>163</v>
      </c>
      <c r="CB113" s="286"/>
      <c r="CC113" s="286"/>
      <c r="CD113" s="286">
        <v>6</v>
      </c>
      <c r="CE113" s="286"/>
      <c r="CF113" s="286"/>
      <c r="CG113" s="286"/>
      <c r="CH113" s="286">
        <v>88</v>
      </c>
      <c r="CI113" s="286"/>
      <c r="CJ113" s="286"/>
      <c r="CK113" s="286"/>
      <c r="CL113" s="286">
        <v>63</v>
      </c>
      <c r="CM113" s="143">
        <f t="shared" si="17"/>
        <v>305</v>
      </c>
      <c r="CN113" s="143">
        <f t="shared" si="18"/>
        <v>0</v>
      </c>
      <c r="CO113" s="143">
        <f t="shared" si="19"/>
        <v>1</v>
      </c>
      <c r="CP113" s="143">
        <f t="shared" si="19"/>
        <v>22</v>
      </c>
      <c r="CQ113" s="143">
        <f t="shared" si="20"/>
        <v>167</v>
      </c>
      <c r="CR113" s="143">
        <f t="shared" si="21"/>
        <v>42</v>
      </c>
      <c r="CS113" s="143">
        <f t="shared" si="22"/>
        <v>26</v>
      </c>
      <c r="CT113" s="143">
        <f t="shared" si="23"/>
        <v>145</v>
      </c>
      <c r="CU113" s="143">
        <f t="shared" si="24"/>
        <v>203</v>
      </c>
      <c r="CV113" s="143">
        <f t="shared" si="25"/>
        <v>0</v>
      </c>
      <c r="CW113" s="143">
        <f t="shared" si="26"/>
        <v>636</v>
      </c>
      <c r="CX113" s="143">
        <f t="shared" si="27"/>
        <v>0</v>
      </c>
      <c r="CY113" s="143">
        <f t="shared" si="27"/>
        <v>2</v>
      </c>
      <c r="CZ113" s="143">
        <f t="shared" si="28"/>
        <v>25</v>
      </c>
      <c r="DA113" s="143">
        <f t="shared" si="29"/>
        <v>0</v>
      </c>
      <c r="DB113" s="143">
        <f t="shared" si="30"/>
        <v>0</v>
      </c>
      <c r="DC113" s="143">
        <f t="shared" si="31"/>
        <v>234</v>
      </c>
      <c r="DD113" s="143">
        <f t="shared" si="32"/>
        <v>2</v>
      </c>
      <c r="DE113" s="201">
        <f t="shared" si="33"/>
        <v>490</v>
      </c>
    </row>
    <row r="114" spans="1:109" x14ac:dyDescent="0.3">
      <c r="A114" s="19" t="s">
        <v>229</v>
      </c>
      <c r="B114" s="16" t="s">
        <v>274</v>
      </c>
      <c r="C114" s="283">
        <v>953</v>
      </c>
      <c r="D114" s="284">
        <v>17</v>
      </c>
      <c r="E114" s="284">
        <v>12</v>
      </c>
      <c r="F114" s="284">
        <v>3</v>
      </c>
      <c r="G114" s="284">
        <v>3</v>
      </c>
      <c r="H114" s="284">
        <v>2</v>
      </c>
      <c r="I114" s="284">
        <v>2</v>
      </c>
      <c r="J114" s="284"/>
      <c r="K114" s="284">
        <v>551</v>
      </c>
      <c r="L114" s="284">
        <v>38</v>
      </c>
      <c r="M114" s="284"/>
      <c r="N114" s="284">
        <v>38</v>
      </c>
      <c r="O114" s="284">
        <v>109</v>
      </c>
      <c r="P114" s="285">
        <v>41</v>
      </c>
      <c r="Q114" s="285"/>
      <c r="R114" s="285"/>
      <c r="S114" s="285"/>
      <c r="T114" s="285">
        <v>60</v>
      </c>
      <c r="U114" s="285">
        <v>18</v>
      </c>
      <c r="V114" s="285">
        <v>12</v>
      </c>
      <c r="W114" s="285">
        <v>3</v>
      </c>
      <c r="X114" s="285">
        <v>2</v>
      </c>
      <c r="Y114" s="285"/>
      <c r="Z114" s="285">
        <v>11</v>
      </c>
      <c r="AA114" s="285"/>
      <c r="AB114" s="285"/>
      <c r="AC114" s="285"/>
      <c r="AD114" s="285"/>
      <c r="AE114" s="285"/>
      <c r="AF114" s="285"/>
      <c r="AG114" s="285">
        <v>4</v>
      </c>
      <c r="AH114" s="286">
        <v>58</v>
      </c>
      <c r="AI114" s="286"/>
      <c r="AJ114" s="286"/>
      <c r="AK114" s="286"/>
      <c r="AL114" s="286">
        <v>35</v>
      </c>
      <c r="AM114" s="286">
        <v>19</v>
      </c>
      <c r="AN114" s="286">
        <v>10</v>
      </c>
      <c r="AO114" s="286"/>
      <c r="AP114" s="286">
        <v>8</v>
      </c>
      <c r="AQ114" s="286">
        <v>21</v>
      </c>
      <c r="AR114" s="286"/>
      <c r="AS114" s="286"/>
      <c r="AT114" s="286"/>
      <c r="AU114" s="286"/>
      <c r="AV114" s="286"/>
      <c r="AW114" s="286"/>
      <c r="AX114" s="286"/>
      <c r="AY114" s="286">
        <v>22</v>
      </c>
      <c r="AZ114" s="286">
        <v>6</v>
      </c>
      <c r="BA114" s="286"/>
      <c r="BB114" s="286"/>
      <c r="BC114" s="286"/>
      <c r="BD114" s="286">
        <v>35</v>
      </c>
      <c r="BE114" s="286">
        <v>2</v>
      </c>
      <c r="BF114" s="286">
        <v>8</v>
      </c>
      <c r="BG114" s="286"/>
      <c r="BH114" s="286">
        <v>30</v>
      </c>
      <c r="BI114" s="286">
        <v>2</v>
      </c>
      <c r="BJ114" s="286"/>
      <c r="BK114" s="286"/>
      <c r="BL114" s="286">
        <v>2</v>
      </c>
      <c r="BM114" s="286"/>
      <c r="BN114" s="286">
        <v>1</v>
      </c>
      <c r="BO114" s="286"/>
      <c r="BP114" s="286">
        <v>29</v>
      </c>
      <c r="BQ114" s="286">
        <v>28</v>
      </c>
      <c r="BR114" s="286"/>
      <c r="BS114" s="286"/>
      <c r="BT114" s="286"/>
      <c r="BU114" s="286">
        <v>35</v>
      </c>
      <c r="BV114" s="286"/>
      <c r="BW114" s="286">
        <v>8</v>
      </c>
      <c r="BX114" s="286"/>
      <c r="BY114" s="286">
        <v>90</v>
      </c>
      <c r="BZ114" s="286"/>
      <c r="CA114" s="286">
        <v>2</v>
      </c>
      <c r="CB114" s="286"/>
      <c r="CC114" s="286"/>
      <c r="CD114" s="286">
        <v>6</v>
      </c>
      <c r="CE114" s="286"/>
      <c r="CF114" s="286"/>
      <c r="CG114" s="286"/>
      <c r="CH114" s="286"/>
      <c r="CI114" s="286"/>
      <c r="CJ114" s="286"/>
      <c r="CK114" s="286"/>
      <c r="CL114" s="286">
        <v>142</v>
      </c>
      <c r="CM114" s="143">
        <f t="shared" si="17"/>
        <v>1086</v>
      </c>
      <c r="CN114" s="143">
        <f t="shared" si="18"/>
        <v>0</v>
      </c>
      <c r="CO114" s="143">
        <f t="shared" si="19"/>
        <v>17</v>
      </c>
      <c r="CP114" s="143">
        <f t="shared" si="19"/>
        <v>12</v>
      </c>
      <c r="CQ114" s="143">
        <f t="shared" si="20"/>
        <v>168</v>
      </c>
      <c r="CR114" s="143">
        <f t="shared" si="21"/>
        <v>42</v>
      </c>
      <c r="CS114" s="143">
        <f t="shared" si="22"/>
        <v>40</v>
      </c>
      <c r="CT114" s="143">
        <f t="shared" si="23"/>
        <v>3</v>
      </c>
      <c r="CU114" s="143">
        <f t="shared" si="24"/>
        <v>132</v>
      </c>
      <c r="CV114" s="143">
        <f t="shared" si="25"/>
        <v>0</v>
      </c>
      <c r="CW114" s="143">
        <f t="shared" si="26"/>
        <v>587</v>
      </c>
      <c r="CX114" s="143">
        <f t="shared" si="27"/>
        <v>0</v>
      </c>
      <c r="CY114" s="143">
        <f t="shared" si="27"/>
        <v>0</v>
      </c>
      <c r="CZ114" s="143">
        <f t="shared" si="28"/>
        <v>46</v>
      </c>
      <c r="DA114" s="143">
        <f t="shared" si="29"/>
        <v>0</v>
      </c>
      <c r="DB114" s="143">
        <f t="shared" si="30"/>
        <v>0</v>
      </c>
      <c r="DC114" s="143">
        <f t="shared" si="31"/>
        <v>1</v>
      </c>
      <c r="DD114" s="143">
        <f t="shared" si="32"/>
        <v>38</v>
      </c>
      <c r="DE114" s="201">
        <f t="shared" si="33"/>
        <v>306</v>
      </c>
    </row>
    <row r="115" spans="1:109" x14ac:dyDescent="0.3">
      <c r="A115" s="19" t="s">
        <v>229</v>
      </c>
      <c r="B115" s="16" t="s">
        <v>276</v>
      </c>
      <c r="C115" s="283">
        <v>29</v>
      </c>
      <c r="D115" s="284"/>
      <c r="E115" s="284"/>
      <c r="F115" s="284"/>
      <c r="G115" s="284"/>
      <c r="H115" s="284"/>
      <c r="I115" s="284">
        <v>43</v>
      </c>
      <c r="J115" s="284"/>
      <c r="K115" s="284">
        <v>51</v>
      </c>
      <c r="L115" s="284">
        <v>12</v>
      </c>
      <c r="M115" s="284"/>
      <c r="N115" s="284">
        <v>2</v>
      </c>
      <c r="O115" s="284">
        <v>28</v>
      </c>
      <c r="P115" s="285">
        <v>380</v>
      </c>
      <c r="Q115" s="285"/>
      <c r="R115" s="285"/>
      <c r="S115" s="285">
        <v>16</v>
      </c>
      <c r="T115" s="285"/>
      <c r="U115" s="285"/>
      <c r="V115" s="285"/>
      <c r="W115" s="285">
        <v>62</v>
      </c>
      <c r="X115" s="285">
        <v>100</v>
      </c>
      <c r="Y115" s="285"/>
      <c r="Z115" s="285">
        <v>84</v>
      </c>
      <c r="AA115" s="285"/>
      <c r="AB115" s="285"/>
      <c r="AC115" s="285"/>
      <c r="AD115" s="285"/>
      <c r="AE115" s="285"/>
      <c r="AF115" s="285">
        <v>1</v>
      </c>
      <c r="AG115" s="285">
        <v>93</v>
      </c>
      <c r="AH115" s="286">
        <v>354</v>
      </c>
      <c r="AI115" s="286"/>
      <c r="AJ115" s="286"/>
      <c r="AK115" s="286">
        <v>2</v>
      </c>
      <c r="AL115" s="286">
        <v>27</v>
      </c>
      <c r="AM115" s="286"/>
      <c r="AN115" s="286"/>
      <c r="AO115" s="286">
        <v>114</v>
      </c>
      <c r="AP115" s="286">
        <v>104</v>
      </c>
      <c r="AQ115" s="286">
        <v>84</v>
      </c>
      <c r="AR115" s="286"/>
      <c r="AS115" s="286"/>
      <c r="AT115" s="286"/>
      <c r="AU115" s="286"/>
      <c r="AV115" s="286"/>
      <c r="AW115" s="286">
        <v>26</v>
      </c>
      <c r="AX115" s="286">
        <v>1</v>
      </c>
      <c r="AY115" s="286">
        <v>83</v>
      </c>
      <c r="AZ115" s="286">
        <v>366</v>
      </c>
      <c r="BA115" s="286"/>
      <c r="BB115" s="286"/>
      <c r="BC115" s="286">
        <v>2</v>
      </c>
      <c r="BD115" s="286">
        <v>27</v>
      </c>
      <c r="BE115" s="286">
        <v>1</v>
      </c>
      <c r="BF115" s="286"/>
      <c r="BG115" s="286">
        <v>130</v>
      </c>
      <c r="BH115" s="286">
        <v>178</v>
      </c>
      <c r="BI115" s="286">
        <v>68</v>
      </c>
      <c r="BJ115" s="286"/>
      <c r="BK115" s="286"/>
      <c r="BL115" s="286">
        <v>144</v>
      </c>
      <c r="BM115" s="286"/>
      <c r="BN115" s="286">
        <v>26</v>
      </c>
      <c r="BO115" s="286">
        <v>1</v>
      </c>
      <c r="BP115" s="286">
        <v>225</v>
      </c>
      <c r="BQ115" s="286">
        <v>425</v>
      </c>
      <c r="BR115" s="286"/>
      <c r="BS115" s="286"/>
      <c r="BT115" s="286"/>
      <c r="BU115" s="286">
        <v>28</v>
      </c>
      <c r="BV115" s="286"/>
      <c r="BW115" s="286"/>
      <c r="BX115" s="286">
        <v>130</v>
      </c>
      <c r="BY115" s="286">
        <v>230</v>
      </c>
      <c r="BZ115" s="286"/>
      <c r="CA115" s="286">
        <v>102</v>
      </c>
      <c r="CB115" s="286"/>
      <c r="CC115" s="286"/>
      <c r="CD115" s="286">
        <v>77</v>
      </c>
      <c r="CE115" s="286"/>
      <c r="CF115" s="286"/>
      <c r="CG115" s="286"/>
      <c r="CH115" s="286">
        <v>26</v>
      </c>
      <c r="CI115" s="286"/>
      <c r="CJ115" s="286"/>
      <c r="CK115" s="286"/>
      <c r="CL115" s="286">
        <v>74</v>
      </c>
      <c r="CM115" s="143">
        <f t="shared" si="17"/>
        <v>1554</v>
      </c>
      <c r="CN115" s="143">
        <f t="shared" si="18"/>
        <v>0</v>
      </c>
      <c r="CO115" s="143">
        <f t="shared" si="19"/>
        <v>0</v>
      </c>
      <c r="CP115" s="143">
        <f t="shared" si="19"/>
        <v>20</v>
      </c>
      <c r="CQ115" s="143">
        <f t="shared" si="20"/>
        <v>82</v>
      </c>
      <c r="CR115" s="143">
        <f t="shared" si="21"/>
        <v>1</v>
      </c>
      <c r="CS115" s="143">
        <f t="shared" si="22"/>
        <v>0</v>
      </c>
      <c r="CT115" s="143">
        <f t="shared" si="23"/>
        <v>306</v>
      </c>
      <c r="CU115" s="143">
        <f t="shared" si="24"/>
        <v>655</v>
      </c>
      <c r="CV115" s="143">
        <f t="shared" si="25"/>
        <v>0</v>
      </c>
      <c r="CW115" s="143">
        <f t="shared" si="26"/>
        <v>389</v>
      </c>
      <c r="CX115" s="143">
        <f t="shared" si="27"/>
        <v>0</v>
      </c>
      <c r="CY115" s="143">
        <f t="shared" si="27"/>
        <v>0</v>
      </c>
      <c r="CZ115" s="143">
        <f t="shared" si="28"/>
        <v>233</v>
      </c>
      <c r="DA115" s="143">
        <f t="shared" si="29"/>
        <v>0</v>
      </c>
      <c r="DB115" s="143">
        <f t="shared" si="30"/>
        <v>0</v>
      </c>
      <c r="DC115" s="143">
        <f t="shared" si="31"/>
        <v>78</v>
      </c>
      <c r="DD115" s="143">
        <f t="shared" si="32"/>
        <v>5</v>
      </c>
      <c r="DE115" s="201">
        <f t="shared" si="33"/>
        <v>503</v>
      </c>
    </row>
    <row r="116" spans="1:109" x14ac:dyDescent="0.3">
      <c r="A116" s="19" t="s">
        <v>229</v>
      </c>
      <c r="B116" s="16" t="s">
        <v>280</v>
      </c>
      <c r="C116" s="283"/>
      <c r="D116" s="284"/>
      <c r="E116" s="284"/>
      <c r="F116" s="284"/>
      <c r="G116" s="284"/>
      <c r="H116" s="284"/>
      <c r="I116" s="284">
        <v>8</v>
      </c>
      <c r="J116" s="284"/>
      <c r="K116" s="284">
        <v>3</v>
      </c>
      <c r="L116" s="284"/>
      <c r="M116" s="284"/>
      <c r="N116" s="284"/>
      <c r="O116" s="284"/>
      <c r="P116" s="285">
        <v>3</v>
      </c>
      <c r="Q116" s="285"/>
      <c r="R116" s="285"/>
      <c r="S116" s="285"/>
      <c r="T116" s="285"/>
      <c r="U116" s="285"/>
      <c r="V116" s="285"/>
      <c r="W116" s="285"/>
      <c r="X116" s="285">
        <v>7</v>
      </c>
      <c r="Y116" s="285"/>
      <c r="Z116" s="285">
        <v>3</v>
      </c>
      <c r="AA116" s="285"/>
      <c r="AB116" s="285"/>
      <c r="AC116" s="285"/>
      <c r="AD116" s="285"/>
      <c r="AE116" s="285"/>
      <c r="AF116" s="285"/>
      <c r="AG116" s="285"/>
      <c r="AH116" s="286">
        <v>1</v>
      </c>
      <c r="AI116" s="286"/>
      <c r="AJ116" s="286"/>
      <c r="AK116" s="286"/>
      <c r="AL116" s="286">
        <v>1</v>
      </c>
      <c r="AM116" s="286"/>
      <c r="AN116" s="286"/>
      <c r="AO116" s="286"/>
      <c r="AP116" s="286">
        <v>165</v>
      </c>
      <c r="AQ116" s="286">
        <v>4</v>
      </c>
      <c r="AR116" s="286"/>
      <c r="AS116" s="286"/>
      <c r="AT116" s="286"/>
      <c r="AU116" s="286"/>
      <c r="AV116" s="286"/>
      <c r="AW116" s="286"/>
      <c r="AX116" s="286"/>
      <c r="AY116" s="286"/>
      <c r="AZ116" s="286">
        <v>5</v>
      </c>
      <c r="BA116" s="286"/>
      <c r="BB116" s="286"/>
      <c r="BC116" s="286"/>
      <c r="BD116" s="286">
        <v>1</v>
      </c>
      <c r="BE116" s="286">
        <v>1</v>
      </c>
      <c r="BF116" s="286"/>
      <c r="BG116" s="286"/>
      <c r="BH116" s="286">
        <v>165</v>
      </c>
      <c r="BI116" s="286"/>
      <c r="BJ116" s="286"/>
      <c r="BK116" s="286"/>
      <c r="BL116" s="286">
        <v>2</v>
      </c>
      <c r="BM116" s="286"/>
      <c r="BN116" s="286"/>
      <c r="BO116" s="286"/>
      <c r="BP116" s="286"/>
      <c r="BQ116" s="286">
        <v>4</v>
      </c>
      <c r="BR116" s="286"/>
      <c r="BS116" s="286"/>
      <c r="BT116" s="286"/>
      <c r="BU116" s="286">
        <v>2</v>
      </c>
      <c r="BV116" s="286"/>
      <c r="BW116" s="286"/>
      <c r="BX116" s="286"/>
      <c r="BY116" s="286">
        <v>172</v>
      </c>
      <c r="BZ116" s="286"/>
      <c r="CA116" s="286">
        <v>1</v>
      </c>
      <c r="CB116" s="286"/>
      <c r="CC116" s="286"/>
      <c r="CD116" s="286">
        <v>2</v>
      </c>
      <c r="CE116" s="286"/>
      <c r="CF116" s="286"/>
      <c r="CG116" s="286"/>
      <c r="CH116" s="286"/>
      <c r="CI116" s="286"/>
      <c r="CJ116" s="286"/>
      <c r="CK116" s="286"/>
      <c r="CL116" s="286"/>
      <c r="CM116" s="143">
        <f t="shared" si="17"/>
        <v>13</v>
      </c>
      <c r="CN116" s="143">
        <f t="shared" si="18"/>
        <v>0</v>
      </c>
      <c r="CO116" s="143">
        <f t="shared" si="19"/>
        <v>0</v>
      </c>
      <c r="CP116" s="143">
        <f t="shared" si="19"/>
        <v>0</v>
      </c>
      <c r="CQ116" s="143">
        <f t="shared" si="20"/>
        <v>4</v>
      </c>
      <c r="CR116" s="143">
        <f t="shared" si="21"/>
        <v>1</v>
      </c>
      <c r="CS116" s="143">
        <f t="shared" si="22"/>
        <v>0</v>
      </c>
      <c r="CT116" s="143">
        <f t="shared" si="23"/>
        <v>0</v>
      </c>
      <c r="CU116" s="143">
        <f t="shared" si="24"/>
        <v>517</v>
      </c>
      <c r="CV116" s="143">
        <f t="shared" si="25"/>
        <v>0</v>
      </c>
      <c r="CW116" s="143">
        <f t="shared" si="26"/>
        <v>11</v>
      </c>
      <c r="CX116" s="143">
        <f t="shared" si="27"/>
        <v>0</v>
      </c>
      <c r="CY116" s="143">
        <f t="shared" si="27"/>
        <v>0</v>
      </c>
      <c r="CZ116" s="143">
        <f t="shared" si="28"/>
        <v>4</v>
      </c>
      <c r="DA116" s="143">
        <f t="shared" si="29"/>
        <v>0</v>
      </c>
      <c r="DB116" s="143">
        <f t="shared" si="30"/>
        <v>0</v>
      </c>
      <c r="DC116" s="143">
        <f t="shared" si="31"/>
        <v>0</v>
      </c>
      <c r="DD116" s="143">
        <f t="shared" si="32"/>
        <v>0</v>
      </c>
      <c r="DE116" s="201">
        <f t="shared" si="33"/>
        <v>0</v>
      </c>
    </row>
    <row r="117" spans="1:109" x14ac:dyDescent="0.3">
      <c r="A117" s="19" t="s">
        <v>229</v>
      </c>
      <c r="B117" s="16" t="s">
        <v>281</v>
      </c>
      <c r="C117" s="283"/>
      <c r="D117" s="284"/>
      <c r="E117" s="284"/>
      <c r="F117" s="284"/>
      <c r="G117" s="284"/>
      <c r="H117" s="284"/>
      <c r="I117" s="284">
        <v>4</v>
      </c>
      <c r="J117" s="284"/>
      <c r="K117" s="284">
        <v>5</v>
      </c>
      <c r="L117" s="284"/>
      <c r="M117" s="284"/>
      <c r="N117" s="284"/>
      <c r="O117" s="284"/>
      <c r="P117" s="285"/>
      <c r="Q117" s="285"/>
      <c r="R117" s="285"/>
      <c r="S117" s="285"/>
      <c r="T117" s="285"/>
      <c r="U117" s="285"/>
      <c r="V117" s="285"/>
      <c r="W117" s="285"/>
      <c r="X117" s="285">
        <v>3</v>
      </c>
      <c r="Y117" s="285"/>
      <c r="Z117" s="285">
        <v>18</v>
      </c>
      <c r="AA117" s="285"/>
      <c r="AB117" s="285"/>
      <c r="AC117" s="285"/>
      <c r="AD117" s="285"/>
      <c r="AE117" s="285"/>
      <c r="AF117" s="285"/>
      <c r="AG117" s="285"/>
      <c r="AH117" s="286"/>
      <c r="AI117" s="286"/>
      <c r="AJ117" s="286"/>
      <c r="AK117" s="286"/>
      <c r="AL117" s="286">
        <v>1</v>
      </c>
      <c r="AM117" s="286"/>
      <c r="AN117" s="286"/>
      <c r="AO117" s="286"/>
      <c r="AP117" s="286">
        <v>3</v>
      </c>
      <c r="AQ117" s="286">
        <v>14</v>
      </c>
      <c r="AR117" s="286"/>
      <c r="AS117" s="286"/>
      <c r="AT117" s="286"/>
      <c r="AU117" s="286"/>
      <c r="AV117" s="286"/>
      <c r="AW117" s="286"/>
      <c r="AX117" s="286"/>
      <c r="AY117" s="286"/>
      <c r="AZ117" s="286">
        <v>1</v>
      </c>
      <c r="BA117" s="286"/>
      <c r="BB117" s="286"/>
      <c r="BC117" s="286"/>
      <c r="BD117" s="286">
        <v>1</v>
      </c>
      <c r="BE117" s="286"/>
      <c r="BF117" s="286"/>
      <c r="BG117" s="286"/>
      <c r="BH117" s="286">
        <v>4</v>
      </c>
      <c r="BI117" s="286"/>
      <c r="BJ117" s="286"/>
      <c r="BK117" s="286"/>
      <c r="BL117" s="286">
        <v>2</v>
      </c>
      <c r="BM117" s="286"/>
      <c r="BN117" s="286"/>
      <c r="BO117" s="286"/>
      <c r="BP117" s="286"/>
      <c r="BQ117" s="286"/>
      <c r="BR117" s="286"/>
      <c r="BS117" s="286"/>
      <c r="BT117" s="286"/>
      <c r="BU117" s="286">
        <v>2</v>
      </c>
      <c r="BV117" s="286"/>
      <c r="BW117" s="286"/>
      <c r="BX117" s="286"/>
      <c r="BY117" s="286">
        <v>4</v>
      </c>
      <c r="BZ117" s="286"/>
      <c r="CA117" s="286">
        <v>1</v>
      </c>
      <c r="CB117" s="286"/>
      <c r="CC117" s="286"/>
      <c r="CD117" s="286">
        <v>2</v>
      </c>
      <c r="CE117" s="286"/>
      <c r="CF117" s="286"/>
      <c r="CG117" s="286"/>
      <c r="CH117" s="286"/>
      <c r="CI117" s="286"/>
      <c r="CJ117" s="286"/>
      <c r="CK117" s="286"/>
      <c r="CL117" s="286"/>
      <c r="CM117" s="143">
        <f t="shared" si="17"/>
        <v>1</v>
      </c>
      <c r="CN117" s="143">
        <f t="shared" si="18"/>
        <v>0</v>
      </c>
      <c r="CO117" s="143">
        <f t="shared" si="19"/>
        <v>0</v>
      </c>
      <c r="CP117" s="143">
        <f t="shared" si="19"/>
        <v>0</v>
      </c>
      <c r="CQ117" s="143">
        <f t="shared" si="20"/>
        <v>4</v>
      </c>
      <c r="CR117" s="143">
        <f t="shared" si="21"/>
        <v>0</v>
      </c>
      <c r="CS117" s="143">
        <f t="shared" si="22"/>
        <v>0</v>
      </c>
      <c r="CT117" s="143">
        <f t="shared" si="23"/>
        <v>0</v>
      </c>
      <c r="CU117" s="143">
        <f t="shared" si="24"/>
        <v>18</v>
      </c>
      <c r="CV117" s="143">
        <f t="shared" si="25"/>
        <v>0</v>
      </c>
      <c r="CW117" s="143">
        <f t="shared" si="26"/>
        <v>38</v>
      </c>
      <c r="CX117" s="143">
        <f t="shared" si="27"/>
        <v>0</v>
      </c>
      <c r="CY117" s="143">
        <f t="shared" si="27"/>
        <v>0</v>
      </c>
      <c r="CZ117" s="143">
        <f t="shared" si="28"/>
        <v>4</v>
      </c>
      <c r="DA117" s="143">
        <f t="shared" si="29"/>
        <v>0</v>
      </c>
      <c r="DB117" s="143">
        <f t="shared" si="30"/>
        <v>0</v>
      </c>
      <c r="DC117" s="143">
        <f t="shared" si="31"/>
        <v>0</v>
      </c>
      <c r="DD117" s="143">
        <f t="shared" si="32"/>
        <v>0</v>
      </c>
      <c r="DE117" s="201">
        <f t="shared" si="33"/>
        <v>0</v>
      </c>
    </row>
    <row r="118" spans="1:109" x14ac:dyDescent="0.3">
      <c r="A118" s="19" t="s">
        <v>229</v>
      </c>
      <c r="B118" s="16" t="s">
        <v>283</v>
      </c>
      <c r="C118" s="283"/>
      <c r="D118" s="284"/>
      <c r="E118" s="284"/>
      <c r="F118" s="284"/>
      <c r="G118" s="284"/>
      <c r="H118" s="284"/>
      <c r="I118" s="284">
        <v>211</v>
      </c>
      <c r="J118" s="284"/>
      <c r="K118" s="284"/>
      <c r="L118" s="284"/>
      <c r="M118" s="284"/>
      <c r="N118" s="284"/>
      <c r="O118" s="284"/>
      <c r="P118" s="285"/>
      <c r="Q118" s="285"/>
      <c r="R118" s="285"/>
      <c r="S118" s="285"/>
      <c r="T118" s="285">
        <v>16</v>
      </c>
      <c r="U118" s="285"/>
      <c r="V118" s="285"/>
      <c r="W118" s="285"/>
      <c r="X118" s="285">
        <v>231</v>
      </c>
      <c r="Y118" s="285"/>
      <c r="Z118" s="285">
        <v>1</v>
      </c>
      <c r="AA118" s="285"/>
      <c r="AB118" s="285"/>
      <c r="AC118" s="285"/>
      <c r="AD118" s="285"/>
      <c r="AE118" s="285"/>
      <c r="AF118" s="285"/>
      <c r="AG118" s="285"/>
      <c r="AH118" s="286"/>
      <c r="AI118" s="286"/>
      <c r="AJ118" s="286"/>
      <c r="AK118" s="286"/>
      <c r="AL118" s="286">
        <v>20</v>
      </c>
      <c r="AM118" s="286"/>
      <c r="AN118" s="286"/>
      <c r="AO118" s="286"/>
      <c r="AP118" s="286">
        <v>204</v>
      </c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286"/>
      <c r="BD118" s="286">
        <v>22</v>
      </c>
      <c r="BE118" s="286"/>
      <c r="BF118" s="286"/>
      <c r="BG118" s="286"/>
      <c r="BH118" s="286">
        <v>207</v>
      </c>
      <c r="BI118" s="286"/>
      <c r="BJ118" s="286"/>
      <c r="BK118" s="286"/>
      <c r="BL118" s="286">
        <v>2</v>
      </c>
      <c r="BM118" s="286"/>
      <c r="BN118" s="286"/>
      <c r="BO118" s="286"/>
      <c r="BP118" s="286"/>
      <c r="BQ118" s="286">
        <v>1</v>
      </c>
      <c r="BR118" s="286"/>
      <c r="BS118" s="286"/>
      <c r="BT118" s="286"/>
      <c r="BU118" s="286">
        <v>63</v>
      </c>
      <c r="BV118" s="286"/>
      <c r="BW118" s="286"/>
      <c r="BX118" s="286"/>
      <c r="BY118" s="286">
        <v>207</v>
      </c>
      <c r="BZ118" s="286"/>
      <c r="CA118" s="286"/>
      <c r="CB118" s="286"/>
      <c r="CC118" s="286"/>
      <c r="CD118" s="286">
        <v>2</v>
      </c>
      <c r="CE118" s="286"/>
      <c r="CF118" s="286"/>
      <c r="CG118" s="286"/>
      <c r="CH118" s="286"/>
      <c r="CI118" s="286"/>
      <c r="CJ118" s="286"/>
      <c r="CK118" s="286"/>
      <c r="CL118" s="286"/>
      <c r="CM118" s="143">
        <f t="shared" si="17"/>
        <v>1</v>
      </c>
      <c r="CN118" s="143">
        <f t="shared" si="18"/>
        <v>0</v>
      </c>
      <c r="CO118" s="143">
        <f t="shared" si="19"/>
        <v>0</v>
      </c>
      <c r="CP118" s="143">
        <f t="shared" si="19"/>
        <v>0</v>
      </c>
      <c r="CQ118" s="143">
        <f t="shared" si="20"/>
        <v>121</v>
      </c>
      <c r="CR118" s="143">
        <f t="shared" si="21"/>
        <v>0</v>
      </c>
      <c r="CS118" s="143">
        <f t="shared" si="22"/>
        <v>0</v>
      </c>
      <c r="CT118" s="143">
        <f t="shared" si="23"/>
        <v>0</v>
      </c>
      <c r="CU118" s="143">
        <f t="shared" si="24"/>
        <v>1060</v>
      </c>
      <c r="CV118" s="143">
        <f t="shared" si="25"/>
        <v>0</v>
      </c>
      <c r="CW118" s="143">
        <f t="shared" si="26"/>
        <v>1</v>
      </c>
      <c r="CX118" s="143">
        <f t="shared" si="27"/>
        <v>0</v>
      </c>
      <c r="CY118" s="143">
        <f t="shared" si="27"/>
        <v>0</v>
      </c>
      <c r="CZ118" s="143">
        <f t="shared" si="28"/>
        <v>4</v>
      </c>
      <c r="DA118" s="143">
        <f t="shared" si="29"/>
        <v>0</v>
      </c>
      <c r="DB118" s="143">
        <f t="shared" si="30"/>
        <v>0</v>
      </c>
      <c r="DC118" s="143">
        <f t="shared" si="31"/>
        <v>0</v>
      </c>
      <c r="DD118" s="143">
        <f t="shared" si="32"/>
        <v>0</v>
      </c>
      <c r="DE118" s="201">
        <f t="shared" si="33"/>
        <v>0</v>
      </c>
    </row>
    <row r="119" spans="1:109" x14ac:dyDescent="0.3">
      <c r="A119" s="19" t="s">
        <v>285</v>
      </c>
      <c r="B119" s="16" t="s">
        <v>288</v>
      </c>
      <c r="C119" s="283"/>
      <c r="D119" s="284"/>
      <c r="E119" s="284"/>
      <c r="F119" s="284">
        <v>12</v>
      </c>
      <c r="G119" s="284"/>
      <c r="H119" s="284"/>
      <c r="I119" s="284">
        <v>67</v>
      </c>
      <c r="J119" s="284"/>
      <c r="K119" s="284">
        <v>1</v>
      </c>
      <c r="L119" s="284"/>
      <c r="M119" s="284">
        <v>11</v>
      </c>
      <c r="N119" s="284"/>
      <c r="O119" s="284"/>
      <c r="P119" s="285"/>
      <c r="Q119" s="285"/>
      <c r="R119" s="285"/>
      <c r="S119" s="285"/>
      <c r="T119" s="285">
        <v>6</v>
      </c>
      <c r="U119" s="285"/>
      <c r="V119" s="285"/>
      <c r="W119" s="285">
        <v>9</v>
      </c>
      <c r="X119" s="285">
        <v>69</v>
      </c>
      <c r="Y119" s="285"/>
      <c r="Z119" s="285">
        <v>9</v>
      </c>
      <c r="AA119" s="285"/>
      <c r="AB119" s="285"/>
      <c r="AC119" s="285"/>
      <c r="AD119" s="285"/>
      <c r="AE119" s="285">
        <v>15</v>
      </c>
      <c r="AF119" s="285"/>
      <c r="AG119" s="285"/>
      <c r="AH119" s="286"/>
      <c r="AI119" s="286"/>
      <c r="AJ119" s="286"/>
      <c r="AK119" s="286"/>
      <c r="AL119" s="286">
        <v>7</v>
      </c>
      <c r="AM119" s="286"/>
      <c r="AN119" s="286">
        <v>1</v>
      </c>
      <c r="AO119" s="286">
        <v>9</v>
      </c>
      <c r="AP119" s="286">
        <v>99</v>
      </c>
      <c r="AQ119" s="286">
        <v>8</v>
      </c>
      <c r="AR119" s="286"/>
      <c r="AS119" s="286"/>
      <c r="AT119" s="286"/>
      <c r="AU119" s="286">
        <v>1</v>
      </c>
      <c r="AV119" s="286"/>
      <c r="AW119" s="286">
        <v>39</v>
      </c>
      <c r="AX119" s="286"/>
      <c r="AY119" s="286"/>
      <c r="AZ119" s="286"/>
      <c r="BA119" s="286"/>
      <c r="BB119" s="286"/>
      <c r="BC119" s="286"/>
      <c r="BD119" s="286">
        <v>9</v>
      </c>
      <c r="BE119" s="286"/>
      <c r="BF119" s="286">
        <v>1</v>
      </c>
      <c r="BG119" s="286">
        <v>9</v>
      </c>
      <c r="BH119" s="286">
        <v>99</v>
      </c>
      <c r="BI119" s="286">
        <v>8</v>
      </c>
      <c r="BJ119" s="286"/>
      <c r="BK119" s="286"/>
      <c r="BL119" s="286"/>
      <c r="BM119" s="286"/>
      <c r="BN119" s="286">
        <v>39</v>
      </c>
      <c r="BO119" s="286"/>
      <c r="BP119" s="286"/>
      <c r="BQ119" s="286"/>
      <c r="BR119" s="286"/>
      <c r="BS119" s="286"/>
      <c r="BT119" s="286"/>
      <c r="BU119" s="286">
        <v>12</v>
      </c>
      <c r="BV119" s="286"/>
      <c r="BW119" s="286">
        <v>1</v>
      </c>
      <c r="BX119" s="286">
        <v>10</v>
      </c>
      <c r="BY119" s="286">
        <v>69</v>
      </c>
      <c r="BZ119" s="286"/>
      <c r="CA119" s="286"/>
      <c r="CB119" s="286"/>
      <c r="CC119" s="286"/>
      <c r="CD119" s="286"/>
      <c r="CE119" s="286"/>
      <c r="CF119" s="286">
        <v>2</v>
      </c>
      <c r="CG119" s="286"/>
      <c r="CH119" s="286">
        <v>44</v>
      </c>
      <c r="CI119" s="286"/>
      <c r="CJ119" s="286"/>
      <c r="CK119" s="286"/>
      <c r="CL119" s="286"/>
      <c r="CM119" s="143">
        <f t="shared" si="17"/>
        <v>0</v>
      </c>
      <c r="CN119" s="143">
        <f t="shared" si="18"/>
        <v>0</v>
      </c>
      <c r="CO119" s="143">
        <f t="shared" si="19"/>
        <v>0</v>
      </c>
      <c r="CP119" s="143">
        <f t="shared" si="19"/>
        <v>0</v>
      </c>
      <c r="CQ119" s="143">
        <f t="shared" si="20"/>
        <v>46</v>
      </c>
      <c r="CR119" s="143">
        <f t="shared" si="21"/>
        <v>0</v>
      </c>
      <c r="CS119" s="143">
        <f t="shared" si="22"/>
        <v>3</v>
      </c>
      <c r="CT119" s="143">
        <f t="shared" si="23"/>
        <v>27</v>
      </c>
      <c r="CU119" s="143">
        <f t="shared" si="24"/>
        <v>403</v>
      </c>
      <c r="CV119" s="143">
        <f t="shared" si="25"/>
        <v>0</v>
      </c>
      <c r="CW119" s="143">
        <f t="shared" si="26"/>
        <v>26</v>
      </c>
      <c r="CX119" s="143">
        <f t="shared" si="27"/>
        <v>0</v>
      </c>
      <c r="CY119" s="143">
        <f t="shared" si="27"/>
        <v>0</v>
      </c>
      <c r="CZ119" s="143">
        <f t="shared" si="28"/>
        <v>0</v>
      </c>
      <c r="DA119" s="143">
        <f t="shared" si="29"/>
        <v>1</v>
      </c>
      <c r="DB119" s="143">
        <f t="shared" si="30"/>
        <v>0</v>
      </c>
      <c r="DC119" s="143">
        <f t="shared" si="31"/>
        <v>148</v>
      </c>
      <c r="DD119" s="143">
        <f t="shared" si="32"/>
        <v>0</v>
      </c>
      <c r="DE119" s="201">
        <f t="shared" si="33"/>
        <v>0</v>
      </c>
    </row>
    <row r="120" spans="1:109" x14ac:dyDescent="0.3">
      <c r="A120" s="19" t="s">
        <v>285</v>
      </c>
      <c r="B120" s="16" t="s">
        <v>290</v>
      </c>
      <c r="C120" s="283"/>
      <c r="D120" s="284"/>
      <c r="E120" s="284"/>
      <c r="F120" s="284"/>
      <c r="G120" s="284"/>
      <c r="H120" s="284"/>
      <c r="I120" s="284">
        <v>60</v>
      </c>
      <c r="J120" s="284"/>
      <c r="K120" s="284">
        <v>1</v>
      </c>
      <c r="L120" s="284"/>
      <c r="M120" s="284"/>
      <c r="N120" s="284"/>
      <c r="O120" s="284"/>
      <c r="P120" s="285"/>
      <c r="Q120" s="285"/>
      <c r="R120" s="285"/>
      <c r="S120" s="285">
        <v>3</v>
      </c>
      <c r="T120" s="285">
        <v>1</v>
      </c>
      <c r="U120" s="285"/>
      <c r="V120" s="285"/>
      <c r="W120" s="285"/>
      <c r="X120" s="285">
        <v>61</v>
      </c>
      <c r="Y120" s="285"/>
      <c r="Z120" s="285"/>
      <c r="AA120" s="285"/>
      <c r="AB120" s="285"/>
      <c r="AC120" s="285"/>
      <c r="AD120" s="285"/>
      <c r="AE120" s="285">
        <v>2</v>
      </c>
      <c r="AF120" s="285"/>
      <c r="AG120" s="285"/>
      <c r="AH120" s="286"/>
      <c r="AI120" s="286"/>
      <c r="AJ120" s="286"/>
      <c r="AK120" s="286"/>
      <c r="AL120" s="286">
        <v>1</v>
      </c>
      <c r="AM120" s="286"/>
      <c r="AN120" s="286"/>
      <c r="AO120" s="286"/>
      <c r="AP120" s="286">
        <v>62</v>
      </c>
      <c r="AQ120" s="286"/>
      <c r="AR120" s="286"/>
      <c r="AS120" s="286"/>
      <c r="AT120" s="286"/>
      <c r="AU120" s="286">
        <v>1</v>
      </c>
      <c r="AV120" s="286"/>
      <c r="AW120" s="286">
        <v>22</v>
      </c>
      <c r="AX120" s="286"/>
      <c r="AY120" s="286"/>
      <c r="AZ120" s="286"/>
      <c r="BA120" s="286"/>
      <c r="BB120" s="286"/>
      <c r="BC120" s="286"/>
      <c r="BD120" s="286">
        <v>1</v>
      </c>
      <c r="BE120" s="286"/>
      <c r="BF120" s="286">
        <v>1</v>
      </c>
      <c r="BG120" s="286"/>
      <c r="BH120" s="286">
        <v>63</v>
      </c>
      <c r="BI120" s="286"/>
      <c r="BJ120" s="286"/>
      <c r="BK120" s="286"/>
      <c r="BL120" s="286"/>
      <c r="BM120" s="286"/>
      <c r="BN120" s="286">
        <v>21</v>
      </c>
      <c r="BO120" s="286"/>
      <c r="BP120" s="286"/>
      <c r="BQ120" s="286"/>
      <c r="BR120" s="286"/>
      <c r="BS120" s="286"/>
      <c r="BT120" s="286"/>
      <c r="BU120" s="286">
        <v>2</v>
      </c>
      <c r="BV120" s="286"/>
      <c r="BW120" s="286">
        <v>1</v>
      </c>
      <c r="BX120" s="286"/>
      <c r="BY120" s="286">
        <v>59</v>
      </c>
      <c r="BZ120" s="286"/>
      <c r="CA120" s="286"/>
      <c r="CB120" s="286"/>
      <c r="CC120" s="286"/>
      <c r="CD120" s="286"/>
      <c r="CE120" s="286"/>
      <c r="CF120" s="286">
        <v>2</v>
      </c>
      <c r="CG120" s="286"/>
      <c r="CH120" s="286">
        <v>21</v>
      </c>
      <c r="CI120" s="286"/>
      <c r="CJ120" s="286"/>
      <c r="CK120" s="286"/>
      <c r="CL120" s="286"/>
      <c r="CM120" s="143">
        <f t="shared" si="17"/>
        <v>0</v>
      </c>
      <c r="CN120" s="143">
        <f t="shared" si="18"/>
        <v>0</v>
      </c>
      <c r="CO120" s="143">
        <f t="shared" si="19"/>
        <v>0</v>
      </c>
      <c r="CP120" s="143">
        <f t="shared" si="19"/>
        <v>3</v>
      </c>
      <c r="CQ120" s="143">
        <f t="shared" si="20"/>
        <v>5</v>
      </c>
      <c r="CR120" s="143">
        <f t="shared" si="21"/>
        <v>0</v>
      </c>
      <c r="CS120" s="143">
        <f t="shared" si="22"/>
        <v>2</v>
      </c>
      <c r="CT120" s="143">
        <f t="shared" si="23"/>
        <v>0</v>
      </c>
      <c r="CU120" s="143">
        <f t="shared" si="24"/>
        <v>305</v>
      </c>
      <c r="CV120" s="143">
        <f t="shared" si="25"/>
        <v>0</v>
      </c>
      <c r="CW120" s="143">
        <f t="shared" si="26"/>
        <v>1</v>
      </c>
      <c r="CX120" s="143">
        <f t="shared" si="27"/>
        <v>0</v>
      </c>
      <c r="CY120" s="143">
        <f t="shared" si="27"/>
        <v>0</v>
      </c>
      <c r="CZ120" s="143">
        <f t="shared" si="28"/>
        <v>0</v>
      </c>
      <c r="DA120" s="143">
        <f t="shared" si="29"/>
        <v>1</v>
      </c>
      <c r="DB120" s="143">
        <f t="shared" si="30"/>
        <v>0</v>
      </c>
      <c r="DC120" s="143">
        <f t="shared" si="31"/>
        <v>66</v>
      </c>
      <c r="DD120" s="143">
        <f t="shared" si="32"/>
        <v>0</v>
      </c>
      <c r="DE120" s="201">
        <f t="shared" si="33"/>
        <v>0</v>
      </c>
    </row>
    <row r="121" spans="1:109" x14ac:dyDescent="0.3">
      <c r="A121" s="19" t="s">
        <v>285</v>
      </c>
      <c r="B121" s="16" t="s">
        <v>292</v>
      </c>
      <c r="C121" s="283"/>
      <c r="D121" s="284"/>
      <c r="E121" s="284"/>
      <c r="F121" s="284">
        <v>1</v>
      </c>
      <c r="G121" s="284"/>
      <c r="H121" s="284"/>
      <c r="I121" s="284">
        <v>55</v>
      </c>
      <c r="J121" s="284"/>
      <c r="K121" s="284">
        <v>1</v>
      </c>
      <c r="L121" s="284"/>
      <c r="M121" s="284">
        <v>13</v>
      </c>
      <c r="N121" s="284"/>
      <c r="O121" s="284"/>
      <c r="P121" s="285"/>
      <c r="Q121" s="285"/>
      <c r="R121" s="285"/>
      <c r="S121" s="285"/>
      <c r="T121" s="285">
        <v>7</v>
      </c>
      <c r="U121" s="285"/>
      <c r="V121" s="285"/>
      <c r="W121" s="285">
        <v>2</v>
      </c>
      <c r="X121" s="285">
        <v>62</v>
      </c>
      <c r="Y121" s="285"/>
      <c r="Z121" s="285">
        <v>4</v>
      </c>
      <c r="AA121" s="285"/>
      <c r="AB121" s="285"/>
      <c r="AC121" s="285"/>
      <c r="AD121" s="285"/>
      <c r="AE121" s="285">
        <v>20</v>
      </c>
      <c r="AF121" s="285"/>
      <c r="AG121" s="285"/>
      <c r="AH121" s="286"/>
      <c r="AI121" s="286"/>
      <c r="AJ121" s="286"/>
      <c r="AK121" s="286"/>
      <c r="AL121" s="286">
        <v>4</v>
      </c>
      <c r="AM121" s="286"/>
      <c r="AN121" s="286">
        <v>1</v>
      </c>
      <c r="AO121" s="286">
        <v>1</v>
      </c>
      <c r="AP121" s="286">
        <v>95</v>
      </c>
      <c r="AQ121" s="286">
        <v>4</v>
      </c>
      <c r="AR121" s="286"/>
      <c r="AS121" s="286"/>
      <c r="AT121" s="286"/>
      <c r="AU121" s="286">
        <v>1</v>
      </c>
      <c r="AV121" s="286"/>
      <c r="AW121" s="286">
        <v>40</v>
      </c>
      <c r="AX121" s="286"/>
      <c r="AY121" s="286"/>
      <c r="AZ121" s="286"/>
      <c r="BA121" s="286"/>
      <c r="BB121" s="286"/>
      <c r="BC121" s="286"/>
      <c r="BD121" s="286">
        <v>3</v>
      </c>
      <c r="BE121" s="286"/>
      <c r="BF121" s="286">
        <v>1</v>
      </c>
      <c r="BG121" s="286">
        <v>1</v>
      </c>
      <c r="BH121" s="286">
        <v>95</v>
      </c>
      <c r="BI121" s="286">
        <v>4</v>
      </c>
      <c r="BJ121" s="286"/>
      <c r="BK121" s="286"/>
      <c r="BL121" s="286"/>
      <c r="BM121" s="286"/>
      <c r="BN121" s="286">
        <v>39</v>
      </c>
      <c r="BO121" s="286"/>
      <c r="BP121" s="286"/>
      <c r="BQ121" s="286"/>
      <c r="BR121" s="286"/>
      <c r="BS121" s="286"/>
      <c r="BT121" s="286"/>
      <c r="BU121" s="286">
        <v>2</v>
      </c>
      <c r="BV121" s="286"/>
      <c r="BW121" s="286">
        <v>1</v>
      </c>
      <c r="BX121" s="286">
        <v>4</v>
      </c>
      <c r="BY121" s="286">
        <v>57</v>
      </c>
      <c r="BZ121" s="286"/>
      <c r="CA121" s="286"/>
      <c r="CB121" s="286"/>
      <c r="CC121" s="286"/>
      <c r="CD121" s="286"/>
      <c r="CE121" s="286"/>
      <c r="CF121" s="286">
        <v>2</v>
      </c>
      <c r="CG121" s="286"/>
      <c r="CH121" s="286">
        <v>91</v>
      </c>
      <c r="CI121" s="286"/>
      <c r="CJ121" s="286"/>
      <c r="CK121" s="286"/>
      <c r="CL121" s="286"/>
      <c r="CM121" s="143">
        <f t="shared" si="17"/>
        <v>0</v>
      </c>
      <c r="CN121" s="143">
        <f t="shared" si="18"/>
        <v>0</v>
      </c>
      <c r="CO121" s="143">
        <f t="shared" si="19"/>
        <v>0</v>
      </c>
      <c r="CP121" s="143">
        <f t="shared" si="19"/>
        <v>0</v>
      </c>
      <c r="CQ121" s="143">
        <f t="shared" si="20"/>
        <v>17</v>
      </c>
      <c r="CR121" s="143">
        <f t="shared" si="21"/>
        <v>0</v>
      </c>
      <c r="CS121" s="143">
        <f t="shared" si="22"/>
        <v>3</v>
      </c>
      <c r="CT121" s="143">
        <f t="shared" si="23"/>
        <v>4</v>
      </c>
      <c r="CU121" s="143">
        <f t="shared" si="24"/>
        <v>364</v>
      </c>
      <c r="CV121" s="143">
        <f t="shared" si="25"/>
        <v>0</v>
      </c>
      <c r="CW121" s="143">
        <f t="shared" si="26"/>
        <v>13</v>
      </c>
      <c r="CX121" s="143">
        <f t="shared" si="27"/>
        <v>0</v>
      </c>
      <c r="CY121" s="143">
        <f t="shared" si="27"/>
        <v>0</v>
      </c>
      <c r="CZ121" s="143">
        <f t="shared" si="28"/>
        <v>0</v>
      </c>
      <c r="DA121" s="143">
        <f t="shared" si="29"/>
        <v>1</v>
      </c>
      <c r="DB121" s="143">
        <f t="shared" si="30"/>
        <v>0</v>
      </c>
      <c r="DC121" s="143">
        <f t="shared" si="31"/>
        <v>203</v>
      </c>
      <c r="DD121" s="143">
        <f t="shared" si="32"/>
        <v>0</v>
      </c>
      <c r="DE121" s="201">
        <f t="shared" si="33"/>
        <v>0</v>
      </c>
    </row>
    <row r="122" spans="1:109" x14ac:dyDescent="0.3">
      <c r="A122" s="19" t="s">
        <v>285</v>
      </c>
      <c r="B122" s="16" t="s">
        <v>294</v>
      </c>
      <c r="C122" s="283"/>
      <c r="D122" s="284"/>
      <c r="E122" s="284"/>
      <c r="F122" s="284">
        <v>14</v>
      </c>
      <c r="G122" s="284"/>
      <c r="H122" s="284"/>
      <c r="I122" s="284">
        <v>58</v>
      </c>
      <c r="J122" s="284"/>
      <c r="K122" s="284">
        <v>1</v>
      </c>
      <c r="L122" s="284"/>
      <c r="M122" s="284">
        <v>3</v>
      </c>
      <c r="N122" s="284"/>
      <c r="O122" s="284"/>
      <c r="P122" s="285"/>
      <c r="Q122" s="285"/>
      <c r="R122" s="285"/>
      <c r="S122" s="285"/>
      <c r="T122" s="285">
        <v>1</v>
      </c>
      <c r="U122" s="285"/>
      <c r="V122" s="285"/>
      <c r="W122" s="285"/>
      <c r="X122" s="285">
        <v>61</v>
      </c>
      <c r="Y122" s="285"/>
      <c r="Z122" s="285">
        <v>13</v>
      </c>
      <c r="AA122" s="285"/>
      <c r="AB122" s="285"/>
      <c r="AC122" s="285"/>
      <c r="AD122" s="285"/>
      <c r="AE122" s="285">
        <v>16</v>
      </c>
      <c r="AF122" s="285"/>
      <c r="AG122" s="285"/>
      <c r="AH122" s="286"/>
      <c r="AI122" s="286"/>
      <c r="AJ122" s="286"/>
      <c r="AK122" s="286"/>
      <c r="AL122" s="286">
        <v>3</v>
      </c>
      <c r="AM122" s="286"/>
      <c r="AN122" s="286">
        <v>1</v>
      </c>
      <c r="AO122" s="286"/>
      <c r="AP122" s="286">
        <v>90</v>
      </c>
      <c r="AQ122" s="286">
        <v>13</v>
      </c>
      <c r="AR122" s="286"/>
      <c r="AS122" s="286"/>
      <c r="AT122" s="286"/>
      <c r="AU122" s="286"/>
      <c r="AV122" s="286"/>
      <c r="AW122" s="286">
        <v>24</v>
      </c>
      <c r="AX122" s="286"/>
      <c r="AY122" s="286"/>
      <c r="AZ122" s="286"/>
      <c r="BA122" s="286"/>
      <c r="BB122" s="286"/>
      <c r="BC122" s="286"/>
      <c r="BD122" s="286">
        <v>2</v>
      </c>
      <c r="BE122" s="286"/>
      <c r="BF122" s="286">
        <v>1</v>
      </c>
      <c r="BG122" s="286"/>
      <c r="BH122" s="286">
        <v>92</v>
      </c>
      <c r="BI122" s="286">
        <v>13</v>
      </c>
      <c r="BJ122" s="286"/>
      <c r="BK122" s="286"/>
      <c r="BL122" s="286"/>
      <c r="BM122" s="286"/>
      <c r="BN122" s="286">
        <v>22</v>
      </c>
      <c r="BO122" s="286"/>
      <c r="BP122" s="286"/>
      <c r="BQ122" s="286"/>
      <c r="BR122" s="286"/>
      <c r="BS122" s="286"/>
      <c r="BT122" s="286"/>
      <c r="BU122" s="286">
        <v>4</v>
      </c>
      <c r="BV122" s="286"/>
      <c r="BW122" s="286">
        <v>1</v>
      </c>
      <c r="BX122" s="286"/>
      <c r="BY122" s="286">
        <v>48</v>
      </c>
      <c r="BZ122" s="286"/>
      <c r="CA122" s="286"/>
      <c r="CB122" s="286"/>
      <c r="CC122" s="286"/>
      <c r="CD122" s="286"/>
      <c r="CE122" s="286"/>
      <c r="CF122" s="286">
        <v>2</v>
      </c>
      <c r="CG122" s="286"/>
      <c r="CH122" s="286">
        <v>21</v>
      </c>
      <c r="CI122" s="286"/>
      <c r="CJ122" s="286"/>
      <c r="CK122" s="286"/>
      <c r="CL122" s="286"/>
      <c r="CM122" s="143">
        <f t="shared" si="17"/>
        <v>0</v>
      </c>
      <c r="CN122" s="143">
        <f t="shared" si="18"/>
        <v>0</v>
      </c>
      <c r="CO122" s="143">
        <f t="shared" si="19"/>
        <v>0</v>
      </c>
      <c r="CP122" s="143">
        <f t="shared" si="19"/>
        <v>0</v>
      </c>
      <c r="CQ122" s="143">
        <f t="shared" si="20"/>
        <v>24</v>
      </c>
      <c r="CR122" s="143">
        <f t="shared" si="21"/>
        <v>0</v>
      </c>
      <c r="CS122" s="143">
        <f t="shared" si="22"/>
        <v>3</v>
      </c>
      <c r="CT122" s="143">
        <f t="shared" si="23"/>
        <v>0</v>
      </c>
      <c r="CU122" s="143">
        <f t="shared" si="24"/>
        <v>349</v>
      </c>
      <c r="CV122" s="143">
        <f t="shared" si="25"/>
        <v>0</v>
      </c>
      <c r="CW122" s="143">
        <f t="shared" si="26"/>
        <v>40</v>
      </c>
      <c r="CX122" s="143">
        <f t="shared" si="27"/>
        <v>0</v>
      </c>
      <c r="CY122" s="143">
        <f t="shared" si="27"/>
        <v>0</v>
      </c>
      <c r="CZ122" s="143">
        <f t="shared" si="28"/>
        <v>0</v>
      </c>
      <c r="DA122" s="143">
        <f t="shared" si="29"/>
        <v>0</v>
      </c>
      <c r="DB122" s="143">
        <f t="shared" si="30"/>
        <v>0</v>
      </c>
      <c r="DC122" s="143">
        <f t="shared" si="31"/>
        <v>86</v>
      </c>
      <c r="DD122" s="143">
        <f t="shared" si="32"/>
        <v>0</v>
      </c>
      <c r="DE122" s="201">
        <f t="shared" si="33"/>
        <v>0</v>
      </c>
    </row>
    <row r="123" spans="1:109" x14ac:dyDescent="0.3">
      <c r="A123" s="19" t="s">
        <v>285</v>
      </c>
      <c r="B123" s="16" t="s">
        <v>296</v>
      </c>
      <c r="C123" s="283"/>
      <c r="D123" s="284"/>
      <c r="E123" s="284"/>
      <c r="F123" s="284">
        <v>6</v>
      </c>
      <c r="G123" s="284"/>
      <c r="H123" s="284"/>
      <c r="I123" s="284">
        <v>65</v>
      </c>
      <c r="J123" s="284"/>
      <c r="K123" s="284">
        <v>17</v>
      </c>
      <c r="L123" s="284"/>
      <c r="M123" s="284">
        <v>4</v>
      </c>
      <c r="N123" s="284"/>
      <c r="O123" s="284"/>
      <c r="P123" s="285"/>
      <c r="Q123" s="285"/>
      <c r="R123" s="285"/>
      <c r="S123" s="285"/>
      <c r="T123" s="285">
        <v>7</v>
      </c>
      <c r="U123" s="285"/>
      <c r="V123" s="285"/>
      <c r="W123" s="285"/>
      <c r="X123" s="285">
        <v>63</v>
      </c>
      <c r="Y123" s="285"/>
      <c r="Z123" s="285"/>
      <c r="AA123" s="285"/>
      <c r="AB123" s="285"/>
      <c r="AC123" s="285"/>
      <c r="AD123" s="285"/>
      <c r="AE123" s="285">
        <v>5</v>
      </c>
      <c r="AF123" s="285"/>
      <c r="AG123" s="285"/>
      <c r="AH123" s="286"/>
      <c r="AI123" s="286"/>
      <c r="AJ123" s="286"/>
      <c r="AK123" s="286"/>
      <c r="AL123" s="286">
        <v>6</v>
      </c>
      <c r="AM123" s="286"/>
      <c r="AN123" s="286">
        <v>2</v>
      </c>
      <c r="AO123" s="286"/>
      <c r="AP123" s="286">
        <v>110</v>
      </c>
      <c r="AQ123" s="286"/>
      <c r="AR123" s="286"/>
      <c r="AS123" s="286"/>
      <c r="AT123" s="286"/>
      <c r="AU123" s="286"/>
      <c r="AV123" s="286"/>
      <c r="AW123" s="286">
        <v>23</v>
      </c>
      <c r="AX123" s="286"/>
      <c r="AY123" s="286"/>
      <c r="AZ123" s="286"/>
      <c r="BA123" s="286"/>
      <c r="BB123" s="286"/>
      <c r="BC123" s="286"/>
      <c r="BD123" s="286">
        <v>19</v>
      </c>
      <c r="BE123" s="286"/>
      <c r="BF123" s="286">
        <v>1</v>
      </c>
      <c r="BG123" s="286"/>
      <c r="BH123" s="286">
        <v>111</v>
      </c>
      <c r="BI123" s="286"/>
      <c r="BJ123" s="286"/>
      <c r="BK123" s="286"/>
      <c r="BL123" s="286"/>
      <c r="BM123" s="286"/>
      <c r="BN123" s="286">
        <v>35</v>
      </c>
      <c r="BO123" s="286"/>
      <c r="BP123" s="286"/>
      <c r="BQ123" s="286"/>
      <c r="BR123" s="286"/>
      <c r="BS123" s="286"/>
      <c r="BT123" s="286">
        <v>5</v>
      </c>
      <c r="BU123" s="286">
        <v>36</v>
      </c>
      <c r="BV123" s="286"/>
      <c r="BW123" s="286">
        <v>1</v>
      </c>
      <c r="BX123" s="286"/>
      <c r="BY123" s="286">
        <v>120</v>
      </c>
      <c r="BZ123" s="286">
        <v>14</v>
      </c>
      <c r="CA123" s="286"/>
      <c r="CB123" s="286"/>
      <c r="CC123" s="286"/>
      <c r="CD123" s="286"/>
      <c r="CE123" s="286"/>
      <c r="CF123" s="286"/>
      <c r="CG123" s="286"/>
      <c r="CH123" s="286">
        <v>63</v>
      </c>
      <c r="CI123" s="286">
        <v>14</v>
      </c>
      <c r="CJ123" s="286"/>
      <c r="CK123" s="286"/>
      <c r="CL123" s="286">
        <v>15</v>
      </c>
      <c r="CM123" s="143">
        <f t="shared" si="17"/>
        <v>0</v>
      </c>
      <c r="CN123" s="143">
        <f t="shared" si="18"/>
        <v>0</v>
      </c>
      <c r="CO123" s="143">
        <f t="shared" si="19"/>
        <v>0</v>
      </c>
      <c r="CP123" s="143">
        <f t="shared" si="19"/>
        <v>5</v>
      </c>
      <c r="CQ123" s="143">
        <f t="shared" si="20"/>
        <v>74</v>
      </c>
      <c r="CR123" s="143">
        <f t="shared" si="21"/>
        <v>0</v>
      </c>
      <c r="CS123" s="143">
        <f t="shared" si="22"/>
        <v>4</v>
      </c>
      <c r="CT123" s="143">
        <f t="shared" si="23"/>
        <v>0</v>
      </c>
      <c r="CU123" s="143">
        <f t="shared" si="24"/>
        <v>469</v>
      </c>
      <c r="CV123" s="143">
        <f t="shared" si="25"/>
        <v>0</v>
      </c>
      <c r="CW123" s="143">
        <f t="shared" si="26"/>
        <v>31</v>
      </c>
      <c r="CX123" s="143">
        <f t="shared" si="27"/>
        <v>0</v>
      </c>
      <c r="CY123" s="143">
        <f t="shared" si="27"/>
        <v>0</v>
      </c>
      <c r="CZ123" s="143">
        <f t="shared" si="28"/>
        <v>0</v>
      </c>
      <c r="DA123" s="143">
        <f t="shared" si="29"/>
        <v>0</v>
      </c>
      <c r="DB123" s="143">
        <f t="shared" si="30"/>
        <v>0</v>
      </c>
      <c r="DC123" s="143">
        <f t="shared" si="31"/>
        <v>130</v>
      </c>
      <c r="DD123" s="143">
        <f t="shared" si="32"/>
        <v>14</v>
      </c>
      <c r="DE123" s="201">
        <f t="shared" si="33"/>
        <v>15</v>
      </c>
    </row>
    <row r="124" spans="1:109" x14ac:dyDescent="0.3">
      <c r="A124" s="19" t="s">
        <v>285</v>
      </c>
      <c r="B124" s="16" t="s">
        <v>298</v>
      </c>
      <c r="C124" s="283">
        <v>1</v>
      </c>
      <c r="D124" s="284"/>
      <c r="E124" s="284"/>
      <c r="F124" s="284">
        <v>63</v>
      </c>
      <c r="G124" s="284"/>
      <c r="H124" s="284"/>
      <c r="I124" s="284">
        <v>97</v>
      </c>
      <c r="J124" s="284"/>
      <c r="K124" s="284">
        <v>1</v>
      </c>
      <c r="L124" s="284"/>
      <c r="M124" s="284">
        <v>8</v>
      </c>
      <c r="N124" s="284"/>
      <c r="O124" s="284"/>
      <c r="P124" s="285"/>
      <c r="Q124" s="285"/>
      <c r="R124" s="285"/>
      <c r="S124" s="285"/>
      <c r="T124" s="285">
        <v>62</v>
      </c>
      <c r="U124" s="285"/>
      <c r="V124" s="285">
        <v>1</v>
      </c>
      <c r="W124" s="285">
        <v>59</v>
      </c>
      <c r="X124" s="285">
        <v>143</v>
      </c>
      <c r="Y124" s="285"/>
      <c r="Z124" s="285"/>
      <c r="AA124" s="285"/>
      <c r="AB124" s="285"/>
      <c r="AC124" s="285"/>
      <c r="AD124" s="285"/>
      <c r="AE124" s="285">
        <v>69</v>
      </c>
      <c r="AF124" s="285"/>
      <c r="AG124" s="285">
        <v>1</v>
      </c>
      <c r="AH124" s="286">
        <v>4</v>
      </c>
      <c r="AI124" s="286"/>
      <c r="AJ124" s="286"/>
      <c r="AK124" s="286"/>
      <c r="AL124" s="286">
        <v>63</v>
      </c>
      <c r="AM124" s="286"/>
      <c r="AN124" s="286">
        <v>1</v>
      </c>
      <c r="AO124" s="286">
        <v>59</v>
      </c>
      <c r="AP124" s="286">
        <v>180</v>
      </c>
      <c r="AQ124" s="286">
        <v>7</v>
      </c>
      <c r="AR124" s="286"/>
      <c r="AS124" s="286"/>
      <c r="AT124" s="286"/>
      <c r="AU124" s="286">
        <v>8</v>
      </c>
      <c r="AV124" s="286"/>
      <c r="AW124" s="286">
        <v>69</v>
      </c>
      <c r="AX124" s="286"/>
      <c r="AY124" s="286"/>
      <c r="AZ124" s="286">
        <v>6</v>
      </c>
      <c r="BA124" s="286"/>
      <c r="BB124" s="286"/>
      <c r="BC124" s="286"/>
      <c r="BD124" s="286">
        <v>68</v>
      </c>
      <c r="BE124" s="286"/>
      <c r="BF124" s="286">
        <v>1</v>
      </c>
      <c r="BG124" s="286">
        <v>65</v>
      </c>
      <c r="BH124" s="286">
        <v>127</v>
      </c>
      <c r="BI124" s="286">
        <v>5</v>
      </c>
      <c r="BJ124" s="286"/>
      <c r="BK124" s="286"/>
      <c r="BL124" s="286"/>
      <c r="BM124" s="286"/>
      <c r="BN124" s="286">
        <v>72</v>
      </c>
      <c r="BO124" s="286"/>
      <c r="BP124" s="286"/>
      <c r="BQ124" s="286">
        <v>6</v>
      </c>
      <c r="BR124" s="286"/>
      <c r="BS124" s="286"/>
      <c r="BT124" s="286"/>
      <c r="BU124" s="286">
        <v>70</v>
      </c>
      <c r="BV124" s="286"/>
      <c r="BW124" s="286">
        <v>1</v>
      </c>
      <c r="BX124" s="286">
        <v>68</v>
      </c>
      <c r="BY124" s="286">
        <v>87</v>
      </c>
      <c r="BZ124" s="286">
        <v>6</v>
      </c>
      <c r="CA124" s="286"/>
      <c r="CB124" s="286"/>
      <c r="CC124" s="286"/>
      <c r="CD124" s="286"/>
      <c r="CE124" s="286"/>
      <c r="CF124" s="286">
        <v>8</v>
      </c>
      <c r="CG124" s="286"/>
      <c r="CH124" s="286">
        <v>75</v>
      </c>
      <c r="CI124" s="286"/>
      <c r="CJ124" s="286"/>
      <c r="CK124" s="286"/>
      <c r="CL124" s="286"/>
      <c r="CM124" s="143">
        <f t="shared" si="17"/>
        <v>17</v>
      </c>
      <c r="CN124" s="143">
        <f t="shared" si="18"/>
        <v>0</v>
      </c>
      <c r="CO124" s="143">
        <f t="shared" si="19"/>
        <v>0</v>
      </c>
      <c r="CP124" s="143">
        <f t="shared" si="19"/>
        <v>0</v>
      </c>
      <c r="CQ124" s="143">
        <f t="shared" si="20"/>
        <v>326</v>
      </c>
      <c r="CR124" s="143">
        <f t="shared" si="21"/>
        <v>0</v>
      </c>
      <c r="CS124" s="143">
        <f t="shared" si="22"/>
        <v>4</v>
      </c>
      <c r="CT124" s="143">
        <f t="shared" si="23"/>
        <v>183</v>
      </c>
      <c r="CU124" s="143">
        <f t="shared" si="24"/>
        <v>634</v>
      </c>
      <c r="CV124" s="143">
        <f t="shared" si="25"/>
        <v>0</v>
      </c>
      <c r="CW124" s="143">
        <f t="shared" si="26"/>
        <v>19</v>
      </c>
      <c r="CX124" s="143">
        <f t="shared" si="27"/>
        <v>0</v>
      </c>
      <c r="CY124" s="143">
        <f t="shared" si="27"/>
        <v>0</v>
      </c>
      <c r="CZ124" s="143">
        <f t="shared" si="28"/>
        <v>0</v>
      </c>
      <c r="DA124" s="143">
        <f t="shared" si="29"/>
        <v>8</v>
      </c>
      <c r="DB124" s="143">
        <f t="shared" si="30"/>
        <v>0</v>
      </c>
      <c r="DC124" s="143">
        <f t="shared" si="31"/>
        <v>293</v>
      </c>
      <c r="DD124" s="143">
        <f t="shared" si="32"/>
        <v>0</v>
      </c>
      <c r="DE124" s="201">
        <f t="shared" si="33"/>
        <v>1</v>
      </c>
    </row>
    <row r="125" spans="1:109" x14ac:dyDescent="0.3">
      <c r="A125" s="19" t="s">
        <v>285</v>
      </c>
      <c r="B125" s="16" t="s">
        <v>300</v>
      </c>
      <c r="C125" s="283">
        <v>8</v>
      </c>
      <c r="D125" s="284"/>
      <c r="E125" s="284">
        <v>8</v>
      </c>
      <c r="F125" s="284"/>
      <c r="G125" s="284"/>
      <c r="H125" s="284"/>
      <c r="I125" s="284">
        <v>74</v>
      </c>
      <c r="J125" s="284"/>
      <c r="K125" s="284">
        <v>17</v>
      </c>
      <c r="L125" s="284"/>
      <c r="M125" s="284">
        <v>7</v>
      </c>
      <c r="N125" s="284"/>
      <c r="O125" s="284"/>
      <c r="P125" s="285">
        <v>8</v>
      </c>
      <c r="Q125" s="285"/>
      <c r="R125" s="285"/>
      <c r="S125" s="285">
        <v>8</v>
      </c>
      <c r="T125" s="285">
        <v>3</v>
      </c>
      <c r="U125" s="285"/>
      <c r="V125" s="285"/>
      <c r="W125" s="285">
        <v>2</v>
      </c>
      <c r="X125" s="285">
        <v>104</v>
      </c>
      <c r="Y125" s="285"/>
      <c r="Z125" s="285">
        <v>60</v>
      </c>
      <c r="AA125" s="285"/>
      <c r="AB125" s="285"/>
      <c r="AC125" s="285"/>
      <c r="AD125" s="285"/>
      <c r="AE125" s="285">
        <v>12</v>
      </c>
      <c r="AF125" s="285"/>
      <c r="AG125" s="285"/>
      <c r="AH125" s="286">
        <v>8</v>
      </c>
      <c r="AI125" s="286"/>
      <c r="AJ125" s="286"/>
      <c r="AK125" s="286">
        <v>8</v>
      </c>
      <c r="AL125" s="286">
        <v>5</v>
      </c>
      <c r="AM125" s="286"/>
      <c r="AN125" s="286">
        <v>1</v>
      </c>
      <c r="AO125" s="286">
        <v>4</v>
      </c>
      <c r="AP125" s="286">
        <v>124</v>
      </c>
      <c r="AQ125" s="286">
        <v>81</v>
      </c>
      <c r="AR125" s="286"/>
      <c r="AS125" s="286"/>
      <c r="AT125" s="286"/>
      <c r="AU125" s="286"/>
      <c r="AV125" s="286"/>
      <c r="AW125" s="286">
        <v>83</v>
      </c>
      <c r="AX125" s="286"/>
      <c r="AY125" s="286"/>
      <c r="AZ125" s="286">
        <v>23</v>
      </c>
      <c r="BA125" s="286"/>
      <c r="BB125" s="286"/>
      <c r="BC125" s="286">
        <v>8</v>
      </c>
      <c r="BD125" s="286">
        <v>2</v>
      </c>
      <c r="BE125" s="286"/>
      <c r="BF125" s="286">
        <v>1</v>
      </c>
      <c r="BG125" s="286">
        <v>4</v>
      </c>
      <c r="BH125" s="286">
        <v>128</v>
      </c>
      <c r="BI125" s="286">
        <v>80</v>
      </c>
      <c r="BJ125" s="286"/>
      <c r="BK125" s="286"/>
      <c r="BL125" s="286"/>
      <c r="BM125" s="286"/>
      <c r="BN125" s="286">
        <v>17</v>
      </c>
      <c r="BO125" s="286"/>
      <c r="BP125" s="286"/>
      <c r="BQ125" s="286">
        <v>2</v>
      </c>
      <c r="BR125" s="286"/>
      <c r="BS125" s="286"/>
      <c r="BT125" s="286"/>
      <c r="BU125" s="286">
        <v>4</v>
      </c>
      <c r="BV125" s="286"/>
      <c r="BW125" s="286">
        <v>1</v>
      </c>
      <c r="BX125" s="286">
        <v>7</v>
      </c>
      <c r="BY125" s="286">
        <v>25</v>
      </c>
      <c r="BZ125" s="286">
        <v>6</v>
      </c>
      <c r="CA125" s="286">
        <v>69</v>
      </c>
      <c r="CB125" s="286"/>
      <c r="CC125" s="286"/>
      <c r="CD125" s="286"/>
      <c r="CE125" s="286"/>
      <c r="CF125" s="286"/>
      <c r="CG125" s="286"/>
      <c r="CH125" s="286">
        <v>21</v>
      </c>
      <c r="CI125" s="286"/>
      <c r="CJ125" s="286"/>
      <c r="CK125" s="286"/>
      <c r="CL125" s="286"/>
      <c r="CM125" s="143">
        <f t="shared" si="17"/>
        <v>49</v>
      </c>
      <c r="CN125" s="143">
        <f t="shared" si="18"/>
        <v>0</v>
      </c>
      <c r="CO125" s="143">
        <f t="shared" si="19"/>
        <v>0</v>
      </c>
      <c r="CP125" s="143">
        <f t="shared" si="19"/>
        <v>32</v>
      </c>
      <c r="CQ125" s="143">
        <f t="shared" si="20"/>
        <v>14</v>
      </c>
      <c r="CR125" s="143">
        <f t="shared" si="21"/>
        <v>0</v>
      </c>
      <c r="CS125" s="143">
        <f t="shared" si="22"/>
        <v>3</v>
      </c>
      <c r="CT125" s="143">
        <f t="shared" si="23"/>
        <v>10</v>
      </c>
      <c r="CU125" s="143">
        <f t="shared" si="24"/>
        <v>455</v>
      </c>
      <c r="CV125" s="143">
        <f t="shared" si="25"/>
        <v>0</v>
      </c>
      <c r="CW125" s="143">
        <f t="shared" si="26"/>
        <v>313</v>
      </c>
      <c r="CX125" s="143">
        <f t="shared" si="27"/>
        <v>0</v>
      </c>
      <c r="CY125" s="143">
        <f t="shared" si="27"/>
        <v>0</v>
      </c>
      <c r="CZ125" s="143">
        <f t="shared" si="28"/>
        <v>0</v>
      </c>
      <c r="DA125" s="143">
        <f t="shared" si="29"/>
        <v>0</v>
      </c>
      <c r="DB125" s="143">
        <f t="shared" si="30"/>
        <v>0</v>
      </c>
      <c r="DC125" s="143">
        <f t="shared" si="31"/>
        <v>140</v>
      </c>
      <c r="DD125" s="143">
        <f t="shared" si="32"/>
        <v>0</v>
      </c>
      <c r="DE125" s="201">
        <f t="shared" si="33"/>
        <v>0</v>
      </c>
    </row>
    <row r="126" spans="1:109" x14ac:dyDescent="0.3">
      <c r="A126" s="19" t="s">
        <v>285</v>
      </c>
      <c r="B126" s="16" t="s">
        <v>304</v>
      </c>
      <c r="C126" s="283">
        <v>8</v>
      </c>
      <c r="D126" s="284"/>
      <c r="E126" s="284">
        <v>8</v>
      </c>
      <c r="F126" s="284">
        <v>2</v>
      </c>
      <c r="G126" s="284"/>
      <c r="H126" s="284"/>
      <c r="I126" s="284">
        <v>34</v>
      </c>
      <c r="J126" s="284"/>
      <c r="K126" s="284">
        <v>17</v>
      </c>
      <c r="L126" s="284"/>
      <c r="M126" s="284">
        <v>1</v>
      </c>
      <c r="N126" s="284"/>
      <c r="O126" s="284"/>
      <c r="P126" s="285">
        <v>8</v>
      </c>
      <c r="Q126" s="285"/>
      <c r="R126" s="285"/>
      <c r="S126" s="285">
        <v>8</v>
      </c>
      <c r="T126" s="285">
        <v>2</v>
      </c>
      <c r="U126" s="285"/>
      <c r="V126" s="285"/>
      <c r="W126" s="285">
        <v>4</v>
      </c>
      <c r="X126" s="285">
        <v>149</v>
      </c>
      <c r="Y126" s="285"/>
      <c r="Z126" s="285">
        <v>16</v>
      </c>
      <c r="AA126" s="285"/>
      <c r="AB126" s="285"/>
      <c r="AC126" s="285"/>
      <c r="AD126" s="285"/>
      <c r="AE126" s="285">
        <v>2</v>
      </c>
      <c r="AF126" s="285"/>
      <c r="AG126" s="285"/>
      <c r="AH126" s="286">
        <v>8</v>
      </c>
      <c r="AI126" s="286"/>
      <c r="AJ126" s="286"/>
      <c r="AK126" s="286">
        <v>8</v>
      </c>
      <c r="AL126" s="286">
        <v>4</v>
      </c>
      <c r="AM126" s="286"/>
      <c r="AN126" s="286"/>
      <c r="AO126" s="286"/>
      <c r="AP126" s="286">
        <v>126</v>
      </c>
      <c r="AQ126" s="286">
        <v>16</v>
      </c>
      <c r="AR126" s="286"/>
      <c r="AS126" s="286"/>
      <c r="AT126" s="286"/>
      <c r="AU126" s="286"/>
      <c r="AV126" s="286"/>
      <c r="AW126" s="286">
        <v>4</v>
      </c>
      <c r="AX126" s="286"/>
      <c r="AY126" s="286"/>
      <c r="AZ126" s="286">
        <v>22</v>
      </c>
      <c r="BA126" s="286"/>
      <c r="BB126" s="286"/>
      <c r="BC126" s="286">
        <v>8</v>
      </c>
      <c r="BD126" s="286">
        <v>2</v>
      </c>
      <c r="BE126" s="286"/>
      <c r="BF126" s="286">
        <v>1</v>
      </c>
      <c r="BG126" s="286"/>
      <c r="BH126" s="286">
        <v>316</v>
      </c>
      <c r="BI126" s="286">
        <v>31</v>
      </c>
      <c r="BJ126" s="286"/>
      <c r="BK126" s="286"/>
      <c r="BL126" s="286">
        <v>190</v>
      </c>
      <c r="BM126" s="286"/>
      <c r="BN126" s="286">
        <v>4</v>
      </c>
      <c r="BO126" s="286"/>
      <c r="BP126" s="286">
        <v>190</v>
      </c>
      <c r="BQ126" s="286">
        <v>7</v>
      </c>
      <c r="BR126" s="286"/>
      <c r="BS126" s="286"/>
      <c r="BT126" s="286"/>
      <c r="BU126" s="286">
        <v>3</v>
      </c>
      <c r="BV126" s="286"/>
      <c r="BW126" s="286">
        <v>1</v>
      </c>
      <c r="BX126" s="286">
        <v>93</v>
      </c>
      <c r="BY126" s="286">
        <v>207</v>
      </c>
      <c r="BZ126" s="286"/>
      <c r="CA126" s="286">
        <v>88</v>
      </c>
      <c r="CB126" s="286"/>
      <c r="CC126" s="286"/>
      <c r="CD126" s="286">
        <v>92</v>
      </c>
      <c r="CE126" s="286"/>
      <c r="CF126" s="286"/>
      <c r="CG126" s="286"/>
      <c r="CH126" s="286">
        <v>5</v>
      </c>
      <c r="CI126" s="286"/>
      <c r="CJ126" s="286"/>
      <c r="CK126" s="286"/>
      <c r="CL126" s="286">
        <v>184</v>
      </c>
      <c r="CM126" s="143">
        <f t="shared" si="17"/>
        <v>53</v>
      </c>
      <c r="CN126" s="143">
        <f t="shared" si="18"/>
        <v>0</v>
      </c>
      <c r="CO126" s="143">
        <f t="shared" si="19"/>
        <v>0</v>
      </c>
      <c r="CP126" s="143">
        <f t="shared" si="19"/>
        <v>32</v>
      </c>
      <c r="CQ126" s="143">
        <f t="shared" si="20"/>
        <v>13</v>
      </c>
      <c r="CR126" s="143">
        <f t="shared" si="21"/>
        <v>0</v>
      </c>
      <c r="CS126" s="143">
        <f t="shared" si="22"/>
        <v>2</v>
      </c>
      <c r="CT126" s="143">
        <f t="shared" si="23"/>
        <v>4</v>
      </c>
      <c r="CU126" s="143">
        <f t="shared" si="24"/>
        <v>832</v>
      </c>
      <c r="CV126" s="143">
        <f t="shared" si="25"/>
        <v>0</v>
      </c>
      <c r="CW126" s="143">
        <f t="shared" si="26"/>
        <v>168</v>
      </c>
      <c r="CX126" s="143">
        <f t="shared" si="27"/>
        <v>0</v>
      </c>
      <c r="CY126" s="143">
        <f t="shared" si="27"/>
        <v>0</v>
      </c>
      <c r="CZ126" s="143">
        <f t="shared" si="28"/>
        <v>282</v>
      </c>
      <c r="DA126" s="143">
        <f t="shared" si="29"/>
        <v>0</v>
      </c>
      <c r="DB126" s="143">
        <f t="shared" si="30"/>
        <v>0</v>
      </c>
      <c r="DC126" s="143">
        <f t="shared" si="31"/>
        <v>16</v>
      </c>
      <c r="DD126" s="143">
        <f t="shared" si="32"/>
        <v>0</v>
      </c>
      <c r="DE126" s="201">
        <f t="shared" si="33"/>
        <v>374</v>
      </c>
    </row>
    <row r="127" spans="1:109" x14ac:dyDescent="0.3">
      <c r="A127" s="19" t="s">
        <v>285</v>
      </c>
      <c r="B127" s="16" t="s">
        <v>305</v>
      </c>
      <c r="C127" s="283">
        <v>1</v>
      </c>
      <c r="D127" s="284"/>
      <c r="E127" s="284"/>
      <c r="F127" s="284">
        <v>1</v>
      </c>
      <c r="G127" s="284"/>
      <c r="H127" s="284"/>
      <c r="I127" s="284">
        <v>59</v>
      </c>
      <c r="J127" s="284"/>
      <c r="K127" s="284">
        <v>1</v>
      </c>
      <c r="L127" s="284"/>
      <c r="M127" s="284"/>
      <c r="N127" s="284"/>
      <c r="O127" s="284"/>
      <c r="P127" s="285"/>
      <c r="Q127" s="285"/>
      <c r="R127" s="285"/>
      <c r="S127" s="285"/>
      <c r="T127" s="285">
        <v>4</v>
      </c>
      <c r="U127" s="285"/>
      <c r="V127" s="285"/>
      <c r="W127" s="285">
        <v>4</v>
      </c>
      <c r="X127" s="285">
        <v>223</v>
      </c>
      <c r="Y127" s="285"/>
      <c r="Z127" s="285"/>
      <c r="AA127" s="285"/>
      <c r="AB127" s="285"/>
      <c r="AC127" s="285"/>
      <c r="AD127" s="285"/>
      <c r="AE127" s="285">
        <v>5</v>
      </c>
      <c r="AF127" s="285"/>
      <c r="AG127" s="285"/>
      <c r="AH127" s="286">
        <v>1</v>
      </c>
      <c r="AI127" s="286"/>
      <c r="AJ127" s="286"/>
      <c r="AK127" s="286"/>
      <c r="AL127" s="286">
        <v>7</v>
      </c>
      <c r="AM127" s="286">
        <v>1</v>
      </c>
      <c r="AN127" s="286"/>
      <c r="AO127" s="286">
        <v>8</v>
      </c>
      <c r="AP127" s="286">
        <v>390</v>
      </c>
      <c r="AQ127" s="286">
        <v>1</v>
      </c>
      <c r="AR127" s="286"/>
      <c r="AS127" s="286"/>
      <c r="AT127" s="286"/>
      <c r="AU127" s="286"/>
      <c r="AV127" s="286"/>
      <c r="AW127" s="286">
        <v>6</v>
      </c>
      <c r="AX127" s="286"/>
      <c r="AY127" s="286">
        <v>1</v>
      </c>
      <c r="AZ127" s="286">
        <v>33</v>
      </c>
      <c r="BA127" s="286"/>
      <c r="BB127" s="286"/>
      <c r="BC127" s="286"/>
      <c r="BD127" s="286">
        <v>5</v>
      </c>
      <c r="BE127" s="286">
        <v>1</v>
      </c>
      <c r="BF127" s="286"/>
      <c r="BG127" s="286">
        <v>8</v>
      </c>
      <c r="BH127" s="286">
        <v>708</v>
      </c>
      <c r="BI127" s="286">
        <v>40</v>
      </c>
      <c r="BJ127" s="286"/>
      <c r="BK127" s="286"/>
      <c r="BL127" s="286">
        <v>306</v>
      </c>
      <c r="BM127" s="286"/>
      <c r="BN127" s="286">
        <v>6</v>
      </c>
      <c r="BO127" s="286"/>
      <c r="BP127" s="286">
        <v>306</v>
      </c>
      <c r="BQ127" s="286">
        <v>2</v>
      </c>
      <c r="BR127" s="286"/>
      <c r="BS127" s="286"/>
      <c r="BT127" s="286"/>
      <c r="BU127" s="286">
        <v>4</v>
      </c>
      <c r="BV127" s="286">
        <v>4</v>
      </c>
      <c r="BW127" s="286"/>
      <c r="BX127" s="286">
        <v>152</v>
      </c>
      <c r="BY127" s="286">
        <v>512</v>
      </c>
      <c r="BZ127" s="286"/>
      <c r="CA127" s="286">
        <v>119</v>
      </c>
      <c r="CB127" s="286"/>
      <c r="CC127" s="286"/>
      <c r="CD127" s="286">
        <v>143</v>
      </c>
      <c r="CE127" s="286"/>
      <c r="CF127" s="286"/>
      <c r="CG127" s="286"/>
      <c r="CH127" s="286">
        <v>2</v>
      </c>
      <c r="CI127" s="286"/>
      <c r="CJ127" s="286"/>
      <c r="CK127" s="286"/>
      <c r="CL127" s="286">
        <v>287</v>
      </c>
      <c r="CM127" s="143">
        <f t="shared" si="17"/>
        <v>37</v>
      </c>
      <c r="CN127" s="143">
        <f t="shared" si="18"/>
        <v>0</v>
      </c>
      <c r="CO127" s="143">
        <f t="shared" si="19"/>
        <v>0</v>
      </c>
      <c r="CP127" s="143">
        <f t="shared" si="19"/>
        <v>0</v>
      </c>
      <c r="CQ127" s="143">
        <f t="shared" si="20"/>
        <v>21</v>
      </c>
      <c r="CR127" s="143">
        <f t="shared" si="21"/>
        <v>2</v>
      </c>
      <c r="CS127" s="143">
        <f t="shared" si="22"/>
        <v>0</v>
      </c>
      <c r="CT127" s="143">
        <f t="shared" si="23"/>
        <v>20</v>
      </c>
      <c r="CU127" s="143">
        <f t="shared" si="24"/>
        <v>1892</v>
      </c>
      <c r="CV127" s="143">
        <f t="shared" si="25"/>
        <v>0</v>
      </c>
      <c r="CW127" s="143">
        <f t="shared" si="26"/>
        <v>161</v>
      </c>
      <c r="CX127" s="143">
        <f t="shared" si="27"/>
        <v>0</v>
      </c>
      <c r="CY127" s="143">
        <f t="shared" si="27"/>
        <v>0</v>
      </c>
      <c r="CZ127" s="143">
        <f t="shared" si="28"/>
        <v>449</v>
      </c>
      <c r="DA127" s="143">
        <f t="shared" si="29"/>
        <v>0</v>
      </c>
      <c r="DB127" s="143">
        <f t="shared" si="30"/>
        <v>0</v>
      </c>
      <c r="DC127" s="143">
        <f t="shared" si="31"/>
        <v>19</v>
      </c>
      <c r="DD127" s="143">
        <f t="shared" si="32"/>
        <v>0</v>
      </c>
      <c r="DE127" s="201">
        <f t="shared" si="33"/>
        <v>594</v>
      </c>
    </row>
    <row r="128" spans="1:109" x14ac:dyDescent="0.3">
      <c r="A128" s="19" t="s">
        <v>285</v>
      </c>
      <c r="B128" s="16" t="s">
        <v>307</v>
      </c>
      <c r="C128" s="283"/>
      <c r="D128" s="284"/>
      <c r="E128" s="284"/>
      <c r="F128" s="284"/>
      <c r="G128" s="284"/>
      <c r="H128" s="284"/>
      <c r="I128" s="284">
        <v>67</v>
      </c>
      <c r="J128" s="284"/>
      <c r="K128" s="284">
        <v>1</v>
      </c>
      <c r="L128" s="284"/>
      <c r="M128" s="284"/>
      <c r="N128" s="284"/>
      <c r="O128" s="284"/>
      <c r="P128" s="285"/>
      <c r="Q128" s="285"/>
      <c r="R128" s="285"/>
      <c r="S128" s="285">
        <v>1</v>
      </c>
      <c r="T128" s="285">
        <v>1</v>
      </c>
      <c r="U128" s="285"/>
      <c r="V128" s="285"/>
      <c r="W128" s="285">
        <v>1</v>
      </c>
      <c r="X128" s="285">
        <v>63</v>
      </c>
      <c r="Y128" s="285"/>
      <c r="Z128" s="285"/>
      <c r="AA128" s="285"/>
      <c r="AB128" s="285"/>
      <c r="AC128" s="285"/>
      <c r="AD128" s="285"/>
      <c r="AE128" s="285">
        <v>1</v>
      </c>
      <c r="AF128" s="285"/>
      <c r="AG128" s="285"/>
      <c r="AH128" s="286"/>
      <c r="AI128" s="286"/>
      <c r="AJ128" s="286"/>
      <c r="AK128" s="286"/>
      <c r="AL128" s="286">
        <v>4</v>
      </c>
      <c r="AM128" s="286"/>
      <c r="AN128" s="286"/>
      <c r="AO128" s="286">
        <v>6</v>
      </c>
      <c r="AP128" s="286">
        <v>118</v>
      </c>
      <c r="AQ128" s="286">
        <v>1</v>
      </c>
      <c r="AR128" s="286"/>
      <c r="AS128" s="286"/>
      <c r="AT128" s="286"/>
      <c r="AU128" s="286"/>
      <c r="AV128" s="286"/>
      <c r="AW128" s="286">
        <v>2</v>
      </c>
      <c r="AX128" s="286"/>
      <c r="AY128" s="286"/>
      <c r="AZ128" s="286"/>
      <c r="BA128" s="286"/>
      <c r="BB128" s="286"/>
      <c r="BC128" s="286"/>
      <c r="BD128" s="286">
        <v>2</v>
      </c>
      <c r="BE128" s="286"/>
      <c r="BF128" s="286">
        <v>1</v>
      </c>
      <c r="BG128" s="286">
        <v>6</v>
      </c>
      <c r="BH128" s="286">
        <v>118</v>
      </c>
      <c r="BI128" s="286">
        <v>1</v>
      </c>
      <c r="BJ128" s="286"/>
      <c r="BK128" s="286"/>
      <c r="BL128" s="286"/>
      <c r="BM128" s="286"/>
      <c r="BN128" s="286">
        <v>2</v>
      </c>
      <c r="BO128" s="286"/>
      <c r="BP128" s="286"/>
      <c r="BQ128" s="286">
        <v>2</v>
      </c>
      <c r="BR128" s="286"/>
      <c r="BS128" s="286"/>
      <c r="BT128" s="286"/>
      <c r="BU128" s="286">
        <v>6</v>
      </c>
      <c r="BV128" s="286"/>
      <c r="BW128" s="286">
        <v>1</v>
      </c>
      <c r="BX128" s="286">
        <v>6</v>
      </c>
      <c r="BY128" s="286">
        <v>55</v>
      </c>
      <c r="BZ128" s="286"/>
      <c r="CA128" s="286"/>
      <c r="CB128" s="286"/>
      <c r="CC128" s="286"/>
      <c r="CD128" s="286"/>
      <c r="CE128" s="286"/>
      <c r="CF128" s="286"/>
      <c r="CG128" s="286"/>
      <c r="CH128" s="286">
        <v>1</v>
      </c>
      <c r="CI128" s="286"/>
      <c r="CJ128" s="286"/>
      <c r="CK128" s="286"/>
      <c r="CL128" s="286"/>
      <c r="CM128" s="143">
        <f t="shared" si="17"/>
        <v>2</v>
      </c>
      <c r="CN128" s="143">
        <f t="shared" si="18"/>
        <v>0</v>
      </c>
      <c r="CO128" s="143">
        <f t="shared" si="19"/>
        <v>0</v>
      </c>
      <c r="CP128" s="143">
        <f t="shared" si="19"/>
        <v>1</v>
      </c>
      <c r="CQ128" s="143">
        <f t="shared" si="20"/>
        <v>13</v>
      </c>
      <c r="CR128" s="143">
        <f t="shared" si="21"/>
        <v>0</v>
      </c>
      <c r="CS128" s="143">
        <f t="shared" si="22"/>
        <v>2</v>
      </c>
      <c r="CT128" s="143">
        <f t="shared" si="23"/>
        <v>13</v>
      </c>
      <c r="CU128" s="143">
        <f t="shared" si="24"/>
        <v>421</v>
      </c>
      <c r="CV128" s="143">
        <f t="shared" si="25"/>
        <v>0</v>
      </c>
      <c r="CW128" s="143">
        <f t="shared" si="26"/>
        <v>3</v>
      </c>
      <c r="CX128" s="143">
        <f t="shared" si="27"/>
        <v>0</v>
      </c>
      <c r="CY128" s="143">
        <f t="shared" si="27"/>
        <v>0</v>
      </c>
      <c r="CZ128" s="143">
        <f t="shared" si="28"/>
        <v>0</v>
      </c>
      <c r="DA128" s="143">
        <f t="shared" si="29"/>
        <v>0</v>
      </c>
      <c r="DB128" s="143">
        <f t="shared" si="30"/>
        <v>0</v>
      </c>
      <c r="DC128" s="143">
        <f t="shared" si="31"/>
        <v>6</v>
      </c>
      <c r="DD128" s="143">
        <f t="shared" si="32"/>
        <v>0</v>
      </c>
      <c r="DE128" s="201">
        <f t="shared" si="33"/>
        <v>0</v>
      </c>
    </row>
    <row r="129" spans="1:109" x14ac:dyDescent="0.3">
      <c r="A129" s="19" t="s">
        <v>285</v>
      </c>
      <c r="B129" s="16" t="s">
        <v>309</v>
      </c>
      <c r="C129" s="283"/>
      <c r="D129" s="284"/>
      <c r="E129" s="284"/>
      <c r="F129" s="284">
        <v>1</v>
      </c>
      <c r="G129" s="284"/>
      <c r="H129" s="284"/>
      <c r="I129" s="284">
        <v>94</v>
      </c>
      <c r="J129" s="284"/>
      <c r="K129" s="284">
        <v>1</v>
      </c>
      <c r="L129" s="284"/>
      <c r="M129" s="284"/>
      <c r="N129" s="284"/>
      <c r="O129" s="284"/>
      <c r="P129" s="285"/>
      <c r="Q129" s="285"/>
      <c r="R129" s="285"/>
      <c r="S129" s="285">
        <v>3</v>
      </c>
      <c r="T129" s="285">
        <v>7</v>
      </c>
      <c r="U129" s="285"/>
      <c r="V129" s="285"/>
      <c r="W129" s="285"/>
      <c r="X129" s="285">
        <v>102</v>
      </c>
      <c r="Y129" s="285"/>
      <c r="Z129" s="285"/>
      <c r="AA129" s="285"/>
      <c r="AB129" s="285"/>
      <c r="AC129" s="285"/>
      <c r="AD129" s="285"/>
      <c r="AE129" s="285"/>
      <c r="AF129" s="285"/>
      <c r="AG129" s="285">
        <v>38</v>
      </c>
      <c r="AH129" s="286"/>
      <c r="AI129" s="286"/>
      <c r="AJ129" s="286"/>
      <c r="AK129" s="286"/>
      <c r="AL129" s="286">
        <v>9</v>
      </c>
      <c r="AM129" s="286"/>
      <c r="AN129" s="286"/>
      <c r="AO129" s="286"/>
      <c r="AP129" s="286">
        <v>134</v>
      </c>
      <c r="AQ129" s="286"/>
      <c r="AR129" s="286"/>
      <c r="AS129" s="286"/>
      <c r="AT129" s="286"/>
      <c r="AU129" s="286"/>
      <c r="AV129" s="286"/>
      <c r="AW129" s="286"/>
      <c r="AX129" s="286"/>
      <c r="AY129" s="286">
        <v>38</v>
      </c>
      <c r="AZ129" s="286"/>
      <c r="BA129" s="286"/>
      <c r="BB129" s="286"/>
      <c r="BC129" s="286"/>
      <c r="BD129" s="286">
        <v>2</v>
      </c>
      <c r="BE129" s="286"/>
      <c r="BF129" s="286">
        <v>1</v>
      </c>
      <c r="BG129" s="286"/>
      <c r="BH129" s="286">
        <v>124</v>
      </c>
      <c r="BI129" s="286"/>
      <c r="BJ129" s="286"/>
      <c r="BK129" s="286"/>
      <c r="BL129" s="286"/>
      <c r="BM129" s="286"/>
      <c r="BN129" s="286">
        <v>2</v>
      </c>
      <c r="BO129" s="286"/>
      <c r="BP129" s="286">
        <v>38</v>
      </c>
      <c r="BQ129" s="286"/>
      <c r="BR129" s="286"/>
      <c r="BS129" s="286"/>
      <c r="BT129" s="286"/>
      <c r="BU129" s="286">
        <v>4</v>
      </c>
      <c r="BV129" s="286"/>
      <c r="BW129" s="286">
        <v>1</v>
      </c>
      <c r="BX129" s="286"/>
      <c r="BY129" s="286">
        <v>71</v>
      </c>
      <c r="BZ129" s="286"/>
      <c r="CA129" s="286"/>
      <c r="CB129" s="286"/>
      <c r="CC129" s="286"/>
      <c r="CD129" s="286"/>
      <c r="CE129" s="286"/>
      <c r="CF129" s="286"/>
      <c r="CG129" s="286"/>
      <c r="CH129" s="286">
        <v>2</v>
      </c>
      <c r="CI129" s="286"/>
      <c r="CJ129" s="286"/>
      <c r="CK129" s="286"/>
      <c r="CL129" s="286"/>
      <c r="CM129" s="143">
        <f t="shared" si="17"/>
        <v>0</v>
      </c>
      <c r="CN129" s="143">
        <f t="shared" si="18"/>
        <v>0</v>
      </c>
      <c r="CO129" s="143">
        <f t="shared" si="19"/>
        <v>0</v>
      </c>
      <c r="CP129" s="143">
        <f t="shared" si="19"/>
        <v>3</v>
      </c>
      <c r="CQ129" s="143">
        <f t="shared" si="20"/>
        <v>23</v>
      </c>
      <c r="CR129" s="143">
        <f t="shared" si="21"/>
        <v>0</v>
      </c>
      <c r="CS129" s="143">
        <f t="shared" si="22"/>
        <v>2</v>
      </c>
      <c r="CT129" s="143">
        <f t="shared" si="23"/>
        <v>0</v>
      </c>
      <c r="CU129" s="143">
        <f t="shared" si="24"/>
        <v>525</v>
      </c>
      <c r="CV129" s="143">
        <f t="shared" si="25"/>
        <v>0</v>
      </c>
      <c r="CW129" s="143">
        <f t="shared" si="26"/>
        <v>1</v>
      </c>
      <c r="CX129" s="143">
        <f t="shared" si="27"/>
        <v>0</v>
      </c>
      <c r="CY129" s="143">
        <f t="shared" si="27"/>
        <v>0</v>
      </c>
      <c r="CZ129" s="143">
        <f t="shared" si="28"/>
        <v>0</v>
      </c>
      <c r="DA129" s="143">
        <f t="shared" si="29"/>
        <v>0</v>
      </c>
      <c r="DB129" s="143">
        <f t="shared" si="30"/>
        <v>0</v>
      </c>
      <c r="DC129" s="143">
        <f t="shared" si="31"/>
        <v>4</v>
      </c>
      <c r="DD129" s="143">
        <f t="shared" si="32"/>
        <v>0</v>
      </c>
      <c r="DE129" s="201">
        <f t="shared" si="33"/>
        <v>114</v>
      </c>
    </row>
    <row r="130" spans="1:109" x14ac:dyDescent="0.3">
      <c r="A130" s="19" t="s">
        <v>285</v>
      </c>
      <c r="B130" s="16" t="s">
        <v>311</v>
      </c>
      <c r="C130" s="283"/>
      <c r="D130" s="284"/>
      <c r="E130" s="284"/>
      <c r="F130" s="284">
        <v>3</v>
      </c>
      <c r="G130" s="284"/>
      <c r="H130" s="284"/>
      <c r="I130" s="284">
        <v>14</v>
      </c>
      <c r="J130" s="284"/>
      <c r="K130" s="284">
        <v>1</v>
      </c>
      <c r="L130" s="284"/>
      <c r="M130" s="284"/>
      <c r="N130" s="284"/>
      <c r="O130" s="284">
        <v>1</v>
      </c>
      <c r="P130" s="285"/>
      <c r="Q130" s="285"/>
      <c r="R130" s="285"/>
      <c r="S130" s="285">
        <v>4</v>
      </c>
      <c r="T130" s="285">
        <v>3</v>
      </c>
      <c r="U130" s="285"/>
      <c r="V130" s="285"/>
      <c r="W130" s="285"/>
      <c r="X130" s="285">
        <v>96</v>
      </c>
      <c r="Y130" s="285"/>
      <c r="Z130" s="285"/>
      <c r="AA130" s="285"/>
      <c r="AB130" s="285"/>
      <c r="AC130" s="285"/>
      <c r="AD130" s="285"/>
      <c r="AE130" s="285"/>
      <c r="AF130" s="285"/>
      <c r="AG130" s="285"/>
      <c r="AH130" s="286"/>
      <c r="AI130" s="286"/>
      <c r="AJ130" s="286"/>
      <c r="AK130" s="286"/>
      <c r="AL130" s="286">
        <v>7</v>
      </c>
      <c r="AM130" s="286"/>
      <c r="AN130" s="286"/>
      <c r="AO130" s="286"/>
      <c r="AP130" s="286">
        <v>105</v>
      </c>
      <c r="AQ130" s="286"/>
      <c r="AR130" s="286"/>
      <c r="AS130" s="286"/>
      <c r="AT130" s="286"/>
      <c r="AU130" s="286"/>
      <c r="AV130" s="286"/>
      <c r="AW130" s="286">
        <v>1</v>
      </c>
      <c r="AX130" s="286"/>
      <c r="AY130" s="286"/>
      <c r="AZ130" s="286"/>
      <c r="BA130" s="286"/>
      <c r="BB130" s="286"/>
      <c r="BC130" s="286"/>
      <c r="BD130" s="286">
        <v>6</v>
      </c>
      <c r="BE130" s="286"/>
      <c r="BF130" s="286"/>
      <c r="BG130" s="286"/>
      <c r="BH130" s="286">
        <v>119</v>
      </c>
      <c r="BI130" s="286"/>
      <c r="BJ130" s="286"/>
      <c r="BK130" s="286"/>
      <c r="BL130" s="286"/>
      <c r="BM130" s="286"/>
      <c r="BN130" s="286">
        <v>1</v>
      </c>
      <c r="BO130" s="286"/>
      <c r="BP130" s="286"/>
      <c r="BQ130" s="286">
        <v>3</v>
      </c>
      <c r="BR130" s="286"/>
      <c r="BS130" s="286"/>
      <c r="BT130" s="286"/>
      <c r="BU130" s="286">
        <v>8</v>
      </c>
      <c r="BV130" s="286"/>
      <c r="BW130" s="286"/>
      <c r="BX130" s="286"/>
      <c r="BY130" s="286">
        <v>55</v>
      </c>
      <c r="BZ130" s="286"/>
      <c r="CA130" s="286"/>
      <c r="CB130" s="286"/>
      <c r="CC130" s="286"/>
      <c r="CD130" s="286"/>
      <c r="CE130" s="286"/>
      <c r="CF130" s="286"/>
      <c r="CG130" s="286"/>
      <c r="CH130" s="286">
        <v>1</v>
      </c>
      <c r="CI130" s="286"/>
      <c r="CJ130" s="286"/>
      <c r="CK130" s="286"/>
      <c r="CL130" s="286"/>
      <c r="CM130" s="143">
        <f t="shared" si="17"/>
        <v>3</v>
      </c>
      <c r="CN130" s="143">
        <f t="shared" si="18"/>
        <v>0</v>
      </c>
      <c r="CO130" s="143">
        <f t="shared" si="19"/>
        <v>0</v>
      </c>
      <c r="CP130" s="143">
        <f t="shared" si="19"/>
        <v>4</v>
      </c>
      <c r="CQ130" s="143">
        <f t="shared" si="20"/>
        <v>27</v>
      </c>
      <c r="CR130" s="143">
        <f t="shared" si="21"/>
        <v>0</v>
      </c>
      <c r="CS130" s="143">
        <f t="shared" si="22"/>
        <v>0</v>
      </c>
      <c r="CT130" s="143">
        <f t="shared" si="23"/>
        <v>0</v>
      </c>
      <c r="CU130" s="143">
        <f t="shared" si="24"/>
        <v>389</v>
      </c>
      <c r="CV130" s="143">
        <f t="shared" si="25"/>
        <v>0</v>
      </c>
      <c r="CW130" s="143">
        <f t="shared" si="26"/>
        <v>1</v>
      </c>
      <c r="CX130" s="143">
        <f t="shared" si="27"/>
        <v>0</v>
      </c>
      <c r="CY130" s="143">
        <f t="shared" si="27"/>
        <v>0</v>
      </c>
      <c r="CZ130" s="143">
        <f t="shared" si="28"/>
        <v>0</v>
      </c>
      <c r="DA130" s="143">
        <f t="shared" si="29"/>
        <v>0</v>
      </c>
      <c r="DB130" s="143">
        <f t="shared" si="30"/>
        <v>0</v>
      </c>
      <c r="DC130" s="143">
        <f t="shared" si="31"/>
        <v>3</v>
      </c>
      <c r="DD130" s="143">
        <f t="shared" si="32"/>
        <v>0</v>
      </c>
      <c r="DE130" s="201">
        <f t="shared" si="33"/>
        <v>1</v>
      </c>
    </row>
    <row r="131" spans="1:109" x14ac:dyDescent="0.3">
      <c r="A131" s="19" t="s">
        <v>285</v>
      </c>
      <c r="B131" s="16" t="s">
        <v>315</v>
      </c>
      <c r="C131" s="283">
        <v>1</v>
      </c>
      <c r="D131" s="284"/>
      <c r="E131" s="284">
        <v>2</v>
      </c>
      <c r="F131" s="284"/>
      <c r="G131" s="284"/>
      <c r="H131" s="284"/>
      <c r="I131" s="284">
        <v>9</v>
      </c>
      <c r="J131" s="284"/>
      <c r="K131" s="284">
        <v>1</v>
      </c>
      <c r="L131" s="284"/>
      <c r="M131" s="284"/>
      <c r="N131" s="284"/>
      <c r="O131" s="284"/>
      <c r="P131" s="285">
        <v>1</v>
      </c>
      <c r="Q131" s="285"/>
      <c r="R131" s="285"/>
      <c r="S131" s="285">
        <v>2</v>
      </c>
      <c r="T131" s="285">
        <v>1</v>
      </c>
      <c r="U131" s="285"/>
      <c r="V131" s="285"/>
      <c r="W131" s="285"/>
      <c r="X131" s="285">
        <v>10</v>
      </c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6">
        <v>12</v>
      </c>
      <c r="AI131" s="286"/>
      <c r="AJ131" s="286"/>
      <c r="AK131" s="286">
        <v>2</v>
      </c>
      <c r="AL131" s="286">
        <v>2</v>
      </c>
      <c r="AM131" s="286"/>
      <c r="AN131" s="286"/>
      <c r="AO131" s="286"/>
      <c r="AP131" s="286">
        <v>13</v>
      </c>
      <c r="AQ131" s="286">
        <v>4</v>
      </c>
      <c r="AR131" s="286"/>
      <c r="AS131" s="286"/>
      <c r="AT131" s="286"/>
      <c r="AU131" s="286"/>
      <c r="AV131" s="286"/>
      <c r="AW131" s="286">
        <v>1</v>
      </c>
      <c r="AX131" s="286"/>
      <c r="AY131" s="286"/>
      <c r="AZ131" s="286">
        <v>55</v>
      </c>
      <c r="BA131" s="286"/>
      <c r="BB131" s="286"/>
      <c r="BC131" s="286">
        <v>2</v>
      </c>
      <c r="BD131" s="286">
        <v>2</v>
      </c>
      <c r="BE131" s="286"/>
      <c r="BF131" s="286">
        <v>1</v>
      </c>
      <c r="BG131" s="286"/>
      <c r="BH131" s="286">
        <v>11</v>
      </c>
      <c r="BI131" s="286">
        <v>4</v>
      </c>
      <c r="BJ131" s="286"/>
      <c r="BK131" s="286"/>
      <c r="BL131" s="286"/>
      <c r="BM131" s="286"/>
      <c r="BN131" s="286">
        <v>1</v>
      </c>
      <c r="BO131" s="286"/>
      <c r="BP131" s="286"/>
      <c r="BQ131" s="286">
        <v>12</v>
      </c>
      <c r="BR131" s="286"/>
      <c r="BS131" s="286"/>
      <c r="BT131" s="286"/>
      <c r="BU131" s="286">
        <v>5</v>
      </c>
      <c r="BV131" s="286">
        <v>2</v>
      </c>
      <c r="BW131" s="286">
        <v>1</v>
      </c>
      <c r="BX131" s="286"/>
      <c r="BY131" s="286">
        <v>11</v>
      </c>
      <c r="BZ131" s="286"/>
      <c r="CA131" s="286"/>
      <c r="CB131" s="286"/>
      <c r="CC131" s="286"/>
      <c r="CD131" s="286"/>
      <c r="CE131" s="286"/>
      <c r="CF131" s="286"/>
      <c r="CG131" s="286"/>
      <c r="CH131" s="286">
        <v>2</v>
      </c>
      <c r="CI131" s="286"/>
      <c r="CJ131" s="286"/>
      <c r="CK131" s="286"/>
      <c r="CL131" s="286"/>
      <c r="CM131" s="143">
        <f t="shared" si="17"/>
        <v>81</v>
      </c>
      <c r="CN131" s="143">
        <f t="shared" si="18"/>
        <v>0</v>
      </c>
      <c r="CO131" s="143">
        <f t="shared" si="19"/>
        <v>0</v>
      </c>
      <c r="CP131" s="143">
        <f t="shared" si="19"/>
        <v>8</v>
      </c>
      <c r="CQ131" s="143">
        <f t="shared" si="20"/>
        <v>10</v>
      </c>
      <c r="CR131" s="143">
        <f t="shared" si="21"/>
        <v>0</v>
      </c>
      <c r="CS131" s="143">
        <f t="shared" si="22"/>
        <v>2</v>
      </c>
      <c r="CT131" s="143">
        <f t="shared" si="23"/>
        <v>0</v>
      </c>
      <c r="CU131" s="143">
        <f t="shared" si="24"/>
        <v>54</v>
      </c>
      <c r="CV131" s="143">
        <f t="shared" si="25"/>
        <v>0</v>
      </c>
      <c r="CW131" s="143">
        <f t="shared" si="26"/>
        <v>9</v>
      </c>
      <c r="CX131" s="143">
        <f t="shared" si="27"/>
        <v>0</v>
      </c>
      <c r="CY131" s="143">
        <f t="shared" si="27"/>
        <v>0</v>
      </c>
      <c r="CZ131" s="143">
        <f t="shared" si="28"/>
        <v>0</v>
      </c>
      <c r="DA131" s="143">
        <f t="shared" si="29"/>
        <v>0</v>
      </c>
      <c r="DB131" s="143">
        <f t="shared" si="30"/>
        <v>0</v>
      </c>
      <c r="DC131" s="143">
        <f t="shared" si="31"/>
        <v>4</v>
      </c>
      <c r="DD131" s="143">
        <f t="shared" si="32"/>
        <v>0</v>
      </c>
      <c r="DE131" s="201">
        <f t="shared" si="33"/>
        <v>0</v>
      </c>
    </row>
    <row r="132" spans="1:109" x14ac:dyDescent="0.3">
      <c r="A132" s="19" t="s">
        <v>285</v>
      </c>
      <c r="B132" s="16" t="s">
        <v>316</v>
      </c>
      <c r="C132" s="283"/>
      <c r="D132" s="284"/>
      <c r="E132" s="284"/>
      <c r="F132" s="284"/>
      <c r="G132" s="284"/>
      <c r="H132" s="284"/>
      <c r="I132" s="284">
        <v>5</v>
      </c>
      <c r="J132" s="284"/>
      <c r="K132" s="284">
        <v>1</v>
      </c>
      <c r="L132" s="284"/>
      <c r="M132" s="284"/>
      <c r="N132" s="284"/>
      <c r="O132" s="284"/>
      <c r="P132" s="285">
        <v>1</v>
      </c>
      <c r="Q132" s="285"/>
      <c r="R132" s="285"/>
      <c r="S132" s="285"/>
      <c r="T132" s="285"/>
      <c r="U132" s="285"/>
      <c r="V132" s="285"/>
      <c r="W132" s="285"/>
      <c r="X132" s="285">
        <v>5</v>
      </c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6">
        <v>6</v>
      </c>
      <c r="AI132" s="286"/>
      <c r="AJ132" s="286"/>
      <c r="AK132" s="286">
        <v>4</v>
      </c>
      <c r="AL132" s="286">
        <v>4</v>
      </c>
      <c r="AM132" s="286"/>
      <c r="AN132" s="286"/>
      <c r="AO132" s="286"/>
      <c r="AP132" s="286">
        <v>4</v>
      </c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>
        <v>37</v>
      </c>
      <c r="BA132" s="286"/>
      <c r="BB132" s="286"/>
      <c r="BC132" s="286">
        <v>4</v>
      </c>
      <c r="BD132" s="286">
        <v>2</v>
      </c>
      <c r="BE132" s="286"/>
      <c r="BF132" s="286"/>
      <c r="BG132" s="286"/>
      <c r="BH132" s="286">
        <v>5</v>
      </c>
      <c r="BI132" s="286"/>
      <c r="BJ132" s="286"/>
      <c r="BK132" s="286"/>
      <c r="BL132" s="286"/>
      <c r="BM132" s="286"/>
      <c r="BN132" s="286"/>
      <c r="BO132" s="286"/>
      <c r="BP132" s="286"/>
      <c r="BQ132" s="286">
        <v>6</v>
      </c>
      <c r="BR132" s="286"/>
      <c r="BS132" s="286"/>
      <c r="BT132" s="286"/>
      <c r="BU132" s="286">
        <v>5</v>
      </c>
      <c r="BV132" s="286"/>
      <c r="BW132" s="286"/>
      <c r="BX132" s="286"/>
      <c r="BY132" s="286">
        <v>8</v>
      </c>
      <c r="BZ132" s="286"/>
      <c r="CA132" s="286"/>
      <c r="CB132" s="286"/>
      <c r="CC132" s="286"/>
      <c r="CD132" s="286"/>
      <c r="CE132" s="286"/>
      <c r="CF132" s="286"/>
      <c r="CG132" s="286"/>
      <c r="CH132" s="286"/>
      <c r="CI132" s="286"/>
      <c r="CJ132" s="286"/>
      <c r="CK132" s="286"/>
      <c r="CL132" s="286"/>
      <c r="CM132" s="143">
        <f t="shared" si="17"/>
        <v>50</v>
      </c>
      <c r="CN132" s="143">
        <f t="shared" si="18"/>
        <v>0</v>
      </c>
      <c r="CO132" s="143">
        <f t="shared" si="19"/>
        <v>0</v>
      </c>
      <c r="CP132" s="143">
        <f t="shared" si="19"/>
        <v>8</v>
      </c>
      <c r="CQ132" s="143">
        <f t="shared" si="20"/>
        <v>11</v>
      </c>
      <c r="CR132" s="143">
        <f t="shared" si="21"/>
        <v>0</v>
      </c>
      <c r="CS132" s="143">
        <f t="shared" si="22"/>
        <v>0</v>
      </c>
      <c r="CT132" s="143">
        <f t="shared" si="23"/>
        <v>0</v>
      </c>
      <c r="CU132" s="143">
        <f t="shared" si="24"/>
        <v>27</v>
      </c>
      <c r="CV132" s="143">
        <f t="shared" si="25"/>
        <v>0</v>
      </c>
      <c r="CW132" s="143">
        <f t="shared" si="26"/>
        <v>1</v>
      </c>
      <c r="CX132" s="143">
        <f t="shared" si="27"/>
        <v>0</v>
      </c>
      <c r="CY132" s="143">
        <f t="shared" si="27"/>
        <v>0</v>
      </c>
      <c r="CZ132" s="143">
        <f t="shared" si="28"/>
        <v>0</v>
      </c>
      <c r="DA132" s="143">
        <f t="shared" si="29"/>
        <v>0</v>
      </c>
      <c r="DB132" s="143">
        <f t="shared" si="30"/>
        <v>0</v>
      </c>
      <c r="DC132" s="143">
        <f t="shared" si="31"/>
        <v>0</v>
      </c>
      <c r="DD132" s="143">
        <f t="shared" si="32"/>
        <v>0</v>
      </c>
      <c r="DE132" s="201">
        <f t="shared" si="33"/>
        <v>0</v>
      </c>
    </row>
    <row r="133" spans="1:109" x14ac:dyDescent="0.3">
      <c r="A133" s="19" t="s">
        <v>285</v>
      </c>
      <c r="B133" s="16" t="s">
        <v>318</v>
      </c>
      <c r="C133" s="283">
        <v>1</v>
      </c>
      <c r="D133" s="284"/>
      <c r="E133" s="284"/>
      <c r="F133" s="284"/>
      <c r="G133" s="284"/>
      <c r="H133" s="284"/>
      <c r="I133" s="284">
        <v>35</v>
      </c>
      <c r="J133" s="284"/>
      <c r="K133" s="284">
        <v>1</v>
      </c>
      <c r="L133" s="284"/>
      <c r="M133" s="284"/>
      <c r="N133" s="284"/>
      <c r="O133" s="284"/>
      <c r="P133" s="285"/>
      <c r="Q133" s="285"/>
      <c r="R133" s="285"/>
      <c r="S133" s="285"/>
      <c r="T133" s="285"/>
      <c r="U133" s="285"/>
      <c r="V133" s="285"/>
      <c r="W133" s="285"/>
      <c r="X133" s="285">
        <v>47</v>
      </c>
      <c r="Y133" s="285"/>
      <c r="Z133" s="285">
        <v>75</v>
      </c>
      <c r="AA133" s="285"/>
      <c r="AB133" s="285"/>
      <c r="AC133" s="285"/>
      <c r="AD133" s="285"/>
      <c r="AE133" s="285">
        <v>1</v>
      </c>
      <c r="AF133" s="285"/>
      <c r="AG133" s="285"/>
      <c r="AH133" s="286">
        <v>25</v>
      </c>
      <c r="AI133" s="286"/>
      <c r="AJ133" s="286"/>
      <c r="AK133" s="286"/>
      <c r="AL133" s="286">
        <v>1</v>
      </c>
      <c r="AM133" s="286"/>
      <c r="AN133" s="286"/>
      <c r="AO133" s="286"/>
      <c r="AP133" s="286">
        <v>86</v>
      </c>
      <c r="AQ133" s="286">
        <v>116</v>
      </c>
      <c r="AR133" s="286"/>
      <c r="AS133" s="286"/>
      <c r="AT133" s="286"/>
      <c r="AU133" s="286">
        <v>1</v>
      </c>
      <c r="AV133" s="286"/>
      <c r="AW133" s="286">
        <v>1</v>
      </c>
      <c r="AX133" s="286"/>
      <c r="AY133" s="286"/>
      <c r="AZ133" s="286">
        <v>50</v>
      </c>
      <c r="BA133" s="286"/>
      <c r="BB133" s="286"/>
      <c r="BC133" s="286"/>
      <c r="BD133" s="286">
        <v>1</v>
      </c>
      <c r="BE133" s="286"/>
      <c r="BF133" s="286"/>
      <c r="BG133" s="286"/>
      <c r="BH133" s="286">
        <v>86</v>
      </c>
      <c r="BI133" s="286">
        <v>115</v>
      </c>
      <c r="BJ133" s="286"/>
      <c r="BK133" s="286"/>
      <c r="BL133" s="286"/>
      <c r="BM133" s="286"/>
      <c r="BN133" s="286">
        <v>1</v>
      </c>
      <c r="BO133" s="286"/>
      <c r="BP133" s="286"/>
      <c r="BQ133" s="286">
        <v>38</v>
      </c>
      <c r="BR133" s="286"/>
      <c r="BS133" s="286"/>
      <c r="BT133" s="286"/>
      <c r="BU133" s="286">
        <v>2</v>
      </c>
      <c r="BV133" s="286"/>
      <c r="BW133" s="286"/>
      <c r="BX133" s="286"/>
      <c r="BY133" s="286">
        <v>26</v>
      </c>
      <c r="BZ133" s="286"/>
      <c r="CA133" s="286">
        <v>147</v>
      </c>
      <c r="CB133" s="286"/>
      <c r="CC133" s="286"/>
      <c r="CD133" s="286"/>
      <c r="CE133" s="286"/>
      <c r="CF133" s="286"/>
      <c r="CG133" s="286"/>
      <c r="CH133" s="286">
        <v>2</v>
      </c>
      <c r="CI133" s="286"/>
      <c r="CJ133" s="286"/>
      <c r="CK133" s="286"/>
      <c r="CL133" s="286">
        <v>4</v>
      </c>
      <c r="CM133" s="143">
        <f t="shared" si="17"/>
        <v>114</v>
      </c>
      <c r="CN133" s="143">
        <f t="shared" si="18"/>
        <v>0</v>
      </c>
      <c r="CO133" s="143">
        <f t="shared" si="19"/>
        <v>0</v>
      </c>
      <c r="CP133" s="143">
        <f t="shared" si="19"/>
        <v>0</v>
      </c>
      <c r="CQ133" s="143">
        <f t="shared" si="20"/>
        <v>4</v>
      </c>
      <c r="CR133" s="143">
        <f t="shared" si="21"/>
        <v>0</v>
      </c>
      <c r="CS133" s="143">
        <f t="shared" si="22"/>
        <v>0</v>
      </c>
      <c r="CT133" s="143">
        <f t="shared" si="23"/>
        <v>0</v>
      </c>
      <c r="CU133" s="143">
        <f t="shared" si="24"/>
        <v>280</v>
      </c>
      <c r="CV133" s="143">
        <f t="shared" si="25"/>
        <v>0</v>
      </c>
      <c r="CW133" s="143">
        <f t="shared" si="26"/>
        <v>454</v>
      </c>
      <c r="CX133" s="143">
        <f t="shared" si="27"/>
        <v>0</v>
      </c>
      <c r="CY133" s="143">
        <f t="shared" si="27"/>
        <v>0</v>
      </c>
      <c r="CZ133" s="143">
        <f t="shared" si="28"/>
        <v>0</v>
      </c>
      <c r="DA133" s="143">
        <f t="shared" si="29"/>
        <v>1</v>
      </c>
      <c r="DB133" s="143">
        <f t="shared" si="30"/>
        <v>0</v>
      </c>
      <c r="DC133" s="143">
        <f t="shared" si="31"/>
        <v>5</v>
      </c>
      <c r="DD133" s="143">
        <f t="shared" si="32"/>
        <v>0</v>
      </c>
      <c r="DE133" s="201">
        <f t="shared" si="33"/>
        <v>4</v>
      </c>
    </row>
    <row r="134" spans="1:109" x14ac:dyDescent="0.3">
      <c r="A134" s="19" t="s">
        <v>285</v>
      </c>
      <c r="B134" s="16" t="s">
        <v>320</v>
      </c>
      <c r="C134" s="283"/>
      <c r="D134" s="284"/>
      <c r="E134" s="284"/>
      <c r="F134" s="284">
        <v>2</v>
      </c>
      <c r="G134" s="284"/>
      <c r="H134" s="284"/>
      <c r="I134" s="284">
        <v>20</v>
      </c>
      <c r="J134" s="284"/>
      <c r="K134" s="284">
        <v>1</v>
      </c>
      <c r="L134" s="284"/>
      <c r="M134" s="284"/>
      <c r="N134" s="284"/>
      <c r="O134" s="284"/>
      <c r="P134" s="285"/>
      <c r="Q134" s="285"/>
      <c r="R134" s="285"/>
      <c r="S134" s="285"/>
      <c r="T134" s="285">
        <v>2</v>
      </c>
      <c r="U134" s="285"/>
      <c r="V134" s="285"/>
      <c r="W134" s="285"/>
      <c r="X134" s="285">
        <v>6</v>
      </c>
      <c r="Y134" s="285"/>
      <c r="Z134" s="285">
        <v>31</v>
      </c>
      <c r="AA134" s="285"/>
      <c r="AB134" s="285"/>
      <c r="AC134" s="285"/>
      <c r="AD134" s="285"/>
      <c r="AE134" s="285"/>
      <c r="AF134" s="285"/>
      <c r="AG134" s="285"/>
      <c r="AH134" s="286">
        <v>3</v>
      </c>
      <c r="AI134" s="286"/>
      <c r="AJ134" s="286"/>
      <c r="AK134" s="286"/>
      <c r="AL134" s="286">
        <v>4</v>
      </c>
      <c r="AM134" s="286"/>
      <c r="AN134" s="286"/>
      <c r="AO134" s="286"/>
      <c r="AP134" s="286">
        <v>7</v>
      </c>
      <c r="AQ134" s="286">
        <v>54</v>
      </c>
      <c r="AR134" s="286"/>
      <c r="AS134" s="286"/>
      <c r="AT134" s="286"/>
      <c r="AU134" s="286"/>
      <c r="AV134" s="286"/>
      <c r="AW134" s="286">
        <v>1</v>
      </c>
      <c r="AX134" s="286"/>
      <c r="AY134" s="286"/>
      <c r="AZ134" s="286">
        <v>15</v>
      </c>
      <c r="BA134" s="286"/>
      <c r="BB134" s="286"/>
      <c r="BC134" s="286"/>
      <c r="BD134" s="286">
        <v>6</v>
      </c>
      <c r="BE134" s="286"/>
      <c r="BF134" s="286"/>
      <c r="BG134" s="286"/>
      <c r="BH134" s="286">
        <v>7</v>
      </c>
      <c r="BI134" s="286">
        <v>58</v>
      </c>
      <c r="BJ134" s="286"/>
      <c r="BK134" s="286"/>
      <c r="BL134" s="286"/>
      <c r="BM134" s="286"/>
      <c r="BN134" s="286">
        <v>1</v>
      </c>
      <c r="BO134" s="286"/>
      <c r="BP134" s="286"/>
      <c r="BQ134" s="286">
        <v>9</v>
      </c>
      <c r="BR134" s="286"/>
      <c r="BS134" s="286"/>
      <c r="BT134" s="286"/>
      <c r="BU134" s="286">
        <v>5</v>
      </c>
      <c r="BV134" s="286"/>
      <c r="BW134" s="286"/>
      <c r="BX134" s="286"/>
      <c r="BY134" s="286">
        <v>8</v>
      </c>
      <c r="BZ134" s="286">
        <v>1</v>
      </c>
      <c r="CA134" s="286">
        <v>97</v>
      </c>
      <c r="CB134" s="286"/>
      <c r="CC134" s="286"/>
      <c r="CD134" s="286"/>
      <c r="CE134" s="286"/>
      <c r="CF134" s="286"/>
      <c r="CG134" s="286"/>
      <c r="CH134" s="286">
        <v>2</v>
      </c>
      <c r="CI134" s="286"/>
      <c r="CJ134" s="286"/>
      <c r="CK134" s="286"/>
      <c r="CL134" s="286"/>
      <c r="CM134" s="143">
        <f t="shared" ref="CM134:CM197" si="34">C134+P134+AZ134+AH134+BQ134</f>
        <v>27</v>
      </c>
      <c r="CN134" s="143">
        <f t="shared" ref="CN134:CN197" si="35">Q134+AI134+BA134</f>
        <v>0</v>
      </c>
      <c r="CO134" s="143">
        <f t="shared" ref="CO134:CP197" si="36">D134+R134+AJ134+BB134+BS134</f>
        <v>0</v>
      </c>
      <c r="CP134" s="143">
        <f t="shared" si="36"/>
        <v>0</v>
      </c>
      <c r="CQ134" s="143">
        <f t="shared" ref="CQ134:CQ197" si="37">T134+AL134+BD134+F134+BU134</f>
        <v>19</v>
      </c>
      <c r="CR134" s="143">
        <f t="shared" ref="CR134:CR197" si="38">G134+U134+AM134+BE134</f>
        <v>0</v>
      </c>
      <c r="CS134" s="143">
        <f t="shared" ref="CS134:CS197" si="39">H134+V134+AN134+BF134+BW134</f>
        <v>0</v>
      </c>
      <c r="CT134" s="143">
        <f t="shared" ref="CT134:CT197" si="40">W134+AO134+BG134</f>
        <v>0</v>
      </c>
      <c r="CU134" s="143">
        <f t="shared" ref="CU134:CU197" si="41">I134+X134+AP134+BH134+BY134</f>
        <v>48</v>
      </c>
      <c r="CV134" s="143">
        <f t="shared" ref="CV134:CV197" si="42">J134+Y134</f>
        <v>0</v>
      </c>
      <c r="CW134" s="143">
        <f t="shared" ref="CW134:CW197" si="43">K134+Z134+AQ134+BI134+BZ134+CA134</f>
        <v>242</v>
      </c>
      <c r="CX134" s="143">
        <f t="shared" ref="CX134:CY197" si="44">AA134+AR134+BJ134</f>
        <v>0</v>
      </c>
      <c r="CY134" s="143">
        <f t="shared" si="44"/>
        <v>0</v>
      </c>
      <c r="CZ134" s="143">
        <f t="shared" ref="CZ134:CZ197" si="45">L134+AC134+AT134+BL134+CD134</f>
        <v>0</v>
      </c>
      <c r="DA134" s="143">
        <f t="shared" ref="DA134:DA197" si="46">AD134+AU134+BM134</f>
        <v>0</v>
      </c>
      <c r="DB134" s="143">
        <f t="shared" ref="DB134:DB197" si="47">AV134+CK134</f>
        <v>0</v>
      </c>
      <c r="DC134" s="143">
        <f t="shared" ref="DC134:DC197" si="48">M134+AE134+AW134+BN134+CH134+CJ134</f>
        <v>4</v>
      </c>
      <c r="DD134" s="143">
        <f t="shared" ref="DD134:DD197" si="49">N134+AF134+AX134+BO134+CI134</f>
        <v>0</v>
      </c>
      <c r="DE134" s="201">
        <f t="shared" ref="DE134:DE197" si="50">O134+AG134+AY134+BP134+CL134</f>
        <v>0</v>
      </c>
    </row>
    <row r="135" spans="1:109" x14ac:dyDescent="0.3">
      <c r="A135" s="19" t="s">
        <v>285</v>
      </c>
      <c r="B135" s="16" t="s">
        <v>324</v>
      </c>
      <c r="C135" s="283">
        <v>1</v>
      </c>
      <c r="D135" s="284"/>
      <c r="E135" s="284"/>
      <c r="F135" s="284">
        <v>2</v>
      </c>
      <c r="G135" s="284"/>
      <c r="H135" s="284"/>
      <c r="I135" s="284">
        <v>382</v>
      </c>
      <c r="J135" s="284"/>
      <c r="K135" s="284">
        <v>1</v>
      </c>
      <c r="L135" s="284"/>
      <c r="M135" s="284">
        <v>1</v>
      </c>
      <c r="N135" s="284"/>
      <c r="O135" s="284">
        <v>47</v>
      </c>
      <c r="P135" s="285"/>
      <c r="Q135" s="285"/>
      <c r="R135" s="285"/>
      <c r="S135" s="285"/>
      <c r="T135" s="285">
        <v>3</v>
      </c>
      <c r="U135" s="285"/>
      <c r="V135" s="285"/>
      <c r="W135" s="285"/>
      <c r="X135" s="285">
        <v>584</v>
      </c>
      <c r="Y135" s="285"/>
      <c r="Z135" s="285">
        <v>93</v>
      </c>
      <c r="AA135" s="285"/>
      <c r="AB135" s="285"/>
      <c r="AC135" s="285">
        <v>2</v>
      </c>
      <c r="AD135" s="285"/>
      <c r="AE135" s="285">
        <v>2</v>
      </c>
      <c r="AF135" s="285"/>
      <c r="AG135" s="285">
        <v>54</v>
      </c>
      <c r="AH135" s="286">
        <v>29</v>
      </c>
      <c r="AI135" s="286"/>
      <c r="AJ135" s="286"/>
      <c r="AK135" s="286"/>
      <c r="AL135" s="286">
        <v>5</v>
      </c>
      <c r="AM135" s="286"/>
      <c r="AN135" s="286"/>
      <c r="AO135" s="286">
        <v>93</v>
      </c>
      <c r="AP135" s="286">
        <v>586</v>
      </c>
      <c r="AQ135" s="286">
        <v>103</v>
      </c>
      <c r="AR135" s="286"/>
      <c r="AS135" s="286"/>
      <c r="AT135" s="286">
        <v>2</v>
      </c>
      <c r="AU135" s="286"/>
      <c r="AV135" s="286"/>
      <c r="AW135" s="286">
        <v>2</v>
      </c>
      <c r="AX135" s="286"/>
      <c r="AY135" s="286">
        <v>57</v>
      </c>
      <c r="AZ135" s="286">
        <v>90</v>
      </c>
      <c r="BA135" s="286"/>
      <c r="BB135" s="286"/>
      <c r="BC135" s="286"/>
      <c r="BD135" s="286">
        <v>4</v>
      </c>
      <c r="BE135" s="286">
        <v>8</v>
      </c>
      <c r="BF135" s="286">
        <v>1</v>
      </c>
      <c r="BG135" s="286">
        <v>83</v>
      </c>
      <c r="BH135" s="286">
        <v>675</v>
      </c>
      <c r="BI135" s="286">
        <v>109</v>
      </c>
      <c r="BJ135" s="286"/>
      <c r="BK135" s="286"/>
      <c r="BL135" s="286">
        <v>166</v>
      </c>
      <c r="BM135" s="286"/>
      <c r="BN135" s="286">
        <v>2</v>
      </c>
      <c r="BO135" s="286"/>
      <c r="BP135" s="286">
        <v>209</v>
      </c>
      <c r="BQ135" s="286">
        <v>62</v>
      </c>
      <c r="BR135" s="286"/>
      <c r="BS135" s="286"/>
      <c r="BT135" s="286"/>
      <c r="BU135" s="286">
        <v>6</v>
      </c>
      <c r="BV135" s="286">
        <v>1</v>
      </c>
      <c r="BW135" s="286">
        <v>1</v>
      </c>
      <c r="BX135" s="286">
        <v>83</v>
      </c>
      <c r="BY135" s="286">
        <v>108</v>
      </c>
      <c r="BZ135" s="286"/>
      <c r="CA135" s="286">
        <v>214</v>
      </c>
      <c r="CB135" s="286"/>
      <c r="CC135" s="286"/>
      <c r="CD135" s="286">
        <v>85</v>
      </c>
      <c r="CE135" s="286"/>
      <c r="CF135" s="286"/>
      <c r="CG135" s="286"/>
      <c r="CH135" s="286">
        <v>3</v>
      </c>
      <c r="CI135" s="286"/>
      <c r="CJ135" s="286"/>
      <c r="CK135" s="286"/>
      <c r="CL135" s="286">
        <v>141</v>
      </c>
      <c r="CM135" s="143">
        <f t="shared" si="34"/>
        <v>182</v>
      </c>
      <c r="CN135" s="143">
        <f t="shared" si="35"/>
        <v>0</v>
      </c>
      <c r="CO135" s="143">
        <f t="shared" si="36"/>
        <v>0</v>
      </c>
      <c r="CP135" s="143">
        <f t="shared" si="36"/>
        <v>0</v>
      </c>
      <c r="CQ135" s="143">
        <f t="shared" si="37"/>
        <v>20</v>
      </c>
      <c r="CR135" s="143">
        <f t="shared" si="38"/>
        <v>8</v>
      </c>
      <c r="CS135" s="143">
        <f t="shared" si="39"/>
        <v>2</v>
      </c>
      <c r="CT135" s="143">
        <f t="shared" si="40"/>
        <v>176</v>
      </c>
      <c r="CU135" s="143">
        <f t="shared" si="41"/>
        <v>2335</v>
      </c>
      <c r="CV135" s="143">
        <f t="shared" si="42"/>
        <v>0</v>
      </c>
      <c r="CW135" s="143">
        <f t="shared" si="43"/>
        <v>520</v>
      </c>
      <c r="CX135" s="143">
        <f t="shared" si="44"/>
        <v>0</v>
      </c>
      <c r="CY135" s="143">
        <f t="shared" si="44"/>
        <v>0</v>
      </c>
      <c r="CZ135" s="143">
        <f t="shared" si="45"/>
        <v>255</v>
      </c>
      <c r="DA135" s="143">
        <f t="shared" si="46"/>
        <v>0</v>
      </c>
      <c r="DB135" s="143">
        <f t="shared" si="47"/>
        <v>0</v>
      </c>
      <c r="DC135" s="143">
        <f t="shared" si="48"/>
        <v>10</v>
      </c>
      <c r="DD135" s="143">
        <f t="shared" si="49"/>
        <v>0</v>
      </c>
      <c r="DE135" s="201">
        <f t="shared" si="50"/>
        <v>508</v>
      </c>
    </row>
    <row r="136" spans="1:109" x14ac:dyDescent="0.3">
      <c r="A136" s="19" t="s">
        <v>285</v>
      </c>
      <c r="B136" s="16" t="s">
        <v>325</v>
      </c>
      <c r="C136" s="283">
        <v>1</v>
      </c>
      <c r="D136" s="284"/>
      <c r="E136" s="284"/>
      <c r="F136" s="284">
        <v>1</v>
      </c>
      <c r="G136" s="284"/>
      <c r="H136" s="284"/>
      <c r="I136" s="284">
        <v>5</v>
      </c>
      <c r="J136" s="284"/>
      <c r="K136" s="284">
        <v>244</v>
      </c>
      <c r="L136" s="284"/>
      <c r="M136" s="284"/>
      <c r="N136" s="284"/>
      <c r="O136" s="284">
        <v>21</v>
      </c>
      <c r="P136" s="285"/>
      <c r="Q136" s="285"/>
      <c r="R136" s="285"/>
      <c r="S136" s="285"/>
      <c r="T136" s="285">
        <v>2</v>
      </c>
      <c r="U136" s="285"/>
      <c r="V136" s="285"/>
      <c r="W136" s="285"/>
      <c r="X136" s="285">
        <v>5</v>
      </c>
      <c r="Y136" s="285"/>
      <c r="Z136" s="285">
        <v>212</v>
      </c>
      <c r="AA136" s="285"/>
      <c r="AB136" s="285"/>
      <c r="AC136" s="285"/>
      <c r="AD136" s="285"/>
      <c r="AE136" s="285"/>
      <c r="AF136" s="285"/>
      <c r="AG136" s="285">
        <v>49</v>
      </c>
      <c r="AH136" s="286">
        <v>3</v>
      </c>
      <c r="AI136" s="286"/>
      <c r="AJ136" s="286"/>
      <c r="AK136" s="286"/>
      <c r="AL136" s="286">
        <v>3</v>
      </c>
      <c r="AM136" s="286"/>
      <c r="AN136" s="286"/>
      <c r="AO136" s="286"/>
      <c r="AP136" s="286">
        <v>7</v>
      </c>
      <c r="AQ136" s="286">
        <v>271</v>
      </c>
      <c r="AR136" s="286"/>
      <c r="AS136" s="286"/>
      <c r="AT136" s="286"/>
      <c r="AU136" s="286"/>
      <c r="AV136" s="286"/>
      <c r="AW136" s="286"/>
      <c r="AX136" s="286"/>
      <c r="AY136" s="286">
        <v>60</v>
      </c>
      <c r="AZ136" s="286">
        <v>86</v>
      </c>
      <c r="BA136" s="286"/>
      <c r="BB136" s="286"/>
      <c r="BC136" s="286"/>
      <c r="BD136" s="286">
        <v>4</v>
      </c>
      <c r="BE136" s="286">
        <v>31</v>
      </c>
      <c r="BF136" s="286"/>
      <c r="BG136" s="286"/>
      <c r="BH136" s="286">
        <v>7</v>
      </c>
      <c r="BI136" s="286">
        <v>301</v>
      </c>
      <c r="BJ136" s="286"/>
      <c r="BK136" s="286"/>
      <c r="BL136" s="286"/>
      <c r="BM136" s="286"/>
      <c r="BN136" s="286"/>
      <c r="BO136" s="286"/>
      <c r="BP136" s="286">
        <v>3</v>
      </c>
      <c r="BQ136" s="286">
        <v>120</v>
      </c>
      <c r="BR136" s="286"/>
      <c r="BS136" s="286"/>
      <c r="BT136" s="286"/>
      <c r="BU136" s="286">
        <v>3</v>
      </c>
      <c r="BV136" s="286"/>
      <c r="BW136" s="286"/>
      <c r="BX136" s="286"/>
      <c r="BY136" s="286">
        <v>11</v>
      </c>
      <c r="BZ136" s="286"/>
      <c r="CA136" s="286">
        <v>269</v>
      </c>
      <c r="CB136" s="286"/>
      <c r="CC136" s="286"/>
      <c r="CD136" s="286"/>
      <c r="CE136" s="286"/>
      <c r="CF136" s="286"/>
      <c r="CG136" s="286"/>
      <c r="CH136" s="286">
        <v>1</v>
      </c>
      <c r="CI136" s="286"/>
      <c r="CJ136" s="286"/>
      <c r="CK136" s="286"/>
      <c r="CL136" s="286">
        <v>70</v>
      </c>
      <c r="CM136" s="143">
        <f t="shared" si="34"/>
        <v>210</v>
      </c>
      <c r="CN136" s="143">
        <f t="shared" si="35"/>
        <v>0</v>
      </c>
      <c r="CO136" s="143">
        <f t="shared" si="36"/>
        <v>0</v>
      </c>
      <c r="CP136" s="143">
        <f t="shared" si="36"/>
        <v>0</v>
      </c>
      <c r="CQ136" s="143">
        <f t="shared" si="37"/>
        <v>13</v>
      </c>
      <c r="CR136" s="143">
        <f t="shared" si="38"/>
        <v>31</v>
      </c>
      <c r="CS136" s="143">
        <f t="shared" si="39"/>
        <v>0</v>
      </c>
      <c r="CT136" s="143">
        <f t="shared" si="40"/>
        <v>0</v>
      </c>
      <c r="CU136" s="143">
        <f t="shared" si="41"/>
        <v>35</v>
      </c>
      <c r="CV136" s="143">
        <f t="shared" si="42"/>
        <v>0</v>
      </c>
      <c r="CW136" s="143">
        <f t="shared" si="43"/>
        <v>1297</v>
      </c>
      <c r="CX136" s="143">
        <f t="shared" si="44"/>
        <v>0</v>
      </c>
      <c r="CY136" s="143">
        <f t="shared" si="44"/>
        <v>0</v>
      </c>
      <c r="CZ136" s="143">
        <f t="shared" si="45"/>
        <v>0</v>
      </c>
      <c r="DA136" s="143">
        <f t="shared" si="46"/>
        <v>0</v>
      </c>
      <c r="DB136" s="143">
        <f t="shared" si="47"/>
        <v>0</v>
      </c>
      <c r="DC136" s="143">
        <f t="shared" si="48"/>
        <v>1</v>
      </c>
      <c r="DD136" s="143">
        <f t="shared" si="49"/>
        <v>0</v>
      </c>
      <c r="DE136" s="201">
        <f t="shared" si="50"/>
        <v>203</v>
      </c>
    </row>
    <row r="137" spans="1:109" x14ac:dyDescent="0.3">
      <c r="A137" s="19" t="s">
        <v>285</v>
      </c>
      <c r="B137" s="16" t="s">
        <v>327</v>
      </c>
      <c r="C137" s="283"/>
      <c r="D137" s="284"/>
      <c r="E137" s="284"/>
      <c r="F137" s="284"/>
      <c r="G137" s="284"/>
      <c r="H137" s="284"/>
      <c r="I137" s="284">
        <v>6</v>
      </c>
      <c r="J137" s="284"/>
      <c r="K137" s="284">
        <v>1</v>
      </c>
      <c r="L137" s="284"/>
      <c r="M137" s="284"/>
      <c r="N137" s="284"/>
      <c r="O137" s="284">
        <v>11</v>
      </c>
      <c r="P137" s="285"/>
      <c r="Q137" s="285"/>
      <c r="R137" s="285"/>
      <c r="S137" s="285"/>
      <c r="T137" s="285">
        <v>1</v>
      </c>
      <c r="U137" s="285"/>
      <c r="V137" s="285"/>
      <c r="W137" s="285"/>
      <c r="X137" s="285">
        <v>196</v>
      </c>
      <c r="Y137" s="285"/>
      <c r="Z137" s="285"/>
      <c r="AA137" s="285"/>
      <c r="AB137" s="285"/>
      <c r="AC137" s="285"/>
      <c r="AD137" s="285"/>
      <c r="AE137" s="285">
        <v>1</v>
      </c>
      <c r="AF137" s="285"/>
      <c r="AG137" s="285">
        <v>24</v>
      </c>
      <c r="AH137" s="286">
        <v>6</v>
      </c>
      <c r="AI137" s="286"/>
      <c r="AJ137" s="286"/>
      <c r="AK137" s="286"/>
      <c r="AL137" s="286">
        <v>3</v>
      </c>
      <c r="AM137" s="286">
        <v>1</v>
      </c>
      <c r="AN137" s="286"/>
      <c r="AO137" s="286"/>
      <c r="AP137" s="286">
        <v>8</v>
      </c>
      <c r="AQ137" s="286">
        <v>17</v>
      </c>
      <c r="AR137" s="286"/>
      <c r="AS137" s="286"/>
      <c r="AT137" s="286"/>
      <c r="AU137" s="286"/>
      <c r="AV137" s="286"/>
      <c r="AW137" s="286">
        <v>1</v>
      </c>
      <c r="AX137" s="286"/>
      <c r="AY137" s="286">
        <v>31</v>
      </c>
      <c r="AZ137" s="286">
        <v>20</v>
      </c>
      <c r="BA137" s="286"/>
      <c r="BB137" s="286"/>
      <c r="BC137" s="286"/>
      <c r="BD137" s="286">
        <v>3</v>
      </c>
      <c r="BE137" s="286">
        <v>19</v>
      </c>
      <c r="BF137" s="286"/>
      <c r="BG137" s="286"/>
      <c r="BH137" s="286">
        <v>9</v>
      </c>
      <c r="BI137" s="286">
        <v>26</v>
      </c>
      <c r="BJ137" s="286"/>
      <c r="BK137" s="286"/>
      <c r="BL137" s="286"/>
      <c r="BM137" s="286"/>
      <c r="BN137" s="286">
        <v>2</v>
      </c>
      <c r="BO137" s="286"/>
      <c r="BP137" s="286">
        <v>72</v>
      </c>
      <c r="BQ137" s="286">
        <v>39</v>
      </c>
      <c r="BR137" s="286"/>
      <c r="BS137" s="286"/>
      <c r="BT137" s="286"/>
      <c r="BU137" s="286">
        <v>4</v>
      </c>
      <c r="BV137" s="286">
        <v>2</v>
      </c>
      <c r="BW137" s="286"/>
      <c r="BX137" s="286"/>
      <c r="BY137" s="286">
        <v>9</v>
      </c>
      <c r="BZ137" s="286"/>
      <c r="CA137" s="286">
        <v>60</v>
      </c>
      <c r="CB137" s="286"/>
      <c r="CC137" s="286"/>
      <c r="CD137" s="286"/>
      <c r="CE137" s="286"/>
      <c r="CF137" s="286"/>
      <c r="CG137" s="286"/>
      <c r="CH137" s="286">
        <v>1</v>
      </c>
      <c r="CI137" s="286"/>
      <c r="CJ137" s="286"/>
      <c r="CK137" s="286"/>
      <c r="CL137" s="286">
        <v>128</v>
      </c>
      <c r="CM137" s="143">
        <f t="shared" si="34"/>
        <v>65</v>
      </c>
      <c r="CN137" s="143">
        <f t="shared" si="35"/>
        <v>0</v>
      </c>
      <c r="CO137" s="143">
        <f t="shared" si="36"/>
        <v>0</v>
      </c>
      <c r="CP137" s="143">
        <f t="shared" si="36"/>
        <v>0</v>
      </c>
      <c r="CQ137" s="143">
        <f t="shared" si="37"/>
        <v>11</v>
      </c>
      <c r="CR137" s="143">
        <f t="shared" si="38"/>
        <v>20</v>
      </c>
      <c r="CS137" s="143">
        <f t="shared" si="39"/>
        <v>0</v>
      </c>
      <c r="CT137" s="143">
        <f t="shared" si="40"/>
        <v>0</v>
      </c>
      <c r="CU137" s="143">
        <f t="shared" si="41"/>
        <v>228</v>
      </c>
      <c r="CV137" s="143">
        <f t="shared" si="42"/>
        <v>0</v>
      </c>
      <c r="CW137" s="143">
        <f t="shared" si="43"/>
        <v>104</v>
      </c>
      <c r="CX137" s="143">
        <f t="shared" si="44"/>
        <v>0</v>
      </c>
      <c r="CY137" s="143">
        <f t="shared" si="44"/>
        <v>0</v>
      </c>
      <c r="CZ137" s="143">
        <f t="shared" si="45"/>
        <v>0</v>
      </c>
      <c r="DA137" s="143">
        <f t="shared" si="46"/>
        <v>0</v>
      </c>
      <c r="DB137" s="143">
        <f t="shared" si="47"/>
        <v>0</v>
      </c>
      <c r="DC137" s="143">
        <f t="shared" si="48"/>
        <v>5</v>
      </c>
      <c r="DD137" s="143">
        <f t="shared" si="49"/>
        <v>0</v>
      </c>
      <c r="DE137" s="201">
        <f t="shared" si="50"/>
        <v>266</v>
      </c>
    </row>
    <row r="138" spans="1:109" x14ac:dyDescent="0.3">
      <c r="A138" s="19" t="s">
        <v>285</v>
      </c>
      <c r="B138" s="16" t="s">
        <v>329</v>
      </c>
      <c r="C138" s="283">
        <v>1418</v>
      </c>
      <c r="D138" s="284"/>
      <c r="E138" s="284">
        <v>3</v>
      </c>
      <c r="F138" s="284">
        <v>19</v>
      </c>
      <c r="G138" s="284"/>
      <c r="H138" s="284"/>
      <c r="I138" s="284">
        <v>507</v>
      </c>
      <c r="J138" s="284"/>
      <c r="K138" s="284">
        <v>452</v>
      </c>
      <c r="L138" s="284"/>
      <c r="M138" s="284">
        <v>11</v>
      </c>
      <c r="N138" s="284"/>
      <c r="O138" s="284">
        <v>636</v>
      </c>
      <c r="P138" s="285"/>
      <c r="Q138" s="285"/>
      <c r="R138" s="285"/>
      <c r="S138" s="285"/>
      <c r="T138" s="285">
        <v>13</v>
      </c>
      <c r="U138" s="285"/>
      <c r="V138" s="285"/>
      <c r="W138" s="285">
        <v>14</v>
      </c>
      <c r="X138" s="285">
        <v>366</v>
      </c>
      <c r="Y138" s="285"/>
      <c r="Z138" s="285">
        <v>323</v>
      </c>
      <c r="AA138" s="285"/>
      <c r="AB138" s="285"/>
      <c r="AC138" s="285">
        <v>2</v>
      </c>
      <c r="AD138" s="285"/>
      <c r="AE138" s="285"/>
      <c r="AF138" s="285"/>
      <c r="AG138" s="285">
        <v>40</v>
      </c>
      <c r="AH138" s="286">
        <v>4</v>
      </c>
      <c r="AI138" s="286"/>
      <c r="AJ138" s="286"/>
      <c r="AK138" s="286"/>
      <c r="AL138" s="286">
        <v>5</v>
      </c>
      <c r="AM138" s="286"/>
      <c r="AN138" s="286"/>
      <c r="AO138" s="286">
        <v>11</v>
      </c>
      <c r="AP138" s="286">
        <v>374</v>
      </c>
      <c r="AQ138" s="286">
        <v>371</v>
      </c>
      <c r="AR138" s="286"/>
      <c r="AS138" s="286"/>
      <c r="AT138" s="286">
        <v>2</v>
      </c>
      <c r="AU138" s="286"/>
      <c r="AV138" s="286"/>
      <c r="AW138" s="286">
        <v>1</v>
      </c>
      <c r="AX138" s="286"/>
      <c r="AY138" s="286">
        <v>64</v>
      </c>
      <c r="AZ138" s="286">
        <v>11</v>
      </c>
      <c r="BA138" s="286"/>
      <c r="BB138" s="286"/>
      <c r="BC138" s="286"/>
      <c r="BD138" s="286">
        <v>4</v>
      </c>
      <c r="BE138" s="286">
        <v>32</v>
      </c>
      <c r="BF138" s="286">
        <v>1</v>
      </c>
      <c r="BG138" s="286">
        <v>11</v>
      </c>
      <c r="BH138" s="286">
        <v>375</v>
      </c>
      <c r="BI138" s="286">
        <v>403</v>
      </c>
      <c r="BJ138" s="286"/>
      <c r="BK138" s="286"/>
      <c r="BL138" s="286"/>
      <c r="BM138" s="286"/>
      <c r="BN138" s="286">
        <v>1</v>
      </c>
      <c r="BO138" s="286"/>
      <c r="BP138" s="286">
        <v>40</v>
      </c>
      <c r="BQ138" s="286">
        <v>70</v>
      </c>
      <c r="BR138" s="286"/>
      <c r="BS138" s="286"/>
      <c r="BT138" s="286"/>
      <c r="BU138" s="286">
        <v>4</v>
      </c>
      <c r="BV138" s="286">
        <v>3</v>
      </c>
      <c r="BW138" s="286">
        <v>1</v>
      </c>
      <c r="BX138" s="286">
        <v>11</v>
      </c>
      <c r="BY138" s="286">
        <v>16</v>
      </c>
      <c r="BZ138" s="286"/>
      <c r="CA138" s="286">
        <v>336</v>
      </c>
      <c r="CB138" s="286"/>
      <c r="CC138" s="286"/>
      <c r="CD138" s="286"/>
      <c r="CE138" s="286"/>
      <c r="CF138" s="286"/>
      <c r="CG138" s="286"/>
      <c r="CH138" s="286">
        <v>2</v>
      </c>
      <c r="CI138" s="286"/>
      <c r="CJ138" s="286"/>
      <c r="CK138" s="286"/>
      <c r="CL138" s="286">
        <v>53</v>
      </c>
      <c r="CM138" s="143">
        <f t="shared" si="34"/>
        <v>1503</v>
      </c>
      <c r="CN138" s="143">
        <f t="shared" si="35"/>
        <v>0</v>
      </c>
      <c r="CO138" s="143">
        <f t="shared" si="36"/>
        <v>0</v>
      </c>
      <c r="CP138" s="143">
        <f t="shared" si="36"/>
        <v>3</v>
      </c>
      <c r="CQ138" s="143">
        <f t="shared" si="37"/>
        <v>45</v>
      </c>
      <c r="CR138" s="143">
        <f t="shared" si="38"/>
        <v>32</v>
      </c>
      <c r="CS138" s="143">
        <f t="shared" si="39"/>
        <v>2</v>
      </c>
      <c r="CT138" s="143">
        <f t="shared" si="40"/>
        <v>36</v>
      </c>
      <c r="CU138" s="143">
        <f t="shared" si="41"/>
        <v>1638</v>
      </c>
      <c r="CV138" s="143">
        <f t="shared" si="42"/>
        <v>0</v>
      </c>
      <c r="CW138" s="143">
        <f t="shared" si="43"/>
        <v>1885</v>
      </c>
      <c r="CX138" s="143">
        <f t="shared" si="44"/>
        <v>0</v>
      </c>
      <c r="CY138" s="143">
        <f t="shared" si="44"/>
        <v>0</v>
      </c>
      <c r="CZ138" s="143">
        <f t="shared" si="45"/>
        <v>4</v>
      </c>
      <c r="DA138" s="143">
        <f t="shared" si="46"/>
        <v>0</v>
      </c>
      <c r="DB138" s="143">
        <f t="shared" si="47"/>
        <v>0</v>
      </c>
      <c r="DC138" s="143">
        <f t="shared" si="48"/>
        <v>15</v>
      </c>
      <c r="DD138" s="143">
        <f t="shared" si="49"/>
        <v>0</v>
      </c>
      <c r="DE138" s="201">
        <f t="shared" si="50"/>
        <v>833</v>
      </c>
    </row>
    <row r="139" spans="1:109" x14ac:dyDescent="0.3">
      <c r="A139" s="19" t="s">
        <v>285</v>
      </c>
      <c r="B139" s="16" t="s">
        <v>331</v>
      </c>
      <c r="C139" s="283"/>
      <c r="D139" s="284"/>
      <c r="E139" s="284"/>
      <c r="F139" s="284"/>
      <c r="G139" s="284"/>
      <c r="H139" s="284"/>
      <c r="I139" s="284">
        <v>5</v>
      </c>
      <c r="J139" s="284"/>
      <c r="K139" s="284">
        <v>1</v>
      </c>
      <c r="L139" s="284"/>
      <c r="M139" s="284"/>
      <c r="N139" s="284"/>
      <c r="O139" s="284">
        <v>13</v>
      </c>
      <c r="P139" s="285"/>
      <c r="Q139" s="285"/>
      <c r="R139" s="285"/>
      <c r="S139" s="285"/>
      <c r="T139" s="285">
        <v>1</v>
      </c>
      <c r="U139" s="285"/>
      <c r="V139" s="285"/>
      <c r="W139" s="285"/>
      <c r="X139" s="285">
        <v>5</v>
      </c>
      <c r="Y139" s="285"/>
      <c r="Z139" s="285"/>
      <c r="AA139" s="285"/>
      <c r="AB139" s="285"/>
      <c r="AC139" s="285"/>
      <c r="AD139" s="285"/>
      <c r="AE139" s="285"/>
      <c r="AF139" s="285"/>
      <c r="AG139" s="285">
        <v>23</v>
      </c>
      <c r="AH139" s="286">
        <v>3</v>
      </c>
      <c r="AI139" s="286"/>
      <c r="AJ139" s="286"/>
      <c r="AK139" s="286"/>
      <c r="AL139" s="286">
        <v>3</v>
      </c>
      <c r="AM139" s="286"/>
      <c r="AN139" s="286"/>
      <c r="AO139" s="286"/>
      <c r="AP139" s="286">
        <v>7</v>
      </c>
      <c r="AQ139" s="286">
        <v>18</v>
      </c>
      <c r="AR139" s="286"/>
      <c r="AS139" s="286"/>
      <c r="AT139" s="286"/>
      <c r="AU139" s="286"/>
      <c r="AV139" s="286"/>
      <c r="AW139" s="286"/>
      <c r="AX139" s="286"/>
      <c r="AY139" s="286">
        <v>32</v>
      </c>
      <c r="AZ139" s="286">
        <v>10</v>
      </c>
      <c r="BA139" s="286"/>
      <c r="BB139" s="286"/>
      <c r="BC139" s="286"/>
      <c r="BD139" s="286">
        <v>2</v>
      </c>
      <c r="BE139" s="286">
        <v>20</v>
      </c>
      <c r="BF139" s="286"/>
      <c r="BG139" s="286"/>
      <c r="BH139" s="286">
        <v>7</v>
      </c>
      <c r="BI139" s="286">
        <v>28</v>
      </c>
      <c r="BJ139" s="286"/>
      <c r="BK139" s="286"/>
      <c r="BL139" s="286"/>
      <c r="BM139" s="286"/>
      <c r="BN139" s="286"/>
      <c r="BO139" s="286"/>
      <c r="BP139" s="286">
        <v>4</v>
      </c>
      <c r="BQ139" s="286">
        <v>33</v>
      </c>
      <c r="BR139" s="286"/>
      <c r="BS139" s="286"/>
      <c r="BT139" s="286"/>
      <c r="BU139" s="286">
        <v>4</v>
      </c>
      <c r="BV139" s="286"/>
      <c r="BW139" s="286"/>
      <c r="BX139" s="286"/>
      <c r="BY139" s="286">
        <v>9</v>
      </c>
      <c r="BZ139" s="286"/>
      <c r="CA139" s="286"/>
      <c r="CB139" s="286"/>
      <c r="CC139" s="286"/>
      <c r="CD139" s="286"/>
      <c r="CE139" s="286"/>
      <c r="CF139" s="286"/>
      <c r="CG139" s="286"/>
      <c r="CH139" s="286">
        <v>1</v>
      </c>
      <c r="CI139" s="286"/>
      <c r="CJ139" s="286"/>
      <c r="CK139" s="286"/>
      <c r="CL139" s="286"/>
      <c r="CM139" s="143">
        <f t="shared" si="34"/>
        <v>46</v>
      </c>
      <c r="CN139" s="143">
        <f t="shared" si="35"/>
        <v>0</v>
      </c>
      <c r="CO139" s="143">
        <f t="shared" si="36"/>
        <v>0</v>
      </c>
      <c r="CP139" s="143">
        <f t="shared" si="36"/>
        <v>0</v>
      </c>
      <c r="CQ139" s="143">
        <f t="shared" si="37"/>
        <v>10</v>
      </c>
      <c r="CR139" s="143">
        <f t="shared" si="38"/>
        <v>20</v>
      </c>
      <c r="CS139" s="143">
        <f t="shared" si="39"/>
        <v>0</v>
      </c>
      <c r="CT139" s="143">
        <f t="shared" si="40"/>
        <v>0</v>
      </c>
      <c r="CU139" s="143">
        <f t="shared" si="41"/>
        <v>33</v>
      </c>
      <c r="CV139" s="143">
        <f t="shared" si="42"/>
        <v>0</v>
      </c>
      <c r="CW139" s="143">
        <f t="shared" si="43"/>
        <v>47</v>
      </c>
      <c r="CX139" s="143">
        <f t="shared" si="44"/>
        <v>0</v>
      </c>
      <c r="CY139" s="143">
        <f t="shared" si="44"/>
        <v>0</v>
      </c>
      <c r="CZ139" s="143">
        <f t="shared" si="45"/>
        <v>0</v>
      </c>
      <c r="DA139" s="143">
        <f t="shared" si="46"/>
        <v>0</v>
      </c>
      <c r="DB139" s="143">
        <f t="shared" si="47"/>
        <v>0</v>
      </c>
      <c r="DC139" s="143">
        <f t="shared" si="48"/>
        <v>1</v>
      </c>
      <c r="DD139" s="143">
        <f t="shared" si="49"/>
        <v>0</v>
      </c>
      <c r="DE139" s="201">
        <f t="shared" si="50"/>
        <v>72</v>
      </c>
    </row>
    <row r="140" spans="1:109" x14ac:dyDescent="0.3">
      <c r="A140" s="19" t="s">
        <v>285</v>
      </c>
      <c r="B140" s="16" t="s">
        <v>335</v>
      </c>
      <c r="C140" s="283">
        <v>1</v>
      </c>
      <c r="D140" s="284"/>
      <c r="E140" s="284"/>
      <c r="F140" s="284">
        <v>2</v>
      </c>
      <c r="G140" s="284"/>
      <c r="H140" s="284"/>
      <c r="I140" s="284">
        <v>12</v>
      </c>
      <c r="J140" s="284"/>
      <c r="K140" s="284">
        <v>207</v>
      </c>
      <c r="L140" s="284"/>
      <c r="M140" s="284">
        <v>29</v>
      </c>
      <c r="N140" s="284"/>
      <c r="O140" s="284">
        <v>136</v>
      </c>
      <c r="P140" s="285"/>
      <c r="Q140" s="285"/>
      <c r="R140" s="285"/>
      <c r="S140" s="285"/>
      <c r="T140" s="285">
        <v>3</v>
      </c>
      <c r="U140" s="285"/>
      <c r="V140" s="285"/>
      <c r="W140" s="285"/>
      <c r="X140" s="285">
        <v>11</v>
      </c>
      <c r="Y140" s="285"/>
      <c r="Z140" s="285">
        <v>201</v>
      </c>
      <c r="AA140" s="285"/>
      <c r="AB140" s="285"/>
      <c r="AC140" s="285"/>
      <c r="AD140" s="285"/>
      <c r="AE140" s="285">
        <v>16</v>
      </c>
      <c r="AF140" s="285"/>
      <c r="AG140" s="285">
        <v>192</v>
      </c>
      <c r="AH140" s="286"/>
      <c r="AI140" s="286"/>
      <c r="AJ140" s="286"/>
      <c r="AK140" s="286"/>
      <c r="AL140" s="286">
        <v>3</v>
      </c>
      <c r="AM140" s="286">
        <v>1</v>
      </c>
      <c r="AN140" s="286"/>
      <c r="AO140" s="286">
        <v>44</v>
      </c>
      <c r="AP140" s="286">
        <v>13</v>
      </c>
      <c r="AQ140" s="286">
        <v>222</v>
      </c>
      <c r="AR140" s="286"/>
      <c r="AS140" s="286"/>
      <c r="AT140" s="286"/>
      <c r="AU140" s="286"/>
      <c r="AV140" s="286"/>
      <c r="AW140" s="286">
        <v>63</v>
      </c>
      <c r="AX140" s="286"/>
      <c r="AY140" s="286">
        <v>136</v>
      </c>
      <c r="AZ140" s="286">
        <v>1</v>
      </c>
      <c r="BA140" s="286"/>
      <c r="BB140" s="286"/>
      <c r="BC140" s="286"/>
      <c r="BD140" s="286">
        <v>6</v>
      </c>
      <c r="BE140" s="286">
        <v>8</v>
      </c>
      <c r="BF140" s="286">
        <v>1</v>
      </c>
      <c r="BG140" s="286"/>
      <c r="BH140" s="286">
        <v>13</v>
      </c>
      <c r="BI140" s="286">
        <v>272</v>
      </c>
      <c r="BJ140" s="286"/>
      <c r="BK140" s="286"/>
      <c r="BL140" s="286"/>
      <c r="BM140" s="286"/>
      <c r="BN140" s="286">
        <v>66</v>
      </c>
      <c r="BO140" s="286"/>
      <c r="BP140" s="286">
        <v>186</v>
      </c>
      <c r="BQ140" s="286">
        <v>13</v>
      </c>
      <c r="BR140" s="286"/>
      <c r="BS140" s="286"/>
      <c r="BT140" s="286"/>
      <c r="BU140" s="286">
        <v>3</v>
      </c>
      <c r="BV140" s="286">
        <v>4</v>
      </c>
      <c r="BW140" s="286">
        <v>1</v>
      </c>
      <c r="BX140" s="286">
        <v>2</v>
      </c>
      <c r="BY140" s="286">
        <v>12</v>
      </c>
      <c r="BZ140" s="286">
        <v>4</v>
      </c>
      <c r="CA140" s="286">
        <v>301</v>
      </c>
      <c r="CB140" s="286"/>
      <c r="CC140" s="286"/>
      <c r="CD140" s="286"/>
      <c r="CE140" s="286">
        <v>1</v>
      </c>
      <c r="CF140" s="286"/>
      <c r="CG140" s="286"/>
      <c r="CH140" s="286">
        <v>107</v>
      </c>
      <c r="CI140" s="286"/>
      <c r="CJ140" s="286"/>
      <c r="CK140" s="286"/>
      <c r="CL140" s="286">
        <v>230</v>
      </c>
      <c r="CM140" s="143">
        <f t="shared" si="34"/>
        <v>15</v>
      </c>
      <c r="CN140" s="143">
        <f t="shared" si="35"/>
        <v>0</v>
      </c>
      <c r="CO140" s="143">
        <f t="shared" si="36"/>
        <v>0</v>
      </c>
      <c r="CP140" s="143">
        <f t="shared" si="36"/>
        <v>0</v>
      </c>
      <c r="CQ140" s="143">
        <f t="shared" si="37"/>
        <v>17</v>
      </c>
      <c r="CR140" s="143">
        <f t="shared" si="38"/>
        <v>9</v>
      </c>
      <c r="CS140" s="143">
        <f t="shared" si="39"/>
        <v>2</v>
      </c>
      <c r="CT140" s="143">
        <f t="shared" si="40"/>
        <v>44</v>
      </c>
      <c r="CU140" s="143">
        <f t="shared" si="41"/>
        <v>61</v>
      </c>
      <c r="CV140" s="143">
        <f t="shared" si="42"/>
        <v>0</v>
      </c>
      <c r="CW140" s="143">
        <f t="shared" si="43"/>
        <v>1207</v>
      </c>
      <c r="CX140" s="143">
        <f t="shared" si="44"/>
        <v>0</v>
      </c>
      <c r="CY140" s="143">
        <f t="shared" si="44"/>
        <v>0</v>
      </c>
      <c r="CZ140" s="143">
        <f t="shared" si="45"/>
        <v>0</v>
      </c>
      <c r="DA140" s="143">
        <f t="shared" si="46"/>
        <v>0</v>
      </c>
      <c r="DB140" s="143">
        <f t="shared" si="47"/>
        <v>0</v>
      </c>
      <c r="DC140" s="143">
        <f t="shared" si="48"/>
        <v>281</v>
      </c>
      <c r="DD140" s="143">
        <f t="shared" si="49"/>
        <v>0</v>
      </c>
      <c r="DE140" s="201">
        <f t="shared" si="50"/>
        <v>880</v>
      </c>
    </row>
    <row r="141" spans="1:109" x14ac:dyDescent="0.3">
      <c r="A141" s="19" t="s">
        <v>285</v>
      </c>
      <c r="B141" s="16" t="s">
        <v>338</v>
      </c>
      <c r="C141" s="283">
        <v>67</v>
      </c>
      <c r="D141" s="284"/>
      <c r="E141" s="284"/>
      <c r="F141" s="284"/>
      <c r="G141" s="284"/>
      <c r="H141" s="284"/>
      <c r="I141" s="284">
        <v>12</v>
      </c>
      <c r="J141" s="284"/>
      <c r="K141" s="284">
        <v>1</v>
      </c>
      <c r="L141" s="284"/>
      <c r="M141" s="284"/>
      <c r="N141" s="284"/>
      <c r="O141" s="284">
        <v>5</v>
      </c>
      <c r="P141" s="285">
        <v>68</v>
      </c>
      <c r="Q141" s="285"/>
      <c r="R141" s="285"/>
      <c r="S141" s="285"/>
      <c r="T141" s="285">
        <v>1</v>
      </c>
      <c r="U141" s="285"/>
      <c r="V141" s="285"/>
      <c r="W141" s="285"/>
      <c r="X141" s="285">
        <v>9</v>
      </c>
      <c r="Y141" s="285"/>
      <c r="Z141" s="285"/>
      <c r="AA141" s="285"/>
      <c r="AB141" s="285"/>
      <c r="AC141" s="285"/>
      <c r="AD141" s="285">
        <v>1</v>
      </c>
      <c r="AE141" s="285"/>
      <c r="AF141" s="285"/>
      <c r="AG141" s="285">
        <v>5</v>
      </c>
      <c r="AH141" s="286">
        <v>78</v>
      </c>
      <c r="AI141" s="286"/>
      <c r="AJ141" s="286"/>
      <c r="AK141" s="286"/>
      <c r="AL141" s="286">
        <v>2</v>
      </c>
      <c r="AM141" s="286"/>
      <c r="AN141" s="286"/>
      <c r="AO141" s="286"/>
      <c r="AP141" s="286">
        <v>12</v>
      </c>
      <c r="AQ141" s="286"/>
      <c r="AR141" s="286"/>
      <c r="AS141" s="286"/>
      <c r="AT141" s="286"/>
      <c r="AU141" s="286">
        <v>1</v>
      </c>
      <c r="AV141" s="286"/>
      <c r="AW141" s="286"/>
      <c r="AX141" s="286"/>
      <c r="AY141" s="286"/>
      <c r="AZ141" s="286">
        <v>124</v>
      </c>
      <c r="BA141" s="286"/>
      <c r="BB141" s="286"/>
      <c r="BC141" s="286"/>
      <c r="BD141" s="286">
        <v>2</v>
      </c>
      <c r="BE141" s="286"/>
      <c r="BF141" s="286">
        <v>1</v>
      </c>
      <c r="BG141" s="286"/>
      <c r="BH141" s="286">
        <v>13</v>
      </c>
      <c r="BI141" s="286"/>
      <c r="BJ141" s="286"/>
      <c r="BK141" s="286"/>
      <c r="BL141" s="286"/>
      <c r="BM141" s="286">
        <v>1</v>
      </c>
      <c r="BN141" s="286"/>
      <c r="BO141" s="286"/>
      <c r="BP141" s="286"/>
      <c r="BQ141" s="286">
        <v>65</v>
      </c>
      <c r="BR141" s="286"/>
      <c r="BS141" s="286"/>
      <c r="BT141" s="286"/>
      <c r="BU141" s="286">
        <v>3</v>
      </c>
      <c r="BV141" s="286"/>
      <c r="BW141" s="286">
        <v>2</v>
      </c>
      <c r="BX141" s="286"/>
      <c r="BY141" s="286">
        <v>42</v>
      </c>
      <c r="BZ141" s="286"/>
      <c r="CA141" s="286"/>
      <c r="CB141" s="286"/>
      <c r="CC141" s="286"/>
      <c r="CD141" s="286"/>
      <c r="CE141" s="286"/>
      <c r="CF141" s="286"/>
      <c r="CG141" s="286"/>
      <c r="CH141" s="286">
        <v>1</v>
      </c>
      <c r="CI141" s="286"/>
      <c r="CJ141" s="286"/>
      <c r="CK141" s="286"/>
      <c r="CL141" s="286"/>
      <c r="CM141" s="143">
        <f t="shared" si="34"/>
        <v>402</v>
      </c>
      <c r="CN141" s="143">
        <f t="shared" si="35"/>
        <v>0</v>
      </c>
      <c r="CO141" s="143">
        <f t="shared" si="36"/>
        <v>0</v>
      </c>
      <c r="CP141" s="143">
        <f t="shared" si="36"/>
        <v>0</v>
      </c>
      <c r="CQ141" s="143">
        <f t="shared" si="37"/>
        <v>8</v>
      </c>
      <c r="CR141" s="143">
        <f t="shared" si="38"/>
        <v>0</v>
      </c>
      <c r="CS141" s="143">
        <f t="shared" si="39"/>
        <v>3</v>
      </c>
      <c r="CT141" s="143">
        <f t="shared" si="40"/>
        <v>0</v>
      </c>
      <c r="CU141" s="143">
        <f t="shared" si="41"/>
        <v>88</v>
      </c>
      <c r="CV141" s="143">
        <f t="shared" si="42"/>
        <v>0</v>
      </c>
      <c r="CW141" s="143">
        <f t="shared" si="43"/>
        <v>1</v>
      </c>
      <c r="CX141" s="143">
        <f t="shared" si="44"/>
        <v>0</v>
      </c>
      <c r="CY141" s="143">
        <f t="shared" si="44"/>
        <v>0</v>
      </c>
      <c r="CZ141" s="143">
        <f t="shared" si="45"/>
        <v>0</v>
      </c>
      <c r="DA141" s="143">
        <f t="shared" si="46"/>
        <v>3</v>
      </c>
      <c r="DB141" s="143">
        <f t="shared" si="47"/>
        <v>0</v>
      </c>
      <c r="DC141" s="143">
        <f t="shared" si="48"/>
        <v>1</v>
      </c>
      <c r="DD141" s="143">
        <f t="shared" si="49"/>
        <v>0</v>
      </c>
      <c r="DE141" s="201">
        <f t="shared" si="50"/>
        <v>10</v>
      </c>
    </row>
    <row r="142" spans="1:109" x14ac:dyDescent="0.3">
      <c r="A142" s="19" t="s">
        <v>285</v>
      </c>
      <c r="B142" s="16" t="s">
        <v>339</v>
      </c>
      <c r="C142" s="283">
        <v>159</v>
      </c>
      <c r="D142" s="284"/>
      <c r="E142" s="284"/>
      <c r="F142" s="284"/>
      <c r="G142" s="284"/>
      <c r="H142" s="284"/>
      <c r="I142" s="284">
        <v>7</v>
      </c>
      <c r="J142" s="284"/>
      <c r="K142" s="284">
        <v>13</v>
      </c>
      <c r="L142" s="284"/>
      <c r="M142" s="284">
        <v>1</v>
      </c>
      <c r="N142" s="284"/>
      <c r="O142" s="284">
        <v>20</v>
      </c>
      <c r="P142" s="285">
        <v>326</v>
      </c>
      <c r="Q142" s="285"/>
      <c r="R142" s="285"/>
      <c r="S142" s="285">
        <v>20</v>
      </c>
      <c r="T142" s="285">
        <v>1</v>
      </c>
      <c r="U142" s="285"/>
      <c r="V142" s="285"/>
      <c r="W142" s="285"/>
      <c r="X142" s="285">
        <v>7</v>
      </c>
      <c r="Y142" s="285"/>
      <c r="Z142" s="285">
        <v>55</v>
      </c>
      <c r="AA142" s="285"/>
      <c r="AB142" s="285"/>
      <c r="AC142" s="285"/>
      <c r="AD142" s="285">
        <v>1</v>
      </c>
      <c r="AE142" s="285">
        <v>1</v>
      </c>
      <c r="AF142" s="285"/>
      <c r="AG142" s="285">
        <v>49</v>
      </c>
      <c r="AH142" s="286">
        <v>322</v>
      </c>
      <c r="AI142" s="286"/>
      <c r="AJ142" s="286"/>
      <c r="AK142" s="286">
        <v>20</v>
      </c>
      <c r="AL142" s="286">
        <v>3</v>
      </c>
      <c r="AM142" s="286">
        <v>7</v>
      </c>
      <c r="AN142" s="286">
        <v>1</v>
      </c>
      <c r="AO142" s="286"/>
      <c r="AP142" s="286">
        <v>26</v>
      </c>
      <c r="AQ142" s="286">
        <v>64</v>
      </c>
      <c r="AR142" s="286"/>
      <c r="AS142" s="286"/>
      <c r="AT142" s="286"/>
      <c r="AU142" s="286">
        <v>1</v>
      </c>
      <c r="AV142" s="286"/>
      <c r="AW142" s="286">
        <v>1</v>
      </c>
      <c r="AX142" s="286"/>
      <c r="AY142" s="286">
        <v>40</v>
      </c>
      <c r="AZ142" s="286">
        <v>378</v>
      </c>
      <c r="BA142" s="286"/>
      <c r="BB142" s="286"/>
      <c r="BC142" s="286">
        <v>20</v>
      </c>
      <c r="BD142" s="286">
        <v>3</v>
      </c>
      <c r="BE142" s="286">
        <v>207</v>
      </c>
      <c r="BF142" s="286"/>
      <c r="BG142" s="286"/>
      <c r="BH142" s="286">
        <v>217</v>
      </c>
      <c r="BI142" s="286">
        <v>247</v>
      </c>
      <c r="BJ142" s="286"/>
      <c r="BK142" s="286"/>
      <c r="BL142" s="286"/>
      <c r="BM142" s="286">
        <v>1</v>
      </c>
      <c r="BN142" s="286">
        <v>1</v>
      </c>
      <c r="BO142" s="286"/>
      <c r="BP142" s="286">
        <v>40</v>
      </c>
      <c r="BQ142" s="286">
        <v>71</v>
      </c>
      <c r="BR142" s="286"/>
      <c r="BS142" s="286"/>
      <c r="BT142" s="286"/>
      <c r="BU142" s="286">
        <v>4</v>
      </c>
      <c r="BV142" s="286">
        <v>208</v>
      </c>
      <c r="BW142" s="286"/>
      <c r="BX142" s="286"/>
      <c r="BY142" s="286">
        <v>15</v>
      </c>
      <c r="BZ142" s="286"/>
      <c r="CA142" s="286"/>
      <c r="CB142" s="286"/>
      <c r="CC142" s="286"/>
      <c r="CD142" s="286"/>
      <c r="CE142" s="286"/>
      <c r="CF142" s="286"/>
      <c r="CG142" s="286"/>
      <c r="CH142" s="286">
        <v>1</v>
      </c>
      <c r="CI142" s="286"/>
      <c r="CJ142" s="286"/>
      <c r="CK142" s="286"/>
      <c r="CL142" s="286"/>
      <c r="CM142" s="143">
        <f t="shared" si="34"/>
        <v>1256</v>
      </c>
      <c r="CN142" s="143">
        <f t="shared" si="35"/>
        <v>0</v>
      </c>
      <c r="CO142" s="143">
        <f t="shared" si="36"/>
        <v>0</v>
      </c>
      <c r="CP142" s="143">
        <f t="shared" si="36"/>
        <v>60</v>
      </c>
      <c r="CQ142" s="143">
        <f t="shared" si="37"/>
        <v>11</v>
      </c>
      <c r="CR142" s="143">
        <f t="shared" si="38"/>
        <v>214</v>
      </c>
      <c r="CS142" s="143">
        <f t="shared" si="39"/>
        <v>1</v>
      </c>
      <c r="CT142" s="143">
        <f t="shared" si="40"/>
        <v>0</v>
      </c>
      <c r="CU142" s="143">
        <f t="shared" si="41"/>
        <v>272</v>
      </c>
      <c r="CV142" s="143">
        <f t="shared" si="42"/>
        <v>0</v>
      </c>
      <c r="CW142" s="143">
        <f t="shared" si="43"/>
        <v>379</v>
      </c>
      <c r="CX142" s="143">
        <f t="shared" si="44"/>
        <v>0</v>
      </c>
      <c r="CY142" s="143">
        <f t="shared" si="44"/>
        <v>0</v>
      </c>
      <c r="CZ142" s="143">
        <f t="shared" si="45"/>
        <v>0</v>
      </c>
      <c r="DA142" s="143">
        <f t="shared" si="46"/>
        <v>3</v>
      </c>
      <c r="DB142" s="143">
        <f t="shared" si="47"/>
        <v>0</v>
      </c>
      <c r="DC142" s="143">
        <f t="shared" si="48"/>
        <v>5</v>
      </c>
      <c r="DD142" s="143">
        <f t="shared" si="49"/>
        <v>0</v>
      </c>
      <c r="DE142" s="201">
        <f t="shared" si="50"/>
        <v>149</v>
      </c>
    </row>
    <row r="143" spans="1:109" x14ac:dyDescent="0.3">
      <c r="A143" s="19" t="s">
        <v>285</v>
      </c>
      <c r="B143" s="16" t="s">
        <v>343</v>
      </c>
      <c r="C143" s="283">
        <v>161</v>
      </c>
      <c r="D143" s="284"/>
      <c r="E143" s="284">
        <v>1</v>
      </c>
      <c r="F143" s="284">
        <v>56</v>
      </c>
      <c r="G143" s="284"/>
      <c r="H143" s="284"/>
      <c r="I143" s="284">
        <v>58</v>
      </c>
      <c r="J143" s="284"/>
      <c r="K143" s="284">
        <v>10</v>
      </c>
      <c r="L143" s="284"/>
      <c r="M143" s="284">
        <v>10</v>
      </c>
      <c r="N143" s="284"/>
      <c r="O143" s="284">
        <v>75</v>
      </c>
      <c r="P143" s="285">
        <v>466</v>
      </c>
      <c r="Q143" s="285"/>
      <c r="R143" s="285">
        <v>30</v>
      </c>
      <c r="S143" s="285"/>
      <c r="T143" s="285">
        <v>91</v>
      </c>
      <c r="U143" s="285"/>
      <c r="V143" s="285">
        <v>1</v>
      </c>
      <c r="W143" s="285">
        <v>129</v>
      </c>
      <c r="X143" s="285">
        <v>64</v>
      </c>
      <c r="Y143" s="285"/>
      <c r="Z143" s="285">
        <v>120</v>
      </c>
      <c r="AA143" s="285"/>
      <c r="AB143" s="285"/>
      <c r="AC143" s="285"/>
      <c r="AD143" s="285">
        <v>1</v>
      </c>
      <c r="AE143" s="285">
        <v>49</v>
      </c>
      <c r="AF143" s="285"/>
      <c r="AG143" s="285">
        <v>146</v>
      </c>
      <c r="AH143" s="286">
        <v>411</v>
      </c>
      <c r="AI143" s="286"/>
      <c r="AJ143" s="286">
        <v>30</v>
      </c>
      <c r="AK143" s="286">
        <v>44</v>
      </c>
      <c r="AL143" s="286">
        <v>35</v>
      </c>
      <c r="AM143" s="286"/>
      <c r="AN143" s="286">
        <v>3</v>
      </c>
      <c r="AO143" s="286">
        <v>244</v>
      </c>
      <c r="AP143" s="286">
        <v>210</v>
      </c>
      <c r="AQ143" s="286">
        <v>209</v>
      </c>
      <c r="AR143" s="286"/>
      <c r="AS143" s="286"/>
      <c r="AT143" s="286"/>
      <c r="AU143" s="286">
        <v>1</v>
      </c>
      <c r="AV143" s="286"/>
      <c r="AW143" s="286">
        <v>55</v>
      </c>
      <c r="AX143" s="286"/>
      <c r="AY143" s="286">
        <v>146</v>
      </c>
      <c r="AZ143" s="286">
        <v>486</v>
      </c>
      <c r="BA143" s="286"/>
      <c r="BB143" s="286">
        <v>30</v>
      </c>
      <c r="BC143" s="286">
        <v>47</v>
      </c>
      <c r="BD143" s="286">
        <v>35</v>
      </c>
      <c r="BE143" s="286"/>
      <c r="BF143" s="286">
        <v>1</v>
      </c>
      <c r="BG143" s="286">
        <v>194</v>
      </c>
      <c r="BH143" s="286">
        <v>237</v>
      </c>
      <c r="BI143" s="286">
        <v>219</v>
      </c>
      <c r="BJ143" s="286"/>
      <c r="BK143" s="286"/>
      <c r="BL143" s="286">
        <v>144</v>
      </c>
      <c r="BM143" s="286"/>
      <c r="BN143" s="286">
        <v>58</v>
      </c>
      <c r="BO143" s="286"/>
      <c r="BP143" s="286">
        <v>218</v>
      </c>
      <c r="BQ143" s="286">
        <v>588</v>
      </c>
      <c r="BR143" s="286"/>
      <c r="BS143" s="286">
        <v>30</v>
      </c>
      <c r="BT143" s="286">
        <v>189</v>
      </c>
      <c r="BU143" s="286">
        <v>34</v>
      </c>
      <c r="BV143" s="286">
        <v>61</v>
      </c>
      <c r="BW143" s="286">
        <v>1</v>
      </c>
      <c r="BX143" s="286">
        <v>197</v>
      </c>
      <c r="BY143" s="286">
        <v>187</v>
      </c>
      <c r="BZ143" s="286"/>
      <c r="CA143" s="286">
        <v>213</v>
      </c>
      <c r="CB143" s="286"/>
      <c r="CC143" s="286"/>
      <c r="CD143" s="286">
        <v>116</v>
      </c>
      <c r="CE143" s="286"/>
      <c r="CF143" s="286">
        <v>2</v>
      </c>
      <c r="CG143" s="286"/>
      <c r="CH143" s="286">
        <v>83</v>
      </c>
      <c r="CI143" s="286"/>
      <c r="CJ143" s="286"/>
      <c r="CK143" s="286"/>
      <c r="CL143" s="286">
        <v>116</v>
      </c>
      <c r="CM143" s="143">
        <f t="shared" si="34"/>
        <v>2112</v>
      </c>
      <c r="CN143" s="143">
        <f t="shared" si="35"/>
        <v>0</v>
      </c>
      <c r="CO143" s="143">
        <f t="shared" si="36"/>
        <v>120</v>
      </c>
      <c r="CP143" s="143">
        <f t="shared" si="36"/>
        <v>281</v>
      </c>
      <c r="CQ143" s="143">
        <f t="shared" si="37"/>
        <v>251</v>
      </c>
      <c r="CR143" s="143">
        <f t="shared" si="38"/>
        <v>0</v>
      </c>
      <c r="CS143" s="143">
        <f t="shared" si="39"/>
        <v>6</v>
      </c>
      <c r="CT143" s="143">
        <f t="shared" si="40"/>
        <v>567</v>
      </c>
      <c r="CU143" s="143">
        <f t="shared" si="41"/>
        <v>756</v>
      </c>
      <c r="CV143" s="143">
        <f t="shared" si="42"/>
        <v>0</v>
      </c>
      <c r="CW143" s="143">
        <f t="shared" si="43"/>
        <v>771</v>
      </c>
      <c r="CX143" s="143">
        <f t="shared" si="44"/>
        <v>0</v>
      </c>
      <c r="CY143" s="143">
        <f t="shared" si="44"/>
        <v>0</v>
      </c>
      <c r="CZ143" s="143">
        <f t="shared" si="45"/>
        <v>260</v>
      </c>
      <c r="DA143" s="143">
        <f t="shared" si="46"/>
        <v>2</v>
      </c>
      <c r="DB143" s="143">
        <f t="shared" si="47"/>
        <v>0</v>
      </c>
      <c r="DC143" s="143">
        <f t="shared" si="48"/>
        <v>255</v>
      </c>
      <c r="DD143" s="143">
        <f t="shared" si="49"/>
        <v>0</v>
      </c>
      <c r="DE143" s="201">
        <f t="shared" si="50"/>
        <v>701</v>
      </c>
    </row>
    <row r="144" spans="1:109" x14ac:dyDescent="0.3">
      <c r="A144" s="19" t="s">
        <v>285</v>
      </c>
      <c r="B144" s="16" t="s">
        <v>344</v>
      </c>
      <c r="C144" s="283">
        <v>15</v>
      </c>
      <c r="D144" s="284"/>
      <c r="E144" s="284">
        <v>15</v>
      </c>
      <c r="F144" s="284"/>
      <c r="G144" s="284"/>
      <c r="H144" s="284"/>
      <c r="I144" s="284">
        <v>19</v>
      </c>
      <c r="J144" s="284"/>
      <c r="K144" s="284">
        <v>16</v>
      </c>
      <c r="L144" s="284"/>
      <c r="M144" s="284"/>
      <c r="N144" s="284"/>
      <c r="O144" s="284">
        <v>25</v>
      </c>
      <c r="P144" s="285">
        <v>15</v>
      </c>
      <c r="Q144" s="285"/>
      <c r="R144" s="285"/>
      <c r="S144" s="285">
        <v>15</v>
      </c>
      <c r="T144" s="285"/>
      <c r="U144" s="285"/>
      <c r="V144" s="285"/>
      <c r="W144" s="285"/>
      <c r="X144" s="285">
        <v>19</v>
      </c>
      <c r="Y144" s="285"/>
      <c r="Z144" s="285">
        <v>86</v>
      </c>
      <c r="AA144" s="285"/>
      <c r="AB144" s="285"/>
      <c r="AC144" s="285"/>
      <c r="AD144" s="285"/>
      <c r="AE144" s="285"/>
      <c r="AF144" s="285"/>
      <c r="AG144" s="285">
        <v>45</v>
      </c>
      <c r="AH144" s="286">
        <v>28</v>
      </c>
      <c r="AI144" s="286"/>
      <c r="AJ144" s="286"/>
      <c r="AK144" s="286">
        <v>15</v>
      </c>
      <c r="AL144" s="286">
        <v>1</v>
      </c>
      <c r="AM144" s="286"/>
      <c r="AN144" s="286"/>
      <c r="AO144" s="286"/>
      <c r="AP144" s="286">
        <v>22</v>
      </c>
      <c r="AQ144" s="286">
        <v>124</v>
      </c>
      <c r="AR144" s="286"/>
      <c r="AS144" s="286"/>
      <c r="AT144" s="286"/>
      <c r="AU144" s="286"/>
      <c r="AV144" s="286"/>
      <c r="AW144" s="286">
        <v>15</v>
      </c>
      <c r="AX144" s="286"/>
      <c r="AY144" s="286">
        <v>47</v>
      </c>
      <c r="AZ144" s="286">
        <v>60</v>
      </c>
      <c r="BA144" s="286"/>
      <c r="BB144" s="286"/>
      <c r="BC144" s="286">
        <v>15</v>
      </c>
      <c r="BD144" s="286">
        <v>2</v>
      </c>
      <c r="BE144" s="286">
        <v>3</v>
      </c>
      <c r="BF144" s="286"/>
      <c r="BG144" s="286"/>
      <c r="BH144" s="286">
        <v>21</v>
      </c>
      <c r="BI144" s="286">
        <v>155</v>
      </c>
      <c r="BJ144" s="286"/>
      <c r="BK144" s="286"/>
      <c r="BL144" s="286"/>
      <c r="BM144" s="286"/>
      <c r="BN144" s="286">
        <v>15</v>
      </c>
      <c r="BO144" s="286"/>
      <c r="BP144" s="286">
        <v>75</v>
      </c>
      <c r="BQ144" s="286">
        <v>123</v>
      </c>
      <c r="BR144" s="286"/>
      <c r="BS144" s="286"/>
      <c r="BT144" s="286"/>
      <c r="BU144" s="286">
        <v>4</v>
      </c>
      <c r="BV144" s="286">
        <v>1</v>
      </c>
      <c r="BW144" s="286"/>
      <c r="BX144" s="286"/>
      <c r="BY144" s="286">
        <v>9</v>
      </c>
      <c r="BZ144" s="286"/>
      <c r="CA144" s="286">
        <v>293</v>
      </c>
      <c r="CB144" s="286"/>
      <c r="CC144" s="286"/>
      <c r="CD144" s="286">
        <v>78</v>
      </c>
      <c r="CE144" s="286"/>
      <c r="CF144" s="286"/>
      <c r="CG144" s="286"/>
      <c r="CH144" s="286">
        <v>15</v>
      </c>
      <c r="CI144" s="286"/>
      <c r="CJ144" s="286">
        <v>1</v>
      </c>
      <c r="CK144" s="286"/>
      <c r="CL144" s="286">
        <v>58</v>
      </c>
      <c r="CM144" s="143">
        <f t="shared" si="34"/>
        <v>241</v>
      </c>
      <c r="CN144" s="143">
        <f t="shared" si="35"/>
        <v>0</v>
      </c>
      <c r="CO144" s="143">
        <f t="shared" si="36"/>
        <v>0</v>
      </c>
      <c r="CP144" s="143">
        <f t="shared" si="36"/>
        <v>60</v>
      </c>
      <c r="CQ144" s="143">
        <f t="shared" si="37"/>
        <v>7</v>
      </c>
      <c r="CR144" s="143">
        <f t="shared" si="38"/>
        <v>3</v>
      </c>
      <c r="CS144" s="143">
        <f t="shared" si="39"/>
        <v>0</v>
      </c>
      <c r="CT144" s="143">
        <f t="shared" si="40"/>
        <v>0</v>
      </c>
      <c r="CU144" s="143">
        <f t="shared" si="41"/>
        <v>90</v>
      </c>
      <c r="CV144" s="143">
        <f t="shared" si="42"/>
        <v>0</v>
      </c>
      <c r="CW144" s="143">
        <f t="shared" si="43"/>
        <v>674</v>
      </c>
      <c r="CX144" s="143">
        <f t="shared" si="44"/>
        <v>0</v>
      </c>
      <c r="CY144" s="143">
        <f t="shared" si="44"/>
        <v>0</v>
      </c>
      <c r="CZ144" s="143">
        <f t="shared" si="45"/>
        <v>78</v>
      </c>
      <c r="DA144" s="143">
        <f t="shared" si="46"/>
        <v>0</v>
      </c>
      <c r="DB144" s="143">
        <f t="shared" si="47"/>
        <v>0</v>
      </c>
      <c r="DC144" s="143">
        <f t="shared" si="48"/>
        <v>46</v>
      </c>
      <c r="DD144" s="143">
        <f t="shared" si="49"/>
        <v>0</v>
      </c>
      <c r="DE144" s="201">
        <f t="shared" si="50"/>
        <v>250</v>
      </c>
    </row>
    <row r="145" spans="1:109" x14ac:dyDescent="0.3">
      <c r="A145" s="19" t="s">
        <v>285</v>
      </c>
      <c r="B145" s="16" t="s">
        <v>346</v>
      </c>
      <c r="C145" s="283">
        <v>176</v>
      </c>
      <c r="D145" s="284"/>
      <c r="E145" s="284"/>
      <c r="F145" s="284">
        <v>9</v>
      </c>
      <c r="G145" s="284"/>
      <c r="H145" s="284"/>
      <c r="I145" s="284">
        <v>11</v>
      </c>
      <c r="J145" s="284"/>
      <c r="K145" s="284">
        <v>1</v>
      </c>
      <c r="L145" s="284"/>
      <c r="M145" s="284">
        <v>1</v>
      </c>
      <c r="N145" s="284"/>
      <c r="O145" s="284"/>
      <c r="P145" s="285">
        <v>128</v>
      </c>
      <c r="Q145" s="285"/>
      <c r="R145" s="285"/>
      <c r="S145" s="285"/>
      <c r="T145" s="285">
        <v>10</v>
      </c>
      <c r="U145" s="285"/>
      <c r="V145" s="285"/>
      <c r="W145" s="285"/>
      <c r="X145" s="285">
        <v>10</v>
      </c>
      <c r="Y145" s="285"/>
      <c r="Z145" s="285"/>
      <c r="AA145" s="285"/>
      <c r="AB145" s="285"/>
      <c r="AC145" s="285"/>
      <c r="AD145" s="285"/>
      <c r="AE145" s="285">
        <v>1</v>
      </c>
      <c r="AF145" s="285"/>
      <c r="AG145" s="285"/>
      <c r="AH145" s="286">
        <v>47</v>
      </c>
      <c r="AI145" s="286"/>
      <c r="AJ145" s="286"/>
      <c r="AK145" s="286"/>
      <c r="AL145" s="286">
        <v>2</v>
      </c>
      <c r="AM145" s="286"/>
      <c r="AN145" s="286"/>
      <c r="AO145" s="286"/>
      <c r="AP145" s="286">
        <v>15</v>
      </c>
      <c r="AQ145" s="286"/>
      <c r="AR145" s="286"/>
      <c r="AS145" s="286"/>
      <c r="AT145" s="286"/>
      <c r="AU145" s="286"/>
      <c r="AV145" s="286"/>
      <c r="AW145" s="286">
        <v>1</v>
      </c>
      <c r="AX145" s="286"/>
      <c r="AY145" s="286"/>
      <c r="AZ145" s="286">
        <v>141</v>
      </c>
      <c r="BA145" s="286"/>
      <c r="BB145" s="286"/>
      <c r="BC145" s="286"/>
      <c r="BD145" s="286">
        <v>3</v>
      </c>
      <c r="BE145" s="286"/>
      <c r="BF145" s="286"/>
      <c r="BG145" s="286"/>
      <c r="BH145" s="286">
        <v>15</v>
      </c>
      <c r="BI145" s="286"/>
      <c r="BJ145" s="286"/>
      <c r="BK145" s="286"/>
      <c r="BL145" s="286"/>
      <c r="BM145" s="286"/>
      <c r="BN145" s="286">
        <v>1</v>
      </c>
      <c r="BO145" s="286"/>
      <c r="BP145" s="286"/>
      <c r="BQ145" s="286">
        <v>93</v>
      </c>
      <c r="BR145" s="286"/>
      <c r="BS145" s="286"/>
      <c r="BT145" s="286"/>
      <c r="BU145" s="286">
        <v>3</v>
      </c>
      <c r="BV145" s="286">
        <v>68</v>
      </c>
      <c r="BW145" s="286"/>
      <c r="BX145" s="286"/>
      <c r="BY145" s="286">
        <v>24</v>
      </c>
      <c r="BZ145" s="286"/>
      <c r="CA145" s="286"/>
      <c r="CB145" s="286"/>
      <c r="CC145" s="286"/>
      <c r="CD145" s="286"/>
      <c r="CE145" s="286"/>
      <c r="CF145" s="286"/>
      <c r="CG145" s="286"/>
      <c r="CH145" s="286">
        <v>2</v>
      </c>
      <c r="CI145" s="286"/>
      <c r="CJ145" s="286"/>
      <c r="CK145" s="286"/>
      <c r="CL145" s="286">
        <v>4</v>
      </c>
      <c r="CM145" s="143">
        <f t="shared" si="34"/>
        <v>585</v>
      </c>
      <c r="CN145" s="143">
        <f t="shared" si="35"/>
        <v>0</v>
      </c>
      <c r="CO145" s="143">
        <f t="shared" si="36"/>
        <v>0</v>
      </c>
      <c r="CP145" s="143">
        <f t="shared" si="36"/>
        <v>0</v>
      </c>
      <c r="CQ145" s="143">
        <f t="shared" si="37"/>
        <v>27</v>
      </c>
      <c r="CR145" s="143">
        <f t="shared" si="38"/>
        <v>0</v>
      </c>
      <c r="CS145" s="143">
        <f t="shared" si="39"/>
        <v>0</v>
      </c>
      <c r="CT145" s="143">
        <f t="shared" si="40"/>
        <v>0</v>
      </c>
      <c r="CU145" s="143">
        <f t="shared" si="41"/>
        <v>75</v>
      </c>
      <c r="CV145" s="143">
        <f t="shared" si="42"/>
        <v>0</v>
      </c>
      <c r="CW145" s="143">
        <f t="shared" si="43"/>
        <v>1</v>
      </c>
      <c r="CX145" s="143">
        <f t="shared" si="44"/>
        <v>0</v>
      </c>
      <c r="CY145" s="143">
        <f t="shared" si="44"/>
        <v>0</v>
      </c>
      <c r="CZ145" s="143">
        <f t="shared" si="45"/>
        <v>0</v>
      </c>
      <c r="DA145" s="143">
        <f t="shared" si="46"/>
        <v>0</v>
      </c>
      <c r="DB145" s="143">
        <f t="shared" si="47"/>
        <v>0</v>
      </c>
      <c r="DC145" s="143">
        <f t="shared" si="48"/>
        <v>6</v>
      </c>
      <c r="DD145" s="143">
        <f t="shared" si="49"/>
        <v>0</v>
      </c>
      <c r="DE145" s="201">
        <f t="shared" si="50"/>
        <v>4</v>
      </c>
    </row>
    <row r="146" spans="1:109" x14ac:dyDescent="0.3">
      <c r="A146" s="19" t="s">
        <v>285</v>
      </c>
      <c r="B146" s="16" t="s">
        <v>348</v>
      </c>
      <c r="C146" s="283"/>
      <c r="D146" s="284"/>
      <c r="E146" s="284">
        <v>4</v>
      </c>
      <c r="F146" s="284">
        <v>2</v>
      </c>
      <c r="G146" s="284"/>
      <c r="H146" s="284"/>
      <c r="I146" s="284">
        <v>34</v>
      </c>
      <c r="J146" s="284"/>
      <c r="K146" s="284">
        <v>1</v>
      </c>
      <c r="L146" s="284"/>
      <c r="M146" s="284"/>
      <c r="N146" s="284"/>
      <c r="O146" s="284">
        <v>114</v>
      </c>
      <c r="P146" s="285"/>
      <c r="Q146" s="285"/>
      <c r="R146" s="285"/>
      <c r="S146" s="285"/>
      <c r="T146" s="285">
        <v>1</v>
      </c>
      <c r="U146" s="285"/>
      <c r="V146" s="285"/>
      <c r="W146" s="285"/>
      <c r="X146" s="285">
        <v>263</v>
      </c>
      <c r="Y146" s="285"/>
      <c r="Z146" s="285">
        <v>54</v>
      </c>
      <c r="AA146" s="285"/>
      <c r="AB146" s="285"/>
      <c r="AC146" s="285"/>
      <c r="AD146" s="285"/>
      <c r="AE146" s="285">
        <v>1</v>
      </c>
      <c r="AF146" s="285"/>
      <c r="AG146" s="285">
        <v>11</v>
      </c>
      <c r="AH146" s="286">
        <v>1</v>
      </c>
      <c r="AI146" s="286"/>
      <c r="AJ146" s="286"/>
      <c r="AK146" s="286"/>
      <c r="AL146" s="286">
        <v>2</v>
      </c>
      <c r="AM146" s="286"/>
      <c r="AN146" s="286"/>
      <c r="AO146" s="286"/>
      <c r="AP146" s="286">
        <v>81</v>
      </c>
      <c r="AQ146" s="286">
        <v>154</v>
      </c>
      <c r="AR146" s="286"/>
      <c r="AS146" s="286"/>
      <c r="AT146" s="286"/>
      <c r="AU146" s="286"/>
      <c r="AV146" s="286"/>
      <c r="AW146" s="286">
        <v>2</v>
      </c>
      <c r="AX146" s="286"/>
      <c r="AY146" s="286">
        <v>11</v>
      </c>
      <c r="AZ146" s="286">
        <v>40</v>
      </c>
      <c r="BA146" s="286"/>
      <c r="BB146" s="286"/>
      <c r="BC146" s="286"/>
      <c r="BD146" s="286">
        <v>1</v>
      </c>
      <c r="BE146" s="286">
        <v>14</v>
      </c>
      <c r="BF146" s="286"/>
      <c r="BG146" s="286"/>
      <c r="BH146" s="286">
        <v>81</v>
      </c>
      <c r="BI146" s="286">
        <v>158</v>
      </c>
      <c r="BJ146" s="286"/>
      <c r="BK146" s="286"/>
      <c r="BL146" s="286"/>
      <c r="BM146" s="286"/>
      <c r="BN146" s="286">
        <v>3</v>
      </c>
      <c r="BO146" s="286"/>
      <c r="BP146" s="286"/>
      <c r="BQ146" s="286">
        <v>30</v>
      </c>
      <c r="BR146" s="286"/>
      <c r="BS146" s="286"/>
      <c r="BT146" s="286"/>
      <c r="BU146" s="286">
        <v>3</v>
      </c>
      <c r="BV146" s="286">
        <v>11</v>
      </c>
      <c r="BW146" s="286"/>
      <c r="BX146" s="286"/>
      <c r="BY146" s="286">
        <v>49</v>
      </c>
      <c r="BZ146" s="286"/>
      <c r="CA146" s="286">
        <v>182</v>
      </c>
      <c r="CB146" s="286"/>
      <c r="CC146" s="286"/>
      <c r="CD146" s="286"/>
      <c r="CE146" s="286"/>
      <c r="CF146" s="286"/>
      <c r="CG146" s="286"/>
      <c r="CH146" s="286">
        <v>3</v>
      </c>
      <c r="CI146" s="286"/>
      <c r="CJ146" s="286"/>
      <c r="CK146" s="286"/>
      <c r="CL146" s="286">
        <v>4</v>
      </c>
      <c r="CM146" s="143">
        <f t="shared" si="34"/>
        <v>71</v>
      </c>
      <c r="CN146" s="143">
        <f t="shared" si="35"/>
        <v>0</v>
      </c>
      <c r="CO146" s="143">
        <f t="shared" si="36"/>
        <v>0</v>
      </c>
      <c r="CP146" s="143">
        <f t="shared" si="36"/>
        <v>4</v>
      </c>
      <c r="CQ146" s="143">
        <f t="shared" si="37"/>
        <v>9</v>
      </c>
      <c r="CR146" s="143">
        <f t="shared" si="38"/>
        <v>14</v>
      </c>
      <c r="CS146" s="143">
        <f t="shared" si="39"/>
        <v>0</v>
      </c>
      <c r="CT146" s="143">
        <f t="shared" si="40"/>
        <v>0</v>
      </c>
      <c r="CU146" s="143">
        <f t="shared" si="41"/>
        <v>508</v>
      </c>
      <c r="CV146" s="143">
        <f t="shared" si="42"/>
        <v>0</v>
      </c>
      <c r="CW146" s="143">
        <f t="shared" si="43"/>
        <v>549</v>
      </c>
      <c r="CX146" s="143">
        <f t="shared" si="44"/>
        <v>0</v>
      </c>
      <c r="CY146" s="143">
        <f t="shared" si="44"/>
        <v>0</v>
      </c>
      <c r="CZ146" s="143">
        <f t="shared" si="45"/>
        <v>0</v>
      </c>
      <c r="DA146" s="143">
        <f t="shared" si="46"/>
        <v>0</v>
      </c>
      <c r="DB146" s="143">
        <f t="shared" si="47"/>
        <v>0</v>
      </c>
      <c r="DC146" s="143">
        <f t="shared" si="48"/>
        <v>9</v>
      </c>
      <c r="DD146" s="143">
        <f t="shared" si="49"/>
        <v>0</v>
      </c>
      <c r="DE146" s="201">
        <f t="shared" si="50"/>
        <v>140</v>
      </c>
    </row>
    <row r="147" spans="1:109" x14ac:dyDescent="0.3">
      <c r="A147" s="19" t="s">
        <v>350</v>
      </c>
      <c r="B147" s="16" t="s">
        <v>354</v>
      </c>
      <c r="C147" s="283"/>
      <c r="D147" s="284"/>
      <c r="E147" s="284"/>
      <c r="F147" s="284">
        <v>57</v>
      </c>
      <c r="G147" s="284"/>
      <c r="H147" s="284"/>
      <c r="I147" s="284">
        <v>177</v>
      </c>
      <c r="J147" s="284"/>
      <c r="K147" s="284">
        <v>2</v>
      </c>
      <c r="L147" s="284"/>
      <c r="M147" s="284">
        <v>14</v>
      </c>
      <c r="N147" s="284"/>
      <c r="O147" s="284">
        <v>34</v>
      </c>
      <c r="P147" s="285">
        <v>1</v>
      </c>
      <c r="Q147" s="285"/>
      <c r="R147" s="285">
        <v>1</v>
      </c>
      <c r="S147" s="285">
        <v>9</v>
      </c>
      <c r="T147" s="285">
        <v>25</v>
      </c>
      <c r="U147" s="285"/>
      <c r="V147" s="285"/>
      <c r="W147" s="285">
        <v>10</v>
      </c>
      <c r="X147" s="285">
        <v>204</v>
      </c>
      <c r="Y147" s="285"/>
      <c r="Z147" s="285">
        <v>15</v>
      </c>
      <c r="AA147" s="285"/>
      <c r="AB147" s="285"/>
      <c r="AC147" s="285">
        <v>1</v>
      </c>
      <c r="AD147" s="285">
        <v>2</v>
      </c>
      <c r="AE147" s="285">
        <v>29</v>
      </c>
      <c r="AF147" s="285"/>
      <c r="AG147" s="285">
        <v>6</v>
      </c>
      <c r="AH147" s="286">
        <v>10</v>
      </c>
      <c r="AI147" s="286"/>
      <c r="AJ147" s="286">
        <v>1</v>
      </c>
      <c r="AK147" s="286">
        <v>9</v>
      </c>
      <c r="AL147" s="286">
        <v>25</v>
      </c>
      <c r="AM147" s="286"/>
      <c r="AN147" s="286">
        <v>2</v>
      </c>
      <c r="AO147" s="286">
        <v>9</v>
      </c>
      <c r="AP147" s="286">
        <v>160</v>
      </c>
      <c r="AQ147" s="286">
        <v>19</v>
      </c>
      <c r="AR147" s="286"/>
      <c r="AS147" s="286"/>
      <c r="AT147" s="286">
        <v>1</v>
      </c>
      <c r="AU147" s="286">
        <v>4</v>
      </c>
      <c r="AV147" s="286"/>
      <c r="AW147" s="286">
        <v>56</v>
      </c>
      <c r="AX147" s="286"/>
      <c r="AY147" s="286">
        <v>5</v>
      </c>
      <c r="AZ147" s="286">
        <v>22</v>
      </c>
      <c r="BA147" s="286"/>
      <c r="BB147" s="286">
        <v>1</v>
      </c>
      <c r="BC147" s="286">
        <v>13</v>
      </c>
      <c r="BD147" s="286">
        <v>25</v>
      </c>
      <c r="BE147" s="286"/>
      <c r="BF147" s="286">
        <v>17</v>
      </c>
      <c r="BG147" s="286">
        <v>9</v>
      </c>
      <c r="BH147" s="286">
        <v>148</v>
      </c>
      <c r="BI147" s="286">
        <v>15</v>
      </c>
      <c r="BJ147" s="286"/>
      <c r="BK147" s="286"/>
      <c r="BL147" s="286">
        <v>1</v>
      </c>
      <c r="BM147" s="286">
        <v>2</v>
      </c>
      <c r="BN147" s="286">
        <v>53</v>
      </c>
      <c r="BO147" s="286"/>
      <c r="BP147" s="286">
        <v>8</v>
      </c>
      <c r="BQ147" s="286">
        <v>12</v>
      </c>
      <c r="BR147" s="286"/>
      <c r="BS147" s="286"/>
      <c r="BT147" s="286">
        <v>14</v>
      </c>
      <c r="BU147" s="286">
        <v>23</v>
      </c>
      <c r="BV147" s="286"/>
      <c r="BW147" s="286">
        <v>12</v>
      </c>
      <c r="BX147" s="286">
        <v>5</v>
      </c>
      <c r="BY147" s="286">
        <v>88</v>
      </c>
      <c r="BZ147" s="286">
        <v>1</v>
      </c>
      <c r="CA147" s="286">
        <v>37</v>
      </c>
      <c r="CB147" s="286">
        <v>1</v>
      </c>
      <c r="CC147" s="286"/>
      <c r="CD147" s="286">
        <v>1</v>
      </c>
      <c r="CE147" s="286"/>
      <c r="CF147" s="286">
        <v>2</v>
      </c>
      <c r="CG147" s="286"/>
      <c r="CH147" s="286">
        <v>167</v>
      </c>
      <c r="CI147" s="286"/>
      <c r="CJ147" s="286">
        <v>12</v>
      </c>
      <c r="CK147" s="286"/>
      <c r="CL147" s="286">
        <v>6</v>
      </c>
      <c r="CM147" s="143">
        <f t="shared" si="34"/>
        <v>45</v>
      </c>
      <c r="CN147" s="143">
        <f t="shared" si="35"/>
        <v>0</v>
      </c>
      <c r="CO147" s="143">
        <f t="shared" si="36"/>
        <v>3</v>
      </c>
      <c r="CP147" s="143">
        <f t="shared" si="36"/>
        <v>45</v>
      </c>
      <c r="CQ147" s="143">
        <f t="shared" si="37"/>
        <v>155</v>
      </c>
      <c r="CR147" s="143">
        <f t="shared" si="38"/>
        <v>0</v>
      </c>
      <c r="CS147" s="143">
        <f t="shared" si="39"/>
        <v>31</v>
      </c>
      <c r="CT147" s="143">
        <f t="shared" si="40"/>
        <v>28</v>
      </c>
      <c r="CU147" s="143">
        <f t="shared" si="41"/>
        <v>777</v>
      </c>
      <c r="CV147" s="143">
        <f t="shared" si="42"/>
        <v>0</v>
      </c>
      <c r="CW147" s="143">
        <f t="shared" si="43"/>
        <v>89</v>
      </c>
      <c r="CX147" s="143">
        <f t="shared" si="44"/>
        <v>0</v>
      </c>
      <c r="CY147" s="143">
        <f t="shared" si="44"/>
        <v>0</v>
      </c>
      <c r="CZ147" s="143">
        <f t="shared" si="45"/>
        <v>4</v>
      </c>
      <c r="DA147" s="143">
        <f t="shared" si="46"/>
        <v>8</v>
      </c>
      <c r="DB147" s="143">
        <f t="shared" si="47"/>
        <v>0</v>
      </c>
      <c r="DC147" s="143">
        <f t="shared" si="48"/>
        <v>331</v>
      </c>
      <c r="DD147" s="143">
        <f t="shared" si="49"/>
        <v>0</v>
      </c>
      <c r="DE147" s="201">
        <f t="shared" si="50"/>
        <v>59</v>
      </c>
    </row>
    <row r="148" spans="1:109" x14ac:dyDescent="0.3">
      <c r="A148" s="19" t="s">
        <v>350</v>
      </c>
      <c r="B148" s="16" t="s">
        <v>355</v>
      </c>
      <c r="C148" s="283">
        <v>277</v>
      </c>
      <c r="D148" s="284"/>
      <c r="E148" s="284"/>
      <c r="F148" s="284">
        <v>35</v>
      </c>
      <c r="G148" s="284"/>
      <c r="H148" s="284"/>
      <c r="I148" s="284">
        <v>111</v>
      </c>
      <c r="J148" s="284"/>
      <c r="K148" s="284">
        <v>76</v>
      </c>
      <c r="L148" s="284"/>
      <c r="M148" s="284">
        <v>115</v>
      </c>
      <c r="N148" s="284">
        <v>1</v>
      </c>
      <c r="O148" s="284">
        <v>120</v>
      </c>
      <c r="P148" s="285">
        <v>1</v>
      </c>
      <c r="Q148" s="285"/>
      <c r="R148" s="285"/>
      <c r="S148" s="285"/>
      <c r="T148" s="285">
        <v>32</v>
      </c>
      <c r="U148" s="285"/>
      <c r="V148" s="285"/>
      <c r="W148" s="285">
        <v>2</v>
      </c>
      <c r="X148" s="285">
        <v>149</v>
      </c>
      <c r="Y148" s="285"/>
      <c r="Z148" s="285">
        <v>4</v>
      </c>
      <c r="AA148" s="285"/>
      <c r="AB148" s="285"/>
      <c r="AC148" s="285"/>
      <c r="AD148" s="285">
        <v>1</v>
      </c>
      <c r="AE148" s="285">
        <v>27</v>
      </c>
      <c r="AF148" s="285">
        <v>1</v>
      </c>
      <c r="AG148" s="285">
        <v>40</v>
      </c>
      <c r="AH148" s="286">
        <v>1</v>
      </c>
      <c r="AI148" s="286"/>
      <c r="AJ148" s="286">
        <v>5</v>
      </c>
      <c r="AK148" s="286"/>
      <c r="AL148" s="286">
        <v>35</v>
      </c>
      <c r="AM148" s="286"/>
      <c r="AN148" s="286">
        <v>2</v>
      </c>
      <c r="AO148" s="286">
        <v>3</v>
      </c>
      <c r="AP148" s="286">
        <v>146</v>
      </c>
      <c r="AQ148" s="286">
        <v>3</v>
      </c>
      <c r="AR148" s="286"/>
      <c r="AS148" s="286"/>
      <c r="AT148" s="286"/>
      <c r="AU148" s="286">
        <v>1</v>
      </c>
      <c r="AV148" s="286"/>
      <c r="AW148" s="286">
        <v>40</v>
      </c>
      <c r="AX148" s="286"/>
      <c r="AY148" s="286">
        <v>42</v>
      </c>
      <c r="AZ148" s="286">
        <v>1</v>
      </c>
      <c r="BA148" s="286"/>
      <c r="BB148" s="286"/>
      <c r="BC148" s="286">
        <v>1</v>
      </c>
      <c r="BD148" s="286">
        <v>22</v>
      </c>
      <c r="BE148" s="286"/>
      <c r="BF148" s="286">
        <v>27</v>
      </c>
      <c r="BG148" s="286">
        <v>14</v>
      </c>
      <c r="BH148" s="286">
        <v>121</v>
      </c>
      <c r="BI148" s="286">
        <v>3</v>
      </c>
      <c r="BJ148" s="286">
        <v>5</v>
      </c>
      <c r="BK148" s="286"/>
      <c r="BL148" s="286"/>
      <c r="BM148" s="286">
        <v>1</v>
      </c>
      <c r="BN148" s="286">
        <v>16</v>
      </c>
      <c r="BO148" s="286"/>
      <c r="BP148" s="286">
        <v>55</v>
      </c>
      <c r="BQ148" s="286"/>
      <c r="BR148" s="286"/>
      <c r="BS148" s="286"/>
      <c r="BT148" s="286"/>
      <c r="BU148" s="286">
        <v>11</v>
      </c>
      <c r="BV148" s="286"/>
      <c r="BW148" s="286">
        <v>44</v>
      </c>
      <c r="BX148" s="286"/>
      <c r="BY148" s="286">
        <v>113</v>
      </c>
      <c r="BZ148" s="286"/>
      <c r="CA148" s="286">
        <v>4</v>
      </c>
      <c r="CB148" s="286">
        <v>5</v>
      </c>
      <c r="CC148" s="286"/>
      <c r="CD148" s="286"/>
      <c r="CE148" s="286"/>
      <c r="CF148" s="286">
        <v>1</v>
      </c>
      <c r="CG148" s="286"/>
      <c r="CH148" s="286">
        <v>5</v>
      </c>
      <c r="CI148" s="286"/>
      <c r="CJ148" s="286">
        <v>1</v>
      </c>
      <c r="CK148" s="286"/>
      <c r="CL148" s="286">
        <v>26</v>
      </c>
      <c r="CM148" s="143">
        <f t="shared" si="34"/>
        <v>280</v>
      </c>
      <c r="CN148" s="143">
        <f t="shared" si="35"/>
        <v>0</v>
      </c>
      <c r="CO148" s="143">
        <f t="shared" si="36"/>
        <v>5</v>
      </c>
      <c r="CP148" s="143">
        <f t="shared" si="36"/>
        <v>1</v>
      </c>
      <c r="CQ148" s="143">
        <f t="shared" si="37"/>
        <v>135</v>
      </c>
      <c r="CR148" s="143">
        <f t="shared" si="38"/>
        <v>0</v>
      </c>
      <c r="CS148" s="143">
        <f t="shared" si="39"/>
        <v>73</v>
      </c>
      <c r="CT148" s="143">
        <f t="shared" si="40"/>
        <v>19</v>
      </c>
      <c r="CU148" s="143">
        <f t="shared" si="41"/>
        <v>640</v>
      </c>
      <c r="CV148" s="143">
        <f t="shared" si="42"/>
        <v>0</v>
      </c>
      <c r="CW148" s="143">
        <f t="shared" si="43"/>
        <v>90</v>
      </c>
      <c r="CX148" s="143">
        <f t="shared" si="44"/>
        <v>5</v>
      </c>
      <c r="CY148" s="143">
        <f t="shared" si="44"/>
        <v>0</v>
      </c>
      <c r="CZ148" s="143">
        <f t="shared" si="45"/>
        <v>0</v>
      </c>
      <c r="DA148" s="143">
        <f t="shared" si="46"/>
        <v>3</v>
      </c>
      <c r="DB148" s="143">
        <f t="shared" si="47"/>
        <v>0</v>
      </c>
      <c r="DC148" s="143">
        <f t="shared" si="48"/>
        <v>204</v>
      </c>
      <c r="DD148" s="143">
        <f t="shared" si="49"/>
        <v>2</v>
      </c>
      <c r="DE148" s="201">
        <f t="shared" si="50"/>
        <v>283</v>
      </c>
    </row>
    <row r="149" spans="1:109" x14ac:dyDescent="0.3">
      <c r="A149" s="19" t="s">
        <v>350</v>
      </c>
      <c r="B149" s="16" t="s">
        <v>357</v>
      </c>
      <c r="C149" s="283"/>
      <c r="D149" s="284"/>
      <c r="E149" s="284"/>
      <c r="F149" s="284">
        <v>2</v>
      </c>
      <c r="G149" s="284"/>
      <c r="H149" s="284"/>
      <c r="I149" s="284">
        <v>44</v>
      </c>
      <c r="J149" s="284"/>
      <c r="K149" s="284">
        <v>3</v>
      </c>
      <c r="L149" s="284"/>
      <c r="M149" s="284">
        <v>35</v>
      </c>
      <c r="N149" s="284"/>
      <c r="O149" s="284"/>
      <c r="P149" s="285"/>
      <c r="Q149" s="285"/>
      <c r="R149" s="285"/>
      <c r="S149" s="285">
        <v>2</v>
      </c>
      <c r="T149" s="285">
        <v>11</v>
      </c>
      <c r="U149" s="285"/>
      <c r="V149" s="285"/>
      <c r="W149" s="285">
        <v>1</v>
      </c>
      <c r="X149" s="285">
        <v>53</v>
      </c>
      <c r="Y149" s="285"/>
      <c r="Z149" s="285">
        <v>48</v>
      </c>
      <c r="AA149" s="285"/>
      <c r="AB149" s="285"/>
      <c r="AC149" s="285"/>
      <c r="AD149" s="285"/>
      <c r="AE149" s="285">
        <v>26</v>
      </c>
      <c r="AF149" s="285"/>
      <c r="AG149" s="285"/>
      <c r="AH149" s="286">
        <v>1</v>
      </c>
      <c r="AI149" s="286"/>
      <c r="AJ149" s="286">
        <v>5</v>
      </c>
      <c r="AK149" s="286">
        <v>3</v>
      </c>
      <c r="AL149" s="286">
        <v>9</v>
      </c>
      <c r="AM149" s="286"/>
      <c r="AN149" s="286"/>
      <c r="AO149" s="286">
        <v>4</v>
      </c>
      <c r="AP149" s="286">
        <v>85</v>
      </c>
      <c r="AQ149" s="286">
        <v>48</v>
      </c>
      <c r="AR149" s="286"/>
      <c r="AS149" s="286"/>
      <c r="AT149" s="286"/>
      <c r="AU149" s="286"/>
      <c r="AV149" s="286"/>
      <c r="AW149" s="286">
        <v>30</v>
      </c>
      <c r="AX149" s="286"/>
      <c r="AY149" s="286"/>
      <c r="AZ149" s="286"/>
      <c r="BA149" s="286"/>
      <c r="BB149" s="286"/>
      <c r="BC149" s="286">
        <v>2</v>
      </c>
      <c r="BD149" s="286">
        <v>9</v>
      </c>
      <c r="BE149" s="286"/>
      <c r="BF149" s="286">
        <v>1</v>
      </c>
      <c r="BG149" s="286">
        <v>4</v>
      </c>
      <c r="BH149" s="286">
        <v>89</v>
      </c>
      <c r="BI149" s="286">
        <v>48</v>
      </c>
      <c r="BJ149" s="286"/>
      <c r="BK149" s="286"/>
      <c r="BL149" s="286"/>
      <c r="BM149" s="286">
        <v>1</v>
      </c>
      <c r="BN149" s="286">
        <v>19</v>
      </c>
      <c r="BO149" s="286"/>
      <c r="BP149" s="286"/>
      <c r="BQ149" s="286">
        <v>1</v>
      </c>
      <c r="BR149" s="286"/>
      <c r="BS149" s="286"/>
      <c r="BT149" s="286">
        <v>1</v>
      </c>
      <c r="BU149" s="286">
        <v>7</v>
      </c>
      <c r="BV149" s="286">
        <v>12</v>
      </c>
      <c r="BW149" s="286">
        <v>1</v>
      </c>
      <c r="BX149" s="286">
        <v>7</v>
      </c>
      <c r="BY149" s="286">
        <v>38</v>
      </c>
      <c r="BZ149" s="286"/>
      <c r="CA149" s="286">
        <v>1</v>
      </c>
      <c r="CB149" s="286">
        <v>1</v>
      </c>
      <c r="CC149" s="286"/>
      <c r="CD149" s="286"/>
      <c r="CE149" s="286"/>
      <c r="CF149" s="286"/>
      <c r="CG149" s="286"/>
      <c r="CH149" s="286">
        <v>31</v>
      </c>
      <c r="CI149" s="286"/>
      <c r="CJ149" s="286"/>
      <c r="CK149" s="286"/>
      <c r="CL149" s="286"/>
      <c r="CM149" s="143">
        <f t="shared" si="34"/>
        <v>2</v>
      </c>
      <c r="CN149" s="143">
        <f t="shared" si="35"/>
        <v>0</v>
      </c>
      <c r="CO149" s="143">
        <f t="shared" si="36"/>
        <v>5</v>
      </c>
      <c r="CP149" s="143">
        <f t="shared" si="36"/>
        <v>8</v>
      </c>
      <c r="CQ149" s="143">
        <f t="shared" si="37"/>
        <v>38</v>
      </c>
      <c r="CR149" s="143">
        <f t="shared" si="38"/>
        <v>0</v>
      </c>
      <c r="CS149" s="143">
        <f t="shared" si="39"/>
        <v>2</v>
      </c>
      <c r="CT149" s="143">
        <f t="shared" si="40"/>
        <v>9</v>
      </c>
      <c r="CU149" s="143">
        <f t="shared" si="41"/>
        <v>309</v>
      </c>
      <c r="CV149" s="143">
        <f t="shared" si="42"/>
        <v>0</v>
      </c>
      <c r="CW149" s="143">
        <f t="shared" si="43"/>
        <v>148</v>
      </c>
      <c r="CX149" s="143">
        <f t="shared" si="44"/>
        <v>0</v>
      </c>
      <c r="CY149" s="143">
        <f t="shared" si="44"/>
        <v>0</v>
      </c>
      <c r="CZ149" s="143">
        <f t="shared" si="45"/>
        <v>0</v>
      </c>
      <c r="DA149" s="143">
        <f t="shared" si="46"/>
        <v>1</v>
      </c>
      <c r="DB149" s="143">
        <f t="shared" si="47"/>
        <v>0</v>
      </c>
      <c r="DC149" s="143">
        <f t="shared" si="48"/>
        <v>141</v>
      </c>
      <c r="DD149" s="143">
        <f t="shared" si="49"/>
        <v>0</v>
      </c>
      <c r="DE149" s="201">
        <f t="shared" si="50"/>
        <v>0</v>
      </c>
    </row>
    <row r="150" spans="1:109" x14ac:dyDescent="0.3">
      <c r="A150" s="19" t="s">
        <v>350</v>
      </c>
      <c r="B150" s="16" t="s">
        <v>359</v>
      </c>
      <c r="C150" s="283"/>
      <c r="D150" s="284"/>
      <c r="E150" s="284">
        <v>14</v>
      </c>
      <c r="F150" s="284">
        <v>49</v>
      </c>
      <c r="G150" s="284"/>
      <c r="H150" s="284"/>
      <c r="I150" s="284">
        <v>100</v>
      </c>
      <c r="J150" s="284"/>
      <c r="K150" s="284">
        <v>21</v>
      </c>
      <c r="L150" s="284"/>
      <c r="M150" s="284">
        <v>67</v>
      </c>
      <c r="N150" s="284"/>
      <c r="O150" s="284">
        <v>18</v>
      </c>
      <c r="P150" s="285">
        <v>2</v>
      </c>
      <c r="Q150" s="285"/>
      <c r="R150" s="285"/>
      <c r="S150" s="285"/>
      <c r="T150" s="285">
        <v>63</v>
      </c>
      <c r="U150" s="285"/>
      <c r="V150" s="285"/>
      <c r="W150" s="285">
        <v>2</v>
      </c>
      <c r="X150" s="285">
        <v>127</v>
      </c>
      <c r="Y150" s="285"/>
      <c r="Z150" s="285">
        <v>71</v>
      </c>
      <c r="AA150" s="285">
        <v>1</v>
      </c>
      <c r="AB150" s="285"/>
      <c r="AC150" s="285"/>
      <c r="AD150" s="285"/>
      <c r="AE150" s="285">
        <v>30</v>
      </c>
      <c r="AF150" s="285"/>
      <c r="AG150" s="285">
        <v>11</v>
      </c>
      <c r="AH150" s="286">
        <v>3</v>
      </c>
      <c r="AI150" s="286"/>
      <c r="AJ150" s="286"/>
      <c r="AK150" s="286"/>
      <c r="AL150" s="286">
        <v>59</v>
      </c>
      <c r="AM150" s="286"/>
      <c r="AN150" s="286">
        <v>2</v>
      </c>
      <c r="AO150" s="286">
        <v>6</v>
      </c>
      <c r="AP150" s="286">
        <v>179</v>
      </c>
      <c r="AQ150" s="286">
        <v>70</v>
      </c>
      <c r="AR150" s="286">
        <v>2</v>
      </c>
      <c r="AS150" s="286"/>
      <c r="AT150" s="286"/>
      <c r="AU150" s="286"/>
      <c r="AV150" s="286"/>
      <c r="AW150" s="286">
        <v>39</v>
      </c>
      <c r="AX150" s="286"/>
      <c r="AY150" s="286">
        <v>12</v>
      </c>
      <c r="AZ150" s="286">
        <v>4</v>
      </c>
      <c r="BA150" s="286"/>
      <c r="BB150" s="286"/>
      <c r="BC150" s="286"/>
      <c r="BD150" s="286">
        <v>50</v>
      </c>
      <c r="BE150" s="286"/>
      <c r="BF150" s="286">
        <v>33</v>
      </c>
      <c r="BG150" s="286">
        <v>7</v>
      </c>
      <c r="BH150" s="286">
        <v>164</v>
      </c>
      <c r="BI150" s="286">
        <v>74</v>
      </c>
      <c r="BJ150" s="286">
        <v>1</v>
      </c>
      <c r="BK150" s="286"/>
      <c r="BL150" s="286"/>
      <c r="BM150" s="286">
        <v>1</v>
      </c>
      <c r="BN150" s="286">
        <v>54</v>
      </c>
      <c r="BO150" s="286"/>
      <c r="BP150" s="286">
        <v>12</v>
      </c>
      <c r="BQ150" s="286">
        <v>12</v>
      </c>
      <c r="BR150" s="286"/>
      <c r="BS150" s="286"/>
      <c r="BT150" s="286"/>
      <c r="BU150" s="286">
        <v>21</v>
      </c>
      <c r="BV150" s="286">
        <v>12</v>
      </c>
      <c r="BW150" s="286">
        <v>38</v>
      </c>
      <c r="BX150" s="286">
        <v>1</v>
      </c>
      <c r="BY150" s="286">
        <v>101</v>
      </c>
      <c r="BZ150" s="286">
        <v>2</v>
      </c>
      <c r="CA150" s="286">
        <v>23</v>
      </c>
      <c r="CB150" s="286"/>
      <c r="CC150" s="286"/>
      <c r="CD150" s="286">
        <v>24</v>
      </c>
      <c r="CE150" s="286"/>
      <c r="CF150" s="286">
        <v>1</v>
      </c>
      <c r="CG150" s="286"/>
      <c r="CH150" s="286">
        <v>31</v>
      </c>
      <c r="CI150" s="286"/>
      <c r="CJ150" s="286">
        <v>1</v>
      </c>
      <c r="CK150" s="286"/>
      <c r="CL150" s="286">
        <v>20</v>
      </c>
      <c r="CM150" s="143">
        <f t="shared" si="34"/>
        <v>21</v>
      </c>
      <c r="CN150" s="143">
        <f t="shared" si="35"/>
        <v>0</v>
      </c>
      <c r="CO150" s="143">
        <f t="shared" si="36"/>
        <v>0</v>
      </c>
      <c r="CP150" s="143">
        <f t="shared" si="36"/>
        <v>14</v>
      </c>
      <c r="CQ150" s="143">
        <f t="shared" si="37"/>
        <v>242</v>
      </c>
      <c r="CR150" s="143">
        <f t="shared" si="38"/>
        <v>0</v>
      </c>
      <c r="CS150" s="143">
        <f t="shared" si="39"/>
        <v>73</v>
      </c>
      <c r="CT150" s="143">
        <f t="shared" si="40"/>
        <v>15</v>
      </c>
      <c r="CU150" s="143">
        <f t="shared" si="41"/>
        <v>671</v>
      </c>
      <c r="CV150" s="143">
        <f t="shared" si="42"/>
        <v>0</v>
      </c>
      <c r="CW150" s="143">
        <f t="shared" si="43"/>
        <v>261</v>
      </c>
      <c r="CX150" s="143">
        <f t="shared" si="44"/>
        <v>4</v>
      </c>
      <c r="CY150" s="143">
        <f t="shared" si="44"/>
        <v>0</v>
      </c>
      <c r="CZ150" s="143">
        <f t="shared" si="45"/>
        <v>24</v>
      </c>
      <c r="DA150" s="143">
        <f t="shared" si="46"/>
        <v>1</v>
      </c>
      <c r="DB150" s="143">
        <f t="shared" si="47"/>
        <v>0</v>
      </c>
      <c r="DC150" s="143">
        <f t="shared" si="48"/>
        <v>222</v>
      </c>
      <c r="DD150" s="143">
        <f t="shared" si="49"/>
        <v>0</v>
      </c>
      <c r="DE150" s="201">
        <f t="shared" si="50"/>
        <v>73</v>
      </c>
    </row>
    <row r="151" spans="1:109" x14ac:dyDescent="0.3">
      <c r="A151" s="19" t="s">
        <v>350</v>
      </c>
      <c r="B151" s="16" t="s">
        <v>361</v>
      </c>
      <c r="C151" s="283"/>
      <c r="D151" s="284"/>
      <c r="E151" s="284"/>
      <c r="F151" s="284">
        <v>19</v>
      </c>
      <c r="G151" s="284"/>
      <c r="H151" s="284"/>
      <c r="I151" s="284">
        <v>135</v>
      </c>
      <c r="J151" s="284"/>
      <c r="K151" s="284">
        <v>2</v>
      </c>
      <c r="L151" s="284"/>
      <c r="M151" s="284">
        <v>22</v>
      </c>
      <c r="N151" s="284">
        <v>2</v>
      </c>
      <c r="O151" s="284">
        <v>12</v>
      </c>
      <c r="P151" s="285">
        <v>1</v>
      </c>
      <c r="Q151" s="285"/>
      <c r="R151" s="285"/>
      <c r="S151" s="285"/>
      <c r="T151" s="285">
        <v>23</v>
      </c>
      <c r="U151" s="285"/>
      <c r="V151" s="285"/>
      <c r="W151" s="285">
        <v>1</v>
      </c>
      <c r="X151" s="285">
        <v>178</v>
      </c>
      <c r="Y151" s="285"/>
      <c r="Z151" s="285">
        <v>4</v>
      </c>
      <c r="AA151" s="285"/>
      <c r="AB151" s="285"/>
      <c r="AC151" s="285"/>
      <c r="AD151" s="285"/>
      <c r="AE151" s="285">
        <v>1</v>
      </c>
      <c r="AF151" s="285"/>
      <c r="AG151" s="285">
        <v>3</v>
      </c>
      <c r="AH151" s="286">
        <v>1</v>
      </c>
      <c r="AI151" s="286"/>
      <c r="AJ151" s="286"/>
      <c r="AK151" s="286"/>
      <c r="AL151" s="286">
        <v>5</v>
      </c>
      <c r="AM151" s="286"/>
      <c r="AN151" s="286">
        <v>2</v>
      </c>
      <c r="AO151" s="286">
        <v>5</v>
      </c>
      <c r="AP151" s="286">
        <v>220</v>
      </c>
      <c r="AQ151" s="286">
        <v>3</v>
      </c>
      <c r="AR151" s="286"/>
      <c r="AS151" s="286"/>
      <c r="AT151" s="286"/>
      <c r="AU151" s="286"/>
      <c r="AV151" s="286"/>
      <c r="AW151" s="286">
        <v>3</v>
      </c>
      <c r="AX151" s="286"/>
      <c r="AY151" s="286">
        <v>6</v>
      </c>
      <c r="AZ151" s="286">
        <v>1</v>
      </c>
      <c r="BA151" s="286"/>
      <c r="BB151" s="286"/>
      <c r="BC151" s="286"/>
      <c r="BD151" s="286">
        <v>5</v>
      </c>
      <c r="BE151" s="286"/>
      <c r="BF151" s="286">
        <v>35</v>
      </c>
      <c r="BG151" s="286">
        <v>5</v>
      </c>
      <c r="BH151" s="286">
        <v>181</v>
      </c>
      <c r="BI151" s="286">
        <v>5</v>
      </c>
      <c r="BJ151" s="286"/>
      <c r="BK151" s="286"/>
      <c r="BL151" s="286"/>
      <c r="BM151" s="286">
        <v>1</v>
      </c>
      <c r="BN151" s="286">
        <v>5</v>
      </c>
      <c r="BO151" s="286"/>
      <c r="BP151" s="286">
        <v>8</v>
      </c>
      <c r="BQ151" s="286"/>
      <c r="BR151" s="286"/>
      <c r="BS151" s="286"/>
      <c r="BT151" s="286"/>
      <c r="BU151" s="286">
        <v>8</v>
      </c>
      <c r="BV151" s="286"/>
      <c r="BW151" s="286">
        <v>41</v>
      </c>
      <c r="BX151" s="286"/>
      <c r="BY151" s="286">
        <v>64</v>
      </c>
      <c r="BZ151" s="286">
        <v>1</v>
      </c>
      <c r="CA151" s="286">
        <v>4</v>
      </c>
      <c r="CB151" s="286"/>
      <c r="CC151" s="286"/>
      <c r="CD151" s="286"/>
      <c r="CE151" s="286"/>
      <c r="CF151" s="286">
        <v>1</v>
      </c>
      <c r="CG151" s="286"/>
      <c r="CH151" s="286">
        <v>4</v>
      </c>
      <c r="CI151" s="286"/>
      <c r="CJ151" s="286"/>
      <c r="CK151" s="286"/>
      <c r="CL151" s="286">
        <v>5</v>
      </c>
      <c r="CM151" s="143">
        <f t="shared" si="34"/>
        <v>3</v>
      </c>
      <c r="CN151" s="143">
        <f t="shared" si="35"/>
        <v>0</v>
      </c>
      <c r="CO151" s="143">
        <f t="shared" si="36"/>
        <v>0</v>
      </c>
      <c r="CP151" s="143">
        <f t="shared" si="36"/>
        <v>0</v>
      </c>
      <c r="CQ151" s="143">
        <f t="shared" si="37"/>
        <v>60</v>
      </c>
      <c r="CR151" s="143">
        <f t="shared" si="38"/>
        <v>0</v>
      </c>
      <c r="CS151" s="143">
        <f t="shared" si="39"/>
        <v>78</v>
      </c>
      <c r="CT151" s="143">
        <f t="shared" si="40"/>
        <v>11</v>
      </c>
      <c r="CU151" s="143">
        <f t="shared" si="41"/>
        <v>778</v>
      </c>
      <c r="CV151" s="143">
        <f t="shared" si="42"/>
        <v>0</v>
      </c>
      <c r="CW151" s="143">
        <f t="shared" si="43"/>
        <v>19</v>
      </c>
      <c r="CX151" s="143">
        <f t="shared" si="44"/>
        <v>0</v>
      </c>
      <c r="CY151" s="143">
        <f t="shared" si="44"/>
        <v>0</v>
      </c>
      <c r="CZ151" s="143">
        <f t="shared" si="45"/>
        <v>0</v>
      </c>
      <c r="DA151" s="143">
        <f t="shared" si="46"/>
        <v>1</v>
      </c>
      <c r="DB151" s="143">
        <f t="shared" si="47"/>
        <v>0</v>
      </c>
      <c r="DC151" s="143">
        <f t="shared" si="48"/>
        <v>35</v>
      </c>
      <c r="DD151" s="143">
        <f t="shared" si="49"/>
        <v>2</v>
      </c>
      <c r="DE151" s="201">
        <f t="shared" si="50"/>
        <v>34</v>
      </c>
    </row>
    <row r="152" spans="1:109" x14ac:dyDescent="0.3">
      <c r="A152" s="19" t="s">
        <v>350</v>
      </c>
      <c r="B152" s="16" t="s">
        <v>363</v>
      </c>
      <c r="C152" s="283"/>
      <c r="D152" s="284"/>
      <c r="E152" s="284"/>
      <c r="F152" s="284">
        <v>37</v>
      </c>
      <c r="G152" s="284"/>
      <c r="H152" s="284"/>
      <c r="I152" s="284">
        <v>124</v>
      </c>
      <c r="J152" s="284"/>
      <c r="K152" s="284">
        <v>3</v>
      </c>
      <c r="L152" s="284"/>
      <c r="M152" s="284">
        <v>101</v>
      </c>
      <c r="N152" s="284">
        <v>1</v>
      </c>
      <c r="O152" s="284">
        <v>49</v>
      </c>
      <c r="P152" s="285">
        <v>9</v>
      </c>
      <c r="Q152" s="285"/>
      <c r="R152" s="285"/>
      <c r="S152" s="285">
        <v>11</v>
      </c>
      <c r="T152" s="285">
        <v>103</v>
      </c>
      <c r="U152" s="285"/>
      <c r="V152" s="285"/>
      <c r="W152" s="285">
        <v>8</v>
      </c>
      <c r="X152" s="285">
        <v>205</v>
      </c>
      <c r="Y152" s="285"/>
      <c r="Z152" s="285">
        <v>21</v>
      </c>
      <c r="AA152" s="285">
        <v>4</v>
      </c>
      <c r="AB152" s="285"/>
      <c r="AC152" s="285"/>
      <c r="AD152" s="285"/>
      <c r="AE152" s="285">
        <v>28</v>
      </c>
      <c r="AF152" s="285">
        <v>1</v>
      </c>
      <c r="AG152" s="285">
        <v>57</v>
      </c>
      <c r="AH152" s="286">
        <v>13</v>
      </c>
      <c r="AI152" s="286"/>
      <c r="AJ152" s="286"/>
      <c r="AK152" s="286">
        <v>12</v>
      </c>
      <c r="AL152" s="286">
        <v>68</v>
      </c>
      <c r="AM152" s="286"/>
      <c r="AN152" s="286">
        <v>2</v>
      </c>
      <c r="AO152" s="286">
        <v>13</v>
      </c>
      <c r="AP152" s="286">
        <v>239</v>
      </c>
      <c r="AQ152" s="286">
        <v>14</v>
      </c>
      <c r="AR152" s="286">
        <v>4</v>
      </c>
      <c r="AS152" s="286"/>
      <c r="AT152" s="286"/>
      <c r="AU152" s="286">
        <v>3</v>
      </c>
      <c r="AV152" s="286"/>
      <c r="AW152" s="286">
        <v>85</v>
      </c>
      <c r="AX152" s="286"/>
      <c r="AY152" s="286">
        <v>83</v>
      </c>
      <c r="AZ152" s="286">
        <v>13</v>
      </c>
      <c r="BA152" s="286"/>
      <c r="BB152" s="286"/>
      <c r="BC152" s="286">
        <v>16</v>
      </c>
      <c r="BD152" s="286">
        <v>57</v>
      </c>
      <c r="BE152" s="286"/>
      <c r="BF152" s="286">
        <v>38</v>
      </c>
      <c r="BG152" s="286">
        <v>13</v>
      </c>
      <c r="BH152" s="286">
        <v>243</v>
      </c>
      <c r="BI152" s="286">
        <v>22</v>
      </c>
      <c r="BJ152" s="286">
        <v>4</v>
      </c>
      <c r="BK152" s="286"/>
      <c r="BL152" s="286"/>
      <c r="BM152" s="286">
        <v>2</v>
      </c>
      <c r="BN152" s="286">
        <v>88</v>
      </c>
      <c r="BO152" s="286"/>
      <c r="BP152" s="286">
        <v>110</v>
      </c>
      <c r="BQ152" s="286">
        <v>1</v>
      </c>
      <c r="BR152" s="286"/>
      <c r="BS152" s="286"/>
      <c r="BT152" s="286"/>
      <c r="BU152" s="286">
        <v>59</v>
      </c>
      <c r="BV152" s="286"/>
      <c r="BW152" s="286">
        <v>41</v>
      </c>
      <c r="BX152" s="286">
        <v>4</v>
      </c>
      <c r="BY152" s="286">
        <v>152</v>
      </c>
      <c r="BZ152" s="286">
        <v>9</v>
      </c>
      <c r="CA152" s="286">
        <v>2</v>
      </c>
      <c r="CB152" s="286"/>
      <c r="CC152" s="286"/>
      <c r="CD152" s="286"/>
      <c r="CE152" s="286"/>
      <c r="CF152" s="286">
        <v>1</v>
      </c>
      <c r="CG152" s="286"/>
      <c r="CH152" s="286">
        <v>82</v>
      </c>
      <c r="CI152" s="286"/>
      <c r="CJ152" s="286">
        <v>1</v>
      </c>
      <c r="CK152" s="286"/>
      <c r="CL152" s="286">
        <v>54</v>
      </c>
      <c r="CM152" s="143">
        <f t="shared" si="34"/>
        <v>36</v>
      </c>
      <c r="CN152" s="143">
        <f t="shared" si="35"/>
        <v>0</v>
      </c>
      <c r="CO152" s="143">
        <f t="shared" si="36"/>
        <v>0</v>
      </c>
      <c r="CP152" s="143">
        <f t="shared" si="36"/>
        <v>39</v>
      </c>
      <c r="CQ152" s="143">
        <f t="shared" si="37"/>
        <v>324</v>
      </c>
      <c r="CR152" s="143">
        <f t="shared" si="38"/>
        <v>0</v>
      </c>
      <c r="CS152" s="143">
        <f t="shared" si="39"/>
        <v>81</v>
      </c>
      <c r="CT152" s="143">
        <f t="shared" si="40"/>
        <v>34</v>
      </c>
      <c r="CU152" s="143">
        <f t="shared" si="41"/>
        <v>963</v>
      </c>
      <c r="CV152" s="143">
        <f t="shared" si="42"/>
        <v>0</v>
      </c>
      <c r="CW152" s="143">
        <f t="shared" si="43"/>
        <v>71</v>
      </c>
      <c r="CX152" s="143">
        <f t="shared" si="44"/>
        <v>12</v>
      </c>
      <c r="CY152" s="143">
        <f t="shared" si="44"/>
        <v>0</v>
      </c>
      <c r="CZ152" s="143">
        <f t="shared" si="45"/>
        <v>0</v>
      </c>
      <c r="DA152" s="143">
        <f t="shared" si="46"/>
        <v>5</v>
      </c>
      <c r="DB152" s="143">
        <f t="shared" si="47"/>
        <v>0</v>
      </c>
      <c r="DC152" s="143">
        <f t="shared" si="48"/>
        <v>385</v>
      </c>
      <c r="DD152" s="143">
        <f t="shared" si="49"/>
        <v>2</v>
      </c>
      <c r="DE152" s="201">
        <f t="shared" si="50"/>
        <v>353</v>
      </c>
    </row>
    <row r="153" spans="1:109" x14ac:dyDescent="0.3">
      <c r="A153" s="19" t="s">
        <v>350</v>
      </c>
      <c r="B153" s="16" t="s">
        <v>367</v>
      </c>
      <c r="C153" s="283">
        <v>19</v>
      </c>
      <c r="D153" s="284"/>
      <c r="E153" s="284">
        <v>5</v>
      </c>
      <c r="F153" s="284">
        <v>52</v>
      </c>
      <c r="G153" s="284"/>
      <c r="H153" s="284">
        <v>19</v>
      </c>
      <c r="I153" s="284">
        <v>272</v>
      </c>
      <c r="J153" s="284"/>
      <c r="K153" s="284">
        <v>3</v>
      </c>
      <c r="L153" s="284">
        <v>9</v>
      </c>
      <c r="M153" s="284">
        <v>115</v>
      </c>
      <c r="N153" s="284">
        <v>1</v>
      </c>
      <c r="O153" s="284">
        <v>89</v>
      </c>
      <c r="P153" s="285">
        <v>19</v>
      </c>
      <c r="Q153" s="285"/>
      <c r="R153" s="285"/>
      <c r="S153" s="285"/>
      <c r="T153" s="285">
        <v>36</v>
      </c>
      <c r="U153" s="285"/>
      <c r="V153" s="285">
        <v>19</v>
      </c>
      <c r="W153" s="285">
        <v>1</v>
      </c>
      <c r="X153" s="285">
        <v>413</v>
      </c>
      <c r="Y153" s="285"/>
      <c r="Z153" s="285">
        <v>3</v>
      </c>
      <c r="AA153" s="285"/>
      <c r="AB153" s="285"/>
      <c r="AC153" s="285">
        <v>2</v>
      </c>
      <c r="AD153" s="285">
        <v>1</v>
      </c>
      <c r="AE153" s="285">
        <v>38</v>
      </c>
      <c r="AF153" s="285">
        <v>1</v>
      </c>
      <c r="AG153" s="285">
        <v>92</v>
      </c>
      <c r="AH153" s="286">
        <v>48</v>
      </c>
      <c r="AI153" s="286"/>
      <c r="AJ153" s="286"/>
      <c r="AK153" s="286">
        <v>5</v>
      </c>
      <c r="AL153" s="286">
        <v>61</v>
      </c>
      <c r="AM153" s="286"/>
      <c r="AN153" s="286">
        <v>19</v>
      </c>
      <c r="AO153" s="286">
        <v>6</v>
      </c>
      <c r="AP153" s="286">
        <v>448</v>
      </c>
      <c r="AQ153" s="286">
        <v>6</v>
      </c>
      <c r="AR153" s="286">
        <v>2</v>
      </c>
      <c r="AS153" s="286">
        <v>3</v>
      </c>
      <c r="AT153" s="286">
        <v>11</v>
      </c>
      <c r="AU153" s="286">
        <v>1</v>
      </c>
      <c r="AV153" s="286"/>
      <c r="AW153" s="286">
        <v>105</v>
      </c>
      <c r="AX153" s="286"/>
      <c r="AY153" s="286">
        <v>92</v>
      </c>
      <c r="AZ153" s="286">
        <v>80</v>
      </c>
      <c r="BA153" s="286"/>
      <c r="BB153" s="286"/>
      <c r="BC153" s="286">
        <v>1</v>
      </c>
      <c r="BD153" s="286">
        <v>47</v>
      </c>
      <c r="BE153" s="286">
        <v>1</v>
      </c>
      <c r="BF153" s="286">
        <v>20</v>
      </c>
      <c r="BG153" s="286">
        <v>16</v>
      </c>
      <c r="BH153" s="286">
        <v>387</v>
      </c>
      <c r="BI153" s="286">
        <v>2</v>
      </c>
      <c r="BJ153" s="286"/>
      <c r="BK153" s="286">
        <v>4</v>
      </c>
      <c r="BL153" s="286"/>
      <c r="BM153" s="286">
        <v>1</v>
      </c>
      <c r="BN153" s="286">
        <v>120</v>
      </c>
      <c r="BO153" s="286"/>
      <c r="BP153" s="286">
        <v>109</v>
      </c>
      <c r="BQ153" s="286">
        <v>58</v>
      </c>
      <c r="BR153" s="286"/>
      <c r="BS153" s="286">
        <v>8</v>
      </c>
      <c r="BT153" s="286">
        <v>18</v>
      </c>
      <c r="BU153" s="286">
        <v>8</v>
      </c>
      <c r="BV153" s="286"/>
      <c r="BW153" s="286">
        <v>25</v>
      </c>
      <c r="BX153" s="286">
        <v>2</v>
      </c>
      <c r="BY153" s="286">
        <v>165</v>
      </c>
      <c r="BZ153" s="286"/>
      <c r="CA153" s="286">
        <v>1</v>
      </c>
      <c r="CB153" s="286">
        <v>5</v>
      </c>
      <c r="CC153" s="286"/>
      <c r="CD153" s="286"/>
      <c r="CE153" s="286"/>
      <c r="CF153" s="286"/>
      <c r="CG153" s="286"/>
      <c r="CH153" s="286">
        <v>187</v>
      </c>
      <c r="CI153" s="286"/>
      <c r="CJ153" s="286"/>
      <c r="CK153" s="286"/>
      <c r="CL153" s="286">
        <v>45</v>
      </c>
      <c r="CM153" s="143">
        <f t="shared" si="34"/>
        <v>224</v>
      </c>
      <c r="CN153" s="143">
        <f t="shared" si="35"/>
        <v>0</v>
      </c>
      <c r="CO153" s="143">
        <f t="shared" si="36"/>
        <v>8</v>
      </c>
      <c r="CP153" s="143">
        <f t="shared" si="36"/>
        <v>29</v>
      </c>
      <c r="CQ153" s="143">
        <f t="shared" si="37"/>
        <v>204</v>
      </c>
      <c r="CR153" s="143">
        <f t="shared" si="38"/>
        <v>1</v>
      </c>
      <c r="CS153" s="143">
        <f t="shared" si="39"/>
        <v>102</v>
      </c>
      <c r="CT153" s="143">
        <f t="shared" si="40"/>
        <v>23</v>
      </c>
      <c r="CU153" s="143">
        <f t="shared" si="41"/>
        <v>1685</v>
      </c>
      <c r="CV153" s="143">
        <f t="shared" si="42"/>
        <v>0</v>
      </c>
      <c r="CW153" s="143">
        <f t="shared" si="43"/>
        <v>15</v>
      </c>
      <c r="CX153" s="143">
        <f t="shared" si="44"/>
        <v>2</v>
      </c>
      <c r="CY153" s="143">
        <f t="shared" si="44"/>
        <v>7</v>
      </c>
      <c r="CZ153" s="143">
        <f t="shared" si="45"/>
        <v>22</v>
      </c>
      <c r="DA153" s="143">
        <f t="shared" si="46"/>
        <v>3</v>
      </c>
      <c r="DB153" s="143">
        <f t="shared" si="47"/>
        <v>0</v>
      </c>
      <c r="DC153" s="143">
        <f t="shared" si="48"/>
        <v>565</v>
      </c>
      <c r="DD153" s="143">
        <f t="shared" si="49"/>
        <v>2</v>
      </c>
      <c r="DE153" s="201">
        <f t="shared" si="50"/>
        <v>427</v>
      </c>
    </row>
    <row r="154" spans="1:109" x14ac:dyDescent="0.3">
      <c r="A154" s="19" t="s">
        <v>350</v>
      </c>
      <c r="B154" s="16" t="s">
        <v>368</v>
      </c>
      <c r="C154" s="283"/>
      <c r="D154" s="284"/>
      <c r="E154" s="284"/>
      <c r="F154" s="284">
        <v>35</v>
      </c>
      <c r="G154" s="284"/>
      <c r="H154" s="284"/>
      <c r="I154" s="284">
        <v>112</v>
      </c>
      <c r="J154" s="284"/>
      <c r="K154" s="284">
        <v>2</v>
      </c>
      <c r="L154" s="284"/>
      <c r="M154" s="284">
        <v>36</v>
      </c>
      <c r="N154" s="284"/>
      <c r="O154" s="284">
        <v>1</v>
      </c>
      <c r="P154" s="285"/>
      <c r="Q154" s="285"/>
      <c r="R154" s="285"/>
      <c r="S154" s="285"/>
      <c r="T154" s="285">
        <v>37</v>
      </c>
      <c r="U154" s="285"/>
      <c r="V154" s="285"/>
      <c r="W154" s="285">
        <v>1</v>
      </c>
      <c r="X154" s="285">
        <v>129</v>
      </c>
      <c r="Y154" s="285"/>
      <c r="Z154" s="285">
        <v>64</v>
      </c>
      <c r="AA154" s="285"/>
      <c r="AB154" s="285"/>
      <c r="AC154" s="285">
        <v>1</v>
      </c>
      <c r="AD154" s="285"/>
      <c r="AE154" s="285">
        <v>38</v>
      </c>
      <c r="AF154" s="285"/>
      <c r="AG154" s="285">
        <v>1</v>
      </c>
      <c r="AH154" s="286">
        <v>1</v>
      </c>
      <c r="AI154" s="286"/>
      <c r="AJ154" s="286"/>
      <c r="AK154" s="286"/>
      <c r="AL154" s="286">
        <v>38</v>
      </c>
      <c r="AM154" s="286"/>
      <c r="AN154" s="286"/>
      <c r="AO154" s="286">
        <v>2</v>
      </c>
      <c r="AP154" s="286">
        <v>208</v>
      </c>
      <c r="AQ154" s="286">
        <v>64</v>
      </c>
      <c r="AR154" s="286"/>
      <c r="AS154" s="286"/>
      <c r="AT154" s="286">
        <v>1</v>
      </c>
      <c r="AU154" s="286"/>
      <c r="AV154" s="286"/>
      <c r="AW154" s="286">
        <v>37</v>
      </c>
      <c r="AX154" s="286"/>
      <c r="AY154" s="286">
        <v>1</v>
      </c>
      <c r="AZ154" s="286">
        <v>4</v>
      </c>
      <c r="BA154" s="286"/>
      <c r="BB154" s="286"/>
      <c r="BC154" s="286"/>
      <c r="BD154" s="286">
        <v>38</v>
      </c>
      <c r="BE154" s="286">
        <v>1</v>
      </c>
      <c r="BF154" s="286">
        <v>1</v>
      </c>
      <c r="BG154" s="286">
        <v>2</v>
      </c>
      <c r="BH154" s="286">
        <v>214</v>
      </c>
      <c r="BI154" s="286">
        <v>64</v>
      </c>
      <c r="BJ154" s="286"/>
      <c r="BK154" s="286"/>
      <c r="BL154" s="286"/>
      <c r="BM154" s="286">
        <v>1</v>
      </c>
      <c r="BN154" s="286">
        <v>37</v>
      </c>
      <c r="BO154" s="286"/>
      <c r="BP154" s="286"/>
      <c r="BQ154" s="286">
        <v>5</v>
      </c>
      <c r="BR154" s="286"/>
      <c r="BS154" s="286"/>
      <c r="BT154" s="286"/>
      <c r="BU154" s="286">
        <v>7</v>
      </c>
      <c r="BV154" s="286">
        <v>17</v>
      </c>
      <c r="BW154" s="286">
        <v>1</v>
      </c>
      <c r="BX154" s="286"/>
      <c r="BY154" s="286">
        <v>64</v>
      </c>
      <c r="BZ154" s="286"/>
      <c r="CA154" s="286">
        <v>1</v>
      </c>
      <c r="CB154" s="286"/>
      <c r="CC154" s="286"/>
      <c r="CD154" s="286"/>
      <c r="CE154" s="286"/>
      <c r="CF154" s="286">
        <v>1</v>
      </c>
      <c r="CG154" s="286"/>
      <c r="CH154" s="286">
        <v>6</v>
      </c>
      <c r="CI154" s="286"/>
      <c r="CJ154" s="286"/>
      <c r="CK154" s="286"/>
      <c r="CL154" s="286"/>
      <c r="CM154" s="143">
        <f t="shared" si="34"/>
        <v>10</v>
      </c>
      <c r="CN154" s="143">
        <f t="shared" si="35"/>
        <v>0</v>
      </c>
      <c r="CO154" s="143">
        <f t="shared" si="36"/>
        <v>0</v>
      </c>
      <c r="CP154" s="143">
        <f t="shared" si="36"/>
        <v>0</v>
      </c>
      <c r="CQ154" s="143">
        <f t="shared" si="37"/>
        <v>155</v>
      </c>
      <c r="CR154" s="143">
        <f t="shared" si="38"/>
        <v>1</v>
      </c>
      <c r="CS154" s="143">
        <f t="shared" si="39"/>
        <v>2</v>
      </c>
      <c r="CT154" s="143">
        <f t="shared" si="40"/>
        <v>5</v>
      </c>
      <c r="CU154" s="143">
        <f t="shared" si="41"/>
        <v>727</v>
      </c>
      <c r="CV154" s="143">
        <f t="shared" si="42"/>
        <v>0</v>
      </c>
      <c r="CW154" s="143">
        <f t="shared" si="43"/>
        <v>195</v>
      </c>
      <c r="CX154" s="143">
        <f t="shared" si="44"/>
        <v>0</v>
      </c>
      <c r="CY154" s="143">
        <f t="shared" si="44"/>
        <v>0</v>
      </c>
      <c r="CZ154" s="143">
        <f t="shared" si="45"/>
        <v>2</v>
      </c>
      <c r="DA154" s="143">
        <f t="shared" si="46"/>
        <v>1</v>
      </c>
      <c r="DB154" s="143">
        <f t="shared" si="47"/>
        <v>0</v>
      </c>
      <c r="DC154" s="143">
        <f t="shared" si="48"/>
        <v>154</v>
      </c>
      <c r="DD154" s="143">
        <f t="shared" si="49"/>
        <v>0</v>
      </c>
      <c r="DE154" s="201">
        <f t="shared" si="50"/>
        <v>3</v>
      </c>
    </row>
    <row r="155" spans="1:109" x14ac:dyDescent="0.3">
      <c r="A155" s="19" t="s">
        <v>350</v>
      </c>
      <c r="B155" s="16" t="s">
        <v>370</v>
      </c>
      <c r="C155" s="283">
        <v>235</v>
      </c>
      <c r="D155" s="284"/>
      <c r="E155" s="284">
        <v>2</v>
      </c>
      <c r="F155" s="284">
        <v>15</v>
      </c>
      <c r="G155" s="284"/>
      <c r="H155" s="284"/>
      <c r="I155" s="284">
        <v>156</v>
      </c>
      <c r="J155" s="284"/>
      <c r="K155" s="284">
        <v>60</v>
      </c>
      <c r="L155" s="284"/>
      <c r="M155" s="284">
        <v>35</v>
      </c>
      <c r="N155" s="284">
        <v>3</v>
      </c>
      <c r="O155" s="284">
        <v>110</v>
      </c>
      <c r="P155" s="285"/>
      <c r="Q155" s="285"/>
      <c r="R155" s="285"/>
      <c r="S155" s="285"/>
      <c r="T155" s="285">
        <v>7</v>
      </c>
      <c r="U155" s="285"/>
      <c r="V155" s="285"/>
      <c r="W155" s="285">
        <v>3</v>
      </c>
      <c r="X155" s="285">
        <v>154</v>
      </c>
      <c r="Y155" s="285"/>
      <c r="Z155" s="285"/>
      <c r="AA155" s="285"/>
      <c r="AB155" s="285"/>
      <c r="AC155" s="285">
        <v>1</v>
      </c>
      <c r="AD155" s="285"/>
      <c r="AE155" s="285">
        <v>7</v>
      </c>
      <c r="AF155" s="285"/>
      <c r="AG155" s="285">
        <v>63</v>
      </c>
      <c r="AH155" s="286">
        <v>9</v>
      </c>
      <c r="AI155" s="286"/>
      <c r="AJ155" s="286"/>
      <c r="AK155" s="286">
        <v>1</v>
      </c>
      <c r="AL155" s="286">
        <v>10</v>
      </c>
      <c r="AM155" s="286"/>
      <c r="AN155" s="286"/>
      <c r="AO155" s="286">
        <v>5</v>
      </c>
      <c r="AP155" s="286">
        <v>122</v>
      </c>
      <c r="AQ155" s="286"/>
      <c r="AR155" s="286"/>
      <c r="AS155" s="286"/>
      <c r="AT155" s="286">
        <v>4</v>
      </c>
      <c r="AU155" s="286"/>
      <c r="AV155" s="286"/>
      <c r="AW155" s="286">
        <v>25</v>
      </c>
      <c r="AX155" s="286"/>
      <c r="AY155" s="286">
        <v>7</v>
      </c>
      <c r="AZ155" s="286">
        <v>21</v>
      </c>
      <c r="BA155" s="286"/>
      <c r="BB155" s="286"/>
      <c r="BC155" s="286"/>
      <c r="BD155" s="286">
        <v>7</v>
      </c>
      <c r="BE155" s="286">
        <v>1</v>
      </c>
      <c r="BF155" s="286"/>
      <c r="BG155" s="286">
        <v>5</v>
      </c>
      <c r="BH155" s="286">
        <v>117</v>
      </c>
      <c r="BI155" s="286"/>
      <c r="BJ155" s="286"/>
      <c r="BK155" s="286"/>
      <c r="BL155" s="286"/>
      <c r="BM155" s="286"/>
      <c r="BN155" s="286">
        <v>32</v>
      </c>
      <c r="BO155" s="286"/>
      <c r="BP155" s="286"/>
      <c r="BQ155" s="286">
        <v>29</v>
      </c>
      <c r="BR155" s="286"/>
      <c r="BS155" s="286">
        <v>6</v>
      </c>
      <c r="BT155" s="286">
        <v>12</v>
      </c>
      <c r="BU155" s="286">
        <v>6</v>
      </c>
      <c r="BV155" s="286"/>
      <c r="BW155" s="286">
        <v>1</v>
      </c>
      <c r="BX155" s="286">
        <v>6</v>
      </c>
      <c r="BY155" s="286">
        <v>101</v>
      </c>
      <c r="BZ155" s="286"/>
      <c r="CA155" s="286">
        <v>1</v>
      </c>
      <c r="CB155" s="286"/>
      <c r="CC155" s="286"/>
      <c r="CD155" s="286"/>
      <c r="CE155" s="286"/>
      <c r="CF155" s="286"/>
      <c r="CG155" s="286">
        <v>1</v>
      </c>
      <c r="CH155" s="286">
        <v>104</v>
      </c>
      <c r="CI155" s="286"/>
      <c r="CJ155" s="286"/>
      <c r="CK155" s="286"/>
      <c r="CL155" s="286"/>
      <c r="CM155" s="143">
        <f t="shared" si="34"/>
        <v>294</v>
      </c>
      <c r="CN155" s="143">
        <f t="shared" si="35"/>
        <v>0</v>
      </c>
      <c r="CO155" s="143">
        <f t="shared" si="36"/>
        <v>6</v>
      </c>
      <c r="CP155" s="143">
        <f t="shared" si="36"/>
        <v>15</v>
      </c>
      <c r="CQ155" s="143">
        <f t="shared" si="37"/>
        <v>45</v>
      </c>
      <c r="CR155" s="143">
        <f t="shared" si="38"/>
        <v>1</v>
      </c>
      <c r="CS155" s="143">
        <f t="shared" si="39"/>
        <v>1</v>
      </c>
      <c r="CT155" s="143">
        <f t="shared" si="40"/>
        <v>13</v>
      </c>
      <c r="CU155" s="143">
        <f t="shared" si="41"/>
        <v>650</v>
      </c>
      <c r="CV155" s="143">
        <f t="shared" si="42"/>
        <v>0</v>
      </c>
      <c r="CW155" s="143">
        <f t="shared" si="43"/>
        <v>61</v>
      </c>
      <c r="CX155" s="143">
        <f t="shared" si="44"/>
        <v>0</v>
      </c>
      <c r="CY155" s="143">
        <f t="shared" si="44"/>
        <v>0</v>
      </c>
      <c r="CZ155" s="143">
        <f t="shared" si="45"/>
        <v>5</v>
      </c>
      <c r="DA155" s="143">
        <f t="shared" si="46"/>
        <v>0</v>
      </c>
      <c r="DB155" s="143">
        <f t="shared" si="47"/>
        <v>0</v>
      </c>
      <c r="DC155" s="143">
        <f t="shared" si="48"/>
        <v>203</v>
      </c>
      <c r="DD155" s="143">
        <f t="shared" si="49"/>
        <v>3</v>
      </c>
      <c r="DE155" s="201">
        <f t="shared" si="50"/>
        <v>180</v>
      </c>
    </row>
    <row r="156" spans="1:109" x14ac:dyDescent="0.3">
      <c r="A156" s="19" t="s">
        <v>350</v>
      </c>
      <c r="B156" s="16" t="s">
        <v>372</v>
      </c>
      <c r="C156" s="283">
        <v>362</v>
      </c>
      <c r="D156" s="284"/>
      <c r="E156" s="284">
        <v>4</v>
      </c>
      <c r="F156" s="284">
        <v>16</v>
      </c>
      <c r="G156" s="284"/>
      <c r="H156" s="284"/>
      <c r="I156" s="284">
        <v>155</v>
      </c>
      <c r="J156" s="284"/>
      <c r="K156" s="284">
        <v>70</v>
      </c>
      <c r="L156" s="284"/>
      <c r="M156" s="284">
        <v>38</v>
      </c>
      <c r="N156" s="284">
        <v>2</v>
      </c>
      <c r="O156" s="284">
        <v>128</v>
      </c>
      <c r="P156" s="285">
        <v>1</v>
      </c>
      <c r="Q156" s="285"/>
      <c r="R156" s="285"/>
      <c r="S156" s="285">
        <v>15</v>
      </c>
      <c r="T156" s="285">
        <v>8</v>
      </c>
      <c r="U156" s="285"/>
      <c r="V156" s="285">
        <v>1</v>
      </c>
      <c r="W156" s="285">
        <v>2</v>
      </c>
      <c r="X156" s="285">
        <v>221</v>
      </c>
      <c r="Y156" s="285"/>
      <c r="Z156" s="285">
        <v>2</v>
      </c>
      <c r="AA156" s="285"/>
      <c r="AB156" s="285"/>
      <c r="AC156" s="285"/>
      <c r="AD156" s="285"/>
      <c r="AE156" s="285">
        <v>22</v>
      </c>
      <c r="AF156" s="285">
        <v>1</v>
      </c>
      <c r="AG156" s="285">
        <v>54</v>
      </c>
      <c r="AH156" s="286">
        <v>60</v>
      </c>
      <c r="AI156" s="286"/>
      <c r="AJ156" s="286"/>
      <c r="AK156" s="286">
        <v>35</v>
      </c>
      <c r="AL156" s="286">
        <v>31</v>
      </c>
      <c r="AM156" s="286"/>
      <c r="AN156" s="286">
        <v>4</v>
      </c>
      <c r="AO156" s="286">
        <v>4</v>
      </c>
      <c r="AP156" s="286">
        <v>301</v>
      </c>
      <c r="AQ156" s="286">
        <v>7</v>
      </c>
      <c r="AR156" s="286">
        <v>2</v>
      </c>
      <c r="AS156" s="286">
        <v>2</v>
      </c>
      <c r="AT156" s="286">
        <v>12</v>
      </c>
      <c r="AU156" s="286"/>
      <c r="AV156" s="286"/>
      <c r="AW156" s="286">
        <v>81</v>
      </c>
      <c r="AX156" s="286"/>
      <c r="AY156" s="286">
        <v>32</v>
      </c>
      <c r="AZ156" s="286">
        <v>71</v>
      </c>
      <c r="BA156" s="286"/>
      <c r="BB156" s="286"/>
      <c r="BC156" s="286">
        <v>15</v>
      </c>
      <c r="BD156" s="286">
        <v>36</v>
      </c>
      <c r="BE156" s="286">
        <v>1</v>
      </c>
      <c r="BF156" s="286">
        <v>44</v>
      </c>
      <c r="BG156" s="286">
        <v>4</v>
      </c>
      <c r="BH156" s="286">
        <v>221</v>
      </c>
      <c r="BI156" s="286">
        <v>3</v>
      </c>
      <c r="BJ156" s="286"/>
      <c r="BK156" s="286">
        <v>2</v>
      </c>
      <c r="BL156" s="286"/>
      <c r="BM156" s="286"/>
      <c r="BN156" s="286">
        <v>85</v>
      </c>
      <c r="BO156" s="286"/>
      <c r="BP156" s="286">
        <v>18</v>
      </c>
      <c r="BQ156" s="286">
        <v>87</v>
      </c>
      <c r="BR156" s="286"/>
      <c r="BS156" s="286">
        <v>3</v>
      </c>
      <c r="BT156" s="286">
        <v>6</v>
      </c>
      <c r="BU156" s="286">
        <v>16</v>
      </c>
      <c r="BV156" s="286"/>
      <c r="BW156" s="286">
        <v>41</v>
      </c>
      <c r="BX156" s="286">
        <v>8</v>
      </c>
      <c r="BY156" s="286">
        <v>160</v>
      </c>
      <c r="BZ156" s="286">
        <v>3</v>
      </c>
      <c r="CA156" s="286">
        <v>5</v>
      </c>
      <c r="CB156" s="286"/>
      <c r="CC156" s="286"/>
      <c r="CD156" s="286">
        <v>1</v>
      </c>
      <c r="CE156" s="286"/>
      <c r="CF156" s="286"/>
      <c r="CG156" s="286"/>
      <c r="CH156" s="286">
        <v>147</v>
      </c>
      <c r="CI156" s="286"/>
      <c r="CJ156" s="286"/>
      <c r="CK156" s="286"/>
      <c r="CL156" s="286">
        <v>20</v>
      </c>
      <c r="CM156" s="143">
        <f t="shared" si="34"/>
        <v>581</v>
      </c>
      <c r="CN156" s="143">
        <f t="shared" si="35"/>
        <v>0</v>
      </c>
      <c r="CO156" s="143">
        <f t="shared" si="36"/>
        <v>3</v>
      </c>
      <c r="CP156" s="143">
        <f t="shared" si="36"/>
        <v>75</v>
      </c>
      <c r="CQ156" s="143">
        <f t="shared" si="37"/>
        <v>107</v>
      </c>
      <c r="CR156" s="143">
        <f t="shared" si="38"/>
        <v>1</v>
      </c>
      <c r="CS156" s="143">
        <f t="shared" si="39"/>
        <v>90</v>
      </c>
      <c r="CT156" s="143">
        <f t="shared" si="40"/>
        <v>10</v>
      </c>
      <c r="CU156" s="143">
        <f t="shared" si="41"/>
        <v>1058</v>
      </c>
      <c r="CV156" s="143">
        <f t="shared" si="42"/>
        <v>0</v>
      </c>
      <c r="CW156" s="143">
        <f t="shared" si="43"/>
        <v>90</v>
      </c>
      <c r="CX156" s="143">
        <f t="shared" si="44"/>
        <v>2</v>
      </c>
      <c r="CY156" s="143">
        <f t="shared" si="44"/>
        <v>4</v>
      </c>
      <c r="CZ156" s="143">
        <f t="shared" si="45"/>
        <v>13</v>
      </c>
      <c r="DA156" s="143">
        <f t="shared" si="46"/>
        <v>0</v>
      </c>
      <c r="DB156" s="143">
        <f t="shared" si="47"/>
        <v>0</v>
      </c>
      <c r="DC156" s="143">
        <f t="shared" si="48"/>
        <v>373</v>
      </c>
      <c r="DD156" s="143">
        <f t="shared" si="49"/>
        <v>3</v>
      </c>
      <c r="DE156" s="201">
        <f t="shared" si="50"/>
        <v>252</v>
      </c>
    </row>
    <row r="157" spans="1:109" x14ac:dyDescent="0.3">
      <c r="A157" s="19" t="s">
        <v>374</v>
      </c>
      <c r="B157" s="16" t="s">
        <v>378</v>
      </c>
      <c r="C157" s="283"/>
      <c r="D157" s="284">
        <v>1</v>
      </c>
      <c r="E157" s="284">
        <v>12</v>
      </c>
      <c r="F157" s="284">
        <v>10</v>
      </c>
      <c r="G157" s="284"/>
      <c r="H157" s="284">
        <v>1</v>
      </c>
      <c r="I157" s="284">
        <v>22</v>
      </c>
      <c r="J157" s="284"/>
      <c r="K157" s="284">
        <v>4</v>
      </c>
      <c r="L157" s="284"/>
      <c r="M157" s="284">
        <v>31</v>
      </c>
      <c r="N157" s="284">
        <v>23</v>
      </c>
      <c r="O157" s="284">
        <v>13</v>
      </c>
      <c r="P157" s="285">
        <v>2</v>
      </c>
      <c r="Q157" s="285">
        <v>27</v>
      </c>
      <c r="R157" s="285">
        <v>1</v>
      </c>
      <c r="S157" s="285">
        <v>37</v>
      </c>
      <c r="T157" s="285">
        <v>32</v>
      </c>
      <c r="U157" s="285">
        <v>6</v>
      </c>
      <c r="V157" s="285">
        <v>57</v>
      </c>
      <c r="W157" s="285">
        <v>7</v>
      </c>
      <c r="X157" s="285">
        <v>111</v>
      </c>
      <c r="Y157" s="285"/>
      <c r="Z157" s="285">
        <v>165</v>
      </c>
      <c r="AA157" s="285"/>
      <c r="AB157" s="285">
        <v>10</v>
      </c>
      <c r="AC157" s="285">
        <v>43</v>
      </c>
      <c r="AD157" s="285">
        <v>4</v>
      </c>
      <c r="AE157" s="285">
        <v>57</v>
      </c>
      <c r="AF157" s="285">
        <v>24</v>
      </c>
      <c r="AG157" s="285">
        <v>104</v>
      </c>
      <c r="AH157" s="286">
        <v>55</v>
      </c>
      <c r="AI157" s="286">
        <v>56</v>
      </c>
      <c r="AJ157" s="286">
        <v>2</v>
      </c>
      <c r="AK157" s="286">
        <v>78</v>
      </c>
      <c r="AL157" s="286">
        <v>59</v>
      </c>
      <c r="AM157" s="286">
        <v>5</v>
      </c>
      <c r="AN157" s="286">
        <v>17</v>
      </c>
      <c r="AO157" s="286">
        <v>9</v>
      </c>
      <c r="AP157" s="286">
        <v>294</v>
      </c>
      <c r="AQ157" s="286">
        <v>167</v>
      </c>
      <c r="AR157" s="286"/>
      <c r="AS157" s="286">
        <v>11</v>
      </c>
      <c r="AT157" s="286">
        <v>150</v>
      </c>
      <c r="AU157" s="286">
        <v>2</v>
      </c>
      <c r="AV157" s="286"/>
      <c r="AW157" s="286">
        <v>136</v>
      </c>
      <c r="AX157" s="286">
        <v>21</v>
      </c>
      <c r="AY157" s="286">
        <v>158</v>
      </c>
      <c r="AZ157" s="286">
        <v>59</v>
      </c>
      <c r="BA157" s="286">
        <v>50</v>
      </c>
      <c r="BB157" s="286">
        <v>2</v>
      </c>
      <c r="BC157" s="286">
        <v>70</v>
      </c>
      <c r="BD157" s="286">
        <v>47</v>
      </c>
      <c r="BE157" s="286">
        <v>5</v>
      </c>
      <c r="BF157" s="286">
        <v>21</v>
      </c>
      <c r="BG157" s="286">
        <v>8</v>
      </c>
      <c r="BH157" s="286">
        <v>216</v>
      </c>
      <c r="BI157" s="286">
        <v>80</v>
      </c>
      <c r="BJ157" s="286"/>
      <c r="BK157" s="286">
        <v>11</v>
      </c>
      <c r="BL157" s="286">
        <v>148</v>
      </c>
      <c r="BM157" s="286"/>
      <c r="BN157" s="286">
        <v>165</v>
      </c>
      <c r="BO157" s="286">
        <v>20</v>
      </c>
      <c r="BP157" s="286">
        <v>173</v>
      </c>
      <c r="BQ157" s="286">
        <v>13</v>
      </c>
      <c r="BR157" s="286">
        <v>37</v>
      </c>
      <c r="BS157" s="286">
        <v>5</v>
      </c>
      <c r="BT157" s="286">
        <v>65</v>
      </c>
      <c r="BU157" s="286">
        <v>37</v>
      </c>
      <c r="BV157" s="286"/>
      <c r="BW157" s="286">
        <v>36</v>
      </c>
      <c r="BX157" s="286">
        <v>5</v>
      </c>
      <c r="BY157" s="286">
        <v>244</v>
      </c>
      <c r="BZ157" s="286">
        <v>5</v>
      </c>
      <c r="CA157" s="286">
        <v>11</v>
      </c>
      <c r="CB157" s="286"/>
      <c r="CC157" s="286">
        <v>10</v>
      </c>
      <c r="CD157" s="286">
        <v>179</v>
      </c>
      <c r="CE157" s="286"/>
      <c r="CF157" s="286">
        <v>2</v>
      </c>
      <c r="CG157" s="286"/>
      <c r="CH157" s="286">
        <v>77</v>
      </c>
      <c r="CI157" s="286">
        <v>10</v>
      </c>
      <c r="CJ157" s="286">
        <v>6</v>
      </c>
      <c r="CK157" s="286"/>
      <c r="CL157" s="286">
        <v>54</v>
      </c>
      <c r="CM157" s="143">
        <f t="shared" si="34"/>
        <v>129</v>
      </c>
      <c r="CN157" s="143">
        <f t="shared" si="35"/>
        <v>133</v>
      </c>
      <c r="CO157" s="143">
        <f t="shared" si="36"/>
        <v>11</v>
      </c>
      <c r="CP157" s="143">
        <f t="shared" si="36"/>
        <v>262</v>
      </c>
      <c r="CQ157" s="143">
        <f t="shared" si="37"/>
        <v>185</v>
      </c>
      <c r="CR157" s="143">
        <f t="shared" si="38"/>
        <v>16</v>
      </c>
      <c r="CS157" s="143">
        <f t="shared" si="39"/>
        <v>132</v>
      </c>
      <c r="CT157" s="143">
        <f t="shared" si="40"/>
        <v>24</v>
      </c>
      <c r="CU157" s="143">
        <f t="shared" si="41"/>
        <v>887</v>
      </c>
      <c r="CV157" s="143">
        <f t="shared" si="42"/>
        <v>0</v>
      </c>
      <c r="CW157" s="143">
        <f t="shared" si="43"/>
        <v>432</v>
      </c>
      <c r="CX157" s="143">
        <f t="shared" si="44"/>
        <v>0</v>
      </c>
      <c r="CY157" s="143">
        <f t="shared" si="44"/>
        <v>32</v>
      </c>
      <c r="CZ157" s="143">
        <f t="shared" si="45"/>
        <v>520</v>
      </c>
      <c r="DA157" s="143">
        <f t="shared" si="46"/>
        <v>6</v>
      </c>
      <c r="DB157" s="143">
        <f t="shared" si="47"/>
        <v>0</v>
      </c>
      <c r="DC157" s="143">
        <f t="shared" si="48"/>
        <v>472</v>
      </c>
      <c r="DD157" s="143">
        <f t="shared" si="49"/>
        <v>98</v>
      </c>
      <c r="DE157" s="201">
        <f t="shared" si="50"/>
        <v>502</v>
      </c>
    </row>
    <row r="158" spans="1:109" x14ac:dyDescent="0.3">
      <c r="A158" s="19" t="s">
        <v>374</v>
      </c>
      <c r="B158" s="16" t="s">
        <v>379</v>
      </c>
      <c r="C158" s="283"/>
      <c r="D158" s="284"/>
      <c r="E158" s="284"/>
      <c r="F158" s="284">
        <v>6</v>
      </c>
      <c r="G158" s="284"/>
      <c r="H158" s="284">
        <v>1</v>
      </c>
      <c r="I158" s="284">
        <v>8</v>
      </c>
      <c r="J158" s="284"/>
      <c r="K158" s="284"/>
      <c r="L158" s="284"/>
      <c r="M158" s="284"/>
      <c r="N158" s="284"/>
      <c r="O158" s="284">
        <v>2</v>
      </c>
      <c r="P158" s="285"/>
      <c r="Q158" s="285"/>
      <c r="R158" s="285"/>
      <c r="S158" s="285"/>
      <c r="T158" s="285">
        <v>9</v>
      </c>
      <c r="U158" s="285"/>
      <c r="V158" s="285"/>
      <c r="W158" s="285"/>
      <c r="X158" s="285">
        <v>206</v>
      </c>
      <c r="Y158" s="285"/>
      <c r="Z158" s="285"/>
      <c r="AA158" s="285"/>
      <c r="AB158" s="285"/>
      <c r="AC158" s="285"/>
      <c r="AD158" s="285">
        <v>2</v>
      </c>
      <c r="AE158" s="285">
        <v>1</v>
      </c>
      <c r="AF158" s="285"/>
      <c r="AG158" s="285"/>
      <c r="AH158" s="286">
        <v>1</v>
      </c>
      <c r="AI158" s="286"/>
      <c r="AJ158" s="286"/>
      <c r="AK158" s="286">
        <v>9</v>
      </c>
      <c r="AL158" s="286"/>
      <c r="AM158" s="286"/>
      <c r="AN158" s="286"/>
      <c r="AO158" s="286">
        <v>1</v>
      </c>
      <c r="AP158" s="286">
        <v>11</v>
      </c>
      <c r="AQ158" s="286"/>
      <c r="AR158" s="286"/>
      <c r="AS158" s="286">
        <v>2</v>
      </c>
      <c r="AT158" s="286"/>
      <c r="AU158" s="286">
        <v>2</v>
      </c>
      <c r="AV158" s="286"/>
      <c r="AW158" s="286">
        <v>2</v>
      </c>
      <c r="AX158" s="286"/>
      <c r="AY158" s="286">
        <v>3</v>
      </c>
      <c r="AZ158" s="286"/>
      <c r="BA158" s="286"/>
      <c r="BB158" s="286"/>
      <c r="BC158" s="286"/>
      <c r="BD158" s="286">
        <v>2</v>
      </c>
      <c r="BE158" s="286"/>
      <c r="BF158" s="286"/>
      <c r="BG158" s="286"/>
      <c r="BH158" s="286">
        <v>9</v>
      </c>
      <c r="BI158" s="286"/>
      <c r="BJ158" s="286"/>
      <c r="BK158" s="286"/>
      <c r="BL158" s="286"/>
      <c r="BM158" s="286"/>
      <c r="BN158" s="286">
        <v>2</v>
      </c>
      <c r="BO158" s="286"/>
      <c r="BP158" s="286">
        <v>18</v>
      </c>
      <c r="BQ158" s="286">
        <v>6</v>
      </c>
      <c r="BR158" s="286"/>
      <c r="BS158" s="286"/>
      <c r="BT158" s="286">
        <v>19</v>
      </c>
      <c r="BU158" s="286">
        <v>55</v>
      </c>
      <c r="BV158" s="286"/>
      <c r="BW158" s="286">
        <v>6</v>
      </c>
      <c r="BX158" s="286"/>
      <c r="BY158" s="286">
        <v>9</v>
      </c>
      <c r="BZ158" s="286">
        <v>2</v>
      </c>
      <c r="CA158" s="286">
        <v>1</v>
      </c>
      <c r="CB158" s="286"/>
      <c r="CC158" s="286">
        <v>20</v>
      </c>
      <c r="CD158" s="286"/>
      <c r="CE158" s="286"/>
      <c r="CF158" s="286"/>
      <c r="CG158" s="286"/>
      <c r="CH158" s="286">
        <v>2</v>
      </c>
      <c r="CI158" s="286">
        <v>2</v>
      </c>
      <c r="CJ158" s="286"/>
      <c r="CK158" s="286"/>
      <c r="CL158" s="286">
        <v>81</v>
      </c>
      <c r="CM158" s="143">
        <f t="shared" si="34"/>
        <v>7</v>
      </c>
      <c r="CN158" s="143">
        <f t="shared" si="35"/>
        <v>0</v>
      </c>
      <c r="CO158" s="143">
        <f t="shared" si="36"/>
        <v>0</v>
      </c>
      <c r="CP158" s="143">
        <f t="shared" si="36"/>
        <v>28</v>
      </c>
      <c r="CQ158" s="143">
        <f t="shared" si="37"/>
        <v>72</v>
      </c>
      <c r="CR158" s="143">
        <f t="shared" si="38"/>
        <v>0</v>
      </c>
      <c r="CS158" s="143">
        <f t="shared" si="39"/>
        <v>7</v>
      </c>
      <c r="CT158" s="143">
        <f t="shared" si="40"/>
        <v>1</v>
      </c>
      <c r="CU158" s="143">
        <f t="shared" si="41"/>
        <v>243</v>
      </c>
      <c r="CV158" s="143">
        <f t="shared" si="42"/>
        <v>0</v>
      </c>
      <c r="CW158" s="143">
        <f t="shared" si="43"/>
        <v>3</v>
      </c>
      <c r="CX158" s="143">
        <f t="shared" si="44"/>
        <v>0</v>
      </c>
      <c r="CY158" s="143">
        <f t="shared" si="44"/>
        <v>2</v>
      </c>
      <c r="CZ158" s="143">
        <f t="shared" si="45"/>
        <v>0</v>
      </c>
      <c r="DA158" s="143">
        <f t="shared" si="46"/>
        <v>4</v>
      </c>
      <c r="DB158" s="143">
        <f t="shared" si="47"/>
        <v>0</v>
      </c>
      <c r="DC158" s="143">
        <f t="shared" si="48"/>
        <v>7</v>
      </c>
      <c r="DD158" s="143">
        <f t="shared" si="49"/>
        <v>2</v>
      </c>
      <c r="DE158" s="201">
        <f t="shared" si="50"/>
        <v>104</v>
      </c>
    </row>
    <row r="159" spans="1:109" x14ac:dyDescent="0.3">
      <c r="A159" s="19" t="s">
        <v>374</v>
      </c>
      <c r="B159" s="16" t="s">
        <v>383</v>
      </c>
      <c r="C159" s="283">
        <v>311</v>
      </c>
      <c r="D159" s="284"/>
      <c r="E159" s="284">
        <v>10</v>
      </c>
      <c r="F159" s="284">
        <v>3</v>
      </c>
      <c r="G159" s="284"/>
      <c r="H159" s="284"/>
      <c r="I159" s="284">
        <v>13</v>
      </c>
      <c r="J159" s="284"/>
      <c r="K159" s="284">
        <v>132</v>
      </c>
      <c r="L159" s="284"/>
      <c r="M159" s="284">
        <v>1</v>
      </c>
      <c r="N159" s="284"/>
      <c r="O159" s="284">
        <v>56</v>
      </c>
      <c r="P159" s="285">
        <v>127</v>
      </c>
      <c r="Q159" s="285">
        <v>1</v>
      </c>
      <c r="R159" s="285"/>
      <c r="S159" s="285"/>
      <c r="T159" s="285">
        <v>6</v>
      </c>
      <c r="U159" s="285"/>
      <c r="V159" s="285">
        <v>5</v>
      </c>
      <c r="W159" s="285">
        <v>3</v>
      </c>
      <c r="X159" s="285">
        <v>267</v>
      </c>
      <c r="Y159" s="285"/>
      <c r="Z159" s="285">
        <v>73</v>
      </c>
      <c r="AA159" s="285"/>
      <c r="AB159" s="285">
        <v>7</v>
      </c>
      <c r="AC159" s="285"/>
      <c r="AD159" s="285">
        <v>2</v>
      </c>
      <c r="AE159" s="285">
        <v>10</v>
      </c>
      <c r="AF159" s="285">
        <v>2</v>
      </c>
      <c r="AG159" s="285">
        <v>14</v>
      </c>
      <c r="AH159" s="286">
        <v>159</v>
      </c>
      <c r="AI159" s="286">
        <v>4</v>
      </c>
      <c r="AJ159" s="286"/>
      <c r="AK159" s="286"/>
      <c r="AL159" s="286">
        <v>37</v>
      </c>
      <c r="AM159" s="286"/>
      <c r="AN159" s="286">
        <v>4</v>
      </c>
      <c r="AO159" s="286">
        <v>2</v>
      </c>
      <c r="AP159" s="286">
        <v>36</v>
      </c>
      <c r="AQ159" s="286">
        <v>74</v>
      </c>
      <c r="AR159" s="286"/>
      <c r="AS159" s="286">
        <v>2</v>
      </c>
      <c r="AT159" s="286">
        <v>8</v>
      </c>
      <c r="AU159" s="286">
        <v>3</v>
      </c>
      <c r="AV159" s="286"/>
      <c r="AW159" s="286">
        <v>15</v>
      </c>
      <c r="AX159" s="286">
        <v>2</v>
      </c>
      <c r="AY159" s="286">
        <v>28</v>
      </c>
      <c r="AZ159" s="286">
        <v>160</v>
      </c>
      <c r="BA159" s="286">
        <v>28</v>
      </c>
      <c r="BB159" s="286"/>
      <c r="BC159" s="286">
        <v>24</v>
      </c>
      <c r="BD159" s="286">
        <v>47</v>
      </c>
      <c r="BE159" s="286"/>
      <c r="BF159" s="286">
        <v>4</v>
      </c>
      <c r="BG159" s="286">
        <v>4</v>
      </c>
      <c r="BH159" s="286">
        <v>23</v>
      </c>
      <c r="BI159" s="286">
        <v>60</v>
      </c>
      <c r="BJ159" s="286"/>
      <c r="BK159" s="286">
        <v>2</v>
      </c>
      <c r="BL159" s="286">
        <v>15</v>
      </c>
      <c r="BM159" s="286">
        <v>1</v>
      </c>
      <c r="BN159" s="286">
        <v>15</v>
      </c>
      <c r="BO159" s="286">
        <v>15</v>
      </c>
      <c r="BP159" s="286">
        <v>25</v>
      </c>
      <c r="BQ159" s="286">
        <v>27</v>
      </c>
      <c r="BR159" s="286">
        <v>28</v>
      </c>
      <c r="BS159" s="286">
        <v>2</v>
      </c>
      <c r="BT159" s="286">
        <v>24</v>
      </c>
      <c r="BU159" s="286">
        <v>30</v>
      </c>
      <c r="BV159" s="286"/>
      <c r="BW159" s="286">
        <v>112</v>
      </c>
      <c r="BX159" s="286">
        <v>7</v>
      </c>
      <c r="BY159" s="286">
        <v>45</v>
      </c>
      <c r="BZ159" s="286">
        <v>2</v>
      </c>
      <c r="CA159" s="286">
        <v>25</v>
      </c>
      <c r="CB159" s="286"/>
      <c r="CC159" s="286">
        <v>4</v>
      </c>
      <c r="CD159" s="286">
        <v>28</v>
      </c>
      <c r="CE159" s="286"/>
      <c r="CF159" s="286">
        <v>5</v>
      </c>
      <c r="CG159" s="286">
        <v>24</v>
      </c>
      <c r="CH159" s="286">
        <v>14</v>
      </c>
      <c r="CI159" s="286">
        <v>1</v>
      </c>
      <c r="CJ159" s="286"/>
      <c r="CK159" s="286"/>
      <c r="CL159" s="286">
        <v>6</v>
      </c>
      <c r="CM159" s="143">
        <f t="shared" si="34"/>
        <v>784</v>
      </c>
      <c r="CN159" s="143">
        <f t="shared" si="35"/>
        <v>33</v>
      </c>
      <c r="CO159" s="143">
        <f t="shared" si="36"/>
        <v>2</v>
      </c>
      <c r="CP159" s="143">
        <f t="shared" si="36"/>
        <v>58</v>
      </c>
      <c r="CQ159" s="143">
        <f t="shared" si="37"/>
        <v>123</v>
      </c>
      <c r="CR159" s="143">
        <f t="shared" si="38"/>
        <v>0</v>
      </c>
      <c r="CS159" s="143">
        <f t="shared" si="39"/>
        <v>125</v>
      </c>
      <c r="CT159" s="143">
        <f t="shared" si="40"/>
        <v>9</v>
      </c>
      <c r="CU159" s="143">
        <f t="shared" si="41"/>
        <v>384</v>
      </c>
      <c r="CV159" s="143">
        <f t="shared" si="42"/>
        <v>0</v>
      </c>
      <c r="CW159" s="143">
        <f t="shared" si="43"/>
        <v>366</v>
      </c>
      <c r="CX159" s="143">
        <f t="shared" si="44"/>
        <v>0</v>
      </c>
      <c r="CY159" s="143">
        <f t="shared" si="44"/>
        <v>11</v>
      </c>
      <c r="CZ159" s="143">
        <f t="shared" si="45"/>
        <v>51</v>
      </c>
      <c r="DA159" s="143">
        <f t="shared" si="46"/>
        <v>6</v>
      </c>
      <c r="DB159" s="143">
        <f t="shared" si="47"/>
        <v>0</v>
      </c>
      <c r="DC159" s="143">
        <f t="shared" si="48"/>
        <v>55</v>
      </c>
      <c r="DD159" s="143">
        <f t="shared" si="49"/>
        <v>20</v>
      </c>
      <c r="DE159" s="201">
        <f t="shared" si="50"/>
        <v>129</v>
      </c>
    </row>
    <row r="160" spans="1:109" x14ac:dyDescent="0.3">
      <c r="A160" s="19" t="s">
        <v>374</v>
      </c>
      <c r="B160" s="16" t="s">
        <v>384</v>
      </c>
      <c r="C160" s="283">
        <v>377</v>
      </c>
      <c r="D160" s="284"/>
      <c r="E160" s="284">
        <v>9</v>
      </c>
      <c r="F160" s="284">
        <v>2</v>
      </c>
      <c r="G160" s="284"/>
      <c r="H160" s="284"/>
      <c r="I160" s="284">
        <v>8</v>
      </c>
      <c r="J160" s="284"/>
      <c r="K160" s="284">
        <v>133</v>
      </c>
      <c r="L160" s="284"/>
      <c r="M160" s="284"/>
      <c r="N160" s="284">
        <v>4</v>
      </c>
      <c r="O160" s="284">
        <v>56</v>
      </c>
      <c r="P160" s="285">
        <v>1</v>
      </c>
      <c r="Q160" s="285">
        <v>1</v>
      </c>
      <c r="R160" s="285"/>
      <c r="S160" s="285"/>
      <c r="T160" s="285">
        <v>2</v>
      </c>
      <c r="U160" s="285"/>
      <c r="V160" s="285">
        <v>9</v>
      </c>
      <c r="W160" s="285">
        <v>1</v>
      </c>
      <c r="X160" s="285">
        <v>11</v>
      </c>
      <c r="Y160" s="285"/>
      <c r="Z160" s="285">
        <v>36</v>
      </c>
      <c r="AA160" s="285"/>
      <c r="AB160" s="285">
        <v>25</v>
      </c>
      <c r="AC160" s="285">
        <v>1</v>
      </c>
      <c r="AD160" s="285">
        <v>2</v>
      </c>
      <c r="AE160" s="285">
        <v>4</v>
      </c>
      <c r="AF160" s="285">
        <v>2</v>
      </c>
      <c r="AG160" s="285">
        <v>22</v>
      </c>
      <c r="AH160" s="286">
        <v>63</v>
      </c>
      <c r="AI160" s="286">
        <v>11</v>
      </c>
      <c r="AJ160" s="286"/>
      <c r="AK160" s="286"/>
      <c r="AL160" s="286">
        <v>1</v>
      </c>
      <c r="AM160" s="286"/>
      <c r="AN160" s="286">
        <v>10</v>
      </c>
      <c r="AO160" s="286">
        <v>1</v>
      </c>
      <c r="AP160" s="286">
        <v>30</v>
      </c>
      <c r="AQ160" s="286">
        <v>44</v>
      </c>
      <c r="AR160" s="286"/>
      <c r="AS160" s="286">
        <v>2</v>
      </c>
      <c r="AT160" s="286">
        <v>25</v>
      </c>
      <c r="AU160" s="286">
        <v>2</v>
      </c>
      <c r="AV160" s="286"/>
      <c r="AW160" s="286">
        <v>26</v>
      </c>
      <c r="AX160" s="286">
        <v>2</v>
      </c>
      <c r="AY160" s="286">
        <v>83</v>
      </c>
      <c r="AZ160" s="286">
        <v>63</v>
      </c>
      <c r="BA160" s="286">
        <v>11</v>
      </c>
      <c r="BB160" s="286"/>
      <c r="BC160" s="286"/>
      <c r="BD160" s="286">
        <v>3</v>
      </c>
      <c r="BE160" s="286"/>
      <c r="BF160" s="286">
        <v>9</v>
      </c>
      <c r="BG160" s="286"/>
      <c r="BH160" s="286">
        <v>20</v>
      </c>
      <c r="BI160" s="286">
        <v>24</v>
      </c>
      <c r="BJ160" s="286"/>
      <c r="BK160" s="286">
        <v>2</v>
      </c>
      <c r="BL160" s="286">
        <v>31</v>
      </c>
      <c r="BM160" s="286"/>
      <c r="BN160" s="286">
        <v>25</v>
      </c>
      <c r="BO160" s="286">
        <v>2</v>
      </c>
      <c r="BP160" s="286">
        <v>51</v>
      </c>
      <c r="BQ160" s="286">
        <v>15</v>
      </c>
      <c r="BR160" s="286">
        <v>11</v>
      </c>
      <c r="BS160" s="286"/>
      <c r="BT160" s="286"/>
      <c r="BU160" s="286">
        <v>8</v>
      </c>
      <c r="BV160" s="286"/>
      <c r="BW160" s="286">
        <v>31</v>
      </c>
      <c r="BX160" s="286"/>
      <c r="BY160" s="286">
        <v>26</v>
      </c>
      <c r="BZ160" s="286">
        <v>2</v>
      </c>
      <c r="CA160" s="286">
        <v>14</v>
      </c>
      <c r="CB160" s="286"/>
      <c r="CC160" s="286">
        <v>9</v>
      </c>
      <c r="CD160" s="286">
        <v>45</v>
      </c>
      <c r="CE160" s="286"/>
      <c r="CF160" s="286"/>
      <c r="CG160" s="286">
        <v>44</v>
      </c>
      <c r="CH160" s="286">
        <v>1</v>
      </c>
      <c r="CI160" s="286">
        <v>1</v>
      </c>
      <c r="CJ160" s="286"/>
      <c r="CK160" s="286"/>
      <c r="CL160" s="286">
        <v>37</v>
      </c>
      <c r="CM160" s="143">
        <f t="shared" si="34"/>
        <v>519</v>
      </c>
      <c r="CN160" s="143">
        <f t="shared" si="35"/>
        <v>23</v>
      </c>
      <c r="CO160" s="143">
        <f t="shared" si="36"/>
        <v>0</v>
      </c>
      <c r="CP160" s="143">
        <f t="shared" si="36"/>
        <v>9</v>
      </c>
      <c r="CQ160" s="143">
        <f t="shared" si="37"/>
        <v>16</v>
      </c>
      <c r="CR160" s="143">
        <f t="shared" si="38"/>
        <v>0</v>
      </c>
      <c r="CS160" s="143">
        <f t="shared" si="39"/>
        <v>59</v>
      </c>
      <c r="CT160" s="143">
        <f t="shared" si="40"/>
        <v>2</v>
      </c>
      <c r="CU160" s="143">
        <f t="shared" si="41"/>
        <v>95</v>
      </c>
      <c r="CV160" s="143">
        <f t="shared" si="42"/>
        <v>0</v>
      </c>
      <c r="CW160" s="143">
        <f t="shared" si="43"/>
        <v>253</v>
      </c>
      <c r="CX160" s="143">
        <f t="shared" si="44"/>
        <v>0</v>
      </c>
      <c r="CY160" s="143">
        <f t="shared" si="44"/>
        <v>29</v>
      </c>
      <c r="CZ160" s="143">
        <f t="shared" si="45"/>
        <v>102</v>
      </c>
      <c r="DA160" s="143">
        <f t="shared" si="46"/>
        <v>4</v>
      </c>
      <c r="DB160" s="143">
        <f t="shared" si="47"/>
        <v>0</v>
      </c>
      <c r="DC160" s="143">
        <f t="shared" si="48"/>
        <v>56</v>
      </c>
      <c r="DD160" s="143">
        <f t="shared" si="49"/>
        <v>11</v>
      </c>
      <c r="DE160" s="201">
        <f t="shared" si="50"/>
        <v>249</v>
      </c>
    </row>
    <row r="161" spans="1:109" x14ac:dyDescent="0.3">
      <c r="A161" s="19" t="s">
        <v>374</v>
      </c>
      <c r="B161" s="16" t="s">
        <v>386</v>
      </c>
      <c r="C161" s="283">
        <v>476</v>
      </c>
      <c r="D161" s="284"/>
      <c r="E161" s="284">
        <v>30</v>
      </c>
      <c r="F161" s="284">
        <v>2</v>
      </c>
      <c r="G161" s="284"/>
      <c r="H161" s="284"/>
      <c r="I161" s="284">
        <v>7</v>
      </c>
      <c r="J161" s="284"/>
      <c r="K161" s="284">
        <v>153</v>
      </c>
      <c r="L161" s="284"/>
      <c r="M161" s="284">
        <v>1</v>
      </c>
      <c r="N161" s="284">
        <v>24</v>
      </c>
      <c r="O161" s="284">
        <v>79</v>
      </c>
      <c r="P161" s="285">
        <v>146</v>
      </c>
      <c r="Q161" s="285">
        <v>1</v>
      </c>
      <c r="R161" s="285"/>
      <c r="S161" s="285">
        <v>8</v>
      </c>
      <c r="T161" s="285">
        <v>3</v>
      </c>
      <c r="U161" s="285"/>
      <c r="V161" s="285">
        <v>9</v>
      </c>
      <c r="W161" s="285">
        <v>7</v>
      </c>
      <c r="X161" s="285">
        <v>16</v>
      </c>
      <c r="Y161" s="285"/>
      <c r="Z161" s="285">
        <v>85</v>
      </c>
      <c r="AA161" s="285"/>
      <c r="AB161" s="285">
        <v>17</v>
      </c>
      <c r="AC161" s="285">
        <v>6</v>
      </c>
      <c r="AD161" s="285">
        <v>2</v>
      </c>
      <c r="AE161" s="285">
        <v>8</v>
      </c>
      <c r="AF161" s="285">
        <v>2</v>
      </c>
      <c r="AG161" s="285">
        <v>22</v>
      </c>
      <c r="AH161" s="286">
        <v>218</v>
      </c>
      <c r="AI161" s="286">
        <v>7</v>
      </c>
      <c r="AJ161" s="286"/>
      <c r="AK161" s="286">
        <v>11</v>
      </c>
      <c r="AL161" s="286">
        <v>13</v>
      </c>
      <c r="AM161" s="286"/>
      <c r="AN161" s="286">
        <v>7</v>
      </c>
      <c r="AO161" s="286">
        <v>3</v>
      </c>
      <c r="AP161" s="286">
        <v>44</v>
      </c>
      <c r="AQ161" s="286">
        <v>88</v>
      </c>
      <c r="AR161" s="286"/>
      <c r="AS161" s="286">
        <v>2</v>
      </c>
      <c r="AT161" s="286">
        <v>20</v>
      </c>
      <c r="AU161" s="286">
        <v>2</v>
      </c>
      <c r="AV161" s="286"/>
      <c r="AW161" s="286">
        <v>21</v>
      </c>
      <c r="AX161" s="286">
        <v>2</v>
      </c>
      <c r="AY161" s="286">
        <v>34</v>
      </c>
      <c r="AZ161" s="286">
        <v>219</v>
      </c>
      <c r="BA161" s="286">
        <v>7</v>
      </c>
      <c r="BB161" s="286"/>
      <c r="BC161" s="286">
        <v>12</v>
      </c>
      <c r="BD161" s="286">
        <v>19</v>
      </c>
      <c r="BE161" s="286"/>
      <c r="BF161" s="286">
        <v>7</v>
      </c>
      <c r="BG161" s="286"/>
      <c r="BH161" s="286">
        <v>28</v>
      </c>
      <c r="BI161" s="286">
        <v>52</v>
      </c>
      <c r="BJ161" s="286"/>
      <c r="BK161" s="286">
        <v>2</v>
      </c>
      <c r="BL161" s="286">
        <v>26</v>
      </c>
      <c r="BM161" s="286"/>
      <c r="BN161" s="286">
        <v>21</v>
      </c>
      <c r="BO161" s="286">
        <v>2</v>
      </c>
      <c r="BP161" s="286">
        <v>30</v>
      </c>
      <c r="BQ161" s="286">
        <v>176</v>
      </c>
      <c r="BR161" s="286">
        <v>7</v>
      </c>
      <c r="BS161" s="286"/>
      <c r="BT161" s="286">
        <v>3</v>
      </c>
      <c r="BU161" s="286">
        <v>21</v>
      </c>
      <c r="BV161" s="286"/>
      <c r="BW161" s="286">
        <v>55</v>
      </c>
      <c r="BX161" s="286">
        <v>2</v>
      </c>
      <c r="BY161" s="286">
        <v>36</v>
      </c>
      <c r="BZ161" s="286">
        <v>6</v>
      </c>
      <c r="CA161" s="286">
        <v>35</v>
      </c>
      <c r="CB161" s="286"/>
      <c r="CC161" s="286">
        <v>6</v>
      </c>
      <c r="CD161" s="286">
        <v>39</v>
      </c>
      <c r="CE161" s="286"/>
      <c r="CF161" s="286">
        <v>2</v>
      </c>
      <c r="CG161" s="286"/>
      <c r="CH161" s="286">
        <v>18</v>
      </c>
      <c r="CI161" s="286">
        <v>50</v>
      </c>
      <c r="CJ161" s="286">
        <v>1</v>
      </c>
      <c r="CK161" s="286"/>
      <c r="CL161" s="286">
        <v>32</v>
      </c>
      <c r="CM161" s="143">
        <f t="shared" si="34"/>
        <v>1235</v>
      </c>
      <c r="CN161" s="143">
        <f t="shared" si="35"/>
        <v>15</v>
      </c>
      <c r="CO161" s="143">
        <f t="shared" si="36"/>
        <v>0</v>
      </c>
      <c r="CP161" s="143">
        <f t="shared" si="36"/>
        <v>64</v>
      </c>
      <c r="CQ161" s="143">
        <f t="shared" si="37"/>
        <v>58</v>
      </c>
      <c r="CR161" s="143">
        <f t="shared" si="38"/>
        <v>0</v>
      </c>
      <c r="CS161" s="143">
        <f t="shared" si="39"/>
        <v>78</v>
      </c>
      <c r="CT161" s="143">
        <f t="shared" si="40"/>
        <v>10</v>
      </c>
      <c r="CU161" s="143">
        <f t="shared" si="41"/>
        <v>131</v>
      </c>
      <c r="CV161" s="143">
        <f t="shared" si="42"/>
        <v>0</v>
      </c>
      <c r="CW161" s="143">
        <f t="shared" si="43"/>
        <v>419</v>
      </c>
      <c r="CX161" s="143">
        <f t="shared" si="44"/>
        <v>0</v>
      </c>
      <c r="CY161" s="143">
        <f t="shared" si="44"/>
        <v>21</v>
      </c>
      <c r="CZ161" s="143">
        <f t="shared" si="45"/>
        <v>91</v>
      </c>
      <c r="DA161" s="143">
        <f t="shared" si="46"/>
        <v>4</v>
      </c>
      <c r="DB161" s="143">
        <f t="shared" si="47"/>
        <v>0</v>
      </c>
      <c r="DC161" s="143">
        <f t="shared" si="48"/>
        <v>70</v>
      </c>
      <c r="DD161" s="143">
        <f t="shared" si="49"/>
        <v>80</v>
      </c>
      <c r="DE161" s="201">
        <f t="shared" si="50"/>
        <v>197</v>
      </c>
    </row>
    <row r="162" spans="1:109" x14ac:dyDescent="0.3">
      <c r="A162" s="19" t="s">
        <v>374</v>
      </c>
      <c r="B162" s="16" t="s">
        <v>388</v>
      </c>
      <c r="C162" s="283">
        <v>523</v>
      </c>
      <c r="D162" s="284"/>
      <c r="E162" s="284">
        <v>94</v>
      </c>
      <c r="F162" s="284">
        <v>5</v>
      </c>
      <c r="G162" s="284"/>
      <c r="H162" s="284"/>
      <c r="I162" s="284">
        <v>5</v>
      </c>
      <c r="J162" s="284"/>
      <c r="K162" s="284">
        <v>335</v>
      </c>
      <c r="L162" s="284"/>
      <c r="M162" s="284">
        <v>26</v>
      </c>
      <c r="N162" s="284">
        <v>81</v>
      </c>
      <c r="O162" s="284">
        <v>111</v>
      </c>
      <c r="P162" s="285">
        <v>363</v>
      </c>
      <c r="Q162" s="285">
        <v>1</v>
      </c>
      <c r="R162" s="285"/>
      <c r="S162" s="285">
        <v>15</v>
      </c>
      <c r="T162" s="285">
        <v>5</v>
      </c>
      <c r="U162" s="285">
        <v>7</v>
      </c>
      <c r="V162" s="285">
        <v>12</v>
      </c>
      <c r="W162" s="285">
        <v>1</v>
      </c>
      <c r="X162" s="285">
        <v>12</v>
      </c>
      <c r="Y162" s="285"/>
      <c r="Z162" s="285">
        <v>290</v>
      </c>
      <c r="AA162" s="285"/>
      <c r="AB162" s="285">
        <v>7</v>
      </c>
      <c r="AC162" s="285">
        <v>4</v>
      </c>
      <c r="AD162" s="285">
        <v>2</v>
      </c>
      <c r="AE162" s="285">
        <v>24</v>
      </c>
      <c r="AF162" s="285">
        <v>15</v>
      </c>
      <c r="AG162" s="285">
        <v>59</v>
      </c>
      <c r="AH162" s="286">
        <v>358</v>
      </c>
      <c r="AI162" s="286"/>
      <c r="AJ162" s="286"/>
      <c r="AK162" s="286">
        <v>22</v>
      </c>
      <c r="AL162" s="286">
        <v>17</v>
      </c>
      <c r="AM162" s="286">
        <v>7</v>
      </c>
      <c r="AN162" s="286">
        <v>13</v>
      </c>
      <c r="AO162" s="286">
        <v>2</v>
      </c>
      <c r="AP162" s="286">
        <v>67</v>
      </c>
      <c r="AQ162" s="286">
        <v>294</v>
      </c>
      <c r="AR162" s="286"/>
      <c r="AS162" s="286">
        <v>2</v>
      </c>
      <c r="AT162" s="286">
        <v>7</v>
      </c>
      <c r="AU162" s="286">
        <v>1</v>
      </c>
      <c r="AV162" s="286"/>
      <c r="AW162" s="286">
        <v>31</v>
      </c>
      <c r="AX162" s="286">
        <v>2</v>
      </c>
      <c r="AY162" s="286">
        <v>59</v>
      </c>
      <c r="AZ162" s="286">
        <v>368</v>
      </c>
      <c r="BA162" s="286">
        <v>2</v>
      </c>
      <c r="BB162" s="286"/>
      <c r="BC162" s="286">
        <v>23</v>
      </c>
      <c r="BD162" s="286">
        <v>15</v>
      </c>
      <c r="BE162" s="286">
        <v>7</v>
      </c>
      <c r="BF162" s="286">
        <v>13</v>
      </c>
      <c r="BG162" s="286">
        <v>2</v>
      </c>
      <c r="BH162" s="286">
        <v>66</v>
      </c>
      <c r="BI162" s="286">
        <v>290</v>
      </c>
      <c r="BJ162" s="286"/>
      <c r="BK162" s="286">
        <v>2</v>
      </c>
      <c r="BL162" s="286">
        <v>7</v>
      </c>
      <c r="BM162" s="286"/>
      <c r="BN162" s="286">
        <v>30</v>
      </c>
      <c r="BO162" s="286">
        <v>2</v>
      </c>
      <c r="BP162" s="286">
        <v>44</v>
      </c>
      <c r="BQ162" s="286">
        <v>363</v>
      </c>
      <c r="BR162" s="286">
        <v>3</v>
      </c>
      <c r="BS162" s="286"/>
      <c r="BT162" s="286">
        <v>9</v>
      </c>
      <c r="BU162" s="286">
        <v>32</v>
      </c>
      <c r="BV162" s="286"/>
      <c r="BW162" s="286">
        <v>18</v>
      </c>
      <c r="BX162" s="286">
        <v>3</v>
      </c>
      <c r="BY162" s="286">
        <v>13</v>
      </c>
      <c r="BZ162" s="286">
        <v>15</v>
      </c>
      <c r="CA162" s="286">
        <v>295</v>
      </c>
      <c r="CB162" s="286"/>
      <c r="CC162" s="286">
        <v>2</v>
      </c>
      <c r="CD162" s="286">
        <v>21</v>
      </c>
      <c r="CE162" s="286"/>
      <c r="CF162" s="286">
        <v>1</v>
      </c>
      <c r="CG162" s="286"/>
      <c r="CH162" s="286">
        <v>16</v>
      </c>
      <c r="CI162" s="286">
        <v>1</v>
      </c>
      <c r="CJ162" s="286">
        <v>1</v>
      </c>
      <c r="CK162" s="286"/>
      <c r="CL162" s="286">
        <v>63</v>
      </c>
      <c r="CM162" s="143">
        <f t="shared" si="34"/>
        <v>1975</v>
      </c>
      <c r="CN162" s="143">
        <f t="shared" si="35"/>
        <v>3</v>
      </c>
      <c r="CO162" s="143">
        <f t="shared" si="36"/>
        <v>0</v>
      </c>
      <c r="CP162" s="143">
        <f t="shared" si="36"/>
        <v>163</v>
      </c>
      <c r="CQ162" s="143">
        <f t="shared" si="37"/>
        <v>74</v>
      </c>
      <c r="CR162" s="143">
        <f t="shared" si="38"/>
        <v>21</v>
      </c>
      <c r="CS162" s="143">
        <f t="shared" si="39"/>
        <v>56</v>
      </c>
      <c r="CT162" s="143">
        <f t="shared" si="40"/>
        <v>5</v>
      </c>
      <c r="CU162" s="143">
        <f t="shared" si="41"/>
        <v>163</v>
      </c>
      <c r="CV162" s="143">
        <f t="shared" si="42"/>
        <v>0</v>
      </c>
      <c r="CW162" s="143">
        <f t="shared" si="43"/>
        <v>1519</v>
      </c>
      <c r="CX162" s="143">
        <f t="shared" si="44"/>
        <v>0</v>
      </c>
      <c r="CY162" s="143">
        <f t="shared" si="44"/>
        <v>11</v>
      </c>
      <c r="CZ162" s="143">
        <f t="shared" si="45"/>
        <v>39</v>
      </c>
      <c r="DA162" s="143">
        <f t="shared" si="46"/>
        <v>3</v>
      </c>
      <c r="DB162" s="143">
        <f t="shared" si="47"/>
        <v>0</v>
      </c>
      <c r="DC162" s="143">
        <f t="shared" si="48"/>
        <v>128</v>
      </c>
      <c r="DD162" s="143">
        <f t="shared" si="49"/>
        <v>101</v>
      </c>
      <c r="DE162" s="201">
        <f t="shared" si="50"/>
        <v>336</v>
      </c>
    </row>
    <row r="163" spans="1:109" x14ac:dyDescent="0.3">
      <c r="A163" s="19" t="s">
        <v>374</v>
      </c>
      <c r="B163" s="16" t="s">
        <v>390</v>
      </c>
      <c r="C163" s="283">
        <v>121</v>
      </c>
      <c r="D163" s="284">
        <v>3</v>
      </c>
      <c r="E163" s="284">
        <v>30</v>
      </c>
      <c r="F163" s="284">
        <v>4</v>
      </c>
      <c r="G163" s="284"/>
      <c r="H163" s="284">
        <v>16</v>
      </c>
      <c r="I163" s="284">
        <v>3</v>
      </c>
      <c r="J163" s="284"/>
      <c r="K163" s="284">
        <v>35</v>
      </c>
      <c r="L163" s="284"/>
      <c r="M163" s="284"/>
      <c r="N163" s="284">
        <v>8</v>
      </c>
      <c r="O163" s="284">
        <v>27</v>
      </c>
      <c r="P163" s="285">
        <v>238</v>
      </c>
      <c r="Q163" s="285">
        <v>1</v>
      </c>
      <c r="R163" s="285"/>
      <c r="S163" s="285">
        <v>11</v>
      </c>
      <c r="T163" s="285">
        <v>10</v>
      </c>
      <c r="U163" s="285">
        <v>7</v>
      </c>
      <c r="V163" s="285">
        <v>12</v>
      </c>
      <c r="W163" s="285"/>
      <c r="X163" s="285">
        <v>16</v>
      </c>
      <c r="Y163" s="285"/>
      <c r="Z163" s="285">
        <v>18</v>
      </c>
      <c r="AA163" s="285"/>
      <c r="AB163" s="285">
        <v>12</v>
      </c>
      <c r="AC163" s="285">
        <v>62</v>
      </c>
      <c r="AD163" s="285">
        <v>2</v>
      </c>
      <c r="AE163" s="285">
        <v>21</v>
      </c>
      <c r="AF163" s="285">
        <v>16</v>
      </c>
      <c r="AG163" s="285">
        <v>44</v>
      </c>
      <c r="AH163" s="286">
        <v>147</v>
      </c>
      <c r="AI163" s="286">
        <v>7</v>
      </c>
      <c r="AJ163" s="286"/>
      <c r="AK163" s="286">
        <v>11</v>
      </c>
      <c r="AL163" s="286">
        <v>16</v>
      </c>
      <c r="AM163" s="286">
        <v>6</v>
      </c>
      <c r="AN163" s="286">
        <v>6</v>
      </c>
      <c r="AO163" s="286"/>
      <c r="AP163" s="286">
        <v>58</v>
      </c>
      <c r="AQ163" s="286">
        <v>34</v>
      </c>
      <c r="AR163" s="286"/>
      <c r="AS163" s="286">
        <v>4</v>
      </c>
      <c r="AT163" s="286">
        <v>28</v>
      </c>
      <c r="AU163" s="286">
        <v>2</v>
      </c>
      <c r="AV163" s="286"/>
      <c r="AW163" s="286">
        <v>30</v>
      </c>
      <c r="AX163" s="286">
        <v>11</v>
      </c>
      <c r="AY163" s="286">
        <v>51</v>
      </c>
      <c r="AZ163" s="286">
        <v>138</v>
      </c>
      <c r="BA163" s="286">
        <v>7</v>
      </c>
      <c r="BB163" s="286"/>
      <c r="BC163" s="286">
        <v>12</v>
      </c>
      <c r="BD163" s="286">
        <v>18</v>
      </c>
      <c r="BE163" s="286">
        <v>6</v>
      </c>
      <c r="BF163" s="286">
        <v>15</v>
      </c>
      <c r="BG163" s="286"/>
      <c r="BH163" s="286">
        <v>36</v>
      </c>
      <c r="BI163" s="286">
        <v>20</v>
      </c>
      <c r="BJ163" s="286"/>
      <c r="BK163" s="286">
        <v>7</v>
      </c>
      <c r="BL163" s="286">
        <v>28</v>
      </c>
      <c r="BM163" s="286"/>
      <c r="BN163" s="286">
        <v>55</v>
      </c>
      <c r="BO163" s="286">
        <v>12</v>
      </c>
      <c r="BP163" s="286">
        <v>56</v>
      </c>
      <c r="BQ163" s="286">
        <v>56</v>
      </c>
      <c r="BR163" s="286">
        <v>8</v>
      </c>
      <c r="BS163" s="286"/>
      <c r="BT163" s="286">
        <v>21</v>
      </c>
      <c r="BU163" s="286">
        <v>27</v>
      </c>
      <c r="BV163" s="286"/>
      <c r="BW163" s="286">
        <v>16</v>
      </c>
      <c r="BX163" s="286">
        <v>5</v>
      </c>
      <c r="BY163" s="286">
        <v>220</v>
      </c>
      <c r="BZ163" s="286">
        <v>3</v>
      </c>
      <c r="CA163" s="286">
        <v>12</v>
      </c>
      <c r="CB163" s="286"/>
      <c r="CC163" s="286">
        <v>2</v>
      </c>
      <c r="CD163" s="286">
        <v>49</v>
      </c>
      <c r="CE163" s="286"/>
      <c r="CF163" s="286">
        <v>5</v>
      </c>
      <c r="CG163" s="286"/>
      <c r="CH163" s="286">
        <v>12</v>
      </c>
      <c r="CI163" s="286">
        <v>2</v>
      </c>
      <c r="CJ163" s="286">
        <v>4</v>
      </c>
      <c r="CK163" s="286"/>
      <c r="CL163" s="286">
        <v>37</v>
      </c>
      <c r="CM163" s="143">
        <f t="shared" si="34"/>
        <v>700</v>
      </c>
      <c r="CN163" s="143">
        <f t="shared" si="35"/>
        <v>15</v>
      </c>
      <c r="CO163" s="143">
        <f t="shared" si="36"/>
        <v>3</v>
      </c>
      <c r="CP163" s="143">
        <f t="shared" si="36"/>
        <v>85</v>
      </c>
      <c r="CQ163" s="143">
        <f t="shared" si="37"/>
        <v>75</v>
      </c>
      <c r="CR163" s="143">
        <f t="shared" si="38"/>
        <v>19</v>
      </c>
      <c r="CS163" s="143">
        <f t="shared" si="39"/>
        <v>65</v>
      </c>
      <c r="CT163" s="143">
        <f t="shared" si="40"/>
        <v>0</v>
      </c>
      <c r="CU163" s="143">
        <f t="shared" si="41"/>
        <v>333</v>
      </c>
      <c r="CV163" s="143">
        <f t="shared" si="42"/>
        <v>0</v>
      </c>
      <c r="CW163" s="143">
        <f t="shared" si="43"/>
        <v>122</v>
      </c>
      <c r="CX163" s="143">
        <f t="shared" si="44"/>
        <v>0</v>
      </c>
      <c r="CY163" s="143">
        <f t="shared" si="44"/>
        <v>23</v>
      </c>
      <c r="CZ163" s="143">
        <f t="shared" si="45"/>
        <v>167</v>
      </c>
      <c r="DA163" s="143">
        <f t="shared" si="46"/>
        <v>4</v>
      </c>
      <c r="DB163" s="143">
        <f t="shared" si="47"/>
        <v>0</v>
      </c>
      <c r="DC163" s="143">
        <f t="shared" si="48"/>
        <v>122</v>
      </c>
      <c r="DD163" s="143">
        <f t="shared" si="49"/>
        <v>49</v>
      </c>
      <c r="DE163" s="201">
        <f t="shared" si="50"/>
        <v>215</v>
      </c>
    </row>
    <row r="164" spans="1:109" x14ac:dyDescent="0.3">
      <c r="A164" s="19" t="s">
        <v>374</v>
      </c>
      <c r="B164" s="16" t="s">
        <v>392</v>
      </c>
      <c r="C164" s="283">
        <v>399</v>
      </c>
      <c r="D164" s="284"/>
      <c r="E164" s="284">
        <v>33</v>
      </c>
      <c r="F164" s="284">
        <v>24</v>
      </c>
      <c r="G164" s="284"/>
      <c r="H164" s="284"/>
      <c r="I164" s="284">
        <v>183</v>
      </c>
      <c r="J164" s="284"/>
      <c r="K164" s="284">
        <v>186</v>
      </c>
      <c r="L164" s="284"/>
      <c r="M164" s="284">
        <v>25</v>
      </c>
      <c r="N164" s="284">
        <v>3</v>
      </c>
      <c r="O164" s="284">
        <v>149</v>
      </c>
      <c r="P164" s="285">
        <v>28</v>
      </c>
      <c r="Q164" s="285"/>
      <c r="R164" s="285"/>
      <c r="S164" s="285">
        <v>37</v>
      </c>
      <c r="T164" s="285">
        <v>10</v>
      </c>
      <c r="U164" s="285">
        <v>7</v>
      </c>
      <c r="V164" s="285">
        <v>2</v>
      </c>
      <c r="W164" s="285">
        <v>1</v>
      </c>
      <c r="X164" s="285">
        <v>333</v>
      </c>
      <c r="Y164" s="285"/>
      <c r="Z164" s="285">
        <v>85</v>
      </c>
      <c r="AA164" s="285"/>
      <c r="AB164" s="285"/>
      <c r="AC164" s="285">
        <v>1</v>
      </c>
      <c r="AD164" s="285">
        <v>3</v>
      </c>
      <c r="AE164" s="285">
        <v>22</v>
      </c>
      <c r="AF164" s="285"/>
      <c r="AG164" s="285">
        <v>30</v>
      </c>
      <c r="AH164" s="286">
        <v>32</v>
      </c>
      <c r="AI164" s="286"/>
      <c r="AJ164" s="286"/>
      <c r="AK164" s="286">
        <v>8</v>
      </c>
      <c r="AL164" s="286">
        <v>38</v>
      </c>
      <c r="AM164" s="286">
        <v>6</v>
      </c>
      <c r="AN164" s="286">
        <v>10</v>
      </c>
      <c r="AO164" s="286"/>
      <c r="AP164" s="286">
        <v>76</v>
      </c>
      <c r="AQ164" s="286">
        <v>18</v>
      </c>
      <c r="AR164" s="286"/>
      <c r="AS164" s="286">
        <v>6</v>
      </c>
      <c r="AT164" s="286">
        <v>203</v>
      </c>
      <c r="AU164" s="286">
        <v>5</v>
      </c>
      <c r="AV164" s="286">
        <v>2</v>
      </c>
      <c r="AW164" s="286">
        <v>7</v>
      </c>
      <c r="AX164" s="286"/>
      <c r="AY164" s="286">
        <v>58</v>
      </c>
      <c r="AZ164" s="286">
        <v>32</v>
      </c>
      <c r="BA164" s="286"/>
      <c r="BB164" s="286"/>
      <c r="BC164" s="286">
        <v>10</v>
      </c>
      <c r="BD164" s="286">
        <v>34</v>
      </c>
      <c r="BE164" s="286">
        <v>6</v>
      </c>
      <c r="BF164" s="286">
        <v>10</v>
      </c>
      <c r="BG164" s="286"/>
      <c r="BH164" s="286">
        <v>79</v>
      </c>
      <c r="BI164" s="286">
        <v>22</v>
      </c>
      <c r="BJ164" s="286"/>
      <c r="BK164" s="286">
        <v>6</v>
      </c>
      <c r="BL164" s="286">
        <v>203</v>
      </c>
      <c r="BM164" s="286">
        <v>3</v>
      </c>
      <c r="BN164" s="286">
        <v>7</v>
      </c>
      <c r="BO164" s="286"/>
      <c r="BP164" s="286">
        <v>109</v>
      </c>
      <c r="BQ164" s="286">
        <v>19</v>
      </c>
      <c r="BR164" s="286">
        <v>1</v>
      </c>
      <c r="BS164" s="286"/>
      <c r="BT164" s="286">
        <v>16</v>
      </c>
      <c r="BU164" s="286">
        <v>45</v>
      </c>
      <c r="BV164" s="286"/>
      <c r="BW164" s="286">
        <v>77</v>
      </c>
      <c r="BX164" s="286">
        <v>2</v>
      </c>
      <c r="BY164" s="286">
        <v>63</v>
      </c>
      <c r="BZ164" s="286"/>
      <c r="CA164" s="286">
        <v>60</v>
      </c>
      <c r="CB164" s="286"/>
      <c r="CC164" s="286">
        <v>32</v>
      </c>
      <c r="CD164" s="286">
        <v>9</v>
      </c>
      <c r="CE164" s="286"/>
      <c r="CF164" s="286">
        <v>2</v>
      </c>
      <c r="CG164" s="286"/>
      <c r="CH164" s="286"/>
      <c r="CI164" s="286">
        <v>3</v>
      </c>
      <c r="CJ164" s="286"/>
      <c r="CK164" s="286"/>
      <c r="CL164" s="286">
        <v>158</v>
      </c>
      <c r="CM164" s="143">
        <f t="shared" si="34"/>
        <v>510</v>
      </c>
      <c r="CN164" s="143">
        <f t="shared" si="35"/>
        <v>0</v>
      </c>
      <c r="CO164" s="143">
        <f t="shared" si="36"/>
        <v>0</v>
      </c>
      <c r="CP164" s="143">
        <f t="shared" si="36"/>
        <v>104</v>
      </c>
      <c r="CQ164" s="143">
        <f t="shared" si="37"/>
        <v>151</v>
      </c>
      <c r="CR164" s="143">
        <f t="shared" si="38"/>
        <v>19</v>
      </c>
      <c r="CS164" s="143">
        <f t="shared" si="39"/>
        <v>99</v>
      </c>
      <c r="CT164" s="143">
        <f t="shared" si="40"/>
        <v>1</v>
      </c>
      <c r="CU164" s="143">
        <f t="shared" si="41"/>
        <v>734</v>
      </c>
      <c r="CV164" s="143">
        <f t="shared" si="42"/>
        <v>0</v>
      </c>
      <c r="CW164" s="143">
        <f t="shared" si="43"/>
        <v>371</v>
      </c>
      <c r="CX164" s="143">
        <f t="shared" si="44"/>
        <v>0</v>
      </c>
      <c r="CY164" s="143">
        <f t="shared" si="44"/>
        <v>12</v>
      </c>
      <c r="CZ164" s="143">
        <f t="shared" si="45"/>
        <v>416</v>
      </c>
      <c r="DA164" s="143">
        <f t="shared" si="46"/>
        <v>11</v>
      </c>
      <c r="DB164" s="143">
        <f t="shared" si="47"/>
        <v>2</v>
      </c>
      <c r="DC164" s="143">
        <f t="shared" si="48"/>
        <v>61</v>
      </c>
      <c r="DD164" s="143">
        <f t="shared" si="49"/>
        <v>6</v>
      </c>
      <c r="DE164" s="201">
        <f t="shared" si="50"/>
        <v>504</v>
      </c>
    </row>
    <row r="165" spans="1:109" x14ac:dyDescent="0.3">
      <c r="A165" s="19" t="s">
        <v>374</v>
      </c>
      <c r="B165" s="16" t="s">
        <v>396</v>
      </c>
      <c r="C165" s="283">
        <v>824</v>
      </c>
      <c r="D165" s="284"/>
      <c r="E165" s="284">
        <v>10</v>
      </c>
      <c r="F165" s="284">
        <v>22</v>
      </c>
      <c r="G165" s="284"/>
      <c r="H165" s="284">
        <v>3</v>
      </c>
      <c r="I165" s="284">
        <v>246</v>
      </c>
      <c r="J165" s="284">
        <v>1</v>
      </c>
      <c r="K165" s="284">
        <v>397</v>
      </c>
      <c r="L165" s="284">
        <v>60</v>
      </c>
      <c r="M165" s="284">
        <v>9</v>
      </c>
      <c r="N165" s="284">
        <v>7</v>
      </c>
      <c r="O165" s="284">
        <v>338</v>
      </c>
      <c r="P165" s="285">
        <v>115</v>
      </c>
      <c r="Q165" s="285"/>
      <c r="R165" s="285"/>
      <c r="S165" s="285">
        <v>1</v>
      </c>
      <c r="T165" s="285">
        <v>4</v>
      </c>
      <c r="U165" s="285"/>
      <c r="V165" s="285">
        <v>17</v>
      </c>
      <c r="W165" s="285">
        <v>3</v>
      </c>
      <c r="X165" s="285">
        <v>212</v>
      </c>
      <c r="Y165" s="285">
        <v>1</v>
      </c>
      <c r="Z165" s="285">
        <v>239</v>
      </c>
      <c r="AA165" s="285"/>
      <c r="AB165" s="285">
        <v>2</v>
      </c>
      <c r="AC165" s="285">
        <v>37</v>
      </c>
      <c r="AD165" s="285">
        <v>6</v>
      </c>
      <c r="AE165" s="285">
        <v>1</v>
      </c>
      <c r="AF165" s="285">
        <v>6</v>
      </c>
      <c r="AG165" s="285">
        <v>97</v>
      </c>
      <c r="AH165" s="286">
        <v>287</v>
      </c>
      <c r="AI165" s="286"/>
      <c r="AJ165" s="286"/>
      <c r="AK165" s="286">
        <v>30</v>
      </c>
      <c r="AL165" s="286">
        <v>135</v>
      </c>
      <c r="AM165" s="286"/>
      <c r="AN165" s="286">
        <v>135</v>
      </c>
      <c r="AO165" s="286">
        <v>3</v>
      </c>
      <c r="AP165" s="286">
        <v>475</v>
      </c>
      <c r="AQ165" s="286">
        <v>93</v>
      </c>
      <c r="AR165" s="286"/>
      <c r="AS165" s="286">
        <v>1</v>
      </c>
      <c r="AT165" s="286">
        <v>117</v>
      </c>
      <c r="AU165" s="286">
        <v>14</v>
      </c>
      <c r="AV165" s="286">
        <v>6</v>
      </c>
      <c r="AW165" s="286">
        <v>3</v>
      </c>
      <c r="AX165" s="286">
        <v>2</v>
      </c>
      <c r="AY165" s="286">
        <v>76</v>
      </c>
      <c r="AZ165" s="286">
        <v>286</v>
      </c>
      <c r="BA165" s="286"/>
      <c r="BB165" s="286"/>
      <c r="BC165" s="286">
        <v>37</v>
      </c>
      <c r="BD165" s="286">
        <v>167</v>
      </c>
      <c r="BE165" s="286"/>
      <c r="BF165" s="286">
        <v>137</v>
      </c>
      <c r="BG165" s="286"/>
      <c r="BH165" s="286">
        <v>531</v>
      </c>
      <c r="BI165" s="286">
        <v>85</v>
      </c>
      <c r="BJ165" s="286"/>
      <c r="BK165" s="286">
        <v>2</v>
      </c>
      <c r="BL165" s="286">
        <v>83</v>
      </c>
      <c r="BM165" s="286">
        <v>13</v>
      </c>
      <c r="BN165" s="286">
        <v>2</v>
      </c>
      <c r="BO165" s="286">
        <v>2</v>
      </c>
      <c r="BP165" s="286">
        <v>84</v>
      </c>
      <c r="BQ165" s="286">
        <v>70</v>
      </c>
      <c r="BR165" s="286"/>
      <c r="BS165" s="286">
        <v>1</v>
      </c>
      <c r="BT165" s="286">
        <v>1</v>
      </c>
      <c r="BU165" s="286">
        <v>95</v>
      </c>
      <c r="BV165" s="286"/>
      <c r="BW165" s="286">
        <v>202</v>
      </c>
      <c r="BX165" s="286"/>
      <c r="BY165" s="286">
        <v>635</v>
      </c>
      <c r="BZ165" s="286">
        <v>14</v>
      </c>
      <c r="CA165" s="286">
        <v>33</v>
      </c>
      <c r="CB165" s="286"/>
      <c r="CC165" s="286"/>
      <c r="CD165" s="286">
        <v>75</v>
      </c>
      <c r="CE165" s="286"/>
      <c r="CF165" s="286">
        <v>26</v>
      </c>
      <c r="CG165" s="286"/>
      <c r="CH165" s="286">
        <v>1</v>
      </c>
      <c r="CI165" s="286">
        <v>2</v>
      </c>
      <c r="CJ165" s="286"/>
      <c r="CK165" s="286"/>
      <c r="CL165" s="286">
        <v>25</v>
      </c>
      <c r="CM165" s="143">
        <f t="shared" si="34"/>
        <v>1582</v>
      </c>
      <c r="CN165" s="143">
        <f t="shared" si="35"/>
        <v>0</v>
      </c>
      <c r="CO165" s="143">
        <f t="shared" si="36"/>
        <v>1</v>
      </c>
      <c r="CP165" s="143">
        <f t="shared" si="36"/>
        <v>79</v>
      </c>
      <c r="CQ165" s="143">
        <f t="shared" si="37"/>
        <v>423</v>
      </c>
      <c r="CR165" s="143">
        <f t="shared" si="38"/>
        <v>0</v>
      </c>
      <c r="CS165" s="143">
        <f t="shared" si="39"/>
        <v>494</v>
      </c>
      <c r="CT165" s="143">
        <f t="shared" si="40"/>
        <v>6</v>
      </c>
      <c r="CU165" s="143">
        <f t="shared" si="41"/>
        <v>2099</v>
      </c>
      <c r="CV165" s="143">
        <f t="shared" si="42"/>
        <v>2</v>
      </c>
      <c r="CW165" s="143">
        <f t="shared" si="43"/>
        <v>861</v>
      </c>
      <c r="CX165" s="143">
        <f t="shared" si="44"/>
        <v>0</v>
      </c>
      <c r="CY165" s="143">
        <f t="shared" si="44"/>
        <v>5</v>
      </c>
      <c r="CZ165" s="143">
        <f t="shared" si="45"/>
        <v>372</v>
      </c>
      <c r="DA165" s="143">
        <f t="shared" si="46"/>
        <v>33</v>
      </c>
      <c r="DB165" s="143">
        <f t="shared" si="47"/>
        <v>6</v>
      </c>
      <c r="DC165" s="143">
        <f t="shared" si="48"/>
        <v>16</v>
      </c>
      <c r="DD165" s="143">
        <f t="shared" si="49"/>
        <v>19</v>
      </c>
      <c r="DE165" s="201">
        <f t="shared" si="50"/>
        <v>620</v>
      </c>
    </row>
    <row r="166" spans="1:109" x14ac:dyDescent="0.3">
      <c r="A166" s="19" t="s">
        <v>374</v>
      </c>
      <c r="B166" s="16" t="s">
        <v>397</v>
      </c>
      <c r="C166" s="283">
        <v>699</v>
      </c>
      <c r="D166" s="284"/>
      <c r="E166" s="284">
        <v>52</v>
      </c>
      <c r="F166" s="284">
        <v>16</v>
      </c>
      <c r="G166" s="284"/>
      <c r="H166" s="284">
        <v>2</v>
      </c>
      <c r="I166" s="284">
        <v>161</v>
      </c>
      <c r="J166" s="284"/>
      <c r="K166" s="284">
        <v>239</v>
      </c>
      <c r="L166" s="284">
        <v>25</v>
      </c>
      <c r="M166" s="284">
        <v>7</v>
      </c>
      <c r="N166" s="284">
        <v>5</v>
      </c>
      <c r="O166" s="284">
        <v>253</v>
      </c>
      <c r="P166" s="285">
        <v>175</v>
      </c>
      <c r="Q166" s="285"/>
      <c r="R166" s="285"/>
      <c r="S166" s="285">
        <v>39</v>
      </c>
      <c r="T166" s="285">
        <v>5</v>
      </c>
      <c r="U166" s="285"/>
      <c r="V166" s="285">
        <v>24</v>
      </c>
      <c r="W166" s="285"/>
      <c r="X166" s="285">
        <v>164</v>
      </c>
      <c r="Y166" s="285"/>
      <c r="Z166" s="285">
        <v>57</v>
      </c>
      <c r="AA166" s="285"/>
      <c r="AB166" s="285"/>
      <c r="AC166" s="285">
        <v>13</v>
      </c>
      <c r="AD166" s="285">
        <v>5</v>
      </c>
      <c r="AE166" s="285">
        <v>8</v>
      </c>
      <c r="AF166" s="285">
        <v>1</v>
      </c>
      <c r="AG166" s="285">
        <v>124</v>
      </c>
      <c r="AH166" s="286">
        <v>345</v>
      </c>
      <c r="AI166" s="286"/>
      <c r="AJ166" s="286"/>
      <c r="AK166" s="286">
        <v>61</v>
      </c>
      <c r="AL166" s="286">
        <v>146</v>
      </c>
      <c r="AM166" s="286"/>
      <c r="AN166" s="286">
        <v>86</v>
      </c>
      <c r="AO166" s="286"/>
      <c r="AP166" s="286">
        <v>127</v>
      </c>
      <c r="AQ166" s="286">
        <v>57</v>
      </c>
      <c r="AR166" s="286"/>
      <c r="AS166" s="286">
        <v>1</v>
      </c>
      <c r="AT166" s="286">
        <v>92</v>
      </c>
      <c r="AU166" s="286">
        <v>9</v>
      </c>
      <c r="AV166" s="286">
        <v>3</v>
      </c>
      <c r="AW166" s="286">
        <v>3</v>
      </c>
      <c r="AX166" s="286"/>
      <c r="AY166" s="286">
        <v>220</v>
      </c>
      <c r="AZ166" s="286">
        <v>345</v>
      </c>
      <c r="BA166" s="286"/>
      <c r="BB166" s="286"/>
      <c r="BC166" s="286">
        <v>63</v>
      </c>
      <c r="BD166" s="286">
        <v>156</v>
      </c>
      <c r="BE166" s="286"/>
      <c r="BF166" s="286">
        <v>94</v>
      </c>
      <c r="BG166" s="286"/>
      <c r="BH166" s="286">
        <v>170</v>
      </c>
      <c r="BI166" s="286">
        <v>61</v>
      </c>
      <c r="BJ166" s="286"/>
      <c r="BK166" s="286">
        <v>1</v>
      </c>
      <c r="BL166" s="286">
        <v>46</v>
      </c>
      <c r="BM166" s="286">
        <v>7</v>
      </c>
      <c r="BN166" s="286">
        <v>3</v>
      </c>
      <c r="BO166" s="286"/>
      <c r="BP166" s="286">
        <v>165</v>
      </c>
      <c r="BQ166" s="286">
        <v>81</v>
      </c>
      <c r="BR166" s="286">
        <v>1</v>
      </c>
      <c r="BS166" s="286"/>
      <c r="BT166" s="286">
        <v>39</v>
      </c>
      <c r="BU166" s="286">
        <v>71</v>
      </c>
      <c r="BV166" s="286"/>
      <c r="BW166" s="286">
        <v>300</v>
      </c>
      <c r="BX166" s="286"/>
      <c r="BY166" s="286">
        <v>731</v>
      </c>
      <c r="BZ166" s="286">
        <v>9</v>
      </c>
      <c r="CA166" s="286">
        <v>31</v>
      </c>
      <c r="CB166" s="286"/>
      <c r="CC166" s="286"/>
      <c r="CD166" s="286">
        <v>47</v>
      </c>
      <c r="CE166" s="286"/>
      <c r="CF166" s="286">
        <v>14</v>
      </c>
      <c r="CG166" s="286"/>
      <c r="CH166" s="286">
        <v>2</v>
      </c>
      <c r="CI166" s="286"/>
      <c r="CJ166" s="286"/>
      <c r="CK166" s="286"/>
      <c r="CL166" s="286">
        <v>37</v>
      </c>
      <c r="CM166" s="143">
        <f t="shared" si="34"/>
        <v>1645</v>
      </c>
      <c r="CN166" s="143">
        <f t="shared" si="35"/>
        <v>0</v>
      </c>
      <c r="CO166" s="143">
        <f t="shared" si="36"/>
        <v>0</v>
      </c>
      <c r="CP166" s="143">
        <f t="shared" si="36"/>
        <v>254</v>
      </c>
      <c r="CQ166" s="143">
        <f t="shared" si="37"/>
        <v>394</v>
      </c>
      <c r="CR166" s="143">
        <f t="shared" si="38"/>
        <v>0</v>
      </c>
      <c r="CS166" s="143">
        <f t="shared" si="39"/>
        <v>506</v>
      </c>
      <c r="CT166" s="143">
        <f t="shared" si="40"/>
        <v>0</v>
      </c>
      <c r="CU166" s="143">
        <f t="shared" si="41"/>
        <v>1353</v>
      </c>
      <c r="CV166" s="143">
        <f t="shared" si="42"/>
        <v>0</v>
      </c>
      <c r="CW166" s="143">
        <f t="shared" si="43"/>
        <v>454</v>
      </c>
      <c r="CX166" s="143">
        <f t="shared" si="44"/>
        <v>0</v>
      </c>
      <c r="CY166" s="143">
        <f t="shared" si="44"/>
        <v>2</v>
      </c>
      <c r="CZ166" s="143">
        <f t="shared" si="45"/>
        <v>223</v>
      </c>
      <c r="DA166" s="143">
        <f t="shared" si="46"/>
        <v>21</v>
      </c>
      <c r="DB166" s="143">
        <f t="shared" si="47"/>
        <v>3</v>
      </c>
      <c r="DC166" s="143">
        <f t="shared" si="48"/>
        <v>23</v>
      </c>
      <c r="DD166" s="143">
        <f t="shared" si="49"/>
        <v>6</v>
      </c>
      <c r="DE166" s="201">
        <f t="shared" si="50"/>
        <v>799</v>
      </c>
    </row>
    <row r="167" spans="1:109" x14ac:dyDescent="0.3">
      <c r="A167" s="19" t="s">
        <v>374</v>
      </c>
      <c r="B167" s="16" t="s">
        <v>401</v>
      </c>
      <c r="C167" s="283">
        <v>112</v>
      </c>
      <c r="D167" s="284"/>
      <c r="E167" s="284">
        <v>1</v>
      </c>
      <c r="F167" s="284">
        <v>2</v>
      </c>
      <c r="G167" s="284">
        <v>7</v>
      </c>
      <c r="H167" s="284"/>
      <c r="I167" s="284">
        <v>2</v>
      </c>
      <c r="J167" s="284"/>
      <c r="K167" s="284">
        <v>15</v>
      </c>
      <c r="L167" s="284"/>
      <c r="M167" s="284">
        <v>33</v>
      </c>
      <c r="N167" s="284">
        <v>3</v>
      </c>
      <c r="O167" s="284">
        <v>7</v>
      </c>
      <c r="P167" s="285">
        <v>134</v>
      </c>
      <c r="Q167" s="285">
        <v>1</v>
      </c>
      <c r="R167" s="285"/>
      <c r="S167" s="285">
        <v>30</v>
      </c>
      <c r="T167" s="285">
        <v>1</v>
      </c>
      <c r="U167" s="285">
        <v>17</v>
      </c>
      <c r="V167" s="285">
        <v>1</v>
      </c>
      <c r="W167" s="285"/>
      <c r="X167" s="285">
        <v>4</v>
      </c>
      <c r="Y167" s="285"/>
      <c r="Z167" s="285">
        <v>29</v>
      </c>
      <c r="AA167" s="285"/>
      <c r="AB167" s="285">
        <v>3</v>
      </c>
      <c r="AC167" s="285"/>
      <c r="AD167" s="285">
        <v>2</v>
      </c>
      <c r="AE167" s="285">
        <v>157</v>
      </c>
      <c r="AF167" s="285">
        <v>2</v>
      </c>
      <c r="AG167" s="285">
        <v>36</v>
      </c>
      <c r="AH167" s="286">
        <v>283</v>
      </c>
      <c r="AI167" s="286">
        <v>2</v>
      </c>
      <c r="AJ167" s="286"/>
      <c r="AK167" s="286">
        <v>29</v>
      </c>
      <c r="AL167" s="286"/>
      <c r="AM167" s="286"/>
      <c r="AN167" s="286">
        <v>2</v>
      </c>
      <c r="AO167" s="286">
        <v>1</v>
      </c>
      <c r="AP167" s="286">
        <v>4</v>
      </c>
      <c r="AQ167" s="286">
        <v>70</v>
      </c>
      <c r="AR167" s="286"/>
      <c r="AS167" s="286">
        <v>2</v>
      </c>
      <c r="AT167" s="286">
        <v>137</v>
      </c>
      <c r="AU167" s="286">
        <v>1</v>
      </c>
      <c r="AV167" s="286"/>
      <c r="AW167" s="286">
        <v>143</v>
      </c>
      <c r="AX167" s="286">
        <v>2</v>
      </c>
      <c r="AY167" s="286">
        <v>37</v>
      </c>
      <c r="AZ167" s="286">
        <v>168</v>
      </c>
      <c r="BA167" s="286">
        <v>2</v>
      </c>
      <c r="BB167" s="286"/>
      <c r="BC167" s="286">
        <v>63</v>
      </c>
      <c r="BD167" s="286">
        <v>9</v>
      </c>
      <c r="BE167" s="286"/>
      <c r="BF167" s="286">
        <v>2</v>
      </c>
      <c r="BG167" s="286"/>
      <c r="BH167" s="286">
        <v>52</v>
      </c>
      <c r="BI167" s="286">
        <v>15</v>
      </c>
      <c r="BJ167" s="286"/>
      <c r="BK167" s="286">
        <v>2</v>
      </c>
      <c r="BL167" s="286">
        <v>3</v>
      </c>
      <c r="BM167" s="286"/>
      <c r="BN167" s="286">
        <v>99</v>
      </c>
      <c r="BO167" s="286">
        <v>2</v>
      </c>
      <c r="BP167" s="286">
        <v>86</v>
      </c>
      <c r="BQ167" s="286">
        <v>145</v>
      </c>
      <c r="BR167" s="286">
        <v>2</v>
      </c>
      <c r="BS167" s="286"/>
      <c r="BT167" s="286">
        <v>69</v>
      </c>
      <c r="BU167" s="286">
        <v>2</v>
      </c>
      <c r="BV167" s="286">
        <v>13</v>
      </c>
      <c r="BW167" s="286">
        <v>5</v>
      </c>
      <c r="BX167" s="286">
        <v>1</v>
      </c>
      <c r="BY167" s="286">
        <v>9</v>
      </c>
      <c r="BZ167" s="286">
        <v>10</v>
      </c>
      <c r="CA167" s="286">
        <v>35</v>
      </c>
      <c r="CB167" s="286"/>
      <c r="CC167" s="286">
        <v>2</v>
      </c>
      <c r="CD167" s="286">
        <v>10</v>
      </c>
      <c r="CE167" s="286"/>
      <c r="CF167" s="286">
        <v>1</v>
      </c>
      <c r="CG167" s="286"/>
      <c r="CH167" s="286">
        <v>192</v>
      </c>
      <c r="CI167" s="286"/>
      <c r="CJ167" s="286"/>
      <c r="CK167" s="286"/>
      <c r="CL167" s="286">
        <v>5</v>
      </c>
      <c r="CM167" s="143">
        <f t="shared" si="34"/>
        <v>842</v>
      </c>
      <c r="CN167" s="143">
        <f t="shared" si="35"/>
        <v>5</v>
      </c>
      <c r="CO167" s="143">
        <f t="shared" si="36"/>
        <v>0</v>
      </c>
      <c r="CP167" s="143">
        <f t="shared" si="36"/>
        <v>192</v>
      </c>
      <c r="CQ167" s="143">
        <f t="shared" si="37"/>
        <v>14</v>
      </c>
      <c r="CR167" s="143">
        <f t="shared" si="38"/>
        <v>24</v>
      </c>
      <c r="CS167" s="143">
        <f t="shared" si="39"/>
        <v>10</v>
      </c>
      <c r="CT167" s="143">
        <f t="shared" si="40"/>
        <v>1</v>
      </c>
      <c r="CU167" s="143">
        <f t="shared" si="41"/>
        <v>71</v>
      </c>
      <c r="CV167" s="143">
        <f t="shared" si="42"/>
        <v>0</v>
      </c>
      <c r="CW167" s="143">
        <f t="shared" si="43"/>
        <v>174</v>
      </c>
      <c r="CX167" s="143">
        <f t="shared" si="44"/>
        <v>0</v>
      </c>
      <c r="CY167" s="143">
        <f t="shared" si="44"/>
        <v>7</v>
      </c>
      <c r="CZ167" s="143">
        <f t="shared" si="45"/>
        <v>150</v>
      </c>
      <c r="DA167" s="143">
        <f t="shared" si="46"/>
        <v>3</v>
      </c>
      <c r="DB167" s="143">
        <f t="shared" si="47"/>
        <v>0</v>
      </c>
      <c r="DC167" s="143">
        <f t="shared" si="48"/>
        <v>624</v>
      </c>
      <c r="DD167" s="143">
        <f t="shared" si="49"/>
        <v>9</v>
      </c>
      <c r="DE167" s="201">
        <f t="shared" si="50"/>
        <v>171</v>
      </c>
    </row>
    <row r="168" spans="1:109" x14ac:dyDescent="0.3">
      <c r="A168" s="19" t="s">
        <v>374</v>
      </c>
      <c r="B168" s="16" t="s">
        <v>402</v>
      </c>
      <c r="C168" s="283"/>
      <c r="D168" s="284"/>
      <c r="E168" s="284"/>
      <c r="F168" s="284">
        <v>1</v>
      </c>
      <c r="G168" s="284"/>
      <c r="H168" s="284"/>
      <c r="I168" s="284">
        <v>2</v>
      </c>
      <c r="J168" s="284"/>
      <c r="K168" s="284"/>
      <c r="L168" s="284"/>
      <c r="M168" s="284">
        <v>11</v>
      </c>
      <c r="N168" s="284"/>
      <c r="O168" s="284"/>
      <c r="P168" s="285"/>
      <c r="Q168" s="285"/>
      <c r="R168" s="285"/>
      <c r="S168" s="285"/>
      <c r="T168" s="285">
        <v>1</v>
      </c>
      <c r="U168" s="285"/>
      <c r="V168" s="285"/>
      <c r="W168" s="285"/>
      <c r="X168" s="285">
        <v>1</v>
      </c>
      <c r="Y168" s="285"/>
      <c r="Z168" s="285"/>
      <c r="AA168" s="285"/>
      <c r="AB168" s="285"/>
      <c r="AC168" s="285"/>
      <c r="AD168" s="285">
        <v>2</v>
      </c>
      <c r="AE168" s="285"/>
      <c r="AF168" s="285"/>
      <c r="AG168" s="285"/>
      <c r="AH168" s="286"/>
      <c r="AI168" s="286"/>
      <c r="AJ168" s="286"/>
      <c r="AK168" s="286"/>
      <c r="AL168" s="286">
        <v>7</v>
      </c>
      <c r="AM168" s="286"/>
      <c r="AN168" s="286"/>
      <c r="AO168" s="286"/>
      <c r="AP168" s="286">
        <v>5</v>
      </c>
      <c r="AQ168" s="286"/>
      <c r="AR168" s="286"/>
      <c r="AS168" s="286"/>
      <c r="AT168" s="286"/>
      <c r="AU168" s="286">
        <v>1</v>
      </c>
      <c r="AV168" s="286"/>
      <c r="AW168" s="286">
        <v>1</v>
      </c>
      <c r="AX168" s="286"/>
      <c r="AY168" s="286"/>
      <c r="AZ168" s="286"/>
      <c r="BA168" s="286"/>
      <c r="BB168" s="286"/>
      <c r="BC168" s="286"/>
      <c r="BD168" s="286">
        <v>6</v>
      </c>
      <c r="BE168" s="286"/>
      <c r="BF168" s="286"/>
      <c r="BG168" s="286"/>
      <c r="BH168" s="286">
        <v>34</v>
      </c>
      <c r="BI168" s="286"/>
      <c r="BJ168" s="286"/>
      <c r="BK168" s="286"/>
      <c r="BL168" s="286"/>
      <c r="BM168" s="286"/>
      <c r="BN168" s="286">
        <v>1</v>
      </c>
      <c r="BO168" s="286"/>
      <c r="BP168" s="286"/>
      <c r="BQ168" s="286"/>
      <c r="BR168" s="286"/>
      <c r="BS168" s="286"/>
      <c r="BT168" s="286">
        <v>10</v>
      </c>
      <c r="BU168" s="286">
        <v>4</v>
      </c>
      <c r="BV168" s="286"/>
      <c r="BW168" s="286"/>
      <c r="BX168" s="286"/>
      <c r="BY168" s="286">
        <v>3</v>
      </c>
      <c r="BZ168" s="286">
        <v>7</v>
      </c>
      <c r="CA168" s="286"/>
      <c r="CB168" s="286"/>
      <c r="CC168" s="286"/>
      <c r="CD168" s="286"/>
      <c r="CE168" s="286"/>
      <c r="CF168" s="286"/>
      <c r="CG168" s="286"/>
      <c r="CH168" s="286">
        <v>1</v>
      </c>
      <c r="CI168" s="286"/>
      <c r="CJ168" s="286"/>
      <c r="CK168" s="286"/>
      <c r="CL168" s="286"/>
      <c r="CM168" s="143">
        <f t="shared" si="34"/>
        <v>0</v>
      </c>
      <c r="CN168" s="143">
        <f t="shared" si="35"/>
        <v>0</v>
      </c>
      <c r="CO168" s="143">
        <f t="shared" si="36"/>
        <v>0</v>
      </c>
      <c r="CP168" s="143">
        <f t="shared" si="36"/>
        <v>10</v>
      </c>
      <c r="CQ168" s="143">
        <f t="shared" si="37"/>
        <v>19</v>
      </c>
      <c r="CR168" s="143">
        <f t="shared" si="38"/>
        <v>0</v>
      </c>
      <c r="CS168" s="143">
        <f t="shared" si="39"/>
        <v>0</v>
      </c>
      <c r="CT168" s="143">
        <f t="shared" si="40"/>
        <v>0</v>
      </c>
      <c r="CU168" s="143">
        <f t="shared" si="41"/>
        <v>45</v>
      </c>
      <c r="CV168" s="143">
        <f t="shared" si="42"/>
        <v>0</v>
      </c>
      <c r="CW168" s="143">
        <f t="shared" si="43"/>
        <v>7</v>
      </c>
      <c r="CX168" s="143">
        <f t="shared" si="44"/>
        <v>0</v>
      </c>
      <c r="CY168" s="143">
        <f t="shared" si="44"/>
        <v>0</v>
      </c>
      <c r="CZ168" s="143">
        <f t="shared" si="45"/>
        <v>0</v>
      </c>
      <c r="DA168" s="143">
        <f t="shared" si="46"/>
        <v>3</v>
      </c>
      <c r="DB168" s="143">
        <f t="shared" si="47"/>
        <v>0</v>
      </c>
      <c r="DC168" s="143">
        <f t="shared" si="48"/>
        <v>14</v>
      </c>
      <c r="DD168" s="143">
        <f t="shared" si="49"/>
        <v>0</v>
      </c>
      <c r="DE168" s="201">
        <f t="shared" si="50"/>
        <v>0</v>
      </c>
    </row>
    <row r="169" spans="1:109" x14ac:dyDescent="0.3">
      <c r="A169" s="19" t="s">
        <v>374</v>
      </c>
      <c r="B169" s="16" t="s">
        <v>404</v>
      </c>
      <c r="C169" s="283"/>
      <c r="D169" s="284"/>
      <c r="E169" s="284"/>
      <c r="F169" s="284">
        <v>2</v>
      </c>
      <c r="G169" s="284"/>
      <c r="H169" s="284"/>
      <c r="I169" s="284">
        <v>2</v>
      </c>
      <c r="J169" s="284"/>
      <c r="K169" s="284"/>
      <c r="L169" s="284"/>
      <c r="M169" s="284"/>
      <c r="N169" s="284"/>
      <c r="O169" s="284"/>
      <c r="P169" s="285"/>
      <c r="Q169" s="285">
        <v>1</v>
      </c>
      <c r="R169" s="285"/>
      <c r="S169" s="285"/>
      <c r="T169" s="285">
        <v>1</v>
      </c>
      <c r="U169" s="285"/>
      <c r="V169" s="285">
        <v>1</v>
      </c>
      <c r="W169" s="285">
        <v>30</v>
      </c>
      <c r="X169" s="285">
        <v>3</v>
      </c>
      <c r="Y169" s="285"/>
      <c r="Z169" s="285">
        <v>8</v>
      </c>
      <c r="AA169" s="285"/>
      <c r="AB169" s="285">
        <v>1</v>
      </c>
      <c r="AC169" s="285"/>
      <c r="AD169" s="285">
        <v>2</v>
      </c>
      <c r="AE169" s="285">
        <v>40</v>
      </c>
      <c r="AF169" s="285">
        <v>2</v>
      </c>
      <c r="AG169" s="285">
        <v>9</v>
      </c>
      <c r="AH169" s="286"/>
      <c r="AI169" s="286">
        <v>2</v>
      </c>
      <c r="AJ169" s="286"/>
      <c r="AK169" s="286"/>
      <c r="AL169" s="286">
        <v>1</v>
      </c>
      <c r="AM169" s="286"/>
      <c r="AN169" s="286">
        <v>2</v>
      </c>
      <c r="AO169" s="286">
        <v>33</v>
      </c>
      <c r="AP169" s="286">
        <v>2</v>
      </c>
      <c r="AQ169" s="286"/>
      <c r="AR169" s="286"/>
      <c r="AS169" s="286">
        <v>2</v>
      </c>
      <c r="AT169" s="286"/>
      <c r="AU169" s="286">
        <v>1</v>
      </c>
      <c r="AV169" s="286"/>
      <c r="AW169" s="286">
        <v>43</v>
      </c>
      <c r="AX169" s="286">
        <v>2</v>
      </c>
      <c r="AY169" s="286">
        <v>3</v>
      </c>
      <c r="AZ169" s="286"/>
      <c r="BA169" s="286">
        <v>2</v>
      </c>
      <c r="BB169" s="286"/>
      <c r="BC169" s="286"/>
      <c r="BD169" s="286">
        <v>8</v>
      </c>
      <c r="BE169" s="286"/>
      <c r="BF169" s="286">
        <v>2</v>
      </c>
      <c r="BG169" s="286">
        <v>33</v>
      </c>
      <c r="BH169" s="286">
        <v>36</v>
      </c>
      <c r="BI169" s="286"/>
      <c r="BJ169" s="286"/>
      <c r="BK169" s="286">
        <v>2</v>
      </c>
      <c r="BL169" s="286"/>
      <c r="BM169" s="286"/>
      <c r="BN169" s="286">
        <v>42</v>
      </c>
      <c r="BO169" s="286">
        <v>2</v>
      </c>
      <c r="BP169" s="286">
        <v>2</v>
      </c>
      <c r="BQ169" s="286"/>
      <c r="BR169" s="286">
        <v>1</v>
      </c>
      <c r="BS169" s="286"/>
      <c r="BT169" s="286"/>
      <c r="BU169" s="286">
        <v>1</v>
      </c>
      <c r="BV169" s="286"/>
      <c r="BW169" s="286">
        <v>6</v>
      </c>
      <c r="BX169" s="286">
        <v>33</v>
      </c>
      <c r="BY169" s="286">
        <v>13</v>
      </c>
      <c r="BZ169" s="286">
        <v>7</v>
      </c>
      <c r="CA169" s="286"/>
      <c r="CB169" s="286"/>
      <c r="CC169" s="286">
        <v>2</v>
      </c>
      <c r="CD169" s="286"/>
      <c r="CE169" s="286"/>
      <c r="CF169" s="286"/>
      <c r="CG169" s="286"/>
      <c r="CH169" s="286">
        <v>44</v>
      </c>
      <c r="CI169" s="286"/>
      <c r="CJ169" s="286"/>
      <c r="CK169" s="286"/>
      <c r="CL169" s="286">
        <v>4</v>
      </c>
      <c r="CM169" s="143">
        <f t="shared" si="34"/>
        <v>0</v>
      </c>
      <c r="CN169" s="143">
        <f t="shared" si="35"/>
        <v>5</v>
      </c>
      <c r="CO169" s="143">
        <f t="shared" si="36"/>
        <v>0</v>
      </c>
      <c r="CP169" s="143">
        <f t="shared" si="36"/>
        <v>0</v>
      </c>
      <c r="CQ169" s="143">
        <f t="shared" si="37"/>
        <v>13</v>
      </c>
      <c r="CR169" s="143">
        <f t="shared" si="38"/>
        <v>0</v>
      </c>
      <c r="CS169" s="143">
        <f t="shared" si="39"/>
        <v>11</v>
      </c>
      <c r="CT169" s="143">
        <f t="shared" si="40"/>
        <v>96</v>
      </c>
      <c r="CU169" s="143">
        <f t="shared" si="41"/>
        <v>56</v>
      </c>
      <c r="CV169" s="143">
        <f t="shared" si="42"/>
        <v>0</v>
      </c>
      <c r="CW169" s="143">
        <f t="shared" si="43"/>
        <v>15</v>
      </c>
      <c r="CX169" s="143">
        <f t="shared" si="44"/>
        <v>0</v>
      </c>
      <c r="CY169" s="143">
        <f t="shared" si="44"/>
        <v>5</v>
      </c>
      <c r="CZ169" s="143">
        <f t="shared" si="45"/>
        <v>0</v>
      </c>
      <c r="DA169" s="143">
        <f t="shared" si="46"/>
        <v>3</v>
      </c>
      <c r="DB169" s="143">
        <f t="shared" si="47"/>
        <v>0</v>
      </c>
      <c r="DC169" s="143">
        <f t="shared" si="48"/>
        <v>169</v>
      </c>
      <c r="DD169" s="143">
        <f t="shared" si="49"/>
        <v>6</v>
      </c>
      <c r="DE169" s="201">
        <f t="shared" si="50"/>
        <v>18</v>
      </c>
    </row>
    <row r="170" spans="1:109" x14ac:dyDescent="0.3">
      <c r="A170" s="19" t="s">
        <v>374</v>
      </c>
      <c r="B170" s="16" t="s">
        <v>406</v>
      </c>
      <c r="C170" s="283">
        <v>2</v>
      </c>
      <c r="D170" s="284"/>
      <c r="E170" s="284"/>
      <c r="F170" s="284">
        <v>2</v>
      </c>
      <c r="G170" s="284"/>
      <c r="H170" s="284"/>
      <c r="I170" s="284">
        <v>4</v>
      </c>
      <c r="J170" s="284"/>
      <c r="K170" s="284">
        <v>1</v>
      </c>
      <c r="L170" s="284"/>
      <c r="M170" s="284"/>
      <c r="N170" s="284"/>
      <c r="O170" s="284"/>
      <c r="P170" s="285">
        <v>2</v>
      </c>
      <c r="Q170" s="285"/>
      <c r="R170" s="285"/>
      <c r="S170" s="285"/>
      <c r="T170" s="285">
        <v>2</v>
      </c>
      <c r="U170" s="285"/>
      <c r="V170" s="285"/>
      <c r="W170" s="285"/>
      <c r="X170" s="285">
        <v>5</v>
      </c>
      <c r="Y170" s="285"/>
      <c r="Z170" s="285">
        <v>1</v>
      </c>
      <c r="AA170" s="285"/>
      <c r="AB170" s="285"/>
      <c r="AC170" s="285"/>
      <c r="AD170" s="285">
        <v>2</v>
      </c>
      <c r="AE170" s="285"/>
      <c r="AF170" s="285"/>
      <c r="AG170" s="285"/>
      <c r="AH170" s="286">
        <v>2</v>
      </c>
      <c r="AI170" s="286"/>
      <c r="AJ170" s="286"/>
      <c r="AK170" s="286"/>
      <c r="AL170" s="286">
        <v>6</v>
      </c>
      <c r="AM170" s="286"/>
      <c r="AN170" s="286"/>
      <c r="AO170" s="286"/>
      <c r="AP170" s="286">
        <v>4</v>
      </c>
      <c r="AQ170" s="286">
        <v>1</v>
      </c>
      <c r="AR170" s="286"/>
      <c r="AS170" s="286"/>
      <c r="AT170" s="286"/>
      <c r="AU170" s="286">
        <v>1</v>
      </c>
      <c r="AV170" s="286"/>
      <c r="AW170" s="286">
        <v>1</v>
      </c>
      <c r="AX170" s="286"/>
      <c r="AY170" s="286"/>
      <c r="AZ170" s="286">
        <v>2</v>
      </c>
      <c r="BA170" s="286">
        <v>4</v>
      </c>
      <c r="BB170" s="286"/>
      <c r="BC170" s="286">
        <v>4</v>
      </c>
      <c r="BD170" s="286">
        <v>10</v>
      </c>
      <c r="BE170" s="286"/>
      <c r="BF170" s="286"/>
      <c r="BG170" s="286"/>
      <c r="BH170" s="286">
        <v>33</v>
      </c>
      <c r="BI170" s="286">
        <v>1</v>
      </c>
      <c r="BJ170" s="286"/>
      <c r="BK170" s="286"/>
      <c r="BL170" s="286"/>
      <c r="BM170" s="286"/>
      <c r="BN170" s="286">
        <v>1</v>
      </c>
      <c r="BO170" s="286">
        <v>2</v>
      </c>
      <c r="BP170" s="286">
        <v>1</v>
      </c>
      <c r="BQ170" s="286">
        <v>2</v>
      </c>
      <c r="BR170" s="286">
        <v>4</v>
      </c>
      <c r="BS170" s="286"/>
      <c r="BT170" s="286">
        <v>60</v>
      </c>
      <c r="BU170" s="286">
        <v>9</v>
      </c>
      <c r="BV170" s="286"/>
      <c r="BW170" s="286">
        <v>1</v>
      </c>
      <c r="BX170" s="286"/>
      <c r="BY170" s="286">
        <v>21</v>
      </c>
      <c r="BZ170" s="286">
        <v>8</v>
      </c>
      <c r="CA170" s="286">
        <v>67</v>
      </c>
      <c r="CB170" s="286"/>
      <c r="CC170" s="286"/>
      <c r="CD170" s="286"/>
      <c r="CE170" s="286"/>
      <c r="CF170" s="286"/>
      <c r="CG170" s="286"/>
      <c r="CH170" s="286">
        <v>2</v>
      </c>
      <c r="CI170" s="286"/>
      <c r="CJ170" s="286"/>
      <c r="CK170" s="286"/>
      <c r="CL170" s="286">
        <v>202</v>
      </c>
      <c r="CM170" s="143">
        <f t="shared" si="34"/>
        <v>10</v>
      </c>
      <c r="CN170" s="143">
        <f t="shared" si="35"/>
        <v>4</v>
      </c>
      <c r="CO170" s="143">
        <f t="shared" si="36"/>
        <v>0</v>
      </c>
      <c r="CP170" s="143">
        <f t="shared" si="36"/>
        <v>64</v>
      </c>
      <c r="CQ170" s="143">
        <f t="shared" si="37"/>
        <v>29</v>
      </c>
      <c r="CR170" s="143">
        <f t="shared" si="38"/>
        <v>0</v>
      </c>
      <c r="CS170" s="143">
        <f t="shared" si="39"/>
        <v>1</v>
      </c>
      <c r="CT170" s="143">
        <f t="shared" si="40"/>
        <v>0</v>
      </c>
      <c r="CU170" s="143">
        <f t="shared" si="41"/>
        <v>67</v>
      </c>
      <c r="CV170" s="143">
        <f t="shared" si="42"/>
        <v>0</v>
      </c>
      <c r="CW170" s="143">
        <f t="shared" si="43"/>
        <v>79</v>
      </c>
      <c r="CX170" s="143">
        <f t="shared" si="44"/>
        <v>0</v>
      </c>
      <c r="CY170" s="143">
        <f t="shared" si="44"/>
        <v>0</v>
      </c>
      <c r="CZ170" s="143">
        <f t="shared" si="45"/>
        <v>0</v>
      </c>
      <c r="DA170" s="143">
        <f t="shared" si="46"/>
        <v>3</v>
      </c>
      <c r="DB170" s="143">
        <f t="shared" si="47"/>
        <v>0</v>
      </c>
      <c r="DC170" s="143">
        <f t="shared" si="48"/>
        <v>4</v>
      </c>
      <c r="DD170" s="143">
        <f t="shared" si="49"/>
        <v>2</v>
      </c>
      <c r="DE170" s="201">
        <f t="shared" si="50"/>
        <v>203</v>
      </c>
    </row>
    <row r="171" spans="1:109" x14ac:dyDescent="0.3">
      <c r="A171" s="19" t="s">
        <v>374</v>
      </c>
      <c r="B171" s="16" t="s">
        <v>410</v>
      </c>
      <c r="C171" s="283">
        <v>2</v>
      </c>
      <c r="D171" s="284"/>
      <c r="E171" s="284">
        <v>46</v>
      </c>
      <c r="F171" s="284">
        <v>4</v>
      </c>
      <c r="G171" s="284"/>
      <c r="H171" s="284"/>
      <c r="I171" s="284">
        <v>11</v>
      </c>
      <c r="J171" s="284"/>
      <c r="K171" s="284"/>
      <c r="L171" s="284"/>
      <c r="M171" s="284">
        <v>17</v>
      </c>
      <c r="N171" s="284"/>
      <c r="O171" s="284"/>
      <c r="P171" s="285"/>
      <c r="Q171" s="285"/>
      <c r="R171" s="285"/>
      <c r="S171" s="285">
        <v>31</v>
      </c>
      <c r="T171" s="285">
        <v>4</v>
      </c>
      <c r="U171" s="285">
        <v>1</v>
      </c>
      <c r="V171" s="285"/>
      <c r="W171" s="285"/>
      <c r="X171" s="285">
        <v>10</v>
      </c>
      <c r="Y171" s="285"/>
      <c r="Z171" s="285"/>
      <c r="AA171" s="285"/>
      <c r="AB171" s="285">
        <v>2</v>
      </c>
      <c r="AC171" s="285"/>
      <c r="AD171" s="285">
        <v>2</v>
      </c>
      <c r="AE171" s="285">
        <v>1</v>
      </c>
      <c r="AF171" s="285"/>
      <c r="AG171" s="285"/>
      <c r="AH171" s="286"/>
      <c r="AI171" s="286"/>
      <c r="AJ171" s="286"/>
      <c r="AK171" s="286"/>
      <c r="AL171" s="286"/>
      <c r="AM171" s="286"/>
      <c r="AN171" s="286"/>
      <c r="AO171" s="286"/>
      <c r="AP171" s="286">
        <v>10</v>
      </c>
      <c r="AQ171" s="286"/>
      <c r="AR171" s="286"/>
      <c r="AS171" s="286">
        <v>2</v>
      </c>
      <c r="AT171" s="286"/>
      <c r="AU171" s="286">
        <v>1</v>
      </c>
      <c r="AV171" s="286"/>
      <c r="AW171" s="286">
        <v>5</v>
      </c>
      <c r="AX171" s="286">
        <v>2</v>
      </c>
      <c r="AY171" s="286"/>
      <c r="AZ171" s="286"/>
      <c r="BA171" s="286"/>
      <c r="BB171" s="286"/>
      <c r="BC171" s="286"/>
      <c r="BD171" s="286">
        <v>5</v>
      </c>
      <c r="BE171" s="286"/>
      <c r="BF171" s="286">
        <v>1</v>
      </c>
      <c r="BG171" s="286"/>
      <c r="BH171" s="286">
        <v>53</v>
      </c>
      <c r="BI171" s="286"/>
      <c r="BJ171" s="286"/>
      <c r="BK171" s="286">
        <v>2</v>
      </c>
      <c r="BL171" s="286"/>
      <c r="BM171" s="286"/>
      <c r="BN171" s="286">
        <v>5</v>
      </c>
      <c r="BO171" s="286">
        <v>2</v>
      </c>
      <c r="BP171" s="286"/>
      <c r="BQ171" s="286"/>
      <c r="BR171" s="286"/>
      <c r="BS171" s="286"/>
      <c r="BT171" s="286"/>
      <c r="BU171" s="286">
        <v>1</v>
      </c>
      <c r="BV171" s="286">
        <v>3</v>
      </c>
      <c r="BW171" s="286">
        <v>2</v>
      </c>
      <c r="BX171" s="286"/>
      <c r="BY171" s="286">
        <v>6</v>
      </c>
      <c r="BZ171" s="286">
        <v>6</v>
      </c>
      <c r="CA171" s="286">
        <v>43</v>
      </c>
      <c r="CB171" s="286"/>
      <c r="CC171" s="286">
        <v>2</v>
      </c>
      <c r="CD171" s="286">
        <v>4</v>
      </c>
      <c r="CE171" s="286"/>
      <c r="CF171" s="286"/>
      <c r="CG171" s="286"/>
      <c r="CH171" s="286">
        <v>2</v>
      </c>
      <c r="CI171" s="286"/>
      <c r="CJ171" s="286"/>
      <c r="CK171" s="286"/>
      <c r="CL171" s="286"/>
      <c r="CM171" s="143">
        <f t="shared" si="34"/>
        <v>2</v>
      </c>
      <c r="CN171" s="143">
        <f t="shared" si="35"/>
        <v>0</v>
      </c>
      <c r="CO171" s="143">
        <f t="shared" si="36"/>
        <v>0</v>
      </c>
      <c r="CP171" s="143">
        <f t="shared" si="36"/>
        <v>77</v>
      </c>
      <c r="CQ171" s="143">
        <f t="shared" si="37"/>
        <v>14</v>
      </c>
      <c r="CR171" s="143">
        <f t="shared" si="38"/>
        <v>1</v>
      </c>
      <c r="CS171" s="143">
        <f t="shared" si="39"/>
        <v>3</v>
      </c>
      <c r="CT171" s="143">
        <f t="shared" si="40"/>
        <v>0</v>
      </c>
      <c r="CU171" s="143">
        <f t="shared" si="41"/>
        <v>90</v>
      </c>
      <c r="CV171" s="143">
        <f t="shared" si="42"/>
        <v>0</v>
      </c>
      <c r="CW171" s="143">
        <f t="shared" si="43"/>
        <v>49</v>
      </c>
      <c r="CX171" s="143">
        <f t="shared" si="44"/>
        <v>0</v>
      </c>
      <c r="CY171" s="143">
        <f t="shared" si="44"/>
        <v>6</v>
      </c>
      <c r="CZ171" s="143">
        <f t="shared" si="45"/>
        <v>4</v>
      </c>
      <c r="DA171" s="143">
        <f t="shared" si="46"/>
        <v>3</v>
      </c>
      <c r="DB171" s="143">
        <f t="shared" si="47"/>
        <v>0</v>
      </c>
      <c r="DC171" s="143">
        <f t="shared" si="48"/>
        <v>30</v>
      </c>
      <c r="DD171" s="143">
        <f t="shared" si="49"/>
        <v>4</v>
      </c>
      <c r="DE171" s="201">
        <f t="shared" si="50"/>
        <v>0</v>
      </c>
    </row>
    <row r="172" spans="1:109" x14ac:dyDescent="0.3">
      <c r="A172" s="19" t="s">
        <v>374</v>
      </c>
      <c r="B172" s="16" t="s">
        <v>411</v>
      </c>
      <c r="C172" s="283"/>
      <c r="D172" s="284"/>
      <c r="E172" s="284">
        <v>1</v>
      </c>
      <c r="F172" s="284">
        <v>2</v>
      </c>
      <c r="G172" s="284"/>
      <c r="H172" s="284"/>
      <c r="I172" s="284">
        <v>25</v>
      </c>
      <c r="J172" s="284"/>
      <c r="K172" s="284"/>
      <c r="L172" s="284"/>
      <c r="M172" s="284"/>
      <c r="N172" s="284"/>
      <c r="O172" s="284"/>
      <c r="P172" s="285"/>
      <c r="Q172" s="285"/>
      <c r="R172" s="285"/>
      <c r="S172" s="285">
        <v>40</v>
      </c>
      <c r="T172" s="285">
        <v>3</v>
      </c>
      <c r="U172" s="285"/>
      <c r="V172" s="285"/>
      <c r="W172" s="285"/>
      <c r="X172" s="285">
        <v>23</v>
      </c>
      <c r="Y172" s="285"/>
      <c r="Z172" s="285"/>
      <c r="AA172" s="285"/>
      <c r="AB172" s="285"/>
      <c r="AC172" s="285"/>
      <c r="AD172" s="285">
        <v>2</v>
      </c>
      <c r="AE172" s="285">
        <v>9</v>
      </c>
      <c r="AF172" s="285"/>
      <c r="AG172" s="285">
        <v>4</v>
      </c>
      <c r="AH172" s="286"/>
      <c r="AI172" s="286"/>
      <c r="AJ172" s="286"/>
      <c r="AK172" s="286">
        <v>59</v>
      </c>
      <c r="AL172" s="286">
        <v>7</v>
      </c>
      <c r="AM172" s="286"/>
      <c r="AN172" s="286"/>
      <c r="AO172" s="286">
        <v>1</v>
      </c>
      <c r="AP172" s="286">
        <v>13</v>
      </c>
      <c r="AQ172" s="286"/>
      <c r="AR172" s="286"/>
      <c r="AS172" s="286"/>
      <c r="AT172" s="286"/>
      <c r="AU172" s="286">
        <v>1</v>
      </c>
      <c r="AV172" s="286"/>
      <c r="AW172" s="286">
        <v>10</v>
      </c>
      <c r="AX172" s="286"/>
      <c r="AY172" s="286"/>
      <c r="AZ172" s="286"/>
      <c r="BA172" s="286"/>
      <c r="BB172" s="286"/>
      <c r="BC172" s="286">
        <v>108</v>
      </c>
      <c r="BD172" s="286">
        <v>28</v>
      </c>
      <c r="BE172" s="286"/>
      <c r="BF172" s="286"/>
      <c r="BG172" s="286">
        <v>3</v>
      </c>
      <c r="BH172" s="286">
        <v>57</v>
      </c>
      <c r="BI172" s="286"/>
      <c r="BJ172" s="286"/>
      <c r="BK172" s="286"/>
      <c r="BL172" s="286">
        <v>7</v>
      </c>
      <c r="BM172" s="286"/>
      <c r="BN172" s="286">
        <v>11</v>
      </c>
      <c r="BO172" s="286"/>
      <c r="BP172" s="286">
        <v>40</v>
      </c>
      <c r="BQ172" s="286"/>
      <c r="BR172" s="286"/>
      <c r="BS172" s="286"/>
      <c r="BT172" s="286">
        <v>101</v>
      </c>
      <c r="BU172" s="286">
        <v>35</v>
      </c>
      <c r="BV172" s="286"/>
      <c r="BW172" s="286">
        <v>1</v>
      </c>
      <c r="BX172" s="286">
        <v>3</v>
      </c>
      <c r="BY172" s="286">
        <v>8</v>
      </c>
      <c r="BZ172" s="286">
        <v>7</v>
      </c>
      <c r="CA172" s="286">
        <v>32</v>
      </c>
      <c r="CB172" s="286"/>
      <c r="CC172" s="286"/>
      <c r="CD172" s="286">
        <v>45</v>
      </c>
      <c r="CE172" s="286"/>
      <c r="CF172" s="286"/>
      <c r="CG172" s="286"/>
      <c r="CH172" s="286">
        <v>10</v>
      </c>
      <c r="CI172" s="286"/>
      <c r="CJ172" s="286"/>
      <c r="CK172" s="286"/>
      <c r="CL172" s="286">
        <v>49</v>
      </c>
      <c r="CM172" s="143">
        <f t="shared" si="34"/>
        <v>0</v>
      </c>
      <c r="CN172" s="143">
        <f t="shared" si="35"/>
        <v>0</v>
      </c>
      <c r="CO172" s="143">
        <f t="shared" si="36"/>
        <v>0</v>
      </c>
      <c r="CP172" s="143">
        <f t="shared" si="36"/>
        <v>309</v>
      </c>
      <c r="CQ172" s="143">
        <f t="shared" si="37"/>
        <v>75</v>
      </c>
      <c r="CR172" s="143">
        <f t="shared" si="38"/>
        <v>0</v>
      </c>
      <c r="CS172" s="143">
        <f t="shared" si="39"/>
        <v>1</v>
      </c>
      <c r="CT172" s="143">
        <f t="shared" si="40"/>
        <v>4</v>
      </c>
      <c r="CU172" s="143">
        <f t="shared" si="41"/>
        <v>126</v>
      </c>
      <c r="CV172" s="143">
        <f t="shared" si="42"/>
        <v>0</v>
      </c>
      <c r="CW172" s="143">
        <f t="shared" si="43"/>
        <v>39</v>
      </c>
      <c r="CX172" s="143">
        <f t="shared" si="44"/>
        <v>0</v>
      </c>
      <c r="CY172" s="143">
        <f t="shared" si="44"/>
        <v>0</v>
      </c>
      <c r="CZ172" s="143">
        <f t="shared" si="45"/>
        <v>52</v>
      </c>
      <c r="DA172" s="143">
        <f t="shared" si="46"/>
        <v>3</v>
      </c>
      <c r="DB172" s="143">
        <f t="shared" si="47"/>
        <v>0</v>
      </c>
      <c r="DC172" s="143">
        <f t="shared" si="48"/>
        <v>40</v>
      </c>
      <c r="DD172" s="143">
        <f t="shared" si="49"/>
        <v>0</v>
      </c>
      <c r="DE172" s="201">
        <f t="shared" si="50"/>
        <v>93</v>
      </c>
    </row>
    <row r="173" spans="1:109" x14ac:dyDescent="0.3">
      <c r="A173" s="19" t="s">
        <v>374</v>
      </c>
      <c r="B173" s="16" t="s">
        <v>413</v>
      </c>
      <c r="C173" s="283">
        <v>5</v>
      </c>
      <c r="D173" s="284"/>
      <c r="E173" s="284">
        <v>63</v>
      </c>
      <c r="F173" s="284">
        <v>2</v>
      </c>
      <c r="G173" s="284">
        <v>58</v>
      </c>
      <c r="H173" s="284"/>
      <c r="I173" s="284">
        <v>8</v>
      </c>
      <c r="J173" s="284"/>
      <c r="K173" s="284"/>
      <c r="L173" s="284"/>
      <c r="M173" s="284"/>
      <c r="N173" s="284"/>
      <c r="O173" s="284"/>
      <c r="P173" s="285">
        <v>123</v>
      </c>
      <c r="Q173" s="285"/>
      <c r="R173" s="285"/>
      <c r="S173" s="285">
        <v>165</v>
      </c>
      <c r="T173" s="285">
        <v>1</v>
      </c>
      <c r="U173" s="285">
        <v>61</v>
      </c>
      <c r="V173" s="285"/>
      <c r="W173" s="285">
        <v>3</v>
      </c>
      <c r="X173" s="285">
        <v>7</v>
      </c>
      <c r="Y173" s="285"/>
      <c r="Z173" s="285"/>
      <c r="AA173" s="285"/>
      <c r="AB173" s="285"/>
      <c r="AC173" s="285"/>
      <c r="AD173" s="285">
        <v>2</v>
      </c>
      <c r="AE173" s="285"/>
      <c r="AF173" s="285"/>
      <c r="AG173" s="285"/>
      <c r="AH173" s="286"/>
      <c r="AI173" s="286"/>
      <c r="AJ173" s="286"/>
      <c r="AK173" s="286">
        <v>126</v>
      </c>
      <c r="AL173" s="286"/>
      <c r="AM173" s="286">
        <v>64</v>
      </c>
      <c r="AN173" s="286"/>
      <c r="AO173" s="286">
        <v>3</v>
      </c>
      <c r="AP173" s="286">
        <v>55</v>
      </c>
      <c r="AQ173" s="286"/>
      <c r="AR173" s="286"/>
      <c r="AS173" s="286"/>
      <c r="AT173" s="286"/>
      <c r="AU173" s="286">
        <v>1</v>
      </c>
      <c r="AV173" s="286"/>
      <c r="AW173" s="286">
        <v>1</v>
      </c>
      <c r="AX173" s="286"/>
      <c r="AY173" s="286"/>
      <c r="AZ173" s="286"/>
      <c r="BA173" s="286"/>
      <c r="BB173" s="286"/>
      <c r="BC173" s="286">
        <v>122</v>
      </c>
      <c r="BD173" s="286">
        <v>4</v>
      </c>
      <c r="BE173" s="286">
        <v>4</v>
      </c>
      <c r="BF173" s="286"/>
      <c r="BG173" s="286">
        <v>3</v>
      </c>
      <c r="BH173" s="286">
        <v>90</v>
      </c>
      <c r="BI173" s="286"/>
      <c r="BJ173" s="286"/>
      <c r="BK173" s="286"/>
      <c r="BL173" s="286"/>
      <c r="BM173" s="286"/>
      <c r="BN173" s="286">
        <v>1</v>
      </c>
      <c r="BO173" s="286"/>
      <c r="BP173" s="286"/>
      <c r="BQ173" s="286">
        <v>1</v>
      </c>
      <c r="BR173" s="286"/>
      <c r="BS173" s="286"/>
      <c r="BT173" s="286"/>
      <c r="BU173" s="286">
        <v>2</v>
      </c>
      <c r="BV173" s="286">
        <v>5</v>
      </c>
      <c r="BW173" s="286">
        <v>1</v>
      </c>
      <c r="BX173" s="286"/>
      <c r="BY173" s="286">
        <v>6</v>
      </c>
      <c r="BZ173" s="286">
        <v>4</v>
      </c>
      <c r="CA173" s="286">
        <v>36</v>
      </c>
      <c r="CB173" s="286"/>
      <c r="CC173" s="286"/>
      <c r="CD173" s="286"/>
      <c r="CE173" s="286"/>
      <c r="CF173" s="286"/>
      <c r="CG173" s="286"/>
      <c r="CH173" s="286"/>
      <c r="CI173" s="286"/>
      <c r="CJ173" s="286"/>
      <c r="CK173" s="286"/>
      <c r="CL173" s="286"/>
      <c r="CM173" s="143">
        <f t="shared" si="34"/>
        <v>129</v>
      </c>
      <c r="CN173" s="143">
        <f t="shared" si="35"/>
        <v>0</v>
      </c>
      <c r="CO173" s="143">
        <f t="shared" si="36"/>
        <v>0</v>
      </c>
      <c r="CP173" s="143">
        <f t="shared" si="36"/>
        <v>476</v>
      </c>
      <c r="CQ173" s="143">
        <f t="shared" si="37"/>
        <v>9</v>
      </c>
      <c r="CR173" s="143">
        <f t="shared" si="38"/>
        <v>187</v>
      </c>
      <c r="CS173" s="143">
        <f t="shared" si="39"/>
        <v>1</v>
      </c>
      <c r="CT173" s="143">
        <f t="shared" si="40"/>
        <v>9</v>
      </c>
      <c r="CU173" s="143">
        <f t="shared" si="41"/>
        <v>166</v>
      </c>
      <c r="CV173" s="143">
        <f t="shared" si="42"/>
        <v>0</v>
      </c>
      <c r="CW173" s="143">
        <f t="shared" si="43"/>
        <v>40</v>
      </c>
      <c r="CX173" s="143">
        <f t="shared" si="44"/>
        <v>0</v>
      </c>
      <c r="CY173" s="143">
        <f t="shared" si="44"/>
        <v>0</v>
      </c>
      <c r="CZ173" s="143">
        <f t="shared" si="45"/>
        <v>0</v>
      </c>
      <c r="DA173" s="143">
        <f t="shared" si="46"/>
        <v>3</v>
      </c>
      <c r="DB173" s="143">
        <f t="shared" si="47"/>
        <v>0</v>
      </c>
      <c r="DC173" s="143">
        <f t="shared" si="48"/>
        <v>2</v>
      </c>
      <c r="DD173" s="143">
        <f t="shared" si="49"/>
        <v>0</v>
      </c>
      <c r="DE173" s="201">
        <f t="shared" si="50"/>
        <v>0</v>
      </c>
    </row>
    <row r="174" spans="1:109" x14ac:dyDescent="0.3">
      <c r="A174" s="19" t="s">
        <v>415</v>
      </c>
      <c r="B174" s="16" t="s">
        <v>419</v>
      </c>
      <c r="C174" s="283"/>
      <c r="D174" s="284"/>
      <c r="E174" s="284"/>
      <c r="F174" s="284">
        <v>2</v>
      </c>
      <c r="G174" s="284"/>
      <c r="H174" s="284"/>
      <c r="I174" s="284">
        <v>23</v>
      </c>
      <c r="J174" s="284"/>
      <c r="K174" s="284">
        <v>2</v>
      </c>
      <c r="L174" s="284"/>
      <c r="M174" s="284">
        <v>13</v>
      </c>
      <c r="N174" s="284"/>
      <c r="O174" s="284">
        <v>1</v>
      </c>
      <c r="P174" s="285"/>
      <c r="Q174" s="285"/>
      <c r="R174" s="285"/>
      <c r="S174" s="285"/>
      <c r="T174" s="285">
        <v>3</v>
      </c>
      <c r="U174" s="285"/>
      <c r="V174" s="285"/>
      <c r="W174" s="285">
        <v>1</v>
      </c>
      <c r="X174" s="285">
        <v>43</v>
      </c>
      <c r="Y174" s="285"/>
      <c r="Z174" s="285">
        <v>11</v>
      </c>
      <c r="AA174" s="285"/>
      <c r="AB174" s="285"/>
      <c r="AC174" s="285"/>
      <c r="AD174" s="285"/>
      <c r="AE174" s="285">
        <v>38</v>
      </c>
      <c r="AF174" s="285"/>
      <c r="AG174" s="285">
        <v>1</v>
      </c>
      <c r="AH174" s="286"/>
      <c r="AI174" s="286"/>
      <c r="AJ174" s="286"/>
      <c r="AK174" s="286"/>
      <c r="AL174" s="286">
        <v>6</v>
      </c>
      <c r="AM174" s="286"/>
      <c r="AN174" s="286">
        <v>2</v>
      </c>
      <c r="AO174" s="286"/>
      <c r="AP174" s="286">
        <v>33</v>
      </c>
      <c r="AQ174" s="286">
        <v>11</v>
      </c>
      <c r="AR174" s="286"/>
      <c r="AS174" s="286"/>
      <c r="AT174" s="286"/>
      <c r="AU174" s="286"/>
      <c r="AV174" s="286"/>
      <c r="AW174" s="286">
        <v>43</v>
      </c>
      <c r="AX174" s="286"/>
      <c r="AY174" s="286">
        <v>1</v>
      </c>
      <c r="AZ174" s="286"/>
      <c r="BA174" s="286"/>
      <c r="BB174" s="286"/>
      <c r="BC174" s="286">
        <v>3</v>
      </c>
      <c r="BD174" s="286">
        <v>10</v>
      </c>
      <c r="BE174" s="286"/>
      <c r="BF174" s="286">
        <v>3</v>
      </c>
      <c r="BG174" s="286">
        <v>1</v>
      </c>
      <c r="BH174" s="286">
        <v>32</v>
      </c>
      <c r="BI174" s="286">
        <v>11</v>
      </c>
      <c r="BJ174" s="286"/>
      <c r="BK174" s="286"/>
      <c r="BL174" s="286"/>
      <c r="BM174" s="286"/>
      <c r="BN174" s="286">
        <v>28</v>
      </c>
      <c r="BO174" s="286"/>
      <c r="BP174" s="286">
        <v>1</v>
      </c>
      <c r="BQ174" s="286"/>
      <c r="BR174" s="286"/>
      <c r="BS174" s="286"/>
      <c r="BT174" s="286"/>
      <c r="BU174" s="286">
        <v>8</v>
      </c>
      <c r="BV174" s="286"/>
      <c r="BW174" s="286">
        <v>2</v>
      </c>
      <c r="BX174" s="286"/>
      <c r="BY174" s="286">
        <v>21</v>
      </c>
      <c r="BZ174" s="286"/>
      <c r="CA174" s="286">
        <v>18</v>
      </c>
      <c r="CB174" s="286"/>
      <c r="CC174" s="286"/>
      <c r="CD174" s="286">
        <v>1</v>
      </c>
      <c r="CE174" s="286"/>
      <c r="CF174" s="286">
        <v>1</v>
      </c>
      <c r="CG174" s="286">
        <v>1</v>
      </c>
      <c r="CH174" s="286">
        <v>26</v>
      </c>
      <c r="CI174" s="286"/>
      <c r="CJ174" s="286"/>
      <c r="CK174" s="286"/>
      <c r="CL174" s="286"/>
      <c r="CM174" s="143">
        <f t="shared" si="34"/>
        <v>0</v>
      </c>
      <c r="CN174" s="143">
        <f t="shared" si="35"/>
        <v>0</v>
      </c>
      <c r="CO174" s="143">
        <f t="shared" si="36"/>
        <v>0</v>
      </c>
      <c r="CP174" s="143">
        <f t="shared" si="36"/>
        <v>3</v>
      </c>
      <c r="CQ174" s="143">
        <f t="shared" si="37"/>
        <v>29</v>
      </c>
      <c r="CR174" s="143">
        <f t="shared" si="38"/>
        <v>0</v>
      </c>
      <c r="CS174" s="143">
        <f t="shared" si="39"/>
        <v>7</v>
      </c>
      <c r="CT174" s="143">
        <f t="shared" si="40"/>
        <v>2</v>
      </c>
      <c r="CU174" s="143">
        <f t="shared" si="41"/>
        <v>152</v>
      </c>
      <c r="CV174" s="143">
        <f t="shared" si="42"/>
        <v>0</v>
      </c>
      <c r="CW174" s="143">
        <f t="shared" si="43"/>
        <v>53</v>
      </c>
      <c r="CX174" s="143">
        <f t="shared" si="44"/>
        <v>0</v>
      </c>
      <c r="CY174" s="143">
        <f t="shared" si="44"/>
        <v>0</v>
      </c>
      <c r="CZ174" s="143">
        <f t="shared" si="45"/>
        <v>1</v>
      </c>
      <c r="DA174" s="143">
        <f t="shared" si="46"/>
        <v>0</v>
      </c>
      <c r="DB174" s="143">
        <f t="shared" si="47"/>
        <v>0</v>
      </c>
      <c r="DC174" s="143">
        <f t="shared" si="48"/>
        <v>148</v>
      </c>
      <c r="DD174" s="143">
        <f t="shared" si="49"/>
        <v>0</v>
      </c>
      <c r="DE174" s="201">
        <f t="shared" si="50"/>
        <v>4</v>
      </c>
    </row>
    <row r="175" spans="1:109" x14ac:dyDescent="0.3">
      <c r="A175" s="19" t="s">
        <v>415</v>
      </c>
      <c r="B175" s="16" t="s">
        <v>421</v>
      </c>
      <c r="C175" s="283"/>
      <c r="D175" s="284"/>
      <c r="E175" s="284"/>
      <c r="F175" s="284">
        <v>14</v>
      </c>
      <c r="G175" s="284"/>
      <c r="H175" s="284"/>
      <c r="I175" s="284">
        <v>23</v>
      </c>
      <c r="J175" s="284"/>
      <c r="K175" s="284">
        <v>10</v>
      </c>
      <c r="L175" s="284">
        <v>2</v>
      </c>
      <c r="M175" s="284">
        <v>16</v>
      </c>
      <c r="N175" s="284"/>
      <c r="O175" s="284">
        <v>8</v>
      </c>
      <c r="P175" s="285"/>
      <c r="Q175" s="285"/>
      <c r="R175" s="285"/>
      <c r="S175" s="285"/>
      <c r="T175" s="285">
        <v>15</v>
      </c>
      <c r="U175" s="285"/>
      <c r="V175" s="285"/>
      <c r="W175" s="285">
        <v>1</v>
      </c>
      <c r="X175" s="285">
        <v>71</v>
      </c>
      <c r="Y175" s="285"/>
      <c r="Z175" s="285">
        <v>12</v>
      </c>
      <c r="AA175" s="285"/>
      <c r="AB175" s="285"/>
      <c r="AC175" s="285">
        <v>2</v>
      </c>
      <c r="AD175" s="285"/>
      <c r="AE175" s="285">
        <v>59</v>
      </c>
      <c r="AF175" s="285"/>
      <c r="AG175" s="285">
        <v>7</v>
      </c>
      <c r="AH175" s="286"/>
      <c r="AI175" s="286"/>
      <c r="AJ175" s="286"/>
      <c r="AK175" s="286">
        <v>5</v>
      </c>
      <c r="AL175" s="286">
        <v>16</v>
      </c>
      <c r="AM175" s="286"/>
      <c r="AN175" s="286"/>
      <c r="AO175" s="286">
        <v>7</v>
      </c>
      <c r="AP175" s="286">
        <v>29</v>
      </c>
      <c r="AQ175" s="286">
        <v>18</v>
      </c>
      <c r="AR175" s="286"/>
      <c r="AS175" s="286"/>
      <c r="AT175" s="286">
        <v>20</v>
      </c>
      <c r="AU175" s="286"/>
      <c r="AV175" s="286"/>
      <c r="AW175" s="286">
        <v>78</v>
      </c>
      <c r="AX175" s="286"/>
      <c r="AY175" s="286">
        <v>21</v>
      </c>
      <c r="AZ175" s="286">
        <v>3</v>
      </c>
      <c r="BA175" s="286"/>
      <c r="BB175" s="286"/>
      <c r="BC175" s="286">
        <v>5</v>
      </c>
      <c r="BD175" s="286">
        <v>17</v>
      </c>
      <c r="BE175" s="286"/>
      <c r="BF175" s="286">
        <v>1</v>
      </c>
      <c r="BG175" s="286">
        <v>7</v>
      </c>
      <c r="BH175" s="286">
        <v>31</v>
      </c>
      <c r="BI175" s="286">
        <v>18</v>
      </c>
      <c r="BJ175" s="286"/>
      <c r="BK175" s="286">
        <v>2</v>
      </c>
      <c r="BL175" s="286">
        <v>5</v>
      </c>
      <c r="BM175" s="286"/>
      <c r="BN175" s="286">
        <v>13</v>
      </c>
      <c r="BO175" s="286"/>
      <c r="BP175" s="286">
        <v>4</v>
      </c>
      <c r="BQ175" s="286">
        <v>3</v>
      </c>
      <c r="BR175" s="286"/>
      <c r="BS175" s="286"/>
      <c r="BT175" s="286"/>
      <c r="BU175" s="286">
        <v>11</v>
      </c>
      <c r="BV175" s="286"/>
      <c r="BW175" s="286">
        <v>1</v>
      </c>
      <c r="BX175" s="286"/>
      <c r="BY175" s="286">
        <v>21</v>
      </c>
      <c r="BZ175" s="286">
        <v>1</v>
      </c>
      <c r="CA175" s="286">
        <v>28</v>
      </c>
      <c r="CB175" s="286"/>
      <c r="CC175" s="286"/>
      <c r="CD175" s="286">
        <v>8</v>
      </c>
      <c r="CE175" s="286"/>
      <c r="CF175" s="286">
        <v>2</v>
      </c>
      <c r="CG175" s="286"/>
      <c r="CH175" s="286">
        <v>15</v>
      </c>
      <c r="CI175" s="286"/>
      <c r="CJ175" s="286"/>
      <c r="CK175" s="286"/>
      <c r="CL175" s="286">
        <v>4</v>
      </c>
      <c r="CM175" s="143">
        <f t="shared" si="34"/>
        <v>6</v>
      </c>
      <c r="CN175" s="143">
        <f t="shared" si="35"/>
        <v>0</v>
      </c>
      <c r="CO175" s="143">
        <f t="shared" si="36"/>
        <v>0</v>
      </c>
      <c r="CP175" s="143">
        <f t="shared" si="36"/>
        <v>10</v>
      </c>
      <c r="CQ175" s="143">
        <f t="shared" si="37"/>
        <v>73</v>
      </c>
      <c r="CR175" s="143">
        <f t="shared" si="38"/>
        <v>0</v>
      </c>
      <c r="CS175" s="143">
        <f t="shared" si="39"/>
        <v>2</v>
      </c>
      <c r="CT175" s="143">
        <f t="shared" si="40"/>
        <v>15</v>
      </c>
      <c r="CU175" s="143">
        <f t="shared" si="41"/>
        <v>175</v>
      </c>
      <c r="CV175" s="143">
        <f t="shared" si="42"/>
        <v>0</v>
      </c>
      <c r="CW175" s="143">
        <f t="shared" si="43"/>
        <v>87</v>
      </c>
      <c r="CX175" s="143">
        <f t="shared" si="44"/>
        <v>0</v>
      </c>
      <c r="CY175" s="143">
        <f t="shared" si="44"/>
        <v>2</v>
      </c>
      <c r="CZ175" s="143">
        <f t="shared" si="45"/>
        <v>37</v>
      </c>
      <c r="DA175" s="143">
        <f t="shared" si="46"/>
        <v>0</v>
      </c>
      <c r="DB175" s="143">
        <f t="shared" si="47"/>
        <v>0</v>
      </c>
      <c r="DC175" s="143">
        <f t="shared" si="48"/>
        <v>181</v>
      </c>
      <c r="DD175" s="143">
        <f t="shared" si="49"/>
        <v>0</v>
      </c>
      <c r="DE175" s="201">
        <f t="shared" si="50"/>
        <v>44</v>
      </c>
    </row>
    <row r="176" spans="1:109" x14ac:dyDescent="0.3">
      <c r="A176" s="19" t="s">
        <v>415</v>
      </c>
      <c r="B176" s="16" t="s">
        <v>423</v>
      </c>
      <c r="C176" s="283">
        <v>208</v>
      </c>
      <c r="D176" s="284"/>
      <c r="E176" s="284">
        <v>25</v>
      </c>
      <c r="F176" s="284">
        <v>74</v>
      </c>
      <c r="G176" s="284"/>
      <c r="H176" s="284"/>
      <c r="I176" s="284">
        <v>186</v>
      </c>
      <c r="J176" s="284"/>
      <c r="K176" s="284">
        <v>15</v>
      </c>
      <c r="L176" s="284"/>
      <c r="M176" s="284">
        <v>72</v>
      </c>
      <c r="N176" s="284"/>
      <c r="O176" s="284"/>
      <c r="P176" s="285">
        <v>17</v>
      </c>
      <c r="Q176" s="285"/>
      <c r="R176" s="285"/>
      <c r="S176" s="285"/>
      <c r="T176" s="285">
        <v>21</v>
      </c>
      <c r="U176" s="285"/>
      <c r="V176" s="285"/>
      <c r="W176" s="285">
        <v>1</v>
      </c>
      <c r="X176" s="285">
        <v>270</v>
      </c>
      <c r="Y176" s="285"/>
      <c r="Z176" s="285">
        <v>16</v>
      </c>
      <c r="AA176" s="285"/>
      <c r="AB176" s="285"/>
      <c r="AC176" s="285"/>
      <c r="AD176" s="285"/>
      <c r="AE176" s="285">
        <v>222</v>
      </c>
      <c r="AF176" s="285"/>
      <c r="AG176" s="285">
        <v>1</v>
      </c>
      <c r="AH176" s="286">
        <v>34</v>
      </c>
      <c r="AI176" s="286"/>
      <c r="AJ176" s="286"/>
      <c r="AK176" s="286"/>
      <c r="AL176" s="286">
        <v>43</v>
      </c>
      <c r="AM176" s="286"/>
      <c r="AN176" s="286"/>
      <c r="AO176" s="286"/>
      <c r="AP176" s="286">
        <v>105</v>
      </c>
      <c r="AQ176" s="286">
        <v>49</v>
      </c>
      <c r="AR176" s="286"/>
      <c r="AS176" s="286"/>
      <c r="AT176" s="286"/>
      <c r="AU176" s="286"/>
      <c r="AV176" s="286"/>
      <c r="AW176" s="286">
        <v>225</v>
      </c>
      <c r="AX176" s="286"/>
      <c r="AY176" s="286">
        <v>1</v>
      </c>
      <c r="AZ176" s="286">
        <v>64</v>
      </c>
      <c r="BA176" s="286"/>
      <c r="BB176" s="286"/>
      <c r="BC176" s="286"/>
      <c r="BD176" s="286">
        <v>45</v>
      </c>
      <c r="BE176" s="286"/>
      <c r="BF176" s="286">
        <v>1</v>
      </c>
      <c r="BG176" s="286"/>
      <c r="BH176" s="286">
        <v>98</v>
      </c>
      <c r="BI176" s="286">
        <v>49</v>
      </c>
      <c r="BJ176" s="286"/>
      <c r="BK176" s="286"/>
      <c r="BL176" s="286"/>
      <c r="BM176" s="286"/>
      <c r="BN176" s="286">
        <v>54</v>
      </c>
      <c r="BO176" s="286"/>
      <c r="BP176" s="286">
        <v>1</v>
      </c>
      <c r="BQ176" s="286">
        <v>23</v>
      </c>
      <c r="BR176" s="286"/>
      <c r="BS176" s="286"/>
      <c r="BT176" s="286"/>
      <c r="BU176" s="286">
        <v>37</v>
      </c>
      <c r="BV176" s="286"/>
      <c r="BW176" s="286">
        <v>1</v>
      </c>
      <c r="BX176" s="286">
        <v>1</v>
      </c>
      <c r="BY176" s="286">
        <v>70</v>
      </c>
      <c r="BZ176" s="286"/>
      <c r="CA176" s="286">
        <v>131</v>
      </c>
      <c r="CB176" s="286"/>
      <c r="CC176" s="286"/>
      <c r="CD176" s="286"/>
      <c r="CE176" s="286"/>
      <c r="CF176" s="286">
        <v>1</v>
      </c>
      <c r="CG176" s="286"/>
      <c r="CH176" s="286">
        <v>55</v>
      </c>
      <c r="CI176" s="286"/>
      <c r="CJ176" s="286"/>
      <c r="CK176" s="286"/>
      <c r="CL176" s="286">
        <v>4</v>
      </c>
      <c r="CM176" s="143">
        <f t="shared" si="34"/>
        <v>346</v>
      </c>
      <c r="CN176" s="143">
        <f t="shared" si="35"/>
        <v>0</v>
      </c>
      <c r="CO176" s="143">
        <f t="shared" si="36"/>
        <v>0</v>
      </c>
      <c r="CP176" s="143">
        <f t="shared" si="36"/>
        <v>25</v>
      </c>
      <c r="CQ176" s="143">
        <f t="shared" si="37"/>
        <v>220</v>
      </c>
      <c r="CR176" s="143">
        <f t="shared" si="38"/>
        <v>0</v>
      </c>
      <c r="CS176" s="143">
        <f t="shared" si="39"/>
        <v>2</v>
      </c>
      <c r="CT176" s="143">
        <f t="shared" si="40"/>
        <v>1</v>
      </c>
      <c r="CU176" s="143">
        <f t="shared" si="41"/>
        <v>729</v>
      </c>
      <c r="CV176" s="143">
        <f t="shared" si="42"/>
        <v>0</v>
      </c>
      <c r="CW176" s="143">
        <f t="shared" si="43"/>
        <v>260</v>
      </c>
      <c r="CX176" s="143">
        <f t="shared" si="44"/>
        <v>0</v>
      </c>
      <c r="CY176" s="143">
        <f t="shared" si="44"/>
        <v>0</v>
      </c>
      <c r="CZ176" s="143">
        <f t="shared" si="45"/>
        <v>0</v>
      </c>
      <c r="DA176" s="143">
        <f t="shared" si="46"/>
        <v>0</v>
      </c>
      <c r="DB176" s="143">
        <f t="shared" si="47"/>
        <v>0</v>
      </c>
      <c r="DC176" s="143">
        <f t="shared" si="48"/>
        <v>628</v>
      </c>
      <c r="DD176" s="143">
        <f t="shared" si="49"/>
        <v>0</v>
      </c>
      <c r="DE176" s="201">
        <f t="shared" si="50"/>
        <v>7</v>
      </c>
    </row>
    <row r="177" spans="1:109" x14ac:dyDescent="0.3">
      <c r="A177" s="19" t="s">
        <v>415</v>
      </c>
      <c r="B177" s="16" t="s">
        <v>425</v>
      </c>
      <c r="C177" s="283"/>
      <c r="D177" s="284"/>
      <c r="E177" s="284">
        <v>1</v>
      </c>
      <c r="F177" s="284">
        <v>34</v>
      </c>
      <c r="G177" s="284"/>
      <c r="H177" s="284"/>
      <c r="I177" s="284">
        <v>83</v>
      </c>
      <c r="J177" s="284"/>
      <c r="K177" s="284">
        <v>2</v>
      </c>
      <c r="L177" s="284"/>
      <c r="M177" s="284">
        <v>34</v>
      </c>
      <c r="N177" s="284"/>
      <c r="O177" s="284">
        <v>2</v>
      </c>
      <c r="P177" s="285"/>
      <c r="Q177" s="285"/>
      <c r="R177" s="285"/>
      <c r="S177" s="285">
        <v>1</v>
      </c>
      <c r="T177" s="285">
        <v>40</v>
      </c>
      <c r="U177" s="285"/>
      <c r="V177" s="285"/>
      <c r="W177" s="285">
        <v>1</v>
      </c>
      <c r="X177" s="285">
        <v>259</v>
      </c>
      <c r="Y177" s="285"/>
      <c r="Z177" s="285">
        <v>1</v>
      </c>
      <c r="AA177" s="285"/>
      <c r="AB177" s="285"/>
      <c r="AC177" s="285"/>
      <c r="AD177" s="285"/>
      <c r="AE177" s="285">
        <v>207</v>
      </c>
      <c r="AF177" s="285"/>
      <c r="AG177" s="285">
        <v>2</v>
      </c>
      <c r="AH177" s="286">
        <v>4</v>
      </c>
      <c r="AI177" s="286"/>
      <c r="AJ177" s="286"/>
      <c r="AK177" s="286"/>
      <c r="AL177" s="286">
        <v>50</v>
      </c>
      <c r="AM177" s="286"/>
      <c r="AN177" s="286"/>
      <c r="AO177" s="286"/>
      <c r="AP177" s="286">
        <v>138</v>
      </c>
      <c r="AQ177" s="286">
        <v>4</v>
      </c>
      <c r="AR177" s="286"/>
      <c r="AS177" s="286"/>
      <c r="AT177" s="286"/>
      <c r="AU177" s="286"/>
      <c r="AV177" s="286"/>
      <c r="AW177" s="286">
        <v>208</v>
      </c>
      <c r="AX177" s="286"/>
      <c r="AY177" s="286">
        <v>5</v>
      </c>
      <c r="AZ177" s="286">
        <v>34</v>
      </c>
      <c r="BA177" s="286"/>
      <c r="BB177" s="286"/>
      <c r="BC177" s="286"/>
      <c r="BD177" s="286">
        <v>26</v>
      </c>
      <c r="BE177" s="286"/>
      <c r="BF177" s="286">
        <v>1</v>
      </c>
      <c r="BG177" s="286"/>
      <c r="BH177" s="286">
        <v>122</v>
      </c>
      <c r="BI177" s="286">
        <v>4</v>
      </c>
      <c r="BJ177" s="286"/>
      <c r="BK177" s="286"/>
      <c r="BL177" s="286"/>
      <c r="BM177" s="286"/>
      <c r="BN177" s="286">
        <v>23</v>
      </c>
      <c r="BO177" s="286"/>
      <c r="BP177" s="286">
        <v>5</v>
      </c>
      <c r="BQ177" s="286">
        <v>8</v>
      </c>
      <c r="BR177" s="286"/>
      <c r="BS177" s="286"/>
      <c r="BT177" s="286"/>
      <c r="BU177" s="286">
        <v>55</v>
      </c>
      <c r="BV177" s="286"/>
      <c r="BW177" s="286">
        <v>1</v>
      </c>
      <c r="BX177" s="286"/>
      <c r="BY177" s="286">
        <v>93</v>
      </c>
      <c r="BZ177" s="286"/>
      <c r="CA177" s="286">
        <v>64</v>
      </c>
      <c r="CB177" s="286"/>
      <c r="CC177" s="286"/>
      <c r="CD177" s="286"/>
      <c r="CE177" s="286"/>
      <c r="CF177" s="286">
        <v>2</v>
      </c>
      <c r="CG177" s="286"/>
      <c r="CH177" s="286">
        <v>42</v>
      </c>
      <c r="CI177" s="286"/>
      <c r="CJ177" s="286"/>
      <c r="CK177" s="286"/>
      <c r="CL177" s="286">
        <v>12</v>
      </c>
      <c r="CM177" s="143">
        <f t="shared" si="34"/>
        <v>46</v>
      </c>
      <c r="CN177" s="143">
        <f t="shared" si="35"/>
        <v>0</v>
      </c>
      <c r="CO177" s="143">
        <f t="shared" si="36"/>
        <v>0</v>
      </c>
      <c r="CP177" s="143">
        <f t="shared" si="36"/>
        <v>2</v>
      </c>
      <c r="CQ177" s="143">
        <f t="shared" si="37"/>
        <v>205</v>
      </c>
      <c r="CR177" s="143">
        <f t="shared" si="38"/>
        <v>0</v>
      </c>
      <c r="CS177" s="143">
        <f t="shared" si="39"/>
        <v>2</v>
      </c>
      <c r="CT177" s="143">
        <f t="shared" si="40"/>
        <v>1</v>
      </c>
      <c r="CU177" s="143">
        <f t="shared" si="41"/>
        <v>695</v>
      </c>
      <c r="CV177" s="143">
        <f t="shared" si="42"/>
        <v>0</v>
      </c>
      <c r="CW177" s="143">
        <f t="shared" si="43"/>
        <v>75</v>
      </c>
      <c r="CX177" s="143">
        <f t="shared" si="44"/>
        <v>0</v>
      </c>
      <c r="CY177" s="143">
        <f t="shared" si="44"/>
        <v>0</v>
      </c>
      <c r="CZ177" s="143">
        <f t="shared" si="45"/>
        <v>0</v>
      </c>
      <c r="DA177" s="143">
        <f t="shared" si="46"/>
        <v>0</v>
      </c>
      <c r="DB177" s="143">
        <f t="shared" si="47"/>
        <v>0</v>
      </c>
      <c r="DC177" s="143">
        <f t="shared" si="48"/>
        <v>514</v>
      </c>
      <c r="DD177" s="143">
        <f t="shared" si="49"/>
        <v>0</v>
      </c>
      <c r="DE177" s="201">
        <f t="shared" si="50"/>
        <v>26</v>
      </c>
    </row>
    <row r="178" spans="1:109" x14ac:dyDescent="0.3">
      <c r="A178" s="19" t="s">
        <v>415</v>
      </c>
      <c r="B178" s="16" t="s">
        <v>427</v>
      </c>
      <c r="C178" s="283">
        <v>1</v>
      </c>
      <c r="D178" s="284"/>
      <c r="E178" s="284"/>
      <c r="F178" s="284">
        <v>3</v>
      </c>
      <c r="G178" s="284"/>
      <c r="H178" s="284"/>
      <c r="I178" s="284">
        <v>59</v>
      </c>
      <c r="J178" s="284"/>
      <c r="K178" s="284">
        <v>2</v>
      </c>
      <c r="L178" s="284"/>
      <c r="M178" s="284">
        <v>3</v>
      </c>
      <c r="N178" s="284"/>
      <c r="O178" s="284"/>
      <c r="P178" s="285">
        <v>2</v>
      </c>
      <c r="Q178" s="285"/>
      <c r="R178" s="285"/>
      <c r="S178" s="285"/>
      <c r="T178" s="285">
        <v>3</v>
      </c>
      <c r="U178" s="285">
        <v>1</v>
      </c>
      <c r="V178" s="285"/>
      <c r="W178" s="285">
        <v>1</v>
      </c>
      <c r="X178" s="285">
        <v>996</v>
      </c>
      <c r="Y178" s="285"/>
      <c r="Z178" s="285">
        <v>1</v>
      </c>
      <c r="AA178" s="285"/>
      <c r="AB178" s="285"/>
      <c r="AC178" s="285"/>
      <c r="AD178" s="285"/>
      <c r="AE178" s="285">
        <v>485</v>
      </c>
      <c r="AF178" s="285"/>
      <c r="AG178" s="285"/>
      <c r="AH178" s="286">
        <v>37</v>
      </c>
      <c r="AI178" s="286"/>
      <c r="AJ178" s="286"/>
      <c r="AK178" s="286"/>
      <c r="AL178" s="286">
        <v>20</v>
      </c>
      <c r="AM178" s="286"/>
      <c r="AN178" s="286"/>
      <c r="AO178" s="286"/>
      <c r="AP178" s="286">
        <v>92</v>
      </c>
      <c r="AQ178" s="286">
        <v>6</v>
      </c>
      <c r="AR178" s="286"/>
      <c r="AS178" s="286"/>
      <c r="AT178" s="286"/>
      <c r="AU178" s="286"/>
      <c r="AV178" s="286"/>
      <c r="AW178" s="286">
        <v>485</v>
      </c>
      <c r="AX178" s="286"/>
      <c r="AY178" s="286"/>
      <c r="AZ178" s="286">
        <v>144</v>
      </c>
      <c r="BA178" s="286"/>
      <c r="BB178" s="286"/>
      <c r="BC178" s="286"/>
      <c r="BD178" s="286">
        <v>20</v>
      </c>
      <c r="BE178" s="286"/>
      <c r="BF178" s="286">
        <v>1</v>
      </c>
      <c r="BG178" s="286"/>
      <c r="BH178" s="286">
        <v>92</v>
      </c>
      <c r="BI178" s="286">
        <v>5</v>
      </c>
      <c r="BJ178" s="286"/>
      <c r="BK178" s="286"/>
      <c r="BL178" s="286"/>
      <c r="BM178" s="286">
        <v>1</v>
      </c>
      <c r="BN178" s="286">
        <v>3</v>
      </c>
      <c r="BO178" s="286"/>
      <c r="BP178" s="286"/>
      <c r="BQ178" s="286">
        <v>123</v>
      </c>
      <c r="BR178" s="286"/>
      <c r="BS178" s="286"/>
      <c r="BT178" s="286"/>
      <c r="BU178" s="286">
        <v>4</v>
      </c>
      <c r="BV178" s="286"/>
      <c r="BW178" s="286">
        <v>1</v>
      </c>
      <c r="BX178" s="286"/>
      <c r="BY178" s="286">
        <v>43</v>
      </c>
      <c r="BZ178" s="286"/>
      <c r="CA178" s="286">
        <v>5</v>
      </c>
      <c r="CB178" s="286"/>
      <c r="CC178" s="286"/>
      <c r="CD178" s="286"/>
      <c r="CE178" s="286"/>
      <c r="CF178" s="286">
        <v>2</v>
      </c>
      <c r="CG178" s="286"/>
      <c r="CH178" s="286">
        <v>2</v>
      </c>
      <c r="CI178" s="286"/>
      <c r="CJ178" s="286"/>
      <c r="CK178" s="286"/>
      <c r="CL178" s="286"/>
      <c r="CM178" s="143">
        <f t="shared" si="34"/>
        <v>307</v>
      </c>
      <c r="CN178" s="143">
        <f t="shared" si="35"/>
        <v>0</v>
      </c>
      <c r="CO178" s="143">
        <f t="shared" si="36"/>
        <v>0</v>
      </c>
      <c r="CP178" s="143">
        <f t="shared" si="36"/>
        <v>0</v>
      </c>
      <c r="CQ178" s="143">
        <f t="shared" si="37"/>
        <v>50</v>
      </c>
      <c r="CR178" s="143">
        <f t="shared" si="38"/>
        <v>1</v>
      </c>
      <c r="CS178" s="143">
        <f t="shared" si="39"/>
        <v>2</v>
      </c>
      <c r="CT178" s="143">
        <f t="shared" si="40"/>
        <v>1</v>
      </c>
      <c r="CU178" s="143">
        <f t="shared" si="41"/>
        <v>1282</v>
      </c>
      <c r="CV178" s="143">
        <f t="shared" si="42"/>
        <v>0</v>
      </c>
      <c r="CW178" s="143">
        <f t="shared" si="43"/>
        <v>19</v>
      </c>
      <c r="CX178" s="143">
        <f t="shared" si="44"/>
        <v>0</v>
      </c>
      <c r="CY178" s="143">
        <f t="shared" si="44"/>
        <v>0</v>
      </c>
      <c r="CZ178" s="143">
        <f t="shared" si="45"/>
        <v>0</v>
      </c>
      <c r="DA178" s="143">
        <f t="shared" si="46"/>
        <v>1</v>
      </c>
      <c r="DB178" s="143">
        <f t="shared" si="47"/>
        <v>0</v>
      </c>
      <c r="DC178" s="143">
        <f t="shared" si="48"/>
        <v>978</v>
      </c>
      <c r="DD178" s="143">
        <f t="shared" si="49"/>
        <v>0</v>
      </c>
      <c r="DE178" s="201">
        <f t="shared" si="50"/>
        <v>0</v>
      </c>
    </row>
    <row r="179" spans="1:109" x14ac:dyDescent="0.3">
      <c r="A179" s="19" t="s">
        <v>415</v>
      </c>
      <c r="B179" s="16" t="s">
        <v>429</v>
      </c>
      <c r="C179" s="283">
        <v>80</v>
      </c>
      <c r="D179" s="284"/>
      <c r="E179" s="284"/>
      <c r="F179" s="284">
        <v>2</v>
      </c>
      <c r="G179" s="284"/>
      <c r="H179" s="284"/>
      <c r="I179" s="284">
        <v>4</v>
      </c>
      <c r="J179" s="284"/>
      <c r="K179" s="284">
        <v>81</v>
      </c>
      <c r="L179" s="284">
        <v>40</v>
      </c>
      <c r="M179" s="284">
        <v>2</v>
      </c>
      <c r="N179" s="284"/>
      <c r="O179" s="284">
        <v>6</v>
      </c>
      <c r="P179" s="285"/>
      <c r="Q179" s="285"/>
      <c r="R179" s="285"/>
      <c r="S179" s="285"/>
      <c r="T179" s="285">
        <v>3</v>
      </c>
      <c r="U179" s="285"/>
      <c r="V179" s="285"/>
      <c r="W179" s="285">
        <v>3</v>
      </c>
      <c r="X179" s="285">
        <v>242</v>
      </c>
      <c r="Y179" s="285"/>
      <c r="Z179" s="285">
        <v>1</v>
      </c>
      <c r="AA179" s="285"/>
      <c r="AB179" s="285"/>
      <c r="AC179" s="285"/>
      <c r="AD179" s="285"/>
      <c r="AE179" s="285">
        <v>242</v>
      </c>
      <c r="AF179" s="285"/>
      <c r="AG179" s="285">
        <v>6</v>
      </c>
      <c r="AH179" s="286">
        <v>34</v>
      </c>
      <c r="AI179" s="286"/>
      <c r="AJ179" s="286"/>
      <c r="AK179" s="286"/>
      <c r="AL179" s="286">
        <v>11</v>
      </c>
      <c r="AM179" s="286"/>
      <c r="AN179" s="286"/>
      <c r="AO179" s="286">
        <v>40</v>
      </c>
      <c r="AP179" s="286">
        <v>2</v>
      </c>
      <c r="AQ179" s="286">
        <v>14</v>
      </c>
      <c r="AR179" s="286"/>
      <c r="AS179" s="286"/>
      <c r="AT179" s="286"/>
      <c r="AU179" s="286"/>
      <c r="AV179" s="286"/>
      <c r="AW179" s="286">
        <v>242</v>
      </c>
      <c r="AX179" s="286"/>
      <c r="AY179" s="286"/>
      <c r="AZ179" s="286">
        <v>64</v>
      </c>
      <c r="BA179" s="286"/>
      <c r="BB179" s="286"/>
      <c r="BC179" s="286"/>
      <c r="BD179" s="286">
        <v>15</v>
      </c>
      <c r="BE179" s="286"/>
      <c r="BF179" s="286">
        <v>1</v>
      </c>
      <c r="BG179" s="286">
        <v>40</v>
      </c>
      <c r="BH179" s="286">
        <v>2</v>
      </c>
      <c r="BI179" s="286">
        <v>15</v>
      </c>
      <c r="BJ179" s="286">
        <v>1</v>
      </c>
      <c r="BK179" s="286"/>
      <c r="BL179" s="286"/>
      <c r="BM179" s="286"/>
      <c r="BN179" s="286">
        <v>2</v>
      </c>
      <c r="BO179" s="286"/>
      <c r="BP179" s="286"/>
      <c r="BQ179" s="286">
        <v>1</v>
      </c>
      <c r="BR179" s="286"/>
      <c r="BS179" s="286"/>
      <c r="BT179" s="286"/>
      <c r="BU179" s="286">
        <v>7</v>
      </c>
      <c r="BV179" s="286"/>
      <c r="BW179" s="286">
        <v>1</v>
      </c>
      <c r="BX179" s="286">
        <v>30</v>
      </c>
      <c r="BY179" s="286">
        <v>8</v>
      </c>
      <c r="BZ179" s="286">
        <v>1</v>
      </c>
      <c r="CA179" s="286">
        <v>3</v>
      </c>
      <c r="CB179" s="286"/>
      <c r="CC179" s="286"/>
      <c r="CD179" s="286"/>
      <c r="CE179" s="286"/>
      <c r="CF179" s="286"/>
      <c r="CG179" s="286"/>
      <c r="CH179" s="286">
        <v>3</v>
      </c>
      <c r="CI179" s="286"/>
      <c r="CJ179" s="286"/>
      <c r="CK179" s="286"/>
      <c r="CL179" s="286"/>
      <c r="CM179" s="143">
        <f t="shared" si="34"/>
        <v>179</v>
      </c>
      <c r="CN179" s="143">
        <f t="shared" si="35"/>
        <v>0</v>
      </c>
      <c r="CO179" s="143">
        <f t="shared" si="36"/>
        <v>0</v>
      </c>
      <c r="CP179" s="143">
        <f t="shared" si="36"/>
        <v>0</v>
      </c>
      <c r="CQ179" s="143">
        <f t="shared" si="37"/>
        <v>38</v>
      </c>
      <c r="CR179" s="143">
        <f t="shared" si="38"/>
        <v>0</v>
      </c>
      <c r="CS179" s="143">
        <f t="shared" si="39"/>
        <v>2</v>
      </c>
      <c r="CT179" s="143">
        <f t="shared" si="40"/>
        <v>83</v>
      </c>
      <c r="CU179" s="143">
        <f t="shared" si="41"/>
        <v>258</v>
      </c>
      <c r="CV179" s="143">
        <f t="shared" si="42"/>
        <v>0</v>
      </c>
      <c r="CW179" s="143">
        <f t="shared" si="43"/>
        <v>115</v>
      </c>
      <c r="CX179" s="143">
        <f t="shared" si="44"/>
        <v>1</v>
      </c>
      <c r="CY179" s="143">
        <f t="shared" si="44"/>
        <v>0</v>
      </c>
      <c r="CZ179" s="143">
        <f t="shared" si="45"/>
        <v>40</v>
      </c>
      <c r="DA179" s="143">
        <f t="shared" si="46"/>
        <v>0</v>
      </c>
      <c r="DB179" s="143">
        <f t="shared" si="47"/>
        <v>0</v>
      </c>
      <c r="DC179" s="143">
        <f t="shared" si="48"/>
        <v>491</v>
      </c>
      <c r="DD179" s="143">
        <f t="shared" si="49"/>
        <v>0</v>
      </c>
      <c r="DE179" s="201">
        <f t="shared" si="50"/>
        <v>12</v>
      </c>
    </row>
    <row r="180" spans="1:109" x14ac:dyDescent="0.3">
      <c r="A180" s="19" t="s">
        <v>415</v>
      </c>
      <c r="B180" s="16" t="s">
        <v>431</v>
      </c>
      <c r="C180" s="283"/>
      <c r="D180" s="284"/>
      <c r="E180" s="284">
        <v>4</v>
      </c>
      <c r="F180" s="284">
        <v>15</v>
      </c>
      <c r="G180" s="284"/>
      <c r="H180" s="284"/>
      <c r="I180" s="284">
        <v>93</v>
      </c>
      <c r="J180" s="284"/>
      <c r="K180" s="284">
        <v>51</v>
      </c>
      <c r="L180" s="284">
        <v>8</v>
      </c>
      <c r="M180" s="284">
        <v>29</v>
      </c>
      <c r="N180" s="284"/>
      <c r="O180" s="284">
        <v>5</v>
      </c>
      <c r="P180" s="285"/>
      <c r="Q180" s="285"/>
      <c r="R180" s="285"/>
      <c r="S180" s="285">
        <v>4</v>
      </c>
      <c r="T180" s="285">
        <v>16</v>
      </c>
      <c r="U180" s="285"/>
      <c r="V180" s="285">
        <v>6</v>
      </c>
      <c r="W180" s="285">
        <v>8</v>
      </c>
      <c r="X180" s="285">
        <v>124</v>
      </c>
      <c r="Y180" s="285"/>
      <c r="Z180" s="285">
        <v>113</v>
      </c>
      <c r="AA180" s="285"/>
      <c r="AB180" s="285"/>
      <c r="AC180" s="285"/>
      <c r="AD180" s="285"/>
      <c r="AE180" s="285">
        <v>109</v>
      </c>
      <c r="AF180" s="285"/>
      <c r="AG180" s="285">
        <v>3</v>
      </c>
      <c r="AH180" s="286">
        <v>1</v>
      </c>
      <c r="AI180" s="286"/>
      <c r="AJ180" s="286"/>
      <c r="AK180" s="286"/>
      <c r="AL180" s="286">
        <v>9</v>
      </c>
      <c r="AM180" s="286"/>
      <c r="AN180" s="286">
        <v>8</v>
      </c>
      <c r="AO180" s="286">
        <v>16</v>
      </c>
      <c r="AP180" s="286">
        <v>99</v>
      </c>
      <c r="AQ180" s="286">
        <v>88</v>
      </c>
      <c r="AR180" s="286"/>
      <c r="AS180" s="286"/>
      <c r="AT180" s="286">
        <v>4</v>
      </c>
      <c r="AU180" s="286"/>
      <c r="AV180" s="286"/>
      <c r="AW180" s="286">
        <v>119</v>
      </c>
      <c r="AX180" s="286"/>
      <c r="AY180" s="286">
        <v>3</v>
      </c>
      <c r="AZ180" s="286">
        <v>1</v>
      </c>
      <c r="BA180" s="286"/>
      <c r="BB180" s="286"/>
      <c r="BC180" s="286"/>
      <c r="BD180" s="286">
        <v>9</v>
      </c>
      <c r="BE180" s="286"/>
      <c r="BF180" s="286">
        <v>9</v>
      </c>
      <c r="BG180" s="286">
        <v>7</v>
      </c>
      <c r="BH180" s="286">
        <v>90</v>
      </c>
      <c r="BI180" s="286">
        <v>89</v>
      </c>
      <c r="BJ180" s="286"/>
      <c r="BK180" s="286"/>
      <c r="BL180" s="286">
        <v>22</v>
      </c>
      <c r="BM180" s="286"/>
      <c r="BN180" s="286">
        <v>86</v>
      </c>
      <c r="BO180" s="286"/>
      <c r="BP180" s="286">
        <v>21</v>
      </c>
      <c r="BQ180" s="286">
        <v>1</v>
      </c>
      <c r="BR180" s="286"/>
      <c r="BS180" s="286"/>
      <c r="BT180" s="286">
        <v>5</v>
      </c>
      <c r="BU180" s="286">
        <v>5</v>
      </c>
      <c r="BV180" s="286"/>
      <c r="BW180" s="286">
        <v>8</v>
      </c>
      <c r="BX180" s="286">
        <v>12</v>
      </c>
      <c r="BY180" s="286">
        <v>21</v>
      </c>
      <c r="BZ180" s="286"/>
      <c r="CA180" s="286">
        <v>55</v>
      </c>
      <c r="CB180" s="286">
        <v>1</v>
      </c>
      <c r="CC180" s="286"/>
      <c r="CD180" s="286">
        <v>18</v>
      </c>
      <c r="CE180" s="286"/>
      <c r="CF180" s="286">
        <v>1</v>
      </c>
      <c r="CG180" s="286"/>
      <c r="CH180" s="286">
        <v>97</v>
      </c>
      <c r="CI180" s="286"/>
      <c r="CJ180" s="286"/>
      <c r="CK180" s="286"/>
      <c r="CL180" s="286">
        <v>18</v>
      </c>
      <c r="CM180" s="143">
        <f t="shared" si="34"/>
        <v>3</v>
      </c>
      <c r="CN180" s="143">
        <f t="shared" si="35"/>
        <v>0</v>
      </c>
      <c r="CO180" s="143">
        <f t="shared" si="36"/>
        <v>0</v>
      </c>
      <c r="CP180" s="143">
        <f t="shared" si="36"/>
        <v>13</v>
      </c>
      <c r="CQ180" s="143">
        <f t="shared" si="37"/>
        <v>54</v>
      </c>
      <c r="CR180" s="143">
        <f t="shared" si="38"/>
        <v>0</v>
      </c>
      <c r="CS180" s="143">
        <f t="shared" si="39"/>
        <v>31</v>
      </c>
      <c r="CT180" s="143">
        <f t="shared" si="40"/>
        <v>31</v>
      </c>
      <c r="CU180" s="143">
        <f t="shared" si="41"/>
        <v>427</v>
      </c>
      <c r="CV180" s="143">
        <f t="shared" si="42"/>
        <v>0</v>
      </c>
      <c r="CW180" s="143">
        <f t="shared" si="43"/>
        <v>396</v>
      </c>
      <c r="CX180" s="143">
        <f t="shared" si="44"/>
        <v>0</v>
      </c>
      <c r="CY180" s="143">
        <f t="shared" si="44"/>
        <v>0</v>
      </c>
      <c r="CZ180" s="143">
        <f t="shared" si="45"/>
        <v>52</v>
      </c>
      <c r="DA180" s="143">
        <f t="shared" si="46"/>
        <v>0</v>
      </c>
      <c r="DB180" s="143">
        <f t="shared" si="47"/>
        <v>0</v>
      </c>
      <c r="DC180" s="143">
        <f t="shared" si="48"/>
        <v>440</v>
      </c>
      <c r="DD180" s="143">
        <f t="shared" si="49"/>
        <v>0</v>
      </c>
      <c r="DE180" s="201">
        <f t="shared" si="50"/>
        <v>50</v>
      </c>
    </row>
    <row r="181" spans="1:109" x14ac:dyDescent="0.3">
      <c r="A181" s="19" t="s">
        <v>415</v>
      </c>
      <c r="B181" s="16" t="s">
        <v>433</v>
      </c>
      <c r="C181" s="283"/>
      <c r="D181" s="284"/>
      <c r="E181" s="284"/>
      <c r="F181" s="284">
        <v>69</v>
      </c>
      <c r="G181" s="284"/>
      <c r="H181" s="284"/>
      <c r="I181" s="284">
        <v>85</v>
      </c>
      <c r="J181" s="284"/>
      <c r="K181" s="284">
        <v>25</v>
      </c>
      <c r="L181" s="284">
        <v>11</v>
      </c>
      <c r="M181" s="284">
        <v>103</v>
      </c>
      <c r="N181" s="284">
        <v>1</v>
      </c>
      <c r="O181" s="284">
        <v>1</v>
      </c>
      <c r="P181" s="285"/>
      <c r="Q181" s="285"/>
      <c r="R181" s="285"/>
      <c r="S181" s="285"/>
      <c r="T181" s="285">
        <v>29</v>
      </c>
      <c r="U181" s="285"/>
      <c r="V181" s="285"/>
      <c r="W181" s="285">
        <v>9</v>
      </c>
      <c r="X181" s="285">
        <v>67</v>
      </c>
      <c r="Y181" s="285"/>
      <c r="Z181" s="285">
        <v>44</v>
      </c>
      <c r="AA181" s="285"/>
      <c r="AB181" s="285"/>
      <c r="AC181" s="285">
        <v>12</v>
      </c>
      <c r="AD181" s="285"/>
      <c r="AE181" s="285">
        <v>156</v>
      </c>
      <c r="AF181" s="285">
        <v>20</v>
      </c>
      <c r="AG181" s="285">
        <v>2</v>
      </c>
      <c r="AH181" s="286"/>
      <c r="AI181" s="286"/>
      <c r="AJ181" s="286"/>
      <c r="AK181" s="286"/>
      <c r="AL181" s="286">
        <v>29</v>
      </c>
      <c r="AM181" s="286"/>
      <c r="AN181" s="286">
        <v>4</v>
      </c>
      <c r="AO181" s="286">
        <v>8</v>
      </c>
      <c r="AP181" s="286">
        <v>29</v>
      </c>
      <c r="AQ181" s="286">
        <v>42</v>
      </c>
      <c r="AR181" s="286"/>
      <c r="AS181" s="286"/>
      <c r="AT181" s="286"/>
      <c r="AU181" s="286"/>
      <c r="AV181" s="286">
        <v>1</v>
      </c>
      <c r="AW181" s="286">
        <v>217</v>
      </c>
      <c r="AX181" s="286">
        <v>1</v>
      </c>
      <c r="AY181" s="286">
        <v>2</v>
      </c>
      <c r="AZ181" s="286"/>
      <c r="BA181" s="286"/>
      <c r="BB181" s="286"/>
      <c r="BC181" s="286">
        <v>21</v>
      </c>
      <c r="BD181" s="286">
        <v>12</v>
      </c>
      <c r="BE181" s="286"/>
      <c r="BF181" s="286">
        <v>7</v>
      </c>
      <c r="BG181" s="286">
        <v>10</v>
      </c>
      <c r="BH181" s="286">
        <v>27</v>
      </c>
      <c r="BI181" s="286">
        <v>41</v>
      </c>
      <c r="BJ181" s="286"/>
      <c r="BK181" s="286"/>
      <c r="BL181" s="286"/>
      <c r="BM181" s="286"/>
      <c r="BN181" s="286">
        <v>178</v>
      </c>
      <c r="BO181" s="286"/>
      <c r="BP181" s="286">
        <v>2</v>
      </c>
      <c r="BQ181" s="286"/>
      <c r="BR181" s="286"/>
      <c r="BS181" s="286"/>
      <c r="BT181" s="286">
        <v>4</v>
      </c>
      <c r="BU181" s="286">
        <v>12</v>
      </c>
      <c r="BV181" s="286">
        <v>1</v>
      </c>
      <c r="BW181" s="286">
        <v>4</v>
      </c>
      <c r="BX181" s="286">
        <v>13</v>
      </c>
      <c r="BY181" s="286">
        <v>32</v>
      </c>
      <c r="BZ181" s="286"/>
      <c r="CA181" s="286">
        <v>5</v>
      </c>
      <c r="CB181" s="286">
        <v>1</v>
      </c>
      <c r="CC181" s="286"/>
      <c r="CD181" s="286"/>
      <c r="CE181" s="286"/>
      <c r="CF181" s="286">
        <v>1</v>
      </c>
      <c r="CG181" s="286"/>
      <c r="CH181" s="286">
        <v>161</v>
      </c>
      <c r="CI181" s="286"/>
      <c r="CJ181" s="286"/>
      <c r="CK181" s="286"/>
      <c r="CL181" s="286">
        <v>35</v>
      </c>
      <c r="CM181" s="143">
        <f t="shared" si="34"/>
        <v>0</v>
      </c>
      <c r="CN181" s="143">
        <f t="shared" si="35"/>
        <v>0</v>
      </c>
      <c r="CO181" s="143">
        <f t="shared" si="36"/>
        <v>0</v>
      </c>
      <c r="CP181" s="143">
        <f t="shared" si="36"/>
        <v>25</v>
      </c>
      <c r="CQ181" s="143">
        <f t="shared" si="37"/>
        <v>151</v>
      </c>
      <c r="CR181" s="143">
        <f t="shared" si="38"/>
        <v>0</v>
      </c>
      <c r="CS181" s="143">
        <f t="shared" si="39"/>
        <v>15</v>
      </c>
      <c r="CT181" s="143">
        <f t="shared" si="40"/>
        <v>27</v>
      </c>
      <c r="CU181" s="143">
        <f t="shared" si="41"/>
        <v>240</v>
      </c>
      <c r="CV181" s="143">
        <f t="shared" si="42"/>
        <v>0</v>
      </c>
      <c r="CW181" s="143">
        <f t="shared" si="43"/>
        <v>157</v>
      </c>
      <c r="CX181" s="143">
        <f t="shared" si="44"/>
        <v>0</v>
      </c>
      <c r="CY181" s="143">
        <f t="shared" si="44"/>
        <v>0</v>
      </c>
      <c r="CZ181" s="143">
        <f t="shared" si="45"/>
        <v>23</v>
      </c>
      <c r="DA181" s="143">
        <f t="shared" si="46"/>
        <v>0</v>
      </c>
      <c r="DB181" s="143">
        <f t="shared" si="47"/>
        <v>1</v>
      </c>
      <c r="DC181" s="143">
        <f t="shared" si="48"/>
        <v>815</v>
      </c>
      <c r="DD181" s="143">
        <f t="shared" si="49"/>
        <v>22</v>
      </c>
      <c r="DE181" s="201">
        <f t="shared" si="50"/>
        <v>42</v>
      </c>
    </row>
    <row r="182" spans="1:109" x14ac:dyDescent="0.3">
      <c r="A182" s="19" t="s">
        <v>415</v>
      </c>
      <c r="B182" s="16" t="s">
        <v>437</v>
      </c>
      <c r="C182" s="283"/>
      <c r="D182" s="284"/>
      <c r="E182" s="284">
        <v>1</v>
      </c>
      <c r="F182" s="284">
        <v>2</v>
      </c>
      <c r="G182" s="284"/>
      <c r="H182" s="284"/>
      <c r="I182" s="284">
        <v>90</v>
      </c>
      <c r="J182" s="284"/>
      <c r="K182" s="284">
        <v>2</v>
      </c>
      <c r="L182" s="284"/>
      <c r="M182" s="284">
        <v>7</v>
      </c>
      <c r="N182" s="284"/>
      <c r="O182" s="284">
        <v>1</v>
      </c>
      <c r="P182" s="285"/>
      <c r="Q182" s="285"/>
      <c r="R182" s="285"/>
      <c r="S182" s="285">
        <v>1</v>
      </c>
      <c r="T182" s="285">
        <v>3</v>
      </c>
      <c r="U182" s="285"/>
      <c r="V182" s="285">
        <v>1</v>
      </c>
      <c r="W182" s="285">
        <v>1</v>
      </c>
      <c r="X182" s="285">
        <v>131</v>
      </c>
      <c r="Y182" s="285"/>
      <c r="Z182" s="285">
        <v>16</v>
      </c>
      <c r="AA182" s="285"/>
      <c r="AB182" s="285"/>
      <c r="AC182" s="285"/>
      <c r="AD182" s="285"/>
      <c r="AE182" s="285">
        <v>45</v>
      </c>
      <c r="AF182" s="285"/>
      <c r="AG182" s="285">
        <v>1</v>
      </c>
      <c r="AH182" s="286"/>
      <c r="AI182" s="286"/>
      <c r="AJ182" s="286"/>
      <c r="AK182" s="286"/>
      <c r="AL182" s="286">
        <v>4</v>
      </c>
      <c r="AM182" s="286"/>
      <c r="AN182" s="286">
        <v>1</v>
      </c>
      <c r="AO182" s="286">
        <v>3</v>
      </c>
      <c r="AP182" s="286">
        <v>96</v>
      </c>
      <c r="AQ182" s="286">
        <v>16</v>
      </c>
      <c r="AR182" s="286"/>
      <c r="AS182" s="286"/>
      <c r="AT182" s="286"/>
      <c r="AU182" s="286"/>
      <c r="AV182" s="286"/>
      <c r="AW182" s="286">
        <v>46</v>
      </c>
      <c r="AX182" s="286"/>
      <c r="AY182" s="286">
        <v>1</v>
      </c>
      <c r="AZ182" s="286"/>
      <c r="BA182" s="286"/>
      <c r="BB182" s="286"/>
      <c r="BC182" s="286"/>
      <c r="BD182" s="286">
        <v>4</v>
      </c>
      <c r="BE182" s="286"/>
      <c r="BF182" s="286">
        <v>2</v>
      </c>
      <c r="BG182" s="286">
        <v>3</v>
      </c>
      <c r="BH182" s="286">
        <v>98</v>
      </c>
      <c r="BI182" s="286">
        <v>15</v>
      </c>
      <c r="BJ182" s="286"/>
      <c r="BK182" s="286"/>
      <c r="BL182" s="286"/>
      <c r="BM182" s="286">
        <v>1</v>
      </c>
      <c r="BN182" s="286">
        <v>9</v>
      </c>
      <c r="BO182" s="286"/>
      <c r="BP182" s="286">
        <v>1</v>
      </c>
      <c r="BQ182" s="286"/>
      <c r="BR182" s="286"/>
      <c r="BS182" s="286"/>
      <c r="BT182" s="286"/>
      <c r="BU182" s="286">
        <v>2</v>
      </c>
      <c r="BV182" s="286">
        <v>1</v>
      </c>
      <c r="BW182" s="286">
        <v>2</v>
      </c>
      <c r="BX182" s="286">
        <v>2</v>
      </c>
      <c r="BY182" s="286">
        <v>15</v>
      </c>
      <c r="BZ182" s="286"/>
      <c r="CA182" s="286">
        <v>15</v>
      </c>
      <c r="CB182" s="286"/>
      <c r="CC182" s="286"/>
      <c r="CD182" s="286"/>
      <c r="CE182" s="286"/>
      <c r="CF182" s="286">
        <v>1</v>
      </c>
      <c r="CG182" s="286"/>
      <c r="CH182" s="286">
        <v>10</v>
      </c>
      <c r="CI182" s="286"/>
      <c r="CJ182" s="286"/>
      <c r="CK182" s="286"/>
      <c r="CL182" s="286">
        <v>1</v>
      </c>
      <c r="CM182" s="143">
        <f t="shared" si="34"/>
        <v>0</v>
      </c>
      <c r="CN182" s="143">
        <f t="shared" si="35"/>
        <v>0</v>
      </c>
      <c r="CO182" s="143">
        <f t="shared" si="36"/>
        <v>0</v>
      </c>
      <c r="CP182" s="143">
        <f t="shared" si="36"/>
        <v>2</v>
      </c>
      <c r="CQ182" s="143">
        <f t="shared" si="37"/>
        <v>15</v>
      </c>
      <c r="CR182" s="143">
        <f t="shared" si="38"/>
        <v>0</v>
      </c>
      <c r="CS182" s="143">
        <f t="shared" si="39"/>
        <v>6</v>
      </c>
      <c r="CT182" s="143">
        <f t="shared" si="40"/>
        <v>7</v>
      </c>
      <c r="CU182" s="143">
        <f t="shared" si="41"/>
        <v>430</v>
      </c>
      <c r="CV182" s="143">
        <f t="shared" si="42"/>
        <v>0</v>
      </c>
      <c r="CW182" s="143">
        <f t="shared" si="43"/>
        <v>64</v>
      </c>
      <c r="CX182" s="143">
        <f t="shared" si="44"/>
        <v>0</v>
      </c>
      <c r="CY182" s="143">
        <f t="shared" si="44"/>
        <v>0</v>
      </c>
      <c r="CZ182" s="143">
        <f t="shared" si="45"/>
        <v>0</v>
      </c>
      <c r="DA182" s="143">
        <f t="shared" si="46"/>
        <v>1</v>
      </c>
      <c r="DB182" s="143">
        <f t="shared" si="47"/>
        <v>0</v>
      </c>
      <c r="DC182" s="143">
        <f t="shared" si="48"/>
        <v>117</v>
      </c>
      <c r="DD182" s="143">
        <f t="shared" si="49"/>
        <v>0</v>
      </c>
      <c r="DE182" s="201">
        <f t="shared" si="50"/>
        <v>5</v>
      </c>
    </row>
    <row r="183" spans="1:109" x14ac:dyDescent="0.3">
      <c r="A183" s="19" t="s">
        <v>415</v>
      </c>
      <c r="B183" s="16" t="s">
        <v>439</v>
      </c>
      <c r="C183" s="283"/>
      <c r="D183" s="284"/>
      <c r="E183" s="284">
        <v>1</v>
      </c>
      <c r="F183" s="284">
        <v>2</v>
      </c>
      <c r="G183" s="284"/>
      <c r="H183" s="284"/>
      <c r="I183" s="284">
        <v>10</v>
      </c>
      <c r="J183" s="284"/>
      <c r="K183" s="284">
        <v>2</v>
      </c>
      <c r="L183" s="284"/>
      <c r="M183" s="284">
        <v>5</v>
      </c>
      <c r="N183" s="284"/>
      <c r="O183" s="284"/>
      <c r="P183" s="285"/>
      <c r="Q183" s="285"/>
      <c r="R183" s="285"/>
      <c r="S183" s="285">
        <v>1</v>
      </c>
      <c r="T183" s="285">
        <v>2</v>
      </c>
      <c r="U183" s="285"/>
      <c r="V183" s="285"/>
      <c r="W183" s="285">
        <v>1</v>
      </c>
      <c r="X183" s="285">
        <v>27</v>
      </c>
      <c r="Y183" s="285"/>
      <c r="Z183" s="285">
        <v>2</v>
      </c>
      <c r="AA183" s="285"/>
      <c r="AB183" s="285"/>
      <c r="AC183" s="285"/>
      <c r="AD183" s="285"/>
      <c r="AE183" s="285">
        <v>21</v>
      </c>
      <c r="AF183" s="285"/>
      <c r="AG183" s="285"/>
      <c r="AH183" s="286"/>
      <c r="AI183" s="286"/>
      <c r="AJ183" s="286"/>
      <c r="AK183" s="286"/>
      <c r="AL183" s="286">
        <v>3</v>
      </c>
      <c r="AM183" s="286"/>
      <c r="AN183" s="286"/>
      <c r="AO183" s="286">
        <v>1</v>
      </c>
      <c r="AP183" s="286">
        <v>10</v>
      </c>
      <c r="AQ183" s="286">
        <v>1</v>
      </c>
      <c r="AR183" s="286"/>
      <c r="AS183" s="286"/>
      <c r="AT183" s="286"/>
      <c r="AU183" s="286"/>
      <c r="AV183" s="286"/>
      <c r="AW183" s="286">
        <v>19</v>
      </c>
      <c r="AX183" s="286"/>
      <c r="AY183" s="286"/>
      <c r="AZ183" s="286"/>
      <c r="BA183" s="286"/>
      <c r="BB183" s="286"/>
      <c r="BC183" s="286"/>
      <c r="BD183" s="286">
        <v>3</v>
      </c>
      <c r="BE183" s="286"/>
      <c r="BF183" s="286">
        <v>1</v>
      </c>
      <c r="BG183" s="286">
        <v>1</v>
      </c>
      <c r="BH183" s="286">
        <v>12</v>
      </c>
      <c r="BI183" s="286">
        <v>1</v>
      </c>
      <c r="BJ183" s="286"/>
      <c r="BK183" s="286"/>
      <c r="BL183" s="286"/>
      <c r="BM183" s="286"/>
      <c r="BN183" s="286">
        <v>6</v>
      </c>
      <c r="BO183" s="286"/>
      <c r="BP183" s="286"/>
      <c r="BQ183" s="286"/>
      <c r="BR183" s="286"/>
      <c r="BS183" s="286"/>
      <c r="BT183" s="286"/>
      <c r="BU183" s="286">
        <v>2</v>
      </c>
      <c r="BV183" s="286"/>
      <c r="BW183" s="286">
        <v>1</v>
      </c>
      <c r="BX183" s="286">
        <v>3</v>
      </c>
      <c r="BY183" s="286">
        <v>11</v>
      </c>
      <c r="BZ183" s="286"/>
      <c r="CA183" s="286">
        <v>1</v>
      </c>
      <c r="CB183" s="286"/>
      <c r="CC183" s="286"/>
      <c r="CD183" s="286"/>
      <c r="CE183" s="286"/>
      <c r="CF183" s="286">
        <v>1</v>
      </c>
      <c r="CG183" s="286"/>
      <c r="CH183" s="286">
        <v>2</v>
      </c>
      <c r="CI183" s="286"/>
      <c r="CJ183" s="286"/>
      <c r="CK183" s="286"/>
      <c r="CL183" s="286"/>
      <c r="CM183" s="143">
        <f t="shared" si="34"/>
        <v>0</v>
      </c>
      <c r="CN183" s="143">
        <f t="shared" si="35"/>
        <v>0</v>
      </c>
      <c r="CO183" s="143">
        <f t="shared" si="36"/>
        <v>0</v>
      </c>
      <c r="CP183" s="143">
        <f t="shared" si="36"/>
        <v>2</v>
      </c>
      <c r="CQ183" s="143">
        <f t="shared" si="37"/>
        <v>12</v>
      </c>
      <c r="CR183" s="143">
        <f t="shared" si="38"/>
        <v>0</v>
      </c>
      <c r="CS183" s="143">
        <f t="shared" si="39"/>
        <v>2</v>
      </c>
      <c r="CT183" s="143">
        <f t="shared" si="40"/>
        <v>3</v>
      </c>
      <c r="CU183" s="143">
        <f t="shared" si="41"/>
        <v>70</v>
      </c>
      <c r="CV183" s="143">
        <f t="shared" si="42"/>
        <v>0</v>
      </c>
      <c r="CW183" s="143">
        <f t="shared" si="43"/>
        <v>7</v>
      </c>
      <c r="CX183" s="143">
        <f t="shared" si="44"/>
        <v>0</v>
      </c>
      <c r="CY183" s="143">
        <f t="shared" si="44"/>
        <v>0</v>
      </c>
      <c r="CZ183" s="143">
        <f t="shared" si="45"/>
        <v>0</v>
      </c>
      <c r="DA183" s="143">
        <f t="shared" si="46"/>
        <v>0</v>
      </c>
      <c r="DB183" s="143">
        <f t="shared" si="47"/>
        <v>0</v>
      </c>
      <c r="DC183" s="143">
        <f t="shared" si="48"/>
        <v>53</v>
      </c>
      <c r="DD183" s="143">
        <f t="shared" si="49"/>
        <v>0</v>
      </c>
      <c r="DE183" s="201">
        <f t="shared" si="50"/>
        <v>0</v>
      </c>
    </row>
    <row r="184" spans="1:109" x14ac:dyDescent="0.3">
      <c r="A184" s="19" t="s">
        <v>415</v>
      </c>
      <c r="B184" s="16" t="s">
        <v>441</v>
      </c>
      <c r="C184" s="283"/>
      <c r="D184" s="284"/>
      <c r="E184" s="284"/>
      <c r="F184" s="284">
        <v>8</v>
      </c>
      <c r="G184" s="284"/>
      <c r="H184" s="284"/>
      <c r="I184" s="284">
        <v>15</v>
      </c>
      <c r="J184" s="284"/>
      <c r="K184" s="284">
        <v>4</v>
      </c>
      <c r="L184" s="284"/>
      <c r="M184" s="284">
        <v>5</v>
      </c>
      <c r="N184" s="284"/>
      <c r="O184" s="284">
        <v>1</v>
      </c>
      <c r="P184" s="285"/>
      <c r="Q184" s="285"/>
      <c r="R184" s="285"/>
      <c r="S184" s="285"/>
      <c r="T184" s="285">
        <v>8</v>
      </c>
      <c r="U184" s="285"/>
      <c r="V184" s="285"/>
      <c r="W184" s="285">
        <v>1</v>
      </c>
      <c r="X184" s="285">
        <v>28</v>
      </c>
      <c r="Y184" s="285"/>
      <c r="Z184" s="285">
        <v>5</v>
      </c>
      <c r="AA184" s="285"/>
      <c r="AB184" s="285"/>
      <c r="AC184" s="285"/>
      <c r="AD184" s="285"/>
      <c r="AE184" s="285">
        <v>19</v>
      </c>
      <c r="AF184" s="285"/>
      <c r="AG184" s="285">
        <v>1</v>
      </c>
      <c r="AH184" s="286"/>
      <c r="AI184" s="286"/>
      <c r="AJ184" s="286"/>
      <c r="AK184" s="286"/>
      <c r="AL184" s="286">
        <v>9</v>
      </c>
      <c r="AM184" s="286"/>
      <c r="AN184" s="286"/>
      <c r="AO184" s="286"/>
      <c r="AP184" s="286">
        <v>15</v>
      </c>
      <c r="AQ184" s="286">
        <v>4</v>
      </c>
      <c r="AR184" s="286"/>
      <c r="AS184" s="286"/>
      <c r="AT184" s="286"/>
      <c r="AU184" s="286"/>
      <c r="AV184" s="286"/>
      <c r="AW184" s="286">
        <v>19</v>
      </c>
      <c r="AX184" s="286"/>
      <c r="AY184" s="286">
        <v>1</v>
      </c>
      <c r="AZ184" s="286"/>
      <c r="BA184" s="286"/>
      <c r="BB184" s="286"/>
      <c r="BC184" s="286"/>
      <c r="BD184" s="286">
        <v>8</v>
      </c>
      <c r="BE184" s="286"/>
      <c r="BF184" s="286">
        <v>1</v>
      </c>
      <c r="BG184" s="286"/>
      <c r="BH184" s="286">
        <v>15</v>
      </c>
      <c r="BI184" s="286">
        <v>4</v>
      </c>
      <c r="BJ184" s="286"/>
      <c r="BK184" s="286"/>
      <c r="BL184" s="286"/>
      <c r="BM184" s="286"/>
      <c r="BN184" s="286">
        <v>8</v>
      </c>
      <c r="BO184" s="286"/>
      <c r="BP184" s="286">
        <v>1</v>
      </c>
      <c r="BQ184" s="286"/>
      <c r="BR184" s="286"/>
      <c r="BS184" s="286"/>
      <c r="BT184" s="286"/>
      <c r="BU184" s="286">
        <v>2</v>
      </c>
      <c r="BV184" s="286"/>
      <c r="BW184" s="286">
        <v>1</v>
      </c>
      <c r="BX184" s="286"/>
      <c r="BY184" s="286">
        <v>12</v>
      </c>
      <c r="BZ184" s="286"/>
      <c r="CA184" s="286">
        <v>1</v>
      </c>
      <c r="CB184" s="286"/>
      <c r="CC184" s="286"/>
      <c r="CD184" s="286"/>
      <c r="CE184" s="286"/>
      <c r="CF184" s="286">
        <v>1</v>
      </c>
      <c r="CG184" s="286"/>
      <c r="CH184" s="286">
        <v>4</v>
      </c>
      <c r="CI184" s="286"/>
      <c r="CJ184" s="286"/>
      <c r="CK184" s="286"/>
      <c r="CL184" s="286"/>
      <c r="CM184" s="143">
        <f t="shared" si="34"/>
        <v>0</v>
      </c>
      <c r="CN184" s="143">
        <f t="shared" si="35"/>
        <v>0</v>
      </c>
      <c r="CO184" s="143">
        <f t="shared" si="36"/>
        <v>0</v>
      </c>
      <c r="CP184" s="143">
        <f t="shared" si="36"/>
        <v>0</v>
      </c>
      <c r="CQ184" s="143">
        <f t="shared" si="37"/>
        <v>35</v>
      </c>
      <c r="CR184" s="143">
        <f t="shared" si="38"/>
        <v>0</v>
      </c>
      <c r="CS184" s="143">
        <f t="shared" si="39"/>
        <v>2</v>
      </c>
      <c r="CT184" s="143">
        <f t="shared" si="40"/>
        <v>1</v>
      </c>
      <c r="CU184" s="143">
        <f t="shared" si="41"/>
        <v>85</v>
      </c>
      <c r="CV184" s="143">
        <f t="shared" si="42"/>
        <v>0</v>
      </c>
      <c r="CW184" s="143">
        <f t="shared" si="43"/>
        <v>18</v>
      </c>
      <c r="CX184" s="143">
        <f t="shared" si="44"/>
        <v>0</v>
      </c>
      <c r="CY184" s="143">
        <f t="shared" si="44"/>
        <v>0</v>
      </c>
      <c r="CZ184" s="143">
        <f t="shared" si="45"/>
        <v>0</v>
      </c>
      <c r="DA184" s="143">
        <f t="shared" si="46"/>
        <v>0</v>
      </c>
      <c r="DB184" s="143">
        <f t="shared" si="47"/>
        <v>0</v>
      </c>
      <c r="DC184" s="143">
        <f t="shared" si="48"/>
        <v>55</v>
      </c>
      <c r="DD184" s="143">
        <f t="shared" si="49"/>
        <v>0</v>
      </c>
      <c r="DE184" s="201">
        <f t="shared" si="50"/>
        <v>4</v>
      </c>
    </row>
    <row r="185" spans="1:109" x14ac:dyDescent="0.3">
      <c r="A185" s="19" t="s">
        <v>415</v>
      </c>
      <c r="B185" s="16" t="s">
        <v>443</v>
      </c>
      <c r="C185" s="283"/>
      <c r="D185" s="284"/>
      <c r="E185" s="284"/>
      <c r="F185" s="284">
        <v>5</v>
      </c>
      <c r="G185" s="284"/>
      <c r="H185" s="284"/>
      <c r="I185" s="284">
        <v>16</v>
      </c>
      <c r="J185" s="284"/>
      <c r="K185" s="284">
        <v>2</v>
      </c>
      <c r="L185" s="284"/>
      <c r="M185" s="284">
        <v>8</v>
      </c>
      <c r="N185" s="284"/>
      <c r="O185" s="284">
        <v>1</v>
      </c>
      <c r="P185" s="285"/>
      <c r="Q185" s="285"/>
      <c r="R185" s="285"/>
      <c r="S185" s="285"/>
      <c r="T185" s="285">
        <v>6</v>
      </c>
      <c r="U185" s="285"/>
      <c r="V185" s="285"/>
      <c r="W185" s="285">
        <v>1</v>
      </c>
      <c r="X185" s="285">
        <v>38</v>
      </c>
      <c r="Y185" s="285"/>
      <c r="Z185" s="285">
        <v>39</v>
      </c>
      <c r="AA185" s="285"/>
      <c r="AB185" s="285"/>
      <c r="AC185" s="285"/>
      <c r="AD185" s="285"/>
      <c r="AE185" s="285">
        <v>26</v>
      </c>
      <c r="AF185" s="285"/>
      <c r="AG185" s="285">
        <v>1</v>
      </c>
      <c r="AH185" s="286"/>
      <c r="AI185" s="286"/>
      <c r="AJ185" s="286"/>
      <c r="AK185" s="286"/>
      <c r="AL185" s="286">
        <v>7</v>
      </c>
      <c r="AM185" s="286"/>
      <c r="AN185" s="286"/>
      <c r="AO185" s="286"/>
      <c r="AP185" s="286">
        <v>24</v>
      </c>
      <c r="AQ185" s="286">
        <v>34</v>
      </c>
      <c r="AR185" s="286"/>
      <c r="AS185" s="286"/>
      <c r="AT185" s="286"/>
      <c r="AU185" s="286"/>
      <c r="AV185" s="286"/>
      <c r="AW185" s="286">
        <v>30</v>
      </c>
      <c r="AX185" s="286"/>
      <c r="AY185" s="286">
        <v>1</v>
      </c>
      <c r="AZ185" s="286"/>
      <c r="BA185" s="286"/>
      <c r="BB185" s="286"/>
      <c r="BC185" s="286"/>
      <c r="BD185" s="286">
        <v>7</v>
      </c>
      <c r="BE185" s="286"/>
      <c r="BF185" s="286">
        <v>1</v>
      </c>
      <c r="BG185" s="286"/>
      <c r="BH185" s="286">
        <v>27</v>
      </c>
      <c r="BI185" s="286">
        <v>33</v>
      </c>
      <c r="BJ185" s="286"/>
      <c r="BK185" s="286"/>
      <c r="BL185" s="286"/>
      <c r="BM185" s="286"/>
      <c r="BN185" s="286">
        <v>16</v>
      </c>
      <c r="BO185" s="286"/>
      <c r="BP185" s="286">
        <v>1</v>
      </c>
      <c r="BQ185" s="286"/>
      <c r="BR185" s="286"/>
      <c r="BS185" s="286"/>
      <c r="BT185" s="286"/>
      <c r="BU185" s="286">
        <v>4</v>
      </c>
      <c r="BV185" s="286"/>
      <c r="BW185" s="286">
        <v>1</v>
      </c>
      <c r="BX185" s="286"/>
      <c r="BY185" s="286">
        <v>28</v>
      </c>
      <c r="BZ185" s="286"/>
      <c r="CA185" s="286">
        <v>36</v>
      </c>
      <c r="CB185" s="286"/>
      <c r="CC185" s="286"/>
      <c r="CD185" s="286"/>
      <c r="CE185" s="286"/>
      <c r="CF185" s="286">
        <v>1</v>
      </c>
      <c r="CG185" s="286"/>
      <c r="CH185" s="286">
        <v>12</v>
      </c>
      <c r="CI185" s="286"/>
      <c r="CJ185" s="286"/>
      <c r="CK185" s="286"/>
      <c r="CL185" s="286"/>
      <c r="CM185" s="143">
        <f t="shared" si="34"/>
        <v>0</v>
      </c>
      <c r="CN185" s="143">
        <f t="shared" si="35"/>
        <v>0</v>
      </c>
      <c r="CO185" s="143">
        <f t="shared" si="36"/>
        <v>0</v>
      </c>
      <c r="CP185" s="143">
        <f t="shared" si="36"/>
        <v>0</v>
      </c>
      <c r="CQ185" s="143">
        <f t="shared" si="37"/>
        <v>29</v>
      </c>
      <c r="CR185" s="143">
        <f t="shared" si="38"/>
        <v>0</v>
      </c>
      <c r="CS185" s="143">
        <f t="shared" si="39"/>
        <v>2</v>
      </c>
      <c r="CT185" s="143">
        <f t="shared" si="40"/>
        <v>1</v>
      </c>
      <c r="CU185" s="143">
        <f t="shared" si="41"/>
        <v>133</v>
      </c>
      <c r="CV185" s="143">
        <f t="shared" si="42"/>
        <v>0</v>
      </c>
      <c r="CW185" s="143">
        <f t="shared" si="43"/>
        <v>144</v>
      </c>
      <c r="CX185" s="143">
        <f t="shared" si="44"/>
        <v>0</v>
      </c>
      <c r="CY185" s="143">
        <f t="shared" si="44"/>
        <v>0</v>
      </c>
      <c r="CZ185" s="143">
        <f t="shared" si="45"/>
        <v>0</v>
      </c>
      <c r="DA185" s="143">
        <f t="shared" si="46"/>
        <v>0</v>
      </c>
      <c r="DB185" s="143">
        <f t="shared" si="47"/>
        <v>0</v>
      </c>
      <c r="DC185" s="143">
        <f t="shared" si="48"/>
        <v>92</v>
      </c>
      <c r="DD185" s="143">
        <f t="shared" si="49"/>
        <v>0</v>
      </c>
      <c r="DE185" s="201">
        <f t="shared" si="50"/>
        <v>4</v>
      </c>
    </row>
    <row r="186" spans="1:109" x14ac:dyDescent="0.3">
      <c r="A186" s="19" t="s">
        <v>415</v>
      </c>
      <c r="B186" s="16" t="s">
        <v>445</v>
      </c>
      <c r="C186" s="283"/>
      <c r="D186" s="284"/>
      <c r="E186" s="284"/>
      <c r="F186" s="284">
        <v>3</v>
      </c>
      <c r="G186" s="284"/>
      <c r="H186" s="284"/>
      <c r="I186" s="284">
        <v>55</v>
      </c>
      <c r="J186" s="284"/>
      <c r="K186" s="284">
        <v>2</v>
      </c>
      <c r="L186" s="284"/>
      <c r="M186" s="284">
        <v>6</v>
      </c>
      <c r="N186" s="284"/>
      <c r="O186" s="284"/>
      <c r="P186" s="285">
        <v>1</v>
      </c>
      <c r="Q186" s="285"/>
      <c r="R186" s="285"/>
      <c r="S186" s="285"/>
      <c r="T186" s="285">
        <v>4</v>
      </c>
      <c r="U186" s="285"/>
      <c r="V186" s="285"/>
      <c r="W186" s="285">
        <v>1</v>
      </c>
      <c r="X186" s="285">
        <v>77</v>
      </c>
      <c r="Y186" s="285"/>
      <c r="Z186" s="285">
        <v>18</v>
      </c>
      <c r="AA186" s="285"/>
      <c r="AB186" s="285"/>
      <c r="AC186" s="285"/>
      <c r="AD186" s="285"/>
      <c r="AE186" s="285">
        <v>26</v>
      </c>
      <c r="AF186" s="285"/>
      <c r="AG186" s="285"/>
      <c r="AH186" s="286">
        <v>1</v>
      </c>
      <c r="AI186" s="286"/>
      <c r="AJ186" s="286"/>
      <c r="AK186" s="286"/>
      <c r="AL186" s="286">
        <v>5</v>
      </c>
      <c r="AM186" s="286"/>
      <c r="AN186" s="286">
        <v>2</v>
      </c>
      <c r="AO186" s="286"/>
      <c r="AP186" s="286">
        <v>52</v>
      </c>
      <c r="AQ186" s="286">
        <v>17</v>
      </c>
      <c r="AR186" s="286"/>
      <c r="AS186" s="286"/>
      <c r="AT186" s="286"/>
      <c r="AU186" s="286"/>
      <c r="AV186" s="286"/>
      <c r="AW186" s="286">
        <v>44</v>
      </c>
      <c r="AX186" s="286"/>
      <c r="AY186" s="286"/>
      <c r="AZ186" s="286">
        <v>1</v>
      </c>
      <c r="BA186" s="286"/>
      <c r="BB186" s="286"/>
      <c r="BC186" s="286"/>
      <c r="BD186" s="286">
        <v>5</v>
      </c>
      <c r="BE186" s="286"/>
      <c r="BF186" s="286">
        <v>3</v>
      </c>
      <c r="BG186" s="286"/>
      <c r="BH186" s="286">
        <v>52</v>
      </c>
      <c r="BI186" s="286">
        <v>17</v>
      </c>
      <c r="BJ186" s="286"/>
      <c r="BK186" s="286"/>
      <c r="BL186" s="286"/>
      <c r="BM186" s="286"/>
      <c r="BN186" s="286">
        <v>27</v>
      </c>
      <c r="BO186" s="286"/>
      <c r="BP186" s="286"/>
      <c r="BQ186" s="286"/>
      <c r="BR186" s="286"/>
      <c r="BS186" s="286"/>
      <c r="BT186" s="286"/>
      <c r="BU186" s="286">
        <v>3</v>
      </c>
      <c r="BV186" s="286"/>
      <c r="BW186" s="286">
        <v>2</v>
      </c>
      <c r="BX186" s="286"/>
      <c r="BY186" s="286">
        <v>12</v>
      </c>
      <c r="BZ186" s="286"/>
      <c r="CA186" s="286">
        <v>17</v>
      </c>
      <c r="CB186" s="286"/>
      <c r="CC186" s="286"/>
      <c r="CD186" s="286"/>
      <c r="CE186" s="286"/>
      <c r="CF186" s="286">
        <v>2</v>
      </c>
      <c r="CG186" s="286"/>
      <c r="CH186" s="286">
        <v>24</v>
      </c>
      <c r="CI186" s="286"/>
      <c r="CJ186" s="286"/>
      <c r="CK186" s="286"/>
      <c r="CL186" s="286"/>
      <c r="CM186" s="143">
        <f t="shared" si="34"/>
        <v>3</v>
      </c>
      <c r="CN186" s="143">
        <f t="shared" si="35"/>
        <v>0</v>
      </c>
      <c r="CO186" s="143">
        <f t="shared" si="36"/>
        <v>0</v>
      </c>
      <c r="CP186" s="143">
        <f t="shared" si="36"/>
        <v>0</v>
      </c>
      <c r="CQ186" s="143">
        <f t="shared" si="37"/>
        <v>20</v>
      </c>
      <c r="CR186" s="143">
        <f t="shared" si="38"/>
        <v>0</v>
      </c>
      <c r="CS186" s="143">
        <f t="shared" si="39"/>
        <v>7</v>
      </c>
      <c r="CT186" s="143">
        <f t="shared" si="40"/>
        <v>1</v>
      </c>
      <c r="CU186" s="143">
        <f t="shared" si="41"/>
        <v>248</v>
      </c>
      <c r="CV186" s="143">
        <f t="shared" si="42"/>
        <v>0</v>
      </c>
      <c r="CW186" s="143">
        <f t="shared" si="43"/>
        <v>71</v>
      </c>
      <c r="CX186" s="143">
        <f t="shared" si="44"/>
        <v>0</v>
      </c>
      <c r="CY186" s="143">
        <f t="shared" si="44"/>
        <v>0</v>
      </c>
      <c r="CZ186" s="143">
        <f t="shared" si="45"/>
        <v>0</v>
      </c>
      <c r="DA186" s="143">
        <f t="shared" si="46"/>
        <v>0</v>
      </c>
      <c r="DB186" s="143">
        <f t="shared" si="47"/>
        <v>0</v>
      </c>
      <c r="DC186" s="143">
        <f t="shared" si="48"/>
        <v>127</v>
      </c>
      <c r="DD186" s="143">
        <f t="shared" si="49"/>
        <v>0</v>
      </c>
      <c r="DE186" s="201">
        <f t="shared" si="50"/>
        <v>0</v>
      </c>
    </row>
    <row r="187" spans="1:109" x14ac:dyDescent="0.3">
      <c r="A187" s="19" t="s">
        <v>415</v>
      </c>
      <c r="B187" s="16" t="s">
        <v>447</v>
      </c>
      <c r="C187" s="283"/>
      <c r="D187" s="284"/>
      <c r="E187" s="284"/>
      <c r="F187" s="284">
        <v>2</v>
      </c>
      <c r="G187" s="284"/>
      <c r="H187" s="284"/>
      <c r="I187" s="284">
        <v>19</v>
      </c>
      <c r="J187" s="284"/>
      <c r="K187" s="284">
        <v>2</v>
      </c>
      <c r="L187" s="284"/>
      <c r="M187" s="284">
        <v>7</v>
      </c>
      <c r="N187" s="284"/>
      <c r="O187" s="284">
        <v>6</v>
      </c>
      <c r="P187" s="285"/>
      <c r="Q187" s="285"/>
      <c r="R187" s="285"/>
      <c r="S187" s="285"/>
      <c r="T187" s="285">
        <v>3</v>
      </c>
      <c r="U187" s="285"/>
      <c r="V187" s="285"/>
      <c r="W187" s="285">
        <v>1</v>
      </c>
      <c r="X187" s="285">
        <v>31</v>
      </c>
      <c r="Y187" s="285"/>
      <c r="Z187" s="285">
        <v>2</v>
      </c>
      <c r="AA187" s="285"/>
      <c r="AB187" s="285"/>
      <c r="AC187" s="285"/>
      <c r="AD187" s="285"/>
      <c r="AE187" s="285">
        <v>20</v>
      </c>
      <c r="AF187" s="285"/>
      <c r="AG187" s="285">
        <v>6</v>
      </c>
      <c r="AH187" s="286"/>
      <c r="AI187" s="286"/>
      <c r="AJ187" s="286"/>
      <c r="AK187" s="286"/>
      <c r="AL187" s="286">
        <v>3</v>
      </c>
      <c r="AM187" s="286"/>
      <c r="AN187" s="286"/>
      <c r="AO187" s="286"/>
      <c r="AP187" s="286">
        <v>12</v>
      </c>
      <c r="AQ187" s="286">
        <v>1</v>
      </c>
      <c r="AR187" s="286"/>
      <c r="AS187" s="286"/>
      <c r="AT187" s="286"/>
      <c r="AU187" s="286"/>
      <c r="AV187" s="286"/>
      <c r="AW187" s="286">
        <v>16</v>
      </c>
      <c r="AX187" s="286"/>
      <c r="AY187" s="286"/>
      <c r="AZ187" s="286"/>
      <c r="BA187" s="286"/>
      <c r="BB187" s="286"/>
      <c r="BC187" s="286"/>
      <c r="BD187" s="286">
        <v>3</v>
      </c>
      <c r="BE187" s="286"/>
      <c r="BF187" s="286">
        <v>1</v>
      </c>
      <c r="BG187" s="286"/>
      <c r="BH187" s="286">
        <v>15</v>
      </c>
      <c r="BI187" s="286">
        <v>1</v>
      </c>
      <c r="BJ187" s="286"/>
      <c r="BK187" s="286"/>
      <c r="BL187" s="286"/>
      <c r="BM187" s="286"/>
      <c r="BN187" s="286">
        <v>6</v>
      </c>
      <c r="BO187" s="286"/>
      <c r="BP187" s="286"/>
      <c r="BQ187" s="286"/>
      <c r="BR187" s="286"/>
      <c r="BS187" s="286"/>
      <c r="BT187" s="286"/>
      <c r="BU187" s="286">
        <v>2</v>
      </c>
      <c r="BV187" s="286"/>
      <c r="BW187" s="286">
        <v>1</v>
      </c>
      <c r="BX187" s="286"/>
      <c r="BY187" s="286">
        <v>7</v>
      </c>
      <c r="BZ187" s="286"/>
      <c r="CA187" s="286">
        <v>1</v>
      </c>
      <c r="CB187" s="286"/>
      <c r="CC187" s="286"/>
      <c r="CD187" s="286"/>
      <c r="CE187" s="286"/>
      <c r="CF187" s="286">
        <v>1</v>
      </c>
      <c r="CG187" s="286"/>
      <c r="CH187" s="286">
        <v>1</v>
      </c>
      <c r="CI187" s="286"/>
      <c r="CJ187" s="286"/>
      <c r="CK187" s="286"/>
      <c r="CL187" s="286"/>
      <c r="CM187" s="143">
        <f t="shared" si="34"/>
        <v>0</v>
      </c>
      <c r="CN187" s="143">
        <f t="shared" si="35"/>
        <v>0</v>
      </c>
      <c r="CO187" s="143">
        <f t="shared" si="36"/>
        <v>0</v>
      </c>
      <c r="CP187" s="143">
        <f t="shared" si="36"/>
        <v>0</v>
      </c>
      <c r="CQ187" s="143">
        <f t="shared" si="37"/>
        <v>13</v>
      </c>
      <c r="CR187" s="143">
        <f t="shared" si="38"/>
        <v>0</v>
      </c>
      <c r="CS187" s="143">
        <f t="shared" si="39"/>
        <v>2</v>
      </c>
      <c r="CT187" s="143">
        <f t="shared" si="40"/>
        <v>1</v>
      </c>
      <c r="CU187" s="143">
        <f t="shared" si="41"/>
        <v>84</v>
      </c>
      <c r="CV187" s="143">
        <f t="shared" si="42"/>
        <v>0</v>
      </c>
      <c r="CW187" s="143">
        <f t="shared" si="43"/>
        <v>7</v>
      </c>
      <c r="CX187" s="143">
        <f t="shared" si="44"/>
        <v>0</v>
      </c>
      <c r="CY187" s="143">
        <f t="shared" si="44"/>
        <v>0</v>
      </c>
      <c r="CZ187" s="143">
        <f t="shared" si="45"/>
        <v>0</v>
      </c>
      <c r="DA187" s="143">
        <f t="shared" si="46"/>
        <v>0</v>
      </c>
      <c r="DB187" s="143">
        <f t="shared" si="47"/>
        <v>0</v>
      </c>
      <c r="DC187" s="143">
        <f t="shared" si="48"/>
        <v>50</v>
      </c>
      <c r="DD187" s="143">
        <f t="shared" si="49"/>
        <v>0</v>
      </c>
      <c r="DE187" s="201">
        <f t="shared" si="50"/>
        <v>12</v>
      </c>
    </row>
    <row r="188" spans="1:109" x14ac:dyDescent="0.3">
      <c r="A188" s="19" t="s">
        <v>415</v>
      </c>
      <c r="B188" s="16" t="s">
        <v>449</v>
      </c>
      <c r="C188" s="283"/>
      <c r="D188" s="284"/>
      <c r="E188" s="284"/>
      <c r="F188" s="284">
        <v>2</v>
      </c>
      <c r="G188" s="284"/>
      <c r="H188" s="284"/>
      <c r="I188" s="284">
        <v>12</v>
      </c>
      <c r="J188" s="284"/>
      <c r="K188" s="284">
        <v>3</v>
      </c>
      <c r="L188" s="284"/>
      <c r="M188" s="284">
        <v>6</v>
      </c>
      <c r="N188" s="284"/>
      <c r="O188" s="284"/>
      <c r="P188" s="285"/>
      <c r="Q188" s="285"/>
      <c r="R188" s="285"/>
      <c r="S188" s="285"/>
      <c r="T188" s="285">
        <v>2</v>
      </c>
      <c r="U188" s="285"/>
      <c r="V188" s="285"/>
      <c r="W188" s="285">
        <v>1</v>
      </c>
      <c r="X188" s="285">
        <v>33</v>
      </c>
      <c r="Y188" s="285"/>
      <c r="Z188" s="285">
        <v>1</v>
      </c>
      <c r="AA188" s="285"/>
      <c r="AB188" s="285"/>
      <c r="AC188" s="285"/>
      <c r="AD188" s="285"/>
      <c r="AE188" s="285">
        <v>25</v>
      </c>
      <c r="AF188" s="285"/>
      <c r="AG188" s="285">
        <v>1</v>
      </c>
      <c r="AH188" s="286"/>
      <c r="AI188" s="286"/>
      <c r="AJ188" s="286"/>
      <c r="AK188" s="286"/>
      <c r="AL188" s="286">
        <v>3</v>
      </c>
      <c r="AM188" s="286"/>
      <c r="AN188" s="286"/>
      <c r="AO188" s="286"/>
      <c r="AP188" s="286">
        <v>12</v>
      </c>
      <c r="AQ188" s="286">
        <v>1</v>
      </c>
      <c r="AR188" s="286"/>
      <c r="AS188" s="286"/>
      <c r="AT188" s="286"/>
      <c r="AU188" s="286"/>
      <c r="AV188" s="286"/>
      <c r="AW188" s="286">
        <v>22</v>
      </c>
      <c r="AX188" s="286"/>
      <c r="AY188" s="286">
        <v>1</v>
      </c>
      <c r="AZ188" s="286"/>
      <c r="BA188" s="286"/>
      <c r="BB188" s="286"/>
      <c r="BC188" s="286"/>
      <c r="BD188" s="286">
        <v>3</v>
      </c>
      <c r="BE188" s="286"/>
      <c r="BF188" s="286">
        <v>1</v>
      </c>
      <c r="BG188" s="286"/>
      <c r="BH188" s="286">
        <v>13</v>
      </c>
      <c r="BI188" s="286">
        <v>1</v>
      </c>
      <c r="BJ188" s="286"/>
      <c r="BK188" s="286"/>
      <c r="BL188" s="286"/>
      <c r="BM188" s="286"/>
      <c r="BN188" s="286">
        <v>7</v>
      </c>
      <c r="BO188" s="286"/>
      <c r="BP188" s="286">
        <v>1</v>
      </c>
      <c r="BQ188" s="286"/>
      <c r="BR188" s="286"/>
      <c r="BS188" s="286"/>
      <c r="BT188" s="286"/>
      <c r="BU188" s="286">
        <v>2</v>
      </c>
      <c r="BV188" s="286">
        <v>1</v>
      </c>
      <c r="BW188" s="286">
        <v>1</v>
      </c>
      <c r="BX188" s="286">
        <v>1</v>
      </c>
      <c r="BY188" s="286">
        <v>11</v>
      </c>
      <c r="BZ188" s="286"/>
      <c r="CA188" s="286">
        <v>1</v>
      </c>
      <c r="CB188" s="286"/>
      <c r="CC188" s="286"/>
      <c r="CD188" s="286"/>
      <c r="CE188" s="286"/>
      <c r="CF188" s="286">
        <v>2</v>
      </c>
      <c r="CG188" s="286"/>
      <c r="CH188" s="286">
        <v>1</v>
      </c>
      <c r="CI188" s="286"/>
      <c r="CJ188" s="286"/>
      <c r="CK188" s="286"/>
      <c r="CL188" s="286">
        <v>1</v>
      </c>
      <c r="CM188" s="143">
        <f t="shared" si="34"/>
        <v>0</v>
      </c>
      <c r="CN188" s="143">
        <f t="shared" si="35"/>
        <v>0</v>
      </c>
      <c r="CO188" s="143">
        <f t="shared" si="36"/>
        <v>0</v>
      </c>
      <c r="CP188" s="143">
        <f t="shared" si="36"/>
        <v>0</v>
      </c>
      <c r="CQ188" s="143">
        <f t="shared" si="37"/>
        <v>12</v>
      </c>
      <c r="CR188" s="143">
        <f t="shared" si="38"/>
        <v>0</v>
      </c>
      <c r="CS188" s="143">
        <f t="shared" si="39"/>
        <v>2</v>
      </c>
      <c r="CT188" s="143">
        <f t="shared" si="40"/>
        <v>1</v>
      </c>
      <c r="CU188" s="143">
        <f t="shared" si="41"/>
        <v>81</v>
      </c>
      <c r="CV188" s="143">
        <f t="shared" si="42"/>
        <v>0</v>
      </c>
      <c r="CW188" s="143">
        <f t="shared" si="43"/>
        <v>7</v>
      </c>
      <c r="CX188" s="143">
        <f t="shared" si="44"/>
        <v>0</v>
      </c>
      <c r="CY188" s="143">
        <f t="shared" si="44"/>
        <v>0</v>
      </c>
      <c r="CZ188" s="143">
        <f t="shared" si="45"/>
        <v>0</v>
      </c>
      <c r="DA188" s="143">
        <f t="shared" si="46"/>
        <v>0</v>
      </c>
      <c r="DB188" s="143">
        <f t="shared" si="47"/>
        <v>0</v>
      </c>
      <c r="DC188" s="143">
        <f t="shared" si="48"/>
        <v>61</v>
      </c>
      <c r="DD188" s="143">
        <f t="shared" si="49"/>
        <v>0</v>
      </c>
      <c r="DE188" s="201">
        <f t="shared" si="50"/>
        <v>4</v>
      </c>
    </row>
    <row r="189" spans="1:109" x14ac:dyDescent="0.3">
      <c r="A189" s="19" t="s">
        <v>415</v>
      </c>
      <c r="B189" s="16" t="s">
        <v>451</v>
      </c>
      <c r="C189" s="283"/>
      <c r="D189" s="284"/>
      <c r="E189" s="284"/>
      <c r="F189" s="284">
        <v>2</v>
      </c>
      <c r="G189" s="284"/>
      <c r="H189" s="284"/>
      <c r="I189" s="284">
        <v>7</v>
      </c>
      <c r="J189" s="284"/>
      <c r="K189" s="284">
        <v>2</v>
      </c>
      <c r="L189" s="284"/>
      <c r="M189" s="284">
        <v>8</v>
      </c>
      <c r="N189" s="284"/>
      <c r="O189" s="284"/>
      <c r="P189" s="285"/>
      <c r="Q189" s="285"/>
      <c r="R189" s="285"/>
      <c r="S189" s="285"/>
      <c r="T189" s="285">
        <v>2</v>
      </c>
      <c r="U189" s="285"/>
      <c r="V189" s="285"/>
      <c r="W189" s="285">
        <v>1</v>
      </c>
      <c r="X189" s="285">
        <v>19</v>
      </c>
      <c r="Y189" s="285"/>
      <c r="Z189" s="285">
        <v>2</v>
      </c>
      <c r="AA189" s="285"/>
      <c r="AB189" s="285"/>
      <c r="AC189" s="285"/>
      <c r="AD189" s="285"/>
      <c r="AE189" s="285">
        <v>17</v>
      </c>
      <c r="AF189" s="285"/>
      <c r="AG189" s="285"/>
      <c r="AH189" s="286"/>
      <c r="AI189" s="286"/>
      <c r="AJ189" s="286"/>
      <c r="AK189" s="286"/>
      <c r="AL189" s="286">
        <v>3</v>
      </c>
      <c r="AM189" s="286"/>
      <c r="AN189" s="286"/>
      <c r="AO189" s="286"/>
      <c r="AP189" s="286">
        <v>11</v>
      </c>
      <c r="AQ189" s="286">
        <v>1</v>
      </c>
      <c r="AR189" s="286"/>
      <c r="AS189" s="286"/>
      <c r="AT189" s="286"/>
      <c r="AU189" s="286"/>
      <c r="AV189" s="286"/>
      <c r="AW189" s="286">
        <v>12</v>
      </c>
      <c r="AX189" s="286"/>
      <c r="AY189" s="286"/>
      <c r="AZ189" s="286"/>
      <c r="BA189" s="286"/>
      <c r="BB189" s="286"/>
      <c r="BC189" s="286"/>
      <c r="BD189" s="286">
        <v>3</v>
      </c>
      <c r="BE189" s="286"/>
      <c r="BF189" s="286">
        <v>1</v>
      </c>
      <c r="BG189" s="286"/>
      <c r="BH189" s="286">
        <v>13</v>
      </c>
      <c r="BI189" s="286">
        <v>1</v>
      </c>
      <c r="BJ189" s="286"/>
      <c r="BK189" s="286"/>
      <c r="BL189" s="286"/>
      <c r="BM189" s="286"/>
      <c r="BN189" s="286">
        <v>5</v>
      </c>
      <c r="BO189" s="286"/>
      <c r="BP189" s="286"/>
      <c r="BQ189" s="286"/>
      <c r="BR189" s="286"/>
      <c r="BS189" s="286"/>
      <c r="BT189" s="286"/>
      <c r="BU189" s="286">
        <v>2</v>
      </c>
      <c r="BV189" s="286"/>
      <c r="BW189" s="286">
        <v>1</v>
      </c>
      <c r="BX189" s="286"/>
      <c r="BY189" s="286">
        <v>10</v>
      </c>
      <c r="BZ189" s="286"/>
      <c r="CA189" s="286">
        <v>1</v>
      </c>
      <c r="CB189" s="286"/>
      <c r="CC189" s="286"/>
      <c r="CD189" s="286"/>
      <c r="CE189" s="286"/>
      <c r="CF189" s="286">
        <v>1</v>
      </c>
      <c r="CG189" s="286"/>
      <c r="CH189" s="286"/>
      <c r="CI189" s="286"/>
      <c r="CJ189" s="286"/>
      <c r="CK189" s="286"/>
      <c r="CL189" s="286"/>
      <c r="CM189" s="143">
        <f t="shared" si="34"/>
        <v>0</v>
      </c>
      <c r="CN189" s="143">
        <f t="shared" si="35"/>
        <v>0</v>
      </c>
      <c r="CO189" s="143">
        <f t="shared" si="36"/>
        <v>0</v>
      </c>
      <c r="CP189" s="143">
        <f t="shared" si="36"/>
        <v>0</v>
      </c>
      <c r="CQ189" s="143">
        <f t="shared" si="37"/>
        <v>12</v>
      </c>
      <c r="CR189" s="143">
        <f t="shared" si="38"/>
        <v>0</v>
      </c>
      <c r="CS189" s="143">
        <f t="shared" si="39"/>
        <v>2</v>
      </c>
      <c r="CT189" s="143">
        <f t="shared" si="40"/>
        <v>1</v>
      </c>
      <c r="CU189" s="143">
        <f t="shared" si="41"/>
        <v>60</v>
      </c>
      <c r="CV189" s="143">
        <f t="shared" si="42"/>
        <v>0</v>
      </c>
      <c r="CW189" s="143">
        <f t="shared" si="43"/>
        <v>7</v>
      </c>
      <c r="CX189" s="143">
        <f t="shared" si="44"/>
        <v>0</v>
      </c>
      <c r="CY189" s="143">
        <f t="shared" si="44"/>
        <v>0</v>
      </c>
      <c r="CZ189" s="143">
        <f t="shared" si="45"/>
        <v>0</v>
      </c>
      <c r="DA189" s="143">
        <f t="shared" si="46"/>
        <v>0</v>
      </c>
      <c r="DB189" s="143">
        <f t="shared" si="47"/>
        <v>0</v>
      </c>
      <c r="DC189" s="143">
        <f t="shared" si="48"/>
        <v>42</v>
      </c>
      <c r="DD189" s="143">
        <f t="shared" si="49"/>
        <v>0</v>
      </c>
      <c r="DE189" s="201">
        <f t="shared" si="50"/>
        <v>0</v>
      </c>
    </row>
    <row r="190" spans="1:109" x14ac:dyDescent="0.3">
      <c r="A190" s="19" t="s">
        <v>415</v>
      </c>
      <c r="B190" s="16" t="s">
        <v>453</v>
      </c>
      <c r="C190" s="283"/>
      <c r="D190" s="284"/>
      <c r="E190" s="284">
        <v>2</v>
      </c>
      <c r="F190" s="284">
        <v>2</v>
      </c>
      <c r="G190" s="284"/>
      <c r="H190" s="284"/>
      <c r="I190" s="284">
        <v>7</v>
      </c>
      <c r="J190" s="284"/>
      <c r="K190" s="284">
        <v>2</v>
      </c>
      <c r="L190" s="284"/>
      <c r="M190" s="284">
        <v>2</v>
      </c>
      <c r="N190" s="284"/>
      <c r="O190" s="284"/>
      <c r="P190" s="285"/>
      <c r="Q190" s="285"/>
      <c r="R190" s="285"/>
      <c r="S190" s="285">
        <v>1</v>
      </c>
      <c r="T190" s="285">
        <v>2</v>
      </c>
      <c r="U190" s="285"/>
      <c r="V190" s="285"/>
      <c r="W190" s="285">
        <v>1</v>
      </c>
      <c r="X190" s="285">
        <v>16</v>
      </c>
      <c r="Y190" s="285"/>
      <c r="Z190" s="285">
        <v>1</v>
      </c>
      <c r="AA190" s="285"/>
      <c r="AB190" s="285"/>
      <c r="AC190" s="285"/>
      <c r="AD190" s="285"/>
      <c r="AE190" s="285">
        <v>13</v>
      </c>
      <c r="AF190" s="285"/>
      <c r="AG190" s="285"/>
      <c r="AH190" s="286"/>
      <c r="AI190" s="286"/>
      <c r="AJ190" s="286"/>
      <c r="AK190" s="286">
        <v>2</v>
      </c>
      <c r="AL190" s="286">
        <v>3</v>
      </c>
      <c r="AM190" s="286"/>
      <c r="AN190" s="286"/>
      <c r="AO190" s="286"/>
      <c r="AP190" s="286">
        <v>6</v>
      </c>
      <c r="AQ190" s="286">
        <v>5</v>
      </c>
      <c r="AR190" s="286"/>
      <c r="AS190" s="286"/>
      <c r="AT190" s="286"/>
      <c r="AU190" s="286"/>
      <c r="AV190" s="286"/>
      <c r="AW190" s="286">
        <v>11</v>
      </c>
      <c r="AX190" s="286"/>
      <c r="AY190" s="286"/>
      <c r="AZ190" s="286"/>
      <c r="BA190" s="286"/>
      <c r="BB190" s="286"/>
      <c r="BC190" s="286">
        <v>2</v>
      </c>
      <c r="BD190" s="286">
        <v>3</v>
      </c>
      <c r="BE190" s="286"/>
      <c r="BF190" s="286">
        <v>1</v>
      </c>
      <c r="BG190" s="286"/>
      <c r="BH190" s="286">
        <v>6</v>
      </c>
      <c r="BI190" s="286">
        <v>5</v>
      </c>
      <c r="BJ190" s="286"/>
      <c r="BK190" s="286"/>
      <c r="BL190" s="286"/>
      <c r="BM190" s="286"/>
      <c r="BN190" s="286">
        <v>1</v>
      </c>
      <c r="BO190" s="286"/>
      <c r="BP190" s="286"/>
      <c r="BQ190" s="286"/>
      <c r="BR190" s="286"/>
      <c r="BS190" s="286"/>
      <c r="BT190" s="286">
        <v>1</v>
      </c>
      <c r="BU190" s="286">
        <v>2</v>
      </c>
      <c r="BV190" s="286"/>
      <c r="BW190" s="286">
        <v>2</v>
      </c>
      <c r="BX190" s="286"/>
      <c r="BY190" s="286">
        <v>6</v>
      </c>
      <c r="BZ190" s="286"/>
      <c r="CA190" s="286">
        <v>5</v>
      </c>
      <c r="CB190" s="286"/>
      <c r="CC190" s="286"/>
      <c r="CD190" s="286"/>
      <c r="CE190" s="286"/>
      <c r="CF190" s="286">
        <v>2</v>
      </c>
      <c r="CG190" s="286"/>
      <c r="CH190" s="286"/>
      <c r="CI190" s="286"/>
      <c r="CJ190" s="286"/>
      <c r="CK190" s="286"/>
      <c r="CL190" s="286"/>
      <c r="CM190" s="143">
        <f t="shared" si="34"/>
        <v>0</v>
      </c>
      <c r="CN190" s="143">
        <f t="shared" si="35"/>
        <v>0</v>
      </c>
      <c r="CO190" s="143">
        <f t="shared" si="36"/>
        <v>0</v>
      </c>
      <c r="CP190" s="143">
        <f t="shared" si="36"/>
        <v>8</v>
      </c>
      <c r="CQ190" s="143">
        <f t="shared" si="37"/>
        <v>12</v>
      </c>
      <c r="CR190" s="143">
        <f t="shared" si="38"/>
        <v>0</v>
      </c>
      <c r="CS190" s="143">
        <f t="shared" si="39"/>
        <v>3</v>
      </c>
      <c r="CT190" s="143">
        <f t="shared" si="40"/>
        <v>1</v>
      </c>
      <c r="CU190" s="143">
        <f t="shared" si="41"/>
        <v>41</v>
      </c>
      <c r="CV190" s="143">
        <f t="shared" si="42"/>
        <v>0</v>
      </c>
      <c r="CW190" s="143">
        <f t="shared" si="43"/>
        <v>18</v>
      </c>
      <c r="CX190" s="143">
        <f t="shared" si="44"/>
        <v>0</v>
      </c>
      <c r="CY190" s="143">
        <f t="shared" si="44"/>
        <v>0</v>
      </c>
      <c r="CZ190" s="143">
        <f t="shared" si="45"/>
        <v>0</v>
      </c>
      <c r="DA190" s="143">
        <f t="shared" si="46"/>
        <v>0</v>
      </c>
      <c r="DB190" s="143">
        <f t="shared" si="47"/>
        <v>0</v>
      </c>
      <c r="DC190" s="143">
        <f t="shared" si="48"/>
        <v>27</v>
      </c>
      <c r="DD190" s="143">
        <f t="shared" si="49"/>
        <v>0</v>
      </c>
      <c r="DE190" s="201">
        <f t="shared" si="50"/>
        <v>0</v>
      </c>
    </row>
    <row r="191" spans="1:109" x14ac:dyDescent="0.3">
      <c r="A191" s="19" t="s">
        <v>415</v>
      </c>
      <c r="B191" s="16" t="s">
        <v>455</v>
      </c>
      <c r="C191" s="283"/>
      <c r="D191" s="284"/>
      <c r="E191" s="284">
        <v>2</v>
      </c>
      <c r="F191" s="284">
        <v>31</v>
      </c>
      <c r="G191" s="284"/>
      <c r="H191" s="284"/>
      <c r="I191" s="284">
        <v>39</v>
      </c>
      <c r="J191" s="284"/>
      <c r="K191" s="284">
        <v>34</v>
      </c>
      <c r="L191" s="284"/>
      <c r="M191" s="284">
        <v>7</v>
      </c>
      <c r="N191" s="284"/>
      <c r="O191" s="284">
        <v>1</v>
      </c>
      <c r="P191" s="285"/>
      <c r="Q191" s="285"/>
      <c r="R191" s="285"/>
      <c r="S191" s="285">
        <v>2</v>
      </c>
      <c r="T191" s="285">
        <v>3</v>
      </c>
      <c r="U191" s="285"/>
      <c r="V191" s="285"/>
      <c r="W191" s="285">
        <v>1</v>
      </c>
      <c r="X191" s="285">
        <v>92</v>
      </c>
      <c r="Y191" s="285"/>
      <c r="Z191" s="285">
        <v>48</v>
      </c>
      <c r="AA191" s="285"/>
      <c r="AB191" s="285"/>
      <c r="AC191" s="285"/>
      <c r="AD191" s="285"/>
      <c r="AE191" s="285">
        <v>74</v>
      </c>
      <c r="AF191" s="285"/>
      <c r="AG191" s="285">
        <v>1</v>
      </c>
      <c r="AH191" s="286"/>
      <c r="AI191" s="286"/>
      <c r="AJ191" s="286"/>
      <c r="AK191" s="286">
        <v>2</v>
      </c>
      <c r="AL191" s="286">
        <v>4</v>
      </c>
      <c r="AM191" s="286"/>
      <c r="AN191" s="286">
        <v>2</v>
      </c>
      <c r="AO191" s="286"/>
      <c r="AP191" s="286">
        <v>44</v>
      </c>
      <c r="AQ191" s="286">
        <v>47</v>
      </c>
      <c r="AR191" s="286"/>
      <c r="AS191" s="286"/>
      <c r="AT191" s="286"/>
      <c r="AU191" s="286"/>
      <c r="AV191" s="286"/>
      <c r="AW191" s="286">
        <v>82</v>
      </c>
      <c r="AX191" s="286"/>
      <c r="AY191" s="286">
        <v>1</v>
      </c>
      <c r="AZ191" s="286"/>
      <c r="BA191" s="286"/>
      <c r="BB191" s="286"/>
      <c r="BC191" s="286">
        <v>2</v>
      </c>
      <c r="BD191" s="286">
        <v>3</v>
      </c>
      <c r="BE191" s="286"/>
      <c r="BF191" s="286">
        <v>3</v>
      </c>
      <c r="BG191" s="286"/>
      <c r="BH191" s="286">
        <v>44</v>
      </c>
      <c r="BI191" s="286">
        <v>47</v>
      </c>
      <c r="BJ191" s="286"/>
      <c r="BK191" s="286"/>
      <c r="BL191" s="286"/>
      <c r="BM191" s="286">
        <v>1</v>
      </c>
      <c r="BN191" s="286">
        <v>44</v>
      </c>
      <c r="BO191" s="286"/>
      <c r="BP191" s="286">
        <v>1</v>
      </c>
      <c r="BQ191" s="286"/>
      <c r="BR191" s="286"/>
      <c r="BS191" s="286"/>
      <c r="BT191" s="286"/>
      <c r="BU191" s="286">
        <v>2</v>
      </c>
      <c r="BV191" s="286"/>
      <c r="BW191" s="286">
        <v>2</v>
      </c>
      <c r="BX191" s="286"/>
      <c r="BY191" s="286">
        <v>12</v>
      </c>
      <c r="BZ191" s="286"/>
      <c r="CA191" s="286">
        <v>1</v>
      </c>
      <c r="CB191" s="286"/>
      <c r="CC191" s="286"/>
      <c r="CD191" s="286"/>
      <c r="CE191" s="286"/>
      <c r="CF191" s="286">
        <v>1</v>
      </c>
      <c r="CG191" s="286"/>
      <c r="CH191" s="286">
        <v>17</v>
      </c>
      <c r="CI191" s="286"/>
      <c r="CJ191" s="286"/>
      <c r="CK191" s="286"/>
      <c r="CL191" s="286"/>
      <c r="CM191" s="143">
        <f t="shared" si="34"/>
        <v>0</v>
      </c>
      <c r="CN191" s="143">
        <f t="shared" si="35"/>
        <v>0</v>
      </c>
      <c r="CO191" s="143">
        <f t="shared" si="36"/>
        <v>0</v>
      </c>
      <c r="CP191" s="143">
        <f t="shared" si="36"/>
        <v>8</v>
      </c>
      <c r="CQ191" s="143">
        <f t="shared" si="37"/>
        <v>43</v>
      </c>
      <c r="CR191" s="143">
        <f t="shared" si="38"/>
        <v>0</v>
      </c>
      <c r="CS191" s="143">
        <f t="shared" si="39"/>
        <v>7</v>
      </c>
      <c r="CT191" s="143">
        <f t="shared" si="40"/>
        <v>1</v>
      </c>
      <c r="CU191" s="143">
        <f t="shared" si="41"/>
        <v>231</v>
      </c>
      <c r="CV191" s="143">
        <f t="shared" si="42"/>
        <v>0</v>
      </c>
      <c r="CW191" s="143">
        <f t="shared" si="43"/>
        <v>177</v>
      </c>
      <c r="CX191" s="143">
        <f t="shared" si="44"/>
        <v>0</v>
      </c>
      <c r="CY191" s="143">
        <f t="shared" si="44"/>
        <v>0</v>
      </c>
      <c r="CZ191" s="143">
        <f t="shared" si="45"/>
        <v>0</v>
      </c>
      <c r="DA191" s="143">
        <f t="shared" si="46"/>
        <v>1</v>
      </c>
      <c r="DB191" s="143">
        <f t="shared" si="47"/>
        <v>0</v>
      </c>
      <c r="DC191" s="143">
        <f t="shared" si="48"/>
        <v>224</v>
      </c>
      <c r="DD191" s="143">
        <f t="shared" si="49"/>
        <v>0</v>
      </c>
      <c r="DE191" s="201">
        <f t="shared" si="50"/>
        <v>4</v>
      </c>
    </row>
    <row r="192" spans="1:109" x14ac:dyDescent="0.3">
      <c r="A192" s="19" t="s">
        <v>415</v>
      </c>
      <c r="B192" s="16" t="s">
        <v>457</v>
      </c>
      <c r="C192" s="283"/>
      <c r="D192" s="284"/>
      <c r="E192" s="284"/>
      <c r="F192" s="284">
        <v>2</v>
      </c>
      <c r="G192" s="284"/>
      <c r="H192" s="284"/>
      <c r="I192" s="284">
        <v>13</v>
      </c>
      <c r="J192" s="284"/>
      <c r="K192" s="284">
        <v>2</v>
      </c>
      <c r="L192" s="284"/>
      <c r="M192" s="284">
        <v>6</v>
      </c>
      <c r="N192" s="284"/>
      <c r="O192" s="284">
        <v>1</v>
      </c>
      <c r="P192" s="285"/>
      <c r="Q192" s="285"/>
      <c r="R192" s="285"/>
      <c r="S192" s="285"/>
      <c r="T192" s="285">
        <v>3</v>
      </c>
      <c r="U192" s="285"/>
      <c r="V192" s="285"/>
      <c r="W192" s="285">
        <v>1</v>
      </c>
      <c r="X192" s="285">
        <v>40</v>
      </c>
      <c r="Y192" s="285"/>
      <c r="Z192" s="285">
        <v>2</v>
      </c>
      <c r="AA192" s="285"/>
      <c r="AB192" s="285"/>
      <c r="AC192" s="285"/>
      <c r="AD192" s="285"/>
      <c r="AE192" s="285">
        <v>36</v>
      </c>
      <c r="AF192" s="285"/>
      <c r="AG192" s="285">
        <v>1</v>
      </c>
      <c r="AH192" s="286"/>
      <c r="AI192" s="286"/>
      <c r="AJ192" s="286"/>
      <c r="AK192" s="286"/>
      <c r="AL192" s="286">
        <v>4</v>
      </c>
      <c r="AM192" s="286"/>
      <c r="AN192" s="286"/>
      <c r="AO192" s="286"/>
      <c r="AP192" s="286">
        <v>16</v>
      </c>
      <c r="AQ192" s="286">
        <v>1</v>
      </c>
      <c r="AR192" s="286"/>
      <c r="AS192" s="286"/>
      <c r="AT192" s="286"/>
      <c r="AU192" s="286"/>
      <c r="AV192" s="286"/>
      <c r="AW192" s="286">
        <v>36</v>
      </c>
      <c r="AX192" s="286"/>
      <c r="AY192" s="286">
        <v>1</v>
      </c>
      <c r="AZ192" s="286"/>
      <c r="BA192" s="286"/>
      <c r="BB192" s="286"/>
      <c r="BC192" s="286"/>
      <c r="BD192" s="286">
        <v>5</v>
      </c>
      <c r="BE192" s="286"/>
      <c r="BF192" s="286">
        <v>1</v>
      </c>
      <c r="BG192" s="286"/>
      <c r="BH192" s="286">
        <v>17</v>
      </c>
      <c r="BI192" s="286">
        <v>1</v>
      </c>
      <c r="BJ192" s="286"/>
      <c r="BK192" s="286"/>
      <c r="BL192" s="286"/>
      <c r="BM192" s="286"/>
      <c r="BN192" s="286">
        <v>12</v>
      </c>
      <c r="BO192" s="286"/>
      <c r="BP192" s="286">
        <v>1</v>
      </c>
      <c r="BQ192" s="286"/>
      <c r="BR192" s="286"/>
      <c r="BS192" s="286"/>
      <c r="BT192" s="286"/>
      <c r="BU192" s="286">
        <v>3</v>
      </c>
      <c r="BV192" s="286"/>
      <c r="BW192" s="286">
        <v>1</v>
      </c>
      <c r="BX192" s="286"/>
      <c r="BY192" s="286">
        <v>13</v>
      </c>
      <c r="BZ192" s="286"/>
      <c r="CA192" s="286">
        <v>9</v>
      </c>
      <c r="CB192" s="286"/>
      <c r="CC192" s="286"/>
      <c r="CD192" s="286"/>
      <c r="CE192" s="286"/>
      <c r="CF192" s="286">
        <v>1</v>
      </c>
      <c r="CG192" s="286"/>
      <c r="CH192" s="286">
        <v>10</v>
      </c>
      <c r="CI192" s="286"/>
      <c r="CJ192" s="286"/>
      <c r="CK192" s="286"/>
      <c r="CL192" s="286"/>
      <c r="CM192" s="143">
        <f t="shared" si="34"/>
        <v>0</v>
      </c>
      <c r="CN192" s="143">
        <f t="shared" si="35"/>
        <v>0</v>
      </c>
      <c r="CO192" s="143">
        <f t="shared" si="36"/>
        <v>0</v>
      </c>
      <c r="CP192" s="143">
        <f t="shared" si="36"/>
        <v>0</v>
      </c>
      <c r="CQ192" s="143">
        <f t="shared" si="37"/>
        <v>17</v>
      </c>
      <c r="CR192" s="143">
        <f t="shared" si="38"/>
        <v>0</v>
      </c>
      <c r="CS192" s="143">
        <f t="shared" si="39"/>
        <v>2</v>
      </c>
      <c r="CT192" s="143">
        <f t="shared" si="40"/>
        <v>1</v>
      </c>
      <c r="CU192" s="143">
        <f t="shared" si="41"/>
        <v>99</v>
      </c>
      <c r="CV192" s="143">
        <f t="shared" si="42"/>
        <v>0</v>
      </c>
      <c r="CW192" s="143">
        <f t="shared" si="43"/>
        <v>15</v>
      </c>
      <c r="CX192" s="143">
        <f t="shared" si="44"/>
        <v>0</v>
      </c>
      <c r="CY192" s="143">
        <f t="shared" si="44"/>
        <v>0</v>
      </c>
      <c r="CZ192" s="143">
        <f t="shared" si="45"/>
        <v>0</v>
      </c>
      <c r="DA192" s="143">
        <f t="shared" si="46"/>
        <v>0</v>
      </c>
      <c r="DB192" s="143">
        <f t="shared" si="47"/>
        <v>0</v>
      </c>
      <c r="DC192" s="143">
        <f t="shared" si="48"/>
        <v>100</v>
      </c>
      <c r="DD192" s="143">
        <f t="shared" si="49"/>
        <v>0</v>
      </c>
      <c r="DE192" s="201">
        <f t="shared" si="50"/>
        <v>4</v>
      </c>
    </row>
    <row r="193" spans="1:109" x14ac:dyDescent="0.3">
      <c r="A193" s="19" t="s">
        <v>415</v>
      </c>
      <c r="B193" s="16" t="s">
        <v>459</v>
      </c>
      <c r="C193" s="283">
        <v>2</v>
      </c>
      <c r="D193" s="284"/>
      <c r="E193" s="284">
        <v>2</v>
      </c>
      <c r="F193" s="284">
        <v>1</v>
      </c>
      <c r="G193" s="284"/>
      <c r="H193" s="284"/>
      <c r="I193" s="284">
        <v>14</v>
      </c>
      <c r="J193" s="284"/>
      <c r="K193" s="284">
        <v>5</v>
      </c>
      <c r="L193" s="284"/>
      <c r="M193" s="284">
        <v>4</v>
      </c>
      <c r="N193" s="284"/>
      <c r="O193" s="284"/>
      <c r="P193" s="285">
        <v>2</v>
      </c>
      <c r="Q193" s="285"/>
      <c r="R193" s="285"/>
      <c r="S193" s="285">
        <v>2</v>
      </c>
      <c r="T193" s="285">
        <v>2</v>
      </c>
      <c r="U193" s="285"/>
      <c r="V193" s="285"/>
      <c r="W193" s="285">
        <v>1</v>
      </c>
      <c r="X193" s="285">
        <v>83</v>
      </c>
      <c r="Y193" s="285"/>
      <c r="Z193" s="285">
        <v>4</v>
      </c>
      <c r="AA193" s="285"/>
      <c r="AB193" s="285"/>
      <c r="AC193" s="285"/>
      <c r="AD193" s="285"/>
      <c r="AE193" s="285">
        <v>74</v>
      </c>
      <c r="AF193" s="285"/>
      <c r="AG193" s="285"/>
      <c r="AH193" s="286">
        <v>2</v>
      </c>
      <c r="AI193" s="286"/>
      <c r="AJ193" s="286"/>
      <c r="AK193" s="286">
        <v>2</v>
      </c>
      <c r="AL193" s="286">
        <v>3</v>
      </c>
      <c r="AM193" s="286"/>
      <c r="AN193" s="286"/>
      <c r="AO193" s="286"/>
      <c r="AP193" s="286">
        <v>10</v>
      </c>
      <c r="AQ193" s="286">
        <v>5</v>
      </c>
      <c r="AR193" s="286"/>
      <c r="AS193" s="286"/>
      <c r="AT193" s="286"/>
      <c r="AU193" s="286"/>
      <c r="AV193" s="286"/>
      <c r="AW193" s="286">
        <v>75</v>
      </c>
      <c r="AX193" s="286"/>
      <c r="AY193" s="286"/>
      <c r="AZ193" s="286">
        <v>2</v>
      </c>
      <c r="BA193" s="286"/>
      <c r="BB193" s="286"/>
      <c r="BC193" s="286">
        <v>2</v>
      </c>
      <c r="BD193" s="286">
        <v>2</v>
      </c>
      <c r="BE193" s="286"/>
      <c r="BF193" s="286">
        <v>1</v>
      </c>
      <c r="BG193" s="286"/>
      <c r="BH193" s="286">
        <v>10</v>
      </c>
      <c r="BI193" s="286">
        <v>5</v>
      </c>
      <c r="BJ193" s="286"/>
      <c r="BK193" s="286"/>
      <c r="BL193" s="286"/>
      <c r="BM193" s="286"/>
      <c r="BN193" s="286">
        <v>8</v>
      </c>
      <c r="BO193" s="286"/>
      <c r="BP193" s="286"/>
      <c r="BQ193" s="286"/>
      <c r="BR193" s="286"/>
      <c r="BS193" s="286"/>
      <c r="BT193" s="286"/>
      <c r="BU193" s="286">
        <v>2</v>
      </c>
      <c r="BV193" s="286"/>
      <c r="BW193" s="286">
        <v>1</v>
      </c>
      <c r="BX193" s="286"/>
      <c r="BY193" s="286">
        <v>14</v>
      </c>
      <c r="BZ193" s="286"/>
      <c r="CA193" s="286">
        <v>22</v>
      </c>
      <c r="CB193" s="286"/>
      <c r="CC193" s="286"/>
      <c r="CD193" s="286"/>
      <c r="CE193" s="286"/>
      <c r="CF193" s="286"/>
      <c r="CG193" s="286"/>
      <c r="CH193" s="286">
        <v>5</v>
      </c>
      <c r="CI193" s="286"/>
      <c r="CJ193" s="286"/>
      <c r="CK193" s="286"/>
      <c r="CL193" s="286"/>
      <c r="CM193" s="143">
        <f t="shared" si="34"/>
        <v>8</v>
      </c>
      <c r="CN193" s="143">
        <f t="shared" si="35"/>
        <v>0</v>
      </c>
      <c r="CO193" s="143">
        <f t="shared" si="36"/>
        <v>0</v>
      </c>
      <c r="CP193" s="143">
        <f t="shared" si="36"/>
        <v>8</v>
      </c>
      <c r="CQ193" s="143">
        <f t="shared" si="37"/>
        <v>10</v>
      </c>
      <c r="CR193" s="143">
        <f t="shared" si="38"/>
        <v>0</v>
      </c>
      <c r="CS193" s="143">
        <f t="shared" si="39"/>
        <v>2</v>
      </c>
      <c r="CT193" s="143">
        <f t="shared" si="40"/>
        <v>1</v>
      </c>
      <c r="CU193" s="143">
        <f t="shared" si="41"/>
        <v>131</v>
      </c>
      <c r="CV193" s="143">
        <f t="shared" si="42"/>
        <v>0</v>
      </c>
      <c r="CW193" s="143">
        <f t="shared" si="43"/>
        <v>41</v>
      </c>
      <c r="CX193" s="143">
        <f t="shared" si="44"/>
        <v>0</v>
      </c>
      <c r="CY193" s="143">
        <f t="shared" si="44"/>
        <v>0</v>
      </c>
      <c r="CZ193" s="143">
        <f t="shared" si="45"/>
        <v>0</v>
      </c>
      <c r="DA193" s="143">
        <f t="shared" si="46"/>
        <v>0</v>
      </c>
      <c r="DB193" s="143">
        <f t="shared" si="47"/>
        <v>0</v>
      </c>
      <c r="DC193" s="143">
        <f t="shared" si="48"/>
        <v>166</v>
      </c>
      <c r="DD193" s="143">
        <f t="shared" si="49"/>
        <v>0</v>
      </c>
      <c r="DE193" s="201">
        <f t="shared" si="50"/>
        <v>0</v>
      </c>
    </row>
    <row r="194" spans="1:109" x14ac:dyDescent="0.3">
      <c r="A194" s="19" t="s">
        <v>415</v>
      </c>
      <c r="B194" s="16" t="s">
        <v>461</v>
      </c>
      <c r="C194" s="283"/>
      <c r="D194" s="284"/>
      <c r="E194" s="284"/>
      <c r="F194" s="284">
        <v>11</v>
      </c>
      <c r="G194" s="284"/>
      <c r="H194" s="284"/>
      <c r="I194" s="284">
        <v>17</v>
      </c>
      <c r="J194" s="284"/>
      <c r="K194" s="284">
        <v>1</v>
      </c>
      <c r="L194" s="284"/>
      <c r="M194" s="284">
        <v>3</v>
      </c>
      <c r="N194" s="284"/>
      <c r="O194" s="284"/>
      <c r="P194" s="285"/>
      <c r="Q194" s="285"/>
      <c r="R194" s="285"/>
      <c r="S194" s="285"/>
      <c r="T194" s="285">
        <v>11</v>
      </c>
      <c r="U194" s="285"/>
      <c r="V194" s="285"/>
      <c r="W194" s="285">
        <v>1</v>
      </c>
      <c r="X194" s="285">
        <v>59</v>
      </c>
      <c r="Y194" s="285"/>
      <c r="Z194" s="285"/>
      <c r="AA194" s="285"/>
      <c r="AB194" s="285"/>
      <c r="AC194" s="285"/>
      <c r="AD194" s="285"/>
      <c r="AE194" s="285">
        <v>42</v>
      </c>
      <c r="AF194" s="285"/>
      <c r="AG194" s="285"/>
      <c r="AH194" s="286"/>
      <c r="AI194" s="286"/>
      <c r="AJ194" s="286"/>
      <c r="AK194" s="286"/>
      <c r="AL194" s="286">
        <v>12</v>
      </c>
      <c r="AM194" s="286"/>
      <c r="AN194" s="286"/>
      <c r="AO194" s="286">
        <v>1</v>
      </c>
      <c r="AP194" s="286">
        <v>20</v>
      </c>
      <c r="AQ194" s="286"/>
      <c r="AR194" s="286"/>
      <c r="AS194" s="286"/>
      <c r="AT194" s="286">
        <v>1</v>
      </c>
      <c r="AU194" s="286"/>
      <c r="AV194" s="286"/>
      <c r="AW194" s="286">
        <v>55</v>
      </c>
      <c r="AX194" s="286"/>
      <c r="AY194" s="286"/>
      <c r="AZ194" s="286">
        <v>9</v>
      </c>
      <c r="BA194" s="286"/>
      <c r="BB194" s="286"/>
      <c r="BC194" s="286">
        <v>3</v>
      </c>
      <c r="BD194" s="286">
        <v>13</v>
      </c>
      <c r="BE194" s="286"/>
      <c r="BF194" s="286">
        <v>1</v>
      </c>
      <c r="BG194" s="286">
        <v>1</v>
      </c>
      <c r="BH194" s="286">
        <v>22</v>
      </c>
      <c r="BI194" s="286">
        <v>1</v>
      </c>
      <c r="BJ194" s="286"/>
      <c r="BK194" s="286">
        <v>1</v>
      </c>
      <c r="BL194" s="286"/>
      <c r="BM194" s="286"/>
      <c r="BN194" s="286">
        <v>18</v>
      </c>
      <c r="BO194" s="286"/>
      <c r="BP194" s="286">
        <v>1</v>
      </c>
      <c r="BQ194" s="286"/>
      <c r="BR194" s="286"/>
      <c r="BS194" s="286"/>
      <c r="BT194" s="286">
        <v>14</v>
      </c>
      <c r="BU194" s="286">
        <v>15</v>
      </c>
      <c r="BV194" s="286"/>
      <c r="BW194" s="286">
        <v>1</v>
      </c>
      <c r="BX194" s="286"/>
      <c r="BY194" s="286">
        <v>20</v>
      </c>
      <c r="BZ194" s="286"/>
      <c r="CA194" s="286">
        <v>13</v>
      </c>
      <c r="CB194" s="286"/>
      <c r="CC194" s="286"/>
      <c r="CD194" s="286">
        <v>4</v>
      </c>
      <c r="CE194" s="286"/>
      <c r="CF194" s="286"/>
      <c r="CG194" s="286"/>
      <c r="CH194" s="286">
        <v>23</v>
      </c>
      <c r="CI194" s="286">
        <v>1</v>
      </c>
      <c r="CJ194" s="286"/>
      <c r="CK194" s="286"/>
      <c r="CL194" s="286">
        <v>2</v>
      </c>
      <c r="CM194" s="143">
        <f t="shared" si="34"/>
        <v>9</v>
      </c>
      <c r="CN194" s="143">
        <f t="shared" si="35"/>
        <v>0</v>
      </c>
      <c r="CO194" s="143">
        <f t="shared" si="36"/>
        <v>0</v>
      </c>
      <c r="CP194" s="143">
        <f t="shared" si="36"/>
        <v>17</v>
      </c>
      <c r="CQ194" s="143">
        <f t="shared" si="37"/>
        <v>62</v>
      </c>
      <c r="CR194" s="143">
        <f t="shared" si="38"/>
        <v>0</v>
      </c>
      <c r="CS194" s="143">
        <f t="shared" si="39"/>
        <v>2</v>
      </c>
      <c r="CT194" s="143">
        <f t="shared" si="40"/>
        <v>3</v>
      </c>
      <c r="CU194" s="143">
        <f t="shared" si="41"/>
        <v>138</v>
      </c>
      <c r="CV194" s="143">
        <f t="shared" si="42"/>
        <v>0</v>
      </c>
      <c r="CW194" s="143">
        <f t="shared" si="43"/>
        <v>15</v>
      </c>
      <c r="CX194" s="143">
        <f t="shared" si="44"/>
        <v>0</v>
      </c>
      <c r="CY194" s="143">
        <f t="shared" si="44"/>
        <v>1</v>
      </c>
      <c r="CZ194" s="143">
        <f t="shared" si="45"/>
        <v>5</v>
      </c>
      <c r="DA194" s="143">
        <f t="shared" si="46"/>
        <v>0</v>
      </c>
      <c r="DB194" s="143">
        <f t="shared" si="47"/>
        <v>0</v>
      </c>
      <c r="DC194" s="143">
        <f t="shared" si="48"/>
        <v>141</v>
      </c>
      <c r="DD194" s="143">
        <f t="shared" si="49"/>
        <v>1</v>
      </c>
      <c r="DE194" s="201">
        <f t="shared" si="50"/>
        <v>3</v>
      </c>
    </row>
    <row r="195" spans="1:109" x14ac:dyDescent="0.3">
      <c r="A195" s="19" t="s">
        <v>415</v>
      </c>
      <c r="B195" s="16" t="s">
        <v>463</v>
      </c>
      <c r="C195" s="283"/>
      <c r="D195" s="284"/>
      <c r="E195" s="284"/>
      <c r="F195" s="284">
        <v>2</v>
      </c>
      <c r="G195" s="284"/>
      <c r="H195" s="284"/>
      <c r="I195" s="284">
        <v>13</v>
      </c>
      <c r="J195" s="284"/>
      <c r="K195" s="284">
        <v>2</v>
      </c>
      <c r="L195" s="284"/>
      <c r="M195" s="284">
        <v>5</v>
      </c>
      <c r="N195" s="284"/>
      <c r="O195" s="284"/>
      <c r="P195" s="285"/>
      <c r="Q195" s="285"/>
      <c r="R195" s="285"/>
      <c r="S195" s="285"/>
      <c r="T195" s="285">
        <v>3</v>
      </c>
      <c r="U195" s="285"/>
      <c r="V195" s="285"/>
      <c r="W195" s="285">
        <v>1</v>
      </c>
      <c r="X195" s="285">
        <v>36</v>
      </c>
      <c r="Y195" s="285"/>
      <c r="Z195" s="285">
        <v>16</v>
      </c>
      <c r="AA195" s="285"/>
      <c r="AB195" s="285"/>
      <c r="AC195" s="285"/>
      <c r="AD195" s="285"/>
      <c r="AE195" s="285">
        <v>26</v>
      </c>
      <c r="AF195" s="285"/>
      <c r="AG195" s="285"/>
      <c r="AH195" s="286"/>
      <c r="AI195" s="286"/>
      <c r="AJ195" s="286"/>
      <c r="AK195" s="286"/>
      <c r="AL195" s="286">
        <v>3</v>
      </c>
      <c r="AM195" s="286"/>
      <c r="AN195" s="286"/>
      <c r="AO195" s="286"/>
      <c r="AP195" s="286">
        <v>14</v>
      </c>
      <c r="AQ195" s="286">
        <v>15</v>
      </c>
      <c r="AR195" s="286"/>
      <c r="AS195" s="286"/>
      <c r="AT195" s="286"/>
      <c r="AU195" s="286"/>
      <c r="AV195" s="286"/>
      <c r="AW195" s="286">
        <v>26</v>
      </c>
      <c r="AX195" s="286"/>
      <c r="AY195" s="286"/>
      <c r="AZ195" s="286"/>
      <c r="BA195" s="286"/>
      <c r="BB195" s="286"/>
      <c r="BC195" s="286"/>
      <c r="BD195" s="286">
        <v>3</v>
      </c>
      <c r="BE195" s="286"/>
      <c r="BF195" s="286">
        <v>1</v>
      </c>
      <c r="BG195" s="286"/>
      <c r="BH195" s="286">
        <v>15</v>
      </c>
      <c r="BI195" s="286">
        <v>15</v>
      </c>
      <c r="BJ195" s="286"/>
      <c r="BK195" s="286"/>
      <c r="BL195" s="286"/>
      <c r="BM195" s="286"/>
      <c r="BN195" s="286">
        <v>8</v>
      </c>
      <c r="BO195" s="286"/>
      <c r="BP195" s="286"/>
      <c r="BQ195" s="286"/>
      <c r="BR195" s="286"/>
      <c r="BS195" s="286"/>
      <c r="BT195" s="286"/>
      <c r="BU195" s="286">
        <v>2</v>
      </c>
      <c r="BV195" s="286"/>
      <c r="BW195" s="286">
        <v>1</v>
      </c>
      <c r="BX195" s="286"/>
      <c r="BY195" s="286">
        <v>11</v>
      </c>
      <c r="BZ195" s="286"/>
      <c r="CA195" s="286">
        <v>6</v>
      </c>
      <c r="CB195" s="286"/>
      <c r="CC195" s="286"/>
      <c r="CD195" s="286"/>
      <c r="CE195" s="286"/>
      <c r="CF195" s="286">
        <v>2</v>
      </c>
      <c r="CG195" s="286"/>
      <c r="CH195" s="286">
        <v>5</v>
      </c>
      <c r="CI195" s="286"/>
      <c r="CJ195" s="286"/>
      <c r="CK195" s="286"/>
      <c r="CL195" s="286"/>
      <c r="CM195" s="143">
        <f t="shared" si="34"/>
        <v>0</v>
      </c>
      <c r="CN195" s="143">
        <f t="shared" si="35"/>
        <v>0</v>
      </c>
      <c r="CO195" s="143">
        <f t="shared" si="36"/>
        <v>0</v>
      </c>
      <c r="CP195" s="143">
        <f t="shared" si="36"/>
        <v>0</v>
      </c>
      <c r="CQ195" s="143">
        <f t="shared" si="37"/>
        <v>13</v>
      </c>
      <c r="CR195" s="143">
        <f t="shared" si="38"/>
        <v>0</v>
      </c>
      <c r="CS195" s="143">
        <f t="shared" si="39"/>
        <v>2</v>
      </c>
      <c r="CT195" s="143">
        <f t="shared" si="40"/>
        <v>1</v>
      </c>
      <c r="CU195" s="143">
        <f t="shared" si="41"/>
        <v>89</v>
      </c>
      <c r="CV195" s="143">
        <f t="shared" si="42"/>
        <v>0</v>
      </c>
      <c r="CW195" s="143">
        <f t="shared" si="43"/>
        <v>54</v>
      </c>
      <c r="CX195" s="143">
        <f t="shared" si="44"/>
        <v>0</v>
      </c>
      <c r="CY195" s="143">
        <f t="shared" si="44"/>
        <v>0</v>
      </c>
      <c r="CZ195" s="143">
        <f t="shared" si="45"/>
        <v>0</v>
      </c>
      <c r="DA195" s="143">
        <f t="shared" si="46"/>
        <v>0</v>
      </c>
      <c r="DB195" s="143">
        <f t="shared" si="47"/>
        <v>0</v>
      </c>
      <c r="DC195" s="143">
        <f t="shared" si="48"/>
        <v>70</v>
      </c>
      <c r="DD195" s="143">
        <f t="shared" si="49"/>
        <v>0</v>
      </c>
      <c r="DE195" s="201">
        <f t="shared" si="50"/>
        <v>0</v>
      </c>
    </row>
    <row r="196" spans="1:109" x14ac:dyDescent="0.3">
      <c r="A196" s="19" t="s">
        <v>415</v>
      </c>
      <c r="B196" s="16" t="s">
        <v>467</v>
      </c>
      <c r="C196" s="283"/>
      <c r="D196" s="284"/>
      <c r="E196" s="284"/>
      <c r="F196" s="284">
        <v>3</v>
      </c>
      <c r="G196" s="284"/>
      <c r="H196" s="284"/>
      <c r="I196" s="284">
        <v>82</v>
      </c>
      <c r="J196" s="284"/>
      <c r="K196" s="284">
        <v>6</v>
      </c>
      <c r="L196" s="284"/>
      <c r="M196" s="284">
        <v>3</v>
      </c>
      <c r="N196" s="284"/>
      <c r="O196" s="284">
        <v>2</v>
      </c>
      <c r="P196" s="285"/>
      <c r="Q196" s="285"/>
      <c r="R196" s="285"/>
      <c r="S196" s="285"/>
      <c r="T196" s="285">
        <v>8</v>
      </c>
      <c r="U196" s="285"/>
      <c r="V196" s="285"/>
      <c r="W196" s="285">
        <v>1</v>
      </c>
      <c r="X196" s="285">
        <v>176</v>
      </c>
      <c r="Y196" s="285"/>
      <c r="Z196" s="285">
        <v>53</v>
      </c>
      <c r="AA196" s="285"/>
      <c r="AB196" s="285"/>
      <c r="AC196" s="285"/>
      <c r="AD196" s="285"/>
      <c r="AE196" s="285">
        <v>82</v>
      </c>
      <c r="AF196" s="285"/>
      <c r="AG196" s="285">
        <v>2</v>
      </c>
      <c r="AH196" s="286">
        <v>2</v>
      </c>
      <c r="AI196" s="286"/>
      <c r="AJ196" s="286"/>
      <c r="AK196" s="286"/>
      <c r="AL196" s="286">
        <v>10</v>
      </c>
      <c r="AM196" s="286"/>
      <c r="AN196" s="286">
        <v>2</v>
      </c>
      <c r="AO196" s="286">
        <v>1</v>
      </c>
      <c r="AP196" s="286">
        <v>75</v>
      </c>
      <c r="AQ196" s="286">
        <v>55</v>
      </c>
      <c r="AR196" s="286"/>
      <c r="AS196" s="286"/>
      <c r="AT196" s="286"/>
      <c r="AU196" s="286"/>
      <c r="AV196" s="286"/>
      <c r="AW196" s="286">
        <v>88</v>
      </c>
      <c r="AX196" s="286"/>
      <c r="AY196" s="286"/>
      <c r="AZ196" s="286">
        <v>15</v>
      </c>
      <c r="BA196" s="286"/>
      <c r="BB196" s="286"/>
      <c r="BC196" s="286"/>
      <c r="BD196" s="286">
        <v>10</v>
      </c>
      <c r="BE196" s="286"/>
      <c r="BF196" s="286">
        <v>3</v>
      </c>
      <c r="BG196" s="286">
        <v>1</v>
      </c>
      <c r="BH196" s="286">
        <v>74</v>
      </c>
      <c r="BI196" s="286">
        <v>55</v>
      </c>
      <c r="BJ196" s="286"/>
      <c r="BK196" s="286"/>
      <c r="BL196" s="286"/>
      <c r="BM196" s="286"/>
      <c r="BN196" s="286">
        <v>17</v>
      </c>
      <c r="BO196" s="286"/>
      <c r="BP196" s="286"/>
      <c r="BQ196" s="286">
        <v>9</v>
      </c>
      <c r="BR196" s="286"/>
      <c r="BS196" s="286"/>
      <c r="BT196" s="286"/>
      <c r="BU196" s="286">
        <v>11</v>
      </c>
      <c r="BV196" s="286"/>
      <c r="BW196" s="286">
        <v>2</v>
      </c>
      <c r="BX196" s="286">
        <v>1</v>
      </c>
      <c r="BY196" s="286">
        <v>87</v>
      </c>
      <c r="BZ196" s="286"/>
      <c r="CA196" s="286">
        <v>78</v>
      </c>
      <c r="CB196" s="286"/>
      <c r="CC196" s="286"/>
      <c r="CD196" s="286"/>
      <c r="CE196" s="286"/>
      <c r="CF196" s="286">
        <v>1</v>
      </c>
      <c r="CG196" s="286"/>
      <c r="CH196" s="286">
        <v>17</v>
      </c>
      <c r="CI196" s="286"/>
      <c r="CJ196" s="286"/>
      <c r="CK196" s="286"/>
      <c r="CL196" s="286"/>
      <c r="CM196" s="143">
        <f t="shared" si="34"/>
        <v>26</v>
      </c>
      <c r="CN196" s="143">
        <f t="shared" si="35"/>
        <v>0</v>
      </c>
      <c r="CO196" s="143">
        <f t="shared" si="36"/>
        <v>0</v>
      </c>
      <c r="CP196" s="143">
        <f t="shared" si="36"/>
        <v>0</v>
      </c>
      <c r="CQ196" s="143">
        <f t="shared" si="37"/>
        <v>42</v>
      </c>
      <c r="CR196" s="143">
        <f t="shared" si="38"/>
        <v>0</v>
      </c>
      <c r="CS196" s="143">
        <f t="shared" si="39"/>
        <v>7</v>
      </c>
      <c r="CT196" s="143">
        <f t="shared" si="40"/>
        <v>3</v>
      </c>
      <c r="CU196" s="143">
        <f t="shared" si="41"/>
        <v>494</v>
      </c>
      <c r="CV196" s="143">
        <f t="shared" si="42"/>
        <v>0</v>
      </c>
      <c r="CW196" s="143">
        <f t="shared" si="43"/>
        <v>247</v>
      </c>
      <c r="CX196" s="143">
        <f t="shared" si="44"/>
        <v>0</v>
      </c>
      <c r="CY196" s="143">
        <f t="shared" si="44"/>
        <v>0</v>
      </c>
      <c r="CZ196" s="143">
        <f t="shared" si="45"/>
        <v>0</v>
      </c>
      <c r="DA196" s="143">
        <f t="shared" si="46"/>
        <v>0</v>
      </c>
      <c r="DB196" s="143">
        <f t="shared" si="47"/>
        <v>0</v>
      </c>
      <c r="DC196" s="143">
        <f t="shared" si="48"/>
        <v>207</v>
      </c>
      <c r="DD196" s="143">
        <f t="shared" si="49"/>
        <v>0</v>
      </c>
      <c r="DE196" s="201">
        <f t="shared" si="50"/>
        <v>4</v>
      </c>
    </row>
    <row r="197" spans="1:109" x14ac:dyDescent="0.3">
      <c r="A197" s="19" t="s">
        <v>415</v>
      </c>
      <c r="B197" s="16" t="s">
        <v>469</v>
      </c>
      <c r="C197" s="283"/>
      <c r="D197" s="284"/>
      <c r="E197" s="284">
        <v>40</v>
      </c>
      <c r="F197" s="284">
        <v>1</v>
      </c>
      <c r="G197" s="284"/>
      <c r="H197" s="284"/>
      <c r="I197" s="284">
        <v>29</v>
      </c>
      <c r="J197" s="284"/>
      <c r="K197" s="284">
        <v>1</v>
      </c>
      <c r="L197" s="284"/>
      <c r="M197" s="284">
        <v>2</v>
      </c>
      <c r="N197" s="284"/>
      <c r="O197" s="284"/>
      <c r="P197" s="285"/>
      <c r="Q197" s="285"/>
      <c r="R197" s="285"/>
      <c r="S197" s="285">
        <v>40</v>
      </c>
      <c r="T197" s="285">
        <v>1</v>
      </c>
      <c r="U197" s="285"/>
      <c r="V197" s="285">
        <v>1</v>
      </c>
      <c r="W197" s="285">
        <v>1</v>
      </c>
      <c r="X197" s="285">
        <v>133</v>
      </c>
      <c r="Y197" s="285"/>
      <c r="Z197" s="285">
        <v>45</v>
      </c>
      <c r="AA197" s="285"/>
      <c r="AB197" s="285"/>
      <c r="AC197" s="285"/>
      <c r="AD197" s="285"/>
      <c r="AE197" s="285">
        <v>107</v>
      </c>
      <c r="AF197" s="285"/>
      <c r="AG197" s="285"/>
      <c r="AH197" s="286">
        <v>18</v>
      </c>
      <c r="AI197" s="286"/>
      <c r="AJ197" s="286"/>
      <c r="AK197" s="286"/>
      <c r="AL197" s="286">
        <v>2</v>
      </c>
      <c r="AM197" s="286"/>
      <c r="AN197" s="286">
        <v>1</v>
      </c>
      <c r="AO197" s="286"/>
      <c r="AP197" s="286">
        <v>7</v>
      </c>
      <c r="AQ197" s="286">
        <v>52</v>
      </c>
      <c r="AR197" s="286"/>
      <c r="AS197" s="286"/>
      <c r="AT197" s="286"/>
      <c r="AU197" s="286"/>
      <c r="AV197" s="286"/>
      <c r="AW197" s="286">
        <v>107</v>
      </c>
      <c r="AX197" s="286"/>
      <c r="AY197" s="286"/>
      <c r="AZ197" s="286">
        <v>36</v>
      </c>
      <c r="BA197" s="286"/>
      <c r="BB197" s="286"/>
      <c r="BC197" s="286"/>
      <c r="BD197" s="286">
        <v>2</v>
      </c>
      <c r="BE197" s="286"/>
      <c r="BF197" s="286">
        <v>2</v>
      </c>
      <c r="BG197" s="286">
        <v>1</v>
      </c>
      <c r="BH197" s="286">
        <v>7</v>
      </c>
      <c r="BI197" s="286">
        <v>52</v>
      </c>
      <c r="BJ197" s="286"/>
      <c r="BK197" s="286"/>
      <c r="BL197" s="286"/>
      <c r="BM197" s="286"/>
      <c r="BN197" s="286">
        <v>2</v>
      </c>
      <c r="BO197" s="286"/>
      <c r="BP197" s="286"/>
      <c r="BQ197" s="286">
        <v>32</v>
      </c>
      <c r="BR197" s="286"/>
      <c r="BS197" s="286"/>
      <c r="BT197" s="286"/>
      <c r="BU197" s="286">
        <v>3</v>
      </c>
      <c r="BV197" s="286"/>
      <c r="BW197" s="286">
        <v>2</v>
      </c>
      <c r="BX197" s="286">
        <v>1</v>
      </c>
      <c r="BY197" s="286">
        <v>9</v>
      </c>
      <c r="BZ197" s="286"/>
      <c r="CA197" s="286">
        <v>68</v>
      </c>
      <c r="CB197" s="286"/>
      <c r="CC197" s="286"/>
      <c r="CD197" s="286"/>
      <c r="CE197" s="286"/>
      <c r="CF197" s="286"/>
      <c r="CG197" s="286"/>
      <c r="CH197" s="286">
        <v>2</v>
      </c>
      <c r="CI197" s="286"/>
      <c r="CJ197" s="286"/>
      <c r="CK197" s="286"/>
      <c r="CL197" s="286"/>
      <c r="CM197" s="143">
        <f t="shared" si="34"/>
        <v>86</v>
      </c>
      <c r="CN197" s="143">
        <f t="shared" si="35"/>
        <v>0</v>
      </c>
      <c r="CO197" s="143">
        <f t="shared" si="36"/>
        <v>0</v>
      </c>
      <c r="CP197" s="143">
        <f t="shared" si="36"/>
        <v>80</v>
      </c>
      <c r="CQ197" s="143">
        <f t="shared" si="37"/>
        <v>9</v>
      </c>
      <c r="CR197" s="143">
        <f t="shared" si="38"/>
        <v>0</v>
      </c>
      <c r="CS197" s="143">
        <f t="shared" si="39"/>
        <v>6</v>
      </c>
      <c r="CT197" s="143">
        <f t="shared" si="40"/>
        <v>2</v>
      </c>
      <c r="CU197" s="143">
        <f t="shared" si="41"/>
        <v>185</v>
      </c>
      <c r="CV197" s="143">
        <f t="shared" si="42"/>
        <v>0</v>
      </c>
      <c r="CW197" s="143">
        <f t="shared" si="43"/>
        <v>218</v>
      </c>
      <c r="CX197" s="143">
        <f t="shared" si="44"/>
        <v>0</v>
      </c>
      <c r="CY197" s="143">
        <f t="shared" si="44"/>
        <v>0</v>
      </c>
      <c r="CZ197" s="143">
        <f t="shared" si="45"/>
        <v>0</v>
      </c>
      <c r="DA197" s="143">
        <f t="shared" si="46"/>
        <v>0</v>
      </c>
      <c r="DB197" s="143">
        <f t="shared" si="47"/>
        <v>0</v>
      </c>
      <c r="DC197" s="143">
        <f t="shared" si="48"/>
        <v>220</v>
      </c>
      <c r="DD197" s="143">
        <f t="shared" si="49"/>
        <v>0</v>
      </c>
      <c r="DE197" s="201">
        <f t="shared" si="50"/>
        <v>0</v>
      </c>
    </row>
    <row r="198" spans="1:109" x14ac:dyDescent="0.3">
      <c r="A198" s="19" t="s">
        <v>415</v>
      </c>
      <c r="B198" s="16" t="s">
        <v>471</v>
      </c>
      <c r="C198" s="283"/>
      <c r="D198" s="284"/>
      <c r="E198" s="284">
        <v>37</v>
      </c>
      <c r="F198" s="284">
        <v>1</v>
      </c>
      <c r="G198" s="284"/>
      <c r="H198" s="284"/>
      <c r="I198" s="284">
        <v>10</v>
      </c>
      <c r="J198" s="284"/>
      <c r="K198" s="284">
        <v>1</v>
      </c>
      <c r="L198" s="284"/>
      <c r="M198" s="284">
        <v>2</v>
      </c>
      <c r="N198" s="284"/>
      <c r="O198" s="284"/>
      <c r="P198" s="285"/>
      <c r="Q198" s="285"/>
      <c r="R198" s="285"/>
      <c r="S198" s="285">
        <v>37</v>
      </c>
      <c r="T198" s="285">
        <v>1</v>
      </c>
      <c r="U198" s="285"/>
      <c r="V198" s="285"/>
      <c r="W198" s="285">
        <v>1</v>
      </c>
      <c r="X198" s="285">
        <v>344</v>
      </c>
      <c r="Y198" s="285"/>
      <c r="Z198" s="285"/>
      <c r="AA198" s="285"/>
      <c r="AB198" s="285"/>
      <c r="AC198" s="285"/>
      <c r="AD198" s="285"/>
      <c r="AE198" s="285">
        <v>175</v>
      </c>
      <c r="AF198" s="285"/>
      <c r="AG198" s="285"/>
      <c r="AH198" s="286">
        <v>4</v>
      </c>
      <c r="AI198" s="286"/>
      <c r="AJ198" s="286"/>
      <c r="AK198" s="286"/>
      <c r="AL198" s="286">
        <v>2</v>
      </c>
      <c r="AM198" s="286"/>
      <c r="AN198" s="286"/>
      <c r="AO198" s="286"/>
      <c r="AP198" s="286">
        <v>10</v>
      </c>
      <c r="AQ198" s="286"/>
      <c r="AR198" s="286"/>
      <c r="AS198" s="286"/>
      <c r="AT198" s="286"/>
      <c r="AU198" s="286"/>
      <c r="AV198" s="286"/>
      <c r="AW198" s="286">
        <v>174</v>
      </c>
      <c r="AX198" s="286"/>
      <c r="AY198" s="286"/>
      <c r="AZ198" s="286">
        <v>8</v>
      </c>
      <c r="BA198" s="286"/>
      <c r="BB198" s="286"/>
      <c r="BC198" s="286"/>
      <c r="BD198" s="286">
        <v>2</v>
      </c>
      <c r="BE198" s="286"/>
      <c r="BF198" s="286">
        <v>1</v>
      </c>
      <c r="BG198" s="286"/>
      <c r="BH198" s="286">
        <v>10</v>
      </c>
      <c r="BI198" s="286"/>
      <c r="BJ198" s="286"/>
      <c r="BK198" s="286"/>
      <c r="BL198" s="286"/>
      <c r="BM198" s="286"/>
      <c r="BN198" s="286"/>
      <c r="BO198" s="286"/>
      <c r="BP198" s="286"/>
      <c r="BQ198" s="286">
        <v>10</v>
      </c>
      <c r="BR198" s="286"/>
      <c r="BS198" s="286"/>
      <c r="BT198" s="286"/>
      <c r="BU198" s="286">
        <v>2</v>
      </c>
      <c r="BV198" s="286"/>
      <c r="BW198" s="286">
        <v>1</v>
      </c>
      <c r="BX198" s="286"/>
      <c r="BY198" s="286">
        <v>7</v>
      </c>
      <c r="BZ198" s="286"/>
      <c r="CA198" s="286"/>
      <c r="CB198" s="286"/>
      <c r="CC198" s="286"/>
      <c r="CD198" s="286"/>
      <c r="CE198" s="286"/>
      <c r="CF198" s="286"/>
      <c r="CG198" s="286"/>
      <c r="CH198" s="286"/>
      <c r="CI198" s="286"/>
      <c r="CJ198" s="286"/>
      <c r="CK198" s="286"/>
      <c r="CL198" s="286"/>
      <c r="CM198" s="143">
        <f t="shared" ref="CM198:CM261" si="51">C198+P198+AZ198+AH198+BQ198</f>
        <v>22</v>
      </c>
      <c r="CN198" s="143">
        <f t="shared" ref="CN198:CN261" si="52">Q198+AI198+BA198</f>
        <v>0</v>
      </c>
      <c r="CO198" s="143">
        <f t="shared" ref="CO198:CP261" si="53">D198+R198+AJ198+BB198+BS198</f>
        <v>0</v>
      </c>
      <c r="CP198" s="143">
        <f t="shared" si="53"/>
        <v>74</v>
      </c>
      <c r="CQ198" s="143">
        <f t="shared" ref="CQ198:CQ261" si="54">T198+AL198+BD198+F198+BU198</f>
        <v>8</v>
      </c>
      <c r="CR198" s="143">
        <f t="shared" ref="CR198:CR261" si="55">G198+U198+AM198+BE198</f>
        <v>0</v>
      </c>
      <c r="CS198" s="143">
        <f t="shared" ref="CS198:CS261" si="56">H198+V198+AN198+BF198+BW198</f>
        <v>2</v>
      </c>
      <c r="CT198" s="143">
        <f t="shared" ref="CT198:CT261" si="57">W198+AO198+BG198</f>
        <v>1</v>
      </c>
      <c r="CU198" s="143">
        <f t="shared" ref="CU198:CU261" si="58">I198+X198+AP198+BH198+BY198</f>
        <v>381</v>
      </c>
      <c r="CV198" s="143">
        <f t="shared" ref="CV198:CV261" si="59">J198+Y198</f>
        <v>0</v>
      </c>
      <c r="CW198" s="143">
        <f t="shared" ref="CW198:CW261" si="60">K198+Z198+AQ198+BI198+BZ198+CA198</f>
        <v>1</v>
      </c>
      <c r="CX198" s="143">
        <f t="shared" ref="CX198:CY261" si="61">AA198+AR198+BJ198</f>
        <v>0</v>
      </c>
      <c r="CY198" s="143">
        <f t="shared" si="61"/>
        <v>0</v>
      </c>
      <c r="CZ198" s="143">
        <f t="shared" ref="CZ198:CZ261" si="62">L198+AC198+AT198+BL198+CD198</f>
        <v>0</v>
      </c>
      <c r="DA198" s="143">
        <f t="shared" ref="DA198:DA261" si="63">AD198+AU198+BM198</f>
        <v>0</v>
      </c>
      <c r="DB198" s="143">
        <f t="shared" ref="DB198:DB261" si="64">AV198+CK198</f>
        <v>0</v>
      </c>
      <c r="DC198" s="143">
        <f t="shared" ref="DC198:DC261" si="65">M198+AE198+AW198+BN198+CH198+CJ198</f>
        <v>351</v>
      </c>
      <c r="DD198" s="143">
        <f t="shared" ref="DD198:DD261" si="66">N198+AF198+AX198+BO198+CI198</f>
        <v>0</v>
      </c>
      <c r="DE198" s="201">
        <f t="shared" ref="DE198:DE261" si="67">O198+AG198+AY198+BP198+CL198</f>
        <v>0</v>
      </c>
    </row>
    <row r="199" spans="1:109" x14ac:dyDescent="0.3">
      <c r="A199" s="19" t="s">
        <v>415</v>
      </c>
      <c r="B199" s="16" t="s">
        <v>473</v>
      </c>
      <c r="C199" s="283"/>
      <c r="D199" s="284"/>
      <c r="E199" s="284"/>
      <c r="F199" s="284">
        <v>1</v>
      </c>
      <c r="G199" s="284"/>
      <c r="H199" s="284"/>
      <c r="I199" s="284">
        <v>23</v>
      </c>
      <c r="J199" s="284"/>
      <c r="K199" s="284">
        <v>1</v>
      </c>
      <c r="L199" s="284"/>
      <c r="M199" s="284">
        <v>1</v>
      </c>
      <c r="N199" s="284"/>
      <c r="O199" s="284"/>
      <c r="P199" s="285"/>
      <c r="Q199" s="285"/>
      <c r="R199" s="285"/>
      <c r="S199" s="285"/>
      <c r="T199" s="285">
        <v>1</v>
      </c>
      <c r="U199" s="285"/>
      <c r="V199" s="285"/>
      <c r="W199" s="285">
        <v>1</v>
      </c>
      <c r="X199" s="285">
        <v>210</v>
      </c>
      <c r="Y199" s="285"/>
      <c r="Z199" s="285"/>
      <c r="AA199" s="285"/>
      <c r="AB199" s="285"/>
      <c r="AC199" s="285"/>
      <c r="AD199" s="285"/>
      <c r="AE199" s="285">
        <v>179</v>
      </c>
      <c r="AF199" s="285"/>
      <c r="AG199" s="285"/>
      <c r="AH199" s="286">
        <v>4</v>
      </c>
      <c r="AI199" s="286"/>
      <c r="AJ199" s="286"/>
      <c r="AK199" s="286"/>
      <c r="AL199" s="286">
        <v>2</v>
      </c>
      <c r="AM199" s="286"/>
      <c r="AN199" s="286"/>
      <c r="AO199" s="286"/>
      <c r="AP199" s="286">
        <v>6</v>
      </c>
      <c r="AQ199" s="286"/>
      <c r="AR199" s="286"/>
      <c r="AS199" s="286"/>
      <c r="AT199" s="286"/>
      <c r="AU199" s="286"/>
      <c r="AV199" s="286"/>
      <c r="AW199" s="286">
        <v>177</v>
      </c>
      <c r="AX199" s="286"/>
      <c r="AY199" s="286"/>
      <c r="AZ199" s="286">
        <v>14</v>
      </c>
      <c r="BA199" s="286"/>
      <c r="BB199" s="286"/>
      <c r="BC199" s="286"/>
      <c r="BD199" s="286">
        <v>2</v>
      </c>
      <c r="BE199" s="286"/>
      <c r="BF199" s="286">
        <v>1</v>
      </c>
      <c r="BG199" s="286"/>
      <c r="BH199" s="286">
        <v>6</v>
      </c>
      <c r="BI199" s="286"/>
      <c r="BJ199" s="286"/>
      <c r="BK199" s="286"/>
      <c r="BL199" s="286"/>
      <c r="BM199" s="286"/>
      <c r="BN199" s="286"/>
      <c r="BO199" s="286"/>
      <c r="BP199" s="286"/>
      <c r="BQ199" s="286">
        <v>2</v>
      </c>
      <c r="BR199" s="286"/>
      <c r="BS199" s="286"/>
      <c r="BT199" s="286"/>
      <c r="BU199" s="286">
        <v>2</v>
      </c>
      <c r="BV199" s="286"/>
      <c r="BW199" s="286">
        <v>1</v>
      </c>
      <c r="BX199" s="286"/>
      <c r="BY199" s="286">
        <v>9</v>
      </c>
      <c r="BZ199" s="286"/>
      <c r="CA199" s="286"/>
      <c r="CB199" s="286"/>
      <c r="CC199" s="286"/>
      <c r="CD199" s="286"/>
      <c r="CE199" s="286"/>
      <c r="CF199" s="286"/>
      <c r="CG199" s="286"/>
      <c r="CH199" s="286"/>
      <c r="CI199" s="286"/>
      <c r="CJ199" s="286"/>
      <c r="CK199" s="286"/>
      <c r="CL199" s="286"/>
      <c r="CM199" s="143">
        <f t="shared" si="51"/>
        <v>20</v>
      </c>
      <c r="CN199" s="143">
        <f t="shared" si="52"/>
        <v>0</v>
      </c>
      <c r="CO199" s="143">
        <f t="shared" si="53"/>
        <v>0</v>
      </c>
      <c r="CP199" s="143">
        <f t="shared" si="53"/>
        <v>0</v>
      </c>
      <c r="CQ199" s="143">
        <f t="shared" si="54"/>
        <v>8</v>
      </c>
      <c r="CR199" s="143">
        <f t="shared" si="55"/>
        <v>0</v>
      </c>
      <c r="CS199" s="143">
        <f t="shared" si="56"/>
        <v>2</v>
      </c>
      <c r="CT199" s="143">
        <f t="shared" si="57"/>
        <v>1</v>
      </c>
      <c r="CU199" s="143">
        <f t="shared" si="58"/>
        <v>254</v>
      </c>
      <c r="CV199" s="143">
        <f t="shared" si="59"/>
        <v>0</v>
      </c>
      <c r="CW199" s="143">
        <f t="shared" si="60"/>
        <v>1</v>
      </c>
      <c r="CX199" s="143">
        <f t="shared" si="61"/>
        <v>0</v>
      </c>
      <c r="CY199" s="143">
        <f t="shared" si="61"/>
        <v>0</v>
      </c>
      <c r="CZ199" s="143">
        <f t="shared" si="62"/>
        <v>0</v>
      </c>
      <c r="DA199" s="143">
        <f t="shared" si="63"/>
        <v>0</v>
      </c>
      <c r="DB199" s="143">
        <f t="shared" si="64"/>
        <v>0</v>
      </c>
      <c r="DC199" s="143">
        <f t="shared" si="65"/>
        <v>357</v>
      </c>
      <c r="DD199" s="143">
        <f t="shared" si="66"/>
        <v>0</v>
      </c>
      <c r="DE199" s="201">
        <f t="shared" si="67"/>
        <v>0</v>
      </c>
    </row>
    <row r="200" spans="1:109" x14ac:dyDescent="0.3">
      <c r="A200" s="19" t="s">
        <v>415</v>
      </c>
      <c r="B200" s="16" t="s">
        <v>475</v>
      </c>
      <c r="C200" s="283">
        <v>27</v>
      </c>
      <c r="D200" s="284">
        <v>9</v>
      </c>
      <c r="E200" s="284">
        <v>37</v>
      </c>
      <c r="F200" s="284">
        <v>42</v>
      </c>
      <c r="G200" s="284"/>
      <c r="H200" s="284"/>
      <c r="I200" s="284">
        <v>110</v>
      </c>
      <c r="J200" s="284"/>
      <c r="K200" s="284">
        <v>41</v>
      </c>
      <c r="L200" s="284"/>
      <c r="M200" s="284">
        <v>84</v>
      </c>
      <c r="N200" s="284">
        <v>1</v>
      </c>
      <c r="O200" s="284">
        <v>112</v>
      </c>
      <c r="P200" s="285">
        <v>36</v>
      </c>
      <c r="Q200" s="285"/>
      <c r="R200" s="285">
        <v>9</v>
      </c>
      <c r="S200" s="285">
        <v>37</v>
      </c>
      <c r="T200" s="285">
        <v>41</v>
      </c>
      <c r="U200" s="285"/>
      <c r="V200" s="285">
        <v>1</v>
      </c>
      <c r="W200" s="285">
        <v>1</v>
      </c>
      <c r="X200" s="285">
        <v>370</v>
      </c>
      <c r="Y200" s="285"/>
      <c r="Z200" s="285">
        <v>98</v>
      </c>
      <c r="AA200" s="285"/>
      <c r="AB200" s="285"/>
      <c r="AC200" s="285"/>
      <c r="AD200" s="285"/>
      <c r="AE200" s="285">
        <v>343</v>
      </c>
      <c r="AF200" s="285">
        <v>2</v>
      </c>
      <c r="AG200" s="285">
        <v>117</v>
      </c>
      <c r="AH200" s="286">
        <v>58</v>
      </c>
      <c r="AI200" s="286"/>
      <c r="AJ200" s="286">
        <v>9</v>
      </c>
      <c r="AK200" s="286">
        <v>27</v>
      </c>
      <c r="AL200" s="286">
        <v>26</v>
      </c>
      <c r="AM200" s="286"/>
      <c r="AN200" s="286">
        <v>2</v>
      </c>
      <c r="AO200" s="286"/>
      <c r="AP200" s="286">
        <v>208</v>
      </c>
      <c r="AQ200" s="286">
        <v>123</v>
      </c>
      <c r="AR200" s="286"/>
      <c r="AS200" s="286"/>
      <c r="AT200" s="286"/>
      <c r="AU200" s="286"/>
      <c r="AV200" s="286"/>
      <c r="AW200" s="286">
        <v>329</v>
      </c>
      <c r="AX200" s="286">
        <v>1</v>
      </c>
      <c r="AY200" s="286">
        <v>4</v>
      </c>
      <c r="AZ200" s="286">
        <v>84</v>
      </c>
      <c r="BA200" s="286"/>
      <c r="BB200" s="286">
        <v>9</v>
      </c>
      <c r="BC200" s="286">
        <v>27</v>
      </c>
      <c r="BD200" s="286">
        <v>24</v>
      </c>
      <c r="BE200" s="286"/>
      <c r="BF200" s="286">
        <v>3</v>
      </c>
      <c r="BG200" s="286"/>
      <c r="BH200" s="286">
        <v>208</v>
      </c>
      <c r="BI200" s="286">
        <v>124</v>
      </c>
      <c r="BJ200" s="286"/>
      <c r="BK200" s="286"/>
      <c r="BL200" s="286"/>
      <c r="BM200" s="286"/>
      <c r="BN200" s="286">
        <v>122</v>
      </c>
      <c r="BO200" s="286">
        <v>1</v>
      </c>
      <c r="BP200" s="286">
        <v>3</v>
      </c>
      <c r="BQ200" s="286">
        <v>60</v>
      </c>
      <c r="BR200" s="286"/>
      <c r="BS200" s="286">
        <v>9</v>
      </c>
      <c r="BT200" s="286">
        <v>27</v>
      </c>
      <c r="BU200" s="286">
        <v>19</v>
      </c>
      <c r="BV200" s="286"/>
      <c r="BW200" s="286">
        <v>3</v>
      </c>
      <c r="BX200" s="286"/>
      <c r="BY200" s="286">
        <v>432</v>
      </c>
      <c r="BZ200" s="286">
        <v>9</v>
      </c>
      <c r="CA200" s="286">
        <v>135</v>
      </c>
      <c r="CB200" s="286">
        <v>1</v>
      </c>
      <c r="CC200" s="286"/>
      <c r="CD200" s="286"/>
      <c r="CE200" s="286"/>
      <c r="CF200" s="286">
        <v>1</v>
      </c>
      <c r="CG200" s="286"/>
      <c r="CH200" s="286">
        <v>68</v>
      </c>
      <c r="CI200" s="286"/>
      <c r="CJ200" s="286"/>
      <c r="CK200" s="286"/>
      <c r="CL200" s="286">
        <v>1</v>
      </c>
      <c r="CM200" s="143">
        <f t="shared" si="51"/>
        <v>265</v>
      </c>
      <c r="CN200" s="143">
        <f t="shared" si="52"/>
        <v>0</v>
      </c>
      <c r="CO200" s="143">
        <f t="shared" si="53"/>
        <v>45</v>
      </c>
      <c r="CP200" s="143">
        <f t="shared" si="53"/>
        <v>155</v>
      </c>
      <c r="CQ200" s="143">
        <f t="shared" si="54"/>
        <v>152</v>
      </c>
      <c r="CR200" s="143">
        <f t="shared" si="55"/>
        <v>0</v>
      </c>
      <c r="CS200" s="143">
        <f t="shared" si="56"/>
        <v>9</v>
      </c>
      <c r="CT200" s="143">
        <f t="shared" si="57"/>
        <v>1</v>
      </c>
      <c r="CU200" s="143">
        <f t="shared" si="58"/>
        <v>1328</v>
      </c>
      <c r="CV200" s="143">
        <f t="shared" si="59"/>
        <v>0</v>
      </c>
      <c r="CW200" s="143">
        <f t="shared" si="60"/>
        <v>530</v>
      </c>
      <c r="CX200" s="143">
        <f t="shared" si="61"/>
        <v>0</v>
      </c>
      <c r="CY200" s="143">
        <f t="shared" si="61"/>
        <v>0</v>
      </c>
      <c r="CZ200" s="143">
        <f t="shared" si="62"/>
        <v>0</v>
      </c>
      <c r="DA200" s="143">
        <f t="shared" si="63"/>
        <v>0</v>
      </c>
      <c r="DB200" s="143">
        <f t="shared" si="64"/>
        <v>0</v>
      </c>
      <c r="DC200" s="143">
        <f t="shared" si="65"/>
        <v>946</v>
      </c>
      <c r="DD200" s="143">
        <f t="shared" si="66"/>
        <v>5</v>
      </c>
      <c r="DE200" s="201">
        <f t="shared" si="67"/>
        <v>237</v>
      </c>
    </row>
    <row r="201" spans="1:109" x14ac:dyDescent="0.3">
      <c r="A201" s="19" t="s">
        <v>415</v>
      </c>
      <c r="B201" s="16" t="s">
        <v>477</v>
      </c>
      <c r="C201" s="283"/>
      <c r="D201" s="284"/>
      <c r="E201" s="284">
        <v>8</v>
      </c>
      <c r="F201" s="284">
        <v>4</v>
      </c>
      <c r="G201" s="284"/>
      <c r="H201" s="284"/>
      <c r="I201" s="284">
        <v>29</v>
      </c>
      <c r="J201" s="284"/>
      <c r="K201" s="284">
        <v>1</v>
      </c>
      <c r="L201" s="284"/>
      <c r="M201" s="284">
        <v>3</v>
      </c>
      <c r="N201" s="284"/>
      <c r="O201" s="284">
        <v>6</v>
      </c>
      <c r="P201" s="285"/>
      <c r="Q201" s="285"/>
      <c r="R201" s="285"/>
      <c r="S201" s="285">
        <v>8</v>
      </c>
      <c r="T201" s="285">
        <v>4</v>
      </c>
      <c r="U201" s="285"/>
      <c r="V201" s="285">
        <v>3</v>
      </c>
      <c r="W201" s="285">
        <v>1</v>
      </c>
      <c r="X201" s="285">
        <v>168</v>
      </c>
      <c r="Y201" s="285"/>
      <c r="Z201" s="285">
        <v>59</v>
      </c>
      <c r="AA201" s="285"/>
      <c r="AB201" s="285"/>
      <c r="AC201" s="285"/>
      <c r="AD201" s="285"/>
      <c r="AE201" s="285">
        <v>143</v>
      </c>
      <c r="AF201" s="285"/>
      <c r="AG201" s="285">
        <v>7</v>
      </c>
      <c r="AH201" s="286">
        <v>24</v>
      </c>
      <c r="AI201" s="286"/>
      <c r="AJ201" s="286"/>
      <c r="AK201" s="286"/>
      <c r="AL201" s="286">
        <v>7</v>
      </c>
      <c r="AM201" s="286"/>
      <c r="AN201" s="286">
        <v>3</v>
      </c>
      <c r="AO201" s="286"/>
      <c r="AP201" s="286">
        <v>163</v>
      </c>
      <c r="AQ201" s="286">
        <v>100</v>
      </c>
      <c r="AR201" s="286"/>
      <c r="AS201" s="286"/>
      <c r="AT201" s="286"/>
      <c r="AU201" s="286"/>
      <c r="AV201" s="286"/>
      <c r="AW201" s="286">
        <v>146</v>
      </c>
      <c r="AX201" s="286"/>
      <c r="AY201" s="286">
        <v>2</v>
      </c>
      <c r="AZ201" s="286">
        <v>61</v>
      </c>
      <c r="BA201" s="286"/>
      <c r="BB201" s="286"/>
      <c r="BC201" s="286"/>
      <c r="BD201" s="286">
        <v>5</v>
      </c>
      <c r="BE201" s="286">
        <v>5</v>
      </c>
      <c r="BF201" s="286">
        <v>4</v>
      </c>
      <c r="BG201" s="286"/>
      <c r="BH201" s="286">
        <v>164</v>
      </c>
      <c r="BI201" s="286">
        <v>97</v>
      </c>
      <c r="BJ201" s="286"/>
      <c r="BK201" s="286"/>
      <c r="BL201" s="286"/>
      <c r="BM201" s="286"/>
      <c r="BN201" s="286">
        <v>12</v>
      </c>
      <c r="BO201" s="286"/>
      <c r="BP201" s="286">
        <v>2</v>
      </c>
      <c r="BQ201" s="286">
        <v>164</v>
      </c>
      <c r="BR201" s="286"/>
      <c r="BS201" s="286"/>
      <c r="BT201" s="286"/>
      <c r="BU201" s="286">
        <v>4</v>
      </c>
      <c r="BV201" s="286"/>
      <c r="BW201" s="286">
        <v>4</v>
      </c>
      <c r="BX201" s="286"/>
      <c r="BY201" s="286">
        <v>296</v>
      </c>
      <c r="BZ201" s="286"/>
      <c r="CA201" s="286">
        <v>116</v>
      </c>
      <c r="CB201" s="286"/>
      <c r="CC201" s="286"/>
      <c r="CD201" s="286"/>
      <c r="CE201" s="286"/>
      <c r="CF201" s="286"/>
      <c r="CG201" s="286"/>
      <c r="CH201" s="286">
        <v>13</v>
      </c>
      <c r="CI201" s="286"/>
      <c r="CJ201" s="286"/>
      <c r="CK201" s="286"/>
      <c r="CL201" s="286"/>
      <c r="CM201" s="143">
        <f t="shared" si="51"/>
        <v>249</v>
      </c>
      <c r="CN201" s="143">
        <f t="shared" si="52"/>
        <v>0</v>
      </c>
      <c r="CO201" s="143">
        <f t="shared" si="53"/>
        <v>0</v>
      </c>
      <c r="CP201" s="143">
        <f t="shared" si="53"/>
        <v>16</v>
      </c>
      <c r="CQ201" s="143">
        <f t="shared" si="54"/>
        <v>24</v>
      </c>
      <c r="CR201" s="143">
        <f t="shared" si="55"/>
        <v>5</v>
      </c>
      <c r="CS201" s="143">
        <f t="shared" si="56"/>
        <v>14</v>
      </c>
      <c r="CT201" s="143">
        <f t="shared" si="57"/>
        <v>1</v>
      </c>
      <c r="CU201" s="143">
        <f t="shared" si="58"/>
        <v>820</v>
      </c>
      <c r="CV201" s="143">
        <f t="shared" si="59"/>
        <v>0</v>
      </c>
      <c r="CW201" s="143">
        <f t="shared" si="60"/>
        <v>373</v>
      </c>
      <c r="CX201" s="143">
        <f t="shared" si="61"/>
        <v>0</v>
      </c>
      <c r="CY201" s="143">
        <f t="shared" si="61"/>
        <v>0</v>
      </c>
      <c r="CZ201" s="143">
        <f t="shared" si="62"/>
        <v>0</v>
      </c>
      <c r="DA201" s="143">
        <f t="shared" si="63"/>
        <v>0</v>
      </c>
      <c r="DB201" s="143">
        <f t="shared" si="64"/>
        <v>0</v>
      </c>
      <c r="DC201" s="143">
        <f t="shared" si="65"/>
        <v>317</v>
      </c>
      <c r="DD201" s="143">
        <f t="shared" si="66"/>
        <v>0</v>
      </c>
      <c r="DE201" s="201">
        <f t="shared" si="67"/>
        <v>17</v>
      </c>
    </row>
    <row r="202" spans="1:109" x14ac:dyDescent="0.3">
      <c r="A202" s="19" t="s">
        <v>415</v>
      </c>
      <c r="B202" s="16" t="s">
        <v>479</v>
      </c>
      <c r="C202" s="283">
        <v>15</v>
      </c>
      <c r="D202" s="284"/>
      <c r="E202" s="284">
        <v>63</v>
      </c>
      <c r="F202" s="284">
        <v>25</v>
      </c>
      <c r="G202" s="284"/>
      <c r="H202" s="284"/>
      <c r="I202" s="284">
        <v>111</v>
      </c>
      <c r="J202" s="284"/>
      <c r="K202" s="284">
        <v>1</v>
      </c>
      <c r="L202" s="284"/>
      <c r="M202" s="284">
        <v>4</v>
      </c>
      <c r="N202" s="284">
        <v>1</v>
      </c>
      <c r="O202" s="284">
        <v>35</v>
      </c>
      <c r="P202" s="285"/>
      <c r="Q202" s="285"/>
      <c r="R202" s="285"/>
      <c r="S202" s="285">
        <v>67</v>
      </c>
      <c r="T202" s="285">
        <v>31</v>
      </c>
      <c r="U202" s="285"/>
      <c r="V202" s="285">
        <v>5</v>
      </c>
      <c r="W202" s="285">
        <v>1</v>
      </c>
      <c r="X202" s="285">
        <v>429</v>
      </c>
      <c r="Y202" s="285"/>
      <c r="Z202" s="285">
        <v>48</v>
      </c>
      <c r="AA202" s="285"/>
      <c r="AB202" s="285"/>
      <c r="AC202" s="285"/>
      <c r="AD202" s="285"/>
      <c r="AE202" s="285">
        <v>159</v>
      </c>
      <c r="AF202" s="285">
        <v>2</v>
      </c>
      <c r="AG202" s="285">
        <v>62</v>
      </c>
      <c r="AH202" s="286">
        <v>44</v>
      </c>
      <c r="AI202" s="286"/>
      <c r="AJ202" s="286"/>
      <c r="AK202" s="286">
        <v>24</v>
      </c>
      <c r="AL202" s="286">
        <v>20</v>
      </c>
      <c r="AM202" s="286"/>
      <c r="AN202" s="286">
        <v>4</v>
      </c>
      <c r="AO202" s="286"/>
      <c r="AP202" s="286">
        <v>234</v>
      </c>
      <c r="AQ202" s="286">
        <v>90</v>
      </c>
      <c r="AR202" s="286"/>
      <c r="AS202" s="286"/>
      <c r="AT202" s="286">
        <v>2</v>
      </c>
      <c r="AU202" s="286"/>
      <c r="AV202" s="286"/>
      <c r="AW202" s="286">
        <v>168</v>
      </c>
      <c r="AX202" s="286">
        <v>2</v>
      </c>
      <c r="AY202" s="286"/>
      <c r="AZ202" s="286">
        <v>91</v>
      </c>
      <c r="BA202" s="286"/>
      <c r="BB202" s="286"/>
      <c r="BC202" s="286">
        <v>4</v>
      </c>
      <c r="BD202" s="286">
        <v>20</v>
      </c>
      <c r="BE202" s="286">
        <v>15</v>
      </c>
      <c r="BF202" s="286">
        <v>5</v>
      </c>
      <c r="BG202" s="286"/>
      <c r="BH202" s="286">
        <v>240</v>
      </c>
      <c r="BI202" s="286">
        <v>75</v>
      </c>
      <c r="BJ202" s="286"/>
      <c r="BK202" s="286"/>
      <c r="BL202" s="286">
        <v>2</v>
      </c>
      <c r="BM202" s="286"/>
      <c r="BN202" s="286">
        <v>14</v>
      </c>
      <c r="BO202" s="286">
        <v>2</v>
      </c>
      <c r="BP202" s="286"/>
      <c r="BQ202" s="286">
        <v>221</v>
      </c>
      <c r="BR202" s="286"/>
      <c r="BS202" s="286"/>
      <c r="BT202" s="286"/>
      <c r="BU202" s="286">
        <v>14</v>
      </c>
      <c r="BV202" s="286"/>
      <c r="BW202" s="286">
        <v>5</v>
      </c>
      <c r="BX202" s="286"/>
      <c r="BY202" s="286">
        <v>429</v>
      </c>
      <c r="BZ202" s="286"/>
      <c r="CA202" s="286">
        <v>81</v>
      </c>
      <c r="CB202" s="286">
        <v>1</v>
      </c>
      <c r="CC202" s="286"/>
      <c r="CD202" s="286">
        <v>2</v>
      </c>
      <c r="CE202" s="286"/>
      <c r="CF202" s="286"/>
      <c r="CG202" s="286"/>
      <c r="CH202" s="286">
        <v>25</v>
      </c>
      <c r="CI202" s="286"/>
      <c r="CJ202" s="286"/>
      <c r="CK202" s="286"/>
      <c r="CL202" s="286"/>
      <c r="CM202" s="143">
        <f t="shared" si="51"/>
        <v>371</v>
      </c>
      <c r="CN202" s="143">
        <f t="shared" si="52"/>
        <v>0</v>
      </c>
      <c r="CO202" s="143">
        <f t="shared" si="53"/>
        <v>0</v>
      </c>
      <c r="CP202" s="143">
        <f t="shared" si="53"/>
        <v>158</v>
      </c>
      <c r="CQ202" s="143">
        <f t="shared" si="54"/>
        <v>110</v>
      </c>
      <c r="CR202" s="143">
        <f t="shared" si="55"/>
        <v>15</v>
      </c>
      <c r="CS202" s="143">
        <f t="shared" si="56"/>
        <v>19</v>
      </c>
      <c r="CT202" s="143">
        <f t="shared" si="57"/>
        <v>1</v>
      </c>
      <c r="CU202" s="143">
        <f t="shared" si="58"/>
        <v>1443</v>
      </c>
      <c r="CV202" s="143">
        <f t="shared" si="59"/>
        <v>0</v>
      </c>
      <c r="CW202" s="143">
        <f t="shared" si="60"/>
        <v>295</v>
      </c>
      <c r="CX202" s="143">
        <f t="shared" si="61"/>
        <v>0</v>
      </c>
      <c r="CY202" s="143">
        <f t="shared" si="61"/>
        <v>0</v>
      </c>
      <c r="CZ202" s="143">
        <f t="shared" si="62"/>
        <v>6</v>
      </c>
      <c r="DA202" s="143">
        <f t="shared" si="63"/>
        <v>0</v>
      </c>
      <c r="DB202" s="143">
        <f t="shared" si="64"/>
        <v>0</v>
      </c>
      <c r="DC202" s="143">
        <f t="shared" si="65"/>
        <v>370</v>
      </c>
      <c r="DD202" s="143">
        <f t="shared" si="66"/>
        <v>7</v>
      </c>
      <c r="DE202" s="201">
        <f t="shared" si="67"/>
        <v>97</v>
      </c>
    </row>
    <row r="203" spans="1:109" x14ac:dyDescent="0.3">
      <c r="A203" s="19" t="s">
        <v>415</v>
      </c>
      <c r="B203" s="16" t="s">
        <v>481</v>
      </c>
      <c r="C203" s="283">
        <v>3</v>
      </c>
      <c r="D203" s="284">
        <v>1</v>
      </c>
      <c r="E203" s="284">
        <v>11</v>
      </c>
      <c r="F203" s="284">
        <v>5</v>
      </c>
      <c r="G203" s="284"/>
      <c r="H203" s="284"/>
      <c r="I203" s="284">
        <v>30</v>
      </c>
      <c r="J203" s="284"/>
      <c r="K203" s="284">
        <v>19</v>
      </c>
      <c r="L203" s="284"/>
      <c r="M203" s="284">
        <v>12</v>
      </c>
      <c r="N203" s="284">
        <v>1</v>
      </c>
      <c r="O203" s="284">
        <v>10</v>
      </c>
      <c r="P203" s="285">
        <v>3</v>
      </c>
      <c r="Q203" s="285"/>
      <c r="R203" s="285">
        <v>1</v>
      </c>
      <c r="S203" s="285">
        <v>11</v>
      </c>
      <c r="T203" s="285">
        <v>7</v>
      </c>
      <c r="U203" s="285"/>
      <c r="V203" s="285"/>
      <c r="W203" s="285">
        <v>1</v>
      </c>
      <c r="X203" s="285">
        <v>158</v>
      </c>
      <c r="Y203" s="285"/>
      <c r="Z203" s="285">
        <v>8</v>
      </c>
      <c r="AA203" s="285"/>
      <c r="AB203" s="285"/>
      <c r="AC203" s="285"/>
      <c r="AD203" s="285"/>
      <c r="AE203" s="285">
        <v>149</v>
      </c>
      <c r="AF203" s="285">
        <v>1</v>
      </c>
      <c r="AG203" s="285">
        <v>9</v>
      </c>
      <c r="AH203" s="286">
        <v>3</v>
      </c>
      <c r="AI203" s="286"/>
      <c r="AJ203" s="286">
        <v>1</v>
      </c>
      <c r="AK203" s="286">
        <v>3</v>
      </c>
      <c r="AL203" s="286">
        <v>10</v>
      </c>
      <c r="AM203" s="286"/>
      <c r="AN203" s="286">
        <v>1</v>
      </c>
      <c r="AO203" s="286">
        <v>1</v>
      </c>
      <c r="AP203" s="286">
        <v>172</v>
      </c>
      <c r="AQ203" s="286">
        <v>57</v>
      </c>
      <c r="AR203" s="286"/>
      <c r="AS203" s="286"/>
      <c r="AT203" s="286"/>
      <c r="AU203" s="286"/>
      <c r="AV203" s="286"/>
      <c r="AW203" s="286">
        <v>170</v>
      </c>
      <c r="AX203" s="286">
        <v>1</v>
      </c>
      <c r="AY203" s="286">
        <v>51</v>
      </c>
      <c r="AZ203" s="286">
        <v>4</v>
      </c>
      <c r="BA203" s="286"/>
      <c r="BB203" s="286">
        <v>1</v>
      </c>
      <c r="BC203" s="286">
        <v>3</v>
      </c>
      <c r="BD203" s="286">
        <v>19</v>
      </c>
      <c r="BE203" s="286"/>
      <c r="BF203" s="286">
        <v>4</v>
      </c>
      <c r="BG203" s="286"/>
      <c r="BH203" s="286">
        <v>170</v>
      </c>
      <c r="BI203" s="286">
        <v>55</v>
      </c>
      <c r="BJ203" s="286"/>
      <c r="BK203" s="286"/>
      <c r="BL203" s="286"/>
      <c r="BM203" s="286"/>
      <c r="BN203" s="286">
        <v>92</v>
      </c>
      <c r="BO203" s="286"/>
      <c r="BP203" s="286">
        <v>51</v>
      </c>
      <c r="BQ203" s="286">
        <v>5</v>
      </c>
      <c r="BR203" s="286"/>
      <c r="BS203" s="286">
        <v>1</v>
      </c>
      <c r="BT203" s="286">
        <v>3</v>
      </c>
      <c r="BU203" s="286">
        <v>15</v>
      </c>
      <c r="BV203" s="286"/>
      <c r="BW203" s="286">
        <v>2</v>
      </c>
      <c r="BX203" s="286">
        <v>12</v>
      </c>
      <c r="BY203" s="286">
        <v>166</v>
      </c>
      <c r="BZ203" s="286">
        <v>2</v>
      </c>
      <c r="CA203" s="286">
        <v>4</v>
      </c>
      <c r="CB203" s="286">
        <v>1</v>
      </c>
      <c r="CC203" s="286"/>
      <c r="CD203" s="286"/>
      <c r="CE203" s="286"/>
      <c r="CF203" s="286">
        <v>2</v>
      </c>
      <c r="CG203" s="286"/>
      <c r="CH203" s="286">
        <v>248</v>
      </c>
      <c r="CI203" s="286"/>
      <c r="CJ203" s="286"/>
      <c r="CK203" s="286"/>
      <c r="CL203" s="286"/>
      <c r="CM203" s="143">
        <f t="shared" si="51"/>
        <v>18</v>
      </c>
      <c r="CN203" s="143">
        <f t="shared" si="52"/>
        <v>0</v>
      </c>
      <c r="CO203" s="143">
        <f t="shared" si="53"/>
        <v>5</v>
      </c>
      <c r="CP203" s="143">
        <f t="shared" si="53"/>
        <v>31</v>
      </c>
      <c r="CQ203" s="143">
        <f t="shared" si="54"/>
        <v>56</v>
      </c>
      <c r="CR203" s="143">
        <f t="shared" si="55"/>
        <v>0</v>
      </c>
      <c r="CS203" s="143">
        <f t="shared" si="56"/>
        <v>7</v>
      </c>
      <c r="CT203" s="143">
        <f t="shared" si="57"/>
        <v>2</v>
      </c>
      <c r="CU203" s="143">
        <f t="shared" si="58"/>
        <v>696</v>
      </c>
      <c r="CV203" s="143">
        <f t="shared" si="59"/>
        <v>0</v>
      </c>
      <c r="CW203" s="143">
        <f t="shared" si="60"/>
        <v>145</v>
      </c>
      <c r="CX203" s="143">
        <f t="shared" si="61"/>
        <v>0</v>
      </c>
      <c r="CY203" s="143">
        <f t="shared" si="61"/>
        <v>0</v>
      </c>
      <c r="CZ203" s="143">
        <f t="shared" si="62"/>
        <v>0</v>
      </c>
      <c r="DA203" s="143">
        <f t="shared" si="63"/>
        <v>0</v>
      </c>
      <c r="DB203" s="143">
        <f t="shared" si="64"/>
        <v>0</v>
      </c>
      <c r="DC203" s="143">
        <f t="shared" si="65"/>
        <v>671</v>
      </c>
      <c r="DD203" s="143">
        <f t="shared" si="66"/>
        <v>3</v>
      </c>
      <c r="DE203" s="201">
        <f t="shared" si="67"/>
        <v>121</v>
      </c>
    </row>
    <row r="204" spans="1:109" x14ac:dyDescent="0.3">
      <c r="A204" s="19" t="s">
        <v>415</v>
      </c>
      <c r="B204" s="16" t="s">
        <v>483</v>
      </c>
      <c r="C204" s="283"/>
      <c r="D204" s="284"/>
      <c r="E204" s="284"/>
      <c r="F204" s="284">
        <v>1</v>
      </c>
      <c r="G204" s="284"/>
      <c r="H204" s="284"/>
      <c r="I204" s="284">
        <v>4</v>
      </c>
      <c r="J204" s="284"/>
      <c r="K204" s="284">
        <v>4</v>
      </c>
      <c r="L204" s="284"/>
      <c r="M204" s="284">
        <v>1</v>
      </c>
      <c r="N204" s="284"/>
      <c r="O204" s="284">
        <v>4</v>
      </c>
      <c r="P204" s="285"/>
      <c r="Q204" s="285"/>
      <c r="R204" s="285"/>
      <c r="S204" s="285">
        <v>10</v>
      </c>
      <c r="T204" s="285">
        <v>1</v>
      </c>
      <c r="U204" s="285"/>
      <c r="V204" s="285"/>
      <c r="W204" s="285">
        <v>1</v>
      </c>
      <c r="X204" s="285">
        <v>11</v>
      </c>
      <c r="Y204" s="285"/>
      <c r="Z204" s="285"/>
      <c r="AA204" s="285"/>
      <c r="AB204" s="285"/>
      <c r="AC204" s="285"/>
      <c r="AD204" s="285"/>
      <c r="AE204" s="285">
        <v>11</v>
      </c>
      <c r="AF204" s="285"/>
      <c r="AG204" s="285">
        <v>4</v>
      </c>
      <c r="AH204" s="286"/>
      <c r="AI204" s="286"/>
      <c r="AJ204" s="286"/>
      <c r="AK204" s="286"/>
      <c r="AL204" s="286">
        <v>2</v>
      </c>
      <c r="AM204" s="286"/>
      <c r="AN204" s="286"/>
      <c r="AO204" s="286"/>
      <c r="AP204" s="286">
        <v>24</v>
      </c>
      <c r="AQ204" s="286">
        <v>6</v>
      </c>
      <c r="AR204" s="286"/>
      <c r="AS204" s="286"/>
      <c r="AT204" s="286"/>
      <c r="AU204" s="286"/>
      <c r="AV204" s="286"/>
      <c r="AW204" s="286">
        <v>11</v>
      </c>
      <c r="AX204" s="286"/>
      <c r="AY204" s="286">
        <v>6</v>
      </c>
      <c r="AZ204" s="286"/>
      <c r="BA204" s="286"/>
      <c r="BB204" s="286"/>
      <c r="BC204" s="286"/>
      <c r="BD204" s="286">
        <v>2</v>
      </c>
      <c r="BE204" s="286"/>
      <c r="BF204" s="286">
        <v>1</v>
      </c>
      <c r="BG204" s="286"/>
      <c r="BH204" s="286">
        <v>11</v>
      </c>
      <c r="BI204" s="286"/>
      <c r="BJ204" s="286"/>
      <c r="BK204" s="286"/>
      <c r="BL204" s="286"/>
      <c r="BM204" s="286"/>
      <c r="BN204" s="286">
        <v>2</v>
      </c>
      <c r="BO204" s="286"/>
      <c r="BP204" s="286"/>
      <c r="BQ204" s="286"/>
      <c r="BR204" s="286"/>
      <c r="BS204" s="286"/>
      <c r="BT204" s="286"/>
      <c r="BU204" s="286">
        <v>3</v>
      </c>
      <c r="BV204" s="286"/>
      <c r="BW204" s="286">
        <v>1</v>
      </c>
      <c r="BX204" s="286"/>
      <c r="BY204" s="286">
        <v>23</v>
      </c>
      <c r="BZ204" s="286"/>
      <c r="CA204" s="286"/>
      <c r="CB204" s="286"/>
      <c r="CC204" s="286"/>
      <c r="CD204" s="286"/>
      <c r="CE204" s="286"/>
      <c r="CF204" s="286"/>
      <c r="CG204" s="286"/>
      <c r="CH204" s="286">
        <v>2</v>
      </c>
      <c r="CI204" s="286"/>
      <c r="CJ204" s="286"/>
      <c r="CK204" s="286"/>
      <c r="CL204" s="286"/>
      <c r="CM204" s="143">
        <f t="shared" si="51"/>
        <v>0</v>
      </c>
      <c r="CN204" s="143">
        <f t="shared" si="52"/>
        <v>0</v>
      </c>
      <c r="CO204" s="143">
        <f t="shared" si="53"/>
        <v>0</v>
      </c>
      <c r="CP204" s="143">
        <f t="shared" si="53"/>
        <v>10</v>
      </c>
      <c r="CQ204" s="143">
        <f t="shared" si="54"/>
        <v>9</v>
      </c>
      <c r="CR204" s="143">
        <f t="shared" si="55"/>
        <v>0</v>
      </c>
      <c r="CS204" s="143">
        <f t="shared" si="56"/>
        <v>2</v>
      </c>
      <c r="CT204" s="143">
        <f t="shared" si="57"/>
        <v>1</v>
      </c>
      <c r="CU204" s="143">
        <f t="shared" si="58"/>
        <v>73</v>
      </c>
      <c r="CV204" s="143">
        <f t="shared" si="59"/>
        <v>0</v>
      </c>
      <c r="CW204" s="143">
        <f t="shared" si="60"/>
        <v>10</v>
      </c>
      <c r="CX204" s="143">
        <f t="shared" si="61"/>
        <v>0</v>
      </c>
      <c r="CY204" s="143">
        <f t="shared" si="61"/>
        <v>0</v>
      </c>
      <c r="CZ204" s="143">
        <f t="shared" si="62"/>
        <v>0</v>
      </c>
      <c r="DA204" s="143">
        <f t="shared" si="63"/>
        <v>0</v>
      </c>
      <c r="DB204" s="143">
        <f t="shared" si="64"/>
        <v>0</v>
      </c>
      <c r="DC204" s="143">
        <f t="shared" si="65"/>
        <v>27</v>
      </c>
      <c r="DD204" s="143">
        <f t="shared" si="66"/>
        <v>0</v>
      </c>
      <c r="DE204" s="201">
        <f t="shared" si="67"/>
        <v>14</v>
      </c>
    </row>
    <row r="205" spans="1:109" x14ac:dyDescent="0.3">
      <c r="A205" s="19" t="s">
        <v>415</v>
      </c>
      <c r="B205" s="16" t="s">
        <v>485</v>
      </c>
      <c r="C205" s="283"/>
      <c r="D205" s="284"/>
      <c r="E205" s="284"/>
      <c r="F205" s="284">
        <v>1</v>
      </c>
      <c r="G205" s="284"/>
      <c r="H205" s="284"/>
      <c r="I205" s="284"/>
      <c r="J205" s="284"/>
      <c r="K205" s="284">
        <v>1</v>
      </c>
      <c r="L205" s="284"/>
      <c r="M205" s="284"/>
      <c r="N205" s="284"/>
      <c r="O205" s="284"/>
      <c r="P205" s="285"/>
      <c r="Q205" s="285"/>
      <c r="R205" s="285"/>
      <c r="S205" s="285"/>
      <c r="T205" s="285">
        <v>1</v>
      </c>
      <c r="U205" s="285"/>
      <c r="V205" s="285"/>
      <c r="W205" s="285">
        <v>1</v>
      </c>
      <c r="X205" s="285">
        <v>2</v>
      </c>
      <c r="Y205" s="285"/>
      <c r="Z205" s="285"/>
      <c r="AA205" s="285"/>
      <c r="AB205" s="285"/>
      <c r="AC205" s="285"/>
      <c r="AD205" s="285"/>
      <c r="AE205" s="285">
        <v>3</v>
      </c>
      <c r="AF205" s="285"/>
      <c r="AG205" s="285"/>
      <c r="AH205" s="286"/>
      <c r="AI205" s="286"/>
      <c r="AJ205" s="286"/>
      <c r="AK205" s="286"/>
      <c r="AL205" s="286">
        <v>2</v>
      </c>
      <c r="AM205" s="286"/>
      <c r="AN205" s="286"/>
      <c r="AO205" s="286"/>
      <c r="AP205" s="286"/>
      <c r="AQ205" s="286"/>
      <c r="AR205" s="286"/>
      <c r="AS205" s="286"/>
      <c r="AT205" s="286"/>
      <c r="AU205" s="286"/>
      <c r="AV205" s="286"/>
      <c r="AW205" s="286">
        <v>2</v>
      </c>
      <c r="AX205" s="286"/>
      <c r="AY205" s="286"/>
      <c r="AZ205" s="286"/>
      <c r="BA205" s="286"/>
      <c r="BB205" s="286"/>
      <c r="BC205" s="286"/>
      <c r="BD205" s="286">
        <v>2</v>
      </c>
      <c r="BE205" s="286"/>
      <c r="BF205" s="286"/>
      <c r="BG205" s="286"/>
      <c r="BH205" s="286">
        <v>1</v>
      </c>
      <c r="BI205" s="286"/>
      <c r="BJ205" s="286"/>
      <c r="BK205" s="286"/>
      <c r="BL205" s="286"/>
      <c r="BM205" s="286"/>
      <c r="BN205" s="286"/>
      <c r="BO205" s="286"/>
      <c r="BP205" s="286"/>
      <c r="BQ205" s="286"/>
      <c r="BR205" s="286"/>
      <c r="BS205" s="286"/>
      <c r="BT205" s="286"/>
      <c r="BU205" s="286">
        <v>2</v>
      </c>
      <c r="BV205" s="286"/>
      <c r="BW205" s="286"/>
      <c r="BX205" s="286"/>
      <c r="BY205" s="286"/>
      <c r="BZ205" s="286"/>
      <c r="CA205" s="286"/>
      <c r="CB205" s="286"/>
      <c r="CC205" s="286"/>
      <c r="CD205" s="286"/>
      <c r="CE205" s="286"/>
      <c r="CF205" s="286"/>
      <c r="CG205" s="286"/>
      <c r="CH205" s="286"/>
      <c r="CI205" s="286"/>
      <c r="CJ205" s="286"/>
      <c r="CK205" s="286"/>
      <c r="CL205" s="286"/>
      <c r="CM205" s="143">
        <f t="shared" si="51"/>
        <v>0</v>
      </c>
      <c r="CN205" s="143">
        <f t="shared" si="52"/>
        <v>0</v>
      </c>
      <c r="CO205" s="143">
        <f t="shared" si="53"/>
        <v>0</v>
      </c>
      <c r="CP205" s="143">
        <f t="shared" si="53"/>
        <v>0</v>
      </c>
      <c r="CQ205" s="143">
        <f t="shared" si="54"/>
        <v>8</v>
      </c>
      <c r="CR205" s="143">
        <f t="shared" si="55"/>
        <v>0</v>
      </c>
      <c r="CS205" s="143">
        <f t="shared" si="56"/>
        <v>0</v>
      </c>
      <c r="CT205" s="143">
        <f t="shared" si="57"/>
        <v>1</v>
      </c>
      <c r="CU205" s="143">
        <f t="shared" si="58"/>
        <v>3</v>
      </c>
      <c r="CV205" s="143">
        <f t="shared" si="59"/>
        <v>0</v>
      </c>
      <c r="CW205" s="143">
        <f t="shared" si="60"/>
        <v>1</v>
      </c>
      <c r="CX205" s="143">
        <f t="shared" si="61"/>
        <v>0</v>
      </c>
      <c r="CY205" s="143">
        <f t="shared" si="61"/>
        <v>0</v>
      </c>
      <c r="CZ205" s="143">
        <f t="shared" si="62"/>
        <v>0</v>
      </c>
      <c r="DA205" s="143">
        <f t="shared" si="63"/>
        <v>0</v>
      </c>
      <c r="DB205" s="143">
        <f t="shared" si="64"/>
        <v>0</v>
      </c>
      <c r="DC205" s="143">
        <f t="shared" si="65"/>
        <v>5</v>
      </c>
      <c r="DD205" s="143">
        <f t="shared" si="66"/>
        <v>0</v>
      </c>
      <c r="DE205" s="201">
        <f t="shared" si="67"/>
        <v>0</v>
      </c>
    </row>
    <row r="206" spans="1:109" x14ac:dyDescent="0.3">
      <c r="A206" s="19" t="s">
        <v>415</v>
      </c>
      <c r="B206" s="16" t="s">
        <v>489</v>
      </c>
      <c r="C206" s="283"/>
      <c r="D206" s="284"/>
      <c r="E206" s="284">
        <v>1</v>
      </c>
      <c r="F206" s="284">
        <v>2</v>
      </c>
      <c r="G206" s="284"/>
      <c r="H206" s="284"/>
      <c r="I206" s="284">
        <v>7</v>
      </c>
      <c r="J206" s="284"/>
      <c r="K206" s="284">
        <v>2</v>
      </c>
      <c r="L206" s="284"/>
      <c r="M206" s="284">
        <v>2</v>
      </c>
      <c r="N206" s="284"/>
      <c r="O206" s="284"/>
      <c r="P206" s="285"/>
      <c r="Q206" s="285"/>
      <c r="R206" s="285"/>
      <c r="S206" s="285"/>
      <c r="T206" s="285">
        <v>3</v>
      </c>
      <c r="U206" s="285"/>
      <c r="V206" s="285"/>
      <c r="W206" s="285">
        <v>1</v>
      </c>
      <c r="X206" s="285">
        <v>18</v>
      </c>
      <c r="Y206" s="285"/>
      <c r="Z206" s="285">
        <v>1</v>
      </c>
      <c r="AA206" s="285"/>
      <c r="AB206" s="285"/>
      <c r="AC206" s="285"/>
      <c r="AD206" s="285"/>
      <c r="AE206" s="285">
        <v>12</v>
      </c>
      <c r="AF206" s="285"/>
      <c r="AG206" s="285"/>
      <c r="AH206" s="286"/>
      <c r="AI206" s="286"/>
      <c r="AJ206" s="286"/>
      <c r="AK206" s="286">
        <v>2</v>
      </c>
      <c r="AL206" s="286">
        <v>5</v>
      </c>
      <c r="AM206" s="286"/>
      <c r="AN206" s="286"/>
      <c r="AO206" s="286"/>
      <c r="AP206" s="286">
        <v>6</v>
      </c>
      <c r="AQ206" s="286">
        <v>1</v>
      </c>
      <c r="AR206" s="286"/>
      <c r="AS206" s="286"/>
      <c r="AT206" s="286"/>
      <c r="AU206" s="286"/>
      <c r="AV206" s="286"/>
      <c r="AW206" s="286">
        <v>11</v>
      </c>
      <c r="AX206" s="286"/>
      <c r="AY206" s="286"/>
      <c r="AZ206" s="286"/>
      <c r="BA206" s="286"/>
      <c r="BB206" s="286"/>
      <c r="BC206" s="286">
        <v>2</v>
      </c>
      <c r="BD206" s="286">
        <v>5</v>
      </c>
      <c r="BE206" s="286"/>
      <c r="BF206" s="286">
        <v>1</v>
      </c>
      <c r="BG206" s="286"/>
      <c r="BH206" s="286">
        <v>7</v>
      </c>
      <c r="BI206" s="286">
        <v>1</v>
      </c>
      <c r="BJ206" s="286"/>
      <c r="BK206" s="286"/>
      <c r="BL206" s="286"/>
      <c r="BM206" s="286"/>
      <c r="BN206" s="286">
        <v>2</v>
      </c>
      <c r="BO206" s="286"/>
      <c r="BP206" s="286"/>
      <c r="BQ206" s="286"/>
      <c r="BR206" s="286"/>
      <c r="BS206" s="286"/>
      <c r="BT206" s="286">
        <v>2</v>
      </c>
      <c r="BU206" s="286">
        <v>3</v>
      </c>
      <c r="BV206" s="286"/>
      <c r="BW206" s="286">
        <v>1</v>
      </c>
      <c r="BX206" s="286"/>
      <c r="BY206" s="286">
        <v>5</v>
      </c>
      <c r="BZ206" s="286"/>
      <c r="CA206" s="286">
        <v>1</v>
      </c>
      <c r="CB206" s="286"/>
      <c r="CC206" s="286"/>
      <c r="CD206" s="286"/>
      <c r="CE206" s="286"/>
      <c r="CF206" s="286">
        <v>1</v>
      </c>
      <c r="CG206" s="286"/>
      <c r="CH206" s="286">
        <v>1</v>
      </c>
      <c r="CI206" s="286"/>
      <c r="CJ206" s="286"/>
      <c r="CK206" s="286"/>
      <c r="CL206" s="286"/>
      <c r="CM206" s="143">
        <f t="shared" si="51"/>
        <v>0</v>
      </c>
      <c r="CN206" s="143">
        <f t="shared" si="52"/>
        <v>0</v>
      </c>
      <c r="CO206" s="143">
        <f t="shared" si="53"/>
        <v>0</v>
      </c>
      <c r="CP206" s="143">
        <f t="shared" si="53"/>
        <v>7</v>
      </c>
      <c r="CQ206" s="143">
        <f t="shared" si="54"/>
        <v>18</v>
      </c>
      <c r="CR206" s="143">
        <f t="shared" si="55"/>
        <v>0</v>
      </c>
      <c r="CS206" s="143">
        <f t="shared" si="56"/>
        <v>2</v>
      </c>
      <c r="CT206" s="143">
        <f t="shared" si="57"/>
        <v>1</v>
      </c>
      <c r="CU206" s="143">
        <f t="shared" si="58"/>
        <v>43</v>
      </c>
      <c r="CV206" s="143">
        <f t="shared" si="59"/>
        <v>0</v>
      </c>
      <c r="CW206" s="143">
        <f t="shared" si="60"/>
        <v>6</v>
      </c>
      <c r="CX206" s="143">
        <f t="shared" si="61"/>
        <v>0</v>
      </c>
      <c r="CY206" s="143">
        <f t="shared" si="61"/>
        <v>0</v>
      </c>
      <c r="CZ206" s="143">
        <f t="shared" si="62"/>
        <v>0</v>
      </c>
      <c r="DA206" s="143">
        <f t="shared" si="63"/>
        <v>0</v>
      </c>
      <c r="DB206" s="143">
        <f t="shared" si="64"/>
        <v>0</v>
      </c>
      <c r="DC206" s="143">
        <f t="shared" si="65"/>
        <v>28</v>
      </c>
      <c r="DD206" s="143">
        <f t="shared" si="66"/>
        <v>0</v>
      </c>
      <c r="DE206" s="201">
        <f t="shared" si="67"/>
        <v>0</v>
      </c>
    </row>
    <row r="207" spans="1:109" x14ac:dyDescent="0.3">
      <c r="A207" s="19" t="s">
        <v>415</v>
      </c>
      <c r="B207" s="16" t="s">
        <v>491</v>
      </c>
      <c r="C207" s="283"/>
      <c r="D207" s="284"/>
      <c r="E207" s="284"/>
      <c r="F207" s="284">
        <v>2</v>
      </c>
      <c r="G207" s="284"/>
      <c r="H207" s="284"/>
      <c r="I207" s="284">
        <v>7</v>
      </c>
      <c r="J207" s="284"/>
      <c r="K207" s="284">
        <v>2</v>
      </c>
      <c r="L207" s="284"/>
      <c r="M207" s="284">
        <v>2</v>
      </c>
      <c r="N207" s="284"/>
      <c r="O207" s="284"/>
      <c r="P207" s="285"/>
      <c r="Q207" s="285"/>
      <c r="R207" s="285"/>
      <c r="S207" s="285"/>
      <c r="T207" s="285">
        <v>2</v>
      </c>
      <c r="U207" s="285"/>
      <c r="V207" s="285"/>
      <c r="W207" s="285">
        <v>1</v>
      </c>
      <c r="X207" s="285">
        <v>17</v>
      </c>
      <c r="Y207" s="285"/>
      <c r="Z207" s="285">
        <v>1</v>
      </c>
      <c r="AA207" s="285"/>
      <c r="AB207" s="285"/>
      <c r="AC207" s="285"/>
      <c r="AD207" s="285"/>
      <c r="AE207" s="285">
        <v>13</v>
      </c>
      <c r="AF207" s="285"/>
      <c r="AG207" s="285"/>
      <c r="AH207" s="286"/>
      <c r="AI207" s="286"/>
      <c r="AJ207" s="286"/>
      <c r="AK207" s="286"/>
      <c r="AL207" s="286">
        <v>3</v>
      </c>
      <c r="AM207" s="286"/>
      <c r="AN207" s="286"/>
      <c r="AO207" s="286"/>
      <c r="AP207" s="286">
        <v>5</v>
      </c>
      <c r="AQ207" s="286">
        <v>2</v>
      </c>
      <c r="AR207" s="286"/>
      <c r="AS207" s="286"/>
      <c r="AT207" s="286"/>
      <c r="AU207" s="286"/>
      <c r="AV207" s="286"/>
      <c r="AW207" s="286">
        <v>12</v>
      </c>
      <c r="AX207" s="286"/>
      <c r="AY207" s="286"/>
      <c r="AZ207" s="286"/>
      <c r="BA207" s="286"/>
      <c r="BB207" s="286"/>
      <c r="BC207" s="286"/>
      <c r="BD207" s="286">
        <v>3</v>
      </c>
      <c r="BE207" s="286"/>
      <c r="BF207" s="286">
        <v>1</v>
      </c>
      <c r="BG207" s="286"/>
      <c r="BH207" s="286">
        <v>6</v>
      </c>
      <c r="BI207" s="286">
        <v>2</v>
      </c>
      <c r="BJ207" s="286"/>
      <c r="BK207" s="286"/>
      <c r="BL207" s="286"/>
      <c r="BM207" s="286"/>
      <c r="BN207" s="286">
        <v>1</v>
      </c>
      <c r="BO207" s="286"/>
      <c r="BP207" s="286"/>
      <c r="BQ207" s="286"/>
      <c r="BR207" s="286"/>
      <c r="BS207" s="286"/>
      <c r="BT207" s="286">
        <v>3</v>
      </c>
      <c r="BU207" s="286">
        <v>2</v>
      </c>
      <c r="BV207" s="286"/>
      <c r="BW207" s="286">
        <v>1</v>
      </c>
      <c r="BX207" s="286"/>
      <c r="BY207" s="286">
        <v>5</v>
      </c>
      <c r="BZ207" s="286"/>
      <c r="CA207" s="286">
        <v>2</v>
      </c>
      <c r="CB207" s="286"/>
      <c r="CC207" s="286"/>
      <c r="CD207" s="286"/>
      <c r="CE207" s="286"/>
      <c r="CF207" s="286">
        <v>1</v>
      </c>
      <c r="CG207" s="286"/>
      <c r="CH207" s="286"/>
      <c r="CI207" s="286"/>
      <c r="CJ207" s="286"/>
      <c r="CK207" s="286"/>
      <c r="CL207" s="286"/>
      <c r="CM207" s="143">
        <f t="shared" si="51"/>
        <v>0</v>
      </c>
      <c r="CN207" s="143">
        <f t="shared" si="52"/>
        <v>0</v>
      </c>
      <c r="CO207" s="143">
        <f t="shared" si="53"/>
        <v>0</v>
      </c>
      <c r="CP207" s="143">
        <f t="shared" si="53"/>
        <v>3</v>
      </c>
      <c r="CQ207" s="143">
        <f t="shared" si="54"/>
        <v>12</v>
      </c>
      <c r="CR207" s="143">
        <f t="shared" si="55"/>
        <v>0</v>
      </c>
      <c r="CS207" s="143">
        <f t="shared" si="56"/>
        <v>2</v>
      </c>
      <c r="CT207" s="143">
        <f t="shared" si="57"/>
        <v>1</v>
      </c>
      <c r="CU207" s="143">
        <f t="shared" si="58"/>
        <v>40</v>
      </c>
      <c r="CV207" s="143">
        <f t="shared" si="59"/>
        <v>0</v>
      </c>
      <c r="CW207" s="143">
        <f t="shared" si="60"/>
        <v>9</v>
      </c>
      <c r="CX207" s="143">
        <f t="shared" si="61"/>
        <v>0</v>
      </c>
      <c r="CY207" s="143">
        <f t="shared" si="61"/>
        <v>0</v>
      </c>
      <c r="CZ207" s="143">
        <f t="shared" si="62"/>
        <v>0</v>
      </c>
      <c r="DA207" s="143">
        <f t="shared" si="63"/>
        <v>0</v>
      </c>
      <c r="DB207" s="143">
        <f t="shared" si="64"/>
        <v>0</v>
      </c>
      <c r="DC207" s="143">
        <f t="shared" si="65"/>
        <v>28</v>
      </c>
      <c r="DD207" s="143">
        <f t="shared" si="66"/>
        <v>0</v>
      </c>
      <c r="DE207" s="201">
        <f t="shared" si="67"/>
        <v>0</v>
      </c>
    </row>
    <row r="208" spans="1:109" x14ac:dyDescent="0.3">
      <c r="A208" s="19" t="s">
        <v>415</v>
      </c>
      <c r="B208" s="16" t="s">
        <v>493</v>
      </c>
      <c r="C208" s="283"/>
      <c r="D208" s="284"/>
      <c r="E208" s="284"/>
      <c r="F208" s="284">
        <v>2</v>
      </c>
      <c r="G208" s="284"/>
      <c r="H208" s="284"/>
      <c r="I208" s="284">
        <v>6</v>
      </c>
      <c r="J208" s="284"/>
      <c r="K208" s="284">
        <v>2</v>
      </c>
      <c r="L208" s="284"/>
      <c r="M208" s="284">
        <v>2</v>
      </c>
      <c r="N208" s="284"/>
      <c r="O208" s="284"/>
      <c r="P208" s="285"/>
      <c r="Q208" s="285"/>
      <c r="R208" s="285"/>
      <c r="S208" s="285"/>
      <c r="T208" s="285">
        <v>2</v>
      </c>
      <c r="U208" s="285"/>
      <c r="V208" s="285"/>
      <c r="W208" s="285">
        <v>1</v>
      </c>
      <c r="X208" s="285">
        <v>20</v>
      </c>
      <c r="Y208" s="285"/>
      <c r="Z208" s="285">
        <v>1</v>
      </c>
      <c r="AA208" s="285"/>
      <c r="AB208" s="285"/>
      <c r="AC208" s="285"/>
      <c r="AD208" s="285"/>
      <c r="AE208" s="285">
        <v>14</v>
      </c>
      <c r="AF208" s="285"/>
      <c r="AG208" s="285"/>
      <c r="AH208" s="286"/>
      <c r="AI208" s="286"/>
      <c r="AJ208" s="286"/>
      <c r="AK208" s="286"/>
      <c r="AL208" s="286">
        <v>6</v>
      </c>
      <c r="AM208" s="286"/>
      <c r="AN208" s="286"/>
      <c r="AO208" s="286">
        <v>1</v>
      </c>
      <c r="AP208" s="286">
        <v>7</v>
      </c>
      <c r="AQ208" s="286">
        <v>1</v>
      </c>
      <c r="AR208" s="286"/>
      <c r="AS208" s="286"/>
      <c r="AT208" s="286"/>
      <c r="AU208" s="286"/>
      <c r="AV208" s="286"/>
      <c r="AW208" s="286">
        <v>13</v>
      </c>
      <c r="AX208" s="286"/>
      <c r="AY208" s="286"/>
      <c r="AZ208" s="286"/>
      <c r="BA208" s="286"/>
      <c r="BB208" s="286"/>
      <c r="BC208" s="286"/>
      <c r="BD208" s="286">
        <v>4</v>
      </c>
      <c r="BE208" s="286"/>
      <c r="BF208" s="286">
        <v>1</v>
      </c>
      <c r="BG208" s="286"/>
      <c r="BH208" s="286">
        <v>7</v>
      </c>
      <c r="BI208" s="286">
        <v>1</v>
      </c>
      <c r="BJ208" s="286"/>
      <c r="BK208" s="286"/>
      <c r="BL208" s="286"/>
      <c r="BM208" s="286"/>
      <c r="BN208" s="286">
        <v>1</v>
      </c>
      <c r="BO208" s="286"/>
      <c r="BP208" s="286"/>
      <c r="BQ208" s="286"/>
      <c r="BR208" s="286"/>
      <c r="BS208" s="286"/>
      <c r="BT208" s="286">
        <v>7</v>
      </c>
      <c r="BU208" s="286">
        <v>2</v>
      </c>
      <c r="BV208" s="286"/>
      <c r="BW208" s="286">
        <v>1</v>
      </c>
      <c r="BX208" s="286"/>
      <c r="BY208" s="286">
        <v>6</v>
      </c>
      <c r="BZ208" s="286"/>
      <c r="CA208" s="286">
        <v>2</v>
      </c>
      <c r="CB208" s="286"/>
      <c r="CC208" s="286"/>
      <c r="CD208" s="286"/>
      <c r="CE208" s="286"/>
      <c r="CF208" s="286">
        <v>1</v>
      </c>
      <c r="CG208" s="286"/>
      <c r="CH208" s="286"/>
      <c r="CI208" s="286"/>
      <c r="CJ208" s="286"/>
      <c r="CK208" s="286"/>
      <c r="CL208" s="286"/>
      <c r="CM208" s="143">
        <f t="shared" si="51"/>
        <v>0</v>
      </c>
      <c r="CN208" s="143">
        <f t="shared" si="52"/>
        <v>0</v>
      </c>
      <c r="CO208" s="143">
        <f t="shared" si="53"/>
        <v>0</v>
      </c>
      <c r="CP208" s="143">
        <f t="shared" si="53"/>
        <v>7</v>
      </c>
      <c r="CQ208" s="143">
        <f t="shared" si="54"/>
        <v>16</v>
      </c>
      <c r="CR208" s="143">
        <f t="shared" si="55"/>
        <v>0</v>
      </c>
      <c r="CS208" s="143">
        <f t="shared" si="56"/>
        <v>2</v>
      </c>
      <c r="CT208" s="143">
        <f t="shared" si="57"/>
        <v>2</v>
      </c>
      <c r="CU208" s="143">
        <f t="shared" si="58"/>
        <v>46</v>
      </c>
      <c r="CV208" s="143">
        <f t="shared" si="59"/>
        <v>0</v>
      </c>
      <c r="CW208" s="143">
        <f t="shared" si="60"/>
        <v>7</v>
      </c>
      <c r="CX208" s="143">
        <f t="shared" si="61"/>
        <v>0</v>
      </c>
      <c r="CY208" s="143">
        <f t="shared" si="61"/>
        <v>0</v>
      </c>
      <c r="CZ208" s="143">
        <f t="shared" si="62"/>
        <v>0</v>
      </c>
      <c r="DA208" s="143">
        <f t="shared" si="63"/>
        <v>0</v>
      </c>
      <c r="DB208" s="143">
        <f t="shared" si="64"/>
        <v>0</v>
      </c>
      <c r="DC208" s="143">
        <f t="shared" si="65"/>
        <v>30</v>
      </c>
      <c r="DD208" s="143">
        <f t="shared" si="66"/>
        <v>0</v>
      </c>
      <c r="DE208" s="201">
        <f t="shared" si="67"/>
        <v>0</v>
      </c>
    </row>
    <row r="209" spans="1:109" x14ac:dyDescent="0.3">
      <c r="A209" s="19" t="s">
        <v>415</v>
      </c>
      <c r="B209" s="16" t="s">
        <v>495</v>
      </c>
      <c r="C209" s="283"/>
      <c r="D209" s="284"/>
      <c r="E209" s="284"/>
      <c r="F209" s="284">
        <v>2</v>
      </c>
      <c r="G209" s="284"/>
      <c r="H209" s="284"/>
      <c r="I209" s="284">
        <v>8</v>
      </c>
      <c r="J209" s="284"/>
      <c r="K209" s="284">
        <v>2</v>
      </c>
      <c r="L209" s="284"/>
      <c r="M209" s="284">
        <v>3</v>
      </c>
      <c r="N209" s="284"/>
      <c r="O209" s="284"/>
      <c r="P209" s="285"/>
      <c r="Q209" s="285"/>
      <c r="R209" s="285"/>
      <c r="S209" s="285"/>
      <c r="T209" s="285">
        <v>2</v>
      </c>
      <c r="U209" s="285"/>
      <c r="V209" s="285"/>
      <c r="W209" s="285">
        <v>1</v>
      </c>
      <c r="X209" s="285">
        <v>19</v>
      </c>
      <c r="Y209" s="285"/>
      <c r="Z209" s="285">
        <v>1</v>
      </c>
      <c r="AA209" s="285"/>
      <c r="AB209" s="285"/>
      <c r="AC209" s="285"/>
      <c r="AD209" s="285"/>
      <c r="AE209" s="285">
        <v>13</v>
      </c>
      <c r="AF209" s="285"/>
      <c r="AG209" s="285"/>
      <c r="AH209" s="286"/>
      <c r="AI209" s="286"/>
      <c r="AJ209" s="286"/>
      <c r="AK209" s="286"/>
      <c r="AL209" s="286">
        <v>3</v>
      </c>
      <c r="AM209" s="286"/>
      <c r="AN209" s="286"/>
      <c r="AO209" s="286"/>
      <c r="AP209" s="286">
        <v>7</v>
      </c>
      <c r="AQ209" s="286">
        <v>1</v>
      </c>
      <c r="AR209" s="286"/>
      <c r="AS209" s="286"/>
      <c r="AT209" s="286"/>
      <c r="AU209" s="286"/>
      <c r="AV209" s="286"/>
      <c r="AW209" s="286">
        <v>12</v>
      </c>
      <c r="AX209" s="286"/>
      <c r="AY209" s="286"/>
      <c r="AZ209" s="286"/>
      <c r="BA209" s="286"/>
      <c r="BB209" s="286"/>
      <c r="BC209" s="286"/>
      <c r="BD209" s="286">
        <v>3</v>
      </c>
      <c r="BE209" s="286"/>
      <c r="BF209" s="286">
        <v>1</v>
      </c>
      <c r="BG209" s="286"/>
      <c r="BH209" s="286">
        <v>9</v>
      </c>
      <c r="BI209" s="286">
        <v>1</v>
      </c>
      <c r="BJ209" s="286"/>
      <c r="BK209" s="286"/>
      <c r="BL209" s="286"/>
      <c r="BM209" s="286"/>
      <c r="BN209" s="286">
        <v>1</v>
      </c>
      <c r="BO209" s="286"/>
      <c r="BP209" s="286"/>
      <c r="BQ209" s="286"/>
      <c r="BR209" s="286"/>
      <c r="BS209" s="286"/>
      <c r="BT209" s="286">
        <v>2</v>
      </c>
      <c r="BU209" s="286">
        <v>2</v>
      </c>
      <c r="BV209" s="286"/>
      <c r="BW209" s="286">
        <v>1</v>
      </c>
      <c r="BX209" s="286"/>
      <c r="BY209" s="286">
        <v>5</v>
      </c>
      <c r="BZ209" s="286"/>
      <c r="CA209" s="286">
        <v>1</v>
      </c>
      <c r="CB209" s="286"/>
      <c r="CC209" s="286"/>
      <c r="CD209" s="286"/>
      <c r="CE209" s="286"/>
      <c r="CF209" s="286">
        <v>1</v>
      </c>
      <c r="CG209" s="286"/>
      <c r="CH209" s="286"/>
      <c r="CI209" s="286"/>
      <c r="CJ209" s="286"/>
      <c r="CK209" s="286"/>
      <c r="CL209" s="286"/>
      <c r="CM209" s="143">
        <f t="shared" si="51"/>
        <v>0</v>
      </c>
      <c r="CN209" s="143">
        <f t="shared" si="52"/>
        <v>0</v>
      </c>
      <c r="CO209" s="143">
        <f t="shared" si="53"/>
        <v>0</v>
      </c>
      <c r="CP209" s="143">
        <f t="shared" si="53"/>
        <v>2</v>
      </c>
      <c r="CQ209" s="143">
        <f t="shared" si="54"/>
        <v>12</v>
      </c>
      <c r="CR209" s="143">
        <f t="shared" si="55"/>
        <v>0</v>
      </c>
      <c r="CS209" s="143">
        <f t="shared" si="56"/>
        <v>2</v>
      </c>
      <c r="CT209" s="143">
        <f t="shared" si="57"/>
        <v>1</v>
      </c>
      <c r="CU209" s="143">
        <f t="shared" si="58"/>
        <v>48</v>
      </c>
      <c r="CV209" s="143">
        <f t="shared" si="59"/>
        <v>0</v>
      </c>
      <c r="CW209" s="143">
        <f t="shared" si="60"/>
        <v>6</v>
      </c>
      <c r="CX209" s="143">
        <f t="shared" si="61"/>
        <v>0</v>
      </c>
      <c r="CY209" s="143">
        <f t="shared" si="61"/>
        <v>0</v>
      </c>
      <c r="CZ209" s="143">
        <f t="shared" si="62"/>
        <v>0</v>
      </c>
      <c r="DA209" s="143">
        <f t="shared" si="63"/>
        <v>0</v>
      </c>
      <c r="DB209" s="143">
        <f t="shared" si="64"/>
        <v>0</v>
      </c>
      <c r="DC209" s="143">
        <f t="shared" si="65"/>
        <v>29</v>
      </c>
      <c r="DD209" s="143">
        <f t="shared" si="66"/>
        <v>0</v>
      </c>
      <c r="DE209" s="201">
        <f t="shared" si="67"/>
        <v>0</v>
      </c>
    </row>
    <row r="210" spans="1:109" x14ac:dyDescent="0.3">
      <c r="A210" s="19" t="s">
        <v>415</v>
      </c>
      <c r="B210" s="16" t="s">
        <v>497</v>
      </c>
      <c r="C210" s="283"/>
      <c r="D210" s="284"/>
      <c r="E210" s="284">
        <v>1</v>
      </c>
      <c r="F210" s="284">
        <v>2</v>
      </c>
      <c r="G210" s="284"/>
      <c r="H210" s="284"/>
      <c r="I210" s="284">
        <v>9</v>
      </c>
      <c r="J210" s="284"/>
      <c r="K210" s="284">
        <v>2</v>
      </c>
      <c r="L210" s="284"/>
      <c r="M210" s="284">
        <v>6</v>
      </c>
      <c r="N210" s="284"/>
      <c r="O210" s="284"/>
      <c r="P210" s="285"/>
      <c r="Q210" s="285"/>
      <c r="R210" s="285"/>
      <c r="S210" s="285"/>
      <c r="T210" s="285">
        <v>2</v>
      </c>
      <c r="U210" s="285"/>
      <c r="V210" s="285"/>
      <c r="W210" s="285">
        <v>1</v>
      </c>
      <c r="X210" s="285">
        <v>22</v>
      </c>
      <c r="Y210" s="285"/>
      <c r="Z210" s="285">
        <v>1</v>
      </c>
      <c r="AA210" s="285"/>
      <c r="AB210" s="285"/>
      <c r="AC210" s="285"/>
      <c r="AD210" s="285"/>
      <c r="AE210" s="285">
        <v>16</v>
      </c>
      <c r="AF210" s="285"/>
      <c r="AG210" s="285"/>
      <c r="AH210" s="286"/>
      <c r="AI210" s="286"/>
      <c r="AJ210" s="286"/>
      <c r="AK210" s="286"/>
      <c r="AL210" s="286">
        <v>5</v>
      </c>
      <c r="AM210" s="286"/>
      <c r="AN210" s="286"/>
      <c r="AO210" s="286">
        <v>2</v>
      </c>
      <c r="AP210" s="286">
        <v>12</v>
      </c>
      <c r="AQ210" s="286">
        <v>2</v>
      </c>
      <c r="AR210" s="286"/>
      <c r="AS210" s="286"/>
      <c r="AT210" s="286"/>
      <c r="AU210" s="286"/>
      <c r="AV210" s="286"/>
      <c r="AW210" s="286">
        <v>15</v>
      </c>
      <c r="AX210" s="286"/>
      <c r="AY210" s="286"/>
      <c r="AZ210" s="286"/>
      <c r="BA210" s="286"/>
      <c r="BB210" s="286"/>
      <c r="BC210" s="286"/>
      <c r="BD210" s="286">
        <v>5</v>
      </c>
      <c r="BE210" s="286"/>
      <c r="BF210" s="286">
        <v>1</v>
      </c>
      <c r="BG210" s="286">
        <v>2</v>
      </c>
      <c r="BH210" s="286">
        <v>13</v>
      </c>
      <c r="BI210" s="286">
        <v>2</v>
      </c>
      <c r="BJ210" s="286"/>
      <c r="BK210" s="286"/>
      <c r="BL210" s="286"/>
      <c r="BM210" s="286"/>
      <c r="BN210" s="286">
        <v>6</v>
      </c>
      <c r="BO210" s="286"/>
      <c r="BP210" s="286"/>
      <c r="BQ210" s="286"/>
      <c r="BR210" s="286"/>
      <c r="BS210" s="286"/>
      <c r="BT210" s="286"/>
      <c r="BU210" s="286">
        <v>2</v>
      </c>
      <c r="BV210" s="286"/>
      <c r="BW210" s="286">
        <v>1</v>
      </c>
      <c r="BX210" s="286">
        <v>2</v>
      </c>
      <c r="BY210" s="286">
        <v>12</v>
      </c>
      <c r="BZ210" s="286"/>
      <c r="CA210" s="286">
        <v>2</v>
      </c>
      <c r="CB210" s="286"/>
      <c r="CC210" s="286"/>
      <c r="CD210" s="286"/>
      <c r="CE210" s="286"/>
      <c r="CF210" s="286">
        <v>1</v>
      </c>
      <c r="CG210" s="286"/>
      <c r="CH210" s="286"/>
      <c r="CI210" s="286"/>
      <c r="CJ210" s="286"/>
      <c r="CK210" s="286"/>
      <c r="CL210" s="286"/>
      <c r="CM210" s="143">
        <f t="shared" si="51"/>
        <v>0</v>
      </c>
      <c r="CN210" s="143">
        <f t="shared" si="52"/>
        <v>0</v>
      </c>
      <c r="CO210" s="143">
        <f t="shared" si="53"/>
        <v>0</v>
      </c>
      <c r="CP210" s="143">
        <f t="shared" si="53"/>
        <v>1</v>
      </c>
      <c r="CQ210" s="143">
        <f t="shared" si="54"/>
        <v>16</v>
      </c>
      <c r="CR210" s="143">
        <f t="shared" si="55"/>
        <v>0</v>
      </c>
      <c r="CS210" s="143">
        <f t="shared" si="56"/>
        <v>2</v>
      </c>
      <c r="CT210" s="143">
        <f t="shared" si="57"/>
        <v>5</v>
      </c>
      <c r="CU210" s="143">
        <f t="shared" si="58"/>
        <v>68</v>
      </c>
      <c r="CV210" s="143">
        <f t="shared" si="59"/>
        <v>0</v>
      </c>
      <c r="CW210" s="143">
        <f t="shared" si="60"/>
        <v>9</v>
      </c>
      <c r="CX210" s="143">
        <f t="shared" si="61"/>
        <v>0</v>
      </c>
      <c r="CY210" s="143">
        <f t="shared" si="61"/>
        <v>0</v>
      </c>
      <c r="CZ210" s="143">
        <f t="shared" si="62"/>
        <v>0</v>
      </c>
      <c r="DA210" s="143">
        <f t="shared" si="63"/>
        <v>0</v>
      </c>
      <c r="DB210" s="143">
        <f t="shared" si="64"/>
        <v>0</v>
      </c>
      <c r="DC210" s="143">
        <f t="shared" si="65"/>
        <v>43</v>
      </c>
      <c r="DD210" s="143">
        <f t="shared" si="66"/>
        <v>0</v>
      </c>
      <c r="DE210" s="201">
        <f t="shared" si="67"/>
        <v>0</v>
      </c>
    </row>
    <row r="211" spans="1:109" x14ac:dyDescent="0.3">
      <c r="A211" s="19" t="s">
        <v>415</v>
      </c>
      <c r="B211" s="16" t="s">
        <v>499</v>
      </c>
      <c r="C211" s="283"/>
      <c r="D211" s="284"/>
      <c r="E211" s="284"/>
      <c r="F211" s="284">
        <v>3</v>
      </c>
      <c r="G211" s="284"/>
      <c r="H211" s="284"/>
      <c r="I211" s="284">
        <v>18</v>
      </c>
      <c r="J211" s="284"/>
      <c r="K211" s="284">
        <v>2</v>
      </c>
      <c r="L211" s="284"/>
      <c r="M211" s="284">
        <v>5</v>
      </c>
      <c r="N211" s="284"/>
      <c r="O211" s="284"/>
      <c r="P211" s="285"/>
      <c r="Q211" s="285"/>
      <c r="R211" s="285"/>
      <c r="S211" s="285"/>
      <c r="T211" s="285">
        <v>3</v>
      </c>
      <c r="U211" s="285"/>
      <c r="V211" s="285"/>
      <c r="W211" s="285">
        <v>1</v>
      </c>
      <c r="X211" s="285">
        <v>39</v>
      </c>
      <c r="Y211" s="285"/>
      <c r="Z211" s="285">
        <v>1</v>
      </c>
      <c r="AA211" s="285"/>
      <c r="AB211" s="285"/>
      <c r="AC211" s="285"/>
      <c r="AD211" s="285"/>
      <c r="AE211" s="285">
        <v>29</v>
      </c>
      <c r="AF211" s="285"/>
      <c r="AG211" s="285"/>
      <c r="AH211" s="286"/>
      <c r="AI211" s="286"/>
      <c r="AJ211" s="286"/>
      <c r="AK211" s="286"/>
      <c r="AL211" s="286">
        <v>6</v>
      </c>
      <c r="AM211" s="286"/>
      <c r="AN211" s="286"/>
      <c r="AO211" s="286"/>
      <c r="AP211" s="286">
        <v>16</v>
      </c>
      <c r="AQ211" s="286">
        <v>1</v>
      </c>
      <c r="AR211" s="286"/>
      <c r="AS211" s="286"/>
      <c r="AT211" s="286"/>
      <c r="AU211" s="286"/>
      <c r="AV211" s="286"/>
      <c r="AW211" s="286">
        <v>31</v>
      </c>
      <c r="AX211" s="286"/>
      <c r="AY211" s="286"/>
      <c r="AZ211" s="286"/>
      <c r="BA211" s="286"/>
      <c r="BB211" s="286"/>
      <c r="BC211" s="286"/>
      <c r="BD211" s="286">
        <v>5</v>
      </c>
      <c r="BE211" s="286"/>
      <c r="BF211" s="286">
        <v>1</v>
      </c>
      <c r="BG211" s="286"/>
      <c r="BH211" s="286">
        <v>17</v>
      </c>
      <c r="BI211" s="286">
        <v>1</v>
      </c>
      <c r="BJ211" s="286"/>
      <c r="BK211" s="286">
        <v>1</v>
      </c>
      <c r="BL211" s="286"/>
      <c r="BM211" s="286"/>
      <c r="BN211" s="286">
        <v>11</v>
      </c>
      <c r="BO211" s="286"/>
      <c r="BP211" s="286"/>
      <c r="BQ211" s="286"/>
      <c r="BR211" s="286"/>
      <c r="BS211" s="286"/>
      <c r="BT211" s="286"/>
      <c r="BU211" s="286">
        <v>3</v>
      </c>
      <c r="BV211" s="286"/>
      <c r="BW211" s="286">
        <v>1</v>
      </c>
      <c r="BX211" s="286"/>
      <c r="BY211" s="286">
        <v>15</v>
      </c>
      <c r="BZ211" s="286"/>
      <c r="CA211" s="286">
        <v>1</v>
      </c>
      <c r="CB211" s="286"/>
      <c r="CC211" s="286"/>
      <c r="CD211" s="286"/>
      <c r="CE211" s="286"/>
      <c r="CF211" s="286">
        <v>1</v>
      </c>
      <c r="CG211" s="286"/>
      <c r="CH211" s="286">
        <v>8</v>
      </c>
      <c r="CI211" s="286"/>
      <c r="CJ211" s="286"/>
      <c r="CK211" s="286"/>
      <c r="CL211" s="286"/>
      <c r="CM211" s="143">
        <f t="shared" si="51"/>
        <v>0</v>
      </c>
      <c r="CN211" s="143">
        <f t="shared" si="52"/>
        <v>0</v>
      </c>
      <c r="CO211" s="143">
        <f t="shared" si="53"/>
        <v>0</v>
      </c>
      <c r="CP211" s="143">
        <f t="shared" si="53"/>
        <v>0</v>
      </c>
      <c r="CQ211" s="143">
        <f t="shared" si="54"/>
        <v>20</v>
      </c>
      <c r="CR211" s="143">
        <f t="shared" si="55"/>
        <v>0</v>
      </c>
      <c r="CS211" s="143">
        <f t="shared" si="56"/>
        <v>2</v>
      </c>
      <c r="CT211" s="143">
        <f t="shared" si="57"/>
        <v>1</v>
      </c>
      <c r="CU211" s="143">
        <f t="shared" si="58"/>
        <v>105</v>
      </c>
      <c r="CV211" s="143">
        <f t="shared" si="59"/>
        <v>0</v>
      </c>
      <c r="CW211" s="143">
        <f t="shared" si="60"/>
        <v>6</v>
      </c>
      <c r="CX211" s="143">
        <f t="shared" si="61"/>
        <v>0</v>
      </c>
      <c r="CY211" s="143">
        <f t="shared" si="61"/>
        <v>1</v>
      </c>
      <c r="CZ211" s="143">
        <f t="shared" si="62"/>
        <v>0</v>
      </c>
      <c r="DA211" s="143">
        <f t="shared" si="63"/>
        <v>0</v>
      </c>
      <c r="DB211" s="143">
        <f t="shared" si="64"/>
        <v>0</v>
      </c>
      <c r="DC211" s="143">
        <f t="shared" si="65"/>
        <v>84</v>
      </c>
      <c r="DD211" s="143">
        <f t="shared" si="66"/>
        <v>0</v>
      </c>
      <c r="DE211" s="201">
        <f t="shared" si="67"/>
        <v>0</v>
      </c>
    </row>
    <row r="212" spans="1:109" x14ac:dyDescent="0.3">
      <c r="A212" s="19" t="s">
        <v>415</v>
      </c>
      <c r="B212" s="16" t="s">
        <v>501</v>
      </c>
      <c r="C212" s="283"/>
      <c r="D212" s="284"/>
      <c r="E212" s="284"/>
      <c r="F212" s="284">
        <v>3</v>
      </c>
      <c r="G212" s="284"/>
      <c r="H212" s="284"/>
      <c r="I212" s="284">
        <v>10</v>
      </c>
      <c r="J212" s="284"/>
      <c r="K212" s="284">
        <v>2</v>
      </c>
      <c r="L212" s="284"/>
      <c r="M212" s="284">
        <v>5</v>
      </c>
      <c r="N212" s="284"/>
      <c r="O212" s="284"/>
      <c r="P212" s="285"/>
      <c r="Q212" s="285"/>
      <c r="R212" s="285"/>
      <c r="S212" s="285"/>
      <c r="T212" s="285">
        <v>3</v>
      </c>
      <c r="U212" s="285"/>
      <c r="V212" s="285"/>
      <c r="W212" s="285">
        <v>1</v>
      </c>
      <c r="X212" s="285">
        <v>28</v>
      </c>
      <c r="Y212" s="285"/>
      <c r="Z212" s="285">
        <v>1</v>
      </c>
      <c r="AA212" s="285"/>
      <c r="AB212" s="285"/>
      <c r="AC212" s="285"/>
      <c r="AD212" s="285"/>
      <c r="AE212" s="285">
        <v>24</v>
      </c>
      <c r="AF212" s="285"/>
      <c r="AG212" s="285"/>
      <c r="AH212" s="286"/>
      <c r="AI212" s="286"/>
      <c r="AJ212" s="286"/>
      <c r="AK212" s="286"/>
      <c r="AL212" s="286">
        <v>4</v>
      </c>
      <c r="AM212" s="286"/>
      <c r="AN212" s="286"/>
      <c r="AO212" s="286">
        <v>1</v>
      </c>
      <c r="AP212" s="286">
        <v>8</v>
      </c>
      <c r="AQ212" s="286">
        <v>1</v>
      </c>
      <c r="AR212" s="286"/>
      <c r="AS212" s="286"/>
      <c r="AT212" s="286"/>
      <c r="AU212" s="286"/>
      <c r="AV212" s="286"/>
      <c r="AW212" s="286">
        <v>20</v>
      </c>
      <c r="AX212" s="286"/>
      <c r="AY212" s="286"/>
      <c r="AZ212" s="286"/>
      <c r="BA212" s="286"/>
      <c r="BB212" s="286"/>
      <c r="BC212" s="286"/>
      <c r="BD212" s="286">
        <v>4</v>
      </c>
      <c r="BE212" s="286"/>
      <c r="BF212" s="286">
        <v>1</v>
      </c>
      <c r="BG212" s="286"/>
      <c r="BH212" s="286">
        <v>8</v>
      </c>
      <c r="BI212" s="286">
        <v>1</v>
      </c>
      <c r="BJ212" s="286"/>
      <c r="BK212" s="286"/>
      <c r="BL212" s="286"/>
      <c r="BM212" s="286"/>
      <c r="BN212" s="286">
        <v>6</v>
      </c>
      <c r="BO212" s="286"/>
      <c r="BP212" s="286"/>
      <c r="BQ212" s="286"/>
      <c r="BR212" s="286"/>
      <c r="BS212" s="286"/>
      <c r="BT212" s="286"/>
      <c r="BU212" s="286">
        <v>2</v>
      </c>
      <c r="BV212" s="286"/>
      <c r="BW212" s="286">
        <v>1</v>
      </c>
      <c r="BX212" s="286"/>
      <c r="BY212" s="286">
        <v>7</v>
      </c>
      <c r="BZ212" s="286"/>
      <c r="CA212" s="286">
        <v>1</v>
      </c>
      <c r="CB212" s="286"/>
      <c r="CC212" s="286"/>
      <c r="CD212" s="286"/>
      <c r="CE212" s="286"/>
      <c r="CF212" s="286">
        <v>1</v>
      </c>
      <c r="CG212" s="286"/>
      <c r="CH212" s="286">
        <v>1</v>
      </c>
      <c r="CI212" s="286"/>
      <c r="CJ212" s="286"/>
      <c r="CK212" s="286"/>
      <c r="CL212" s="286"/>
      <c r="CM212" s="143">
        <f t="shared" si="51"/>
        <v>0</v>
      </c>
      <c r="CN212" s="143">
        <f t="shared" si="52"/>
        <v>0</v>
      </c>
      <c r="CO212" s="143">
        <f t="shared" si="53"/>
        <v>0</v>
      </c>
      <c r="CP212" s="143">
        <f t="shared" si="53"/>
        <v>0</v>
      </c>
      <c r="CQ212" s="143">
        <f t="shared" si="54"/>
        <v>16</v>
      </c>
      <c r="CR212" s="143">
        <f t="shared" si="55"/>
        <v>0</v>
      </c>
      <c r="CS212" s="143">
        <f t="shared" si="56"/>
        <v>2</v>
      </c>
      <c r="CT212" s="143">
        <f t="shared" si="57"/>
        <v>2</v>
      </c>
      <c r="CU212" s="143">
        <f t="shared" si="58"/>
        <v>61</v>
      </c>
      <c r="CV212" s="143">
        <f t="shared" si="59"/>
        <v>0</v>
      </c>
      <c r="CW212" s="143">
        <f t="shared" si="60"/>
        <v>6</v>
      </c>
      <c r="CX212" s="143">
        <f t="shared" si="61"/>
        <v>0</v>
      </c>
      <c r="CY212" s="143">
        <f t="shared" si="61"/>
        <v>0</v>
      </c>
      <c r="CZ212" s="143">
        <f t="shared" si="62"/>
        <v>0</v>
      </c>
      <c r="DA212" s="143">
        <f t="shared" si="63"/>
        <v>0</v>
      </c>
      <c r="DB212" s="143">
        <f t="shared" si="64"/>
        <v>0</v>
      </c>
      <c r="DC212" s="143">
        <f t="shared" si="65"/>
        <v>56</v>
      </c>
      <c r="DD212" s="143">
        <f t="shared" si="66"/>
        <v>0</v>
      </c>
      <c r="DE212" s="201">
        <f t="shared" si="67"/>
        <v>0</v>
      </c>
    </row>
    <row r="213" spans="1:109" x14ac:dyDescent="0.3">
      <c r="A213" s="19" t="s">
        <v>415</v>
      </c>
      <c r="B213" s="16" t="s">
        <v>503</v>
      </c>
      <c r="C213" s="283"/>
      <c r="D213" s="284"/>
      <c r="E213" s="284"/>
      <c r="F213" s="284">
        <v>2</v>
      </c>
      <c r="G213" s="284"/>
      <c r="H213" s="284"/>
      <c r="I213" s="284">
        <v>11</v>
      </c>
      <c r="J213" s="284"/>
      <c r="K213" s="284">
        <v>2</v>
      </c>
      <c r="L213" s="284"/>
      <c r="M213" s="284">
        <v>29</v>
      </c>
      <c r="N213" s="284"/>
      <c r="O213" s="284"/>
      <c r="P213" s="285">
        <v>1</v>
      </c>
      <c r="Q213" s="285"/>
      <c r="R213" s="285"/>
      <c r="S213" s="285"/>
      <c r="T213" s="285">
        <v>2</v>
      </c>
      <c r="U213" s="285"/>
      <c r="V213" s="285"/>
      <c r="W213" s="285">
        <v>1</v>
      </c>
      <c r="X213" s="285">
        <v>28</v>
      </c>
      <c r="Y213" s="285"/>
      <c r="Z213" s="285">
        <v>1</v>
      </c>
      <c r="AA213" s="285"/>
      <c r="AB213" s="285"/>
      <c r="AC213" s="285"/>
      <c r="AD213" s="285"/>
      <c r="AE213" s="285">
        <v>47</v>
      </c>
      <c r="AF213" s="285"/>
      <c r="AG213" s="285"/>
      <c r="AH213" s="286"/>
      <c r="AI213" s="286"/>
      <c r="AJ213" s="286"/>
      <c r="AK213" s="286"/>
      <c r="AL213" s="286">
        <v>3</v>
      </c>
      <c r="AM213" s="286"/>
      <c r="AN213" s="286"/>
      <c r="AO213" s="286"/>
      <c r="AP213" s="286">
        <v>14</v>
      </c>
      <c r="AQ213" s="286">
        <v>1</v>
      </c>
      <c r="AR213" s="286"/>
      <c r="AS213" s="286"/>
      <c r="AT213" s="286"/>
      <c r="AU213" s="286"/>
      <c r="AV213" s="286"/>
      <c r="AW213" s="286">
        <v>31</v>
      </c>
      <c r="AX213" s="286"/>
      <c r="AY213" s="286"/>
      <c r="AZ213" s="286">
        <v>1</v>
      </c>
      <c r="BA213" s="286"/>
      <c r="BB213" s="286"/>
      <c r="BC213" s="286"/>
      <c r="BD213" s="286">
        <v>4</v>
      </c>
      <c r="BE213" s="286"/>
      <c r="BF213" s="286">
        <v>1</v>
      </c>
      <c r="BG213" s="286"/>
      <c r="BH213" s="286">
        <v>15</v>
      </c>
      <c r="BI213" s="286">
        <v>1</v>
      </c>
      <c r="BJ213" s="286"/>
      <c r="BK213" s="286"/>
      <c r="BL213" s="286"/>
      <c r="BM213" s="286"/>
      <c r="BN213" s="286">
        <v>31</v>
      </c>
      <c r="BO213" s="286"/>
      <c r="BP213" s="286"/>
      <c r="BQ213" s="286"/>
      <c r="BR213" s="286"/>
      <c r="BS213" s="286"/>
      <c r="BT213" s="286"/>
      <c r="BU213" s="286">
        <v>4</v>
      </c>
      <c r="BV213" s="286"/>
      <c r="BW213" s="286">
        <v>1</v>
      </c>
      <c r="BX213" s="286"/>
      <c r="BY213" s="286">
        <v>12</v>
      </c>
      <c r="BZ213" s="286"/>
      <c r="CA213" s="286">
        <v>2</v>
      </c>
      <c r="CB213" s="286"/>
      <c r="CC213" s="286"/>
      <c r="CD213" s="286"/>
      <c r="CE213" s="286"/>
      <c r="CF213" s="286">
        <v>1</v>
      </c>
      <c r="CG213" s="286"/>
      <c r="CH213" s="286">
        <v>7</v>
      </c>
      <c r="CI213" s="286"/>
      <c r="CJ213" s="286"/>
      <c r="CK213" s="286"/>
      <c r="CL213" s="286"/>
      <c r="CM213" s="143">
        <f t="shared" si="51"/>
        <v>2</v>
      </c>
      <c r="CN213" s="143">
        <f t="shared" si="52"/>
        <v>0</v>
      </c>
      <c r="CO213" s="143">
        <f t="shared" si="53"/>
        <v>0</v>
      </c>
      <c r="CP213" s="143">
        <f t="shared" si="53"/>
        <v>0</v>
      </c>
      <c r="CQ213" s="143">
        <f t="shared" si="54"/>
        <v>15</v>
      </c>
      <c r="CR213" s="143">
        <f t="shared" si="55"/>
        <v>0</v>
      </c>
      <c r="CS213" s="143">
        <f t="shared" si="56"/>
        <v>2</v>
      </c>
      <c r="CT213" s="143">
        <f t="shared" si="57"/>
        <v>1</v>
      </c>
      <c r="CU213" s="143">
        <f t="shared" si="58"/>
        <v>80</v>
      </c>
      <c r="CV213" s="143">
        <f t="shared" si="59"/>
        <v>0</v>
      </c>
      <c r="CW213" s="143">
        <f t="shared" si="60"/>
        <v>7</v>
      </c>
      <c r="CX213" s="143">
        <f t="shared" si="61"/>
        <v>0</v>
      </c>
      <c r="CY213" s="143">
        <f t="shared" si="61"/>
        <v>0</v>
      </c>
      <c r="CZ213" s="143">
        <f t="shared" si="62"/>
        <v>0</v>
      </c>
      <c r="DA213" s="143">
        <f t="shared" si="63"/>
        <v>0</v>
      </c>
      <c r="DB213" s="143">
        <f t="shared" si="64"/>
        <v>0</v>
      </c>
      <c r="DC213" s="143">
        <f t="shared" si="65"/>
        <v>145</v>
      </c>
      <c r="DD213" s="143">
        <f t="shared" si="66"/>
        <v>0</v>
      </c>
      <c r="DE213" s="201">
        <f t="shared" si="67"/>
        <v>0</v>
      </c>
    </row>
    <row r="214" spans="1:109" x14ac:dyDescent="0.3">
      <c r="A214" s="19" t="s">
        <v>415</v>
      </c>
      <c r="B214" s="16" t="s">
        <v>505</v>
      </c>
      <c r="C214" s="283"/>
      <c r="D214" s="284"/>
      <c r="E214" s="284"/>
      <c r="F214" s="284">
        <v>2</v>
      </c>
      <c r="G214" s="284"/>
      <c r="H214" s="284"/>
      <c r="I214" s="284">
        <v>10</v>
      </c>
      <c r="J214" s="284"/>
      <c r="K214" s="284">
        <v>2</v>
      </c>
      <c r="L214" s="284"/>
      <c r="M214" s="284">
        <v>3</v>
      </c>
      <c r="N214" s="284"/>
      <c r="O214" s="284"/>
      <c r="P214" s="285"/>
      <c r="Q214" s="285"/>
      <c r="R214" s="285"/>
      <c r="S214" s="285"/>
      <c r="T214" s="285">
        <v>3</v>
      </c>
      <c r="U214" s="285"/>
      <c r="V214" s="285"/>
      <c r="W214" s="285">
        <v>1</v>
      </c>
      <c r="X214" s="285">
        <v>22</v>
      </c>
      <c r="Y214" s="285"/>
      <c r="Z214" s="285">
        <v>1</v>
      </c>
      <c r="AA214" s="285"/>
      <c r="AB214" s="285"/>
      <c r="AC214" s="285"/>
      <c r="AD214" s="285"/>
      <c r="AE214" s="285">
        <v>14</v>
      </c>
      <c r="AF214" s="285"/>
      <c r="AG214" s="285"/>
      <c r="AH214" s="286"/>
      <c r="AI214" s="286"/>
      <c r="AJ214" s="286"/>
      <c r="AK214" s="286"/>
      <c r="AL214" s="286">
        <v>5</v>
      </c>
      <c r="AM214" s="286"/>
      <c r="AN214" s="286"/>
      <c r="AO214" s="286"/>
      <c r="AP214" s="286">
        <v>10</v>
      </c>
      <c r="AQ214" s="286">
        <v>2</v>
      </c>
      <c r="AR214" s="286"/>
      <c r="AS214" s="286"/>
      <c r="AT214" s="286"/>
      <c r="AU214" s="286"/>
      <c r="AV214" s="286"/>
      <c r="AW214" s="286">
        <v>14</v>
      </c>
      <c r="AX214" s="286"/>
      <c r="AY214" s="286"/>
      <c r="AZ214" s="286"/>
      <c r="BA214" s="286"/>
      <c r="BB214" s="286"/>
      <c r="BC214" s="286"/>
      <c r="BD214" s="286">
        <v>4</v>
      </c>
      <c r="BE214" s="286"/>
      <c r="BF214" s="286">
        <v>1</v>
      </c>
      <c r="BG214" s="286"/>
      <c r="BH214" s="286">
        <v>10</v>
      </c>
      <c r="BI214" s="286">
        <v>1</v>
      </c>
      <c r="BJ214" s="286"/>
      <c r="BK214" s="286"/>
      <c r="BL214" s="286"/>
      <c r="BM214" s="286"/>
      <c r="BN214" s="286">
        <v>4</v>
      </c>
      <c r="BO214" s="286"/>
      <c r="BP214" s="286"/>
      <c r="BQ214" s="286"/>
      <c r="BR214" s="286"/>
      <c r="BS214" s="286"/>
      <c r="BT214" s="286"/>
      <c r="BU214" s="286">
        <v>4</v>
      </c>
      <c r="BV214" s="286"/>
      <c r="BW214" s="286">
        <v>1</v>
      </c>
      <c r="BX214" s="286"/>
      <c r="BY214" s="286">
        <v>12</v>
      </c>
      <c r="BZ214" s="286"/>
      <c r="CA214" s="286">
        <v>2</v>
      </c>
      <c r="CB214" s="286"/>
      <c r="CC214" s="286"/>
      <c r="CD214" s="286"/>
      <c r="CE214" s="286"/>
      <c r="CF214" s="286">
        <v>1</v>
      </c>
      <c r="CG214" s="286"/>
      <c r="CH214" s="286">
        <v>3</v>
      </c>
      <c r="CI214" s="286"/>
      <c r="CJ214" s="286"/>
      <c r="CK214" s="286"/>
      <c r="CL214" s="286"/>
      <c r="CM214" s="143">
        <f t="shared" si="51"/>
        <v>0</v>
      </c>
      <c r="CN214" s="143">
        <f t="shared" si="52"/>
        <v>0</v>
      </c>
      <c r="CO214" s="143">
        <f t="shared" si="53"/>
        <v>0</v>
      </c>
      <c r="CP214" s="143">
        <f t="shared" si="53"/>
        <v>0</v>
      </c>
      <c r="CQ214" s="143">
        <f t="shared" si="54"/>
        <v>18</v>
      </c>
      <c r="CR214" s="143">
        <f t="shared" si="55"/>
        <v>0</v>
      </c>
      <c r="CS214" s="143">
        <f t="shared" si="56"/>
        <v>2</v>
      </c>
      <c r="CT214" s="143">
        <f t="shared" si="57"/>
        <v>1</v>
      </c>
      <c r="CU214" s="143">
        <f t="shared" si="58"/>
        <v>64</v>
      </c>
      <c r="CV214" s="143">
        <f t="shared" si="59"/>
        <v>0</v>
      </c>
      <c r="CW214" s="143">
        <f t="shared" si="60"/>
        <v>8</v>
      </c>
      <c r="CX214" s="143">
        <f t="shared" si="61"/>
        <v>0</v>
      </c>
      <c r="CY214" s="143">
        <f t="shared" si="61"/>
        <v>0</v>
      </c>
      <c r="CZ214" s="143">
        <f t="shared" si="62"/>
        <v>0</v>
      </c>
      <c r="DA214" s="143">
        <f t="shared" si="63"/>
        <v>0</v>
      </c>
      <c r="DB214" s="143">
        <f t="shared" si="64"/>
        <v>0</v>
      </c>
      <c r="DC214" s="143">
        <f t="shared" si="65"/>
        <v>38</v>
      </c>
      <c r="DD214" s="143">
        <f t="shared" si="66"/>
        <v>0</v>
      </c>
      <c r="DE214" s="201">
        <f t="shared" si="67"/>
        <v>0</v>
      </c>
    </row>
    <row r="215" spans="1:109" x14ac:dyDescent="0.3">
      <c r="A215" s="19" t="s">
        <v>415</v>
      </c>
      <c r="B215" s="16" t="s">
        <v>507</v>
      </c>
      <c r="C215" s="283"/>
      <c r="D215" s="284">
        <v>2</v>
      </c>
      <c r="E215" s="284">
        <v>2</v>
      </c>
      <c r="F215" s="284">
        <v>3</v>
      </c>
      <c r="G215" s="284"/>
      <c r="H215" s="284"/>
      <c r="I215" s="284">
        <v>11</v>
      </c>
      <c r="J215" s="284"/>
      <c r="K215" s="284">
        <v>4</v>
      </c>
      <c r="L215" s="284"/>
      <c r="M215" s="284">
        <v>9</v>
      </c>
      <c r="N215" s="284"/>
      <c r="O215" s="284"/>
      <c r="P215" s="285"/>
      <c r="Q215" s="285"/>
      <c r="R215" s="285"/>
      <c r="S215" s="285"/>
      <c r="T215" s="285">
        <v>4</v>
      </c>
      <c r="U215" s="285"/>
      <c r="V215" s="285"/>
      <c r="W215" s="285">
        <v>1</v>
      </c>
      <c r="X215" s="285">
        <v>22</v>
      </c>
      <c r="Y215" s="285"/>
      <c r="Z215" s="285">
        <v>1</v>
      </c>
      <c r="AA215" s="285"/>
      <c r="AB215" s="285"/>
      <c r="AC215" s="285"/>
      <c r="AD215" s="285"/>
      <c r="AE215" s="285">
        <v>19</v>
      </c>
      <c r="AF215" s="285"/>
      <c r="AG215" s="285"/>
      <c r="AH215" s="286"/>
      <c r="AI215" s="286"/>
      <c r="AJ215" s="286"/>
      <c r="AK215" s="286"/>
      <c r="AL215" s="286">
        <v>6</v>
      </c>
      <c r="AM215" s="286"/>
      <c r="AN215" s="286">
        <v>1</v>
      </c>
      <c r="AO215" s="286"/>
      <c r="AP215" s="286">
        <v>12</v>
      </c>
      <c r="AQ215" s="286">
        <v>4</v>
      </c>
      <c r="AR215" s="286"/>
      <c r="AS215" s="286"/>
      <c r="AT215" s="286"/>
      <c r="AU215" s="286"/>
      <c r="AV215" s="286"/>
      <c r="AW215" s="286">
        <v>19</v>
      </c>
      <c r="AX215" s="286"/>
      <c r="AY215" s="286"/>
      <c r="AZ215" s="286"/>
      <c r="BA215" s="286"/>
      <c r="BB215" s="286"/>
      <c r="BC215" s="286"/>
      <c r="BD215" s="286">
        <v>7</v>
      </c>
      <c r="BE215" s="286"/>
      <c r="BF215" s="286">
        <v>3</v>
      </c>
      <c r="BG215" s="286"/>
      <c r="BH215" s="286">
        <v>11</v>
      </c>
      <c r="BI215" s="286">
        <v>3</v>
      </c>
      <c r="BJ215" s="286"/>
      <c r="BK215" s="286"/>
      <c r="BL215" s="286"/>
      <c r="BM215" s="286"/>
      <c r="BN215" s="286">
        <v>10</v>
      </c>
      <c r="BO215" s="286"/>
      <c r="BP215" s="286"/>
      <c r="BQ215" s="286">
        <v>1</v>
      </c>
      <c r="BR215" s="286"/>
      <c r="BS215" s="286"/>
      <c r="BT215" s="286"/>
      <c r="BU215" s="286">
        <v>3</v>
      </c>
      <c r="BV215" s="286"/>
      <c r="BW215" s="286">
        <v>1</v>
      </c>
      <c r="BX215" s="286"/>
      <c r="BY215" s="286">
        <v>13</v>
      </c>
      <c r="BZ215" s="286"/>
      <c r="CA215" s="286">
        <v>2</v>
      </c>
      <c r="CB215" s="286"/>
      <c r="CC215" s="286"/>
      <c r="CD215" s="286"/>
      <c r="CE215" s="286"/>
      <c r="CF215" s="286">
        <v>2</v>
      </c>
      <c r="CG215" s="286"/>
      <c r="CH215" s="286">
        <v>9</v>
      </c>
      <c r="CI215" s="286"/>
      <c r="CJ215" s="286"/>
      <c r="CK215" s="286"/>
      <c r="CL215" s="286">
        <v>1</v>
      </c>
      <c r="CM215" s="143">
        <f t="shared" si="51"/>
        <v>1</v>
      </c>
      <c r="CN215" s="143">
        <f t="shared" si="52"/>
        <v>0</v>
      </c>
      <c r="CO215" s="143">
        <f t="shared" si="53"/>
        <v>2</v>
      </c>
      <c r="CP215" s="143">
        <f t="shared" si="53"/>
        <v>2</v>
      </c>
      <c r="CQ215" s="143">
        <f t="shared" si="54"/>
        <v>23</v>
      </c>
      <c r="CR215" s="143">
        <f t="shared" si="55"/>
        <v>0</v>
      </c>
      <c r="CS215" s="143">
        <f t="shared" si="56"/>
        <v>5</v>
      </c>
      <c r="CT215" s="143">
        <f t="shared" si="57"/>
        <v>1</v>
      </c>
      <c r="CU215" s="143">
        <f t="shared" si="58"/>
        <v>69</v>
      </c>
      <c r="CV215" s="143">
        <f t="shared" si="59"/>
        <v>0</v>
      </c>
      <c r="CW215" s="143">
        <f t="shared" si="60"/>
        <v>14</v>
      </c>
      <c r="CX215" s="143">
        <f t="shared" si="61"/>
        <v>0</v>
      </c>
      <c r="CY215" s="143">
        <f t="shared" si="61"/>
        <v>0</v>
      </c>
      <c r="CZ215" s="143">
        <f t="shared" si="62"/>
        <v>0</v>
      </c>
      <c r="DA215" s="143">
        <f t="shared" si="63"/>
        <v>0</v>
      </c>
      <c r="DB215" s="143">
        <f t="shared" si="64"/>
        <v>0</v>
      </c>
      <c r="DC215" s="143">
        <f t="shared" si="65"/>
        <v>66</v>
      </c>
      <c r="DD215" s="143">
        <f t="shared" si="66"/>
        <v>0</v>
      </c>
      <c r="DE215" s="201">
        <f t="shared" si="67"/>
        <v>1</v>
      </c>
    </row>
    <row r="216" spans="1:109" x14ac:dyDescent="0.3">
      <c r="A216" s="19" t="s">
        <v>415</v>
      </c>
      <c r="B216" s="16" t="s">
        <v>509</v>
      </c>
      <c r="C216" s="283"/>
      <c r="D216" s="284"/>
      <c r="E216" s="284"/>
      <c r="F216" s="284">
        <v>2</v>
      </c>
      <c r="G216" s="284"/>
      <c r="H216" s="284"/>
      <c r="I216" s="284">
        <v>5</v>
      </c>
      <c r="J216" s="284"/>
      <c r="K216" s="284">
        <v>2</v>
      </c>
      <c r="L216" s="284"/>
      <c r="M216" s="284">
        <v>2</v>
      </c>
      <c r="N216" s="284"/>
      <c r="O216" s="284"/>
      <c r="P216" s="285"/>
      <c r="Q216" s="285"/>
      <c r="R216" s="285"/>
      <c r="S216" s="285"/>
      <c r="T216" s="285">
        <v>2</v>
      </c>
      <c r="U216" s="285"/>
      <c r="V216" s="285"/>
      <c r="W216" s="285">
        <v>1</v>
      </c>
      <c r="X216" s="285">
        <v>9</v>
      </c>
      <c r="Y216" s="285"/>
      <c r="Z216" s="285">
        <v>1</v>
      </c>
      <c r="AA216" s="285"/>
      <c r="AB216" s="285"/>
      <c r="AC216" s="285"/>
      <c r="AD216" s="285"/>
      <c r="AE216" s="285">
        <v>7</v>
      </c>
      <c r="AF216" s="285"/>
      <c r="AG216" s="285"/>
      <c r="AH216" s="286"/>
      <c r="AI216" s="286"/>
      <c r="AJ216" s="286"/>
      <c r="AK216" s="286"/>
      <c r="AL216" s="286">
        <v>3</v>
      </c>
      <c r="AM216" s="286"/>
      <c r="AN216" s="286"/>
      <c r="AO216" s="286"/>
      <c r="AP216" s="286">
        <v>5</v>
      </c>
      <c r="AQ216" s="286">
        <v>1</v>
      </c>
      <c r="AR216" s="286"/>
      <c r="AS216" s="286"/>
      <c r="AT216" s="286"/>
      <c r="AU216" s="286"/>
      <c r="AV216" s="286"/>
      <c r="AW216" s="286">
        <v>6</v>
      </c>
      <c r="AX216" s="286"/>
      <c r="AY216" s="286"/>
      <c r="AZ216" s="286"/>
      <c r="BA216" s="286"/>
      <c r="BB216" s="286"/>
      <c r="BC216" s="286"/>
      <c r="BD216" s="286">
        <v>3</v>
      </c>
      <c r="BE216" s="286"/>
      <c r="BF216" s="286">
        <v>1</v>
      </c>
      <c r="BG216" s="286"/>
      <c r="BH216" s="286">
        <v>5</v>
      </c>
      <c r="BI216" s="286">
        <v>1</v>
      </c>
      <c r="BJ216" s="286"/>
      <c r="BK216" s="286"/>
      <c r="BL216" s="286"/>
      <c r="BM216" s="286"/>
      <c r="BN216" s="286">
        <v>1</v>
      </c>
      <c r="BO216" s="286"/>
      <c r="BP216" s="286"/>
      <c r="BQ216" s="286"/>
      <c r="BR216" s="286"/>
      <c r="BS216" s="286"/>
      <c r="BT216" s="286"/>
      <c r="BU216" s="286">
        <v>5</v>
      </c>
      <c r="BV216" s="286"/>
      <c r="BW216" s="286">
        <v>1</v>
      </c>
      <c r="BX216" s="286"/>
      <c r="BY216" s="286">
        <v>5</v>
      </c>
      <c r="BZ216" s="286"/>
      <c r="CA216" s="286">
        <v>5</v>
      </c>
      <c r="CB216" s="286"/>
      <c r="CC216" s="286"/>
      <c r="CD216" s="286"/>
      <c r="CE216" s="286"/>
      <c r="CF216" s="286">
        <v>1</v>
      </c>
      <c r="CG216" s="286">
        <v>6</v>
      </c>
      <c r="CH216" s="286"/>
      <c r="CI216" s="286"/>
      <c r="CJ216" s="286"/>
      <c r="CK216" s="286"/>
      <c r="CL216" s="286"/>
      <c r="CM216" s="143">
        <f t="shared" si="51"/>
        <v>0</v>
      </c>
      <c r="CN216" s="143">
        <f t="shared" si="52"/>
        <v>0</v>
      </c>
      <c r="CO216" s="143">
        <f t="shared" si="53"/>
        <v>0</v>
      </c>
      <c r="CP216" s="143">
        <f t="shared" si="53"/>
        <v>0</v>
      </c>
      <c r="CQ216" s="143">
        <f t="shared" si="54"/>
        <v>15</v>
      </c>
      <c r="CR216" s="143">
        <f t="shared" si="55"/>
        <v>0</v>
      </c>
      <c r="CS216" s="143">
        <f t="shared" si="56"/>
        <v>2</v>
      </c>
      <c r="CT216" s="143">
        <f t="shared" si="57"/>
        <v>1</v>
      </c>
      <c r="CU216" s="143">
        <f t="shared" si="58"/>
        <v>29</v>
      </c>
      <c r="CV216" s="143">
        <f t="shared" si="59"/>
        <v>0</v>
      </c>
      <c r="CW216" s="143">
        <f t="shared" si="60"/>
        <v>10</v>
      </c>
      <c r="CX216" s="143">
        <f t="shared" si="61"/>
        <v>0</v>
      </c>
      <c r="CY216" s="143">
        <f t="shared" si="61"/>
        <v>0</v>
      </c>
      <c r="CZ216" s="143">
        <f t="shared" si="62"/>
        <v>0</v>
      </c>
      <c r="DA216" s="143">
        <f t="shared" si="63"/>
        <v>0</v>
      </c>
      <c r="DB216" s="143">
        <f t="shared" si="64"/>
        <v>0</v>
      </c>
      <c r="DC216" s="143">
        <f t="shared" si="65"/>
        <v>16</v>
      </c>
      <c r="DD216" s="143">
        <f t="shared" si="66"/>
        <v>0</v>
      </c>
      <c r="DE216" s="201">
        <f t="shared" si="67"/>
        <v>0</v>
      </c>
    </row>
    <row r="217" spans="1:109" x14ac:dyDescent="0.3">
      <c r="A217" s="19" t="s">
        <v>415</v>
      </c>
      <c r="B217" s="16" t="s">
        <v>511</v>
      </c>
      <c r="C217" s="283"/>
      <c r="D217" s="284"/>
      <c r="E217" s="284"/>
      <c r="F217" s="284">
        <v>2</v>
      </c>
      <c r="G217" s="284"/>
      <c r="H217" s="284"/>
      <c r="I217" s="284">
        <v>9</v>
      </c>
      <c r="J217" s="284"/>
      <c r="K217" s="284">
        <v>2</v>
      </c>
      <c r="L217" s="284"/>
      <c r="M217" s="284">
        <v>8</v>
      </c>
      <c r="N217" s="284"/>
      <c r="O217" s="284"/>
      <c r="P217" s="285"/>
      <c r="Q217" s="285"/>
      <c r="R217" s="285">
        <v>2</v>
      </c>
      <c r="S217" s="285"/>
      <c r="T217" s="285">
        <v>2</v>
      </c>
      <c r="U217" s="285"/>
      <c r="V217" s="285"/>
      <c r="W217" s="285">
        <v>3</v>
      </c>
      <c r="X217" s="285">
        <v>30</v>
      </c>
      <c r="Y217" s="285"/>
      <c r="Z217" s="285">
        <v>1</v>
      </c>
      <c r="AA217" s="285"/>
      <c r="AB217" s="285"/>
      <c r="AC217" s="285"/>
      <c r="AD217" s="285"/>
      <c r="AE217" s="285">
        <v>28</v>
      </c>
      <c r="AF217" s="285"/>
      <c r="AG217" s="285"/>
      <c r="AH217" s="286"/>
      <c r="AI217" s="286"/>
      <c r="AJ217" s="286">
        <v>3</v>
      </c>
      <c r="AK217" s="286"/>
      <c r="AL217" s="286">
        <v>4</v>
      </c>
      <c r="AM217" s="286"/>
      <c r="AN217" s="286"/>
      <c r="AO217" s="286">
        <v>2</v>
      </c>
      <c r="AP217" s="286">
        <v>6</v>
      </c>
      <c r="AQ217" s="286">
        <v>1</v>
      </c>
      <c r="AR217" s="286"/>
      <c r="AS217" s="286"/>
      <c r="AT217" s="286"/>
      <c r="AU217" s="286"/>
      <c r="AV217" s="286"/>
      <c r="AW217" s="286">
        <v>27</v>
      </c>
      <c r="AX217" s="286"/>
      <c r="AY217" s="286"/>
      <c r="AZ217" s="286"/>
      <c r="BA217" s="286"/>
      <c r="BB217" s="286">
        <v>3</v>
      </c>
      <c r="BC217" s="286"/>
      <c r="BD217" s="286">
        <v>5</v>
      </c>
      <c r="BE217" s="286"/>
      <c r="BF217" s="286">
        <v>1</v>
      </c>
      <c r="BG217" s="286">
        <v>2</v>
      </c>
      <c r="BH217" s="286">
        <v>6</v>
      </c>
      <c r="BI217" s="286">
        <v>1</v>
      </c>
      <c r="BJ217" s="286"/>
      <c r="BK217" s="286"/>
      <c r="BL217" s="286"/>
      <c r="BM217" s="286"/>
      <c r="BN217" s="286">
        <v>5</v>
      </c>
      <c r="BO217" s="286"/>
      <c r="BP217" s="286"/>
      <c r="BQ217" s="286"/>
      <c r="BR217" s="286"/>
      <c r="BS217" s="286">
        <v>3</v>
      </c>
      <c r="BT217" s="286"/>
      <c r="BU217" s="286">
        <v>4</v>
      </c>
      <c r="BV217" s="286"/>
      <c r="BW217" s="286">
        <v>1</v>
      </c>
      <c r="BX217" s="286"/>
      <c r="BY217" s="286">
        <v>7</v>
      </c>
      <c r="BZ217" s="286"/>
      <c r="CA217" s="286">
        <v>1</v>
      </c>
      <c r="CB217" s="286"/>
      <c r="CC217" s="286"/>
      <c r="CD217" s="286"/>
      <c r="CE217" s="286"/>
      <c r="CF217" s="286">
        <v>1</v>
      </c>
      <c r="CG217" s="286"/>
      <c r="CH217" s="286">
        <v>2</v>
      </c>
      <c r="CI217" s="286"/>
      <c r="CJ217" s="286"/>
      <c r="CK217" s="286"/>
      <c r="CL217" s="286"/>
      <c r="CM217" s="143">
        <f t="shared" si="51"/>
        <v>0</v>
      </c>
      <c r="CN217" s="143">
        <f t="shared" si="52"/>
        <v>0</v>
      </c>
      <c r="CO217" s="143">
        <f t="shared" si="53"/>
        <v>11</v>
      </c>
      <c r="CP217" s="143">
        <f t="shared" si="53"/>
        <v>0</v>
      </c>
      <c r="CQ217" s="143">
        <f t="shared" si="54"/>
        <v>17</v>
      </c>
      <c r="CR217" s="143">
        <f t="shared" si="55"/>
        <v>0</v>
      </c>
      <c r="CS217" s="143">
        <f t="shared" si="56"/>
        <v>2</v>
      </c>
      <c r="CT217" s="143">
        <f t="shared" si="57"/>
        <v>7</v>
      </c>
      <c r="CU217" s="143">
        <f t="shared" si="58"/>
        <v>58</v>
      </c>
      <c r="CV217" s="143">
        <f t="shared" si="59"/>
        <v>0</v>
      </c>
      <c r="CW217" s="143">
        <f t="shared" si="60"/>
        <v>6</v>
      </c>
      <c r="CX217" s="143">
        <f t="shared" si="61"/>
        <v>0</v>
      </c>
      <c r="CY217" s="143">
        <f t="shared" si="61"/>
        <v>0</v>
      </c>
      <c r="CZ217" s="143">
        <f t="shared" si="62"/>
        <v>0</v>
      </c>
      <c r="DA217" s="143">
        <f t="shared" si="63"/>
        <v>0</v>
      </c>
      <c r="DB217" s="143">
        <f t="shared" si="64"/>
        <v>0</v>
      </c>
      <c r="DC217" s="143">
        <f t="shared" si="65"/>
        <v>70</v>
      </c>
      <c r="DD217" s="143">
        <f t="shared" si="66"/>
        <v>0</v>
      </c>
      <c r="DE217" s="201">
        <f t="shared" si="67"/>
        <v>0</v>
      </c>
    </row>
    <row r="218" spans="1:109" x14ac:dyDescent="0.3">
      <c r="A218" s="19" t="s">
        <v>415</v>
      </c>
      <c r="B218" s="16" t="s">
        <v>513</v>
      </c>
      <c r="C218" s="283"/>
      <c r="D218" s="284"/>
      <c r="E218" s="284"/>
      <c r="F218" s="284">
        <v>1</v>
      </c>
      <c r="G218" s="284"/>
      <c r="H218" s="284"/>
      <c r="I218" s="284">
        <v>1</v>
      </c>
      <c r="J218" s="284"/>
      <c r="K218" s="284">
        <v>1</v>
      </c>
      <c r="L218" s="284"/>
      <c r="M218" s="284">
        <v>1</v>
      </c>
      <c r="N218" s="284"/>
      <c r="O218" s="284"/>
      <c r="P218" s="285"/>
      <c r="Q218" s="285"/>
      <c r="R218" s="285"/>
      <c r="S218" s="285"/>
      <c r="T218" s="285">
        <v>1</v>
      </c>
      <c r="U218" s="285"/>
      <c r="V218" s="285"/>
      <c r="W218" s="285">
        <v>1</v>
      </c>
      <c r="X218" s="285">
        <v>4</v>
      </c>
      <c r="Y218" s="285"/>
      <c r="Z218" s="285"/>
      <c r="AA218" s="285"/>
      <c r="AB218" s="285"/>
      <c r="AC218" s="285"/>
      <c r="AD218" s="285"/>
      <c r="AE218" s="285">
        <v>4</v>
      </c>
      <c r="AF218" s="285"/>
      <c r="AG218" s="285"/>
      <c r="AH218" s="286"/>
      <c r="AI218" s="286"/>
      <c r="AJ218" s="286"/>
      <c r="AK218" s="286"/>
      <c r="AL218" s="286">
        <v>2</v>
      </c>
      <c r="AM218" s="286"/>
      <c r="AN218" s="286"/>
      <c r="AO218" s="286"/>
      <c r="AP218" s="286">
        <v>1</v>
      </c>
      <c r="AQ218" s="286"/>
      <c r="AR218" s="286"/>
      <c r="AS218" s="286"/>
      <c r="AT218" s="286"/>
      <c r="AU218" s="286"/>
      <c r="AV218" s="286"/>
      <c r="AW218" s="286">
        <v>3</v>
      </c>
      <c r="AX218" s="286"/>
      <c r="AY218" s="286"/>
      <c r="AZ218" s="286"/>
      <c r="BA218" s="286"/>
      <c r="BB218" s="286"/>
      <c r="BC218" s="286"/>
      <c r="BD218" s="286">
        <v>2</v>
      </c>
      <c r="BE218" s="286"/>
      <c r="BF218" s="286"/>
      <c r="BG218" s="286"/>
      <c r="BH218" s="286">
        <v>1</v>
      </c>
      <c r="BI218" s="286"/>
      <c r="BJ218" s="286"/>
      <c r="BK218" s="286"/>
      <c r="BL218" s="286"/>
      <c r="BM218" s="286"/>
      <c r="BN218" s="286"/>
      <c r="BO218" s="286"/>
      <c r="BP218" s="286"/>
      <c r="BQ218" s="286"/>
      <c r="BR218" s="286"/>
      <c r="BS218" s="286"/>
      <c r="BT218" s="286"/>
      <c r="BU218" s="286">
        <v>2</v>
      </c>
      <c r="BV218" s="286"/>
      <c r="BW218" s="286"/>
      <c r="BX218" s="286"/>
      <c r="BY218" s="286">
        <v>1</v>
      </c>
      <c r="BZ218" s="286"/>
      <c r="CA218" s="286"/>
      <c r="CB218" s="286"/>
      <c r="CC218" s="286"/>
      <c r="CD218" s="286"/>
      <c r="CE218" s="286"/>
      <c r="CF218" s="286"/>
      <c r="CG218" s="286"/>
      <c r="CH218" s="286"/>
      <c r="CI218" s="286"/>
      <c r="CJ218" s="286"/>
      <c r="CK218" s="286"/>
      <c r="CL218" s="286"/>
      <c r="CM218" s="143">
        <f t="shared" si="51"/>
        <v>0</v>
      </c>
      <c r="CN218" s="143">
        <f t="shared" si="52"/>
        <v>0</v>
      </c>
      <c r="CO218" s="143">
        <f t="shared" si="53"/>
        <v>0</v>
      </c>
      <c r="CP218" s="143">
        <f t="shared" si="53"/>
        <v>0</v>
      </c>
      <c r="CQ218" s="143">
        <f t="shared" si="54"/>
        <v>8</v>
      </c>
      <c r="CR218" s="143">
        <f t="shared" si="55"/>
        <v>0</v>
      </c>
      <c r="CS218" s="143">
        <f t="shared" si="56"/>
        <v>0</v>
      </c>
      <c r="CT218" s="143">
        <f t="shared" si="57"/>
        <v>1</v>
      </c>
      <c r="CU218" s="143">
        <f t="shared" si="58"/>
        <v>8</v>
      </c>
      <c r="CV218" s="143">
        <f t="shared" si="59"/>
        <v>0</v>
      </c>
      <c r="CW218" s="143">
        <f t="shared" si="60"/>
        <v>1</v>
      </c>
      <c r="CX218" s="143">
        <f t="shared" si="61"/>
        <v>0</v>
      </c>
      <c r="CY218" s="143">
        <f t="shared" si="61"/>
        <v>0</v>
      </c>
      <c r="CZ218" s="143">
        <f t="shared" si="62"/>
        <v>0</v>
      </c>
      <c r="DA218" s="143">
        <f t="shared" si="63"/>
        <v>0</v>
      </c>
      <c r="DB218" s="143">
        <f t="shared" si="64"/>
        <v>0</v>
      </c>
      <c r="DC218" s="143">
        <f t="shared" si="65"/>
        <v>8</v>
      </c>
      <c r="DD218" s="143">
        <f t="shared" si="66"/>
        <v>0</v>
      </c>
      <c r="DE218" s="201">
        <f t="shared" si="67"/>
        <v>0</v>
      </c>
    </row>
    <row r="219" spans="1:109" x14ac:dyDescent="0.3">
      <c r="A219" s="19" t="s">
        <v>515</v>
      </c>
      <c r="B219" s="16" t="s">
        <v>519</v>
      </c>
      <c r="C219" s="283">
        <v>23</v>
      </c>
      <c r="D219" s="284"/>
      <c r="E219" s="284">
        <v>47</v>
      </c>
      <c r="F219" s="284">
        <v>46</v>
      </c>
      <c r="G219" s="284"/>
      <c r="H219" s="284">
        <v>1</v>
      </c>
      <c r="I219" s="284">
        <v>176</v>
      </c>
      <c r="J219" s="284"/>
      <c r="K219" s="284">
        <v>91</v>
      </c>
      <c r="L219" s="284"/>
      <c r="M219" s="284">
        <v>26</v>
      </c>
      <c r="N219" s="284"/>
      <c r="O219" s="284">
        <v>2</v>
      </c>
      <c r="P219" s="285">
        <v>13</v>
      </c>
      <c r="Q219" s="285"/>
      <c r="R219" s="285"/>
      <c r="S219" s="285">
        <v>39</v>
      </c>
      <c r="T219" s="285">
        <v>85</v>
      </c>
      <c r="U219" s="285"/>
      <c r="V219" s="285"/>
      <c r="W219" s="285">
        <v>31</v>
      </c>
      <c r="X219" s="285">
        <v>486</v>
      </c>
      <c r="Y219" s="285"/>
      <c r="Z219" s="285">
        <v>154</v>
      </c>
      <c r="AA219" s="285"/>
      <c r="AB219" s="285"/>
      <c r="AC219" s="285">
        <v>1</v>
      </c>
      <c r="AD219" s="285">
        <v>2</v>
      </c>
      <c r="AE219" s="285">
        <v>82</v>
      </c>
      <c r="AF219" s="285"/>
      <c r="AG219" s="285">
        <v>2</v>
      </c>
      <c r="AH219" s="286">
        <v>14</v>
      </c>
      <c r="AI219" s="286"/>
      <c r="AJ219" s="286"/>
      <c r="AK219" s="286">
        <v>130</v>
      </c>
      <c r="AL219" s="286">
        <v>121</v>
      </c>
      <c r="AM219" s="286">
        <v>1</v>
      </c>
      <c r="AN219" s="286"/>
      <c r="AO219" s="286">
        <v>38</v>
      </c>
      <c r="AP219" s="286">
        <v>190</v>
      </c>
      <c r="AQ219" s="286">
        <v>178</v>
      </c>
      <c r="AR219" s="286"/>
      <c r="AS219" s="286"/>
      <c r="AT219" s="286">
        <v>1</v>
      </c>
      <c r="AU219" s="286">
        <v>1</v>
      </c>
      <c r="AV219" s="286"/>
      <c r="AW219" s="286">
        <v>105</v>
      </c>
      <c r="AX219" s="286"/>
      <c r="AY219" s="286"/>
      <c r="AZ219" s="286">
        <v>25</v>
      </c>
      <c r="BA219" s="286"/>
      <c r="BB219" s="286"/>
      <c r="BC219" s="286">
        <v>131</v>
      </c>
      <c r="BD219" s="286">
        <v>100</v>
      </c>
      <c r="BE219" s="286">
        <v>1</v>
      </c>
      <c r="BF219" s="286">
        <v>1</v>
      </c>
      <c r="BG219" s="286">
        <v>27</v>
      </c>
      <c r="BH219" s="286">
        <v>185</v>
      </c>
      <c r="BI219" s="286">
        <v>180</v>
      </c>
      <c r="BJ219" s="286"/>
      <c r="BK219" s="286"/>
      <c r="BL219" s="286">
        <v>1</v>
      </c>
      <c r="BM219" s="286">
        <v>1</v>
      </c>
      <c r="BN219" s="286">
        <v>109</v>
      </c>
      <c r="BO219" s="286"/>
      <c r="BP219" s="286"/>
      <c r="BQ219" s="286">
        <v>13</v>
      </c>
      <c r="BR219" s="286"/>
      <c r="BS219" s="286"/>
      <c r="BT219" s="286">
        <v>113</v>
      </c>
      <c r="BU219" s="286">
        <v>94</v>
      </c>
      <c r="BV219" s="286">
        <v>13</v>
      </c>
      <c r="BW219" s="286">
        <v>1</v>
      </c>
      <c r="BX219" s="286">
        <v>31</v>
      </c>
      <c r="BY219" s="286">
        <v>115</v>
      </c>
      <c r="BZ219" s="286">
        <v>1</v>
      </c>
      <c r="CA219" s="286">
        <v>214</v>
      </c>
      <c r="CB219" s="286">
        <v>1</v>
      </c>
      <c r="CC219" s="286"/>
      <c r="CD219" s="286">
        <v>1</v>
      </c>
      <c r="CE219" s="286"/>
      <c r="CF219" s="286">
        <v>3</v>
      </c>
      <c r="CG219" s="286"/>
      <c r="CH219" s="286">
        <v>209</v>
      </c>
      <c r="CI219" s="286"/>
      <c r="CJ219" s="286"/>
      <c r="CK219" s="286"/>
      <c r="CL219" s="286"/>
      <c r="CM219" s="143">
        <f t="shared" si="51"/>
        <v>88</v>
      </c>
      <c r="CN219" s="143">
        <f t="shared" si="52"/>
        <v>0</v>
      </c>
      <c r="CO219" s="143">
        <f t="shared" si="53"/>
        <v>0</v>
      </c>
      <c r="CP219" s="143">
        <f t="shared" si="53"/>
        <v>460</v>
      </c>
      <c r="CQ219" s="143">
        <f t="shared" si="54"/>
        <v>446</v>
      </c>
      <c r="CR219" s="143">
        <f t="shared" si="55"/>
        <v>2</v>
      </c>
      <c r="CS219" s="143">
        <f t="shared" si="56"/>
        <v>3</v>
      </c>
      <c r="CT219" s="143">
        <f t="shared" si="57"/>
        <v>96</v>
      </c>
      <c r="CU219" s="143">
        <f t="shared" si="58"/>
        <v>1152</v>
      </c>
      <c r="CV219" s="143">
        <f t="shared" si="59"/>
        <v>0</v>
      </c>
      <c r="CW219" s="143">
        <f t="shared" si="60"/>
        <v>818</v>
      </c>
      <c r="CX219" s="143">
        <f t="shared" si="61"/>
        <v>0</v>
      </c>
      <c r="CY219" s="143">
        <f t="shared" si="61"/>
        <v>0</v>
      </c>
      <c r="CZ219" s="143">
        <f t="shared" si="62"/>
        <v>4</v>
      </c>
      <c r="DA219" s="143">
        <f t="shared" si="63"/>
        <v>4</v>
      </c>
      <c r="DB219" s="143">
        <f t="shared" si="64"/>
        <v>0</v>
      </c>
      <c r="DC219" s="143">
        <f t="shared" si="65"/>
        <v>531</v>
      </c>
      <c r="DD219" s="143">
        <f t="shared" si="66"/>
        <v>0</v>
      </c>
      <c r="DE219" s="201">
        <f t="shared" si="67"/>
        <v>4</v>
      </c>
    </row>
    <row r="220" spans="1:109" x14ac:dyDescent="0.3">
      <c r="A220" s="19" t="s">
        <v>515</v>
      </c>
      <c r="B220" s="16" t="s">
        <v>520</v>
      </c>
      <c r="C220" s="283">
        <v>10</v>
      </c>
      <c r="D220" s="284"/>
      <c r="E220" s="284">
        <v>13</v>
      </c>
      <c r="F220" s="284">
        <v>5</v>
      </c>
      <c r="G220" s="284"/>
      <c r="H220" s="284">
        <v>1</v>
      </c>
      <c r="I220" s="284">
        <v>17</v>
      </c>
      <c r="J220" s="284"/>
      <c r="K220" s="284">
        <v>21</v>
      </c>
      <c r="L220" s="284"/>
      <c r="M220" s="284">
        <v>9</v>
      </c>
      <c r="N220" s="284"/>
      <c r="O220" s="284"/>
      <c r="P220" s="285">
        <v>10</v>
      </c>
      <c r="Q220" s="285"/>
      <c r="R220" s="285"/>
      <c r="S220" s="285">
        <v>14</v>
      </c>
      <c r="T220" s="285">
        <v>6</v>
      </c>
      <c r="U220" s="285"/>
      <c r="V220" s="285"/>
      <c r="W220" s="285">
        <v>1</v>
      </c>
      <c r="X220" s="285">
        <v>17</v>
      </c>
      <c r="Y220" s="285"/>
      <c r="Z220" s="285">
        <v>122</v>
      </c>
      <c r="AA220" s="285"/>
      <c r="AB220" s="285"/>
      <c r="AC220" s="285"/>
      <c r="AD220" s="285"/>
      <c r="AE220" s="285">
        <v>11</v>
      </c>
      <c r="AF220" s="285"/>
      <c r="AG220" s="285"/>
      <c r="AH220" s="286">
        <v>43</v>
      </c>
      <c r="AI220" s="286"/>
      <c r="AJ220" s="286"/>
      <c r="AK220" s="286">
        <v>11</v>
      </c>
      <c r="AL220" s="286">
        <v>25</v>
      </c>
      <c r="AM220" s="286"/>
      <c r="AN220" s="286"/>
      <c r="AO220" s="286">
        <v>2</v>
      </c>
      <c r="AP220" s="286">
        <v>21</v>
      </c>
      <c r="AQ220" s="286">
        <v>123</v>
      </c>
      <c r="AR220" s="286"/>
      <c r="AS220" s="286"/>
      <c r="AT220" s="286"/>
      <c r="AU220" s="286"/>
      <c r="AV220" s="286"/>
      <c r="AW220" s="286">
        <v>10</v>
      </c>
      <c r="AX220" s="286"/>
      <c r="AY220" s="286"/>
      <c r="AZ220" s="286">
        <v>187</v>
      </c>
      <c r="BA220" s="286"/>
      <c r="BB220" s="286"/>
      <c r="BC220" s="286">
        <v>11</v>
      </c>
      <c r="BD220" s="286">
        <v>25</v>
      </c>
      <c r="BE220" s="286"/>
      <c r="BF220" s="286"/>
      <c r="BG220" s="286">
        <v>2</v>
      </c>
      <c r="BH220" s="286">
        <v>18</v>
      </c>
      <c r="BI220" s="286">
        <v>123</v>
      </c>
      <c r="BJ220" s="286"/>
      <c r="BK220" s="286"/>
      <c r="BL220" s="286"/>
      <c r="BM220" s="286"/>
      <c r="BN220" s="286">
        <v>20</v>
      </c>
      <c r="BO220" s="286"/>
      <c r="BP220" s="286"/>
      <c r="BQ220" s="286">
        <v>95</v>
      </c>
      <c r="BR220" s="286"/>
      <c r="BS220" s="286"/>
      <c r="BT220" s="286"/>
      <c r="BU220" s="286">
        <v>2</v>
      </c>
      <c r="BV220" s="286"/>
      <c r="BW220" s="286"/>
      <c r="BX220" s="286">
        <v>5</v>
      </c>
      <c r="BY220" s="286">
        <v>20</v>
      </c>
      <c r="BZ220" s="286"/>
      <c r="CA220" s="286">
        <v>151</v>
      </c>
      <c r="CB220" s="286"/>
      <c r="CC220" s="286"/>
      <c r="CD220" s="286"/>
      <c r="CE220" s="286"/>
      <c r="CF220" s="286"/>
      <c r="CG220" s="286"/>
      <c r="CH220" s="286">
        <v>20</v>
      </c>
      <c r="CI220" s="286"/>
      <c r="CJ220" s="286"/>
      <c r="CK220" s="286"/>
      <c r="CL220" s="286"/>
      <c r="CM220" s="143">
        <f t="shared" si="51"/>
        <v>345</v>
      </c>
      <c r="CN220" s="143">
        <f t="shared" si="52"/>
        <v>0</v>
      </c>
      <c r="CO220" s="143">
        <f t="shared" si="53"/>
        <v>0</v>
      </c>
      <c r="CP220" s="143">
        <f t="shared" si="53"/>
        <v>49</v>
      </c>
      <c r="CQ220" s="143">
        <f t="shared" si="54"/>
        <v>63</v>
      </c>
      <c r="CR220" s="143">
        <f t="shared" si="55"/>
        <v>0</v>
      </c>
      <c r="CS220" s="143">
        <f t="shared" si="56"/>
        <v>1</v>
      </c>
      <c r="CT220" s="143">
        <f t="shared" si="57"/>
        <v>5</v>
      </c>
      <c r="CU220" s="143">
        <f t="shared" si="58"/>
        <v>93</v>
      </c>
      <c r="CV220" s="143">
        <f t="shared" si="59"/>
        <v>0</v>
      </c>
      <c r="CW220" s="143">
        <f t="shared" si="60"/>
        <v>540</v>
      </c>
      <c r="CX220" s="143">
        <f t="shared" si="61"/>
        <v>0</v>
      </c>
      <c r="CY220" s="143">
        <f t="shared" si="61"/>
        <v>0</v>
      </c>
      <c r="CZ220" s="143">
        <f t="shared" si="62"/>
        <v>0</v>
      </c>
      <c r="DA220" s="143">
        <f t="shared" si="63"/>
        <v>0</v>
      </c>
      <c r="DB220" s="143">
        <f t="shared" si="64"/>
        <v>0</v>
      </c>
      <c r="DC220" s="143">
        <f t="shared" si="65"/>
        <v>70</v>
      </c>
      <c r="DD220" s="143">
        <f t="shared" si="66"/>
        <v>0</v>
      </c>
      <c r="DE220" s="201">
        <f t="shared" si="67"/>
        <v>0</v>
      </c>
    </row>
    <row r="221" spans="1:109" x14ac:dyDescent="0.3">
      <c r="A221" s="19" t="s">
        <v>515</v>
      </c>
      <c r="B221" s="16" t="s">
        <v>522</v>
      </c>
      <c r="C221" s="283"/>
      <c r="D221" s="284"/>
      <c r="E221" s="284">
        <v>11</v>
      </c>
      <c r="F221" s="284">
        <v>134</v>
      </c>
      <c r="G221" s="284"/>
      <c r="H221" s="284">
        <v>4</v>
      </c>
      <c r="I221" s="284">
        <v>128</v>
      </c>
      <c r="J221" s="284"/>
      <c r="K221" s="284">
        <v>121</v>
      </c>
      <c r="L221" s="284"/>
      <c r="M221" s="284">
        <v>1</v>
      </c>
      <c r="N221" s="284"/>
      <c r="O221" s="284"/>
      <c r="P221" s="285"/>
      <c r="Q221" s="285"/>
      <c r="R221" s="285"/>
      <c r="S221" s="285">
        <v>11</v>
      </c>
      <c r="T221" s="285">
        <v>138</v>
      </c>
      <c r="U221" s="285"/>
      <c r="V221" s="285"/>
      <c r="W221" s="285">
        <v>1</v>
      </c>
      <c r="X221" s="285">
        <v>128</v>
      </c>
      <c r="Y221" s="285"/>
      <c r="Z221" s="285"/>
      <c r="AA221" s="285"/>
      <c r="AB221" s="285"/>
      <c r="AC221" s="285">
        <v>1</v>
      </c>
      <c r="AD221" s="285"/>
      <c r="AE221" s="285">
        <v>1</v>
      </c>
      <c r="AF221" s="285"/>
      <c r="AG221" s="285"/>
      <c r="AH221" s="286">
        <v>11</v>
      </c>
      <c r="AI221" s="286"/>
      <c r="AJ221" s="286"/>
      <c r="AK221" s="286">
        <v>17</v>
      </c>
      <c r="AL221" s="286">
        <v>172</v>
      </c>
      <c r="AM221" s="286"/>
      <c r="AN221" s="286"/>
      <c r="AO221" s="286">
        <v>2</v>
      </c>
      <c r="AP221" s="286">
        <v>130</v>
      </c>
      <c r="AQ221" s="286"/>
      <c r="AR221" s="286"/>
      <c r="AS221" s="286"/>
      <c r="AT221" s="286">
        <v>1</v>
      </c>
      <c r="AU221" s="286"/>
      <c r="AV221" s="286"/>
      <c r="AW221" s="286"/>
      <c r="AX221" s="286"/>
      <c r="AY221" s="286"/>
      <c r="AZ221" s="286">
        <v>21</v>
      </c>
      <c r="BA221" s="286"/>
      <c r="BB221" s="286"/>
      <c r="BC221" s="286">
        <v>17</v>
      </c>
      <c r="BD221" s="286">
        <v>167</v>
      </c>
      <c r="BE221" s="286"/>
      <c r="BF221" s="286"/>
      <c r="BG221" s="286">
        <v>2</v>
      </c>
      <c r="BH221" s="286">
        <v>129</v>
      </c>
      <c r="BI221" s="286"/>
      <c r="BJ221" s="286"/>
      <c r="BK221" s="286"/>
      <c r="BL221" s="286"/>
      <c r="BM221" s="286"/>
      <c r="BN221" s="286">
        <v>1</v>
      </c>
      <c r="BO221" s="286"/>
      <c r="BP221" s="286"/>
      <c r="BQ221" s="286">
        <v>69</v>
      </c>
      <c r="BR221" s="286"/>
      <c r="BS221" s="286"/>
      <c r="BT221" s="286"/>
      <c r="BU221" s="286">
        <v>113</v>
      </c>
      <c r="BV221" s="286"/>
      <c r="BW221" s="286">
        <v>19</v>
      </c>
      <c r="BX221" s="286">
        <v>392</v>
      </c>
      <c r="BY221" s="286">
        <v>68</v>
      </c>
      <c r="BZ221" s="286"/>
      <c r="CA221" s="286"/>
      <c r="CB221" s="286"/>
      <c r="CC221" s="286"/>
      <c r="CD221" s="286"/>
      <c r="CE221" s="286"/>
      <c r="CF221" s="286"/>
      <c r="CG221" s="286"/>
      <c r="CH221" s="286">
        <v>52</v>
      </c>
      <c r="CI221" s="286"/>
      <c r="CJ221" s="286"/>
      <c r="CK221" s="286"/>
      <c r="CL221" s="286">
        <v>320</v>
      </c>
      <c r="CM221" s="143">
        <f t="shared" si="51"/>
        <v>101</v>
      </c>
      <c r="CN221" s="143">
        <f t="shared" si="52"/>
        <v>0</v>
      </c>
      <c r="CO221" s="143">
        <f t="shared" si="53"/>
        <v>0</v>
      </c>
      <c r="CP221" s="143">
        <f t="shared" si="53"/>
        <v>56</v>
      </c>
      <c r="CQ221" s="143">
        <f t="shared" si="54"/>
        <v>724</v>
      </c>
      <c r="CR221" s="143">
        <f t="shared" si="55"/>
        <v>0</v>
      </c>
      <c r="CS221" s="143">
        <f t="shared" si="56"/>
        <v>23</v>
      </c>
      <c r="CT221" s="143">
        <f t="shared" si="57"/>
        <v>5</v>
      </c>
      <c r="CU221" s="143">
        <f t="shared" si="58"/>
        <v>583</v>
      </c>
      <c r="CV221" s="143">
        <f t="shared" si="59"/>
        <v>0</v>
      </c>
      <c r="CW221" s="143">
        <f t="shared" si="60"/>
        <v>121</v>
      </c>
      <c r="CX221" s="143">
        <f t="shared" si="61"/>
        <v>0</v>
      </c>
      <c r="CY221" s="143">
        <f t="shared" si="61"/>
        <v>0</v>
      </c>
      <c r="CZ221" s="143">
        <f t="shared" si="62"/>
        <v>2</v>
      </c>
      <c r="DA221" s="143">
        <f t="shared" si="63"/>
        <v>0</v>
      </c>
      <c r="DB221" s="143">
        <f t="shared" si="64"/>
        <v>0</v>
      </c>
      <c r="DC221" s="143">
        <f t="shared" si="65"/>
        <v>55</v>
      </c>
      <c r="DD221" s="143">
        <f t="shared" si="66"/>
        <v>0</v>
      </c>
      <c r="DE221" s="201">
        <f t="shared" si="67"/>
        <v>320</v>
      </c>
    </row>
    <row r="222" spans="1:109" x14ac:dyDescent="0.3">
      <c r="A222" s="19" t="s">
        <v>515</v>
      </c>
      <c r="B222" s="16" t="s">
        <v>524</v>
      </c>
      <c r="C222" s="283">
        <v>377</v>
      </c>
      <c r="D222" s="284"/>
      <c r="E222" s="284">
        <v>72</v>
      </c>
      <c r="F222" s="284">
        <v>40</v>
      </c>
      <c r="G222" s="284"/>
      <c r="H222" s="284"/>
      <c r="I222" s="284">
        <v>297</v>
      </c>
      <c r="J222" s="284"/>
      <c r="K222" s="284">
        <v>351</v>
      </c>
      <c r="L222" s="284"/>
      <c r="M222" s="284">
        <v>5</v>
      </c>
      <c r="N222" s="284">
        <v>2</v>
      </c>
      <c r="O222" s="284">
        <v>143</v>
      </c>
      <c r="P222" s="285">
        <v>6</v>
      </c>
      <c r="Q222" s="285"/>
      <c r="R222" s="285"/>
      <c r="S222" s="285">
        <v>19</v>
      </c>
      <c r="T222" s="285">
        <v>63</v>
      </c>
      <c r="U222" s="285"/>
      <c r="V222" s="285"/>
      <c r="W222" s="285">
        <v>25</v>
      </c>
      <c r="X222" s="285">
        <v>852</v>
      </c>
      <c r="Y222" s="285"/>
      <c r="Z222" s="285">
        <v>241</v>
      </c>
      <c r="AA222" s="285"/>
      <c r="AB222" s="285"/>
      <c r="AC222" s="285"/>
      <c r="AD222" s="285"/>
      <c r="AE222" s="285">
        <v>39</v>
      </c>
      <c r="AF222" s="285"/>
      <c r="AG222" s="285">
        <v>7</v>
      </c>
      <c r="AH222" s="286"/>
      <c r="AI222" s="286"/>
      <c r="AJ222" s="286"/>
      <c r="AK222" s="286">
        <v>202</v>
      </c>
      <c r="AL222" s="286">
        <v>103</v>
      </c>
      <c r="AM222" s="286"/>
      <c r="AN222" s="286"/>
      <c r="AO222" s="286">
        <v>32</v>
      </c>
      <c r="AP222" s="286">
        <v>541</v>
      </c>
      <c r="AQ222" s="286">
        <v>279</v>
      </c>
      <c r="AR222" s="286"/>
      <c r="AS222" s="286"/>
      <c r="AT222" s="286"/>
      <c r="AU222" s="286"/>
      <c r="AV222" s="286"/>
      <c r="AW222" s="286">
        <v>38</v>
      </c>
      <c r="AX222" s="286"/>
      <c r="AY222" s="286"/>
      <c r="AZ222" s="286">
        <v>19</v>
      </c>
      <c r="BA222" s="286"/>
      <c r="BB222" s="286"/>
      <c r="BC222" s="286">
        <v>220</v>
      </c>
      <c r="BD222" s="286">
        <v>93</v>
      </c>
      <c r="BE222" s="286"/>
      <c r="BF222" s="286"/>
      <c r="BG222" s="286">
        <v>23</v>
      </c>
      <c r="BH222" s="286">
        <v>494</v>
      </c>
      <c r="BI222" s="286">
        <v>323</v>
      </c>
      <c r="BJ222" s="286"/>
      <c r="BK222" s="286"/>
      <c r="BL222" s="286"/>
      <c r="BM222" s="286"/>
      <c r="BN222" s="286">
        <v>36</v>
      </c>
      <c r="BO222" s="286"/>
      <c r="BP222" s="286"/>
      <c r="BQ222" s="286"/>
      <c r="BR222" s="286"/>
      <c r="BS222" s="286"/>
      <c r="BT222" s="286">
        <v>184</v>
      </c>
      <c r="BU222" s="286">
        <v>34</v>
      </c>
      <c r="BV222" s="286"/>
      <c r="BW222" s="286"/>
      <c r="BX222" s="286">
        <v>27</v>
      </c>
      <c r="BY222" s="286">
        <v>873</v>
      </c>
      <c r="BZ222" s="286">
        <v>68</v>
      </c>
      <c r="CA222" s="286">
        <v>301</v>
      </c>
      <c r="CB222" s="286"/>
      <c r="CC222" s="286"/>
      <c r="CD222" s="286"/>
      <c r="CE222" s="286"/>
      <c r="CF222" s="286"/>
      <c r="CG222" s="286"/>
      <c r="CH222" s="286">
        <v>50</v>
      </c>
      <c r="CI222" s="286"/>
      <c r="CJ222" s="286"/>
      <c r="CK222" s="286"/>
      <c r="CL222" s="286"/>
      <c r="CM222" s="143">
        <f t="shared" si="51"/>
        <v>402</v>
      </c>
      <c r="CN222" s="143">
        <f t="shared" si="52"/>
        <v>0</v>
      </c>
      <c r="CO222" s="143">
        <f t="shared" si="53"/>
        <v>0</v>
      </c>
      <c r="CP222" s="143">
        <f t="shared" si="53"/>
        <v>697</v>
      </c>
      <c r="CQ222" s="143">
        <f t="shared" si="54"/>
        <v>333</v>
      </c>
      <c r="CR222" s="143">
        <f t="shared" si="55"/>
        <v>0</v>
      </c>
      <c r="CS222" s="143">
        <f t="shared" si="56"/>
        <v>0</v>
      </c>
      <c r="CT222" s="143">
        <f t="shared" si="57"/>
        <v>80</v>
      </c>
      <c r="CU222" s="143">
        <f t="shared" si="58"/>
        <v>3057</v>
      </c>
      <c r="CV222" s="143">
        <f t="shared" si="59"/>
        <v>0</v>
      </c>
      <c r="CW222" s="143">
        <f t="shared" si="60"/>
        <v>1563</v>
      </c>
      <c r="CX222" s="143">
        <f t="shared" si="61"/>
        <v>0</v>
      </c>
      <c r="CY222" s="143">
        <f t="shared" si="61"/>
        <v>0</v>
      </c>
      <c r="CZ222" s="143">
        <f t="shared" si="62"/>
        <v>0</v>
      </c>
      <c r="DA222" s="143">
        <f t="shared" si="63"/>
        <v>0</v>
      </c>
      <c r="DB222" s="143">
        <f t="shared" si="64"/>
        <v>0</v>
      </c>
      <c r="DC222" s="143">
        <f t="shared" si="65"/>
        <v>168</v>
      </c>
      <c r="DD222" s="143">
        <f t="shared" si="66"/>
        <v>2</v>
      </c>
      <c r="DE222" s="201">
        <f t="shared" si="67"/>
        <v>150</v>
      </c>
    </row>
    <row r="223" spans="1:109" x14ac:dyDescent="0.3">
      <c r="A223" s="19" t="s">
        <v>515</v>
      </c>
      <c r="B223" s="16" t="s">
        <v>526</v>
      </c>
      <c r="C223" s="283"/>
      <c r="D223" s="284"/>
      <c r="E223" s="284">
        <v>22</v>
      </c>
      <c r="F223" s="284">
        <v>1</v>
      </c>
      <c r="G223" s="284"/>
      <c r="H223" s="284">
        <v>1</v>
      </c>
      <c r="I223" s="284">
        <v>7</v>
      </c>
      <c r="J223" s="284"/>
      <c r="K223" s="284">
        <v>1</v>
      </c>
      <c r="L223" s="284"/>
      <c r="M223" s="284"/>
      <c r="N223" s="284"/>
      <c r="O223" s="284"/>
      <c r="P223" s="285"/>
      <c r="Q223" s="285"/>
      <c r="R223" s="285"/>
      <c r="S223" s="285">
        <v>22</v>
      </c>
      <c r="T223" s="285">
        <v>3</v>
      </c>
      <c r="U223" s="285"/>
      <c r="V223" s="285"/>
      <c r="W223" s="285">
        <v>1</v>
      </c>
      <c r="X223" s="285">
        <v>7</v>
      </c>
      <c r="Y223" s="285"/>
      <c r="Z223" s="285">
        <v>4</v>
      </c>
      <c r="AA223" s="285"/>
      <c r="AB223" s="285"/>
      <c r="AC223" s="285"/>
      <c r="AD223" s="285"/>
      <c r="AE223" s="285">
        <v>1</v>
      </c>
      <c r="AF223" s="285"/>
      <c r="AG223" s="285"/>
      <c r="AH223" s="286">
        <v>82</v>
      </c>
      <c r="AI223" s="286"/>
      <c r="AJ223" s="286"/>
      <c r="AK223" s="286"/>
      <c r="AL223" s="286">
        <v>9</v>
      </c>
      <c r="AM223" s="286"/>
      <c r="AN223" s="286"/>
      <c r="AO223" s="286">
        <v>1</v>
      </c>
      <c r="AP223" s="286">
        <v>8</v>
      </c>
      <c r="AQ223" s="286">
        <v>1</v>
      </c>
      <c r="AR223" s="286"/>
      <c r="AS223" s="286"/>
      <c r="AT223" s="286"/>
      <c r="AU223" s="286"/>
      <c r="AV223" s="286"/>
      <c r="AW223" s="286">
        <v>1</v>
      </c>
      <c r="AX223" s="286"/>
      <c r="AY223" s="286"/>
      <c r="AZ223" s="286">
        <v>202</v>
      </c>
      <c r="BA223" s="286"/>
      <c r="BB223" s="286"/>
      <c r="BC223" s="286"/>
      <c r="BD223" s="286">
        <v>7</v>
      </c>
      <c r="BE223" s="286">
        <v>1</v>
      </c>
      <c r="BF223" s="286"/>
      <c r="BG223" s="286">
        <v>2</v>
      </c>
      <c r="BH223" s="286">
        <v>8</v>
      </c>
      <c r="BI223" s="286"/>
      <c r="BJ223" s="286"/>
      <c r="BK223" s="286"/>
      <c r="BL223" s="286"/>
      <c r="BM223" s="286"/>
      <c r="BN223" s="286">
        <v>1</v>
      </c>
      <c r="BO223" s="286"/>
      <c r="BP223" s="286"/>
      <c r="BQ223" s="286">
        <v>149</v>
      </c>
      <c r="BR223" s="286"/>
      <c r="BS223" s="286"/>
      <c r="BT223" s="286"/>
      <c r="BU223" s="286">
        <v>2</v>
      </c>
      <c r="BV223" s="286"/>
      <c r="BW223" s="286"/>
      <c r="BX223" s="286">
        <v>5</v>
      </c>
      <c r="BY223" s="286">
        <v>6</v>
      </c>
      <c r="BZ223" s="286"/>
      <c r="CA223" s="286">
        <v>98</v>
      </c>
      <c r="CB223" s="286"/>
      <c r="CC223" s="286"/>
      <c r="CD223" s="286"/>
      <c r="CE223" s="286"/>
      <c r="CF223" s="286"/>
      <c r="CG223" s="286"/>
      <c r="CH223" s="286">
        <v>2</v>
      </c>
      <c r="CI223" s="286"/>
      <c r="CJ223" s="286"/>
      <c r="CK223" s="286"/>
      <c r="CL223" s="286"/>
      <c r="CM223" s="143">
        <f t="shared" si="51"/>
        <v>433</v>
      </c>
      <c r="CN223" s="143">
        <f t="shared" si="52"/>
        <v>0</v>
      </c>
      <c r="CO223" s="143">
        <f t="shared" si="53"/>
        <v>0</v>
      </c>
      <c r="CP223" s="143">
        <f t="shared" si="53"/>
        <v>44</v>
      </c>
      <c r="CQ223" s="143">
        <f t="shared" si="54"/>
        <v>22</v>
      </c>
      <c r="CR223" s="143">
        <f t="shared" si="55"/>
        <v>1</v>
      </c>
      <c r="CS223" s="143">
        <f t="shared" si="56"/>
        <v>1</v>
      </c>
      <c r="CT223" s="143">
        <f t="shared" si="57"/>
        <v>4</v>
      </c>
      <c r="CU223" s="143">
        <f t="shared" si="58"/>
        <v>36</v>
      </c>
      <c r="CV223" s="143">
        <f t="shared" si="59"/>
        <v>0</v>
      </c>
      <c r="CW223" s="143">
        <f t="shared" si="60"/>
        <v>104</v>
      </c>
      <c r="CX223" s="143">
        <f t="shared" si="61"/>
        <v>0</v>
      </c>
      <c r="CY223" s="143">
        <f t="shared" si="61"/>
        <v>0</v>
      </c>
      <c r="CZ223" s="143">
        <f t="shared" si="62"/>
        <v>0</v>
      </c>
      <c r="DA223" s="143">
        <f t="shared" si="63"/>
        <v>0</v>
      </c>
      <c r="DB223" s="143">
        <f t="shared" si="64"/>
        <v>0</v>
      </c>
      <c r="DC223" s="143">
        <f t="shared" si="65"/>
        <v>5</v>
      </c>
      <c r="DD223" s="143">
        <f t="shared" si="66"/>
        <v>0</v>
      </c>
      <c r="DE223" s="201">
        <f t="shared" si="67"/>
        <v>0</v>
      </c>
    </row>
    <row r="224" spans="1:109" x14ac:dyDescent="0.3">
      <c r="A224" s="19" t="s">
        <v>515</v>
      </c>
      <c r="B224" s="16" t="s">
        <v>528</v>
      </c>
      <c r="C224" s="283">
        <v>272</v>
      </c>
      <c r="D224" s="284"/>
      <c r="E224" s="284">
        <v>60</v>
      </c>
      <c r="F224" s="284">
        <v>2</v>
      </c>
      <c r="G224" s="284"/>
      <c r="H224" s="284">
        <v>2</v>
      </c>
      <c r="I224" s="284">
        <v>46</v>
      </c>
      <c r="J224" s="284"/>
      <c r="K224" s="284">
        <v>78</v>
      </c>
      <c r="L224" s="284"/>
      <c r="M224" s="284"/>
      <c r="N224" s="284"/>
      <c r="O224" s="284">
        <v>78</v>
      </c>
      <c r="P224" s="285"/>
      <c r="Q224" s="285"/>
      <c r="R224" s="285"/>
      <c r="S224" s="285">
        <v>46</v>
      </c>
      <c r="T224" s="285">
        <v>3</v>
      </c>
      <c r="U224" s="285"/>
      <c r="V224" s="285"/>
      <c r="W224" s="285">
        <v>2</v>
      </c>
      <c r="X224" s="285">
        <v>547</v>
      </c>
      <c r="Y224" s="285"/>
      <c r="Z224" s="285">
        <v>1</v>
      </c>
      <c r="AA224" s="285"/>
      <c r="AB224" s="285"/>
      <c r="AC224" s="285"/>
      <c r="AD224" s="285"/>
      <c r="AE224" s="285">
        <v>1</v>
      </c>
      <c r="AF224" s="285"/>
      <c r="AG224" s="285"/>
      <c r="AH224" s="286">
        <v>133</v>
      </c>
      <c r="AI224" s="286"/>
      <c r="AJ224" s="286"/>
      <c r="AK224" s="286"/>
      <c r="AL224" s="286">
        <v>7</v>
      </c>
      <c r="AM224" s="286"/>
      <c r="AN224" s="286"/>
      <c r="AO224" s="286">
        <v>2</v>
      </c>
      <c r="AP224" s="286">
        <v>12</v>
      </c>
      <c r="AQ224" s="286"/>
      <c r="AR224" s="286"/>
      <c r="AS224" s="286"/>
      <c r="AT224" s="286"/>
      <c r="AU224" s="286"/>
      <c r="AV224" s="286"/>
      <c r="AW224" s="286">
        <v>1</v>
      </c>
      <c r="AX224" s="286"/>
      <c r="AY224" s="286"/>
      <c r="AZ224" s="286">
        <v>223</v>
      </c>
      <c r="BA224" s="286"/>
      <c r="BB224" s="286"/>
      <c r="BC224" s="286"/>
      <c r="BD224" s="286">
        <v>6</v>
      </c>
      <c r="BE224" s="286"/>
      <c r="BF224" s="286"/>
      <c r="BG224" s="286">
        <v>2</v>
      </c>
      <c r="BH224" s="286">
        <v>12</v>
      </c>
      <c r="BI224" s="286"/>
      <c r="BJ224" s="286"/>
      <c r="BK224" s="286"/>
      <c r="BL224" s="286"/>
      <c r="BM224" s="286"/>
      <c r="BN224" s="286">
        <v>1</v>
      </c>
      <c r="BO224" s="286"/>
      <c r="BP224" s="286"/>
      <c r="BQ224" s="286">
        <v>180</v>
      </c>
      <c r="BR224" s="286"/>
      <c r="BS224" s="286"/>
      <c r="BT224" s="286"/>
      <c r="BU224" s="286">
        <v>2</v>
      </c>
      <c r="BV224" s="286"/>
      <c r="BW224" s="286"/>
      <c r="BX224" s="286">
        <v>5</v>
      </c>
      <c r="BY224" s="286">
        <v>8</v>
      </c>
      <c r="BZ224" s="286"/>
      <c r="CA224" s="286">
        <v>91</v>
      </c>
      <c r="CB224" s="286"/>
      <c r="CC224" s="286"/>
      <c r="CD224" s="286"/>
      <c r="CE224" s="286"/>
      <c r="CF224" s="286"/>
      <c r="CG224" s="286"/>
      <c r="CH224" s="286">
        <v>1</v>
      </c>
      <c r="CI224" s="286"/>
      <c r="CJ224" s="286"/>
      <c r="CK224" s="286"/>
      <c r="CL224" s="286"/>
      <c r="CM224" s="143">
        <f t="shared" si="51"/>
        <v>808</v>
      </c>
      <c r="CN224" s="143">
        <f t="shared" si="52"/>
        <v>0</v>
      </c>
      <c r="CO224" s="143">
        <f t="shared" si="53"/>
        <v>0</v>
      </c>
      <c r="CP224" s="143">
        <f t="shared" si="53"/>
        <v>106</v>
      </c>
      <c r="CQ224" s="143">
        <f t="shared" si="54"/>
        <v>20</v>
      </c>
      <c r="CR224" s="143">
        <f t="shared" si="55"/>
        <v>0</v>
      </c>
      <c r="CS224" s="143">
        <f t="shared" si="56"/>
        <v>2</v>
      </c>
      <c r="CT224" s="143">
        <f t="shared" si="57"/>
        <v>6</v>
      </c>
      <c r="CU224" s="143">
        <f t="shared" si="58"/>
        <v>625</v>
      </c>
      <c r="CV224" s="143">
        <f t="shared" si="59"/>
        <v>0</v>
      </c>
      <c r="CW224" s="143">
        <f t="shared" si="60"/>
        <v>170</v>
      </c>
      <c r="CX224" s="143">
        <f t="shared" si="61"/>
        <v>0</v>
      </c>
      <c r="CY224" s="143">
        <f t="shared" si="61"/>
        <v>0</v>
      </c>
      <c r="CZ224" s="143">
        <f t="shared" si="62"/>
        <v>0</v>
      </c>
      <c r="DA224" s="143">
        <f t="shared" si="63"/>
        <v>0</v>
      </c>
      <c r="DB224" s="143">
        <f t="shared" si="64"/>
        <v>0</v>
      </c>
      <c r="DC224" s="143">
        <f t="shared" si="65"/>
        <v>4</v>
      </c>
      <c r="DD224" s="143">
        <f t="shared" si="66"/>
        <v>0</v>
      </c>
      <c r="DE224" s="201">
        <f t="shared" si="67"/>
        <v>78</v>
      </c>
    </row>
    <row r="225" spans="1:109" x14ac:dyDescent="0.3">
      <c r="A225" s="19" t="s">
        <v>515</v>
      </c>
      <c r="B225" s="16" t="s">
        <v>530</v>
      </c>
      <c r="C225" s="283"/>
      <c r="D225" s="284"/>
      <c r="E225" s="284">
        <v>49</v>
      </c>
      <c r="F225" s="284">
        <v>5</v>
      </c>
      <c r="G225" s="284"/>
      <c r="H225" s="284">
        <v>1</v>
      </c>
      <c r="I225" s="284">
        <v>4</v>
      </c>
      <c r="J225" s="284"/>
      <c r="K225" s="284">
        <v>1</v>
      </c>
      <c r="L225" s="284"/>
      <c r="M225" s="284"/>
      <c r="N225" s="284">
        <v>4</v>
      </c>
      <c r="O225" s="284">
        <v>2</v>
      </c>
      <c r="P225" s="285">
        <v>1</v>
      </c>
      <c r="Q225" s="285"/>
      <c r="R225" s="285"/>
      <c r="S225" s="285">
        <v>49</v>
      </c>
      <c r="T225" s="285">
        <v>10</v>
      </c>
      <c r="U225" s="285"/>
      <c r="V225" s="285"/>
      <c r="W225" s="285">
        <v>1</v>
      </c>
      <c r="X225" s="285">
        <v>7</v>
      </c>
      <c r="Y225" s="285"/>
      <c r="Z225" s="285">
        <v>93</v>
      </c>
      <c r="AA225" s="285"/>
      <c r="AB225" s="285">
        <v>4</v>
      </c>
      <c r="AC225" s="285"/>
      <c r="AD225" s="285"/>
      <c r="AE225" s="285">
        <v>2</v>
      </c>
      <c r="AF225" s="285"/>
      <c r="AG225" s="285"/>
      <c r="AH225" s="286">
        <v>58</v>
      </c>
      <c r="AI225" s="286"/>
      <c r="AJ225" s="286"/>
      <c r="AK225" s="286"/>
      <c r="AL225" s="286">
        <v>24</v>
      </c>
      <c r="AM225" s="286"/>
      <c r="AN225" s="286"/>
      <c r="AO225" s="286">
        <v>2</v>
      </c>
      <c r="AP225" s="286">
        <v>7</v>
      </c>
      <c r="AQ225" s="286">
        <v>103</v>
      </c>
      <c r="AR225" s="286"/>
      <c r="AS225" s="286"/>
      <c r="AT225" s="286"/>
      <c r="AU225" s="286"/>
      <c r="AV225" s="286"/>
      <c r="AW225" s="286">
        <v>1</v>
      </c>
      <c r="AX225" s="286"/>
      <c r="AY225" s="286"/>
      <c r="AZ225" s="286">
        <v>128</v>
      </c>
      <c r="BA225" s="286"/>
      <c r="BB225" s="286"/>
      <c r="BC225" s="286"/>
      <c r="BD225" s="286">
        <v>21</v>
      </c>
      <c r="BE225" s="286"/>
      <c r="BF225" s="286"/>
      <c r="BG225" s="286">
        <v>2</v>
      </c>
      <c r="BH225" s="286">
        <v>8</v>
      </c>
      <c r="BI225" s="286">
        <v>100</v>
      </c>
      <c r="BJ225" s="286"/>
      <c r="BK225" s="286"/>
      <c r="BL225" s="286"/>
      <c r="BM225" s="286"/>
      <c r="BN225" s="286">
        <v>3</v>
      </c>
      <c r="BO225" s="286"/>
      <c r="BP225" s="286"/>
      <c r="BQ225" s="286">
        <v>99</v>
      </c>
      <c r="BR225" s="286"/>
      <c r="BS225" s="286"/>
      <c r="BT225" s="286">
        <v>3</v>
      </c>
      <c r="BU225" s="286">
        <v>4</v>
      </c>
      <c r="BV225" s="286"/>
      <c r="BW225" s="286"/>
      <c r="BX225" s="286">
        <v>5</v>
      </c>
      <c r="BY225" s="286">
        <v>16</v>
      </c>
      <c r="BZ225" s="286"/>
      <c r="CA225" s="286">
        <v>206</v>
      </c>
      <c r="CB225" s="286"/>
      <c r="CC225" s="286"/>
      <c r="CD225" s="286"/>
      <c r="CE225" s="286"/>
      <c r="CF225" s="286"/>
      <c r="CG225" s="286"/>
      <c r="CH225" s="286">
        <v>3</v>
      </c>
      <c r="CI225" s="286"/>
      <c r="CJ225" s="286"/>
      <c r="CK225" s="286"/>
      <c r="CL225" s="286">
        <v>9</v>
      </c>
      <c r="CM225" s="143">
        <f t="shared" si="51"/>
        <v>286</v>
      </c>
      <c r="CN225" s="143">
        <f t="shared" si="52"/>
        <v>0</v>
      </c>
      <c r="CO225" s="143">
        <f t="shared" si="53"/>
        <v>0</v>
      </c>
      <c r="CP225" s="143">
        <f t="shared" si="53"/>
        <v>101</v>
      </c>
      <c r="CQ225" s="143">
        <f t="shared" si="54"/>
        <v>64</v>
      </c>
      <c r="CR225" s="143">
        <f t="shared" si="55"/>
        <v>0</v>
      </c>
      <c r="CS225" s="143">
        <f t="shared" si="56"/>
        <v>1</v>
      </c>
      <c r="CT225" s="143">
        <f t="shared" si="57"/>
        <v>5</v>
      </c>
      <c r="CU225" s="143">
        <f t="shared" si="58"/>
        <v>42</v>
      </c>
      <c r="CV225" s="143">
        <f t="shared" si="59"/>
        <v>0</v>
      </c>
      <c r="CW225" s="143">
        <f t="shared" si="60"/>
        <v>503</v>
      </c>
      <c r="CX225" s="143">
        <f t="shared" si="61"/>
        <v>0</v>
      </c>
      <c r="CY225" s="143">
        <f t="shared" si="61"/>
        <v>4</v>
      </c>
      <c r="CZ225" s="143">
        <f t="shared" si="62"/>
        <v>0</v>
      </c>
      <c r="DA225" s="143">
        <f t="shared" si="63"/>
        <v>0</v>
      </c>
      <c r="DB225" s="143">
        <f t="shared" si="64"/>
        <v>0</v>
      </c>
      <c r="DC225" s="143">
        <f t="shared" si="65"/>
        <v>9</v>
      </c>
      <c r="DD225" s="143">
        <f t="shared" si="66"/>
        <v>4</v>
      </c>
      <c r="DE225" s="201">
        <f t="shared" si="67"/>
        <v>11</v>
      </c>
    </row>
    <row r="226" spans="1:109" x14ac:dyDescent="0.3">
      <c r="A226" s="19" t="s">
        <v>515</v>
      </c>
      <c r="B226" s="16" t="s">
        <v>534</v>
      </c>
      <c r="C226" s="283">
        <v>22</v>
      </c>
      <c r="D226" s="284"/>
      <c r="E226" s="284"/>
      <c r="F226" s="284">
        <v>6</v>
      </c>
      <c r="G226" s="284"/>
      <c r="H226" s="284"/>
      <c r="I226" s="284">
        <v>14</v>
      </c>
      <c r="J226" s="284"/>
      <c r="K226" s="284">
        <v>1</v>
      </c>
      <c r="L226" s="284"/>
      <c r="M226" s="284">
        <v>1</v>
      </c>
      <c r="N226" s="284"/>
      <c r="O226" s="284">
        <v>2</v>
      </c>
      <c r="P226" s="285">
        <v>16</v>
      </c>
      <c r="Q226" s="285"/>
      <c r="R226" s="285"/>
      <c r="S226" s="285">
        <v>1</v>
      </c>
      <c r="T226" s="285">
        <v>8</v>
      </c>
      <c r="U226" s="285"/>
      <c r="V226" s="285"/>
      <c r="W226" s="285">
        <v>1</v>
      </c>
      <c r="X226" s="285">
        <v>878</v>
      </c>
      <c r="Y226" s="285"/>
      <c r="Z226" s="285">
        <v>1</v>
      </c>
      <c r="AA226" s="285"/>
      <c r="AB226" s="285"/>
      <c r="AC226" s="285"/>
      <c r="AD226" s="285"/>
      <c r="AE226" s="285">
        <v>2</v>
      </c>
      <c r="AF226" s="285"/>
      <c r="AG226" s="285"/>
      <c r="AH226" s="286">
        <v>244</v>
      </c>
      <c r="AI226" s="286"/>
      <c r="AJ226" s="286"/>
      <c r="AK226" s="286">
        <v>6</v>
      </c>
      <c r="AL226" s="286">
        <v>26</v>
      </c>
      <c r="AM226" s="286"/>
      <c r="AN226" s="286"/>
      <c r="AO226" s="286">
        <v>1</v>
      </c>
      <c r="AP226" s="286">
        <v>76</v>
      </c>
      <c r="AQ226" s="286">
        <v>7</v>
      </c>
      <c r="AR226" s="286"/>
      <c r="AS226" s="286"/>
      <c r="AT226" s="286"/>
      <c r="AU226" s="286"/>
      <c r="AV226" s="286"/>
      <c r="AW226" s="286">
        <v>2</v>
      </c>
      <c r="AX226" s="286"/>
      <c r="AY226" s="286"/>
      <c r="AZ226" s="286">
        <v>460</v>
      </c>
      <c r="BA226" s="286"/>
      <c r="BB226" s="286"/>
      <c r="BC226" s="286">
        <v>7</v>
      </c>
      <c r="BD226" s="286">
        <v>24</v>
      </c>
      <c r="BE226" s="286">
        <v>2</v>
      </c>
      <c r="BF226" s="286">
        <v>1</v>
      </c>
      <c r="BG226" s="286">
        <v>1</v>
      </c>
      <c r="BH226" s="286">
        <v>105</v>
      </c>
      <c r="BI226" s="286">
        <v>5</v>
      </c>
      <c r="BJ226" s="286"/>
      <c r="BK226" s="286"/>
      <c r="BL226" s="286"/>
      <c r="BM226" s="286"/>
      <c r="BN226" s="286">
        <v>2</v>
      </c>
      <c r="BO226" s="286"/>
      <c r="BP226" s="286"/>
      <c r="BQ226" s="286">
        <v>342</v>
      </c>
      <c r="BR226" s="286"/>
      <c r="BS226" s="286"/>
      <c r="BT226" s="286">
        <v>6</v>
      </c>
      <c r="BU226" s="286">
        <v>7</v>
      </c>
      <c r="BV226" s="286"/>
      <c r="BW226" s="286">
        <v>1</v>
      </c>
      <c r="BX226" s="286">
        <v>5</v>
      </c>
      <c r="BY226" s="286">
        <v>76</v>
      </c>
      <c r="BZ226" s="286"/>
      <c r="CA226" s="286">
        <v>151</v>
      </c>
      <c r="CB226" s="286"/>
      <c r="CC226" s="286"/>
      <c r="CD226" s="286">
        <v>5</v>
      </c>
      <c r="CE226" s="286"/>
      <c r="CF226" s="286"/>
      <c r="CG226" s="286"/>
      <c r="CH226" s="286">
        <v>2</v>
      </c>
      <c r="CI226" s="286"/>
      <c r="CJ226" s="286"/>
      <c r="CK226" s="286"/>
      <c r="CL226" s="286">
        <v>27</v>
      </c>
      <c r="CM226" s="143">
        <f t="shared" si="51"/>
        <v>1084</v>
      </c>
      <c r="CN226" s="143">
        <f t="shared" si="52"/>
        <v>0</v>
      </c>
      <c r="CO226" s="143">
        <f t="shared" si="53"/>
        <v>0</v>
      </c>
      <c r="CP226" s="143">
        <f t="shared" si="53"/>
        <v>20</v>
      </c>
      <c r="CQ226" s="143">
        <f t="shared" si="54"/>
        <v>71</v>
      </c>
      <c r="CR226" s="143">
        <f t="shared" si="55"/>
        <v>2</v>
      </c>
      <c r="CS226" s="143">
        <f t="shared" si="56"/>
        <v>2</v>
      </c>
      <c r="CT226" s="143">
        <f t="shared" si="57"/>
        <v>3</v>
      </c>
      <c r="CU226" s="143">
        <f t="shared" si="58"/>
        <v>1149</v>
      </c>
      <c r="CV226" s="143">
        <f t="shared" si="59"/>
        <v>0</v>
      </c>
      <c r="CW226" s="143">
        <f t="shared" si="60"/>
        <v>165</v>
      </c>
      <c r="CX226" s="143">
        <f t="shared" si="61"/>
        <v>0</v>
      </c>
      <c r="CY226" s="143">
        <f t="shared" si="61"/>
        <v>0</v>
      </c>
      <c r="CZ226" s="143">
        <f t="shared" si="62"/>
        <v>5</v>
      </c>
      <c r="DA226" s="143">
        <f t="shared" si="63"/>
        <v>0</v>
      </c>
      <c r="DB226" s="143">
        <f t="shared" si="64"/>
        <v>0</v>
      </c>
      <c r="DC226" s="143">
        <f t="shared" si="65"/>
        <v>9</v>
      </c>
      <c r="DD226" s="143">
        <f t="shared" si="66"/>
        <v>0</v>
      </c>
      <c r="DE226" s="201">
        <f t="shared" si="67"/>
        <v>29</v>
      </c>
    </row>
    <row r="227" spans="1:109" x14ac:dyDescent="0.3">
      <c r="A227" s="19" t="s">
        <v>515</v>
      </c>
      <c r="B227" s="16" t="s">
        <v>535</v>
      </c>
      <c r="C227" s="283"/>
      <c r="D227" s="284"/>
      <c r="E227" s="284"/>
      <c r="F227" s="284">
        <v>2</v>
      </c>
      <c r="G227" s="284"/>
      <c r="H227" s="284"/>
      <c r="I227" s="284">
        <v>6</v>
      </c>
      <c r="J227" s="284"/>
      <c r="K227" s="284">
        <v>297</v>
      </c>
      <c r="L227" s="284"/>
      <c r="M227" s="284"/>
      <c r="N227" s="284"/>
      <c r="O227" s="284"/>
      <c r="P227" s="285"/>
      <c r="Q227" s="285"/>
      <c r="R227" s="285"/>
      <c r="S227" s="285"/>
      <c r="T227" s="285">
        <v>3</v>
      </c>
      <c r="U227" s="285"/>
      <c r="V227" s="285"/>
      <c r="W227" s="285">
        <v>1</v>
      </c>
      <c r="X227" s="285">
        <v>6</v>
      </c>
      <c r="Y227" s="285"/>
      <c r="Z227" s="285">
        <v>298</v>
      </c>
      <c r="AA227" s="285"/>
      <c r="AB227" s="285"/>
      <c r="AC227" s="285"/>
      <c r="AD227" s="285"/>
      <c r="AE227" s="285">
        <v>1</v>
      </c>
      <c r="AF227" s="285"/>
      <c r="AG227" s="285"/>
      <c r="AH227" s="286">
        <v>121</v>
      </c>
      <c r="AI227" s="286"/>
      <c r="AJ227" s="286"/>
      <c r="AK227" s="286"/>
      <c r="AL227" s="286">
        <v>13</v>
      </c>
      <c r="AM227" s="286"/>
      <c r="AN227" s="286"/>
      <c r="AO227" s="286">
        <v>1</v>
      </c>
      <c r="AP227" s="286">
        <v>7</v>
      </c>
      <c r="AQ227" s="286">
        <v>305</v>
      </c>
      <c r="AR227" s="286"/>
      <c r="AS227" s="286"/>
      <c r="AT227" s="286"/>
      <c r="AU227" s="286"/>
      <c r="AV227" s="286"/>
      <c r="AW227" s="286"/>
      <c r="AX227" s="286"/>
      <c r="AY227" s="286"/>
      <c r="AZ227" s="286">
        <v>252</v>
      </c>
      <c r="BA227" s="286"/>
      <c r="BB227" s="286"/>
      <c r="BC227" s="286"/>
      <c r="BD227" s="286">
        <v>12</v>
      </c>
      <c r="BE227" s="286"/>
      <c r="BF227" s="286"/>
      <c r="BG227" s="286">
        <v>1</v>
      </c>
      <c r="BH227" s="286">
        <v>7</v>
      </c>
      <c r="BI227" s="286">
        <v>300</v>
      </c>
      <c r="BJ227" s="286"/>
      <c r="BK227" s="286"/>
      <c r="BL227" s="286"/>
      <c r="BM227" s="286"/>
      <c r="BN227" s="286">
        <v>1</v>
      </c>
      <c r="BO227" s="286"/>
      <c r="BP227" s="286"/>
      <c r="BQ227" s="286">
        <v>196</v>
      </c>
      <c r="BR227" s="286"/>
      <c r="BS227" s="286"/>
      <c r="BT227" s="286"/>
      <c r="BU227" s="286">
        <v>3</v>
      </c>
      <c r="BV227" s="286"/>
      <c r="BW227" s="286"/>
      <c r="BX227" s="286">
        <v>3</v>
      </c>
      <c r="BY227" s="286">
        <v>8</v>
      </c>
      <c r="BZ227" s="286"/>
      <c r="CA227" s="286">
        <v>320</v>
      </c>
      <c r="CB227" s="286"/>
      <c r="CC227" s="286"/>
      <c r="CD227" s="286">
        <v>5</v>
      </c>
      <c r="CE227" s="286"/>
      <c r="CF227" s="286"/>
      <c r="CG227" s="286"/>
      <c r="CH227" s="286">
        <v>1</v>
      </c>
      <c r="CI227" s="286"/>
      <c r="CJ227" s="286"/>
      <c r="CK227" s="286"/>
      <c r="CL227" s="286"/>
      <c r="CM227" s="143">
        <f t="shared" si="51"/>
        <v>569</v>
      </c>
      <c r="CN227" s="143">
        <f t="shared" si="52"/>
        <v>0</v>
      </c>
      <c r="CO227" s="143">
        <f t="shared" si="53"/>
        <v>0</v>
      </c>
      <c r="CP227" s="143">
        <f t="shared" si="53"/>
        <v>0</v>
      </c>
      <c r="CQ227" s="143">
        <f t="shared" si="54"/>
        <v>33</v>
      </c>
      <c r="CR227" s="143">
        <f t="shared" si="55"/>
        <v>0</v>
      </c>
      <c r="CS227" s="143">
        <f t="shared" si="56"/>
        <v>0</v>
      </c>
      <c r="CT227" s="143">
        <f t="shared" si="57"/>
        <v>3</v>
      </c>
      <c r="CU227" s="143">
        <f t="shared" si="58"/>
        <v>34</v>
      </c>
      <c r="CV227" s="143">
        <f t="shared" si="59"/>
        <v>0</v>
      </c>
      <c r="CW227" s="143">
        <f t="shared" si="60"/>
        <v>1520</v>
      </c>
      <c r="CX227" s="143">
        <f t="shared" si="61"/>
        <v>0</v>
      </c>
      <c r="CY227" s="143">
        <f t="shared" si="61"/>
        <v>0</v>
      </c>
      <c r="CZ227" s="143">
        <f t="shared" si="62"/>
        <v>5</v>
      </c>
      <c r="DA227" s="143">
        <f t="shared" si="63"/>
        <v>0</v>
      </c>
      <c r="DB227" s="143">
        <f t="shared" si="64"/>
        <v>0</v>
      </c>
      <c r="DC227" s="143">
        <f t="shared" si="65"/>
        <v>3</v>
      </c>
      <c r="DD227" s="143">
        <f t="shared" si="66"/>
        <v>0</v>
      </c>
      <c r="DE227" s="201">
        <f t="shared" si="67"/>
        <v>0</v>
      </c>
    </row>
    <row r="228" spans="1:109" x14ac:dyDescent="0.3">
      <c r="A228" s="19" t="s">
        <v>515</v>
      </c>
      <c r="B228" s="16" t="s">
        <v>537</v>
      </c>
      <c r="C228" s="283"/>
      <c r="D228" s="284"/>
      <c r="E228" s="284"/>
      <c r="F228" s="284">
        <v>1</v>
      </c>
      <c r="G228" s="284"/>
      <c r="H228" s="284"/>
      <c r="I228" s="284">
        <v>2</v>
      </c>
      <c r="J228" s="284"/>
      <c r="K228" s="284">
        <v>1</v>
      </c>
      <c r="L228" s="284"/>
      <c r="M228" s="284">
        <v>1</v>
      </c>
      <c r="N228" s="284"/>
      <c r="O228" s="284"/>
      <c r="P228" s="285"/>
      <c r="Q228" s="285"/>
      <c r="R228" s="285"/>
      <c r="S228" s="285"/>
      <c r="T228" s="285">
        <v>1</v>
      </c>
      <c r="U228" s="285"/>
      <c r="V228" s="285"/>
      <c r="W228" s="285">
        <v>1</v>
      </c>
      <c r="X228" s="285">
        <v>1</v>
      </c>
      <c r="Y228" s="285"/>
      <c r="Z228" s="285"/>
      <c r="AA228" s="285"/>
      <c r="AB228" s="285"/>
      <c r="AC228" s="285"/>
      <c r="AD228" s="285"/>
      <c r="AE228" s="285">
        <v>2</v>
      </c>
      <c r="AF228" s="285"/>
      <c r="AG228" s="285"/>
      <c r="AH228" s="286">
        <v>16</v>
      </c>
      <c r="AI228" s="286"/>
      <c r="AJ228" s="286"/>
      <c r="AK228" s="286"/>
      <c r="AL228" s="286">
        <v>4</v>
      </c>
      <c r="AM228" s="286"/>
      <c r="AN228" s="286"/>
      <c r="AO228" s="286">
        <v>1</v>
      </c>
      <c r="AP228" s="286">
        <v>3</v>
      </c>
      <c r="AQ228" s="286">
        <v>76</v>
      </c>
      <c r="AR228" s="286"/>
      <c r="AS228" s="286"/>
      <c r="AT228" s="286"/>
      <c r="AU228" s="286"/>
      <c r="AV228" s="286"/>
      <c r="AW228" s="286"/>
      <c r="AX228" s="286"/>
      <c r="AY228" s="286"/>
      <c r="AZ228" s="286">
        <v>73</v>
      </c>
      <c r="BA228" s="286"/>
      <c r="BB228" s="286"/>
      <c r="BC228" s="286"/>
      <c r="BD228" s="286">
        <v>4</v>
      </c>
      <c r="BE228" s="286"/>
      <c r="BF228" s="286"/>
      <c r="BG228" s="286">
        <v>284</v>
      </c>
      <c r="BH228" s="286">
        <v>3</v>
      </c>
      <c r="BI228" s="286">
        <v>76</v>
      </c>
      <c r="BJ228" s="286"/>
      <c r="BK228" s="286"/>
      <c r="BL228" s="286"/>
      <c r="BM228" s="286"/>
      <c r="BN228" s="286"/>
      <c r="BO228" s="286"/>
      <c r="BP228" s="286"/>
      <c r="BQ228" s="286">
        <v>47</v>
      </c>
      <c r="BR228" s="286"/>
      <c r="BS228" s="286"/>
      <c r="BT228" s="286"/>
      <c r="BU228" s="286">
        <v>3</v>
      </c>
      <c r="BV228" s="286"/>
      <c r="BW228" s="286"/>
      <c r="BX228" s="286">
        <v>272</v>
      </c>
      <c r="BY228" s="286">
        <v>3</v>
      </c>
      <c r="BZ228" s="286"/>
      <c r="CA228" s="286">
        <v>122</v>
      </c>
      <c r="CB228" s="286"/>
      <c r="CC228" s="286"/>
      <c r="CD228" s="286"/>
      <c r="CE228" s="286"/>
      <c r="CF228" s="286"/>
      <c r="CG228" s="286"/>
      <c r="CH228" s="286"/>
      <c r="CI228" s="286"/>
      <c r="CJ228" s="286"/>
      <c r="CK228" s="286"/>
      <c r="CL228" s="286"/>
      <c r="CM228" s="143">
        <f t="shared" si="51"/>
        <v>136</v>
      </c>
      <c r="CN228" s="143">
        <f t="shared" si="52"/>
        <v>0</v>
      </c>
      <c r="CO228" s="143">
        <f t="shared" si="53"/>
        <v>0</v>
      </c>
      <c r="CP228" s="143">
        <f t="shared" si="53"/>
        <v>0</v>
      </c>
      <c r="CQ228" s="143">
        <f t="shared" si="54"/>
        <v>13</v>
      </c>
      <c r="CR228" s="143">
        <f t="shared" si="55"/>
        <v>0</v>
      </c>
      <c r="CS228" s="143">
        <f t="shared" si="56"/>
        <v>0</v>
      </c>
      <c r="CT228" s="143">
        <f t="shared" si="57"/>
        <v>286</v>
      </c>
      <c r="CU228" s="143">
        <f t="shared" si="58"/>
        <v>12</v>
      </c>
      <c r="CV228" s="143">
        <f t="shared" si="59"/>
        <v>0</v>
      </c>
      <c r="CW228" s="143">
        <f t="shared" si="60"/>
        <v>275</v>
      </c>
      <c r="CX228" s="143">
        <f t="shared" si="61"/>
        <v>0</v>
      </c>
      <c r="CY228" s="143">
        <f t="shared" si="61"/>
        <v>0</v>
      </c>
      <c r="CZ228" s="143">
        <f t="shared" si="62"/>
        <v>0</v>
      </c>
      <c r="DA228" s="143">
        <f t="shared" si="63"/>
        <v>0</v>
      </c>
      <c r="DB228" s="143">
        <f t="shared" si="64"/>
        <v>0</v>
      </c>
      <c r="DC228" s="143">
        <f t="shared" si="65"/>
        <v>3</v>
      </c>
      <c r="DD228" s="143">
        <f t="shared" si="66"/>
        <v>0</v>
      </c>
      <c r="DE228" s="201">
        <f t="shared" si="67"/>
        <v>0</v>
      </c>
    </row>
    <row r="229" spans="1:109" x14ac:dyDescent="0.3">
      <c r="A229" s="19" t="s">
        <v>515</v>
      </c>
      <c r="B229" s="16" t="s">
        <v>539</v>
      </c>
      <c r="C229" s="283">
        <v>1</v>
      </c>
      <c r="D229" s="284"/>
      <c r="E229" s="284"/>
      <c r="F229" s="284">
        <v>1</v>
      </c>
      <c r="G229" s="284"/>
      <c r="H229" s="284"/>
      <c r="I229" s="284">
        <v>11</v>
      </c>
      <c r="J229" s="284"/>
      <c r="K229" s="284">
        <v>1</v>
      </c>
      <c r="L229" s="284"/>
      <c r="M229" s="284">
        <v>1</v>
      </c>
      <c r="N229" s="284"/>
      <c r="O229" s="284"/>
      <c r="P229" s="285"/>
      <c r="Q229" s="285"/>
      <c r="R229" s="285"/>
      <c r="S229" s="285"/>
      <c r="T229" s="285">
        <v>3</v>
      </c>
      <c r="U229" s="285"/>
      <c r="V229" s="285"/>
      <c r="W229" s="285">
        <v>1</v>
      </c>
      <c r="X229" s="285">
        <v>527</v>
      </c>
      <c r="Y229" s="285"/>
      <c r="Z229" s="285"/>
      <c r="AA229" s="285"/>
      <c r="AB229" s="285"/>
      <c r="AC229" s="285"/>
      <c r="AD229" s="285"/>
      <c r="AE229" s="285">
        <v>2</v>
      </c>
      <c r="AF229" s="285"/>
      <c r="AG229" s="285"/>
      <c r="AH229" s="286">
        <v>78</v>
      </c>
      <c r="AI229" s="286"/>
      <c r="AJ229" s="286"/>
      <c r="AK229" s="286"/>
      <c r="AL229" s="286">
        <v>15</v>
      </c>
      <c r="AM229" s="286"/>
      <c r="AN229" s="286"/>
      <c r="AO229" s="286">
        <v>1</v>
      </c>
      <c r="AP229" s="286">
        <v>10</v>
      </c>
      <c r="AQ229" s="286">
        <v>2</v>
      </c>
      <c r="AR229" s="286"/>
      <c r="AS229" s="286"/>
      <c r="AT229" s="286"/>
      <c r="AU229" s="286"/>
      <c r="AV229" s="286"/>
      <c r="AW229" s="286">
        <v>1</v>
      </c>
      <c r="AX229" s="286"/>
      <c r="AY229" s="286"/>
      <c r="AZ229" s="286">
        <v>183</v>
      </c>
      <c r="BA229" s="286"/>
      <c r="BB229" s="286"/>
      <c r="BC229" s="286"/>
      <c r="BD229" s="286">
        <v>12</v>
      </c>
      <c r="BE229" s="286"/>
      <c r="BF229" s="286"/>
      <c r="BG229" s="286">
        <v>1</v>
      </c>
      <c r="BH229" s="286">
        <v>10</v>
      </c>
      <c r="BI229" s="286">
        <v>2</v>
      </c>
      <c r="BJ229" s="286"/>
      <c r="BK229" s="286"/>
      <c r="BL229" s="286"/>
      <c r="BM229" s="286"/>
      <c r="BN229" s="286">
        <v>1</v>
      </c>
      <c r="BO229" s="286"/>
      <c r="BP229" s="286"/>
      <c r="BQ229" s="286">
        <v>110</v>
      </c>
      <c r="BR229" s="286"/>
      <c r="BS229" s="286"/>
      <c r="BT229" s="286"/>
      <c r="BU229" s="286">
        <v>4</v>
      </c>
      <c r="BV229" s="286"/>
      <c r="BW229" s="286"/>
      <c r="BX229" s="286">
        <v>6</v>
      </c>
      <c r="BY229" s="286">
        <v>2</v>
      </c>
      <c r="BZ229" s="286"/>
      <c r="CA229" s="286"/>
      <c r="CB229" s="286"/>
      <c r="CC229" s="286"/>
      <c r="CD229" s="286"/>
      <c r="CE229" s="286"/>
      <c r="CF229" s="286"/>
      <c r="CG229" s="286"/>
      <c r="CH229" s="286">
        <v>1</v>
      </c>
      <c r="CI229" s="286"/>
      <c r="CJ229" s="286"/>
      <c r="CK229" s="286"/>
      <c r="CL229" s="286"/>
      <c r="CM229" s="143">
        <f t="shared" si="51"/>
        <v>372</v>
      </c>
      <c r="CN229" s="143">
        <f t="shared" si="52"/>
        <v>0</v>
      </c>
      <c r="CO229" s="143">
        <f t="shared" si="53"/>
        <v>0</v>
      </c>
      <c r="CP229" s="143">
        <f t="shared" si="53"/>
        <v>0</v>
      </c>
      <c r="CQ229" s="143">
        <f t="shared" si="54"/>
        <v>35</v>
      </c>
      <c r="CR229" s="143">
        <f t="shared" si="55"/>
        <v>0</v>
      </c>
      <c r="CS229" s="143">
        <f t="shared" si="56"/>
        <v>0</v>
      </c>
      <c r="CT229" s="143">
        <f t="shared" si="57"/>
        <v>3</v>
      </c>
      <c r="CU229" s="143">
        <f t="shared" si="58"/>
        <v>560</v>
      </c>
      <c r="CV229" s="143">
        <f t="shared" si="59"/>
        <v>0</v>
      </c>
      <c r="CW229" s="143">
        <f t="shared" si="60"/>
        <v>5</v>
      </c>
      <c r="CX229" s="143">
        <f t="shared" si="61"/>
        <v>0</v>
      </c>
      <c r="CY229" s="143">
        <f t="shared" si="61"/>
        <v>0</v>
      </c>
      <c r="CZ229" s="143">
        <f t="shared" si="62"/>
        <v>0</v>
      </c>
      <c r="DA229" s="143">
        <f t="shared" si="63"/>
        <v>0</v>
      </c>
      <c r="DB229" s="143">
        <f t="shared" si="64"/>
        <v>0</v>
      </c>
      <c r="DC229" s="143">
        <f t="shared" si="65"/>
        <v>6</v>
      </c>
      <c r="DD229" s="143">
        <f t="shared" si="66"/>
        <v>0</v>
      </c>
      <c r="DE229" s="201">
        <f t="shared" si="67"/>
        <v>0</v>
      </c>
    </row>
    <row r="230" spans="1:109" x14ac:dyDescent="0.3">
      <c r="A230" s="19" t="s">
        <v>515</v>
      </c>
      <c r="B230" s="16" t="s">
        <v>541</v>
      </c>
      <c r="C230" s="283"/>
      <c r="D230" s="284"/>
      <c r="E230" s="284"/>
      <c r="F230" s="284">
        <v>1</v>
      </c>
      <c r="G230" s="284"/>
      <c r="H230" s="284"/>
      <c r="I230" s="284">
        <v>4</v>
      </c>
      <c r="J230" s="284"/>
      <c r="K230" s="284">
        <v>1</v>
      </c>
      <c r="L230" s="284"/>
      <c r="M230" s="284">
        <v>1</v>
      </c>
      <c r="N230" s="284"/>
      <c r="O230" s="284"/>
      <c r="P230" s="285">
        <v>11</v>
      </c>
      <c r="Q230" s="285"/>
      <c r="R230" s="285"/>
      <c r="S230" s="285"/>
      <c r="T230" s="285">
        <v>38</v>
      </c>
      <c r="U230" s="285"/>
      <c r="V230" s="285"/>
      <c r="W230" s="285">
        <v>1</v>
      </c>
      <c r="X230" s="285">
        <v>5</v>
      </c>
      <c r="Y230" s="285"/>
      <c r="Z230" s="285">
        <v>2</v>
      </c>
      <c r="AA230" s="285"/>
      <c r="AB230" s="285"/>
      <c r="AC230" s="285"/>
      <c r="AD230" s="285"/>
      <c r="AE230" s="285">
        <v>72</v>
      </c>
      <c r="AF230" s="285"/>
      <c r="AG230" s="285"/>
      <c r="AH230" s="286">
        <v>26</v>
      </c>
      <c r="AI230" s="286"/>
      <c r="AJ230" s="286"/>
      <c r="AK230" s="286"/>
      <c r="AL230" s="286">
        <v>39</v>
      </c>
      <c r="AM230" s="286"/>
      <c r="AN230" s="286"/>
      <c r="AO230" s="286">
        <v>1</v>
      </c>
      <c r="AP230" s="286">
        <v>9</v>
      </c>
      <c r="AQ230" s="286"/>
      <c r="AR230" s="286"/>
      <c r="AS230" s="286"/>
      <c r="AT230" s="286"/>
      <c r="AU230" s="286"/>
      <c r="AV230" s="286"/>
      <c r="AW230" s="286">
        <v>71</v>
      </c>
      <c r="AX230" s="286"/>
      <c r="AY230" s="286"/>
      <c r="AZ230" s="286">
        <v>89</v>
      </c>
      <c r="BA230" s="286"/>
      <c r="BB230" s="286"/>
      <c r="BC230" s="286"/>
      <c r="BD230" s="286">
        <v>29</v>
      </c>
      <c r="BE230" s="286"/>
      <c r="BF230" s="286"/>
      <c r="BG230" s="286">
        <v>1</v>
      </c>
      <c r="BH230" s="286">
        <v>83</v>
      </c>
      <c r="BI230" s="286"/>
      <c r="BJ230" s="286"/>
      <c r="BK230" s="286"/>
      <c r="BL230" s="286"/>
      <c r="BM230" s="286"/>
      <c r="BN230" s="286">
        <v>71</v>
      </c>
      <c r="BO230" s="286"/>
      <c r="BP230" s="286"/>
      <c r="BQ230" s="286">
        <v>82</v>
      </c>
      <c r="BR230" s="286"/>
      <c r="BS230" s="286"/>
      <c r="BT230" s="286"/>
      <c r="BU230" s="286">
        <v>2</v>
      </c>
      <c r="BV230" s="286"/>
      <c r="BW230" s="286"/>
      <c r="BX230" s="286">
        <v>256</v>
      </c>
      <c r="BY230" s="286">
        <v>9</v>
      </c>
      <c r="BZ230" s="286"/>
      <c r="CA230" s="286">
        <v>3</v>
      </c>
      <c r="CB230" s="286"/>
      <c r="CC230" s="286"/>
      <c r="CD230" s="286"/>
      <c r="CE230" s="286"/>
      <c r="CF230" s="286"/>
      <c r="CG230" s="286"/>
      <c r="CH230" s="286"/>
      <c r="CI230" s="286"/>
      <c r="CJ230" s="286"/>
      <c r="CK230" s="286"/>
      <c r="CL230" s="286"/>
      <c r="CM230" s="143">
        <f t="shared" si="51"/>
        <v>208</v>
      </c>
      <c r="CN230" s="143">
        <f t="shared" si="52"/>
        <v>0</v>
      </c>
      <c r="CO230" s="143">
        <f t="shared" si="53"/>
        <v>0</v>
      </c>
      <c r="CP230" s="143">
        <f t="shared" si="53"/>
        <v>0</v>
      </c>
      <c r="CQ230" s="143">
        <f t="shared" si="54"/>
        <v>109</v>
      </c>
      <c r="CR230" s="143">
        <f t="shared" si="55"/>
        <v>0</v>
      </c>
      <c r="CS230" s="143">
        <f t="shared" si="56"/>
        <v>0</v>
      </c>
      <c r="CT230" s="143">
        <f t="shared" si="57"/>
        <v>3</v>
      </c>
      <c r="CU230" s="143">
        <f t="shared" si="58"/>
        <v>110</v>
      </c>
      <c r="CV230" s="143">
        <f t="shared" si="59"/>
        <v>0</v>
      </c>
      <c r="CW230" s="143">
        <f t="shared" si="60"/>
        <v>6</v>
      </c>
      <c r="CX230" s="143">
        <f t="shared" si="61"/>
        <v>0</v>
      </c>
      <c r="CY230" s="143">
        <f t="shared" si="61"/>
        <v>0</v>
      </c>
      <c r="CZ230" s="143">
        <f t="shared" si="62"/>
        <v>0</v>
      </c>
      <c r="DA230" s="143">
        <f t="shared" si="63"/>
        <v>0</v>
      </c>
      <c r="DB230" s="143">
        <f t="shared" si="64"/>
        <v>0</v>
      </c>
      <c r="DC230" s="143">
        <f t="shared" si="65"/>
        <v>215</v>
      </c>
      <c r="DD230" s="143">
        <f t="shared" si="66"/>
        <v>0</v>
      </c>
      <c r="DE230" s="201">
        <f t="shared" si="67"/>
        <v>0</v>
      </c>
    </row>
    <row r="231" spans="1:109" x14ac:dyDescent="0.3">
      <c r="A231" s="19" t="s">
        <v>515</v>
      </c>
      <c r="B231" s="16" t="s">
        <v>543</v>
      </c>
      <c r="C231" s="283"/>
      <c r="D231" s="284"/>
      <c r="E231" s="284"/>
      <c r="F231" s="284">
        <v>4</v>
      </c>
      <c r="G231" s="284"/>
      <c r="H231" s="284"/>
      <c r="I231" s="284">
        <v>5</v>
      </c>
      <c r="J231" s="284"/>
      <c r="K231" s="284">
        <v>1</v>
      </c>
      <c r="L231" s="284"/>
      <c r="M231" s="284">
        <v>1</v>
      </c>
      <c r="N231" s="284"/>
      <c r="O231" s="284"/>
      <c r="P231" s="285"/>
      <c r="Q231" s="285"/>
      <c r="R231" s="285"/>
      <c r="S231" s="285">
        <v>22</v>
      </c>
      <c r="T231" s="285">
        <v>4</v>
      </c>
      <c r="U231" s="285"/>
      <c r="V231" s="285"/>
      <c r="W231" s="285">
        <v>1</v>
      </c>
      <c r="X231" s="285">
        <v>5</v>
      </c>
      <c r="Y231" s="285"/>
      <c r="Z231" s="285"/>
      <c r="AA231" s="285"/>
      <c r="AB231" s="285"/>
      <c r="AC231" s="285"/>
      <c r="AD231" s="285"/>
      <c r="AE231" s="285">
        <v>2</v>
      </c>
      <c r="AF231" s="285"/>
      <c r="AG231" s="285"/>
      <c r="AH231" s="286">
        <v>107</v>
      </c>
      <c r="AI231" s="286"/>
      <c r="AJ231" s="286"/>
      <c r="AK231" s="286">
        <v>22</v>
      </c>
      <c r="AL231" s="286">
        <v>14</v>
      </c>
      <c r="AM231" s="286"/>
      <c r="AN231" s="286"/>
      <c r="AO231" s="286">
        <v>1</v>
      </c>
      <c r="AP231" s="286">
        <v>8</v>
      </c>
      <c r="AQ231" s="286">
        <v>75</v>
      </c>
      <c r="AR231" s="286"/>
      <c r="AS231" s="286"/>
      <c r="AT231" s="286"/>
      <c r="AU231" s="286"/>
      <c r="AV231" s="286"/>
      <c r="AW231" s="286"/>
      <c r="AX231" s="286"/>
      <c r="AY231" s="286"/>
      <c r="AZ231" s="286">
        <v>302</v>
      </c>
      <c r="BA231" s="286"/>
      <c r="BB231" s="286"/>
      <c r="BC231" s="286">
        <v>22</v>
      </c>
      <c r="BD231" s="286">
        <v>13</v>
      </c>
      <c r="BE231" s="286"/>
      <c r="BF231" s="286"/>
      <c r="BG231" s="286">
        <v>1</v>
      </c>
      <c r="BH231" s="286">
        <v>8</v>
      </c>
      <c r="BI231" s="286">
        <v>75</v>
      </c>
      <c r="BJ231" s="286"/>
      <c r="BK231" s="286"/>
      <c r="BL231" s="286"/>
      <c r="BM231" s="286"/>
      <c r="BN231" s="286">
        <v>1</v>
      </c>
      <c r="BO231" s="286"/>
      <c r="BP231" s="286"/>
      <c r="BQ231" s="286">
        <v>214</v>
      </c>
      <c r="BR231" s="286"/>
      <c r="BS231" s="286"/>
      <c r="BT231" s="286"/>
      <c r="BU231" s="286">
        <v>4</v>
      </c>
      <c r="BV231" s="286"/>
      <c r="BW231" s="286"/>
      <c r="BX231" s="286">
        <v>6</v>
      </c>
      <c r="BY231" s="286">
        <v>10</v>
      </c>
      <c r="BZ231" s="286"/>
      <c r="CA231" s="286">
        <v>142</v>
      </c>
      <c r="CB231" s="286"/>
      <c r="CC231" s="286"/>
      <c r="CD231" s="286">
        <v>5</v>
      </c>
      <c r="CE231" s="286"/>
      <c r="CF231" s="286"/>
      <c r="CG231" s="286"/>
      <c r="CH231" s="286"/>
      <c r="CI231" s="286"/>
      <c r="CJ231" s="286"/>
      <c r="CK231" s="286"/>
      <c r="CL231" s="286">
        <v>3</v>
      </c>
      <c r="CM231" s="143">
        <f t="shared" si="51"/>
        <v>623</v>
      </c>
      <c r="CN231" s="143">
        <f t="shared" si="52"/>
        <v>0</v>
      </c>
      <c r="CO231" s="143">
        <f t="shared" si="53"/>
        <v>0</v>
      </c>
      <c r="CP231" s="143">
        <f t="shared" si="53"/>
        <v>66</v>
      </c>
      <c r="CQ231" s="143">
        <f t="shared" si="54"/>
        <v>39</v>
      </c>
      <c r="CR231" s="143">
        <f t="shared" si="55"/>
        <v>0</v>
      </c>
      <c r="CS231" s="143">
        <f t="shared" si="56"/>
        <v>0</v>
      </c>
      <c r="CT231" s="143">
        <f t="shared" si="57"/>
        <v>3</v>
      </c>
      <c r="CU231" s="143">
        <f t="shared" si="58"/>
        <v>36</v>
      </c>
      <c r="CV231" s="143">
        <f t="shared" si="59"/>
        <v>0</v>
      </c>
      <c r="CW231" s="143">
        <f t="shared" si="60"/>
        <v>293</v>
      </c>
      <c r="CX231" s="143">
        <f t="shared" si="61"/>
        <v>0</v>
      </c>
      <c r="CY231" s="143">
        <f t="shared" si="61"/>
        <v>0</v>
      </c>
      <c r="CZ231" s="143">
        <f t="shared" si="62"/>
        <v>5</v>
      </c>
      <c r="DA231" s="143">
        <f t="shared" si="63"/>
        <v>0</v>
      </c>
      <c r="DB231" s="143">
        <f t="shared" si="64"/>
        <v>0</v>
      </c>
      <c r="DC231" s="143">
        <f t="shared" si="65"/>
        <v>4</v>
      </c>
      <c r="DD231" s="143">
        <f t="shared" si="66"/>
        <v>0</v>
      </c>
      <c r="DE231" s="201">
        <f t="shared" si="67"/>
        <v>3</v>
      </c>
    </row>
    <row r="232" spans="1:109" x14ac:dyDescent="0.3">
      <c r="A232" s="19" t="s">
        <v>515</v>
      </c>
      <c r="B232" s="16" t="s">
        <v>547</v>
      </c>
      <c r="C232" s="283">
        <v>185</v>
      </c>
      <c r="D232" s="284"/>
      <c r="E232" s="284">
        <v>5</v>
      </c>
      <c r="F232" s="284">
        <v>99</v>
      </c>
      <c r="G232" s="284"/>
      <c r="H232" s="284"/>
      <c r="I232" s="284">
        <v>120</v>
      </c>
      <c r="J232" s="284"/>
      <c r="K232" s="284">
        <v>1</v>
      </c>
      <c r="L232" s="284"/>
      <c r="M232" s="284">
        <v>6</v>
      </c>
      <c r="N232" s="284"/>
      <c r="O232" s="284"/>
      <c r="P232" s="285">
        <v>184</v>
      </c>
      <c r="Q232" s="285"/>
      <c r="R232" s="285"/>
      <c r="S232" s="285">
        <v>26</v>
      </c>
      <c r="T232" s="285">
        <v>126</v>
      </c>
      <c r="U232" s="285"/>
      <c r="V232" s="285"/>
      <c r="W232" s="285">
        <v>1</v>
      </c>
      <c r="X232" s="285">
        <v>122</v>
      </c>
      <c r="Y232" s="285"/>
      <c r="Z232" s="285">
        <v>97</v>
      </c>
      <c r="AA232" s="285"/>
      <c r="AB232" s="285"/>
      <c r="AC232" s="285"/>
      <c r="AD232" s="285"/>
      <c r="AE232" s="285">
        <v>5</v>
      </c>
      <c r="AF232" s="285"/>
      <c r="AG232" s="285"/>
      <c r="AH232" s="286">
        <v>32</v>
      </c>
      <c r="AI232" s="286"/>
      <c r="AJ232" s="286"/>
      <c r="AK232" s="286">
        <v>2</v>
      </c>
      <c r="AL232" s="286">
        <v>143</v>
      </c>
      <c r="AM232" s="286"/>
      <c r="AN232" s="286"/>
      <c r="AO232" s="286">
        <v>1</v>
      </c>
      <c r="AP232" s="286">
        <v>130</v>
      </c>
      <c r="AQ232" s="286">
        <v>119</v>
      </c>
      <c r="AR232" s="286"/>
      <c r="AS232" s="286"/>
      <c r="AT232" s="286"/>
      <c r="AU232" s="286"/>
      <c r="AV232" s="286"/>
      <c r="AW232" s="286">
        <v>10</v>
      </c>
      <c r="AX232" s="286"/>
      <c r="AY232" s="286"/>
      <c r="AZ232" s="286">
        <v>156</v>
      </c>
      <c r="BA232" s="286"/>
      <c r="BB232" s="286"/>
      <c r="BC232" s="286">
        <v>21</v>
      </c>
      <c r="BD232" s="286">
        <v>103</v>
      </c>
      <c r="BE232" s="286"/>
      <c r="BF232" s="286">
        <v>1</v>
      </c>
      <c r="BG232" s="286">
        <v>2</v>
      </c>
      <c r="BH232" s="286">
        <v>89</v>
      </c>
      <c r="BI232" s="286">
        <v>119</v>
      </c>
      <c r="BJ232" s="286"/>
      <c r="BK232" s="286"/>
      <c r="BL232" s="286"/>
      <c r="BM232" s="286"/>
      <c r="BN232" s="286">
        <v>105</v>
      </c>
      <c r="BO232" s="286"/>
      <c r="BP232" s="286"/>
      <c r="BQ232" s="286">
        <v>191</v>
      </c>
      <c r="BR232" s="286"/>
      <c r="BS232" s="286"/>
      <c r="BT232" s="286">
        <v>5</v>
      </c>
      <c r="BU232" s="286">
        <v>89</v>
      </c>
      <c r="BV232" s="286"/>
      <c r="BW232" s="286">
        <v>1</v>
      </c>
      <c r="BX232" s="286">
        <v>4</v>
      </c>
      <c r="BY232" s="286">
        <v>85</v>
      </c>
      <c r="BZ232" s="286"/>
      <c r="CA232" s="286">
        <v>218</v>
      </c>
      <c r="CB232" s="286"/>
      <c r="CC232" s="286"/>
      <c r="CD232" s="286">
        <v>56</v>
      </c>
      <c r="CE232" s="286"/>
      <c r="CF232" s="286"/>
      <c r="CG232" s="286"/>
      <c r="CH232" s="286">
        <v>91</v>
      </c>
      <c r="CI232" s="286"/>
      <c r="CJ232" s="286"/>
      <c r="CK232" s="286"/>
      <c r="CL232" s="286">
        <v>1</v>
      </c>
      <c r="CM232" s="143">
        <f t="shared" si="51"/>
        <v>748</v>
      </c>
      <c r="CN232" s="143">
        <f t="shared" si="52"/>
        <v>0</v>
      </c>
      <c r="CO232" s="143">
        <f t="shared" si="53"/>
        <v>0</v>
      </c>
      <c r="CP232" s="143">
        <f t="shared" si="53"/>
        <v>59</v>
      </c>
      <c r="CQ232" s="143">
        <f t="shared" si="54"/>
        <v>560</v>
      </c>
      <c r="CR232" s="143">
        <f t="shared" si="55"/>
        <v>0</v>
      </c>
      <c r="CS232" s="143">
        <f t="shared" si="56"/>
        <v>2</v>
      </c>
      <c r="CT232" s="143">
        <f t="shared" si="57"/>
        <v>4</v>
      </c>
      <c r="CU232" s="143">
        <f t="shared" si="58"/>
        <v>546</v>
      </c>
      <c r="CV232" s="143">
        <f t="shared" si="59"/>
        <v>0</v>
      </c>
      <c r="CW232" s="143">
        <f t="shared" si="60"/>
        <v>554</v>
      </c>
      <c r="CX232" s="143">
        <f t="shared" si="61"/>
        <v>0</v>
      </c>
      <c r="CY232" s="143">
        <f t="shared" si="61"/>
        <v>0</v>
      </c>
      <c r="CZ232" s="143">
        <f t="shared" si="62"/>
        <v>56</v>
      </c>
      <c r="DA232" s="143">
        <f t="shared" si="63"/>
        <v>0</v>
      </c>
      <c r="DB232" s="143">
        <f t="shared" si="64"/>
        <v>0</v>
      </c>
      <c r="DC232" s="143">
        <f t="shared" si="65"/>
        <v>217</v>
      </c>
      <c r="DD232" s="143">
        <f t="shared" si="66"/>
        <v>0</v>
      </c>
      <c r="DE232" s="201">
        <f t="shared" si="67"/>
        <v>1</v>
      </c>
    </row>
    <row r="233" spans="1:109" x14ac:dyDescent="0.3">
      <c r="A233" s="19" t="s">
        <v>515</v>
      </c>
      <c r="B233" s="16" t="s">
        <v>548</v>
      </c>
      <c r="C233" s="283">
        <v>48</v>
      </c>
      <c r="D233" s="284"/>
      <c r="E233" s="284"/>
      <c r="F233" s="284">
        <v>49</v>
      </c>
      <c r="G233" s="284"/>
      <c r="H233" s="284"/>
      <c r="I233" s="284">
        <v>52</v>
      </c>
      <c r="J233" s="284"/>
      <c r="K233" s="284">
        <v>1</v>
      </c>
      <c r="L233" s="284"/>
      <c r="M233" s="284">
        <v>1</v>
      </c>
      <c r="N233" s="284"/>
      <c r="O233" s="284">
        <v>1</v>
      </c>
      <c r="P233" s="285">
        <v>48</v>
      </c>
      <c r="Q233" s="285"/>
      <c r="R233" s="285"/>
      <c r="S233" s="285"/>
      <c r="T233" s="285">
        <v>52</v>
      </c>
      <c r="U233" s="285"/>
      <c r="V233" s="285"/>
      <c r="W233" s="285">
        <v>1</v>
      </c>
      <c r="X233" s="285">
        <v>52</v>
      </c>
      <c r="Y233" s="285"/>
      <c r="Z233" s="285">
        <v>1</v>
      </c>
      <c r="AA233" s="285"/>
      <c r="AB233" s="285"/>
      <c r="AC233" s="285"/>
      <c r="AD233" s="285">
        <v>1</v>
      </c>
      <c r="AE233" s="285">
        <v>1</v>
      </c>
      <c r="AF233" s="285"/>
      <c r="AG233" s="285"/>
      <c r="AH233" s="286">
        <v>56</v>
      </c>
      <c r="AI233" s="286"/>
      <c r="AJ233" s="286"/>
      <c r="AK233" s="286"/>
      <c r="AL233" s="286">
        <v>67</v>
      </c>
      <c r="AM233" s="286"/>
      <c r="AN233" s="286"/>
      <c r="AO233" s="286">
        <v>1</v>
      </c>
      <c r="AP233" s="286">
        <v>52</v>
      </c>
      <c r="AQ233" s="286">
        <v>5</v>
      </c>
      <c r="AR233" s="286"/>
      <c r="AS233" s="286"/>
      <c r="AT233" s="286"/>
      <c r="AU233" s="286">
        <v>1</v>
      </c>
      <c r="AV233" s="286"/>
      <c r="AW233" s="286">
        <v>2</v>
      </c>
      <c r="AX233" s="286"/>
      <c r="AY233" s="286"/>
      <c r="AZ233" s="286">
        <v>82</v>
      </c>
      <c r="BA233" s="286"/>
      <c r="BB233" s="286"/>
      <c r="BC233" s="286"/>
      <c r="BD233" s="286">
        <v>71</v>
      </c>
      <c r="BE233" s="286">
        <v>1</v>
      </c>
      <c r="BF233" s="286"/>
      <c r="BG233" s="286">
        <v>1</v>
      </c>
      <c r="BH233" s="286">
        <v>52</v>
      </c>
      <c r="BI233" s="286">
        <v>4</v>
      </c>
      <c r="BJ233" s="286"/>
      <c r="BK233" s="286"/>
      <c r="BL233" s="286"/>
      <c r="BM233" s="286">
        <v>1</v>
      </c>
      <c r="BN233" s="286">
        <v>2</v>
      </c>
      <c r="BO233" s="286"/>
      <c r="BP233" s="286"/>
      <c r="BQ233" s="286">
        <v>145</v>
      </c>
      <c r="BR233" s="286"/>
      <c r="BS233" s="286"/>
      <c r="BT233" s="286"/>
      <c r="BU233" s="286">
        <v>35</v>
      </c>
      <c r="BV233" s="286">
        <v>1</v>
      </c>
      <c r="BW233" s="286"/>
      <c r="BX233" s="286">
        <v>3</v>
      </c>
      <c r="BY233" s="286">
        <v>93</v>
      </c>
      <c r="BZ233" s="286"/>
      <c r="CA233" s="286">
        <v>118</v>
      </c>
      <c r="CB233" s="286"/>
      <c r="CC233" s="286"/>
      <c r="CD233" s="286"/>
      <c r="CE233" s="286"/>
      <c r="CF233" s="286"/>
      <c r="CG233" s="286"/>
      <c r="CH233" s="286">
        <v>27</v>
      </c>
      <c r="CI233" s="286"/>
      <c r="CJ233" s="286"/>
      <c r="CK233" s="286"/>
      <c r="CL233" s="286">
        <v>1</v>
      </c>
      <c r="CM233" s="143">
        <f t="shared" si="51"/>
        <v>379</v>
      </c>
      <c r="CN233" s="143">
        <f t="shared" si="52"/>
        <v>0</v>
      </c>
      <c r="CO233" s="143">
        <f t="shared" si="53"/>
        <v>0</v>
      </c>
      <c r="CP233" s="143">
        <f t="shared" si="53"/>
        <v>0</v>
      </c>
      <c r="CQ233" s="143">
        <f t="shared" si="54"/>
        <v>274</v>
      </c>
      <c r="CR233" s="143">
        <f t="shared" si="55"/>
        <v>1</v>
      </c>
      <c r="CS233" s="143">
        <f t="shared" si="56"/>
        <v>0</v>
      </c>
      <c r="CT233" s="143">
        <f t="shared" si="57"/>
        <v>3</v>
      </c>
      <c r="CU233" s="143">
        <f t="shared" si="58"/>
        <v>301</v>
      </c>
      <c r="CV233" s="143">
        <f t="shared" si="59"/>
        <v>0</v>
      </c>
      <c r="CW233" s="143">
        <f t="shared" si="60"/>
        <v>129</v>
      </c>
      <c r="CX233" s="143">
        <f t="shared" si="61"/>
        <v>0</v>
      </c>
      <c r="CY233" s="143">
        <f t="shared" si="61"/>
        <v>0</v>
      </c>
      <c r="CZ233" s="143">
        <f t="shared" si="62"/>
        <v>0</v>
      </c>
      <c r="DA233" s="143">
        <f t="shared" si="63"/>
        <v>3</v>
      </c>
      <c r="DB233" s="143">
        <f t="shared" si="64"/>
        <v>0</v>
      </c>
      <c r="DC233" s="143">
        <f t="shared" si="65"/>
        <v>33</v>
      </c>
      <c r="DD233" s="143">
        <f t="shared" si="66"/>
        <v>0</v>
      </c>
      <c r="DE233" s="201">
        <f t="shared" si="67"/>
        <v>2</v>
      </c>
    </row>
    <row r="234" spans="1:109" x14ac:dyDescent="0.3">
      <c r="A234" s="19" t="s">
        <v>515</v>
      </c>
      <c r="B234" s="16" t="s">
        <v>552</v>
      </c>
      <c r="C234" s="283">
        <v>1278</v>
      </c>
      <c r="D234" s="284"/>
      <c r="E234" s="284">
        <v>251</v>
      </c>
      <c r="F234" s="284">
        <v>97</v>
      </c>
      <c r="G234" s="284">
        <v>15</v>
      </c>
      <c r="H234" s="284"/>
      <c r="I234" s="284">
        <v>670</v>
      </c>
      <c r="J234" s="284"/>
      <c r="K234" s="284">
        <v>673</v>
      </c>
      <c r="L234" s="284">
        <v>75</v>
      </c>
      <c r="M234" s="284">
        <v>103</v>
      </c>
      <c r="N234" s="284">
        <v>23</v>
      </c>
      <c r="O234" s="284">
        <v>126</v>
      </c>
      <c r="P234" s="285">
        <v>1005</v>
      </c>
      <c r="Q234" s="285"/>
      <c r="R234" s="285"/>
      <c r="S234" s="285">
        <v>123</v>
      </c>
      <c r="T234" s="285">
        <v>52</v>
      </c>
      <c r="U234" s="285">
        <v>19</v>
      </c>
      <c r="V234" s="285">
        <v>7</v>
      </c>
      <c r="W234" s="285">
        <v>5</v>
      </c>
      <c r="X234" s="285">
        <v>1112</v>
      </c>
      <c r="Y234" s="285"/>
      <c r="Z234" s="285">
        <v>549</v>
      </c>
      <c r="AA234" s="285"/>
      <c r="AB234" s="285"/>
      <c r="AC234" s="285">
        <v>90</v>
      </c>
      <c r="AD234" s="285"/>
      <c r="AE234" s="285">
        <v>62</v>
      </c>
      <c r="AF234" s="285">
        <v>15</v>
      </c>
      <c r="AG234" s="285">
        <v>70</v>
      </c>
      <c r="AH234" s="286">
        <v>768</v>
      </c>
      <c r="AI234" s="286"/>
      <c r="AJ234" s="286"/>
      <c r="AK234" s="286">
        <v>117</v>
      </c>
      <c r="AL234" s="286">
        <v>68</v>
      </c>
      <c r="AM234" s="286">
        <v>3</v>
      </c>
      <c r="AN234" s="286">
        <v>6</v>
      </c>
      <c r="AO234" s="286">
        <v>3</v>
      </c>
      <c r="AP234" s="286">
        <v>905</v>
      </c>
      <c r="AQ234" s="286">
        <v>637</v>
      </c>
      <c r="AR234" s="286"/>
      <c r="AS234" s="286"/>
      <c r="AT234" s="286">
        <v>34</v>
      </c>
      <c r="AU234" s="286"/>
      <c r="AV234" s="286"/>
      <c r="AW234" s="286">
        <v>24</v>
      </c>
      <c r="AX234" s="286">
        <v>15</v>
      </c>
      <c r="AY234" s="286">
        <v>20</v>
      </c>
      <c r="AZ234" s="286">
        <v>872</v>
      </c>
      <c r="BA234" s="286"/>
      <c r="BB234" s="286"/>
      <c r="BC234" s="286">
        <v>100</v>
      </c>
      <c r="BD234" s="286">
        <v>67</v>
      </c>
      <c r="BE234" s="286">
        <v>6</v>
      </c>
      <c r="BF234" s="286">
        <v>7</v>
      </c>
      <c r="BG234" s="286">
        <v>3</v>
      </c>
      <c r="BH234" s="286">
        <v>615</v>
      </c>
      <c r="BI234" s="286">
        <v>696</v>
      </c>
      <c r="BJ234" s="286"/>
      <c r="BK234" s="286"/>
      <c r="BL234" s="286"/>
      <c r="BM234" s="286"/>
      <c r="BN234" s="286">
        <v>64</v>
      </c>
      <c r="BO234" s="286">
        <v>14</v>
      </c>
      <c r="BP234" s="286">
        <v>4</v>
      </c>
      <c r="BQ234" s="286">
        <v>390</v>
      </c>
      <c r="BR234" s="286"/>
      <c r="BS234" s="286"/>
      <c r="BT234" s="286">
        <v>109</v>
      </c>
      <c r="BU234" s="286">
        <v>22</v>
      </c>
      <c r="BV234" s="286">
        <v>6</v>
      </c>
      <c r="BW234" s="286">
        <v>7</v>
      </c>
      <c r="BX234" s="286">
        <v>6</v>
      </c>
      <c r="BY234" s="286">
        <v>713</v>
      </c>
      <c r="BZ234" s="286"/>
      <c r="CA234" s="286">
        <v>673</v>
      </c>
      <c r="CB234" s="286"/>
      <c r="CC234" s="286"/>
      <c r="CD234" s="286">
        <v>111</v>
      </c>
      <c r="CE234" s="286"/>
      <c r="CF234" s="286">
        <v>1</v>
      </c>
      <c r="CG234" s="286"/>
      <c r="CH234" s="286">
        <v>3</v>
      </c>
      <c r="CI234" s="286"/>
      <c r="CJ234" s="286">
        <v>1</v>
      </c>
      <c r="CK234" s="286"/>
      <c r="CL234" s="286">
        <v>22</v>
      </c>
      <c r="CM234" s="143">
        <f t="shared" si="51"/>
        <v>4313</v>
      </c>
      <c r="CN234" s="143">
        <f t="shared" si="52"/>
        <v>0</v>
      </c>
      <c r="CO234" s="143">
        <f t="shared" si="53"/>
        <v>0</v>
      </c>
      <c r="CP234" s="143">
        <f t="shared" si="53"/>
        <v>700</v>
      </c>
      <c r="CQ234" s="143">
        <f t="shared" si="54"/>
        <v>306</v>
      </c>
      <c r="CR234" s="143">
        <f t="shared" si="55"/>
        <v>43</v>
      </c>
      <c r="CS234" s="143">
        <f t="shared" si="56"/>
        <v>27</v>
      </c>
      <c r="CT234" s="143">
        <f t="shared" si="57"/>
        <v>11</v>
      </c>
      <c r="CU234" s="143">
        <f t="shared" si="58"/>
        <v>4015</v>
      </c>
      <c r="CV234" s="143">
        <f t="shared" si="59"/>
        <v>0</v>
      </c>
      <c r="CW234" s="143">
        <f t="shared" si="60"/>
        <v>3228</v>
      </c>
      <c r="CX234" s="143">
        <f t="shared" si="61"/>
        <v>0</v>
      </c>
      <c r="CY234" s="143">
        <f t="shared" si="61"/>
        <v>0</v>
      </c>
      <c r="CZ234" s="143">
        <f t="shared" si="62"/>
        <v>310</v>
      </c>
      <c r="DA234" s="143">
        <f t="shared" si="63"/>
        <v>0</v>
      </c>
      <c r="DB234" s="143">
        <f t="shared" si="64"/>
        <v>0</v>
      </c>
      <c r="DC234" s="143">
        <f t="shared" si="65"/>
        <v>257</v>
      </c>
      <c r="DD234" s="143">
        <f t="shared" si="66"/>
        <v>67</v>
      </c>
      <c r="DE234" s="201">
        <f t="shared" si="67"/>
        <v>242</v>
      </c>
    </row>
    <row r="235" spans="1:109" x14ac:dyDescent="0.3">
      <c r="A235" s="19" t="s">
        <v>515</v>
      </c>
      <c r="B235" s="16" t="s">
        <v>553</v>
      </c>
      <c r="C235" s="283"/>
      <c r="D235" s="284"/>
      <c r="E235" s="284"/>
      <c r="F235" s="284">
        <v>1</v>
      </c>
      <c r="G235" s="284"/>
      <c r="H235" s="284"/>
      <c r="I235" s="284">
        <v>63</v>
      </c>
      <c r="J235" s="284"/>
      <c r="K235" s="284">
        <v>1</v>
      </c>
      <c r="L235" s="284"/>
      <c r="M235" s="284">
        <v>1</v>
      </c>
      <c r="N235" s="284"/>
      <c r="O235" s="284">
        <v>1</v>
      </c>
      <c r="P235" s="285"/>
      <c r="Q235" s="285"/>
      <c r="R235" s="285"/>
      <c r="S235" s="285">
        <v>12</v>
      </c>
      <c r="T235" s="285">
        <v>3</v>
      </c>
      <c r="U235" s="285"/>
      <c r="V235" s="285"/>
      <c r="W235" s="285">
        <v>1</v>
      </c>
      <c r="X235" s="285">
        <v>63</v>
      </c>
      <c r="Y235" s="285"/>
      <c r="Z235" s="285"/>
      <c r="AA235" s="285"/>
      <c r="AB235" s="285"/>
      <c r="AC235" s="285"/>
      <c r="AD235" s="285"/>
      <c r="AE235" s="285">
        <v>2</v>
      </c>
      <c r="AF235" s="285"/>
      <c r="AG235" s="285">
        <v>1</v>
      </c>
      <c r="AH235" s="286">
        <v>49</v>
      </c>
      <c r="AI235" s="286"/>
      <c r="AJ235" s="286"/>
      <c r="AK235" s="286"/>
      <c r="AL235" s="286">
        <v>6</v>
      </c>
      <c r="AM235" s="286"/>
      <c r="AN235" s="286"/>
      <c r="AO235" s="286">
        <v>1</v>
      </c>
      <c r="AP235" s="286">
        <v>83</v>
      </c>
      <c r="AQ235" s="286">
        <v>2</v>
      </c>
      <c r="AR235" s="286"/>
      <c r="AS235" s="286"/>
      <c r="AT235" s="286"/>
      <c r="AU235" s="286"/>
      <c r="AV235" s="286"/>
      <c r="AW235" s="286">
        <v>1</v>
      </c>
      <c r="AX235" s="286"/>
      <c r="AY235" s="286"/>
      <c r="AZ235" s="286">
        <v>154</v>
      </c>
      <c r="BA235" s="286"/>
      <c r="BB235" s="286"/>
      <c r="BC235" s="286"/>
      <c r="BD235" s="286">
        <v>5</v>
      </c>
      <c r="BE235" s="286">
        <v>1</v>
      </c>
      <c r="BF235" s="286">
        <v>1</v>
      </c>
      <c r="BG235" s="286">
        <v>1</v>
      </c>
      <c r="BH235" s="286">
        <v>92</v>
      </c>
      <c r="BI235" s="286">
        <v>1</v>
      </c>
      <c r="BJ235" s="286"/>
      <c r="BK235" s="286"/>
      <c r="BL235" s="286"/>
      <c r="BM235" s="286"/>
      <c r="BN235" s="286">
        <v>1</v>
      </c>
      <c r="BO235" s="286"/>
      <c r="BP235" s="286"/>
      <c r="BQ235" s="286">
        <v>308</v>
      </c>
      <c r="BR235" s="286"/>
      <c r="BS235" s="286"/>
      <c r="BT235" s="286"/>
      <c r="BU235" s="286">
        <v>3</v>
      </c>
      <c r="BV235" s="286"/>
      <c r="BW235" s="286">
        <v>1</v>
      </c>
      <c r="BX235" s="286">
        <v>3</v>
      </c>
      <c r="BY235" s="286">
        <v>32</v>
      </c>
      <c r="BZ235" s="286"/>
      <c r="CA235" s="286">
        <v>88</v>
      </c>
      <c r="CB235" s="286"/>
      <c r="CC235" s="286"/>
      <c r="CD235" s="286"/>
      <c r="CE235" s="286"/>
      <c r="CF235" s="286"/>
      <c r="CG235" s="286"/>
      <c r="CH235" s="286">
        <v>1</v>
      </c>
      <c r="CI235" s="286"/>
      <c r="CJ235" s="286"/>
      <c r="CK235" s="286"/>
      <c r="CL235" s="286"/>
      <c r="CM235" s="143">
        <f t="shared" si="51"/>
        <v>511</v>
      </c>
      <c r="CN235" s="143">
        <f t="shared" si="52"/>
        <v>0</v>
      </c>
      <c r="CO235" s="143">
        <f t="shared" si="53"/>
        <v>0</v>
      </c>
      <c r="CP235" s="143">
        <f t="shared" si="53"/>
        <v>12</v>
      </c>
      <c r="CQ235" s="143">
        <f t="shared" si="54"/>
        <v>18</v>
      </c>
      <c r="CR235" s="143">
        <f t="shared" si="55"/>
        <v>1</v>
      </c>
      <c r="CS235" s="143">
        <f t="shared" si="56"/>
        <v>2</v>
      </c>
      <c r="CT235" s="143">
        <f t="shared" si="57"/>
        <v>3</v>
      </c>
      <c r="CU235" s="143">
        <f t="shared" si="58"/>
        <v>333</v>
      </c>
      <c r="CV235" s="143">
        <f t="shared" si="59"/>
        <v>0</v>
      </c>
      <c r="CW235" s="143">
        <f t="shared" si="60"/>
        <v>92</v>
      </c>
      <c r="CX235" s="143">
        <f t="shared" si="61"/>
        <v>0</v>
      </c>
      <c r="CY235" s="143">
        <f t="shared" si="61"/>
        <v>0</v>
      </c>
      <c r="CZ235" s="143">
        <f t="shared" si="62"/>
        <v>0</v>
      </c>
      <c r="DA235" s="143">
        <f t="shared" si="63"/>
        <v>0</v>
      </c>
      <c r="DB235" s="143">
        <f t="shared" si="64"/>
        <v>0</v>
      </c>
      <c r="DC235" s="143">
        <f t="shared" si="65"/>
        <v>6</v>
      </c>
      <c r="DD235" s="143">
        <f t="shared" si="66"/>
        <v>0</v>
      </c>
      <c r="DE235" s="201">
        <f t="shared" si="67"/>
        <v>2</v>
      </c>
    </row>
    <row r="236" spans="1:109" x14ac:dyDescent="0.3">
      <c r="A236" s="19" t="s">
        <v>515</v>
      </c>
      <c r="B236" s="16" t="s">
        <v>555</v>
      </c>
      <c r="C236" s="283">
        <v>647</v>
      </c>
      <c r="D236" s="284"/>
      <c r="E236" s="284">
        <v>174</v>
      </c>
      <c r="F236" s="284">
        <v>53</v>
      </c>
      <c r="G236" s="284">
        <v>42</v>
      </c>
      <c r="H236" s="284"/>
      <c r="I236" s="284">
        <v>379</v>
      </c>
      <c r="J236" s="284"/>
      <c r="K236" s="284">
        <v>517</v>
      </c>
      <c r="L236" s="284"/>
      <c r="M236" s="284">
        <v>17</v>
      </c>
      <c r="N236" s="284"/>
      <c r="O236" s="284">
        <v>72</v>
      </c>
      <c r="P236" s="285">
        <v>242</v>
      </c>
      <c r="Q236" s="285"/>
      <c r="R236" s="285"/>
      <c r="S236" s="285">
        <v>58</v>
      </c>
      <c r="T236" s="285">
        <v>56</v>
      </c>
      <c r="U236" s="285">
        <v>43</v>
      </c>
      <c r="V236" s="285">
        <v>21</v>
      </c>
      <c r="W236" s="285">
        <v>10</v>
      </c>
      <c r="X236" s="285">
        <v>1033</v>
      </c>
      <c r="Y236" s="285"/>
      <c r="Z236" s="285">
        <v>419</v>
      </c>
      <c r="AA236" s="285"/>
      <c r="AB236" s="285"/>
      <c r="AC236" s="285"/>
      <c r="AD236" s="285"/>
      <c r="AE236" s="285">
        <v>26</v>
      </c>
      <c r="AF236" s="285"/>
      <c r="AG236" s="285">
        <v>65</v>
      </c>
      <c r="AH236" s="286">
        <v>600</v>
      </c>
      <c r="AI236" s="286"/>
      <c r="AJ236" s="286"/>
      <c r="AK236" s="286">
        <v>2</v>
      </c>
      <c r="AL236" s="286">
        <v>48</v>
      </c>
      <c r="AM236" s="286"/>
      <c r="AN236" s="286">
        <v>25</v>
      </c>
      <c r="AO236" s="286">
        <v>1</v>
      </c>
      <c r="AP236" s="286">
        <v>700</v>
      </c>
      <c r="AQ236" s="286">
        <v>468</v>
      </c>
      <c r="AR236" s="286"/>
      <c r="AS236" s="286"/>
      <c r="AT236" s="286"/>
      <c r="AU236" s="286"/>
      <c r="AV236" s="286">
        <v>43</v>
      </c>
      <c r="AW236" s="286">
        <v>39</v>
      </c>
      <c r="AX236" s="286"/>
      <c r="AY236" s="286">
        <v>10</v>
      </c>
      <c r="AZ236" s="286">
        <v>651</v>
      </c>
      <c r="BA236" s="286"/>
      <c r="BB236" s="286"/>
      <c r="BC236" s="286">
        <v>36</v>
      </c>
      <c r="BD236" s="286">
        <v>43</v>
      </c>
      <c r="BE236" s="286">
        <v>30</v>
      </c>
      <c r="BF236" s="286">
        <v>28</v>
      </c>
      <c r="BG236" s="286">
        <v>10</v>
      </c>
      <c r="BH236" s="286">
        <v>710</v>
      </c>
      <c r="BI236" s="286">
        <v>540</v>
      </c>
      <c r="BJ236" s="286"/>
      <c r="BK236" s="286"/>
      <c r="BL236" s="286"/>
      <c r="BM236" s="286"/>
      <c r="BN236" s="286">
        <v>47</v>
      </c>
      <c r="BO236" s="286"/>
      <c r="BP236" s="286">
        <v>10</v>
      </c>
      <c r="BQ236" s="286">
        <v>618</v>
      </c>
      <c r="BR236" s="286"/>
      <c r="BS236" s="286"/>
      <c r="BT236" s="286">
        <v>10</v>
      </c>
      <c r="BU236" s="286">
        <v>13</v>
      </c>
      <c r="BV236" s="286"/>
      <c r="BW236" s="286">
        <v>28</v>
      </c>
      <c r="BX236" s="286">
        <v>6</v>
      </c>
      <c r="BY236" s="286">
        <v>689</v>
      </c>
      <c r="BZ236" s="286"/>
      <c r="CA236" s="286">
        <v>468</v>
      </c>
      <c r="CB236" s="286">
        <v>1</v>
      </c>
      <c r="CC236" s="286"/>
      <c r="CD236" s="286">
        <v>1</v>
      </c>
      <c r="CE236" s="286"/>
      <c r="CF236" s="286"/>
      <c r="CG236" s="286"/>
      <c r="CH236" s="286">
        <v>60</v>
      </c>
      <c r="CI236" s="286"/>
      <c r="CJ236" s="286"/>
      <c r="CK236" s="286"/>
      <c r="CL236" s="286">
        <v>11</v>
      </c>
      <c r="CM236" s="143">
        <f t="shared" si="51"/>
        <v>2758</v>
      </c>
      <c r="CN236" s="143">
        <f t="shared" si="52"/>
        <v>0</v>
      </c>
      <c r="CO236" s="143">
        <f t="shared" si="53"/>
        <v>0</v>
      </c>
      <c r="CP236" s="143">
        <f t="shared" si="53"/>
        <v>280</v>
      </c>
      <c r="CQ236" s="143">
        <f t="shared" si="54"/>
        <v>213</v>
      </c>
      <c r="CR236" s="143">
        <f t="shared" si="55"/>
        <v>115</v>
      </c>
      <c r="CS236" s="143">
        <f t="shared" si="56"/>
        <v>102</v>
      </c>
      <c r="CT236" s="143">
        <f t="shared" si="57"/>
        <v>21</v>
      </c>
      <c r="CU236" s="143">
        <f t="shared" si="58"/>
        <v>3511</v>
      </c>
      <c r="CV236" s="143">
        <f t="shared" si="59"/>
        <v>0</v>
      </c>
      <c r="CW236" s="143">
        <f t="shared" si="60"/>
        <v>2412</v>
      </c>
      <c r="CX236" s="143">
        <f t="shared" si="61"/>
        <v>0</v>
      </c>
      <c r="CY236" s="143">
        <f t="shared" si="61"/>
        <v>0</v>
      </c>
      <c r="CZ236" s="143">
        <f t="shared" si="62"/>
        <v>1</v>
      </c>
      <c r="DA236" s="143">
        <f t="shared" si="63"/>
        <v>0</v>
      </c>
      <c r="DB236" s="143">
        <f t="shared" si="64"/>
        <v>43</v>
      </c>
      <c r="DC236" s="143">
        <f t="shared" si="65"/>
        <v>189</v>
      </c>
      <c r="DD236" s="143">
        <f t="shared" si="66"/>
        <v>0</v>
      </c>
      <c r="DE236" s="201">
        <f t="shared" si="67"/>
        <v>168</v>
      </c>
    </row>
    <row r="237" spans="1:109" x14ac:dyDescent="0.3">
      <c r="A237" s="19" t="s">
        <v>515</v>
      </c>
      <c r="B237" s="16" t="s">
        <v>559</v>
      </c>
      <c r="C237" s="283"/>
      <c r="D237" s="284"/>
      <c r="E237" s="284">
        <v>9</v>
      </c>
      <c r="F237" s="284">
        <v>1</v>
      </c>
      <c r="G237" s="284"/>
      <c r="H237" s="284"/>
      <c r="I237" s="284">
        <v>54</v>
      </c>
      <c r="J237" s="284"/>
      <c r="K237" s="284">
        <v>1</v>
      </c>
      <c r="L237" s="284"/>
      <c r="M237" s="284">
        <v>1</v>
      </c>
      <c r="N237" s="284"/>
      <c r="O237" s="284"/>
      <c r="P237" s="285"/>
      <c r="Q237" s="285"/>
      <c r="R237" s="285"/>
      <c r="S237" s="285">
        <v>14</v>
      </c>
      <c r="T237" s="285">
        <v>2</v>
      </c>
      <c r="U237" s="285"/>
      <c r="V237" s="285">
        <v>1</v>
      </c>
      <c r="W237" s="285">
        <v>1</v>
      </c>
      <c r="X237" s="285">
        <v>49</v>
      </c>
      <c r="Y237" s="285"/>
      <c r="Z237" s="285"/>
      <c r="AA237" s="285"/>
      <c r="AB237" s="285"/>
      <c r="AC237" s="285"/>
      <c r="AD237" s="285">
        <v>1</v>
      </c>
      <c r="AE237" s="285">
        <v>2</v>
      </c>
      <c r="AF237" s="285"/>
      <c r="AG237" s="285">
        <v>1</v>
      </c>
      <c r="AH237" s="286">
        <v>68</v>
      </c>
      <c r="AI237" s="286"/>
      <c r="AJ237" s="286"/>
      <c r="AK237" s="286">
        <v>14</v>
      </c>
      <c r="AL237" s="286">
        <v>14</v>
      </c>
      <c r="AM237" s="286"/>
      <c r="AN237" s="286">
        <v>1</v>
      </c>
      <c r="AO237" s="286">
        <v>1</v>
      </c>
      <c r="AP237" s="286">
        <v>52</v>
      </c>
      <c r="AQ237" s="286">
        <v>2</v>
      </c>
      <c r="AR237" s="286"/>
      <c r="AS237" s="286"/>
      <c r="AT237" s="286"/>
      <c r="AU237" s="286">
        <v>1</v>
      </c>
      <c r="AV237" s="286"/>
      <c r="AW237" s="286">
        <v>1</v>
      </c>
      <c r="AX237" s="286"/>
      <c r="AY237" s="286">
        <v>1</v>
      </c>
      <c r="AZ237" s="286">
        <v>173</v>
      </c>
      <c r="BA237" s="286"/>
      <c r="BB237" s="286"/>
      <c r="BC237" s="286">
        <v>13</v>
      </c>
      <c r="BD237" s="286">
        <v>13</v>
      </c>
      <c r="BE237" s="286">
        <v>1</v>
      </c>
      <c r="BF237" s="286">
        <v>2</v>
      </c>
      <c r="BG237" s="286">
        <v>1</v>
      </c>
      <c r="BH237" s="286">
        <v>57</v>
      </c>
      <c r="BI237" s="286">
        <v>3</v>
      </c>
      <c r="BJ237" s="286"/>
      <c r="BK237" s="286"/>
      <c r="BL237" s="286"/>
      <c r="BM237" s="286">
        <v>1</v>
      </c>
      <c r="BN237" s="286"/>
      <c r="BO237" s="286"/>
      <c r="BP237" s="286">
        <v>1</v>
      </c>
      <c r="BQ237" s="286">
        <v>173</v>
      </c>
      <c r="BR237" s="286"/>
      <c r="BS237" s="286"/>
      <c r="BT237" s="286">
        <v>6</v>
      </c>
      <c r="BU237" s="286">
        <v>2</v>
      </c>
      <c r="BV237" s="286"/>
      <c r="BW237" s="286">
        <v>4</v>
      </c>
      <c r="BX237" s="286">
        <v>7</v>
      </c>
      <c r="BY237" s="286">
        <v>9</v>
      </c>
      <c r="BZ237" s="286">
        <v>1</v>
      </c>
      <c r="CA237" s="286">
        <v>4</v>
      </c>
      <c r="CB237" s="286"/>
      <c r="CC237" s="286"/>
      <c r="CD237" s="286">
        <v>5</v>
      </c>
      <c r="CE237" s="286"/>
      <c r="CF237" s="286"/>
      <c r="CG237" s="286"/>
      <c r="CH237" s="286"/>
      <c r="CI237" s="286"/>
      <c r="CJ237" s="286"/>
      <c r="CK237" s="286"/>
      <c r="CL237" s="286">
        <v>10</v>
      </c>
      <c r="CM237" s="143">
        <f t="shared" si="51"/>
        <v>414</v>
      </c>
      <c r="CN237" s="143">
        <f t="shared" si="52"/>
        <v>0</v>
      </c>
      <c r="CO237" s="143">
        <f t="shared" si="53"/>
        <v>0</v>
      </c>
      <c r="CP237" s="143">
        <f t="shared" si="53"/>
        <v>56</v>
      </c>
      <c r="CQ237" s="143">
        <f t="shared" si="54"/>
        <v>32</v>
      </c>
      <c r="CR237" s="143">
        <f t="shared" si="55"/>
        <v>1</v>
      </c>
      <c r="CS237" s="143">
        <f t="shared" si="56"/>
        <v>8</v>
      </c>
      <c r="CT237" s="143">
        <f t="shared" si="57"/>
        <v>3</v>
      </c>
      <c r="CU237" s="143">
        <f t="shared" si="58"/>
        <v>221</v>
      </c>
      <c r="CV237" s="143">
        <f t="shared" si="59"/>
        <v>0</v>
      </c>
      <c r="CW237" s="143">
        <f t="shared" si="60"/>
        <v>11</v>
      </c>
      <c r="CX237" s="143">
        <f t="shared" si="61"/>
        <v>0</v>
      </c>
      <c r="CY237" s="143">
        <f t="shared" si="61"/>
        <v>0</v>
      </c>
      <c r="CZ237" s="143">
        <f t="shared" si="62"/>
        <v>5</v>
      </c>
      <c r="DA237" s="143">
        <f t="shared" si="63"/>
        <v>3</v>
      </c>
      <c r="DB237" s="143">
        <f t="shared" si="64"/>
        <v>0</v>
      </c>
      <c r="DC237" s="143">
        <f t="shared" si="65"/>
        <v>4</v>
      </c>
      <c r="DD237" s="143">
        <f t="shared" si="66"/>
        <v>0</v>
      </c>
      <c r="DE237" s="201">
        <f t="shared" si="67"/>
        <v>13</v>
      </c>
    </row>
    <row r="238" spans="1:109" x14ac:dyDescent="0.3">
      <c r="A238" s="19" t="s">
        <v>515</v>
      </c>
      <c r="B238" s="16" t="s">
        <v>560</v>
      </c>
      <c r="C238" s="283"/>
      <c r="D238" s="284"/>
      <c r="E238" s="284"/>
      <c r="F238" s="284">
        <v>1</v>
      </c>
      <c r="G238" s="284"/>
      <c r="H238" s="284">
        <v>1</v>
      </c>
      <c r="I238" s="284">
        <v>28</v>
      </c>
      <c r="J238" s="284"/>
      <c r="K238" s="284">
        <v>313</v>
      </c>
      <c r="L238" s="284"/>
      <c r="M238" s="284"/>
      <c r="N238" s="284">
        <v>1</v>
      </c>
      <c r="O238" s="284">
        <v>2</v>
      </c>
      <c r="P238" s="285"/>
      <c r="Q238" s="285"/>
      <c r="R238" s="285"/>
      <c r="S238" s="285"/>
      <c r="T238" s="285">
        <v>2</v>
      </c>
      <c r="U238" s="285"/>
      <c r="V238" s="285"/>
      <c r="W238" s="285">
        <v>1</v>
      </c>
      <c r="X238" s="285">
        <v>28</v>
      </c>
      <c r="Y238" s="285"/>
      <c r="Z238" s="285">
        <v>313</v>
      </c>
      <c r="AA238" s="285"/>
      <c r="AB238" s="285"/>
      <c r="AC238" s="285"/>
      <c r="AD238" s="285"/>
      <c r="AE238" s="285">
        <v>1</v>
      </c>
      <c r="AF238" s="285"/>
      <c r="AG238" s="285">
        <v>1</v>
      </c>
      <c r="AH238" s="286">
        <v>34</v>
      </c>
      <c r="AI238" s="286"/>
      <c r="AJ238" s="286"/>
      <c r="AK238" s="286">
        <v>1</v>
      </c>
      <c r="AL238" s="286">
        <v>17</v>
      </c>
      <c r="AM238" s="286"/>
      <c r="AN238" s="286"/>
      <c r="AO238" s="286">
        <v>3</v>
      </c>
      <c r="AP238" s="286">
        <v>83</v>
      </c>
      <c r="AQ238" s="286">
        <v>331</v>
      </c>
      <c r="AR238" s="286"/>
      <c r="AS238" s="286"/>
      <c r="AT238" s="286">
        <v>5</v>
      </c>
      <c r="AU238" s="286"/>
      <c r="AV238" s="286"/>
      <c r="AW238" s="286">
        <v>4</v>
      </c>
      <c r="AX238" s="286"/>
      <c r="AY238" s="286">
        <v>29</v>
      </c>
      <c r="AZ238" s="286">
        <v>96</v>
      </c>
      <c r="BA238" s="286"/>
      <c r="BB238" s="286"/>
      <c r="BC238" s="286">
        <v>1</v>
      </c>
      <c r="BD238" s="286">
        <v>16</v>
      </c>
      <c r="BE238" s="286">
        <v>2</v>
      </c>
      <c r="BF238" s="286"/>
      <c r="BG238" s="286">
        <v>3</v>
      </c>
      <c r="BH238" s="286">
        <v>95</v>
      </c>
      <c r="BI238" s="286">
        <v>350</v>
      </c>
      <c r="BJ238" s="286"/>
      <c r="BK238" s="286"/>
      <c r="BL238" s="286">
        <v>1</v>
      </c>
      <c r="BM238" s="286"/>
      <c r="BN238" s="286"/>
      <c r="BO238" s="286"/>
      <c r="BP238" s="286">
        <v>1</v>
      </c>
      <c r="BQ238" s="286">
        <v>87</v>
      </c>
      <c r="BR238" s="286"/>
      <c r="BS238" s="286"/>
      <c r="BT238" s="286"/>
      <c r="BU238" s="286">
        <v>5</v>
      </c>
      <c r="BV238" s="286"/>
      <c r="BW238" s="286"/>
      <c r="BX238" s="286">
        <v>6</v>
      </c>
      <c r="BY238" s="286">
        <v>42</v>
      </c>
      <c r="BZ238" s="286"/>
      <c r="CA238" s="286">
        <v>363</v>
      </c>
      <c r="CB238" s="286"/>
      <c r="CC238" s="286"/>
      <c r="CD238" s="286">
        <v>1</v>
      </c>
      <c r="CE238" s="286"/>
      <c r="CF238" s="286"/>
      <c r="CG238" s="286"/>
      <c r="CH238" s="286">
        <v>1</v>
      </c>
      <c r="CI238" s="286"/>
      <c r="CJ238" s="286"/>
      <c r="CK238" s="286"/>
      <c r="CL238" s="286">
        <v>7</v>
      </c>
      <c r="CM238" s="143">
        <f t="shared" si="51"/>
        <v>217</v>
      </c>
      <c r="CN238" s="143">
        <f t="shared" si="52"/>
        <v>0</v>
      </c>
      <c r="CO238" s="143">
        <f t="shared" si="53"/>
        <v>0</v>
      </c>
      <c r="CP238" s="143">
        <f t="shared" si="53"/>
        <v>2</v>
      </c>
      <c r="CQ238" s="143">
        <f t="shared" si="54"/>
        <v>41</v>
      </c>
      <c r="CR238" s="143">
        <f t="shared" si="55"/>
        <v>2</v>
      </c>
      <c r="CS238" s="143">
        <f t="shared" si="56"/>
        <v>1</v>
      </c>
      <c r="CT238" s="143">
        <f t="shared" si="57"/>
        <v>7</v>
      </c>
      <c r="CU238" s="143">
        <f t="shared" si="58"/>
        <v>276</v>
      </c>
      <c r="CV238" s="143">
        <f t="shared" si="59"/>
        <v>0</v>
      </c>
      <c r="CW238" s="143">
        <f t="shared" si="60"/>
        <v>1670</v>
      </c>
      <c r="CX238" s="143">
        <f t="shared" si="61"/>
        <v>0</v>
      </c>
      <c r="CY238" s="143">
        <f t="shared" si="61"/>
        <v>0</v>
      </c>
      <c r="CZ238" s="143">
        <f t="shared" si="62"/>
        <v>7</v>
      </c>
      <c r="DA238" s="143">
        <f t="shared" si="63"/>
        <v>0</v>
      </c>
      <c r="DB238" s="143">
        <f t="shared" si="64"/>
        <v>0</v>
      </c>
      <c r="DC238" s="143">
        <f t="shared" si="65"/>
        <v>6</v>
      </c>
      <c r="DD238" s="143">
        <f t="shared" si="66"/>
        <v>1</v>
      </c>
      <c r="DE238" s="201">
        <f t="shared" si="67"/>
        <v>40</v>
      </c>
    </row>
    <row r="239" spans="1:109" x14ac:dyDescent="0.3">
      <c r="A239" s="19" t="s">
        <v>515</v>
      </c>
      <c r="B239" s="16" t="s">
        <v>562</v>
      </c>
      <c r="C239" s="283"/>
      <c r="D239" s="284"/>
      <c r="E239" s="284">
        <v>4</v>
      </c>
      <c r="F239" s="284">
        <v>1</v>
      </c>
      <c r="G239" s="284"/>
      <c r="H239" s="284"/>
      <c r="I239" s="284">
        <v>55</v>
      </c>
      <c r="J239" s="284"/>
      <c r="K239" s="284">
        <v>221</v>
      </c>
      <c r="L239" s="284"/>
      <c r="M239" s="284">
        <v>5</v>
      </c>
      <c r="N239" s="284"/>
      <c r="O239" s="284"/>
      <c r="P239" s="285"/>
      <c r="Q239" s="285"/>
      <c r="R239" s="285"/>
      <c r="S239" s="285">
        <v>4</v>
      </c>
      <c r="T239" s="285">
        <v>1</v>
      </c>
      <c r="U239" s="285"/>
      <c r="V239" s="285"/>
      <c r="W239" s="285">
        <v>1</v>
      </c>
      <c r="X239" s="285">
        <v>386</v>
      </c>
      <c r="Y239" s="285"/>
      <c r="Z239" s="285">
        <v>223</v>
      </c>
      <c r="AA239" s="285"/>
      <c r="AB239" s="285"/>
      <c r="AC239" s="285"/>
      <c r="AD239" s="285">
        <v>1</v>
      </c>
      <c r="AE239" s="285">
        <v>5</v>
      </c>
      <c r="AF239" s="285"/>
      <c r="AG239" s="285"/>
      <c r="AH239" s="286">
        <v>92</v>
      </c>
      <c r="AI239" s="286"/>
      <c r="AJ239" s="286"/>
      <c r="AK239" s="286">
        <v>46</v>
      </c>
      <c r="AL239" s="286">
        <v>63</v>
      </c>
      <c r="AM239" s="286"/>
      <c r="AN239" s="286"/>
      <c r="AO239" s="286">
        <v>33</v>
      </c>
      <c r="AP239" s="286">
        <v>223</v>
      </c>
      <c r="AQ239" s="286">
        <v>334</v>
      </c>
      <c r="AR239" s="286"/>
      <c r="AS239" s="286"/>
      <c r="AT239" s="286">
        <v>151</v>
      </c>
      <c r="AU239" s="286">
        <v>1</v>
      </c>
      <c r="AV239" s="286"/>
      <c r="AW239" s="286">
        <v>130</v>
      </c>
      <c r="AX239" s="286"/>
      <c r="AY239" s="286">
        <v>121</v>
      </c>
      <c r="AZ239" s="286">
        <v>215</v>
      </c>
      <c r="BA239" s="286"/>
      <c r="BB239" s="286"/>
      <c r="BC239" s="286">
        <v>46</v>
      </c>
      <c r="BD239" s="286">
        <v>63</v>
      </c>
      <c r="BE239" s="286"/>
      <c r="BF239" s="286"/>
      <c r="BG239" s="286">
        <v>32</v>
      </c>
      <c r="BH239" s="286">
        <v>225</v>
      </c>
      <c r="BI239" s="286">
        <v>340</v>
      </c>
      <c r="BJ239" s="286"/>
      <c r="BK239" s="286">
        <v>16</v>
      </c>
      <c r="BL239" s="286">
        <v>54</v>
      </c>
      <c r="BM239" s="286">
        <v>1</v>
      </c>
      <c r="BN239" s="286">
        <v>30</v>
      </c>
      <c r="BO239" s="286"/>
      <c r="BP239" s="286">
        <v>20</v>
      </c>
      <c r="BQ239" s="286">
        <v>180</v>
      </c>
      <c r="BR239" s="286"/>
      <c r="BS239" s="286"/>
      <c r="BT239" s="286">
        <v>35</v>
      </c>
      <c r="BU239" s="286">
        <v>36</v>
      </c>
      <c r="BV239" s="286"/>
      <c r="BW239" s="286"/>
      <c r="BX239" s="286">
        <v>4</v>
      </c>
      <c r="BY239" s="286">
        <v>82</v>
      </c>
      <c r="BZ239" s="286"/>
      <c r="CA239" s="286">
        <v>271</v>
      </c>
      <c r="CB239" s="286"/>
      <c r="CC239" s="286"/>
      <c r="CD239" s="286">
        <v>35</v>
      </c>
      <c r="CE239" s="286"/>
      <c r="CF239" s="286"/>
      <c r="CG239" s="286"/>
      <c r="CH239" s="286">
        <v>55</v>
      </c>
      <c r="CI239" s="286">
        <v>3</v>
      </c>
      <c r="CJ239" s="286"/>
      <c r="CK239" s="286"/>
      <c r="CL239" s="286">
        <v>30</v>
      </c>
      <c r="CM239" s="143">
        <f t="shared" si="51"/>
        <v>487</v>
      </c>
      <c r="CN239" s="143">
        <f t="shared" si="52"/>
        <v>0</v>
      </c>
      <c r="CO239" s="143">
        <f t="shared" si="53"/>
        <v>0</v>
      </c>
      <c r="CP239" s="143">
        <f t="shared" si="53"/>
        <v>135</v>
      </c>
      <c r="CQ239" s="143">
        <f t="shared" si="54"/>
        <v>164</v>
      </c>
      <c r="CR239" s="143">
        <f t="shared" si="55"/>
        <v>0</v>
      </c>
      <c r="CS239" s="143">
        <f t="shared" si="56"/>
        <v>0</v>
      </c>
      <c r="CT239" s="143">
        <f t="shared" si="57"/>
        <v>66</v>
      </c>
      <c r="CU239" s="143">
        <f t="shared" si="58"/>
        <v>971</v>
      </c>
      <c r="CV239" s="143">
        <f t="shared" si="59"/>
        <v>0</v>
      </c>
      <c r="CW239" s="143">
        <f t="shared" si="60"/>
        <v>1389</v>
      </c>
      <c r="CX239" s="143">
        <f t="shared" si="61"/>
        <v>0</v>
      </c>
      <c r="CY239" s="143">
        <f t="shared" si="61"/>
        <v>16</v>
      </c>
      <c r="CZ239" s="143">
        <f t="shared" si="62"/>
        <v>240</v>
      </c>
      <c r="DA239" s="143">
        <f t="shared" si="63"/>
        <v>3</v>
      </c>
      <c r="DB239" s="143">
        <f t="shared" si="64"/>
        <v>0</v>
      </c>
      <c r="DC239" s="143">
        <f t="shared" si="65"/>
        <v>225</v>
      </c>
      <c r="DD239" s="143">
        <f t="shared" si="66"/>
        <v>3</v>
      </c>
      <c r="DE239" s="201">
        <f t="shared" si="67"/>
        <v>171</v>
      </c>
    </row>
    <row r="240" spans="1:109" x14ac:dyDescent="0.3">
      <c r="A240" s="19" t="s">
        <v>515</v>
      </c>
      <c r="B240" s="16" t="s">
        <v>564</v>
      </c>
      <c r="C240" s="283"/>
      <c r="D240" s="284"/>
      <c r="E240" s="284">
        <v>4</v>
      </c>
      <c r="F240" s="284">
        <v>1</v>
      </c>
      <c r="G240" s="284"/>
      <c r="H240" s="284">
        <v>1</v>
      </c>
      <c r="I240" s="284">
        <v>6</v>
      </c>
      <c r="J240" s="284"/>
      <c r="K240" s="284">
        <v>209</v>
      </c>
      <c r="L240" s="284"/>
      <c r="M240" s="284"/>
      <c r="N240" s="284"/>
      <c r="O240" s="284"/>
      <c r="P240" s="285"/>
      <c r="Q240" s="285"/>
      <c r="R240" s="285"/>
      <c r="S240" s="285">
        <v>4</v>
      </c>
      <c r="T240" s="285">
        <v>2</v>
      </c>
      <c r="U240" s="285"/>
      <c r="V240" s="285"/>
      <c r="W240" s="285">
        <v>1</v>
      </c>
      <c r="X240" s="285">
        <v>6</v>
      </c>
      <c r="Y240" s="285"/>
      <c r="Z240" s="285">
        <v>207</v>
      </c>
      <c r="AA240" s="285"/>
      <c r="AB240" s="285"/>
      <c r="AC240" s="285"/>
      <c r="AD240" s="285"/>
      <c r="AE240" s="285">
        <v>1</v>
      </c>
      <c r="AF240" s="285"/>
      <c r="AG240" s="285"/>
      <c r="AH240" s="286">
        <v>140</v>
      </c>
      <c r="AI240" s="286"/>
      <c r="AJ240" s="286"/>
      <c r="AK240" s="286"/>
      <c r="AL240" s="286">
        <v>19</v>
      </c>
      <c r="AM240" s="286"/>
      <c r="AN240" s="286"/>
      <c r="AO240" s="286">
        <v>1</v>
      </c>
      <c r="AP240" s="286">
        <v>7</v>
      </c>
      <c r="AQ240" s="286">
        <v>234</v>
      </c>
      <c r="AR240" s="286"/>
      <c r="AS240" s="286"/>
      <c r="AT240" s="286"/>
      <c r="AU240" s="286"/>
      <c r="AV240" s="286"/>
      <c r="AW240" s="286"/>
      <c r="AX240" s="286"/>
      <c r="AY240" s="286"/>
      <c r="AZ240" s="286">
        <v>268</v>
      </c>
      <c r="BA240" s="286"/>
      <c r="BB240" s="286"/>
      <c r="BC240" s="286"/>
      <c r="BD240" s="286">
        <v>18</v>
      </c>
      <c r="BE240" s="286">
        <v>1</v>
      </c>
      <c r="BF240" s="286"/>
      <c r="BG240" s="286">
        <v>1</v>
      </c>
      <c r="BH240" s="286">
        <v>7</v>
      </c>
      <c r="BI240" s="286">
        <v>235</v>
      </c>
      <c r="BJ240" s="286"/>
      <c r="BK240" s="286"/>
      <c r="BL240" s="286"/>
      <c r="BM240" s="286"/>
      <c r="BN240" s="286"/>
      <c r="BO240" s="286"/>
      <c r="BP240" s="286"/>
      <c r="BQ240" s="286">
        <v>243</v>
      </c>
      <c r="BR240" s="286"/>
      <c r="BS240" s="286"/>
      <c r="BT240" s="286"/>
      <c r="BU240" s="286">
        <v>4</v>
      </c>
      <c r="BV240" s="286"/>
      <c r="BW240" s="286"/>
      <c r="BX240" s="286">
        <v>3</v>
      </c>
      <c r="BY240" s="286">
        <v>23</v>
      </c>
      <c r="BZ240" s="286"/>
      <c r="CA240" s="286">
        <v>225</v>
      </c>
      <c r="CB240" s="286"/>
      <c r="CC240" s="286"/>
      <c r="CD240" s="286"/>
      <c r="CE240" s="286"/>
      <c r="CF240" s="286"/>
      <c r="CG240" s="286"/>
      <c r="CH240" s="286"/>
      <c r="CI240" s="286"/>
      <c r="CJ240" s="286"/>
      <c r="CK240" s="286"/>
      <c r="CL240" s="286"/>
      <c r="CM240" s="143">
        <f t="shared" si="51"/>
        <v>651</v>
      </c>
      <c r="CN240" s="143">
        <f t="shared" si="52"/>
        <v>0</v>
      </c>
      <c r="CO240" s="143">
        <f t="shared" si="53"/>
        <v>0</v>
      </c>
      <c r="CP240" s="143">
        <f t="shared" si="53"/>
        <v>8</v>
      </c>
      <c r="CQ240" s="143">
        <f t="shared" si="54"/>
        <v>44</v>
      </c>
      <c r="CR240" s="143">
        <f t="shared" si="55"/>
        <v>1</v>
      </c>
      <c r="CS240" s="143">
        <f t="shared" si="56"/>
        <v>1</v>
      </c>
      <c r="CT240" s="143">
        <f t="shared" si="57"/>
        <v>3</v>
      </c>
      <c r="CU240" s="143">
        <f t="shared" si="58"/>
        <v>49</v>
      </c>
      <c r="CV240" s="143">
        <f t="shared" si="59"/>
        <v>0</v>
      </c>
      <c r="CW240" s="143">
        <f t="shared" si="60"/>
        <v>1110</v>
      </c>
      <c r="CX240" s="143">
        <f t="shared" si="61"/>
        <v>0</v>
      </c>
      <c r="CY240" s="143">
        <f t="shared" si="61"/>
        <v>0</v>
      </c>
      <c r="CZ240" s="143">
        <f t="shared" si="62"/>
        <v>0</v>
      </c>
      <c r="DA240" s="143">
        <f t="shared" si="63"/>
        <v>0</v>
      </c>
      <c r="DB240" s="143">
        <f t="shared" si="64"/>
        <v>0</v>
      </c>
      <c r="DC240" s="143">
        <f t="shared" si="65"/>
        <v>1</v>
      </c>
      <c r="DD240" s="143">
        <f t="shared" si="66"/>
        <v>0</v>
      </c>
      <c r="DE240" s="201">
        <f t="shared" si="67"/>
        <v>0</v>
      </c>
    </row>
    <row r="241" spans="1:109" x14ac:dyDescent="0.3">
      <c r="A241" s="19" t="s">
        <v>515</v>
      </c>
      <c r="B241" s="16" t="s">
        <v>568</v>
      </c>
      <c r="C241" s="283">
        <v>178</v>
      </c>
      <c r="D241" s="284">
        <v>16</v>
      </c>
      <c r="E241" s="284">
        <v>85</v>
      </c>
      <c r="F241" s="284">
        <v>49</v>
      </c>
      <c r="G241" s="284">
        <v>31</v>
      </c>
      <c r="H241" s="284"/>
      <c r="I241" s="284">
        <v>693</v>
      </c>
      <c r="J241" s="284"/>
      <c r="K241" s="284">
        <v>149</v>
      </c>
      <c r="L241" s="284"/>
      <c r="M241" s="284">
        <v>68</v>
      </c>
      <c r="N241" s="284"/>
      <c r="O241" s="284">
        <v>75</v>
      </c>
      <c r="P241" s="285">
        <v>195</v>
      </c>
      <c r="Q241" s="285"/>
      <c r="R241" s="285">
        <v>16</v>
      </c>
      <c r="S241" s="285">
        <v>95</v>
      </c>
      <c r="T241" s="285">
        <v>100</v>
      </c>
      <c r="U241" s="285">
        <v>31</v>
      </c>
      <c r="V241" s="285"/>
      <c r="W241" s="285">
        <v>76</v>
      </c>
      <c r="X241" s="285">
        <v>965</v>
      </c>
      <c r="Y241" s="285"/>
      <c r="Z241" s="285">
        <v>234</v>
      </c>
      <c r="AA241" s="285"/>
      <c r="AB241" s="285"/>
      <c r="AC241" s="285"/>
      <c r="AD241" s="285"/>
      <c r="AE241" s="285">
        <v>160</v>
      </c>
      <c r="AF241" s="285"/>
      <c r="AG241" s="285">
        <v>141</v>
      </c>
      <c r="AH241" s="286">
        <v>143</v>
      </c>
      <c r="AI241" s="286"/>
      <c r="AJ241" s="286">
        <v>16</v>
      </c>
      <c r="AK241" s="286">
        <v>159</v>
      </c>
      <c r="AL241" s="286">
        <v>99</v>
      </c>
      <c r="AM241" s="286">
        <v>1</v>
      </c>
      <c r="AN241" s="286"/>
      <c r="AO241" s="286">
        <v>101</v>
      </c>
      <c r="AP241" s="286">
        <v>731</v>
      </c>
      <c r="AQ241" s="286">
        <v>316</v>
      </c>
      <c r="AR241" s="286"/>
      <c r="AS241" s="286"/>
      <c r="AT241" s="286"/>
      <c r="AU241" s="286"/>
      <c r="AV241" s="286"/>
      <c r="AW241" s="286">
        <v>159</v>
      </c>
      <c r="AX241" s="286"/>
      <c r="AY241" s="286">
        <v>38</v>
      </c>
      <c r="AZ241" s="286">
        <v>197</v>
      </c>
      <c r="BA241" s="286"/>
      <c r="BB241" s="286">
        <v>16</v>
      </c>
      <c r="BC241" s="286">
        <v>162</v>
      </c>
      <c r="BD241" s="286">
        <v>80</v>
      </c>
      <c r="BE241" s="286">
        <v>77</v>
      </c>
      <c r="BF241" s="286">
        <v>1</v>
      </c>
      <c r="BG241" s="286">
        <v>75</v>
      </c>
      <c r="BH241" s="286">
        <v>756</v>
      </c>
      <c r="BI241" s="286">
        <v>220</v>
      </c>
      <c r="BJ241" s="286"/>
      <c r="BK241" s="286"/>
      <c r="BL241" s="286"/>
      <c r="BM241" s="286"/>
      <c r="BN241" s="286">
        <v>159</v>
      </c>
      <c r="BO241" s="286"/>
      <c r="BP241" s="286">
        <v>38</v>
      </c>
      <c r="BQ241" s="286">
        <v>432</v>
      </c>
      <c r="BR241" s="286"/>
      <c r="BS241" s="286">
        <v>16</v>
      </c>
      <c r="BT241" s="286">
        <v>152</v>
      </c>
      <c r="BU241" s="286">
        <v>162</v>
      </c>
      <c r="BV241" s="286">
        <v>2</v>
      </c>
      <c r="BW241" s="286">
        <v>1</v>
      </c>
      <c r="BX241" s="286">
        <v>340</v>
      </c>
      <c r="BY241" s="286">
        <v>753</v>
      </c>
      <c r="BZ241" s="286">
        <v>18</v>
      </c>
      <c r="CA241" s="286">
        <v>308</v>
      </c>
      <c r="CB241" s="286"/>
      <c r="CC241" s="286"/>
      <c r="CD241" s="286">
        <v>30</v>
      </c>
      <c r="CE241" s="286"/>
      <c r="CF241" s="286">
        <v>1</v>
      </c>
      <c r="CG241" s="286"/>
      <c r="CH241" s="286">
        <v>265</v>
      </c>
      <c r="CI241" s="286"/>
      <c r="CJ241" s="286"/>
      <c r="CK241" s="286"/>
      <c r="CL241" s="286">
        <v>38</v>
      </c>
      <c r="CM241" s="143">
        <f t="shared" si="51"/>
        <v>1145</v>
      </c>
      <c r="CN241" s="143">
        <f t="shared" si="52"/>
        <v>0</v>
      </c>
      <c r="CO241" s="143">
        <f t="shared" si="53"/>
        <v>80</v>
      </c>
      <c r="CP241" s="143">
        <f t="shared" si="53"/>
        <v>653</v>
      </c>
      <c r="CQ241" s="143">
        <f t="shared" si="54"/>
        <v>490</v>
      </c>
      <c r="CR241" s="143">
        <f t="shared" si="55"/>
        <v>140</v>
      </c>
      <c r="CS241" s="143">
        <f t="shared" si="56"/>
        <v>2</v>
      </c>
      <c r="CT241" s="143">
        <f t="shared" si="57"/>
        <v>252</v>
      </c>
      <c r="CU241" s="143">
        <f t="shared" si="58"/>
        <v>3898</v>
      </c>
      <c r="CV241" s="143">
        <f t="shared" si="59"/>
        <v>0</v>
      </c>
      <c r="CW241" s="143">
        <f t="shared" si="60"/>
        <v>1245</v>
      </c>
      <c r="CX241" s="143">
        <f t="shared" si="61"/>
        <v>0</v>
      </c>
      <c r="CY241" s="143">
        <f t="shared" si="61"/>
        <v>0</v>
      </c>
      <c r="CZ241" s="143">
        <f t="shared" si="62"/>
        <v>30</v>
      </c>
      <c r="DA241" s="143">
        <f t="shared" si="63"/>
        <v>0</v>
      </c>
      <c r="DB241" s="143">
        <f t="shared" si="64"/>
        <v>0</v>
      </c>
      <c r="DC241" s="143">
        <f t="shared" si="65"/>
        <v>811</v>
      </c>
      <c r="DD241" s="143">
        <f t="shared" si="66"/>
        <v>0</v>
      </c>
      <c r="DE241" s="201">
        <f t="shared" si="67"/>
        <v>330</v>
      </c>
    </row>
    <row r="242" spans="1:109" x14ac:dyDescent="0.3">
      <c r="A242" s="19" t="s">
        <v>515</v>
      </c>
      <c r="B242" s="16" t="s">
        <v>569</v>
      </c>
      <c r="C242" s="283">
        <v>1137</v>
      </c>
      <c r="D242" s="284">
        <v>18</v>
      </c>
      <c r="E242" s="284">
        <v>255</v>
      </c>
      <c r="F242" s="284">
        <v>57</v>
      </c>
      <c r="G242" s="284">
        <v>125</v>
      </c>
      <c r="H242" s="284"/>
      <c r="I242" s="284">
        <v>1424</v>
      </c>
      <c r="J242" s="284"/>
      <c r="K242" s="284">
        <v>655</v>
      </c>
      <c r="L242" s="284">
        <v>14</v>
      </c>
      <c r="M242" s="284">
        <v>159</v>
      </c>
      <c r="N242" s="284">
        <v>2</v>
      </c>
      <c r="O242" s="284">
        <v>253</v>
      </c>
      <c r="P242" s="285">
        <v>802</v>
      </c>
      <c r="Q242" s="285"/>
      <c r="R242" s="285">
        <v>18</v>
      </c>
      <c r="S242" s="285">
        <v>120</v>
      </c>
      <c r="T242" s="285">
        <v>91</v>
      </c>
      <c r="U242" s="285">
        <v>129</v>
      </c>
      <c r="V242" s="285">
        <v>31</v>
      </c>
      <c r="W242" s="285">
        <v>46</v>
      </c>
      <c r="X242" s="285">
        <v>1470</v>
      </c>
      <c r="Y242" s="285"/>
      <c r="Z242" s="285">
        <v>612</v>
      </c>
      <c r="AA242" s="285"/>
      <c r="AB242" s="285"/>
      <c r="AC242" s="285">
        <v>3</v>
      </c>
      <c r="AD242" s="285"/>
      <c r="AE242" s="285">
        <v>230</v>
      </c>
      <c r="AF242" s="285"/>
      <c r="AG242" s="285">
        <v>251</v>
      </c>
      <c r="AH242" s="286">
        <v>928</v>
      </c>
      <c r="AI242" s="286"/>
      <c r="AJ242" s="286">
        <v>18</v>
      </c>
      <c r="AK242" s="286">
        <v>130</v>
      </c>
      <c r="AL242" s="286">
        <v>136</v>
      </c>
      <c r="AM242" s="286">
        <v>30</v>
      </c>
      <c r="AN242" s="286">
        <v>31</v>
      </c>
      <c r="AO242" s="286">
        <v>57</v>
      </c>
      <c r="AP242" s="286">
        <v>1036</v>
      </c>
      <c r="AQ242" s="286">
        <v>704</v>
      </c>
      <c r="AR242" s="286"/>
      <c r="AS242" s="286"/>
      <c r="AT242" s="286">
        <v>178</v>
      </c>
      <c r="AU242" s="286"/>
      <c r="AV242" s="286">
        <v>74</v>
      </c>
      <c r="AW242" s="286">
        <v>296</v>
      </c>
      <c r="AX242" s="286"/>
      <c r="AY242" s="286">
        <v>191</v>
      </c>
      <c r="AZ242" s="286">
        <v>802</v>
      </c>
      <c r="BA242" s="286"/>
      <c r="BB242" s="286">
        <v>18</v>
      </c>
      <c r="BC242" s="286">
        <v>130</v>
      </c>
      <c r="BD242" s="286">
        <v>125</v>
      </c>
      <c r="BE242" s="286">
        <v>68</v>
      </c>
      <c r="BF242" s="286">
        <v>32</v>
      </c>
      <c r="BG242" s="286">
        <v>38</v>
      </c>
      <c r="BH242" s="286">
        <v>1039</v>
      </c>
      <c r="BI242" s="286">
        <v>693</v>
      </c>
      <c r="BJ242" s="286"/>
      <c r="BK242" s="286"/>
      <c r="BL242" s="286">
        <v>82</v>
      </c>
      <c r="BM242" s="286"/>
      <c r="BN242" s="286">
        <v>178</v>
      </c>
      <c r="BO242" s="286"/>
      <c r="BP242" s="286">
        <v>36</v>
      </c>
      <c r="BQ242" s="286">
        <v>1030</v>
      </c>
      <c r="BR242" s="286"/>
      <c r="BS242" s="286">
        <v>18</v>
      </c>
      <c r="BT242" s="286">
        <v>166</v>
      </c>
      <c r="BU242" s="286">
        <v>110</v>
      </c>
      <c r="BV242" s="286">
        <v>16</v>
      </c>
      <c r="BW242" s="286">
        <v>32</v>
      </c>
      <c r="BX242" s="286">
        <v>13</v>
      </c>
      <c r="BY242" s="286">
        <v>939</v>
      </c>
      <c r="BZ242" s="286">
        <v>18</v>
      </c>
      <c r="CA242" s="286">
        <v>598</v>
      </c>
      <c r="CB242" s="286"/>
      <c r="CC242" s="286"/>
      <c r="CD242" s="286">
        <v>33</v>
      </c>
      <c r="CE242" s="286"/>
      <c r="CF242" s="286">
        <v>1</v>
      </c>
      <c r="CG242" s="286"/>
      <c r="CH242" s="286">
        <v>218</v>
      </c>
      <c r="CI242" s="286">
        <v>3</v>
      </c>
      <c r="CJ242" s="286"/>
      <c r="CK242" s="286"/>
      <c r="CL242" s="286">
        <v>90</v>
      </c>
      <c r="CM242" s="143">
        <f t="shared" si="51"/>
        <v>4699</v>
      </c>
      <c r="CN242" s="143">
        <f t="shared" si="52"/>
        <v>0</v>
      </c>
      <c r="CO242" s="143">
        <f t="shared" si="53"/>
        <v>90</v>
      </c>
      <c r="CP242" s="143">
        <f t="shared" si="53"/>
        <v>801</v>
      </c>
      <c r="CQ242" s="143">
        <f t="shared" si="54"/>
        <v>519</v>
      </c>
      <c r="CR242" s="143">
        <f t="shared" si="55"/>
        <v>352</v>
      </c>
      <c r="CS242" s="143">
        <f t="shared" si="56"/>
        <v>126</v>
      </c>
      <c r="CT242" s="143">
        <f t="shared" si="57"/>
        <v>141</v>
      </c>
      <c r="CU242" s="143">
        <f t="shared" si="58"/>
        <v>5908</v>
      </c>
      <c r="CV242" s="143">
        <f t="shared" si="59"/>
        <v>0</v>
      </c>
      <c r="CW242" s="143">
        <f t="shared" si="60"/>
        <v>3280</v>
      </c>
      <c r="CX242" s="143">
        <f t="shared" si="61"/>
        <v>0</v>
      </c>
      <c r="CY242" s="143">
        <f t="shared" si="61"/>
        <v>0</v>
      </c>
      <c r="CZ242" s="143">
        <f t="shared" si="62"/>
        <v>310</v>
      </c>
      <c r="DA242" s="143">
        <f t="shared" si="63"/>
        <v>0</v>
      </c>
      <c r="DB242" s="143">
        <f t="shared" si="64"/>
        <v>74</v>
      </c>
      <c r="DC242" s="143">
        <f t="shared" si="65"/>
        <v>1081</v>
      </c>
      <c r="DD242" s="143">
        <f t="shared" si="66"/>
        <v>5</v>
      </c>
      <c r="DE242" s="201">
        <f t="shared" si="67"/>
        <v>821</v>
      </c>
    </row>
    <row r="243" spans="1:109" x14ac:dyDescent="0.3">
      <c r="A243" s="19" t="s">
        <v>515</v>
      </c>
      <c r="B243" s="16" t="s">
        <v>571</v>
      </c>
      <c r="C243" s="283">
        <v>289</v>
      </c>
      <c r="D243" s="284"/>
      <c r="E243" s="284">
        <v>73</v>
      </c>
      <c r="F243" s="284">
        <v>5</v>
      </c>
      <c r="G243" s="284"/>
      <c r="H243" s="284"/>
      <c r="I243" s="284">
        <v>143</v>
      </c>
      <c r="J243" s="284"/>
      <c r="K243" s="284">
        <v>122</v>
      </c>
      <c r="L243" s="284"/>
      <c r="M243" s="284">
        <v>1</v>
      </c>
      <c r="N243" s="284"/>
      <c r="O243" s="284">
        <v>67</v>
      </c>
      <c r="P243" s="285">
        <v>18</v>
      </c>
      <c r="Q243" s="285"/>
      <c r="R243" s="285"/>
      <c r="S243" s="285">
        <v>23</v>
      </c>
      <c r="T243" s="285">
        <v>1</v>
      </c>
      <c r="U243" s="285"/>
      <c r="V243" s="285"/>
      <c r="W243" s="285">
        <v>2</v>
      </c>
      <c r="X243" s="285">
        <v>511</v>
      </c>
      <c r="Y243" s="285"/>
      <c r="Z243" s="285">
        <v>109</v>
      </c>
      <c r="AA243" s="285"/>
      <c r="AB243" s="285"/>
      <c r="AC243" s="285"/>
      <c r="AD243" s="285"/>
      <c r="AE243" s="285">
        <v>3</v>
      </c>
      <c r="AF243" s="285"/>
      <c r="AG243" s="285"/>
      <c r="AH243" s="286">
        <v>18</v>
      </c>
      <c r="AI243" s="286"/>
      <c r="AJ243" s="286"/>
      <c r="AK243" s="286">
        <v>20</v>
      </c>
      <c r="AL243" s="286">
        <v>21</v>
      </c>
      <c r="AM243" s="286"/>
      <c r="AN243" s="286"/>
      <c r="AO243" s="286">
        <v>2</v>
      </c>
      <c r="AP243" s="286">
        <v>133</v>
      </c>
      <c r="AQ243" s="286">
        <v>312</v>
      </c>
      <c r="AR243" s="286"/>
      <c r="AS243" s="286"/>
      <c r="AT243" s="286">
        <v>4</v>
      </c>
      <c r="AU243" s="286"/>
      <c r="AV243" s="286"/>
      <c r="AW243" s="286">
        <v>6</v>
      </c>
      <c r="AX243" s="286"/>
      <c r="AY243" s="286">
        <v>3</v>
      </c>
      <c r="AZ243" s="286">
        <v>23</v>
      </c>
      <c r="BA243" s="286"/>
      <c r="BB243" s="286"/>
      <c r="BC243" s="286">
        <v>20</v>
      </c>
      <c r="BD243" s="286">
        <v>21</v>
      </c>
      <c r="BE243" s="286"/>
      <c r="BF243" s="286"/>
      <c r="BG243" s="286">
        <v>2</v>
      </c>
      <c r="BH243" s="286">
        <v>133</v>
      </c>
      <c r="BI243" s="286">
        <v>309</v>
      </c>
      <c r="BJ243" s="286"/>
      <c r="BK243" s="286"/>
      <c r="BL243" s="286">
        <v>2</v>
      </c>
      <c r="BM243" s="286"/>
      <c r="BN243" s="286">
        <v>2</v>
      </c>
      <c r="BO243" s="286"/>
      <c r="BP243" s="286"/>
      <c r="BQ243" s="286">
        <v>167</v>
      </c>
      <c r="BR243" s="286"/>
      <c r="BS243" s="286"/>
      <c r="BT243" s="286"/>
      <c r="BU243" s="286">
        <v>7</v>
      </c>
      <c r="BV243" s="286"/>
      <c r="BW243" s="286"/>
      <c r="BX243" s="286">
        <v>3</v>
      </c>
      <c r="BY243" s="286">
        <v>43</v>
      </c>
      <c r="BZ243" s="286"/>
      <c r="CA243" s="286">
        <v>170</v>
      </c>
      <c r="CB243" s="286"/>
      <c r="CC243" s="286"/>
      <c r="CD243" s="286"/>
      <c r="CE243" s="286"/>
      <c r="CF243" s="286">
        <v>1</v>
      </c>
      <c r="CG243" s="286"/>
      <c r="CH243" s="286">
        <v>2</v>
      </c>
      <c r="CI243" s="286"/>
      <c r="CJ243" s="286"/>
      <c r="CK243" s="286"/>
      <c r="CL243" s="286"/>
      <c r="CM243" s="143">
        <f t="shared" si="51"/>
        <v>515</v>
      </c>
      <c r="CN243" s="143">
        <f t="shared" si="52"/>
        <v>0</v>
      </c>
      <c r="CO243" s="143">
        <f t="shared" si="53"/>
        <v>0</v>
      </c>
      <c r="CP243" s="143">
        <f t="shared" si="53"/>
        <v>136</v>
      </c>
      <c r="CQ243" s="143">
        <f t="shared" si="54"/>
        <v>55</v>
      </c>
      <c r="CR243" s="143">
        <f t="shared" si="55"/>
        <v>0</v>
      </c>
      <c r="CS243" s="143">
        <f t="shared" si="56"/>
        <v>0</v>
      </c>
      <c r="CT243" s="143">
        <f t="shared" si="57"/>
        <v>6</v>
      </c>
      <c r="CU243" s="143">
        <f t="shared" si="58"/>
        <v>963</v>
      </c>
      <c r="CV243" s="143">
        <f t="shared" si="59"/>
        <v>0</v>
      </c>
      <c r="CW243" s="143">
        <f t="shared" si="60"/>
        <v>1022</v>
      </c>
      <c r="CX243" s="143">
        <f t="shared" si="61"/>
        <v>0</v>
      </c>
      <c r="CY243" s="143">
        <f t="shared" si="61"/>
        <v>0</v>
      </c>
      <c r="CZ243" s="143">
        <f t="shared" si="62"/>
        <v>6</v>
      </c>
      <c r="DA243" s="143">
        <f t="shared" si="63"/>
        <v>0</v>
      </c>
      <c r="DB243" s="143">
        <f t="shared" si="64"/>
        <v>0</v>
      </c>
      <c r="DC243" s="143">
        <f t="shared" si="65"/>
        <v>14</v>
      </c>
      <c r="DD243" s="143">
        <f t="shared" si="66"/>
        <v>0</v>
      </c>
      <c r="DE243" s="201">
        <f t="shared" si="67"/>
        <v>70</v>
      </c>
    </row>
    <row r="244" spans="1:109" x14ac:dyDescent="0.3">
      <c r="A244" s="19" t="s">
        <v>515</v>
      </c>
      <c r="B244" s="16" t="s">
        <v>573</v>
      </c>
      <c r="C244" s="283">
        <v>374</v>
      </c>
      <c r="D244" s="284">
        <v>6</v>
      </c>
      <c r="E244" s="284">
        <v>64</v>
      </c>
      <c r="F244" s="284">
        <v>10</v>
      </c>
      <c r="G244" s="284"/>
      <c r="H244" s="284"/>
      <c r="I244" s="284">
        <v>157</v>
      </c>
      <c r="J244" s="284"/>
      <c r="K244" s="284">
        <v>70</v>
      </c>
      <c r="L244" s="284"/>
      <c r="M244" s="284">
        <v>31</v>
      </c>
      <c r="N244" s="284">
        <v>34</v>
      </c>
      <c r="O244" s="284">
        <v>91</v>
      </c>
      <c r="P244" s="285">
        <v>318</v>
      </c>
      <c r="Q244" s="285"/>
      <c r="R244" s="285">
        <v>6</v>
      </c>
      <c r="S244" s="285">
        <v>63</v>
      </c>
      <c r="T244" s="285">
        <v>22</v>
      </c>
      <c r="U244" s="285"/>
      <c r="V244" s="285">
        <v>7</v>
      </c>
      <c r="W244" s="285">
        <v>1</v>
      </c>
      <c r="X244" s="285">
        <v>580</v>
      </c>
      <c r="Y244" s="285"/>
      <c r="Z244" s="285">
        <v>113</v>
      </c>
      <c r="AA244" s="285"/>
      <c r="AB244" s="285"/>
      <c r="AC244" s="285"/>
      <c r="AD244" s="285"/>
      <c r="AE244" s="285">
        <v>33</v>
      </c>
      <c r="AF244" s="285">
        <v>2</v>
      </c>
      <c r="AG244" s="285">
        <v>138</v>
      </c>
      <c r="AH244" s="286">
        <v>173</v>
      </c>
      <c r="AI244" s="286"/>
      <c r="AJ244" s="286">
        <v>6</v>
      </c>
      <c r="AK244" s="286">
        <v>70</v>
      </c>
      <c r="AL244" s="286">
        <v>37</v>
      </c>
      <c r="AM244" s="286"/>
      <c r="AN244" s="286">
        <v>7</v>
      </c>
      <c r="AO244" s="286">
        <v>5</v>
      </c>
      <c r="AP244" s="286">
        <v>654</v>
      </c>
      <c r="AQ244" s="286">
        <v>213</v>
      </c>
      <c r="AR244" s="286"/>
      <c r="AS244" s="286"/>
      <c r="AT244" s="286"/>
      <c r="AU244" s="286"/>
      <c r="AV244" s="286"/>
      <c r="AW244" s="286">
        <v>37</v>
      </c>
      <c r="AX244" s="286"/>
      <c r="AY244" s="286">
        <v>40</v>
      </c>
      <c r="AZ244" s="286">
        <v>163</v>
      </c>
      <c r="BA244" s="286"/>
      <c r="BB244" s="286">
        <v>13</v>
      </c>
      <c r="BC244" s="286">
        <v>63</v>
      </c>
      <c r="BD244" s="286">
        <v>38</v>
      </c>
      <c r="BE244" s="286">
        <v>82</v>
      </c>
      <c r="BF244" s="286">
        <v>7</v>
      </c>
      <c r="BG244" s="286">
        <v>27</v>
      </c>
      <c r="BH244" s="286">
        <v>665</v>
      </c>
      <c r="BI244" s="286">
        <v>182</v>
      </c>
      <c r="BJ244" s="286"/>
      <c r="BK244" s="286"/>
      <c r="BL244" s="286"/>
      <c r="BM244" s="286"/>
      <c r="BN244" s="286">
        <v>42</v>
      </c>
      <c r="BO244" s="286"/>
      <c r="BP244" s="286">
        <v>24</v>
      </c>
      <c r="BQ244" s="286">
        <v>391</v>
      </c>
      <c r="BR244" s="286"/>
      <c r="BS244" s="286">
        <v>13</v>
      </c>
      <c r="BT244" s="286">
        <v>33</v>
      </c>
      <c r="BU244" s="286">
        <v>17</v>
      </c>
      <c r="BV244" s="286"/>
      <c r="BW244" s="286">
        <v>7</v>
      </c>
      <c r="BX244" s="286">
        <v>16</v>
      </c>
      <c r="BY244" s="286">
        <v>532</v>
      </c>
      <c r="BZ244" s="286">
        <v>13</v>
      </c>
      <c r="CA244" s="286">
        <v>173</v>
      </c>
      <c r="CB244" s="286"/>
      <c r="CC244" s="286"/>
      <c r="CD244" s="286"/>
      <c r="CE244" s="286"/>
      <c r="CF244" s="286">
        <v>1</v>
      </c>
      <c r="CG244" s="286"/>
      <c r="CH244" s="286">
        <v>52</v>
      </c>
      <c r="CI244" s="286"/>
      <c r="CJ244" s="286"/>
      <c r="CK244" s="286"/>
      <c r="CL244" s="286">
        <v>7</v>
      </c>
      <c r="CM244" s="143">
        <f t="shared" si="51"/>
        <v>1419</v>
      </c>
      <c r="CN244" s="143">
        <f t="shared" si="52"/>
        <v>0</v>
      </c>
      <c r="CO244" s="143">
        <f t="shared" si="53"/>
        <v>44</v>
      </c>
      <c r="CP244" s="143">
        <f t="shared" si="53"/>
        <v>293</v>
      </c>
      <c r="CQ244" s="143">
        <f t="shared" si="54"/>
        <v>124</v>
      </c>
      <c r="CR244" s="143">
        <f t="shared" si="55"/>
        <v>82</v>
      </c>
      <c r="CS244" s="143">
        <f t="shared" si="56"/>
        <v>28</v>
      </c>
      <c r="CT244" s="143">
        <f t="shared" si="57"/>
        <v>33</v>
      </c>
      <c r="CU244" s="143">
        <f t="shared" si="58"/>
        <v>2588</v>
      </c>
      <c r="CV244" s="143">
        <f t="shared" si="59"/>
        <v>0</v>
      </c>
      <c r="CW244" s="143">
        <f t="shared" si="60"/>
        <v>764</v>
      </c>
      <c r="CX244" s="143">
        <f t="shared" si="61"/>
        <v>0</v>
      </c>
      <c r="CY244" s="143">
        <f t="shared" si="61"/>
        <v>0</v>
      </c>
      <c r="CZ244" s="143">
        <f t="shared" si="62"/>
        <v>0</v>
      </c>
      <c r="DA244" s="143">
        <f t="shared" si="63"/>
        <v>0</v>
      </c>
      <c r="DB244" s="143">
        <f t="shared" si="64"/>
        <v>0</v>
      </c>
      <c r="DC244" s="143">
        <f t="shared" si="65"/>
        <v>195</v>
      </c>
      <c r="DD244" s="143">
        <f t="shared" si="66"/>
        <v>36</v>
      </c>
      <c r="DE244" s="201">
        <f t="shared" si="67"/>
        <v>300</v>
      </c>
    </row>
    <row r="245" spans="1:109" x14ac:dyDescent="0.3">
      <c r="A245" s="19" t="s">
        <v>575</v>
      </c>
      <c r="B245" s="16" t="s">
        <v>579</v>
      </c>
      <c r="C245" s="283"/>
      <c r="D245" s="284"/>
      <c r="E245" s="284"/>
      <c r="F245" s="284">
        <v>2</v>
      </c>
      <c r="G245" s="284"/>
      <c r="H245" s="284"/>
      <c r="I245" s="284">
        <v>9</v>
      </c>
      <c r="J245" s="284"/>
      <c r="K245" s="284">
        <v>1</v>
      </c>
      <c r="L245" s="284"/>
      <c r="M245" s="284"/>
      <c r="N245" s="284"/>
      <c r="O245" s="284"/>
      <c r="P245" s="285"/>
      <c r="Q245" s="285"/>
      <c r="R245" s="285"/>
      <c r="S245" s="285"/>
      <c r="T245" s="285">
        <v>2</v>
      </c>
      <c r="U245" s="285"/>
      <c r="V245" s="285"/>
      <c r="W245" s="285">
        <v>1</v>
      </c>
      <c r="X245" s="285">
        <v>15</v>
      </c>
      <c r="Y245" s="285"/>
      <c r="Z245" s="285"/>
      <c r="AA245" s="285"/>
      <c r="AB245" s="285"/>
      <c r="AC245" s="285"/>
      <c r="AD245" s="285"/>
      <c r="AE245" s="285">
        <v>1</v>
      </c>
      <c r="AF245" s="285"/>
      <c r="AG245" s="285"/>
      <c r="AH245" s="286">
        <v>1</v>
      </c>
      <c r="AI245" s="286"/>
      <c r="AJ245" s="286"/>
      <c r="AK245" s="286"/>
      <c r="AL245" s="286">
        <v>3</v>
      </c>
      <c r="AM245" s="286"/>
      <c r="AN245" s="286"/>
      <c r="AO245" s="286"/>
      <c r="AP245" s="286">
        <v>8</v>
      </c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>
        <v>18</v>
      </c>
      <c r="BA245" s="286"/>
      <c r="BB245" s="286"/>
      <c r="BC245" s="286"/>
      <c r="BD245" s="286">
        <v>3</v>
      </c>
      <c r="BE245" s="286"/>
      <c r="BF245" s="286"/>
      <c r="BG245" s="286"/>
      <c r="BH245" s="286">
        <v>9</v>
      </c>
      <c r="BI245" s="286"/>
      <c r="BJ245" s="286"/>
      <c r="BK245" s="286"/>
      <c r="BL245" s="286"/>
      <c r="BM245" s="286"/>
      <c r="BN245" s="286"/>
      <c r="BO245" s="286"/>
      <c r="BP245" s="286"/>
      <c r="BQ245" s="286">
        <v>6</v>
      </c>
      <c r="BR245" s="286"/>
      <c r="BS245" s="286"/>
      <c r="BT245" s="286"/>
      <c r="BU245" s="286">
        <v>2</v>
      </c>
      <c r="BV245" s="286"/>
      <c r="BW245" s="286"/>
      <c r="BX245" s="286"/>
      <c r="BY245" s="286">
        <v>6</v>
      </c>
      <c r="BZ245" s="286"/>
      <c r="CA245" s="286"/>
      <c r="CB245" s="286"/>
      <c r="CC245" s="286"/>
      <c r="CD245" s="286"/>
      <c r="CE245" s="286"/>
      <c r="CF245" s="286"/>
      <c r="CG245" s="286"/>
      <c r="CH245" s="286"/>
      <c r="CI245" s="286"/>
      <c r="CJ245" s="286"/>
      <c r="CK245" s="286"/>
      <c r="CL245" s="286"/>
      <c r="CM245" s="143">
        <f t="shared" si="51"/>
        <v>25</v>
      </c>
      <c r="CN245" s="143">
        <f t="shared" si="52"/>
        <v>0</v>
      </c>
      <c r="CO245" s="143">
        <f t="shared" si="53"/>
        <v>0</v>
      </c>
      <c r="CP245" s="143">
        <f t="shared" si="53"/>
        <v>0</v>
      </c>
      <c r="CQ245" s="143">
        <f t="shared" si="54"/>
        <v>12</v>
      </c>
      <c r="CR245" s="143">
        <f t="shared" si="55"/>
        <v>0</v>
      </c>
      <c r="CS245" s="143">
        <f t="shared" si="56"/>
        <v>0</v>
      </c>
      <c r="CT245" s="143">
        <f t="shared" si="57"/>
        <v>1</v>
      </c>
      <c r="CU245" s="143">
        <f t="shared" si="58"/>
        <v>47</v>
      </c>
      <c r="CV245" s="143">
        <f t="shared" si="59"/>
        <v>0</v>
      </c>
      <c r="CW245" s="143">
        <f t="shared" si="60"/>
        <v>1</v>
      </c>
      <c r="CX245" s="143">
        <f t="shared" si="61"/>
        <v>0</v>
      </c>
      <c r="CY245" s="143">
        <f t="shared" si="61"/>
        <v>0</v>
      </c>
      <c r="CZ245" s="143">
        <f t="shared" si="62"/>
        <v>0</v>
      </c>
      <c r="DA245" s="143">
        <f t="shared" si="63"/>
        <v>0</v>
      </c>
      <c r="DB245" s="143">
        <f t="shared" si="64"/>
        <v>0</v>
      </c>
      <c r="DC245" s="143">
        <f t="shared" si="65"/>
        <v>1</v>
      </c>
      <c r="DD245" s="143">
        <f t="shared" si="66"/>
        <v>0</v>
      </c>
      <c r="DE245" s="201">
        <f t="shared" si="67"/>
        <v>0</v>
      </c>
    </row>
    <row r="246" spans="1:109" x14ac:dyDescent="0.3">
      <c r="A246" s="19" t="s">
        <v>575</v>
      </c>
      <c r="B246" s="16" t="s">
        <v>583</v>
      </c>
      <c r="C246" s="283"/>
      <c r="D246" s="284"/>
      <c r="E246" s="284"/>
      <c r="F246" s="284">
        <v>2</v>
      </c>
      <c r="G246" s="284"/>
      <c r="H246" s="284"/>
      <c r="I246" s="284"/>
      <c r="J246" s="284"/>
      <c r="K246" s="284">
        <v>1</v>
      </c>
      <c r="L246" s="284"/>
      <c r="M246" s="284">
        <v>1</v>
      </c>
      <c r="N246" s="284"/>
      <c r="O246" s="284"/>
      <c r="P246" s="285"/>
      <c r="Q246" s="285"/>
      <c r="R246" s="285"/>
      <c r="S246" s="285"/>
      <c r="T246" s="285">
        <v>2</v>
      </c>
      <c r="U246" s="285"/>
      <c r="V246" s="285"/>
      <c r="W246" s="285">
        <v>1</v>
      </c>
      <c r="X246" s="285">
        <v>4</v>
      </c>
      <c r="Y246" s="285"/>
      <c r="Z246" s="285"/>
      <c r="AA246" s="285"/>
      <c r="AB246" s="285"/>
      <c r="AC246" s="285"/>
      <c r="AD246" s="285"/>
      <c r="AE246" s="285">
        <v>2</v>
      </c>
      <c r="AF246" s="285"/>
      <c r="AG246" s="285"/>
      <c r="AH246" s="286"/>
      <c r="AI246" s="286"/>
      <c r="AJ246" s="286"/>
      <c r="AK246" s="286"/>
      <c r="AL246" s="286">
        <v>3</v>
      </c>
      <c r="AM246" s="286"/>
      <c r="AN246" s="286"/>
      <c r="AO246" s="286"/>
      <c r="AP246" s="286">
        <v>5</v>
      </c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286"/>
      <c r="BD246" s="286">
        <v>3</v>
      </c>
      <c r="BE246" s="286"/>
      <c r="BF246" s="286"/>
      <c r="BG246" s="286"/>
      <c r="BH246" s="286">
        <v>6</v>
      </c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286">
        <v>3</v>
      </c>
      <c r="BV246" s="286"/>
      <c r="BW246" s="286"/>
      <c r="BX246" s="286"/>
      <c r="BY246" s="286">
        <v>7</v>
      </c>
      <c r="BZ246" s="286"/>
      <c r="CA246" s="286"/>
      <c r="CB246" s="286"/>
      <c r="CC246" s="286"/>
      <c r="CD246" s="286"/>
      <c r="CE246" s="286"/>
      <c r="CF246" s="286"/>
      <c r="CG246" s="286"/>
      <c r="CH246" s="286"/>
      <c r="CI246" s="286"/>
      <c r="CJ246" s="286"/>
      <c r="CK246" s="286"/>
      <c r="CL246" s="286"/>
      <c r="CM246" s="143">
        <f t="shared" si="51"/>
        <v>0</v>
      </c>
      <c r="CN246" s="143">
        <f t="shared" si="52"/>
        <v>0</v>
      </c>
      <c r="CO246" s="143">
        <f t="shared" si="53"/>
        <v>0</v>
      </c>
      <c r="CP246" s="143">
        <f t="shared" si="53"/>
        <v>0</v>
      </c>
      <c r="CQ246" s="143">
        <f t="shared" si="54"/>
        <v>13</v>
      </c>
      <c r="CR246" s="143">
        <f t="shared" si="55"/>
        <v>0</v>
      </c>
      <c r="CS246" s="143">
        <f t="shared" si="56"/>
        <v>0</v>
      </c>
      <c r="CT246" s="143">
        <f t="shared" si="57"/>
        <v>1</v>
      </c>
      <c r="CU246" s="143">
        <f t="shared" si="58"/>
        <v>22</v>
      </c>
      <c r="CV246" s="143">
        <f t="shared" si="59"/>
        <v>0</v>
      </c>
      <c r="CW246" s="143">
        <f t="shared" si="60"/>
        <v>1</v>
      </c>
      <c r="CX246" s="143">
        <f t="shared" si="61"/>
        <v>0</v>
      </c>
      <c r="CY246" s="143">
        <f t="shared" si="61"/>
        <v>0</v>
      </c>
      <c r="CZ246" s="143">
        <f t="shared" si="62"/>
        <v>0</v>
      </c>
      <c r="DA246" s="143">
        <f t="shared" si="63"/>
        <v>0</v>
      </c>
      <c r="DB246" s="143">
        <f t="shared" si="64"/>
        <v>0</v>
      </c>
      <c r="DC246" s="143">
        <f t="shared" si="65"/>
        <v>3</v>
      </c>
      <c r="DD246" s="143">
        <f t="shared" si="66"/>
        <v>0</v>
      </c>
      <c r="DE246" s="201">
        <f t="shared" si="67"/>
        <v>0</v>
      </c>
    </row>
    <row r="247" spans="1:109" x14ac:dyDescent="0.3">
      <c r="A247" s="19" t="s">
        <v>575</v>
      </c>
      <c r="B247" s="16" t="s">
        <v>585</v>
      </c>
      <c r="C247" s="283"/>
      <c r="D247" s="284"/>
      <c r="E247" s="284">
        <v>2</v>
      </c>
      <c r="F247" s="284"/>
      <c r="G247" s="284"/>
      <c r="H247" s="284"/>
      <c r="I247" s="284">
        <v>9</v>
      </c>
      <c r="J247" s="284"/>
      <c r="K247" s="284">
        <v>1</v>
      </c>
      <c r="L247" s="284"/>
      <c r="M247" s="284">
        <v>1</v>
      </c>
      <c r="N247" s="284"/>
      <c r="O247" s="284"/>
      <c r="P247" s="285"/>
      <c r="Q247" s="285"/>
      <c r="R247" s="285"/>
      <c r="S247" s="285">
        <v>2</v>
      </c>
      <c r="T247" s="285">
        <v>1</v>
      </c>
      <c r="U247" s="285"/>
      <c r="V247" s="285"/>
      <c r="W247" s="285">
        <v>1</v>
      </c>
      <c r="X247" s="285">
        <v>7</v>
      </c>
      <c r="Y247" s="285"/>
      <c r="Z247" s="285"/>
      <c r="AA247" s="285"/>
      <c r="AB247" s="285"/>
      <c r="AC247" s="285"/>
      <c r="AD247" s="285"/>
      <c r="AE247" s="285">
        <v>2</v>
      </c>
      <c r="AF247" s="285"/>
      <c r="AG247" s="285"/>
      <c r="AH247" s="286">
        <v>11</v>
      </c>
      <c r="AI247" s="286"/>
      <c r="AJ247" s="286"/>
      <c r="AK247" s="286">
        <v>2</v>
      </c>
      <c r="AL247" s="286">
        <v>2</v>
      </c>
      <c r="AM247" s="286"/>
      <c r="AN247" s="286"/>
      <c r="AO247" s="286"/>
      <c r="AP247" s="286">
        <v>9</v>
      </c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>
        <v>44</v>
      </c>
      <c r="BA247" s="286"/>
      <c r="BB247" s="286"/>
      <c r="BC247" s="286">
        <v>2</v>
      </c>
      <c r="BD247" s="286">
        <v>2</v>
      </c>
      <c r="BE247" s="286"/>
      <c r="BF247" s="286"/>
      <c r="BG247" s="286"/>
      <c r="BH247" s="286">
        <v>10</v>
      </c>
      <c r="BI247" s="286"/>
      <c r="BJ247" s="286"/>
      <c r="BK247" s="286"/>
      <c r="BL247" s="286"/>
      <c r="BM247" s="286"/>
      <c r="BN247" s="286"/>
      <c r="BO247" s="286"/>
      <c r="BP247" s="286"/>
      <c r="BQ247" s="286">
        <v>35</v>
      </c>
      <c r="BR247" s="286"/>
      <c r="BS247" s="286"/>
      <c r="BT247" s="286"/>
      <c r="BU247" s="286">
        <v>4</v>
      </c>
      <c r="BV247" s="286"/>
      <c r="BW247" s="286"/>
      <c r="BX247" s="286">
        <v>1</v>
      </c>
      <c r="BY247" s="286">
        <v>9</v>
      </c>
      <c r="BZ247" s="286">
        <v>176</v>
      </c>
      <c r="CA247" s="286"/>
      <c r="CB247" s="286"/>
      <c r="CC247" s="286"/>
      <c r="CD247" s="286"/>
      <c r="CE247" s="286"/>
      <c r="CF247" s="286"/>
      <c r="CG247" s="286"/>
      <c r="CH247" s="286"/>
      <c r="CI247" s="286"/>
      <c r="CJ247" s="286"/>
      <c r="CK247" s="286"/>
      <c r="CL247" s="286"/>
      <c r="CM247" s="143">
        <f t="shared" si="51"/>
        <v>90</v>
      </c>
      <c r="CN247" s="143">
        <f t="shared" si="52"/>
        <v>0</v>
      </c>
      <c r="CO247" s="143">
        <f t="shared" si="53"/>
        <v>0</v>
      </c>
      <c r="CP247" s="143">
        <f t="shared" si="53"/>
        <v>8</v>
      </c>
      <c r="CQ247" s="143">
        <f t="shared" si="54"/>
        <v>9</v>
      </c>
      <c r="CR247" s="143">
        <f t="shared" si="55"/>
        <v>0</v>
      </c>
      <c r="CS247" s="143">
        <f t="shared" si="56"/>
        <v>0</v>
      </c>
      <c r="CT247" s="143">
        <f t="shared" si="57"/>
        <v>1</v>
      </c>
      <c r="CU247" s="143">
        <f t="shared" si="58"/>
        <v>44</v>
      </c>
      <c r="CV247" s="143">
        <f t="shared" si="59"/>
        <v>0</v>
      </c>
      <c r="CW247" s="143">
        <f t="shared" si="60"/>
        <v>177</v>
      </c>
      <c r="CX247" s="143">
        <f t="shared" si="61"/>
        <v>0</v>
      </c>
      <c r="CY247" s="143">
        <f t="shared" si="61"/>
        <v>0</v>
      </c>
      <c r="CZ247" s="143">
        <f t="shared" si="62"/>
        <v>0</v>
      </c>
      <c r="DA247" s="143">
        <f t="shared" si="63"/>
        <v>0</v>
      </c>
      <c r="DB247" s="143">
        <f t="shared" si="64"/>
        <v>0</v>
      </c>
      <c r="DC247" s="143">
        <f t="shared" si="65"/>
        <v>3</v>
      </c>
      <c r="DD247" s="143">
        <f t="shared" si="66"/>
        <v>0</v>
      </c>
      <c r="DE247" s="201">
        <f t="shared" si="67"/>
        <v>0</v>
      </c>
    </row>
    <row r="248" spans="1:109" x14ac:dyDescent="0.3">
      <c r="A248" s="19" t="s">
        <v>575</v>
      </c>
      <c r="B248" s="16" t="s">
        <v>587</v>
      </c>
      <c r="C248" s="283"/>
      <c r="D248" s="284"/>
      <c r="E248" s="284"/>
      <c r="F248" s="284">
        <v>1</v>
      </c>
      <c r="G248" s="284"/>
      <c r="H248" s="284"/>
      <c r="I248" s="284">
        <v>4</v>
      </c>
      <c r="J248" s="284"/>
      <c r="K248" s="284">
        <v>1</v>
      </c>
      <c r="L248" s="284"/>
      <c r="M248" s="284"/>
      <c r="N248" s="284"/>
      <c r="O248" s="284"/>
      <c r="P248" s="285"/>
      <c r="Q248" s="285"/>
      <c r="R248" s="285"/>
      <c r="S248" s="285"/>
      <c r="T248" s="285">
        <v>1</v>
      </c>
      <c r="U248" s="285"/>
      <c r="V248" s="285"/>
      <c r="W248" s="285">
        <v>1</v>
      </c>
      <c r="X248" s="285"/>
      <c r="Y248" s="285"/>
      <c r="Z248" s="285"/>
      <c r="AA248" s="285"/>
      <c r="AB248" s="285"/>
      <c r="AC248" s="285"/>
      <c r="AD248" s="285"/>
      <c r="AE248" s="285">
        <v>1</v>
      </c>
      <c r="AF248" s="285"/>
      <c r="AG248" s="285"/>
      <c r="AH248" s="286"/>
      <c r="AI248" s="286"/>
      <c r="AJ248" s="286"/>
      <c r="AK248" s="286"/>
      <c r="AL248" s="286">
        <v>2</v>
      </c>
      <c r="AM248" s="286"/>
      <c r="AN248" s="286"/>
      <c r="AO248" s="286"/>
      <c r="AP248" s="286">
        <v>1</v>
      </c>
      <c r="AQ248" s="286"/>
      <c r="AR248" s="286"/>
      <c r="AS248" s="286"/>
      <c r="AT248" s="286"/>
      <c r="AU248" s="286"/>
      <c r="AV248" s="286"/>
      <c r="AW248" s="286">
        <v>1</v>
      </c>
      <c r="AX248" s="286"/>
      <c r="AY248" s="286"/>
      <c r="AZ248" s="286">
        <v>1</v>
      </c>
      <c r="BA248" s="286"/>
      <c r="BB248" s="286"/>
      <c r="BC248" s="286"/>
      <c r="BD248" s="286">
        <v>2</v>
      </c>
      <c r="BE248" s="286"/>
      <c r="BF248" s="286"/>
      <c r="BG248" s="286"/>
      <c r="BH248" s="286">
        <v>2</v>
      </c>
      <c r="BI248" s="286"/>
      <c r="BJ248" s="286"/>
      <c r="BK248" s="286"/>
      <c r="BL248" s="286"/>
      <c r="BM248" s="286"/>
      <c r="BN248" s="286">
        <v>1</v>
      </c>
      <c r="BO248" s="286"/>
      <c r="BP248" s="286"/>
      <c r="BQ248" s="286">
        <v>1</v>
      </c>
      <c r="BR248" s="286"/>
      <c r="BS248" s="286"/>
      <c r="BT248" s="286"/>
      <c r="BU248" s="286">
        <v>3</v>
      </c>
      <c r="BV248" s="286"/>
      <c r="BW248" s="286"/>
      <c r="BX248" s="286"/>
      <c r="BY248" s="286">
        <v>3</v>
      </c>
      <c r="BZ248" s="286"/>
      <c r="CA248" s="286"/>
      <c r="CB248" s="286"/>
      <c r="CC248" s="286"/>
      <c r="CD248" s="286"/>
      <c r="CE248" s="286"/>
      <c r="CF248" s="286"/>
      <c r="CG248" s="286"/>
      <c r="CH248" s="286">
        <v>2</v>
      </c>
      <c r="CI248" s="286"/>
      <c r="CJ248" s="286"/>
      <c r="CK248" s="286"/>
      <c r="CL248" s="286"/>
      <c r="CM248" s="143">
        <f t="shared" si="51"/>
        <v>2</v>
      </c>
      <c r="CN248" s="143">
        <f t="shared" si="52"/>
        <v>0</v>
      </c>
      <c r="CO248" s="143">
        <f t="shared" si="53"/>
        <v>0</v>
      </c>
      <c r="CP248" s="143">
        <f t="shared" si="53"/>
        <v>0</v>
      </c>
      <c r="CQ248" s="143">
        <f t="shared" si="54"/>
        <v>9</v>
      </c>
      <c r="CR248" s="143">
        <f t="shared" si="55"/>
        <v>0</v>
      </c>
      <c r="CS248" s="143">
        <f t="shared" si="56"/>
        <v>0</v>
      </c>
      <c r="CT248" s="143">
        <f t="shared" si="57"/>
        <v>1</v>
      </c>
      <c r="CU248" s="143">
        <f t="shared" si="58"/>
        <v>10</v>
      </c>
      <c r="CV248" s="143">
        <f t="shared" si="59"/>
        <v>0</v>
      </c>
      <c r="CW248" s="143">
        <f t="shared" si="60"/>
        <v>1</v>
      </c>
      <c r="CX248" s="143">
        <f t="shared" si="61"/>
        <v>0</v>
      </c>
      <c r="CY248" s="143">
        <f t="shared" si="61"/>
        <v>0</v>
      </c>
      <c r="CZ248" s="143">
        <f t="shared" si="62"/>
        <v>0</v>
      </c>
      <c r="DA248" s="143">
        <f t="shared" si="63"/>
        <v>0</v>
      </c>
      <c r="DB248" s="143">
        <f t="shared" si="64"/>
        <v>0</v>
      </c>
      <c r="DC248" s="143">
        <f t="shared" si="65"/>
        <v>5</v>
      </c>
      <c r="DD248" s="143">
        <f t="shared" si="66"/>
        <v>0</v>
      </c>
      <c r="DE248" s="201">
        <f t="shared" si="67"/>
        <v>0</v>
      </c>
    </row>
    <row r="249" spans="1:109" x14ac:dyDescent="0.3">
      <c r="A249" s="19" t="s">
        <v>575</v>
      </c>
      <c r="B249" s="16" t="s">
        <v>589</v>
      </c>
      <c r="C249" s="283"/>
      <c r="D249" s="284"/>
      <c r="E249" s="284"/>
      <c r="F249" s="284">
        <v>2</v>
      </c>
      <c r="G249" s="284"/>
      <c r="H249" s="284"/>
      <c r="I249" s="284">
        <v>3</v>
      </c>
      <c r="J249" s="284"/>
      <c r="K249" s="284">
        <v>1</v>
      </c>
      <c r="L249" s="284"/>
      <c r="M249" s="284">
        <v>1</v>
      </c>
      <c r="N249" s="284"/>
      <c r="O249" s="284"/>
      <c r="P249" s="285"/>
      <c r="Q249" s="285"/>
      <c r="R249" s="285"/>
      <c r="S249" s="285"/>
      <c r="T249" s="285">
        <v>2</v>
      </c>
      <c r="U249" s="285"/>
      <c r="V249" s="285"/>
      <c r="W249" s="285">
        <v>1</v>
      </c>
      <c r="X249" s="285"/>
      <c r="Y249" s="285"/>
      <c r="Z249" s="285"/>
      <c r="AA249" s="285"/>
      <c r="AB249" s="285"/>
      <c r="AC249" s="285"/>
      <c r="AD249" s="285"/>
      <c r="AE249" s="285">
        <v>2</v>
      </c>
      <c r="AF249" s="285"/>
      <c r="AG249" s="285"/>
      <c r="AH249" s="286">
        <v>4</v>
      </c>
      <c r="AI249" s="286"/>
      <c r="AJ249" s="286"/>
      <c r="AK249" s="286"/>
      <c r="AL249" s="286">
        <v>3</v>
      </c>
      <c r="AM249" s="286"/>
      <c r="AN249" s="286"/>
      <c r="AO249" s="286"/>
      <c r="AP249" s="286">
        <v>4</v>
      </c>
      <c r="AQ249" s="286"/>
      <c r="AR249" s="286"/>
      <c r="AS249" s="286"/>
      <c r="AT249" s="286"/>
      <c r="AU249" s="286"/>
      <c r="AV249" s="286"/>
      <c r="AW249" s="286">
        <v>2</v>
      </c>
      <c r="AX249" s="286"/>
      <c r="AY249" s="286"/>
      <c r="AZ249" s="286">
        <v>14</v>
      </c>
      <c r="BA249" s="286"/>
      <c r="BB249" s="286"/>
      <c r="BC249" s="286"/>
      <c r="BD249" s="286">
        <v>3</v>
      </c>
      <c r="BE249" s="286"/>
      <c r="BF249" s="286"/>
      <c r="BG249" s="286"/>
      <c r="BH249" s="286">
        <v>9</v>
      </c>
      <c r="BI249" s="286"/>
      <c r="BJ249" s="286"/>
      <c r="BK249" s="286"/>
      <c r="BL249" s="286"/>
      <c r="BM249" s="286"/>
      <c r="BN249" s="286">
        <v>2</v>
      </c>
      <c r="BO249" s="286"/>
      <c r="BP249" s="286"/>
      <c r="BQ249" s="286">
        <v>6</v>
      </c>
      <c r="BR249" s="286"/>
      <c r="BS249" s="286"/>
      <c r="BT249" s="286"/>
      <c r="BU249" s="286">
        <v>3</v>
      </c>
      <c r="BV249" s="286"/>
      <c r="BW249" s="286"/>
      <c r="BX249" s="286"/>
      <c r="BY249" s="286">
        <v>5</v>
      </c>
      <c r="BZ249" s="286"/>
      <c r="CA249" s="286"/>
      <c r="CB249" s="286"/>
      <c r="CC249" s="286"/>
      <c r="CD249" s="286"/>
      <c r="CE249" s="286"/>
      <c r="CF249" s="286"/>
      <c r="CG249" s="286"/>
      <c r="CH249" s="286">
        <v>2</v>
      </c>
      <c r="CI249" s="286"/>
      <c r="CJ249" s="286"/>
      <c r="CK249" s="286"/>
      <c r="CL249" s="286"/>
      <c r="CM249" s="143">
        <f t="shared" si="51"/>
        <v>24</v>
      </c>
      <c r="CN249" s="143">
        <f t="shared" si="52"/>
        <v>0</v>
      </c>
      <c r="CO249" s="143">
        <f t="shared" si="53"/>
        <v>0</v>
      </c>
      <c r="CP249" s="143">
        <f t="shared" si="53"/>
        <v>0</v>
      </c>
      <c r="CQ249" s="143">
        <f t="shared" si="54"/>
        <v>13</v>
      </c>
      <c r="CR249" s="143">
        <f t="shared" si="55"/>
        <v>0</v>
      </c>
      <c r="CS249" s="143">
        <f t="shared" si="56"/>
        <v>0</v>
      </c>
      <c r="CT249" s="143">
        <f t="shared" si="57"/>
        <v>1</v>
      </c>
      <c r="CU249" s="143">
        <f t="shared" si="58"/>
        <v>21</v>
      </c>
      <c r="CV249" s="143">
        <f t="shared" si="59"/>
        <v>0</v>
      </c>
      <c r="CW249" s="143">
        <f t="shared" si="60"/>
        <v>1</v>
      </c>
      <c r="CX249" s="143">
        <f t="shared" si="61"/>
        <v>0</v>
      </c>
      <c r="CY249" s="143">
        <f t="shared" si="61"/>
        <v>0</v>
      </c>
      <c r="CZ249" s="143">
        <f t="shared" si="62"/>
        <v>0</v>
      </c>
      <c r="DA249" s="143">
        <f t="shared" si="63"/>
        <v>0</v>
      </c>
      <c r="DB249" s="143">
        <f t="shared" si="64"/>
        <v>0</v>
      </c>
      <c r="DC249" s="143">
        <f t="shared" si="65"/>
        <v>9</v>
      </c>
      <c r="DD249" s="143">
        <f t="shared" si="66"/>
        <v>0</v>
      </c>
      <c r="DE249" s="201">
        <f t="shared" si="67"/>
        <v>0</v>
      </c>
    </row>
    <row r="250" spans="1:109" x14ac:dyDescent="0.3">
      <c r="A250" s="19" t="s">
        <v>575</v>
      </c>
      <c r="B250" s="16" t="s">
        <v>591</v>
      </c>
      <c r="C250" s="283"/>
      <c r="D250" s="284"/>
      <c r="E250" s="284"/>
      <c r="F250" s="284">
        <v>1</v>
      </c>
      <c r="G250" s="284"/>
      <c r="H250" s="284"/>
      <c r="I250" s="284">
        <v>37</v>
      </c>
      <c r="J250" s="284"/>
      <c r="K250" s="284">
        <v>2</v>
      </c>
      <c r="L250" s="284"/>
      <c r="M250" s="284">
        <v>1</v>
      </c>
      <c r="N250" s="284"/>
      <c r="O250" s="284"/>
      <c r="P250" s="285"/>
      <c r="Q250" s="285"/>
      <c r="R250" s="285"/>
      <c r="S250" s="285"/>
      <c r="T250" s="285"/>
      <c r="U250" s="285"/>
      <c r="V250" s="285"/>
      <c r="W250" s="285">
        <v>1</v>
      </c>
      <c r="X250" s="285">
        <v>187</v>
      </c>
      <c r="Y250" s="285"/>
      <c r="Z250" s="285"/>
      <c r="AA250" s="285"/>
      <c r="AB250" s="285"/>
      <c r="AC250" s="285"/>
      <c r="AD250" s="285"/>
      <c r="AE250" s="285">
        <v>3</v>
      </c>
      <c r="AF250" s="285"/>
      <c r="AG250" s="285">
        <v>1</v>
      </c>
      <c r="AH250" s="286">
        <v>2</v>
      </c>
      <c r="AI250" s="286"/>
      <c r="AJ250" s="286"/>
      <c r="AK250" s="286"/>
      <c r="AL250" s="286">
        <v>5</v>
      </c>
      <c r="AM250" s="286"/>
      <c r="AN250" s="286"/>
      <c r="AO250" s="286"/>
      <c r="AP250" s="286">
        <v>54</v>
      </c>
      <c r="AQ250" s="286"/>
      <c r="AR250" s="286"/>
      <c r="AS250" s="286"/>
      <c r="AT250" s="286"/>
      <c r="AU250" s="286"/>
      <c r="AV250" s="286"/>
      <c r="AW250" s="286">
        <v>5</v>
      </c>
      <c r="AX250" s="286"/>
      <c r="AY250" s="286"/>
      <c r="AZ250" s="286">
        <v>45</v>
      </c>
      <c r="BA250" s="286"/>
      <c r="BB250" s="286"/>
      <c r="BC250" s="286"/>
      <c r="BD250" s="286">
        <v>5</v>
      </c>
      <c r="BE250" s="286"/>
      <c r="BF250" s="286">
        <v>1</v>
      </c>
      <c r="BG250" s="286"/>
      <c r="BH250" s="286">
        <v>59</v>
      </c>
      <c r="BI250" s="286"/>
      <c r="BJ250" s="286"/>
      <c r="BK250" s="286"/>
      <c r="BL250" s="286"/>
      <c r="BM250" s="286"/>
      <c r="BN250" s="286">
        <v>5</v>
      </c>
      <c r="BO250" s="286"/>
      <c r="BP250" s="286"/>
      <c r="BQ250" s="286">
        <v>10</v>
      </c>
      <c r="BR250" s="286"/>
      <c r="BS250" s="286"/>
      <c r="BT250" s="286"/>
      <c r="BU250" s="286">
        <v>3</v>
      </c>
      <c r="BV250" s="286"/>
      <c r="BW250" s="286">
        <v>1</v>
      </c>
      <c r="BX250" s="286"/>
      <c r="BY250" s="286">
        <v>28</v>
      </c>
      <c r="BZ250" s="286"/>
      <c r="CA250" s="286"/>
      <c r="CB250" s="286"/>
      <c r="CC250" s="286"/>
      <c r="CD250" s="286"/>
      <c r="CE250" s="286"/>
      <c r="CF250" s="286"/>
      <c r="CG250" s="286"/>
      <c r="CH250" s="286">
        <v>6</v>
      </c>
      <c r="CI250" s="286"/>
      <c r="CJ250" s="286"/>
      <c r="CK250" s="286"/>
      <c r="CL250" s="286"/>
      <c r="CM250" s="143">
        <f t="shared" si="51"/>
        <v>57</v>
      </c>
      <c r="CN250" s="143">
        <f t="shared" si="52"/>
        <v>0</v>
      </c>
      <c r="CO250" s="143">
        <f t="shared" si="53"/>
        <v>0</v>
      </c>
      <c r="CP250" s="143">
        <f t="shared" si="53"/>
        <v>0</v>
      </c>
      <c r="CQ250" s="143">
        <f t="shared" si="54"/>
        <v>14</v>
      </c>
      <c r="CR250" s="143">
        <f t="shared" si="55"/>
        <v>0</v>
      </c>
      <c r="CS250" s="143">
        <f t="shared" si="56"/>
        <v>2</v>
      </c>
      <c r="CT250" s="143">
        <f t="shared" si="57"/>
        <v>1</v>
      </c>
      <c r="CU250" s="143">
        <f t="shared" si="58"/>
        <v>365</v>
      </c>
      <c r="CV250" s="143">
        <f t="shared" si="59"/>
        <v>0</v>
      </c>
      <c r="CW250" s="143">
        <f t="shared" si="60"/>
        <v>2</v>
      </c>
      <c r="CX250" s="143">
        <f t="shared" si="61"/>
        <v>0</v>
      </c>
      <c r="CY250" s="143">
        <f t="shared" si="61"/>
        <v>0</v>
      </c>
      <c r="CZ250" s="143">
        <f t="shared" si="62"/>
        <v>0</v>
      </c>
      <c r="DA250" s="143">
        <f t="shared" si="63"/>
        <v>0</v>
      </c>
      <c r="DB250" s="143">
        <f t="shared" si="64"/>
        <v>0</v>
      </c>
      <c r="DC250" s="143">
        <f t="shared" si="65"/>
        <v>20</v>
      </c>
      <c r="DD250" s="143">
        <f t="shared" si="66"/>
        <v>0</v>
      </c>
      <c r="DE250" s="201">
        <f t="shared" si="67"/>
        <v>1</v>
      </c>
    </row>
    <row r="251" spans="1:109" x14ac:dyDescent="0.3">
      <c r="A251" s="19" t="s">
        <v>575</v>
      </c>
      <c r="B251" s="16" t="s">
        <v>593</v>
      </c>
      <c r="C251" s="283"/>
      <c r="D251" s="284"/>
      <c r="E251" s="284"/>
      <c r="F251" s="284">
        <v>1</v>
      </c>
      <c r="G251" s="284"/>
      <c r="H251" s="284"/>
      <c r="I251" s="284">
        <v>75</v>
      </c>
      <c r="J251" s="284"/>
      <c r="K251" s="284">
        <v>1</v>
      </c>
      <c r="L251" s="284"/>
      <c r="M251" s="284"/>
      <c r="N251" s="284"/>
      <c r="O251" s="284"/>
      <c r="P251" s="285"/>
      <c r="Q251" s="285"/>
      <c r="R251" s="285"/>
      <c r="S251" s="285"/>
      <c r="T251" s="285">
        <v>2</v>
      </c>
      <c r="U251" s="285"/>
      <c r="V251" s="285"/>
      <c r="W251" s="285">
        <v>1</v>
      </c>
      <c r="X251" s="285">
        <v>300</v>
      </c>
      <c r="Y251" s="285"/>
      <c r="Z251" s="285"/>
      <c r="AA251" s="285"/>
      <c r="AB251" s="285"/>
      <c r="AC251" s="285"/>
      <c r="AD251" s="285"/>
      <c r="AE251" s="285">
        <v>1</v>
      </c>
      <c r="AF251" s="285"/>
      <c r="AG251" s="285"/>
      <c r="AH251" s="286">
        <v>19</v>
      </c>
      <c r="AI251" s="286"/>
      <c r="AJ251" s="286"/>
      <c r="AK251" s="286"/>
      <c r="AL251" s="286">
        <v>3</v>
      </c>
      <c r="AM251" s="286"/>
      <c r="AN251" s="286"/>
      <c r="AO251" s="286"/>
      <c r="AP251" s="286">
        <v>26</v>
      </c>
      <c r="AQ251" s="286">
        <v>41</v>
      </c>
      <c r="AR251" s="286"/>
      <c r="AS251" s="286"/>
      <c r="AT251" s="286"/>
      <c r="AU251" s="286"/>
      <c r="AV251" s="286"/>
      <c r="AW251" s="286">
        <v>1</v>
      </c>
      <c r="AX251" s="286"/>
      <c r="AY251" s="286"/>
      <c r="AZ251" s="286">
        <v>94</v>
      </c>
      <c r="BA251" s="286"/>
      <c r="BB251" s="286"/>
      <c r="BC251" s="286"/>
      <c r="BD251" s="286">
        <v>2</v>
      </c>
      <c r="BE251" s="286"/>
      <c r="BF251" s="286"/>
      <c r="BG251" s="286"/>
      <c r="BH251" s="286">
        <v>26</v>
      </c>
      <c r="BI251" s="286">
        <v>47</v>
      </c>
      <c r="BJ251" s="286"/>
      <c r="BK251" s="286"/>
      <c r="BL251" s="286"/>
      <c r="BM251" s="286"/>
      <c r="BN251" s="286">
        <v>1</v>
      </c>
      <c r="BO251" s="286"/>
      <c r="BP251" s="286"/>
      <c r="BQ251" s="286">
        <v>73</v>
      </c>
      <c r="BR251" s="286"/>
      <c r="BS251" s="286"/>
      <c r="BT251" s="286"/>
      <c r="BU251" s="286">
        <v>4</v>
      </c>
      <c r="BV251" s="286"/>
      <c r="BW251" s="286"/>
      <c r="BX251" s="286"/>
      <c r="BY251" s="286">
        <v>10</v>
      </c>
      <c r="BZ251" s="286"/>
      <c r="CA251" s="286"/>
      <c r="CB251" s="286"/>
      <c r="CC251" s="286"/>
      <c r="CD251" s="286"/>
      <c r="CE251" s="286"/>
      <c r="CF251" s="286"/>
      <c r="CG251" s="286"/>
      <c r="CH251" s="286">
        <v>5</v>
      </c>
      <c r="CI251" s="286"/>
      <c r="CJ251" s="286"/>
      <c r="CK251" s="286"/>
      <c r="CL251" s="286"/>
      <c r="CM251" s="143">
        <f t="shared" si="51"/>
        <v>186</v>
      </c>
      <c r="CN251" s="143">
        <f t="shared" si="52"/>
        <v>0</v>
      </c>
      <c r="CO251" s="143">
        <f t="shared" si="53"/>
        <v>0</v>
      </c>
      <c r="CP251" s="143">
        <f t="shared" si="53"/>
        <v>0</v>
      </c>
      <c r="CQ251" s="143">
        <f t="shared" si="54"/>
        <v>12</v>
      </c>
      <c r="CR251" s="143">
        <f t="shared" si="55"/>
        <v>0</v>
      </c>
      <c r="CS251" s="143">
        <f t="shared" si="56"/>
        <v>0</v>
      </c>
      <c r="CT251" s="143">
        <f t="shared" si="57"/>
        <v>1</v>
      </c>
      <c r="CU251" s="143">
        <f t="shared" si="58"/>
        <v>437</v>
      </c>
      <c r="CV251" s="143">
        <f t="shared" si="59"/>
        <v>0</v>
      </c>
      <c r="CW251" s="143">
        <f t="shared" si="60"/>
        <v>89</v>
      </c>
      <c r="CX251" s="143">
        <f t="shared" si="61"/>
        <v>0</v>
      </c>
      <c r="CY251" s="143">
        <f t="shared" si="61"/>
        <v>0</v>
      </c>
      <c r="CZ251" s="143">
        <f t="shared" si="62"/>
        <v>0</v>
      </c>
      <c r="DA251" s="143">
        <f t="shared" si="63"/>
        <v>0</v>
      </c>
      <c r="DB251" s="143">
        <f t="shared" si="64"/>
        <v>0</v>
      </c>
      <c r="DC251" s="143">
        <f t="shared" si="65"/>
        <v>8</v>
      </c>
      <c r="DD251" s="143">
        <f t="shared" si="66"/>
        <v>0</v>
      </c>
      <c r="DE251" s="201">
        <f t="shared" si="67"/>
        <v>0</v>
      </c>
    </row>
    <row r="252" spans="1:109" x14ac:dyDescent="0.3">
      <c r="A252" s="19" t="s">
        <v>575</v>
      </c>
      <c r="B252" s="16" t="s">
        <v>595</v>
      </c>
      <c r="C252" s="283"/>
      <c r="D252" s="284"/>
      <c r="E252" s="284"/>
      <c r="F252" s="284">
        <v>2</v>
      </c>
      <c r="G252" s="284"/>
      <c r="H252" s="284"/>
      <c r="I252" s="284">
        <v>9</v>
      </c>
      <c r="J252" s="284"/>
      <c r="K252" s="284">
        <v>1</v>
      </c>
      <c r="L252" s="284"/>
      <c r="M252" s="284"/>
      <c r="N252" s="284"/>
      <c r="O252" s="284"/>
      <c r="P252" s="285"/>
      <c r="Q252" s="285"/>
      <c r="R252" s="285"/>
      <c r="S252" s="285"/>
      <c r="T252" s="285">
        <v>2</v>
      </c>
      <c r="U252" s="285"/>
      <c r="V252" s="285"/>
      <c r="W252" s="285">
        <v>1</v>
      </c>
      <c r="X252" s="285">
        <v>9</v>
      </c>
      <c r="Y252" s="285"/>
      <c r="Z252" s="285"/>
      <c r="AA252" s="285"/>
      <c r="AB252" s="285"/>
      <c r="AC252" s="285"/>
      <c r="AD252" s="285"/>
      <c r="AE252" s="285">
        <v>1</v>
      </c>
      <c r="AF252" s="285"/>
      <c r="AG252" s="285"/>
      <c r="AH252" s="286"/>
      <c r="AI252" s="286"/>
      <c r="AJ252" s="286"/>
      <c r="AK252" s="286"/>
      <c r="AL252" s="286">
        <v>3</v>
      </c>
      <c r="AM252" s="286"/>
      <c r="AN252" s="286"/>
      <c r="AO252" s="286"/>
      <c r="AP252" s="286">
        <v>8</v>
      </c>
      <c r="AQ252" s="286"/>
      <c r="AR252" s="286"/>
      <c r="AS252" s="286"/>
      <c r="AT252" s="286"/>
      <c r="AU252" s="286"/>
      <c r="AV252" s="286"/>
      <c r="AW252" s="286"/>
      <c r="AX252" s="286"/>
      <c r="AY252" s="286"/>
      <c r="AZ252" s="286">
        <v>12</v>
      </c>
      <c r="BA252" s="286"/>
      <c r="BB252" s="286"/>
      <c r="BC252" s="286"/>
      <c r="BD252" s="286">
        <v>3</v>
      </c>
      <c r="BE252" s="286"/>
      <c r="BF252" s="286"/>
      <c r="BG252" s="286"/>
      <c r="BH252" s="286">
        <v>9</v>
      </c>
      <c r="BI252" s="286"/>
      <c r="BJ252" s="286"/>
      <c r="BK252" s="286"/>
      <c r="BL252" s="286"/>
      <c r="BM252" s="286"/>
      <c r="BN252" s="286"/>
      <c r="BO252" s="286"/>
      <c r="BP252" s="286"/>
      <c r="BQ252" s="286">
        <v>3</v>
      </c>
      <c r="BR252" s="286"/>
      <c r="BS252" s="286"/>
      <c r="BT252" s="286"/>
      <c r="BU252" s="286">
        <v>3</v>
      </c>
      <c r="BV252" s="286"/>
      <c r="BW252" s="286"/>
      <c r="BX252" s="286"/>
      <c r="BY252" s="286">
        <v>5</v>
      </c>
      <c r="BZ252" s="286"/>
      <c r="CA252" s="286"/>
      <c r="CB252" s="286"/>
      <c r="CC252" s="286"/>
      <c r="CD252" s="286"/>
      <c r="CE252" s="286"/>
      <c r="CF252" s="286"/>
      <c r="CG252" s="286"/>
      <c r="CH252" s="286"/>
      <c r="CI252" s="286"/>
      <c r="CJ252" s="286"/>
      <c r="CK252" s="286"/>
      <c r="CL252" s="286"/>
      <c r="CM252" s="143">
        <f t="shared" si="51"/>
        <v>15</v>
      </c>
      <c r="CN252" s="143">
        <f t="shared" si="52"/>
        <v>0</v>
      </c>
      <c r="CO252" s="143">
        <f t="shared" si="53"/>
        <v>0</v>
      </c>
      <c r="CP252" s="143">
        <f t="shared" si="53"/>
        <v>0</v>
      </c>
      <c r="CQ252" s="143">
        <f t="shared" si="54"/>
        <v>13</v>
      </c>
      <c r="CR252" s="143">
        <f t="shared" si="55"/>
        <v>0</v>
      </c>
      <c r="CS252" s="143">
        <f t="shared" si="56"/>
        <v>0</v>
      </c>
      <c r="CT252" s="143">
        <f t="shared" si="57"/>
        <v>1</v>
      </c>
      <c r="CU252" s="143">
        <f t="shared" si="58"/>
        <v>40</v>
      </c>
      <c r="CV252" s="143">
        <f t="shared" si="59"/>
        <v>0</v>
      </c>
      <c r="CW252" s="143">
        <f t="shared" si="60"/>
        <v>1</v>
      </c>
      <c r="CX252" s="143">
        <f t="shared" si="61"/>
        <v>0</v>
      </c>
      <c r="CY252" s="143">
        <f t="shared" si="61"/>
        <v>0</v>
      </c>
      <c r="CZ252" s="143">
        <f t="shared" si="62"/>
        <v>0</v>
      </c>
      <c r="DA252" s="143">
        <f t="shared" si="63"/>
        <v>0</v>
      </c>
      <c r="DB252" s="143">
        <f t="shared" si="64"/>
        <v>0</v>
      </c>
      <c r="DC252" s="143">
        <f t="shared" si="65"/>
        <v>1</v>
      </c>
      <c r="DD252" s="143">
        <f t="shared" si="66"/>
        <v>0</v>
      </c>
      <c r="DE252" s="201">
        <f t="shared" si="67"/>
        <v>0</v>
      </c>
    </row>
    <row r="253" spans="1:109" x14ac:dyDescent="0.3">
      <c r="A253" s="19" t="s">
        <v>597</v>
      </c>
      <c r="B253" s="16" t="s">
        <v>600</v>
      </c>
      <c r="C253" s="283"/>
      <c r="D253" s="284"/>
      <c r="E253" s="284">
        <v>1</v>
      </c>
      <c r="F253" s="284">
        <v>5</v>
      </c>
      <c r="G253" s="284"/>
      <c r="H253" s="284">
        <v>1</v>
      </c>
      <c r="I253" s="284">
        <v>153</v>
      </c>
      <c r="J253" s="284"/>
      <c r="K253" s="284">
        <v>1</v>
      </c>
      <c r="L253" s="284"/>
      <c r="M253" s="284">
        <v>1</v>
      </c>
      <c r="N253" s="284"/>
      <c r="O253" s="284"/>
      <c r="P253" s="285">
        <v>1</v>
      </c>
      <c r="Q253" s="285"/>
      <c r="R253" s="285"/>
      <c r="S253" s="285">
        <v>4</v>
      </c>
      <c r="T253" s="285">
        <v>20</v>
      </c>
      <c r="U253" s="285"/>
      <c r="V253" s="285"/>
      <c r="W253" s="285">
        <v>2</v>
      </c>
      <c r="X253" s="285">
        <v>224</v>
      </c>
      <c r="Y253" s="285"/>
      <c r="Z253" s="285">
        <v>2</v>
      </c>
      <c r="AA253" s="285"/>
      <c r="AB253" s="285"/>
      <c r="AC253" s="285">
        <v>1</v>
      </c>
      <c r="AD253" s="285">
        <v>5</v>
      </c>
      <c r="AE253" s="285">
        <v>5</v>
      </c>
      <c r="AF253" s="285"/>
      <c r="AG253" s="285"/>
      <c r="AH253" s="286">
        <v>38</v>
      </c>
      <c r="AI253" s="286"/>
      <c r="AJ253" s="286"/>
      <c r="AK253" s="286">
        <v>3</v>
      </c>
      <c r="AL253" s="286">
        <v>27</v>
      </c>
      <c r="AM253" s="286"/>
      <c r="AN253" s="286"/>
      <c r="AO253" s="286">
        <v>3</v>
      </c>
      <c r="AP253" s="286">
        <v>186</v>
      </c>
      <c r="AQ253" s="286">
        <v>4</v>
      </c>
      <c r="AR253" s="286"/>
      <c r="AS253" s="286"/>
      <c r="AT253" s="286">
        <v>1</v>
      </c>
      <c r="AU253" s="286">
        <v>5</v>
      </c>
      <c r="AV253" s="286"/>
      <c r="AW253" s="286">
        <v>5</v>
      </c>
      <c r="AX253" s="286"/>
      <c r="AY253" s="286"/>
      <c r="AZ253" s="286">
        <v>96</v>
      </c>
      <c r="BA253" s="286"/>
      <c r="BB253" s="286"/>
      <c r="BC253" s="286">
        <v>1</v>
      </c>
      <c r="BD253" s="286">
        <v>25</v>
      </c>
      <c r="BE253" s="286"/>
      <c r="BF253" s="286">
        <v>1</v>
      </c>
      <c r="BG253" s="286">
        <v>3</v>
      </c>
      <c r="BH253" s="286">
        <v>187</v>
      </c>
      <c r="BI253" s="286">
        <v>5</v>
      </c>
      <c r="BJ253" s="286"/>
      <c r="BK253" s="286"/>
      <c r="BL253" s="286">
        <v>1</v>
      </c>
      <c r="BM253" s="286">
        <v>5</v>
      </c>
      <c r="BN253" s="286">
        <v>7</v>
      </c>
      <c r="BO253" s="286"/>
      <c r="BP253" s="286"/>
      <c r="BQ253" s="286">
        <v>55</v>
      </c>
      <c r="BR253" s="286"/>
      <c r="BS253" s="286"/>
      <c r="BT253" s="286">
        <v>6</v>
      </c>
      <c r="BU253" s="286">
        <v>8</v>
      </c>
      <c r="BV253" s="286"/>
      <c r="BW253" s="286">
        <v>2</v>
      </c>
      <c r="BX253" s="286">
        <v>1</v>
      </c>
      <c r="BY253" s="286">
        <v>21</v>
      </c>
      <c r="BZ253" s="286"/>
      <c r="CA253" s="286">
        <v>16</v>
      </c>
      <c r="CB253" s="286">
        <v>4</v>
      </c>
      <c r="CC253" s="286"/>
      <c r="CD253" s="286">
        <v>1</v>
      </c>
      <c r="CE253" s="286"/>
      <c r="CF253" s="286"/>
      <c r="CG253" s="286"/>
      <c r="CH253" s="286">
        <v>136</v>
      </c>
      <c r="CI253" s="286"/>
      <c r="CJ253" s="286"/>
      <c r="CK253" s="286"/>
      <c r="CL253" s="286"/>
      <c r="CM253" s="143">
        <f t="shared" si="51"/>
        <v>190</v>
      </c>
      <c r="CN253" s="143">
        <f t="shared" si="52"/>
        <v>0</v>
      </c>
      <c r="CO253" s="143">
        <f t="shared" si="53"/>
        <v>0</v>
      </c>
      <c r="CP253" s="143">
        <f t="shared" si="53"/>
        <v>15</v>
      </c>
      <c r="CQ253" s="143">
        <f t="shared" si="54"/>
        <v>85</v>
      </c>
      <c r="CR253" s="143">
        <f t="shared" si="55"/>
        <v>0</v>
      </c>
      <c r="CS253" s="143">
        <f t="shared" si="56"/>
        <v>4</v>
      </c>
      <c r="CT253" s="143">
        <f t="shared" si="57"/>
        <v>8</v>
      </c>
      <c r="CU253" s="143">
        <f t="shared" si="58"/>
        <v>771</v>
      </c>
      <c r="CV253" s="143">
        <f t="shared" si="59"/>
        <v>0</v>
      </c>
      <c r="CW253" s="143">
        <f t="shared" si="60"/>
        <v>28</v>
      </c>
      <c r="CX253" s="143">
        <f t="shared" si="61"/>
        <v>0</v>
      </c>
      <c r="CY253" s="143">
        <f t="shared" si="61"/>
        <v>0</v>
      </c>
      <c r="CZ253" s="143">
        <f t="shared" si="62"/>
        <v>4</v>
      </c>
      <c r="DA253" s="143">
        <f t="shared" si="63"/>
        <v>15</v>
      </c>
      <c r="DB253" s="143">
        <f t="shared" si="64"/>
        <v>0</v>
      </c>
      <c r="DC253" s="143">
        <f t="shared" si="65"/>
        <v>154</v>
      </c>
      <c r="DD253" s="143">
        <f t="shared" si="66"/>
        <v>0</v>
      </c>
      <c r="DE253" s="201">
        <f t="shared" si="67"/>
        <v>0</v>
      </c>
    </row>
    <row r="254" spans="1:109" x14ac:dyDescent="0.3">
      <c r="A254" s="19" t="s">
        <v>597</v>
      </c>
      <c r="B254" s="16" t="s">
        <v>601</v>
      </c>
      <c r="C254" s="283"/>
      <c r="D254" s="284"/>
      <c r="E254" s="284"/>
      <c r="F254" s="284">
        <v>1</v>
      </c>
      <c r="G254" s="284"/>
      <c r="H254" s="284"/>
      <c r="I254" s="284">
        <v>8</v>
      </c>
      <c r="J254" s="284"/>
      <c r="K254" s="284">
        <v>1</v>
      </c>
      <c r="L254" s="284"/>
      <c r="M254" s="284"/>
      <c r="N254" s="284"/>
      <c r="O254" s="284"/>
      <c r="P254" s="285"/>
      <c r="Q254" s="285"/>
      <c r="R254" s="285"/>
      <c r="S254" s="285"/>
      <c r="T254" s="285">
        <v>1</v>
      </c>
      <c r="U254" s="285"/>
      <c r="V254" s="285"/>
      <c r="W254" s="285">
        <v>1</v>
      </c>
      <c r="X254" s="285">
        <v>7</v>
      </c>
      <c r="Y254" s="285"/>
      <c r="Z254" s="285">
        <v>1</v>
      </c>
      <c r="AA254" s="285"/>
      <c r="AB254" s="285"/>
      <c r="AC254" s="285"/>
      <c r="AD254" s="285"/>
      <c r="AE254" s="285">
        <v>1</v>
      </c>
      <c r="AF254" s="285"/>
      <c r="AG254" s="285"/>
      <c r="AH254" s="286"/>
      <c r="AI254" s="286"/>
      <c r="AJ254" s="286"/>
      <c r="AK254" s="286"/>
      <c r="AL254" s="286">
        <v>1</v>
      </c>
      <c r="AM254" s="286"/>
      <c r="AN254" s="286"/>
      <c r="AO254" s="286"/>
      <c r="AP254" s="286">
        <v>8</v>
      </c>
      <c r="AQ254" s="286">
        <v>2</v>
      </c>
      <c r="AR254" s="286"/>
      <c r="AS254" s="286"/>
      <c r="AT254" s="286"/>
      <c r="AU254" s="286"/>
      <c r="AV254" s="286"/>
      <c r="AW254" s="286"/>
      <c r="AX254" s="286"/>
      <c r="AY254" s="286"/>
      <c r="AZ254" s="286">
        <v>3</v>
      </c>
      <c r="BA254" s="286"/>
      <c r="BB254" s="286"/>
      <c r="BC254" s="286"/>
      <c r="BD254" s="286">
        <v>1</v>
      </c>
      <c r="BE254" s="286">
        <v>1</v>
      </c>
      <c r="BF254" s="286"/>
      <c r="BG254" s="286"/>
      <c r="BH254" s="286">
        <v>6</v>
      </c>
      <c r="BI254" s="286">
        <v>2</v>
      </c>
      <c r="BJ254" s="286"/>
      <c r="BK254" s="286"/>
      <c r="BL254" s="286"/>
      <c r="BM254" s="286"/>
      <c r="BN254" s="286"/>
      <c r="BO254" s="286"/>
      <c r="BP254" s="286"/>
      <c r="BQ254" s="286">
        <v>10</v>
      </c>
      <c r="BR254" s="286"/>
      <c r="BS254" s="286"/>
      <c r="BT254" s="286">
        <v>1</v>
      </c>
      <c r="BU254" s="286">
        <v>3</v>
      </c>
      <c r="BV254" s="286"/>
      <c r="BW254" s="286"/>
      <c r="BX254" s="286">
        <v>6</v>
      </c>
      <c r="BY254" s="286">
        <v>8</v>
      </c>
      <c r="BZ254" s="286"/>
      <c r="CA254" s="286">
        <v>18</v>
      </c>
      <c r="CB254" s="286">
        <v>1</v>
      </c>
      <c r="CC254" s="286"/>
      <c r="CD254" s="286"/>
      <c r="CE254" s="286"/>
      <c r="CF254" s="286"/>
      <c r="CG254" s="286"/>
      <c r="CH254" s="286"/>
      <c r="CI254" s="286"/>
      <c r="CJ254" s="286"/>
      <c r="CK254" s="286"/>
      <c r="CL254" s="286"/>
      <c r="CM254" s="143">
        <f t="shared" si="51"/>
        <v>13</v>
      </c>
      <c r="CN254" s="143">
        <f t="shared" si="52"/>
        <v>0</v>
      </c>
      <c r="CO254" s="143">
        <f t="shared" si="53"/>
        <v>0</v>
      </c>
      <c r="CP254" s="143">
        <f t="shared" si="53"/>
        <v>1</v>
      </c>
      <c r="CQ254" s="143">
        <f t="shared" si="54"/>
        <v>7</v>
      </c>
      <c r="CR254" s="143">
        <f t="shared" si="55"/>
        <v>1</v>
      </c>
      <c r="CS254" s="143">
        <f t="shared" si="56"/>
        <v>0</v>
      </c>
      <c r="CT254" s="143">
        <f t="shared" si="57"/>
        <v>1</v>
      </c>
      <c r="CU254" s="143">
        <f t="shared" si="58"/>
        <v>37</v>
      </c>
      <c r="CV254" s="143">
        <f t="shared" si="59"/>
        <v>0</v>
      </c>
      <c r="CW254" s="143">
        <f t="shared" si="60"/>
        <v>24</v>
      </c>
      <c r="CX254" s="143">
        <f t="shared" si="61"/>
        <v>0</v>
      </c>
      <c r="CY254" s="143">
        <f t="shared" si="61"/>
        <v>0</v>
      </c>
      <c r="CZ254" s="143">
        <f t="shared" si="62"/>
        <v>0</v>
      </c>
      <c r="DA254" s="143">
        <f t="shared" si="63"/>
        <v>0</v>
      </c>
      <c r="DB254" s="143">
        <f t="shared" si="64"/>
        <v>0</v>
      </c>
      <c r="DC254" s="143">
        <f t="shared" si="65"/>
        <v>1</v>
      </c>
      <c r="DD254" s="143">
        <f t="shared" si="66"/>
        <v>0</v>
      </c>
      <c r="DE254" s="201">
        <f t="shared" si="67"/>
        <v>0</v>
      </c>
    </row>
    <row r="255" spans="1:109" x14ac:dyDescent="0.3">
      <c r="A255" s="19" t="s">
        <v>597</v>
      </c>
      <c r="B255" s="16" t="s">
        <v>603</v>
      </c>
      <c r="C255" s="283"/>
      <c r="D255" s="284"/>
      <c r="E255" s="284"/>
      <c r="F255" s="284">
        <v>1</v>
      </c>
      <c r="G255" s="284"/>
      <c r="H255" s="284">
        <v>1</v>
      </c>
      <c r="I255" s="284">
        <v>6</v>
      </c>
      <c r="J255" s="284"/>
      <c r="K255" s="284">
        <v>1</v>
      </c>
      <c r="L255" s="284"/>
      <c r="M255" s="284"/>
      <c r="N255" s="284"/>
      <c r="O255" s="284"/>
      <c r="P255" s="285"/>
      <c r="Q255" s="285"/>
      <c r="R255" s="285"/>
      <c r="S255" s="285"/>
      <c r="T255" s="285">
        <v>1</v>
      </c>
      <c r="U255" s="285"/>
      <c r="V255" s="285"/>
      <c r="W255" s="285">
        <v>1</v>
      </c>
      <c r="X255" s="285">
        <v>5</v>
      </c>
      <c r="Y255" s="285"/>
      <c r="Z255" s="285"/>
      <c r="AA255" s="285"/>
      <c r="AB255" s="285"/>
      <c r="AC255" s="285"/>
      <c r="AD255" s="285"/>
      <c r="AE255" s="285">
        <v>1</v>
      </c>
      <c r="AF255" s="285"/>
      <c r="AG255" s="285"/>
      <c r="AH255" s="286">
        <v>7</v>
      </c>
      <c r="AI255" s="286"/>
      <c r="AJ255" s="286"/>
      <c r="AK255" s="286"/>
      <c r="AL255" s="286">
        <v>7</v>
      </c>
      <c r="AM255" s="286"/>
      <c r="AN255" s="286"/>
      <c r="AO255" s="286"/>
      <c r="AP255" s="286">
        <v>6</v>
      </c>
      <c r="AQ255" s="286"/>
      <c r="AR255" s="286"/>
      <c r="AS255" s="286"/>
      <c r="AT255" s="286"/>
      <c r="AU255" s="286"/>
      <c r="AV255" s="286"/>
      <c r="AW255" s="286">
        <v>1</v>
      </c>
      <c r="AX255" s="286"/>
      <c r="AY255" s="286"/>
      <c r="AZ255" s="286">
        <v>33</v>
      </c>
      <c r="BA255" s="286"/>
      <c r="BB255" s="286"/>
      <c r="BC255" s="286"/>
      <c r="BD255" s="286">
        <v>7</v>
      </c>
      <c r="BE255" s="286">
        <v>1</v>
      </c>
      <c r="BF255" s="286"/>
      <c r="BG255" s="286"/>
      <c r="BH255" s="286">
        <v>6</v>
      </c>
      <c r="BI255" s="286"/>
      <c r="BJ255" s="286"/>
      <c r="BK255" s="286"/>
      <c r="BL255" s="286"/>
      <c r="BM255" s="286"/>
      <c r="BN255" s="286">
        <v>1</v>
      </c>
      <c r="BO255" s="286"/>
      <c r="BP255" s="286"/>
      <c r="BQ255" s="286">
        <v>57</v>
      </c>
      <c r="BR255" s="286"/>
      <c r="BS255" s="286"/>
      <c r="BT255" s="286">
        <v>5</v>
      </c>
      <c r="BU255" s="286">
        <v>5</v>
      </c>
      <c r="BV255" s="286"/>
      <c r="BW255" s="286"/>
      <c r="BX255" s="286">
        <v>7</v>
      </c>
      <c r="BY255" s="286">
        <v>12</v>
      </c>
      <c r="BZ255" s="286"/>
      <c r="CA255" s="286">
        <v>11</v>
      </c>
      <c r="CB255" s="286"/>
      <c r="CC255" s="286"/>
      <c r="CD255" s="286"/>
      <c r="CE255" s="286"/>
      <c r="CF255" s="286"/>
      <c r="CG255" s="286"/>
      <c r="CH255" s="286">
        <v>2</v>
      </c>
      <c r="CI255" s="286"/>
      <c r="CJ255" s="286"/>
      <c r="CK255" s="286"/>
      <c r="CL255" s="286"/>
      <c r="CM255" s="143">
        <f t="shared" si="51"/>
        <v>97</v>
      </c>
      <c r="CN255" s="143">
        <f t="shared" si="52"/>
        <v>0</v>
      </c>
      <c r="CO255" s="143">
        <f t="shared" si="53"/>
        <v>0</v>
      </c>
      <c r="CP255" s="143">
        <f t="shared" si="53"/>
        <v>5</v>
      </c>
      <c r="CQ255" s="143">
        <f t="shared" si="54"/>
        <v>21</v>
      </c>
      <c r="CR255" s="143">
        <f t="shared" si="55"/>
        <v>1</v>
      </c>
      <c r="CS255" s="143">
        <f t="shared" si="56"/>
        <v>1</v>
      </c>
      <c r="CT255" s="143">
        <f t="shared" si="57"/>
        <v>1</v>
      </c>
      <c r="CU255" s="143">
        <f t="shared" si="58"/>
        <v>35</v>
      </c>
      <c r="CV255" s="143">
        <f t="shared" si="59"/>
        <v>0</v>
      </c>
      <c r="CW255" s="143">
        <f t="shared" si="60"/>
        <v>12</v>
      </c>
      <c r="CX255" s="143">
        <f t="shared" si="61"/>
        <v>0</v>
      </c>
      <c r="CY255" s="143">
        <f t="shared" si="61"/>
        <v>0</v>
      </c>
      <c r="CZ255" s="143">
        <f t="shared" si="62"/>
        <v>0</v>
      </c>
      <c r="DA255" s="143">
        <f t="shared" si="63"/>
        <v>0</v>
      </c>
      <c r="DB255" s="143">
        <f t="shared" si="64"/>
        <v>0</v>
      </c>
      <c r="DC255" s="143">
        <f t="shared" si="65"/>
        <v>5</v>
      </c>
      <c r="DD255" s="143">
        <f t="shared" si="66"/>
        <v>0</v>
      </c>
      <c r="DE255" s="201">
        <f t="shared" si="67"/>
        <v>0</v>
      </c>
    </row>
    <row r="256" spans="1:109" x14ac:dyDescent="0.3">
      <c r="A256" s="19" t="s">
        <v>597</v>
      </c>
      <c r="B256" s="16" t="s">
        <v>605</v>
      </c>
      <c r="C256" s="283"/>
      <c r="D256" s="284"/>
      <c r="E256" s="284"/>
      <c r="F256" s="284">
        <v>1</v>
      </c>
      <c r="G256" s="284"/>
      <c r="H256" s="284">
        <v>1</v>
      </c>
      <c r="I256" s="284">
        <v>10</v>
      </c>
      <c r="J256" s="284"/>
      <c r="K256" s="284">
        <v>1</v>
      </c>
      <c r="L256" s="284"/>
      <c r="M256" s="284"/>
      <c r="N256" s="284"/>
      <c r="O256" s="284"/>
      <c r="P256" s="285"/>
      <c r="Q256" s="285"/>
      <c r="R256" s="285"/>
      <c r="S256" s="285"/>
      <c r="T256" s="285">
        <v>1</v>
      </c>
      <c r="U256" s="285"/>
      <c r="V256" s="285"/>
      <c r="W256" s="285">
        <v>1</v>
      </c>
      <c r="X256" s="285">
        <v>9</v>
      </c>
      <c r="Y256" s="285"/>
      <c r="Z256" s="285"/>
      <c r="AA256" s="285"/>
      <c r="AB256" s="285"/>
      <c r="AC256" s="285"/>
      <c r="AD256" s="285"/>
      <c r="AE256" s="285">
        <v>1</v>
      </c>
      <c r="AF256" s="285"/>
      <c r="AG256" s="285"/>
      <c r="AH256" s="286">
        <v>23</v>
      </c>
      <c r="AI256" s="286"/>
      <c r="AJ256" s="286"/>
      <c r="AK256" s="286"/>
      <c r="AL256" s="286">
        <v>3</v>
      </c>
      <c r="AM256" s="286"/>
      <c r="AN256" s="286"/>
      <c r="AO256" s="286"/>
      <c r="AP256" s="286">
        <v>10</v>
      </c>
      <c r="AQ256" s="286">
        <v>1</v>
      </c>
      <c r="AR256" s="286"/>
      <c r="AS256" s="286"/>
      <c r="AT256" s="286"/>
      <c r="AU256" s="286"/>
      <c r="AV256" s="286"/>
      <c r="AW256" s="286">
        <v>1</v>
      </c>
      <c r="AX256" s="286"/>
      <c r="AY256" s="286"/>
      <c r="AZ256" s="286">
        <v>33</v>
      </c>
      <c r="BA256" s="286"/>
      <c r="BB256" s="286"/>
      <c r="BC256" s="286"/>
      <c r="BD256" s="286">
        <v>2</v>
      </c>
      <c r="BE256" s="286"/>
      <c r="BF256" s="286">
        <v>1</v>
      </c>
      <c r="BG256" s="286"/>
      <c r="BH256" s="286">
        <v>9</v>
      </c>
      <c r="BI256" s="286">
        <v>1</v>
      </c>
      <c r="BJ256" s="286"/>
      <c r="BK256" s="286"/>
      <c r="BL256" s="286"/>
      <c r="BM256" s="286"/>
      <c r="BN256" s="286">
        <v>1</v>
      </c>
      <c r="BO256" s="286"/>
      <c r="BP256" s="286"/>
      <c r="BQ256" s="286">
        <v>83</v>
      </c>
      <c r="BR256" s="286"/>
      <c r="BS256" s="286"/>
      <c r="BT256" s="286"/>
      <c r="BU256" s="286">
        <v>4</v>
      </c>
      <c r="BV256" s="286"/>
      <c r="BW256" s="286">
        <v>1</v>
      </c>
      <c r="BX256" s="286"/>
      <c r="BY256" s="286">
        <v>7</v>
      </c>
      <c r="BZ256" s="286"/>
      <c r="CA256" s="286">
        <v>12</v>
      </c>
      <c r="CB256" s="286"/>
      <c r="CC256" s="286"/>
      <c r="CD256" s="286"/>
      <c r="CE256" s="286"/>
      <c r="CF256" s="286"/>
      <c r="CG256" s="286"/>
      <c r="CH256" s="286">
        <v>1</v>
      </c>
      <c r="CI256" s="286"/>
      <c r="CJ256" s="286"/>
      <c r="CK256" s="286"/>
      <c r="CL256" s="286"/>
      <c r="CM256" s="143">
        <f t="shared" si="51"/>
        <v>139</v>
      </c>
      <c r="CN256" s="143">
        <f t="shared" si="52"/>
        <v>0</v>
      </c>
      <c r="CO256" s="143">
        <f t="shared" si="53"/>
        <v>0</v>
      </c>
      <c r="CP256" s="143">
        <f t="shared" si="53"/>
        <v>0</v>
      </c>
      <c r="CQ256" s="143">
        <f t="shared" si="54"/>
        <v>11</v>
      </c>
      <c r="CR256" s="143">
        <f t="shared" si="55"/>
        <v>0</v>
      </c>
      <c r="CS256" s="143">
        <f t="shared" si="56"/>
        <v>3</v>
      </c>
      <c r="CT256" s="143">
        <f t="shared" si="57"/>
        <v>1</v>
      </c>
      <c r="CU256" s="143">
        <f t="shared" si="58"/>
        <v>45</v>
      </c>
      <c r="CV256" s="143">
        <f t="shared" si="59"/>
        <v>0</v>
      </c>
      <c r="CW256" s="143">
        <f t="shared" si="60"/>
        <v>15</v>
      </c>
      <c r="CX256" s="143">
        <f t="shared" si="61"/>
        <v>0</v>
      </c>
      <c r="CY256" s="143">
        <f t="shared" si="61"/>
        <v>0</v>
      </c>
      <c r="CZ256" s="143">
        <f t="shared" si="62"/>
        <v>0</v>
      </c>
      <c r="DA256" s="143">
        <f t="shared" si="63"/>
        <v>0</v>
      </c>
      <c r="DB256" s="143">
        <f t="shared" si="64"/>
        <v>0</v>
      </c>
      <c r="DC256" s="143">
        <f t="shared" si="65"/>
        <v>4</v>
      </c>
      <c r="DD256" s="143">
        <f t="shared" si="66"/>
        <v>0</v>
      </c>
      <c r="DE256" s="201">
        <f t="shared" si="67"/>
        <v>0</v>
      </c>
    </row>
    <row r="257" spans="1:109" x14ac:dyDescent="0.3">
      <c r="A257" s="19" t="s">
        <v>597</v>
      </c>
      <c r="B257" s="16" t="s">
        <v>607</v>
      </c>
      <c r="C257" s="283"/>
      <c r="D257" s="284"/>
      <c r="E257" s="284"/>
      <c r="F257" s="284">
        <v>2</v>
      </c>
      <c r="G257" s="284"/>
      <c r="H257" s="284">
        <v>1</v>
      </c>
      <c r="I257" s="284">
        <v>6</v>
      </c>
      <c r="J257" s="284"/>
      <c r="K257" s="284">
        <v>1</v>
      </c>
      <c r="L257" s="284"/>
      <c r="M257" s="284">
        <v>2</v>
      </c>
      <c r="N257" s="284"/>
      <c r="O257" s="284">
        <v>2</v>
      </c>
      <c r="P257" s="285"/>
      <c r="Q257" s="285"/>
      <c r="R257" s="285"/>
      <c r="S257" s="285"/>
      <c r="T257" s="285">
        <v>2</v>
      </c>
      <c r="U257" s="285"/>
      <c r="V257" s="285"/>
      <c r="W257" s="285">
        <v>1</v>
      </c>
      <c r="X257" s="285">
        <v>56</v>
      </c>
      <c r="Y257" s="285"/>
      <c r="Z257" s="285">
        <v>4</v>
      </c>
      <c r="AA257" s="285"/>
      <c r="AB257" s="285"/>
      <c r="AC257" s="285"/>
      <c r="AD257" s="285">
        <v>2</v>
      </c>
      <c r="AE257" s="285">
        <v>2</v>
      </c>
      <c r="AF257" s="285"/>
      <c r="AG257" s="285"/>
      <c r="AH257" s="286">
        <v>34</v>
      </c>
      <c r="AI257" s="286"/>
      <c r="AJ257" s="286"/>
      <c r="AK257" s="286"/>
      <c r="AL257" s="286">
        <v>8</v>
      </c>
      <c r="AM257" s="286"/>
      <c r="AN257" s="286"/>
      <c r="AO257" s="286">
        <v>4</v>
      </c>
      <c r="AP257" s="286">
        <v>109</v>
      </c>
      <c r="AQ257" s="286">
        <v>1</v>
      </c>
      <c r="AR257" s="286">
        <v>1</v>
      </c>
      <c r="AS257" s="286"/>
      <c r="AT257" s="286"/>
      <c r="AU257" s="286">
        <v>2</v>
      </c>
      <c r="AV257" s="286"/>
      <c r="AW257" s="286">
        <v>2</v>
      </c>
      <c r="AX257" s="286"/>
      <c r="AY257" s="286"/>
      <c r="AZ257" s="286">
        <v>77</v>
      </c>
      <c r="BA257" s="286"/>
      <c r="BB257" s="286"/>
      <c r="BC257" s="286"/>
      <c r="BD257" s="286">
        <v>8</v>
      </c>
      <c r="BE257" s="286"/>
      <c r="BF257" s="286"/>
      <c r="BG257" s="286">
        <v>4</v>
      </c>
      <c r="BH257" s="286">
        <v>112</v>
      </c>
      <c r="BI257" s="286">
        <v>5</v>
      </c>
      <c r="BJ257" s="286"/>
      <c r="BK257" s="286"/>
      <c r="BL257" s="286"/>
      <c r="BM257" s="286">
        <v>2</v>
      </c>
      <c r="BN257" s="286">
        <v>2</v>
      </c>
      <c r="BO257" s="286"/>
      <c r="BP257" s="286"/>
      <c r="BQ257" s="286">
        <v>50</v>
      </c>
      <c r="BR257" s="286"/>
      <c r="BS257" s="286"/>
      <c r="BT257" s="286">
        <v>5</v>
      </c>
      <c r="BU257" s="286">
        <v>3</v>
      </c>
      <c r="BV257" s="286"/>
      <c r="BW257" s="286">
        <v>1</v>
      </c>
      <c r="BX257" s="286"/>
      <c r="BY257" s="286">
        <v>37</v>
      </c>
      <c r="BZ257" s="286">
        <v>3</v>
      </c>
      <c r="CA257" s="286">
        <v>34</v>
      </c>
      <c r="CB257" s="286">
        <v>1</v>
      </c>
      <c r="CC257" s="286"/>
      <c r="CD257" s="286"/>
      <c r="CE257" s="286"/>
      <c r="CF257" s="286">
        <v>1</v>
      </c>
      <c r="CG257" s="286"/>
      <c r="CH257" s="286">
        <v>1</v>
      </c>
      <c r="CI257" s="286"/>
      <c r="CJ257" s="286"/>
      <c r="CK257" s="286"/>
      <c r="CL257" s="286"/>
      <c r="CM257" s="143">
        <f t="shared" si="51"/>
        <v>161</v>
      </c>
      <c r="CN257" s="143">
        <f t="shared" si="52"/>
        <v>0</v>
      </c>
      <c r="CO257" s="143">
        <f t="shared" si="53"/>
        <v>0</v>
      </c>
      <c r="CP257" s="143">
        <f t="shared" si="53"/>
        <v>5</v>
      </c>
      <c r="CQ257" s="143">
        <f t="shared" si="54"/>
        <v>23</v>
      </c>
      <c r="CR257" s="143">
        <f t="shared" si="55"/>
        <v>0</v>
      </c>
      <c r="CS257" s="143">
        <f t="shared" si="56"/>
        <v>2</v>
      </c>
      <c r="CT257" s="143">
        <f t="shared" si="57"/>
        <v>9</v>
      </c>
      <c r="CU257" s="143">
        <f t="shared" si="58"/>
        <v>320</v>
      </c>
      <c r="CV257" s="143">
        <f t="shared" si="59"/>
        <v>0</v>
      </c>
      <c r="CW257" s="143">
        <f t="shared" si="60"/>
        <v>48</v>
      </c>
      <c r="CX257" s="143">
        <f t="shared" si="61"/>
        <v>1</v>
      </c>
      <c r="CY257" s="143">
        <f t="shared" si="61"/>
        <v>0</v>
      </c>
      <c r="CZ257" s="143">
        <f t="shared" si="62"/>
        <v>0</v>
      </c>
      <c r="DA257" s="143">
        <f t="shared" si="63"/>
        <v>6</v>
      </c>
      <c r="DB257" s="143">
        <f t="shared" si="64"/>
        <v>0</v>
      </c>
      <c r="DC257" s="143">
        <f t="shared" si="65"/>
        <v>9</v>
      </c>
      <c r="DD257" s="143">
        <f t="shared" si="66"/>
        <v>0</v>
      </c>
      <c r="DE257" s="201">
        <f t="shared" si="67"/>
        <v>2</v>
      </c>
    </row>
    <row r="258" spans="1:109" x14ac:dyDescent="0.3">
      <c r="A258" s="19" t="s">
        <v>597</v>
      </c>
      <c r="B258" s="16" t="s">
        <v>609</v>
      </c>
      <c r="C258" s="283"/>
      <c r="D258" s="284"/>
      <c r="E258" s="284"/>
      <c r="F258" s="284">
        <v>1</v>
      </c>
      <c r="G258" s="284"/>
      <c r="H258" s="284"/>
      <c r="I258" s="284">
        <v>8</v>
      </c>
      <c r="J258" s="284"/>
      <c r="K258" s="284">
        <v>1</v>
      </c>
      <c r="L258" s="284"/>
      <c r="M258" s="284"/>
      <c r="N258" s="284"/>
      <c r="O258" s="284"/>
      <c r="P258" s="285"/>
      <c r="Q258" s="285"/>
      <c r="R258" s="285"/>
      <c r="S258" s="285"/>
      <c r="T258" s="285">
        <v>1</v>
      </c>
      <c r="U258" s="285"/>
      <c r="V258" s="285"/>
      <c r="W258" s="285">
        <v>1</v>
      </c>
      <c r="X258" s="285">
        <v>8</v>
      </c>
      <c r="Y258" s="285"/>
      <c r="Z258" s="285">
        <v>1</v>
      </c>
      <c r="AA258" s="285"/>
      <c r="AB258" s="285"/>
      <c r="AC258" s="285"/>
      <c r="AD258" s="285"/>
      <c r="AE258" s="285">
        <v>2</v>
      </c>
      <c r="AF258" s="285"/>
      <c r="AG258" s="285"/>
      <c r="AH258" s="286">
        <v>10</v>
      </c>
      <c r="AI258" s="286"/>
      <c r="AJ258" s="286"/>
      <c r="AK258" s="286"/>
      <c r="AL258" s="286">
        <v>27</v>
      </c>
      <c r="AM258" s="286"/>
      <c r="AN258" s="286"/>
      <c r="AO258" s="286">
        <v>2</v>
      </c>
      <c r="AP258" s="286">
        <v>11</v>
      </c>
      <c r="AQ258" s="286">
        <v>6</v>
      </c>
      <c r="AR258" s="286"/>
      <c r="AS258" s="286"/>
      <c r="AT258" s="286"/>
      <c r="AU258" s="286"/>
      <c r="AV258" s="286"/>
      <c r="AW258" s="286">
        <v>2</v>
      </c>
      <c r="AX258" s="286"/>
      <c r="AY258" s="286">
        <v>7</v>
      </c>
      <c r="AZ258" s="286">
        <v>18</v>
      </c>
      <c r="BA258" s="286"/>
      <c r="BB258" s="286"/>
      <c r="BC258" s="286"/>
      <c r="BD258" s="286">
        <v>26</v>
      </c>
      <c r="BE258" s="286"/>
      <c r="BF258" s="286"/>
      <c r="BG258" s="286">
        <v>2</v>
      </c>
      <c r="BH258" s="286">
        <v>12</v>
      </c>
      <c r="BI258" s="286">
        <v>6</v>
      </c>
      <c r="BJ258" s="286"/>
      <c r="BK258" s="286"/>
      <c r="BL258" s="286">
        <v>2</v>
      </c>
      <c r="BM258" s="286"/>
      <c r="BN258" s="286">
        <v>2</v>
      </c>
      <c r="BO258" s="286"/>
      <c r="BP258" s="286">
        <v>3</v>
      </c>
      <c r="BQ258" s="286">
        <v>11</v>
      </c>
      <c r="BR258" s="286"/>
      <c r="BS258" s="286"/>
      <c r="BT258" s="286"/>
      <c r="BU258" s="286">
        <v>3</v>
      </c>
      <c r="BV258" s="286"/>
      <c r="BW258" s="286"/>
      <c r="BX258" s="286">
        <v>4</v>
      </c>
      <c r="BY258" s="286">
        <v>28</v>
      </c>
      <c r="BZ258" s="286"/>
      <c r="CA258" s="286">
        <v>17</v>
      </c>
      <c r="CB258" s="286"/>
      <c r="CC258" s="286"/>
      <c r="CD258" s="286"/>
      <c r="CE258" s="286"/>
      <c r="CF258" s="286"/>
      <c r="CG258" s="286"/>
      <c r="CH258" s="286">
        <v>5</v>
      </c>
      <c r="CI258" s="286"/>
      <c r="CJ258" s="286"/>
      <c r="CK258" s="286"/>
      <c r="CL258" s="286"/>
      <c r="CM258" s="143">
        <f t="shared" si="51"/>
        <v>39</v>
      </c>
      <c r="CN258" s="143">
        <f t="shared" si="52"/>
        <v>0</v>
      </c>
      <c r="CO258" s="143">
        <f t="shared" si="53"/>
        <v>0</v>
      </c>
      <c r="CP258" s="143">
        <f t="shared" si="53"/>
        <v>0</v>
      </c>
      <c r="CQ258" s="143">
        <f t="shared" si="54"/>
        <v>58</v>
      </c>
      <c r="CR258" s="143">
        <f t="shared" si="55"/>
        <v>0</v>
      </c>
      <c r="CS258" s="143">
        <f t="shared" si="56"/>
        <v>0</v>
      </c>
      <c r="CT258" s="143">
        <f t="shared" si="57"/>
        <v>5</v>
      </c>
      <c r="CU258" s="143">
        <f t="shared" si="58"/>
        <v>67</v>
      </c>
      <c r="CV258" s="143">
        <f t="shared" si="59"/>
        <v>0</v>
      </c>
      <c r="CW258" s="143">
        <f t="shared" si="60"/>
        <v>31</v>
      </c>
      <c r="CX258" s="143">
        <f t="shared" si="61"/>
        <v>0</v>
      </c>
      <c r="CY258" s="143">
        <f t="shared" si="61"/>
        <v>0</v>
      </c>
      <c r="CZ258" s="143">
        <f t="shared" si="62"/>
        <v>2</v>
      </c>
      <c r="DA258" s="143">
        <f t="shared" si="63"/>
        <v>0</v>
      </c>
      <c r="DB258" s="143">
        <f t="shared" si="64"/>
        <v>0</v>
      </c>
      <c r="DC258" s="143">
        <f t="shared" si="65"/>
        <v>11</v>
      </c>
      <c r="DD258" s="143">
        <f t="shared" si="66"/>
        <v>0</v>
      </c>
      <c r="DE258" s="201">
        <f t="shared" si="67"/>
        <v>10</v>
      </c>
    </row>
    <row r="259" spans="1:109" x14ac:dyDescent="0.3">
      <c r="A259" s="19" t="s">
        <v>597</v>
      </c>
      <c r="B259" s="16" t="s">
        <v>611</v>
      </c>
      <c r="C259" s="283"/>
      <c r="D259" s="284"/>
      <c r="E259" s="284"/>
      <c r="F259" s="284">
        <v>1</v>
      </c>
      <c r="G259" s="284"/>
      <c r="H259" s="284">
        <v>1</v>
      </c>
      <c r="I259" s="284">
        <v>10</v>
      </c>
      <c r="J259" s="284"/>
      <c r="K259" s="284">
        <v>1</v>
      </c>
      <c r="L259" s="284"/>
      <c r="M259" s="284"/>
      <c r="N259" s="284"/>
      <c r="O259" s="284"/>
      <c r="P259" s="285"/>
      <c r="Q259" s="285"/>
      <c r="R259" s="285"/>
      <c r="S259" s="285"/>
      <c r="T259" s="285">
        <v>1</v>
      </c>
      <c r="U259" s="285"/>
      <c r="V259" s="285"/>
      <c r="W259" s="285">
        <v>1</v>
      </c>
      <c r="X259" s="285">
        <v>190</v>
      </c>
      <c r="Y259" s="285"/>
      <c r="Z259" s="285"/>
      <c r="AA259" s="285"/>
      <c r="AB259" s="285"/>
      <c r="AC259" s="285"/>
      <c r="AD259" s="285">
        <v>1</v>
      </c>
      <c r="AE259" s="285">
        <v>2</v>
      </c>
      <c r="AF259" s="285"/>
      <c r="AG259" s="285"/>
      <c r="AH259" s="286">
        <v>21</v>
      </c>
      <c r="AI259" s="286"/>
      <c r="AJ259" s="286"/>
      <c r="AK259" s="286"/>
      <c r="AL259" s="286">
        <v>11</v>
      </c>
      <c r="AM259" s="286"/>
      <c r="AN259" s="286"/>
      <c r="AO259" s="286"/>
      <c r="AP259" s="286">
        <v>9</v>
      </c>
      <c r="AQ259" s="286">
        <v>3</v>
      </c>
      <c r="AR259" s="286"/>
      <c r="AS259" s="286"/>
      <c r="AT259" s="286"/>
      <c r="AU259" s="286"/>
      <c r="AV259" s="286"/>
      <c r="AW259" s="286">
        <v>1</v>
      </c>
      <c r="AX259" s="286"/>
      <c r="AY259" s="286"/>
      <c r="AZ259" s="286">
        <v>50</v>
      </c>
      <c r="BA259" s="286"/>
      <c r="BB259" s="286"/>
      <c r="BC259" s="286"/>
      <c r="BD259" s="286">
        <v>10</v>
      </c>
      <c r="BE259" s="286"/>
      <c r="BF259" s="286"/>
      <c r="BG259" s="286"/>
      <c r="BH259" s="286">
        <v>9</v>
      </c>
      <c r="BI259" s="286">
        <v>3</v>
      </c>
      <c r="BJ259" s="286"/>
      <c r="BK259" s="286"/>
      <c r="BL259" s="286"/>
      <c r="BM259" s="286"/>
      <c r="BN259" s="286">
        <v>1</v>
      </c>
      <c r="BO259" s="286"/>
      <c r="BP259" s="286"/>
      <c r="BQ259" s="286">
        <v>50</v>
      </c>
      <c r="BR259" s="286"/>
      <c r="BS259" s="286"/>
      <c r="BT259" s="286"/>
      <c r="BU259" s="286">
        <v>2</v>
      </c>
      <c r="BV259" s="286"/>
      <c r="BW259" s="286"/>
      <c r="BX259" s="286"/>
      <c r="BY259" s="286">
        <v>7</v>
      </c>
      <c r="BZ259" s="286"/>
      <c r="CA259" s="286">
        <v>15</v>
      </c>
      <c r="CB259" s="286"/>
      <c r="CC259" s="286"/>
      <c r="CD259" s="286"/>
      <c r="CE259" s="286"/>
      <c r="CF259" s="286"/>
      <c r="CG259" s="286"/>
      <c r="CH259" s="286">
        <v>2</v>
      </c>
      <c r="CI259" s="286"/>
      <c r="CJ259" s="286"/>
      <c r="CK259" s="286"/>
      <c r="CL259" s="286"/>
      <c r="CM259" s="143">
        <f t="shared" si="51"/>
        <v>121</v>
      </c>
      <c r="CN259" s="143">
        <f t="shared" si="52"/>
        <v>0</v>
      </c>
      <c r="CO259" s="143">
        <f t="shared" si="53"/>
        <v>0</v>
      </c>
      <c r="CP259" s="143">
        <f t="shared" si="53"/>
        <v>0</v>
      </c>
      <c r="CQ259" s="143">
        <f t="shared" si="54"/>
        <v>25</v>
      </c>
      <c r="CR259" s="143">
        <f t="shared" si="55"/>
        <v>0</v>
      </c>
      <c r="CS259" s="143">
        <f t="shared" si="56"/>
        <v>1</v>
      </c>
      <c r="CT259" s="143">
        <f t="shared" si="57"/>
        <v>1</v>
      </c>
      <c r="CU259" s="143">
        <f t="shared" si="58"/>
        <v>225</v>
      </c>
      <c r="CV259" s="143">
        <f t="shared" si="59"/>
        <v>0</v>
      </c>
      <c r="CW259" s="143">
        <f t="shared" si="60"/>
        <v>22</v>
      </c>
      <c r="CX259" s="143">
        <f t="shared" si="61"/>
        <v>0</v>
      </c>
      <c r="CY259" s="143">
        <f t="shared" si="61"/>
        <v>0</v>
      </c>
      <c r="CZ259" s="143">
        <f t="shared" si="62"/>
        <v>0</v>
      </c>
      <c r="DA259" s="143">
        <f t="shared" si="63"/>
        <v>1</v>
      </c>
      <c r="DB259" s="143">
        <f t="shared" si="64"/>
        <v>0</v>
      </c>
      <c r="DC259" s="143">
        <f t="shared" si="65"/>
        <v>6</v>
      </c>
      <c r="DD259" s="143">
        <f t="shared" si="66"/>
        <v>0</v>
      </c>
      <c r="DE259" s="201">
        <f t="shared" si="67"/>
        <v>0</v>
      </c>
    </row>
    <row r="260" spans="1:109" x14ac:dyDescent="0.3">
      <c r="A260" s="19" t="s">
        <v>597</v>
      </c>
      <c r="B260" s="16" t="s">
        <v>613</v>
      </c>
      <c r="C260" s="283"/>
      <c r="D260" s="284"/>
      <c r="E260" s="284"/>
      <c r="F260" s="284">
        <v>1</v>
      </c>
      <c r="G260" s="284"/>
      <c r="H260" s="284">
        <v>1</v>
      </c>
      <c r="I260" s="284">
        <v>8</v>
      </c>
      <c r="J260" s="284"/>
      <c r="K260" s="284">
        <v>1</v>
      </c>
      <c r="L260" s="284"/>
      <c r="M260" s="284">
        <v>1</v>
      </c>
      <c r="N260" s="284"/>
      <c r="O260" s="284"/>
      <c r="P260" s="285"/>
      <c r="Q260" s="285"/>
      <c r="R260" s="285"/>
      <c r="S260" s="285"/>
      <c r="T260" s="285">
        <v>5</v>
      </c>
      <c r="U260" s="285"/>
      <c r="V260" s="285"/>
      <c r="W260" s="285">
        <v>1</v>
      </c>
      <c r="X260" s="285">
        <v>7</v>
      </c>
      <c r="Y260" s="285"/>
      <c r="Z260" s="285">
        <v>6</v>
      </c>
      <c r="AA260" s="285"/>
      <c r="AB260" s="285"/>
      <c r="AC260" s="285"/>
      <c r="AD260" s="285">
        <v>3</v>
      </c>
      <c r="AE260" s="285">
        <v>2</v>
      </c>
      <c r="AF260" s="285">
        <v>1</v>
      </c>
      <c r="AG260" s="285"/>
      <c r="AH260" s="286"/>
      <c r="AI260" s="286"/>
      <c r="AJ260" s="286"/>
      <c r="AK260" s="286"/>
      <c r="AL260" s="286">
        <v>22</v>
      </c>
      <c r="AM260" s="286"/>
      <c r="AN260" s="286">
        <v>1</v>
      </c>
      <c r="AO260" s="286">
        <v>4</v>
      </c>
      <c r="AP260" s="286">
        <v>31</v>
      </c>
      <c r="AQ260" s="286">
        <v>11</v>
      </c>
      <c r="AR260" s="286">
        <v>2</v>
      </c>
      <c r="AS260" s="286"/>
      <c r="AT260" s="286"/>
      <c r="AU260" s="286">
        <v>3</v>
      </c>
      <c r="AV260" s="286"/>
      <c r="AW260" s="286">
        <v>10</v>
      </c>
      <c r="AX260" s="286"/>
      <c r="AY260" s="286">
        <v>8</v>
      </c>
      <c r="AZ260" s="286">
        <v>6</v>
      </c>
      <c r="BA260" s="286"/>
      <c r="BB260" s="286"/>
      <c r="BC260" s="286"/>
      <c r="BD260" s="286">
        <v>17</v>
      </c>
      <c r="BE260" s="286"/>
      <c r="BF260" s="286">
        <v>3</v>
      </c>
      <c r="BG260" s="286">
        <v>4</v>
      </c>
      <c r="BH260" s="286">
        <v>12</v>
      </c>
      <c r="BI260" s="286">
        <v>13</v>
      </c>
      <c r="BJ260" s="286">
        <v>3</v>
      </c>
      <c r="BK260" s="286"/>
      <c r="BL260" s="286"/>
      <c r="BM260" s="286">
        <v>1</v>
      </c>
      <c r="BN260" s="286">
        <v>12</v>
      </c>
      <c r="BO260" s="286"/>
      <c r="BP260" s="286"/>
      <c r="BQ260" s="286">
        <v>6</v>
      </c>
      <c r="BR260" s="286"/>
      <c r="BS260" s="286"/>
      <c r="BT260" s="286"/>
      <c r="BU260" s="286">
        <v>3</v>
      </c>
      <c r="BV260" s="286"/>
      <c r="BW260" s="286">
        <v>2</v>
      </c>
      <c r="BX260" s="286">
        <v>9</v>
      </c>
      <c r="BY260" s="286">
        <v>22</v>
      </c>
      <c r="BZ260" s="286"/>
      <c r="CA260" s="286">
        <v>20</v>
      </c>
      <c r="CB260" s="286">
        <v>12</v>
      </c>
      <c r="CC260" s="286"/>
      <c r="CD260" s="286">
        <v>2</v>
      </c>
      <c r="CE260" s="286"/>
      <c r="CF260" s="286">
        <v>1</v>
      </c>
      <c r="CG260" s="286"/>
      <c r="CH260" s="286">
        <v>54</v>
      </c>
      <c r="CI260" s="286"/>
      <c r="CJ260" s="286"/>
      <c r="CK260" s="286"/>
      <c r="CL260" s="286"/>
      <c r="CM260" s="143">
        <f t="shared" si="51"/>
        <v>12</v>
      </c>
      <c r="CN260" s="143">
        <f t="shared" si="52"/>
        <v>0</v>
      </c>
      <c r="CO260" s="143">
        <f t="shared" si="53"/>
        <v>0</v>
      </c>
      <c r="CP260" s="143">
        <f t="shared" si="53"/>
        <v>0</v>
      </c>
      <c r="CQ260" s="143">
        <f t="shared" si="54"/>
        <v>48</v>
      </c>
      <c r="CR260" s="143">
        <f t="shared" si="55"/>
        <v>0</v>
      </c>
      <c r="CS260" s="143">
        <f t="shared" si="56"/>
        <v>7</v>
      </c>
      <c r="CT260" s="143">
        <f t="shared" si="57"/>
        <v>9</v>
      </c>
      <c r="CU260" s="143">
        <f t="shared" si="58"/>
        <v>80</v>
      </c>
      <c r="CV260" s="143">
        <f t="shared" si="59"/>
        <v>0</v>
      </c>
      <c r="CW260" s="143">
        <f t="shared" si="60"/>
        <v>51</v>
      </c>
      <c r="CX260" s="143">
        <f t="shared" si="61"/>
        <v>5</v>
      </c>
      <c r="CY260" s="143">
        <f t="shared" si="61"/>
        <v>0</v>
      </c>
      <c r="CZ260" s="143">
        <f t="shared" si="62"/>
        <v>2</v>
      </c>
      <c r="DA260" s="143">
        <f t="shared" si="63"/>
        <v>7</v>
      </c>
      <c r="DB260" s="143">
        <f t="shared" si="64"/>
        <v>0</v>
      </c>
      <c r="DC260" s="143">
        <f t="shared" si="65"/>
        <v>79</v>
      </c>
      <c r="DD260" s="143">
        <f t="shared" si="66"/>
        <v>1</v>
      </c>
      <c r="DE260" s="201">
        <f t="shared" si="67"/>
        <v>8</v>
      </c>
    </row>
    <row r="261" spans="1:109" x14ac:dyDescent="0.3">
      <c r="A261" s="19" t="s">
        <v>597</v>
      </c>
      <c r="B261" s="16" t="s">
        <v>617</v>
      </c>
      <c r="C261" s="283"/>
      <c r="D261" s="284"/>
      <c r="E261" s="284">
        <v>1</v>
      </c>
      <c r="F261" s="284">
        <v>2</v>
      </c>
      <c r="G261" s="284"/>
      <c r="H261" s="284"/>
      <c r="I261" s="284">
        <v>12</v>
      </c>
      <c r="J261" s="284"/>
      <c r="K261" s="284">
        <v>2</v>
      </c>
      <c r="L261" s="284"/>
      <c r="M261" s="284">
        <v>12</v>
      </c>
      <c r="N261" s="284"/>
      <c r="O261" s="284"/>
      <c r="P261" s="285">
        <v>67</v>
      </c>
      <c r="Q261" s="285"/>
      <c r="R261" s="285">
        <v>1</v>
      </c>
      <c r="S261" s="285">
        <v>1</v>
      </c>
      <c r="T261" s="285">
        <v>8</v>
      </c>
      <c r="U261" s="285"/>
      <c r="V261" s="285">
        <v>9</v>
      </c>
      <c r="W261" s="285">
        <v>7</v>
      </c>
      <c r="X261" s="285">
        <v>99</v>
      </c>
      <c r="Y261" s="285"/>
      <c r="Z261" s="285">
        <v>10</v>
      </c>
      <c r="AA261" s="285">
        <v>2</v>
      </c>
      <c r="AB261" s="285"/>
      <c r="AC261" s="285">
        <v>1</v>
      </c>
      <c r="AD261" s="285">
        <v>4</v>
      </c>
      <c r="AE261" s="285">
        <v>18</v>
      </c>
      <c r="AF261" s="285"/>
      <c r="AG261" s="285">
        <v>6</v>
      </c>
      <c r="AH261" s="286">
        <v>84</v>
      </c>
      <c r="AI261" s="286"/>
      <c r="AJ261" s="286"/>
      <c r="AK261" s="286">
        <v>2</v>
      </c>
      <c r="AL261" s="286">
        <v>30</v>
      </c>
      <c r="AM261" s="286"/>
      <c r="AN261" s="286">
        <v>10</v>
      </c>
      <c r="AO261" s="286">
        <v>6</v>
      </c>
      <c r="AP261" s="286">
        <v>141</v>
      </c>
      <c r="AQ261" s="286">
        <v>14</v>
      </c>
      <c r="AR261" s="286">
        <v>4</v>
      </c>
      <c r="AS261" s="286"/>
      <c r="AT261" s="286">
        <v>1</v>
      </c>
      <c r="AU261" s="286">
        <v>2</v>
      </c>
      <c r="AV261" s="286"/>
      <c r="AW261" s="286">
        <v>28</v>
      </c>
      <c r="AX261" s="286"/>
      <c r="AY261" s="286">
        <v>15</v>
      </c>
      <c r="AZ261" s="286">
        <v>94</v>
      </c>
      <c r="BA261" s="286"/>
      <c r="BB261" s="286"/>
      <c r="BC261" s="286">
        <v>1</v>
      </c>
      <c r="BD261" s="286">
        <v>30</v>
      </c>
      <c r="BE261" s="286"/>
      <c r="BF261" s="286">
        <v>12</v>
      </c>
      <c r="BG261" s="286">
        <v>6</v>
      </c>
      <c r="BH261" s="286">
        <v>129</v>
      </c>
      <c r="BI261" s="286">
        <v>14</v>
      </c>
      <c r="BJ261" s="286">
        <v>43</v>
      </c>
      <c r="BK261" s="286"/>
      <c r="BL261" s="286"/>
      <c r="BM261" s="286">
        <v>2</v>
      </c>
      <c r="BN261" s="286">
        <v>23</v>
      </c>
      <c r="BO261" s="286"/>
      <c r="BP261" s="286">
        <v>7</v>
      </c>
      <c r="BQ261" s="286">
        <v>61</v>
      </c>
      <c r="BR261" s="286"/>
      <c r="BS261" s="286"/>
      <c r="BT261" s="286">
        <v>5</v>
      </c>
      <c r="BU261" s="286">
        <v>16</v>
      </c>
      <c r="BV261" s="286">
        <v>10</v>
      </c>
      <c r="BW261" s="286">
        <v>12</v>
      </c>
      <c r="BX261" s="286">
        <v>5</v>
      </c>
      <c r="BY261" s="286">
        <v>70</v>
      </c>
      <c r="BZ261" s="286">
        <v>1</v>
      </c>
      <c r="CA261" s="286">
        <v>58</v>
      </c>
      <c r="CB261" s="286">
        <v>9</v>
      </c>
      <c r="CC261" s="286"/>
      <c r="CD261" s="286"/>
      <c r="CE261" s="286"/>
      <c r="CF261" s="286"/>
      <c r="CG261" s="286"/>
      <c r="CH261" s="286">
        <v>23</v>
      </c>
      <c r="CI261" s="286"/>
      <c r="CJ261" s="286"/>
      <c r="CK261" s="286"/>
      <c r="CL261" s="286">
        <v>4</v>
      </c>
      <c r="CM261" s="143">
        <f t="shared" si="51"/>
        <v>306</v>
      </c>
      <c r="CN261" s="143">
        <f t="shared" si="52"/>
        <v>0</v>
      </c>
      <c r="CO261" s="143">
        <f t="shared" si="53"/>
        <v>1</v>
      </c>
      <c r="CP261" s="143">
        <f t="shared" si="53"/>
        <v>10</v>
      </c>
      <c r="CQ261" s="143">
        <f t="shared" si="54"/>
        <v>86</v>
      </c>
      <c r="CR261" s="143">
        <f t="shared" si="55"/>
        <v>0</v>
      </c>
      <c r="CS261" s="143">
        <f t="shared" si="56"/>
        <v>43</v>
      </c>
      <c r="CT261" s="143">
        <f t="shared" si="57"/>
        <v>19</v>
      </c>
      <c r="CU261" s="143">
        <f t="shared" si="58"/>
        <v>451</v>
      </c>
      <c r="CV261" s="143">
        <f t="shared" si="59"/>
        <v>0</v>
      </c>
      <c r="CW261" s="143">
        <f t="shared" si="60"/>
        <v>99</v>
      </c>
      <c r="CX261" s="143">
        <f t="shared" si="61"/>
        <v>49</v>
      </c>
      <c r="CY261" s="143">
        <f t="shared" si="61"/>
        <v>0</v>
      </c>
      <c r="CZ261" s="143">
        <f t="shared" si="62"/>
        <v>2</v>
      </c>
      <c r="DA261" s="143">
        <f t="shared" si="63"/>
        <v>8</v>
      </c>
      <c r="DB261" s="143">
        <f t="shared" si="64"/>
        <v>0</v>
      </c>
      <c r="DC261" s="143">
        <f t="shared" si="65"/>
        <v>104</v>
      </c>
      <c r="DD261" s="143">
        <f t="shared" si="66"/>
        <v>0</v>
      </c>
      <c r="DE261" s="201">
        <f t="shared" si="67"/>
        <v>32</v>
      </c>
    </row>
    <row r="262" spans="1:109" x14ac:dyDescent="0.3">
      <c r="A262" s="19" t="s">
        <v>597</v>
      </c>
      <c r="B262" s="16" t="s">
        <v>618</v>
      </c>
      <c r="C262" s="283"/>
      <c r="D262" s="284"/>
      <c r="E262" s="284"/>
      <c r="F262" s="284">
        <v>1</v>
      </c>
      <c r="G262" s="284"/>
      <c r="H262" s="284"/>
      <c r="I262" s="284">
        <v>12</v>
      </c>
      <c r="J262" s="284"/>
      <c r="K262" s="284">
        <v>1</v>
      </c>
      <c r="L262" s="284"/>
      <c r="M262" s="284"/>
      <c r="N262" s="284"/>
      <c r="O262" s="284"/>
      <c r="P262" s="285"/>
      <c r="Q262" s="285"/>
      <c r="R262" s="285"/>
      <c r="S262" s="285"/>
      <c r="T262" s="285">
        <v>1</v>
      </c>
      <c r="U262" s="285"/>
      <c r="V262" s="285"/>
      <c r="W262" s="285">
        <v>1</v>
      </c>
      <c r="X262" s="285">
        <v>319</v>
      </c>
      <c r="Y262" s="285"/>
      <c r="Z262" s="285"/>
      <c r="AA262" s="285"/>
      <c r="AB262" s="285"/>
      <c r="AC262" s="285">
        <v>1</v>
      </c>
      <c r="AD262" s="285"/>
      <c r="AE262" s="285">
        <v>2</v>
      </c>
      <c r="AF262" s="285"/>
      <c r="AG262" s="285"/>
      <c r="AH262" s="286">
        <v>31</v>
      </c>
      <c r="AI262" s="286"/>
      <c r="AJ262" s="286"/>
      <c r="AK262" s="286"/>
      <c r="AL262" s="286">
        <v>3</v>
      </c>
      <c r="AM262" s="286"/>
      <c r="AN262" s="286"/>
      <c r="AO262" s="286"/>
      <c r="AP262" s="286">
        <v>16</v>
      </c>
      <c r="AQ262" s="286"/>
      <c r="AR262" s="286"/>
      <c r="AS262" s="286"/>
      <c r="AT262" s="286">
        <v>1</v>
      </c>
      <c r="AU262" s="286"/>
      <c r="AV262" s="286"/>
      <c r="AW262" s="286">
        <v>1</v>
      </c>
      <c r="AX262" s="286"/>
      <c r="AY262" s="286"/>
      <c r="AZ262" s="286">
        <v>36</v>
      </c>
      <c r="BA262" s="286"/>
      <c r="BB262" s="286"/>
      <c r="BC262" s="286"/>
      <c r="BD262" s="286">
        <v>3</v>
      </c>
      <c r="BE262" s="286"/>
      <c r="BF262" s="286"/>
      <c r="BG262" s="286"/>
      <c r="BH262" s="286">
        <v>13</v>
      </c>
      <c r="BI262" s="286"/>
      <c r="BJ262" s="286"/>
      <c r="BK262" s="286"/>
      <c r="BL262" s="286"/>
      <c r="BM262" s="286"/>
      <c r="BN262" s="286">
        <v>1</v>
      </c>
      <c r="BO262" s="286"/>
      <c r="BP262" s="286"/>
      <c r="BQ262" s="286">
        <v>18</v>
      </c>
      <c r="BR262" s="286"/>
      <c r="BS262" s="286"/>
      <c r="BT262" s="286"/>
      <c r="BU262" s="286">
        <v>4</v>
      </c>
      <c r="BV262" s="286"/>
      <c r="BW262" s="286"/>
      <c r="BX262" s="286"/>
      <c r="BY262" s="286">
        <v>34</v>
      </c>
      <c r="BZ262" s="286"/>
      <c r="CA262" s="286">
        <v>4</v>
      </c>
      <c r="CB262" s="286"/>
      <c r="CC262" s="286"/>
      <c r="CD262" s="286"/>
      <c r="CE262" s="286"/>
      <c r="CF262" s="286"/>
      <c r="CG262" s="286"/>
      <c r="CH262" s="286">
        <v>1</v>
      </c>
      <c r="CI262" s="286"/>
      <c r="CJ262" s="286"/>
      <c r="CK262" s="286"/>
      <c r="CL262" s="286"/>
      <c r="CM262" s="143">
        <f t="shared" ref="CM262:CM325" si="68">C262+P262+AZ262+AH262+BQ262</f>
        <v>85</v>
      </c>
      <c r="CN262" s="143">
        <f t="shared" ref="CN262:CN325" si="69">Q262+AI262+BA262</f>
        <v>0</v>
      </c>
      <c r="CO262" s="143">
        <f t="shared" ref="CO262:CP325" si="70">D262+R262+AJ262+BB262+BS262</f>
        <v>0</v>
      </c>
      <c r="CP262" s="143">
        <f t="shared" si="70"/>
        <v>0</v>
      </c>
      <c r="CQ262" s="143">
        <f t="shared" ref="CQ262:CQ325" si="71">T262+AL262+BD262+F262+BU262</f>
        <v>12</v>
      </c>
      <c r="CR262" s="143">
        <f t="shared" ref="CR262:CR325" si="72">G262+U262+AM262+BE262</f>
        <v>0</v>
      </c>
      <c r="CS262" s="143">
        <f t="shared" ref="CS262:CS325" si="73">H262+V262+AN262+BF262+BW262</f>
        <v>0</v>
      </c>
      <c r="CT262" s="143">
        <f t="shared" ref="CT262:CT325" si="74">W262+AO262+BG262</f>
        <v>1</v>
      </c>
      <c r="CU262" s="143">
        <f t="shared" ref="CU262:CU325" si="75">I262+X262+AP262+BH262+BY262</f>
        <v>394</v>
      </c>
      <c r="CV262" s="143">
        <f t="shared" ref="CV262:CV325" si="76">J262+Y262</f>
        <v>0</v>
      </c>
      <c r="CW262" s="143">
        <f t="shared" ref="CW262:CW325" si="77">K262+Z262+AQ262+BI262+BZ262+CA262</f>
        <v>5</v>
      </c>
      <c r="CX262" s="143">
        <f t="shared" ref="CX262:CY325" si="78">AA262+AR262+BJ262</f>
        <v>0</v>
      </c>
      <c r="CY262" s="143">
        <f t="shared" si="78"/>
        <v>0</v>
      </c>
      <c r="CZ262" s="143">
        <f t="shared" ref="CZ262:CZ325" si="79">L262+AC262+AT262+BL262+CD262</f>
        <v>2</v>
      </c>
      <c r="DA262" s="143">
        <f t="shared" ref="DA262:DA325" si="80">AD262+AU262+BM262</f>
        <v>0</v>
      </c>
      <c r="DB262" s="143">
        <f t="shared" ref="DB262:DB325" si="81">AV262+CK262</f>
        <v>0</v>
      </c>
      <c r="DC262" s="143">
        <f t="shared" ref="DC262:DC325" si="82">M262+AE262+AW262+BN262+CH262+CJ262</f>
        <v>5</v>
      </c>
      <c r="DD262" s="143">
        <f t="shared" ref="DD262:DD325" si="83">N262+AF262+AX262+BO262+CI262</f>
        <v>0</v>
      </c>
      <c r="DE262" s="201">
        <f t="shared" ref="DE262:DE325" si="84">O262+AG262+AY262+BP262+CL262</f>
        <v>0</v>
      </c>
    </row>
    <row r="263" spans="1:109" x14ac:dyDescent="0.3">
      <c r="A263" s="19" t="s">
        <v>597</v>
      </c>
      <c r="B263" s="16" t="s">
        <v>620</v>
      </c>
      <c r="C263" s="283"/>
      <c r="D263" s="284"/>
      <c r="E263" s="284"/>
      <c r="F263" s="284">
        <v>3</v>
      </c>
      <c r="G263" s="284"/>
      <c r="H263" s="284">
        <v>1</v>
      </c>
      <c r="I263" s="284">
        <v>2</v>
      </c>
      <c r="J263" s="284"/>
      <c r="K263" s="284">
        <v>1</v>
      </c>
      <c r="L263" s="284"/>
      <c r="M263" s="284"/>
      <c r="N263" s="284"/>
      <c r="O263" s="284"/>
      <c r="P263" s="285">
        <v>4</v>
      </c>
      <c r="Q263" s="285"/>
      <c r="R263" s="285"/>
      <c r="S263" s="285"/>
      <c r="T263" s="285">
        <v>16</v>
      </c>
      <c r="U263" s="285"/>
      <c r="V263" s="285">
        <v>2</v>
      </c>
      <c r="W263" s="285">
        <v>1</v>
      </c>
      <c r="X263" s="285">
        <v>2</v>
      </c>
      <c r="Y263" s="285"/>
      <c r="Z263" s="285">
        <v>5</v>
      </c>
      <c r="AA263" s="285">
        <v>5</v>
      </c>
      <c r="AB263" s="285"/>
      <c r="AC263" s="285"/>
      <c r="AD263" s="285">
        <v>13</v>
      </c>
      <c r="AE263" s="285">
        <v>2</v>
      </c>
      <c r="AF263" s="285">
        <v>1</v>
      </c>
      <c r="AG263" s="285"/>
      <c r="AH263" s="286">
        <v>1</v>
      </c>
      <c r="AI263" s="286"/>
      <c r="AJ263" s="286"/>
      <c r="AK263" s="286"/>
      <c r="AL263" s="286">
        <v>65</v>
      </c>
      <c r="AM263" s="286"/>
      <c r="AN263" s="286">
        <v>1</v>
      </c>
      <c r="AO263" s="286">
        <v>4</v>
      </c>
      <c r="AP263" s="286">
        <v>6</v>
      </c>
      <c r="AQ263" s="286">
        <v>7</v>
      </c>
      <c r="AR263" s="286">
        <v>15</v>
      </c>
      <c r="AS263" s="286"/>
      <c r="AT263" s="286"/>
      <c r="AU263" s="286">
        <v>13</v>
      </c>
      <c r="AV263" s="286"/>
      <c r="AW263" s="286">
        <v>8</v>
      </c>
      <c r="AX263" s="286"/>
      <c r="AY263" s="286">
        <v>15</v>
      </c>
      <c r="AZ263" s="286">
        <v>6</v>
      </c>
      <c r="BA263" s="286"/>
      <c r="BB263" s="286"/>
      <c r="BC263" s="286"/>
      <c r="BD263" s="286">
        <v>50</v>
      </c>
      <c r="BE263" s="286"/>
      <c r="BF263" s="286">
        <v>1</v>
      </c>
      <c r="BG263" s="286">
        <v>4</v>
      </c>
      <c r="BH263" s="286">
        <v>6</v>
      </c>
      <c r="BI263" s="286">
        <v>11</v>
      </c>
      <c r="BJ263" s="286">
        <v>46</v>
      </c>
      <c r="BK263" s="286"/>
      <c r="BL263" s="286"/>
      <c r="BM263" s="286">
        <v>1</v>
      </c>
      <c r="BN263" s="286">
        <v>8</v>
      </c>
      <c r="BO263" s="286"/>
      <c r="BP263" s="286">
        <v>1</v>
      </c>
      <c r="BQ263" s="286">
        <v>2</v>
      </c>
      <c r="BR263" s="286"/>
      <c r="BS263" s="286"/>
      <c r="BT263" s="286"/>
      <c r="BU263" s="286">
        <v>10</v>
      </c>
      <c r="BV263" s="286"/>
      <c r="BW263" s="286">
        <v>5</v>
      </c>
      <c r="BX263" s="286"/>
      <c r="BY263" s="286">
        <v>7</v>
      </c>
      <c r="BZ263" s="286">
        <v>4</v>
      </c>
      <c r="CA263" s="286">
        <v>18</v>
      </c>
      <c r="CB263" s="286">
        <v>54</v>
      </c>
      <c r="CC263" s="286"/>
      <c r="CD263" s="286">
        <v>1</v>
      </c>
      <c r="CE263" s="286"/>
      <c r="CF263" s="286">
        <v>2</v>
      </c>
      <c r="CG263" s="286"/>
      <c r="CH263" s="286">
        <v>103</v>
      </c>
      <c r="CI263" s="286"/>
      <c r="CJ263" s="286"/>
      <c r="CK263" s="286"/>
      <c r="CL263" s="286">
        <v>5</v>
      </c>
      <c r="CM263" s="143">
        <f t="shared" si="68"/>
        <v>13</v>
      </c>
      <c r="CN263" s="143">
        <f t="shared" si="69"/>
        <v>0</v>
      </c>
      <c r="CO263" s="143">
        <f t="shared" si="70"/>
        <v>0</v>
      </c>
      <c r="CP263" s="143">
        <f t="shared" si="70"/>
        <v>0</v>
      </c>
      <c r="CQ263" s="143">
        <f t="shared" si="71"/>
        <v>144</v>
      </c>
      <c r="CR263" s="143">
        <f t="shared" si="72"/>
        <v>0</v>
      </c>
      <c r="CS263" s="143">
        <f t="shared" si="73"/>
        <v>10</v>
      </c>
      <c r="CT263" s="143">
        <f t="shared" si="74"/>
        <v>9</v>
      </c>
      <c r="CU263" s="143">
        <f t="shared" si="75"/>
        <v>23</v>
      </c>
      <c r="CV263" s="143">
        <f t="shared" si="76"/>
        <v>0</v>
      </c>
      <c r="CW263" s="143">
        <f t="shared" si="77"/>
        <v>46</v>
      </c>
      <c r="CX263" s="143">
        <f t="shared" si="78"/>
        <v>66</v>
      </c>
      <c r="CY263" s="143">
        <f t="shared" si="78"/>
        <v>0</v>
      </c>
      <c r="CZ263" s="143">
        <f t="shared" si="79"/>
        <v>1</v>
      </c>
      <c r="DA263" s="143">
        <f t="shared" si="80"/>
        <v>27</v>
      </c>
      <c r="DB263" s="143">
        <f t="shared" si="81"/>
        <v>0</v>
      </c>
      <c r="DC263" s="143">
        <f t="shared" si="82"/>
        <v>121</v>
      </c>
      <c r="DD263" s="143">
        <f t="shared" si="83"/>
        <v>1</v>
      </c>
      <c r="DE263" s="201">
        <f t="shared" si="84"/>
        <v>21</v>
      </c>
    </row>
    <row r="264" spans="1:109" x14ac:dyDescent="0.3">
      <c r="A264" s="19" t="s">
        <v>597</v>
      </c>
      <c r="B264" s="16" t="s">
        <v>622</v>
      </c>
      <c r="C264" s="283"/>
      <c r="D264" s="284"/>
      <c r="E264" s="284"/>
      <c r="F264" s="284">
        <v>1</v>
      </c>
      <c r="G264" s="284"/>
      <c r="H264" s="284"/>
      <c r="I264" s="284">
        <v>6</v>
      </c>
      <c r="J264" s="284"/>
      <c r="K264" s="284">
        <v>1</v>
      </c>
      <c r="L264" s="284"/>
      <c r="M264" s="284"/>
      <c r="N264" s="284"/>
      <c r="O264" s="284"/>
      <c r="P264" s="285"/>
      <c r="Q264" s="285"/>
      <c r="R264" s="285"/>
      <c r="S264" s="285"/>
      <c r="T264" s="285">
        <v>1</v>
      </c>
      <c r="U264" s="285"/>
      <c r="V264" s="285"/>
      <c r="W264" s="285">
        <v>4</v>
      </c>
      <c r="X264" s="285">
        <v>10</v>
      </c>
      <c r="Y264" s="285"/>
      <c r="Z264" s="285">
        <v>1</v>
      </c>
      <c r="AA264" s="285"/>
      <c r="AB264" s="285"/>
      <c r="AC264" s="285">
        <v>2</v>
      </c>
      <c r="AD264" s="285"/>
      <c r="AE264" s="285">
        <v>1</v>
      </c>
      <c r="AF264" s="285"/>
      <c r="AG264" s="285"/>
      <c r="AH264" s="286">
        <v>5</v>
      </c>
      <c r="AI264" s="286"/>
      <c r="AJ264" s="286"/>
      <c r="AK264" s="286"/>
      <c r="AL264" s="286">
        <v>13</v>
      </c>
      <c r="AM264" s="286"/>
      <c r="AN264" s="286"/>
      <c r="AO264" s="286"/>
      <c r="AP264" s="286">
        <v>12</v>
      </c>
      <c r="AQ264" s="286">
        <v>2</v>
      </c>
      <c r="AR264" s="286"/>
      <c r="AS264" s="286"/>
      <c r="AT264" s="286">
        <v>2</v>
      </c>
      <c r="AU264" s="286"/>
      <c r="AV264" s="286"/>
      <c r="AW264" s="286">
        <v>1</v>
      </c>
      <c r="AX264" s="286"/>
      <c r="AY264" s="286">
        <v>2</v>
      </c>
      <c r="AZ264" s="286">
        <v>10</v>
      </c>
      <c r="BA264" s="286"/>
      <c r="BB264" s="286"/>
      <c r="BC264" s="286"/>
      <c r="BD264" s="286">
        <v>13</v>
      </c>
      <c r="BE264" s="286"/>
      <c r="BF264" s="286">
        <v>1</v>
      </c>
      <c r="BG264" s="286"/>
      <c r="BH264" s="286">
        <v>7</v>
      </c>
      <c r="BI264" s="286">
        <v>2</v>
      </c>
      <c r="BJ264" s="286"/>
      <c r="BK264" s="286"/>
      <c r="BL264" s="286"/>
      <c r="BM264" s="286"/>
      <c r="BN264" s="286">
        <v>1</v>
      </c>
      <c r="BO264" s="286"/>
      <c r="BP264" s="286"/>
      <c r="BQ264" s="286">
        <v>11</v>
      </c>
      <c r="BR264" s="286"/>
      <c r="BS264" s="286"/>
      <c r="BT264" s="286"/>
      <c r="BU264" s="286">
        <v>6</v>
      </c>
      <c r="BV264" s="286"/>
      <c r="BW264" s="286">
        <v>1</v>
      </c>
      <c r="BX264" s="286">
        <v>1</v>
      </c>
      <c r="BY264" s="286">
        <v>10</v>
      </c>
      <c r="BZ264" s="286"/>
      <c r="CA264" s="286">
        <v>16</v>
      </c>
      <c r="CB264" s="286"/>
      <c r="CC264" s="286"/>
      <c r="CD264" s="286"/>
      <c r="CE264" s="286"/>
      <c r="CF264" s="286"/>
      <c r="CG264" s="286"/>
      <c r="CH264" s="286">
        <v>2</v>
      </c>
      <c r="CI264" s="286"/>
      <c r="CJ264" s="286"/>
      <c r="CK264" s="286"/>
      <c r="CL264" s="286"/>
      <c r="CM264" s="143">
        <f t="shared" si="68"/>
        <v>26</v>
      </c>
      <c r="CN264" s="143">
        <f t="shared" si="69"/>
        <v>0</v>
      </c>
      <c r="CO264" s="143">
        <f t="shared" si="70"/>
        <v>0</v>
      </c>
      <c r="CP264" s="143">
        <f t="shared" si="70"/>
        <v>0</v>
      </c>
      <c r="CQ264" s="143">
        <f t="shared" si="71"/>
        <v>34</v>
      </c>
      <c r="CR264" s="143">
        <f t="shared" si="72"/>
        <v>0</v>
      </c>
      <c r="CS264" s="143">
        <f t="shared" si="73"/>
        <v>2</v>
      </c>
      <c r="CT264" s="143">
        <f t="shared" si="74"/>
        <v>4</v>
      </c>
      <c r="CU264" s="143">
        <f t="shared" si="75"/>
        <v>45</v>
      </c>
      <c r="CV264" s="143">
        <f t="shared" si="76"/>
        <v>0</v>
      </c>
      <c r="CW264" s="143">
        <f t="shared" si="77"/>
        <v>22</v>
      </c>
      <c r="CX264" s="143">
        <f t="shared" si="78"/>
        <v>0</v>
      </c>
      <c r="CY264" s="143">
        <f t="shared" si="78"/>
        <v>0</v>
      </c>
      <c r="CZ264" s="143">
        <f t="shared" si="79"/>
        <v>4</v>
      </c>
      <c r="DA264" s="143">
        <f t="shared" si="80"/>
        <v>0</v>
      </c>
      <c r="DB264" s="143">
        <f t="shared" si="81"/>
        <v>0</v>
      </c>
      <c r="DC264" s="143">
        <f t="shared" si="82"/>
        <v>5</v>
      </c>
      <c r="DD264" s="143">
        <f t="shared" si="83"/>
        <v>0</v>
      </c>
      <c r="DE264" s="201">
        <f t="shared" si="84"/>
        <v>2</v>
      </c>
    </row>
    <row r="265" spans="1:109" x14ac:dyDescent="0.3">
      <c r="A265" s="19" t="s">
        <v>597</v>
      </c>
      <c r="B265" s="16" t="s">
        <v>624</v>
      </c>
      <c r="C265" s="283"/>
      <c r="D265" s="284"/>
      <c r="E265" s="284"/>
      <c r="F265" s="284">
        <v>2</v>
      </c>
      <c r="G265" s="284"/>
      <c r="H265" s="284"/>
      <c r="I265" s="284">
        <v>14</v>
      </c>
      <c r="J265" s="284"/>
      <c r="K265" s="284">
        <v>1</v>
      </c>
      <c r="L265" s="284"/>
      <c r="M265" s="284"/>
      <c r="N265" s="284"/>
      <c r="O265" s="284">
        <v>2</v>
      </c>
      <c r="P265" s="285">
        <v>2</v>
      </c>
      <c r="Q265" s="285"/>
      <c r="R265" s="285"/>
      <c r="S265" s="285"/>
      <c r="T265" s="285">
        <v>10</v>
      </c>
      <c r="U265" s="285"/>
      <c r="V265" s="285"/>
      <c r="W265" s="285">
        <v>8</v>
      </c>
      <c r="X265" s="285">
        <v>333</v>
      </c>
      <c r="Y265" s="285"/>
      <c r="Z265" s="285">
        <v>4</v>
      </c>
      <c r="AA265" s="285">
        <v>1</v>
      </c>
      <c r="AB265" s="285"/>
      <c r="AC265" s="285">
        <v>2</v>
      </c>
      <c r="AD265" s="285"/>
      <c r="AE265" s="285">
        <v>9</v>
      </c>
      <c r="AF265" s="285"/>
      <c r="AG265" s="285">
        <v>3</v>
      </c>
      <c r="AH265" s="286">
        <v>27</v>
      </c>
      <c r="AI265" s="286"/>
      <c r="AJ265" s="286"/>
      <c r="AK265" s="286"/>
      <c r="AL265" s="286">
        <v>12</v>
      </c>
      <c r="AM265" s="286"/>
      <c r="AN265" s="286"/>
      <c r="AO265" s="286">
        <v>7</v>
      </c>
      <c r="AP265" s="286">
        <v>217</v>
      </c>
      <c r="AQ265" s="286">
        <v>5</v>
      </c>
      <c r="AR265" s="286">
        <v>1</v>
      </c>
      <c r="AS265" s="286"/>
      <c r="AT265" s="286">
        <v>2</v>
      </c>
      <c r="AU265" s="286"/>
      <c r="AV265" s="286"/>
      <c r="AW265" s="286">
        <v>27</v>
      </c>
      <c r="AX265" s="286"/>
      <c r="AY265" s="286">
        <v>5</v>
      </c>
      <c r="AZ265" s="286">
        <v>78</v>
      </c>
      <c r="BA265" s="286"/>
      <c r="BB265" s="286"/>
      <c r="BC265" s="286"/>
      <c r="BD265" s="286">
        <v>11</v>
      </c>
      <c r="BE265" s="286"/>
      <c r="BF265" s="286"/>
      <c r="BG265" s="286">
        <v>7</v>
      </c>
      <c r="BH265" s="286">
        <v>216</v>
      </c>
      <c r="BI265" s="286">
        <v>5</v>
      </c>
      <c r="BJ265" s="286">
        <v>1</v>
      </c>
      <c r="BK265" s="286"/>
      <c r="BL265" s="286"/>
      <c r="BM265" s="286"/>
      <c r="BN265" s="286">
        <v>27</v>
      </c>
      <c r="BO265" s="286"/>
      <c r="BP265" s="286">
        <v>3</v>
      </c>
      <c r="BQ265" s="286">
        <v>29</v>
      </c>
      <c r="BR265" s="286"/>
      <c r="BS265" s="286"/>
      <c r="BT265" s="286"/>
      <c r="BU265" s="286">
        <v>63</v>
      </c>
      <c r="BV265" s="286"/>
      <c r="BW265" s="286"/>
      <c r="BX265" s="286"/>
      <c r="BY265" s="286">
        <v>119</v>
      </c>
      <c r="BZ265" s="286"/>
      <c r="CA265" s="286">
        <v>14</v>
      </c>
      <c r="CB265" s="286"/>
      <c r="CC265" s="286"/>
      <c r="CD265" s="286"/>
      <c r="CE265" s="286"/>
      <c r="CF265" s="286"/>
      <c r="CG265" s="286"/>
      <c r="CH265" s="286">
        <v>24</v>
      </c>
      <c r="CI265" s="286"/>
      <c r="CJ265" s="286"/>
      <c r="CK265" s="286"/>
      <c r="CL265" s="286">
        <v>66</v>
      </c>
      <c r="CM265" s="143">
        <f t="shared" si="68"/>
        <v>136</v>
      </c>
      <c r="CN265" s="143">
        <f t="shared" si="69"/>
        <v>0</v>
      </c>
      <c r="CO265" s="143">
        <f t="shared" si="70"/>
        <v>0</v>
      </c>
      <c r="CP265" s="143">
        <f t="shared" si="70"/>
        <v>0</v>
      </c>
      <c r="CQ265" s="143">
        <f t="shared" si="71"/>
        <v>98</v>
      </c>
      <c r="CR265" s="143">
        <f t="shared" si="72"/>
        <v>0</v>
      </c>
      <c r="CS265" s="143">
        <f t="shared" si="73"/>
        <v>0</v>
      </c>
      <c r="CT265" s="143">
        <f t="shared" si="74"/>
        <v>22</v>
      </c>
      <c r="CU265" s="143">
        <f t="shared" si="75"/>
        <v>899</v>
      </c>
      <c r="CV265" s="143">
        <f t="shared" si="76"/>
        <v>0</v>
      </c>
      <c r="CW265" s="143">
        <f t="shared" si="77"/>
        <v>29</v>
      </c>
      <c r="CX265" s="143">
        <f t="shared" si="78"/>
        <v>3</v>
      </c>
      <c r="CY265" s="143">
        <f t="shared" si="78"/>
        <v>0</v>
      </c>
      <c r="CZ265" s="143">
        <f t="shared" si="79"/>
        <v>4</v>
      </c>
      <c r="DA265" s="143">
        <f t="shared" si="80"/>
        <v>0</v>
      </c>
      <c r="DB265" s="143">
        <f t="shared" si="81"/>
        <v>0</v>
      </c>
      <c r="DC265" s="143">
        <f t="shared" si="82"/>
        <v>87</v>
      </c>
      <c r="DD265" s="143">
        <f t="shared" si="83"/>
        <v>0</v>
      </c>
      <c r="DE265" s="201">
        <f t="shared" si="84"/>
        <v>79</v>
      </c>
    </row>
    <row r="266" spans="1:109" x14ac:dyDescent="0.3">
      <c r="A266" s="19" t="s">
        <v>597</v>
      </c>
      <c r="B266" s="16" t="s">
        <v>626</v>
      </c>
      <c r="C266" s="283"/>
      <c r="D266" s="284"/>
      <c r="E266" s="284">
        <v>2</v>
      </c>
      <c r="F266" s="284">
        <v>3</v>
      </c>
      <c r="G266" s="284"/>
      <c r="H266" s="284"/>
      <c r="I266" s="284">
        <v>7</v>
      </c>
      <c r="J266" s="284"/>
      <c r="K266" s="284">
        <v>1</v>
      </c>
      <c r="L266" s="284"/>
      <c r="M266" s="284"/>
      <c r="N266" s="284"/>
      <c r="O266" s="284">
        <v>2</v>
      </c>
      <c r="P266" s="285">
        <v>25</v>
      </c>
      <c r="Q266" s="285"/>
      <c r="R266" s="285"/>
      <c r="S266" s="285">
        <v>1</v>
      </c>
      <c r="T266" s="285">
        <v>8</v>
      </c>
      <c r="U266" s="285"/>
      <c r="V266" s="285"/>
      <c r="W266" s="285">
        <v>6</v>
      </c>
      <c r="X266" s="285">
        <v>69</v>
      </c>
      <c r="Y266" s="285"/>
      <c r="Z266" s="285">
        <v>16</v>
      </c>
      <c r="AA266" s="285">
        <v>6</v>
      </c>
      <c r="AB266" s="285"/>
      <c r="AC266" s="285"/>
      <c r="AD266" s="285">
        <v>2</v>
      </c>
      <c r="AE266" s="285">
        <v>6</v>
      </c>
      <c r="AF266" s="285">
        <v>1</v>
      </c>
      <c r="AG266" s="285">
        <v>10</v>
      </c>
      <c r="AH266" s="286">
        <v>31</v>
      </c>
      <c r="AI266" s="286"/>
      <c r="AJ266" s="286"/>
      <c r="AK266" s="286">
        <v>10</v>
      </c>
      <c r="AL266" s="286">
        <v>21</v>
      </c>
      <c r="AM266" s="286"/>
      <c r="AN266" s="286"/>
      <c r="AO266" s="286">
        <v>9</v>
      </c>
      <c r="AP266" s="286">
        <v>128</v>
      </c>
      <c r="AQ266" s="286">
        <v>17</v>
      </c>
      <c r="AR266" s="286">
        <v>11</v>
      </c>
      <c r="AS266" s="286"/>
      <c r="AT266" s="286"/>
      <c r="AU266" s="286">
        <v>1</v>
      </c>
      <c r="AV266" s="286"/>
      <c r="AW266" s="286">
        <v>6</v>
      </c>
      <c r="AX266" s="286"/>
      <c r="AY266" s="286">
        <v>14</v>
      </c>
      <c r="AZ266" s="286">
        <v>38</v>
      </c>
      <c r="BA266" s="286"/>
      <c r="BB266" s="286"/>
      <c r="BC266" s="286">
        <v>10</v>
      </c>
      <c r="BD266" s="286">
        <v>18</v>
      </c>
      <c r="BE266" s="286"/>
      <c r="BF266" s="286">
        <v>1</v>
      </c>
      <c r="BG266" s="286">
        <v>9</v>
      </c>
      <c r="BH266" s="286">
        <v>127</v>
      </c>
      <c r="BI266" s="286">
        <v>17</v>
      </c>
      <c r="BJ266" s="286">
        <v>12</v>
      </c>
      <c r="BK266" s="286"/>
      <c r="BL266" s="286"/>
      <c r="BM266" s="286">
        <v>1</v>
      </c>
      <c r="BN266" s="286">
        <v>6</v>
      </c>
      <c r="BO266" s="286"/>
      <c r="BP266" s="286">
        <v>10</v>
      </c>
      <c r="BQ266" s="286">
        <v>12</v>
      </c>
      <c r="BR266" s="286"/>
      <c r="BS266" s="286"/>
      <c r="BT266" s="286">
        <v>7</v>
      </c>
      <c r="BU266" s="286">
        <v>5</v>
      </c>
      <c r="BV266" s="286"/>
      <c r="BW266" s="286">
        <v>3</v>
      </c>
      <c r="BX266" s="286">
        <v>8</v>
      </c>
      <c r="BY266" s="286">
        <v>45</v>
      </c>
      <c r="BZ266" s="286"/>
      <c r="CA266" s="286">
        <v>8</v>
      </c>
      <c r="CB266" s="286">
        <v>7</v>
      </c>
      <c r="CC266" s="286"/>
      <c r="CD266" s="286"/>
      <c r="CE266" s="286"/>
      <c r="CF266" s="286">
        <v>1</v>
      </c>
      <c r="CG266" s="286"/>
      <c r="CH266" s="286">
        <v>4</v>
      </c>
      <c r="CI266" s="286"/>
      <c r="CJ266" s="286"/>
      <c r="CK266" s="286"/>
      <c r="CL266" s="286">
        <v>12</v>
      </c>
      <c r="CM266" s="143">
        <f t="shared" si="68"/>
        <v>106</v>
      </c>
      <c r="CN266" s="143">
        <f t="shared" si="69"/>
        <v>0</v>
      </c>
      <c r="CO266" s="143">
        <f t="shared" si="70"/>
        <v>0</v>
      </c>
      <c r="CP266" s="143">
        <f t="shared" si="70"/>
        <v>30</v>
      </c>
      <c r="CQ266" s="143">
        <f t="shared" si="71"/>
        <v>55</v>
      </c>
      <c r="CR266" s="143">
        <f t="shared" si="72"/>
        <v>0</v>
      </c>
      <c r="CS266" s="143">
        <f t="shared" si="73"/>
        <v>4</v>
      </c>
      <c r="CT266" s="143">
        <f t="shared" si="74"/>
        <v>24</v>
      </c>
      <c r="CU266" s="143">
        <f t="shared" si="75"/>
        <v>376</v>
      </c>
      <c r="CV266" s="143">
        <f t="shared" si="76"/>
        <v>0</v>
      </c>
      <c r="CW266" s="143">
        <f t="shared" si="77"/>
        <v>59</v>
      </c>
      <c r="CX266" s="143">
        <f t="shared" si="78"/>
        <v>29</v>
      </c>
      <c r="CY266" s="143">
        <f t="shared" si="78"/>
        <v>0</v>
      </c>
      <c r="CZ266" s="143">
        <f t="shared" si="79"/>
        <v>0</v>
      </c>
      <c r="DA266" s="143">
        <f t="shared" si="80"/>
        <v>4</v>
      </c>
      <c r="DB266" s="143">
        <f t="shared" si="81"/>
        <v>0</v>
      </c>
      <c r="DC266" s="143">
        <f t="shared" si="82"/>
        <v>22</v>
      </c>
      <c r="DD266" s="143">
        <f t="shared" si="83"/>
        <v>1</v>
      </c>
      <c r="DE266" s="201">
        <f t="shared" si="84"/>
        <v>48</v>
      </c>
    </row>
    <row r="267" spans="1:109" x14ac:dyDescent="0.3">
      <c r="A267" s="19" t="s">
        <v>597</v>
      </c>
      <c r="B267" s="16" t="s">
        <v>630</v>
      </c>
      <c r="C267" s="283"/>
      <c r="D267" s="284"/>
      <c r="E267" s="284"/>
      <c r="F267" s="284">
        <v>5</v>
      </c>
      <c r="G267" s="284"/>
      <c r="H267" s="284"/>
      <c r="I267" s="284">
        <v>121</v>
      </c>
      <c r="J267" s="284"/>
      <c r="K267" s="284">
        <v>1</v>
      </c>
      <c r="L267" s="284"/>
      <c r="M267" s="284">
        <v>33</v>
      </c>
      <c r="N267" s="284"/>
      <c r="O267" s="284"/>
      <c r="P267" s="285"/>
      <c r="Q267" s="285"/>
      <c r="R267" s="285"/>
      <c r="S267" s="285">
        <v>4</v>
      </c>
      <c r="T267" s="285">
        <v>5</v>
      </c>
      <c r="U267" s="285"/>
      <c r="V267" s="285"/>
      <c r="W267" s="285">
        <v>1</v>
      </c>
      <c r="X267" s="285">
        <v>393</v>
      </c>
      <c r="Y267" s="285"/>
      <c r="Z267" s="285">
        <v>3</v>
      </c>
      <c r="AA267" s="285"/>
      <c r="AB267" s="285"/>
      <c r="AC267" s="285">
        <v>1</v>
      </c>
      <c r="AD267" s="285"/>
      <c r="AE267" s="285">
        <v>33</v>
      </c>
      <c r="AF267" s="285"/>
      <c r="AG267" s="285"/>
      <c r="AH267" s="286">
        <v>46</v>
      </c>
      <c r="AI267" s="286"/>
      <c r="AJ267" s="286"/>
      <c r="AK267" s="286">
        <v>1</v>
      </c>
      <c r="AL267" s="286">
        <v>7</v>
      </c>
      <c r="AM267" s="286"/>
      <c r="AN267" s="286"/>
      <c r="AO267" s="286"/>
      <c r="AP267" s="286">
        <v>139</v>
      </c>
      <c r="AQ267" s="286"/>
      <c r="AR267" s="286"/>
      <c r="AS267" s="286"/>
      <c r="AT267" s="286">
        <v>1</v>
      </c>
      <c r="AU267" s="286"/>
      <c r="AV267" s="286"/>
      <c r="AW267" s="286">
        <v>14</v>
      </c>
      <c r="AX267" s="286"/>
      <c r="AY267" s="286"/>
      <c r="AZ267" s="286">
        <v>82</v>
      </c>
      <c r="BA267" s="286"/>
      <c r="BB267" s="286"/>
      <c r="BC267" s="286">
        <v>1</v>
      </c>
      <c r="BD267" s="286">
        <v>5</v>
      </c>
      <c r="BE267" s="286"/>
      <c r="BF267" s="286">
        <v>1</v>
      </c>
      <c r="BG267" s="286"/>
      <c r="BH267" s="286">
        <v>141</v>
      </c>
      <c r="BI267" s="286"/>
      <c r="BJ267" s="286"/>
      <c r="BK267" s="286"/>
      <c r="BL267" s="286">
        <v>1</v>
      </c>
      <c r="BM267" s="286"/>
      <c r="BN267" s="286">
        <v>38</v>
      </c>
      <c r="BO267" s="286"/>
      <c r="BP267" s="286"/>
      <c r="BQ267" s="286">
        <v>48</v>
      </c>
      <c r="BR267" s="286"/>
      <c r="BS267" s="286"/>
      <c r="BT267" s="286">
        <v>1</v>
      </c>
      <c r="BU267" s="286">
        <v>4</v>
      </c>
      <c r="BV267" s="286"/>
      <c r="BW267" s="286">
        <v>1</v>
      </c>
      <c r="BX267" s="286"/>
      <c r="BY267" s="286">
        <v>23</v>
      </c>
      <c r="BZ267" s="286"/>
      <c r="CA267" s="286">
        <v>5</v>
      </c>
      <c r="CB267" s="286"/>
      <c r="CC267" s="286"/>
      <c r="CD267" s="286">
        <v>13</v>
      </c>
      <c r="CE267" s="286">
        <v>1</v>
      </c>
      <c r="CF267" s="286">
        <v>2</v>
      </c>
      <c r="CG267" s="286"/>
      <c r="CH267" s="286">
        <v>136</v>
      </c>
      <c r="CI267" s="286"/>
      <c r="CJ267" s="286"/>
      <c r="CK267" s="286"/>
      <c r="CL267" s="286"/>
      <c r="CM267" s="143">
        <f t="shared" si="68"/>
        <v>176</v>
      </c>
      <c r="CN267" s="143">
        <f t="shared" si="69"/>
        <v>0</v>
      </c>
      <c r="CO267" s="143">
        <f t="shared" si="70"/>
        <v>0</v>
      </c>
      <c r="CP267" s="143">
        <f t="shared" si="70"/>
        <v>7</v>
      </c>
      <c r="CQ267" s="143">
        <f t="shared" si="71"/>
        <v>26</v>
      </c>
      <c r="CR267" s="143">
        <f t="shared" si="72"/>
        <v>0</v>
      </c>
      <c r="CS267" s="143">
        <f t="shared" si="73"/>
        <v>2</v>
      </c>
      <c r="CT267" s="143">
        <f t="shared" si="74"/>
        <v>1</v>
      </c>
      <c r="CU267" s="143">
        <f t="shared" si="75"/>
        <v>817</v>
      </c>
      <c r="CV267" s="143">
        <f t="shared" si="76"/>
        <v>0</v>
      </c>
      <c r="CW267" s="143">
        <f t="shared" si="77"/>
        <v>9</v>
      </c>
      <c r="CX267" s="143">
        <f t="shared" si="78"/>
        <v>0</v>
      </c>
      <c r="CY267" s="143">
        <f t="shared" si="78"/>
        <v>0</v>
      </c>
      <c r="CZ267" s="143">
        <f t="shared" si="79"/>
        <v>16</v>
      </c>
      <c r="DA267" s="143">
        <f t="shared" si="80"/>
        <v>0</v>
      </c>
      <c r="DB267" s="143">
        <f t="shared" si="81"/>
        <v>0</v>
      </c>
      <c r="DC267" s="143">
        <f t="shared" si="82"/>
        <v>254</v>
      </c>
      <c r="DD267" s="143">
        <f t="shared" si="83"/>
        <v>0</v>
      </c>
      <c r="DE267" s="201">
        <f t="shared" si="84"/>
        <v>0</v>
      </c>
    </row>
    <row r="268" spans="1:109" x14ac:dyDescent="0.3">
      <c r="A268" s="19" t="s">
        <v>597</v>
      </c>
      <c r="B268" s="16" t="s">
        <v>631</v>
      </c>
      <c r="C268" s="283">
        <v>1</v>
      </c>
      <c r="D268" s="284"/>
      <c r="E268" s="284"/>
      <c r="F268" s="284">
        <v>2</v>
      </c>
      <c r="G268" s="284"/>
      <c r="H268" s="284"/>
      <c r="I268" s="284">
        <v>16</v>
      </c>
      <c r="J268" s="284"/>
      <c r="K268" s="284">
        <v>1</v>
      </c>
      <c r="L268" s="284"/>
      <c r="M268" s="284"/>
      <c r="N268" s="284"/>
      <c r="O268" s="284">
        <v>2</v>
      </c>
      <c r="P268" s="285"/>
      <c r="Q268" s="285"/>
      <c r="R268" s="285"/>
      <c r="S268" s="285"/>
      <c r="T268" s="285">
        <v>4</v>
      </c>
      <c r="U268" s="285"/>
      <c r="V268" s="285"/>
      <c r="W268" s="285">
        <v>1</v>
      </c>
      <c r="X268" s="285">
        <v>14</v>
      </c>
      <c r="Y268" s="285"/>
      <c r="Z268" s="285"/>
      <c r="AA268" s="285"/>
      <c r="AB268" s="285"/>
      <c r="AC268" s="285"/>
      <c r="AD268" s="285"/>
      <c r="AE268" s="285">
        <v>1</v>
      </c>
      <c r="AF268" s="285"/>
      <c r="AG268" s="285">
        <v>1</v>
      </c>
      <c r="AH268" s="286">
        <v>33</v>
      </c>
      <c r="AI268" s="286"/>
      <c r="AJ268" s="286"/>
      <c r="AK268" s="286"/>
      <c r="AL268" s="286">
        <v>5</v>
      </c>
      <c r="AM268" s="286"/>
      <c r="AN268" s="286"/>
      <c r="AO268" s="286"/>
      <c r="AP268" s="286">
        <v>8</v>
      </c>
      <c r="AQ268" s="286"/>
      <c r="AR268" s="286"/>
      <c r="AS268" s="286"/>
      <c r="AT268" s="286"/>
      <c r="AU268" s="286"/>
      <c r="AV268" s="286"/>
      <c r="AW268" s="286"/>
      <c r="AX268" s="286"/>
      <c r="AY268" s="286">
        <v>1</v>
      </c>
      <c r="AZ268" s="286">
        <v>46</v>
      </c>
      <c r="BA268" s="286"/>
      <c r="BB268" s="286"/>
      <c r="BC268" s="286"/>
      <c r="BD268" s="286">
        <v>2</v>
      </c>
      <c r="BE268" s="286"/>
      <c r="BF268" s="286"/>
      <c r="BG268" s="286"/>
      <c r="BH268" s="286">
        <v>9</v>
      </c>
      <c r="BI268" s="286"/>
      <c r="BJ268" s="286"/>
      <c r="BK268" s="286"/>
      <c r="BL268" s="286"/>
      <c r="BM268" s="286"/>
      <c r="BN268" s="286"/>
      <c r="BO268" s="286"/>
      <c r="BP268" s="286">
        <v>17</v>
      </c>
      <c r="BQ268" s="286">
        <v>47</v>
      </c>
      <c r="BR268" s="286"/>
      <c r="BS268" s="286"/>
      <c r="BT268" s="286"/>
      <c r="BU268" s="286">
        <v>2</v>
      </c>
      <c r="BV268" s="286"/>
      <c r="BW268" s="286"/>
      <c r="BX268" s="286"/>
      <c r="BY268" s="286">
        <v>56</v>
      </c>
      <c r="BZ268" s="286"/>
      <c r="CA268" s="286">
        <v>4</v>
      </c>
      <c r="CB268" s="286"/>
      <c r="CC268" s="286"/>
      <c r="CD268" s="286"/>
      <c r="CE268" s="286"/>
      <c r="CF268" s="286"/>
      <c r="CG268" s="286"/>
      <c r="CH268" s="286">
        <v>1</v>
      </c>
      <c r="CI268" s="286"/>
      <c r="CJ268" s="286"/>
      <c r="CK268" s="286"/>
      <c r="CL268" s="286"/>
      <c r="CM268" s="143">
        <f t="shared" si="68"/>
        <v>127</v>
      </c>
      <c r="CN268" s="143">
        <f t="shared" si="69"/>
        <v>0</v>
      </c>
      <c r="CO268" s="143">
        <f t="shared" si="70"/>
        <v>0</v>
      </c>
      <c r="CP268" s="143">
        <f t="shared" si="70"/>
        <v>0</v>
      </c>
      <c r="CQ268" s="143">
        <f t="shared" si="71"/>
        <v>15</v>
      </c>
      <c r="CR268" s="143">
        <f t="shared" si="72"/>
        <v>0</v>
      </c>
      <c r="CS268" s="143">
        <f t="shared" si="73"/>
        <v>0</v>
      </c>
      <c r="CT268" s="143">
        <f t="shared" si="74"/>
        <v>1</v>
      </c>
      <c r="CU268" s="143">
        <f t="shared" si="75"/>
        <v>103</v>
      </c>
      <c r="CV268" s="143">
        <f t="shared" si="76"/>
        <v>0</v>
      </c>
      <c r="CW268" s="143">
        <f t="shared" si="77"/>
        <v>5</v>
      </c>
      <c r="CX268" s="143">
        <f t="shared" si="78"/>
        <v>0</v>
      </c>
      <c r="CY268" s="143">
        <f t="shared" si="78"/>
        <v>0</v>
      </c>
      <c r="CZ268" s="143">
        <f t="shared" si="79"/>
        <v>0</v>
      </c>
      <c r="DA268" s="143">
        <f t="shared" si="80"/>
        <v>0</v>
      </c>
      <c r="DB268" s="143">
        <f t="shared" si="81"/>
        <v>0</v>
      </c>
      <c r="DC268" s="143">
        <f t="shared" si="82"/>
        <v>2</v>
      </c>
      <c r="DD268" s="143">
        <f t="shared" si="83"/>
        <v>0</v>
      </c>
      <c r="DE268" s="201">
        <f t="shared" si="84"/>
        <v>21</v>
      </c>
    </row>
    <row r="269" spans="1:109" x14ac:dyDescent="0.3">
      <c r="A269" s="19" t="s">
        <v>597</v>
      </c>
      <c r="B269" s="16" t="s">
        <v>633</v>
      </c>
      <c r="C269" s="283"/>
      <c r="D269" s="284"/>
      <c r="E269" s="284"/>
      <c r="F269" s="284">
        <v>2</v>
      </c>
      <c r="G269" s="284"/>
      <c r="H269" s="284"/>
      <c r="I269" s="284">
        <v>55</v>
      </c>
      <c r="J269" s="284"/>
      <c r="K269" s="284">
        <v>1</v>
      </c>
      <c r="L269" s="284"/>
      <c r="M269" s="284">
        <v>1</v>
      </c>
      <c r="N269" s="284"/>
      <c r="O269" s="284"/>
      <c r="P269" s="285"/>
      <c r="Q269" s="285"/>
      <c r="R269" s="285"/>
      <c r="S269" s="285"/>
      <c r="T269" s="285">
        <v>2</v>
      </c>
      <c r="U269" s="285"/>
      <c r="V269" s="285"/>
      <c r="W269" s="285">
        <v>2</v>
      </c>
      <c r="X269" s="285">
        <v>45</v>
      </c>
      <c r="Y269" s="285"/>
      <c r="Z269" s="285">
        <v>1</v>
      </c>
      <c r="AA269" s="285"/>
      <c r="AB269" s="285"/>
      <c r="AC269" s="285"/>
      <c r="AD269" s="285"/>
      <c r="AE269" s="285">
        <v>2</v>
      </c>
      <c r="AF269" s="285"/>
      <c r="AG269" s="285"/>
      <c r="AH269" s="286">
        <v>229</v>
      </c>
      <c r="AI269" s="286"/>
      <c r="AJ269" s="286"/>
      <c r="AK269" s="286">
        <v>9</v>
      </c>
      <c r="AL269" s="286">
        <v>2</v>
      </c>
      <c r="AM269" s="286"/>
      <c r="AN269" s="286"/>
      <c r="AO269" s="286"/>
      <c r="AP269" s="286">
        <v>93</v>
      </c>
      <c r="AQ269" s="286"/>
      <c r="AR269" s="286"/>
      <c r="AS269" s="286"/>
      <c r="AT269" s="286"/>
      <c r="AU269" s="286"/>
      <c r="AV269" s="286"/>
      <c r="AW269" s="286">
        <v>1</v>
      </c>
      <c r="AX269" s="286"/>
      <c r="AY269" s="286">
        <v>27</v>
      </c>
      <c r="AZ269" s="286">
        <v>15</v>
      </c>
      <c r="BA269" s="286"/>
      <c r="BB269" s="286"/>
      <c r="BC269" s="286">
        <v>9</v>
      </c>
      <c r="BD269" s="286">
        <v>2</v>
      </c>
      <c r="BE269" s="286"/>
      <c r="BF269" s="286"/>
      <c r="BG269" s="286"/>
      <c r="BH269" s="286">
        <v>94</v>
      </c>
      <c r="BI269" s="286"/>
      <c r="BJ269" s="286"/>
      <c r="BK269" s="286"/>
      <c r="BL269" s="286">
        <v>2</v>
      </c>
      <c r="BM269" s="286"/>
      <c r="BN269" s="286">
        <v>1</v>
      </c>
      <c r="BO269" s="286"/>
      <c r="BP269" s="286">
        <v>27</v>
      </c>
      <c r="BQ269" s="286">
        <v>32</v>
      </c>
      <c r="BR269" s="286"/>
      <c r="BS269" s="286"/>
      <c r="BT269" s="286"/>
      <c r="BU269" s="286">
        <v>3</v>
      </c>
      <c r="BV269" s="286"/>
      <c r="BW269" s="286">
        <v>1</v>
      </c>
      <c r="BX269" s="286"/>
      <c r="BY269" s="286">
        <v>52</v>
      </c>
      <c r="BZ269" s="286"/>
      <c r="CA269" s="286">
        <v>5</v>
      </c>
      <c r="CB269" s="286"/>
      <c r="CC269" s="286"/>
      <c r="CD269" s="286"/>
      <c r="CE269" s="286"/>
      <c r="CF269" s="286"/>
      <c r="CG269" s="286"/>
      <c r="CH269" s="286">
        <v>2</v>
      </c>
      <c r="CI269" s="286"/>
      <c r="CJ269" s="286">
        <v>1</v>
      </c>
      <c r="CK269" s="286"/>
      <c r="CL269" s="286"/>
      <c r="CM269" s="143">
        <f t="shared" si="68"/>
        <v>276</v>
      </c>
      <c r="CN269" s="143">
        <f t="shared" si="69"/>
        <v>0</v>
      </c>
      <c r="CO269" s="143">
        <f t="shared" si="70"/>
        <v>0</v>
      </c>
      <c r="CP269" s="143">
        <f t="shared" si="70"/>
        <v>18</v>
      </c>
      <c r="CQ269" s="143">
        <f t="shared" si="71"/>
        <v>11</v>
      </c>
      <c r="CR269" s="143">
        <f t="shared" si="72"/>
        <v>0</v>
      </c>
      <c r="CS269" s="143">
        <f t="shared" si="73"/>
        <v>1</v>
      </c>
      <c r="CT269" s="143">
        <f t="shared" si="74"/>
        <v>2</v>
      </c>
      <c r="CU269" s="143">
        <f t="shared" si="75"/>
        <v>339</v>
      </c>
      <c r="CV269" s="143">
        <f t="shared" si="76"/>
        <v>0</v>
      </c>
      <c r="CW269" s="143">
        <f t="shared" si="77"/>
        <v>7</v>
      </c>
      <c r="CX269" s="143">
        <f t="shared" si="78"/>
        <v>0</v>
      </c>
      <c r="CY269" s="143">
        <f t="shared" si="78"/>
        <v>0</v>
      </c>
      <c r="CZ269" s="143">
        <f t="shared" si="79"/>
        <v>2</v>
      </c>
      <c r="DA269" s="143">
        <f t="shared" si="80"/>
        <v>0</v>
      </c>
      <c r="DB269" s="143">
        <f t="shared" si="81"/>
        <v>0</v>
      </c>
      <c r="DC269" s="143">
        <f t="shared" si="82"/>
        <v>8</v>
      </c>
      <c r="DD269" s="143">
        <f t="shared" si="83"/>
        <v>0</v>
      </c>
      <c r="DE269" s="201">
        <f t="shared" si="84"/>
        <v>54</v>
      </c>
    </row>
    <row r="270" spans="1:109" x14ac:dyDescent="0.3">
      <c r="A270" s="19" t="s">
        <v>597</v>
      </c>
      <c r="B270" s="16" t="s">
        <v>635</v>
      </c>
      <c r="C270" s="283"/>
      <c r="D270" s="284"/>
      <c r="E270" s="284"/>
      <c r="F270" s="284">
        <v>2</v>
      </c>
      <c r="G270" s="284"/>
      <c r="H270" s="284"/>
      <c r="I270" s="284">
        <v>62</v>
      </c>
      <c r="J270" s="284"/>
      <c r="K270" s="284">
        <v>1</v>
      </c>
      <c r="L270" s="284"/>
      <c r="M270" s="284"/>
      <c r="N270" s="284"/>
      <c r="O270" s="284">
        <v>2</v>
      </c>
      <c r="P270" s="285"/>
      <c r="Q270" s="285"/>
      <c r="R270" s="285"/>
      <c r="S270" s="285"/>
      <c r="T270" s="285">
        <v>3</v>
      </c>
      <c r="U270" s="285"/>
      <c r="V270" s="285"/>
      <c r="W270" s="285">
        <v>1</v>
      </c>
      <c r="X270" s="285">
        <v>64</v>
      </c>
      <c r="Y270" s="285"/>
      <c r="Z270" s="285"/>
      <c r="AA270" s="285"/>
      <c r="AB270" s="285"/>
      <c r="AC270" s="285"/>
      <c r="AD270" s="285"/>
      <c r="AE270" s="285">
        <v>1</v>
      </c>
      <c r="AF270" s="285"/>
      <c r="AG270" s="285">
        <v>1</v>
      </c>
      <c r="AH270" s="286">
        <v>26</v>
      </c>
      <c r="AI270" s="286"/>
      <c r="AJ270" s="286"/>
      <c r="AK270" s="286"/>
      <c r="AL270" s="286">
        <v>4</v>
      </c>
      <c r="AM270" s="286"/>
      <c r="AN270" s="286"/>
      <c r="AO270" s="286"/>
      <c r="AP270" s="286">
        <v>122</v>
      </c>
      <c r="AQ270" s="286"/>
      <c r="AR270" s="286"/>
      <c r="AS270" s="286"/>
      <c r="AT270" s="286"/>
      <c r="AU270" s="286"/>
      <c r="AV270" s="286"/>
      <c r="AW270" s="286"/>
      <c r="AX270" s="286"/>
      <c r="AY270" s="286">
        <v>1</v>
      </c>
      <c r="AZ270" s="286">
        <v>59</v>
      </c>
      <c r="BA270" s="286"/>
      <c r="BB270" s="286"/>
      <c r="BC270" s="286"/>
      <c r="BD270" s="286">
        <v>3</v>
      </c>
      <c r="BE270" s="286"/>
      <c r="BF270" s="286">
        <v>1</v>
      </c>
      <c r="BG270" s="286"/>
      <c r="BH270" s="286">
        <v>128</v>
      </c>
      <c r="BI270" s="286"/>
      <c r="BJ270" s="286"/>
      <c r="BK270" s="286"/>
      <c r="BL270" s="286"/>
      <c r="BM270" s="286"/>
      <c r="BN270" s="286"/>
      <c r="BO270" s="286"/>
      <c r="BP270" s="286">
        <v>1</v>
      </c>
      <c r="BQ270" s="286">
        <v>91</v>
      </c>
      <c r="BR270" s="286"/>
      <c r="BS270" s="286"/>
      <c r="BT270" s="286"/>
      <c r="BU270" s="286">
        <v>2</v>
      </c>
      <c r="BV270" s="286"/>
      <c r="BW270" s="286">
        <v>1</v>
      </c>
      <c r="BX270" s="286"/>
      <c r="BY270" s="286">
        <v>73</v>
      </c>
      <c r="BZ270" s="286"/>
      <c r="CA270" s="286"/>
      <c r="CB270" s="286"/>
      <c r="CC270" s="286"/>
      <c r="CD270" s="286"/>
      <c r="CE270" s="286"/>
      <c r="CF270" s="286"/>
      <c r="CG270" s="286"/>
      <c r="CH270" s="286">
        <v>1</v>
      </c>
      <c r="CI270" s="286"/>
      <c r="CJ270" s="286"/>
      <c r="CK270" s="286"/>
      <c r="CL270" s="286"/>
      <c r="CM270" s="143">
        <f t="shared" si="68"/>
        <v>176</v>
      </c>
      <c r="CN270" s="143">
        <f t="shared" si="69"/>
        <v>0</v>
      </c>
      <c r="CO270" s="143">
        <f t="shared" si="70"/>
        <v>0</v>
      </c>
      <c r="CP270" s="143">
        <f t="shared" si="70"/>
        <v>0</v>
      </c>
      <c r="CQ270" s="143">
        <f t="shared" si="71"/>
        <v>14</v>
      </c>
      <c r="CR270" s="143">
        <f t="shared" si="72"/>
        <v>0</v>
      </c>
      <c r="CS270" s="143">
        <f t="shared" si="73"/>
        <v>2</v>
      </c>
      <c r="CT270" s="143">
        <f t="shared" si="74"/>
        <v>1</v>
      </c>
      <c r="CU270" s="143">
        <f t="shared" si="75"/>
        <v>449</v>
      </c>
      <c r="CV270" s="143">
        <f t="shared" si="76"/>
        <v>0</v>
      </c>
      <c r="CW270" s="143">
        <f t="shared" si="77"/>
        <v>1</v>
      </c>
      <c r="CX270" s="143">
        <f t="shared" si="78"/>
        <v>0</v>
      </c>
      <c r="CY270" s="143">
        <f t="shared" si="78"/>
        <v>0</v>
      </c>
      <c r="CZ270" s="143">
        <f t="shared" si="79"/>
        <v>0</v>
      </c>
      <c r="DA270" s="143">
        <f t="shared" si="80"/>
        <v>0</v>
      </c>
      <c r="DB270" s="143">
        <f t="shared" si="81"/>
        <v>0</v>
      </c>
      <c r="DC270" s="143">
        <f t="shared" si="82"/>
        <v>2</v>
      </c>
      <c r="DD270" s="143">
        <f t="shared" si="83"/>
        <v>0</v>
      </c>
      <c r="DE270" s="201">
        <f t="shared" si="84"/>
        <v>5</v>
      </c>
    </row>
    <row r="271" spans="1:109" x14ac:dyDescent="0.3">
      <c r="A271" s="19" t="s">
        <v>597</v>
      </c>
      <c r="B271" s="16" t="s">
        <v>637</v>
      </c>
      <c r="C271" s="283"/>
      <c r="D271" s="284"/>
      <c r="E271" s="284"/>
      <c r="F271" s="284">
        <v>1</v>
      </c>
      <c r="G271" s="284"/>
      <c r="H271" s="284"/>
      <c r="I271" s="284">
        <v>57</v>
      </c>
      <c r="J271" s="284"/>
      <c r="K271" s="284">
        <v>1</v>
      </c>
      <c r="L271" s="284">
        <v>55</v>
      </c>
      <c r="M271" s="284"/>
      <c r="N271" s="284"/>
      <c r="O271" s="284"/>
      <c r="P271" s="285"/>
      <c r="Q271" s="285"/>
      <c r="R271" s="285"/>
      <c r="S271" s="285"/>
      <c r="T271" s="285">
        <v>1</v>
      </c>
      <c r="U271" s="285"/>
      <c r="V271" s="285"/>
      <c r="W271" s="285">
        <v>1</v>
      </c>
      <c r="X271" s="285">
        <v>105</v>
      </c>
      <c r="Y271" s="285"/>
      <c r="Z271" s="285">
        <v>67</v>
      </c>
      <c r="AA271" s="285"/>
      <c r="AB271" s="285"/>
      <c r="AC271" s="285">
        <v>29</v>
      </c>
      <c r="AD271" s="285"/>
      <c r="AE271" s="285">
        <v>1</v>
      </c>
      <c r="AF271" s="285"/>
      <c r="AG271" s="285"/>
      <c r="AH271" s="286">
        <v>52</v>
      </c>
      <c r="AI271" s="286"/>
      <c r="AJ271" s="286"/>
      <c r="AK271" s="286"/>
      <c r="AL271" s="286">
        <v>1</v>
      </c>
      <c r="AM271" s="286"/>
      <c r="AN271" s="286"/>
      <c r="AO271" s="286"/>
      <c r="AP271" s="286">
        <v>107</v>
      </c>
      <c r="AQ271" s="286">
        <v>38</v>
      </c>
      <c r="AR271" s="286"/>
      <c r="AS271" s="286"/>
      <c r="AT271" s="286"/>
      <c r="AU271" s="286"/>
      <c r="AV271" s="286"/>
      <c r="AW271" s="286"/>
      <c r="AX271" s="286"/>
      <c r="AY271" s="286"/>
      <c r="AZ271" s="286">
        <v>126</v>
      </c>
      <c r="BA271" s="286"/>
      <c r="BB271" s="286"/>
      <c r="BC271" s="286"/>
      <c r="BD271" s="286">
        <v>1</v>
      </c>
      <c r="BE271" s="286"/>
      <c r="BF271" s="286"/>
      <c r="BG271" s="286"/>
      <c r="BH271" s="286">
        <v>107</v>
      </c>
      <c r="BI271" s="286">
        <v>36</v>
      </c>
      <c r="BJ271" s="286"/>
      <c r="BK271" s="286"/>
      <c r="BL271" s="286"/>
      <c r="BM271" s="286"/>
      <c r="BN271" s="286"/>
      <c r="BO271" s="286"/>
      <c r="BP271" s="286"/>
      <c r="BQ271" s="286">
        <v>93</v>
      </c>
      <c r="BR271" s="286"/>
      <c r="BS271" s="286"/>
      <c r="BT271" s="286"/>
      <c r="BU271" s="286">
        <v>2</v>
      </c>
      <c r="BV271" s="286"/>
      <c r="BW271" s="286"/>
      <c r="BX271" s="286"/>
      <c r="BY271" s="286">
        <v>107</v>
      </c>
      <c r="BZ271" s="286"/>
      <c r="CA271" s="286">
        <v>38</v>
      </c>
      <c r="CB271" s="286"/>
      <c r="CC271" s="286"/>
      <c r="CD271" s="286"/>
      <c r="CE271" s="286"/>
      <c r="CF271" s="286"/>
      <c r="CG271" s="286"/>
      <c r="CH271" s="286">
        <v>1</v>
      </c>
      <c r="CI271" s="286"/>
      <c r="CJ271" s="286"/>
      <c r="CK271" s="286"/>
      <c r="CL271" s="286"/>
      <c r="CM271" s="143">
        <f t="shared" si="68"/>
        <v>271</v>
      </c>
      <c r="CN271" s="143">
        <f t="shared" si="69"/>
        <v>0</v>
      </c>
      <c r="CO271" s="143">
        <f t="shared" si="70"/>
        <v>0</v>
      </c>
      <c r="CP271" s="143">
        <f t="shared" si="70"/>
        <v>0</v>
      </c>
      <c r="CQ271" s="143">
        <f t="shared" si="71"/>
        <v>6</v>
      </c>
      <c r="CR271" s="143">
        <f t="shared" si="72"/>
        <v>0</v>
      </c>
      <c r="CS271" s="143">
        <f t="shared" si="73"/>
        <v>0</v>
      </c>
      <c r="CT271" s="143">
        <f t="shared" si="74"/>
        <v>1</v>
      </c>
      <c r="CU271" s="143">
        <f t="shared" si="75"/>
        <v>483</v>
      </c>
      <c r="CV271" s="143">
        <f t="shared" si="76"/>
        <v>0</v>
      </c>
      <c r="CW271" s="143">
        <f t="shared" si="77"/>
        <v>180</v>
      </c>
      <c r="CX271" s="143">
        <f t="shared" si="78"/>
        <v>0</v>
      </c>
      <c r="CY271" s="143">
        <f t="shared" si="78"/>
        <v>0</v>
      </c>
      <c r="CZ271" s="143">
        <f t="shared" si="79"/>
        <v>84</v>
      </c>
      <c r="DA271" s="143">
        <f t="shared" si="80"/>
        <v>0</v>
      </c>
      <c r="DB271" s="143">
        <f t="shared" si="81"/>
        <v>0</v>
      </c>
      <c r="DC271" s="143">
        <f t="shared" si="82"/>
        <v>2</v>
      </c>
      <c r="DD271" s="143">
        <f t="shared" si="83"/>
        <v>0</v>
      </c>
      <c r="DE271" s="201">
        <f t="shared" si="84"/>
        <v>0</v>
      </c>
    </row>
    <row r="272" spans="1:109" x14ac:dyDescent="0.3">
      <c r="A272" s="19" t="s">
        <v>597</v>
      </c>
      <c r="B272" s="16" t="s">
        <v>639</v>
      </c>
      <c r="C272" s="283"/>
      <c r="D272" s="284"/>
      <c r="E272" s="284"/>
      <c r="F272" s="284">
        <v>1</v>
      </c>
      <c r="G272" s="284"/>
      <c r="H272" s="284"/>
      <c r="I272" s="284">
        <v>41</v>
      </c>
      <c r="J272" s="284"/>
      <c r="K272" s="284">
        <v>1</v>
      </c>
      <c r="L272" s="284"/>
      <c r="M272" s="284"/>
      <c r="N272" s="284"/>
      <c r="O272" s="284"/>
      <c r="P272" s="285"/>
      <c r="Q272" s="285"/>
      <c r="R272" s="285"/>
      <c r="S272" s="285"/>
      <c r="T272" s="285">
        <v>1</v>
      </c>
      <c r="U272" s="285"/>
      <c r="V272" s="285"/>
      <c r="W272" s="285">
        <v>1</v>
      </c>
      <c r="X272" s="285">
        <v>43</v>
      </c>
      <c r="Y272" s="285"/>
      <c r="Z272" s="285"/>
      <c r="AA272" s="285"/>
      <c r="AB272" s="285"/>
      <c r="AC272" s="285"/>
      <c r="AD272" s="285"/>
      <c r="AE272" s="285">
        <v>1</v>
      </c>
      <c r="AF272" s="285"/>
      <c r="AG272" s="285"/>
      <c r="AH272" s="286">
        <v>60</v>
      </c>
      <c r="AI272" s="286"/>
      <c r="AJ272" s="286"/>
      <c r="AK272" s="286"/>
      <c r="AL272" s="286">
        <v>1</v>
      </c>
      <c r="AM272" s="286"/>
      <c r="AN272" s="286"/>
      <c r="AO272" s="286"/>
      <c r="AP272" s="286">
        <v>81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>
        <v>132</v>
      </c>
      <c r="BA272" s="286"/>
      <c r="BB272" s="286"/>
      <c r="BC272" s="286"/>
      <c r="BD272" s="286">
        <v>1</v>
      </c>
      <c r="BE272" s="286"/>
      <c r="BF272" s="286"/>
      <c r="BG272" s="286"/>
      <c r="BH272" s="286">
        <v>84</v>
      </c>
      <c r="BI272" s="286"/>
      <c r="BJ272" s="286"/>
      <c r="BK272" s="286"/>
      <c r="BL272" s="286"/>
      <c r="BM272" s="286"/>
      <c r="BN272" s="286"/>
      <c r="BO272" s="286"/>
      <c r="BP272" s="286"/>
      <c r="BQ272" s="286">
        <v>118</v>
      </c>
      <c r="BR272" s="286"/>
      <c r="BS272" s="286"/>
      <c r="BT272" s="286"/>
      <c r="BU272" s="286">
        <v>2</v>
      </c>
      <c r="BV272" s="286"/>
      <c r="BW272" s="286"/>
      <c r="BX272" s="286"/>
      <c r="BY272" s="286">
        <v>23</v>
      </c>
      <c r="BZ272" s="286"/>
      <c r="CA272" s="286"/>
      <c r="CB272" s="286"/>
      <c r="CC272" s="286"/>
      <c r="CD272" s="286"/>
      <c r="CE272" s="286"/>
      <c r="CF272" s="286"/>
      <c r="CG272" s="286"/>
      <c r="CH272" s="286"/>
      <c r="CI272" s="286"/>
      <c r="CJ272" s="286"/>
      <c r="CK272" s="286"/>
      <c r="CL272" s="286"/>
      <c r="CM272" s="143">
        <f t="shared" si="68"/>
        <v>310</v>
      </c>
      <c r="CN272" s="143">
        <f t="shared" si="69"/>
        <v>0</v>
      </c>
      <c r="CO272" s="143">
        <f t="shared" si="70"/>
        <v>0</v>
      </c>
      <c r="CP272" s="143">
        <f t="shared" si="70"/>
        <v>0</v>
      </c>
      <c r="CQ272" s="143">
        <f t="shared" si="71"/>
        <v>6</v>
      </c>
      <c r="CR272" s="143">
        <f t="shared" si="72"/>
        <v>0</v>
      </c>
      <c r="CS272" s="143">
        <f t="shared" si="73"/>
        <v>0</v>
      </c>
      <c r="CT272" s="143">
        <f t="shared" si="74"/>
        <v>1</v>
      </c>
      <c r="CU272" s="143">
        <f t="shared" si="75"/>
        <v>272</v>
      </c>
      <c r="CV272" s="143">
        <f t="shared" si="76"/>
        <v>0</v>
      </c>
      <c r="CW272" s="143">
        <f t="shared" si="77"/>
        <v>1</v>
      </c>
      <c r="CX272" s="143">
        <f t="shared" si="78"/>
        <v>0</v>
      </c>
      <c r="CY272" s="143">
        <f t="shared" si="78"/>
        <v>0</v>
      </c>
      <c r="CZ272" s="143">
        <f t="shared" si="79"/>
        <v>0</v>
      </c>
      <c r="DA272" s="143">
        <f t="shared" si="80"/>
        <v>0</v>
      </c>
      <c r="DB272" s="143">
        <f t="shared" si="81"/>
        <v>0</v>
      </c>
      <c r="DC272" s="143">
        <f t="shared" si="82"/>
        <v>1</v>
      </c>
      <c r="DD272" s="143">
        <f t="shared" si="83"/>
        <v>0</v>
      </c>
      <c r="DE272" s="201">
        <f t="shared" si="84"/>
        <v>0</v>
      </c>
    </row>
    <row r="273" spans="1:109" x14ac:dyDescent="0.3">
      <c r="A273" s="19" t="s">
        <v>597</v>
      </c>
      <c r="B273" s="16" t="s">
        <v>643</v>
      </c>
      <c r="C273" s="283"/>
      <c r="D273" s="284"/>
      <c r="E273" s="284"/>
      <c r="F273" s="284">
        <v>4</v>
      </c>
      <c r="G273" s="284"/>
      <c r="H273" s="284"/>
      <c r="I273" s="284">
        <v>68</v>
      </c>
      <c r="J273" s="284"/>
      <c r="K273" s="284">
        <v>1</v>
      </c>
      <c r="L273" s="284"/>
      <c r="M273" s="284"/>
      <c r="N273" s="284"/>
      <c r="O273" s="284"/>
      <c r="P273" s="285"/>
      <c r="Q273" s="285"/>
      <c r="R273" s="285"/>
      <c r="S273" s="285"/>
      <c r="T273" s="285">
        <v>18</v>
      </c>
      <c r="U273" s="285"/>
      <c r="V273" s="285"/>
      <c r="W273" s="285">
        <v>1</v>
      </c>
      <c r="X273" s="285">
        <v>71</v>
      </c>
      <c r="Y273" s="285"/>
      <c r="Z273" s="285"/>
      <c r="AA273" s="285"/>
      <c r="AB273" s="285"/>
      <c r="AC273" s="285"/>
      <c r="AD273" s="285"/>
      <c r="AE273" s="285">
        <v>2</v>
      </c>
      <c r="AF273" s="285"/>
      <c r="AG273" s="285"/>
      <c r="AH273" s="286">
        <v>45</v>
      </c>
      <c r="AI273" s="286"/>
      <c r="AJ273" s="286"/>
      <c r="AK273" s="286"/>
      <c r="AL273" s="286">
        <v>34</v>
      </c>
      <c r="AM273" s="286"/>
      <c r="AN273" s="286"/>
      <c r="AO273" s="286"/>
      <c r="AP273" s="286">
        <v>137</v>
      </c>
      <c r="AQ273" s="286">
        <v>1</v>
      </c>
      <c r="AR273" s="286"/>
      <c r="AS273" s="286"/>
      <c r="AT273" s="286"/>
      <c r="AU273" s="286"/>
      <c r="AV273" s="286"/>
      <c r="AW273" s="286">
        <v>1</v>
      </c>
      <c r="AX273" s="286"/>
      <c r="AY273" s="286"/>
      <c r="AZ273" s="286">
        <v>91</v>
      </c>
      <c r="BA273" s="286"/>
      <c r="BB273" s="286"/>
      <c r="BC273" s="286"/>
      <c r="BD273" s="286">
        <v>19</v>
      </c>
      <c r="BE273" s="286"/>
      <c r="BF273" s="286">
        <v>1</v>
      </c>
      <c r="BG273" s="286"/>
      <c r="BH273" s="286">
        <v>150</v>
      </c>
      <c r="BI273" s="286">
        <v>1</v>
      </c>
      <c r="BJ273" s="286"/>
      <c r="BK273" s="286"/>
      <c r="BL273" s="286"/>
      <c r="BM273" s="286"/>
      <c r="BN273" s="286">
        <v>1</v>
      </c>
      <c r="BO273" s="286"/>
      <c r="BP273" s="286"/>
      <c r="BQ273" s="286">
        <v>84</v>
      </c>
      <c r="BR273" s="286"/>
      <c r="BS273" s="286"/>
      <c r="BT273" s="286"/>
      <c r="BU273" s="286">
        <v>9</v>
      </c>
      <c r="BV273" s="286"/>
      <c r="BW273" s="286">
        <v>1</v>
      </c>
      <c r="BX273" s="286">
        <v>6</v>
      </c>
      <c r="BY273" s="286">
        <v>62</v>
      </c>
      <c r="BZ273" s="286"/>
      <c r="CA273" s="286">
        <v>2</v>
      </c>
      <c r="CB273" s="286"/>
      <c r="CC273" s="286"/>
      <c r="CD273" s="286"/>
      <c r="CE273" s="286"/>
      <c r="CF273" s="286"/>
      <c r="CG273" s="286"/>
      <c r="CH273" s="286">
        <v>1</v>
      </c>
      <c r="CI273" s="286"/>
      <c r="CJ273" s="286"/>
      <c r="CK273" s="286"/>
      <c r="CL273" s="286"/>
      <c r="CM273" s="143">
        <f t="shared" si="68"/>
        <v>220</v>
      </c>
      <c r="CN273" s="143">
        <f t="shared" si="69"/>
        <v>0</v>
      </c>
      <c r="CO273" s="143">
        <f t="shared" si="70"/>
        <v>0</v>
      </c>
      <c r="CP273" s="143">
        <f t="shared" si="70"/>
        <v>0</v>
      </c>
      <c r="CQ273" s="143">
        <f t="shared" si="71"/>
        <v>84</v>
      </c>
      <c r="CR273" s="143">
        <f t="shared" si="72"/>
        <v>0</v>
      </c>
      <c r="CS273" s="143">
        <f t="shared" si="73"/>
        <v>2</v>
      </c>
      <c r="CT273" s="143">
        <f t="shared" si="74"/>
        <v>1</v>
      </c>
      <c r="CU273" s="143">
        <f t="shared" si="75"/>
        <v>488</v>
      </c>
      <c r="CV273" s="143">
        <f t="shared" si="76"/>
        <v>0</v>
      </c>
      <c r="CW273" s="143">
        <f t="shared" si="77"/>
        <v>5</v>
      </c>
      <c r="CX273" s="143">
        <f t="shared" si="78"/>
        <v>0</v>
      </c>
      <c r="CY273" s="143">
        <f t="shared" si="78"/>
        <v>0</v>
      </c>
      <c r="CZ273" s="143">
        <f t="shared" si="79"/>
        <v>0</v>
      </c>
      <c r="DA273" s="143">
        <f t="shared" si="80"/>
        <v>0</v>
      </c>
      <c r="DB273" s="143">
        <f t="shared" si="81"/>
        <v>0</v>
      </c>
      <c r="DC273" s="143">
        <f t="shared" si="82"/>
        <v>5</v>
      </c>
      <c r="DD273" s="143">
        <f t="shared" si="83"/>
        <v>0</v>
      </c>
      <c r="DE273" s="201">
        <f t="shared" si="84"/>
        <v>0</v>
      </c>
    </row>
    <row r="274" spans="1:109" x14ac:dyDescent="0.3">
      <c r="A274" s="19" t="s">
        <v>597</v>
      </c>
      <c r="B274" s="16" t="s">
        <v>644</v>
      </c>
      <c r="C274" s="283"/>
      <c r="D274" s="284"/>
      <c r="E274" s="284"/>
      <c r="F274" s="284">
        <v>2</v>
      </c>
      <c r="G274" s="284"/>
      <c r="H274" s="284"/>
      <c r="I274" s="284">
        <v>41</v>
      </c>
      <c r="J274" s="284"/>
      <c r="K274" s="284">
        <v>1</v>
      </c>
      <c r="L274" s="284"/>
      <c r="M274" s="284">
        <v>1</v>
      </c>
      <c r="N274" s="284"/>
      <c r="O274" s="284"/>
      <c r="P274" s="285"/>
      <c r="Q274" s="285"/>
      <c r="R274" s="285"/>
      <c r="S274" s="285"/>
      <c r="T274" s="285">
        <v>2</v>
      </c>
      <c r="U274" s="285"/>
      <c r="V274" s="285"/>
      <c r="W274" s="285">
        <v>1</v>
      </c>
      <c r="X274" s="285">
        <v>43</v>
      </c>
      <c r="Y274" s="285"/>
      <c r="Z274" s="285"/>
      <c r="AA274" s="285"/>
      <c r="AB274" s="285"/>
      <c r="AC274" s="285"/>
      <c r="AD274" s="285"/>
      <c r="AE274" s="285">
        <v>2</v>
      </c>
      <c r="AF274" s="285"/>
      <c r="AG274" s="285"/>
      <c r="AH274" s="286">
        <v>23</v>
      </c>
      <c r="AI274" s="286"/>
      <c r="AJ274" s="286"/>
      <c r="AK274" s="286"/>
      <c r="AL274" s="286">
        <v>15</v>
      </c>
      <c r="AM274" s="286"/>
      <c r="AN274" s="286"/>
      <c r="AO274" s="286"/>
      <c r="AP274" s="286">
        <v>80</v>
      </c>
      <c r="AQ274" s="286">
        <v>3</v>
      </c>
      <c r="AR274" s="286"/>
      <c r="AS274" s="286"/>
      <c r="AT274" s="286"/>
      <c r="AU274" s="286"/>
      <c r="AV274" s="286"/>
      <c r="AW274" s="286">
        <v>1</v>
      </c>
      <c r="AX274" s="286"/>
      <c r="AY274" s="286"/>
      <c r="AZ274" s="286">
        <v>64</v>
      </c>
      <c r="BA274" s="286"/>
      <c r="BB274" s="286"/>
      <c r="BC274" s="286"/>
      <c r="BD274" s="286">
        <v>15</v>
      </c>
      <c r="BE274" s="286">
        <v>2</v>
      </c>
      <c r="BF274" s="286"/>
      <c r="BG274" s="286"/>
      <c r="BH274" s="286">
        <v>82</v>
      </c>
      <c r="BI274" s="286">
        <v>1</v>
      </c>
      <c r="BJ274" s="286"/>
      <c r="BK274" s="286"/>
      <c r="BL274" s="286"/>
      <c r="BM274" s="286"/>
      <c r="BN274" s="286">
        <v>1</v>
      </c>
      <c r="BO274" s="286"/>
      <c r="BP274" s="286"/>
      <c r="BQ274" s="286">
        <v>53</v>
      </c>
      <c r="BR274" s="286"/>
      <c r="BS274" s="286"/>
      <c r="BT274" s="286"/>
      <c r="BU274" s="286">
        <v>5</v>
      </c>
      <c r="BV274" s="286"/>
      <c r="BW274" s="286">
        <v>1</v>
      </c>
      <c r="BX274" s="286"/>
      <c r="BY274" s="286">
        <v>51</v>
      </c>
      <c r="BZ274" s="286"/>
      <c r="CA274" s="286">
        <v>4</v>
      </c>
      <c r="CB274" s="286"/>
      <c r="CC274" s="286">
        <v>1</v>
      </c>
      <c r="CD274" s="286"/>
      <c r="CE274" s="286"/>
      <c r="CF274" s="286"/>
      <c r="CG274" s="286"/>
      <c r="CH274" s="286">
        <v>2</v>
      </c>
      <c r="CI274" s="286"/>
      <c r="CJ274" s="286"/>
      <c r="CK274" s="286"/>
      <c r="CL274" s="286"/>
      <c r="CM274" s="143">
        <f t="shared" si="68"/>
        <v>140</v>
      </c>
      <c r="CN274" s="143">
        <f t="shared" si="69"/>
        <v>0</v>
      </c>
      <c r="CO274" s="143">
        <f t="shared" si="70"/>
        <v>0</v>
      </c>
      <c r="CP274" s="143">
        <f t="shared" si="70"/>
        <v>0</v>
      </c>
      <c r="CQ274" s="143">
        <f t="shared" si="71"/>
        <v>39</v>
      </c>
      <c r="CR274" s="143">
        <f t="shared" si="72"/>
        <v>2</v>
      </c>
      <c r="CS274" s="143">
        <f t="shared" si="73"/>
        <v>1</v>
      </c>
      <c r="CT274" s="143">
        <f t="shared" si="74"/>
        <v>1</v>
      </c>
      <c r="CU274" s="143">
        <f t="shared" si="75"/>
        <v>297</v>
      </c>
      <c r="CV274" s="143">
        <f t="shared" si="76"/>
        <v>0</v>
      </c>
      <c r="CW274" s="143">
        <f t="shared" si="77"/>
        <v>9</v>
      </c>
      <c r="CX274" s="143">
        <f t="shared" si="78"/>
        <v>0</v>
      </c>
      <c r="CY274" s="143">
        <f t="shared" si="78"/>
        <v>0</v>
      </c>
      <c r="CZ274" s="143">
        <f t="shared" si="79"/>
        <v>0</v>
      </c>
      <c r="DA274" s="143">
        <f t="shared" si="80"/>
        <v>0</v>
      </c>
      <c r="DB274" s="143">
        <f t="shared" si="81"/>
        <v>0</v>
      </c>
      <c r="DC274" s="143">
        <f t="shared" si="82"/>
        <v>7</v>
      </c>
      <c r="DD274" s="143">
        <f t="shared" si="83"/>
        <v>0</v>
      </c>
      <c r="DE274" s="201">
        <f t="shared" si="84"/>
        <v>0</v>
      </c>
    </row>
    <row r="275" spans="1:109" x14ac:dyDescent="0.3">
      <c r="A275" s="19" t="s">
        <v>597</v>
      </c>
      <c r="B275" s="16" t="s">
        <v>646</v>
      </c>
      <c r="C275" s="283">
        <v>1</v>
      </c>
      <c r="D275" s="284"/>
      <c r="E275" s="284">
        <v>28</v>
      </c>
      <c r="F275" s="284"/>
      <c r="G275" s="284"/>
      <c r="H275" s="284"/>
      <c r="I275" s="284">
        <v>4</v>
      </c>
      <c r="J275" s="284"/>
      <c r="K275" s="284">
        <v>1</v>
      </c>
      <c r="L275" s="284"/>
      <c r="M275" s="284"/>
      <c r="N275" s="284"/>
      <c r="O275" s="284"/>
      <c r="P275" s="285"/>
      <c r="Q275" s="285"/>
      <c r="R275" s="285"/>
      <c r="S275" s="285">
        <v>28</v>
      </c>
      <c r="T275" s="285"/>
      <c r="U275" s="285"/>
      <c r="V275" s="285"/>
      <c r="W275" s="285">
        <v>1</v>
      </c>
      <c r="X275" s="285">
        <v>3</v>
      </c>
      <c r="Y275" s="285"/>
      <c r="Z275" s="285"/>
      <c r="AA275" s="285"/>
      <c r="AB275" s="285"/>
      <c r="AC275" s="285"/>
      <c r="AD275" s="285"/>
      <c r="AE275" s="285">
        <v>1</v>
      </c>
      <c r="AF275" s="285"/>
      <c r="AG275" s="285"/>
      <c r="AH275" s="286">
        <v>13</v>
      </c>
      <c r="AI275" s="286"/>
      <c r="AJ275" s="286"/>
      <c r="AK275" s="286"/>
      <c r="AL275" s="286">
        <v>14</v>
      </c>
      <c r="AM275" s="286"/>
      <c r="AN275" s="286"/>
      <c r="AO275" s="286"/>
      <c r="AP275" s="286">
        <v>5</v>
      </c>
      <c r="AQ275" s="286">
        <v>2</v>
      </c>
      <c r="AR275" s="286"/>
      <c r="AS275" s="286"/>
      <c r="AT275" s="286"/>
      <c r="AU275" s="286"/>
      <c r="AV275" s="286"/>
      <c r="AW275" s="286">
        <v>1</v>
      </c>
      <c r="AX275" s="286"/>
      <c r="AY275" s="286"/>
      <c r="AZ275" s="286">
        <v>37</v>
      </c>
      <c r="BA275" s="286"/>
      <c r="BB275" s="286"/>
      <c r="BC275" s="286"/>
      <c r="BD275" s="286">
        <v>14</v>
      </c>
      <c r="BE275" s="286"/>
      <c r="BF275" s="286"/>
      <c r="BG275" s="286"/>
      <c r="BH275" s="286">
        <v>5</v>
      </c>
      <c r="BI275" s="286">
        <v>2</v>
      </c>
      <c r="BJ275" s="286"/>
      <c r="BK275" s="286"/>
      <c r="BL275" s="286"/>
      <c r="BM275" s="286"/>
      <c r="BN275" s="286">
        <v>1</v>
      </c>
      <c r="BO275" s="286"/>
      <c r="BP275" s="286"/>
      <c r="BQ275" s="286">
        <v>15</v>
      </c>
      <c r="BR275" s="286"/>
      <c r="BS275" s="286"/>
      <c r="BT275" s="286"/>
      <c r="BU275" s="286">
        <v>4</v>
      </c>
      <c r="BV275" s="286"/>
      <c r="BW275" s="286"/>
      <c r="BX275" s="286"/>
      <c r="BY275" s="286">
        <v>4</v>
      </c>
      <c r="BZ275" s="286"/>
      <c r="CA275" s="286">
        <v>2</v>
      </c>
      <c r="CB275" s="286"/>
      <c r="CC275" s="286"/>
      <c r="CD275" s="286"/>
      <c r="CE275" s="286"/>
      <c r="CF275" s="286"/>
      <c r="CG275" s="286"/>
      <c r="CH275" s="286">
        <v>2</v>
      </c>
      <c r="CI275" s="286"/>
      <c r="CJ275" s="286"/>
      <c r="CK275" s="286"/>
      <c r="CL275" s="286"/>
      <c r="CM275" s="143">
        <f t="shared" si="68"/>
        <v>66</v>
      </c>
      <c r="CN275" s="143">
        <f t="shared" si="69"/>
        <v>0</v>
      </c>
      <c r="CO275" s="143">
        <f t="shared" si="70"/>
        <v>0</v>
      </c>
      <c r="CP275" s="143">
        <f t="shared" si="70"/>
        <v>56</v>
      </c>
      <c r="CQ275" s="143">
        <f t="shared" si="71"/>
        <v>32</v>
      </c>
      <c r="CR275" s="143">
        <f t="shared" si="72"/>
        <v>0</v>
      </c>
      <c r="CS275" s="143">
        <f t="shared" si="73"/>
        <v>0</v>
      </c>
      <c r="CT275" s="143">
        <f t="shared" si="74"/>
        <v>1</v>
      </c>
      <c r="CU275" s="143">
        <f t="shared" si="75"/>
        <v>21</v>
      </c>
      <c r="CV275" s="143">
        <f t="shared" si="76"/>
        <v>0</v>
      </c>
      <c r="CW275" s="143">
        <f t="shared" si="77"/>
        <v>7</v>
      </c>
      <c r="CX275" s="143">
        <f t="shared" si="78"/>
        <v>0</v>
      </c>
      <c r="CY275" s="143">
        <f t="shared" si="78"/>
        <v>0</v>
      </c>
      <c r="CZ275" s="143">
        <f t="shared" si="79"/>
        <v>0</v>
      </c>
      <c r="DA275" s="143">
        <f t="shared" si="80"/>
        <v>0</v>
      </c>
      <c r="DB275" s="143">
        <f t="shared" si="81"/>
        <v>0</v>
      </c>
      <c r="DC275" s="143">
        <f t="shared" si="82"/>
        <v>5</v>
      </c>
      <c r="DD275" s="143">
        <f t="shared" si="83"/>
        <v>0</v>
      </c>
      <c r="DE275" s="201">
        <f t="shared" si="84"/>
        <v>0</v>
      </c>
    </row>
    <row r="276" spans="1:109" x14ac:dyDescent="0.3">
      <c r="A276" s="19" t="s">
        <v>597</v>
      </c>
      <c r="B276" s="16" t="s">
        <v>648</v>
      </c>
      <c r="C276" s="283"/>
      <c r="D276" s="284"/>
      <c r="E276" s="284"/>
      <c r="F276" s="284">
        <v>2</v>
      </c>
      <c r="G276" s="284"/>
      <c r="H276" s="284"/>
      <c r="I276" s="284">
        <v>6</v>
      </c>
      <c r="J276" s="284"/>
      <c r="K276" s="284">
        <v>1</v>
      </c>
      <c r="L276" s="284"/>
      <c r="M276" s="284"/>
      <c r="N276" s="284"/>
      <c r="O276" s="284"/>
      <c r="P276" s="285"/>
      <c r="Q276" s="285"/>
      <c r="R276" s="285"/>
      <c r="S276" s="285"/>
      <c r="T276" s="285">
        <v>2</v>
      </c>
      <c r="U276" s="285"/>
      <c r="V276" s="285"/>
      <c r="W276" s="285">
        <v>1</v>
      </c>
      <c r="X276" s="285">
        <v>5</v>
      </c>
      <c r="Y276" s="285"/>
      <c r="Z276" s="285"/>
      <c r="AA276" s="285"/>
      <c r="AB276" s="285"/>
      <c r="AC276" s="285"/>
      <c r="AD276" s="285"/>
      <c r="AE276" s="285">
        <v>1</v>
      </c>
      <c r="AF276" s="285"/>
      <c r="AG276" s="285"/>
      <c r="AH276" s="286">
        <v>25</v>
      </c>
      <c r="AI276" s="286"/>
      <c r="AJ276" s="286"/>
      <c r="AK276" s="286"/>
      <c r="AL276" s="286">
        <v>9</v>
      </c>
      <c r="AM276" s="286"/>
      <c r="AN276" s="286"/>
      <c r="AO276" s="286"/>
      <c r="AP276" s="286">
        <v>6</v>
      </c>
      <c r="AQ276" s="286"/>
      <c r="AR276" s="286"/>
      <c r="AS276" s="286"/>
      <c r="AT276" s="286"/>
      <c r="AU276" s="286"/>
      <c r="AV276" s="286"/>
      <c r="AW276" s="286">
        <v>1</v>
      </c>
      <c r="AX276" s="286"/>
      <c r="AY276" s="286"/>
      <c r="AZ276" s="286">
        <v>67</v>
      </c>
      <c r="BA276" s="286"/>
      <c r="BB276" s="286"/>
      <c r="BC276" s="286"/>
      <c r="BD276" s="286">
        <v>9</v>
      </c>
      <c r="BE276" s="286"/>
      <c r="BF276" s="286"/>
      <c r="BG276" s="286"/>
      <c r="BH276" s="286">
        <v>6</v>
      </c>
      <c r="BI276" s="286"/>
      <c r="BJ276" s="286"/>
      <c r="BK276" s="286"/>
      <c r="BL276" s="286"/>
      <c r="BM276" s="286"/>
      <c r="BN276" s="286">
        <v>1</v>
      </c>
      <c r="BO276" s="286"/>
      <c r="BP276" s="286"/>
      <c r="BQ276" s="286">
        <v>22</v>
      </c>
      <c r="BR276" s="286"/>
      <c r="BS276" s="286"/>
      <c r="BT276" s="286"/>
      <c r="BU276" s="286">
        <v>3</v>
      </c>
      <c r="BV276" s="286"/>
      <c r="BW276" s="286"/>
      <c r="BX276" s="286">
        <v>11</v>
      </c>
      <c r="BY276" s="286">
        <v>9</v>
      </c>
      <c r="BZ276" s="286"/>
      <c r="CA276" s="286"/>
      <c r="CB276" s="286"/>
      <c r="CC276" s="286"/>
      <c r="CD276" s="286"/>
      <c r="CE276" s="286"/>
      <c r="CF276" s="286"/>
      <c r="CG276" s="286"/>
      <c r="CH276" s="286">
        <v>1</v>
      </c>
      <c r="CI276" s="286"/>
      <c r="CJ276" s="286"/>
      <c r="CK276" s="286"/>
      <c r="CL276" s="286"/>
      <c r="CM276" s="143">
        <f t="shared" si="68"/>
        <v>114</v>
      </c>
      <c r="CN276" s="143">
        <f t="shared" si="69"/>
        <v>0</v>
      </c>
      <c r="CO276" s="143">
        <f t="shared" si="70"/>
        <v>0</v>
      </c>
      <c r="CP276" s="143">
        <f t="shared" si="70"/>
        <v>0</v>
      </c>
      <c r="CQ276" s="143">
        <f t="shared" si="71"/>
        <v>25</v>
      </c>
      <c r="CR276" s="143">
        <f t="shared" si="72"/>
        <v>0</v>
      </c>
      <c r="CS276" s="143">
        <f t="shared" si="73"/>
        <v>0</v>
      </c>
      <c r="CT276" s="143">
        <f t="shared" si="74"/>
        <v>1</v>
      </c>
      <c r="CU276" s="143">
        <f t="shared" si="75"/>
        <v>32</v>
      </c>
      <c r="CV276" s="143">
        <f t="shared" si="76"/>
        <v>0</v>
      </c>
      <c r="CW276" s="143">
        <f t="shared" si="77"/>
        <v>1</v>
      </c>
      <c r="CX276" s="143">
        <f t="shared" si="78"/>
        <v>0</v>
      </c>
      <c r="CY276" s="143">
        <f t="shared" si="78"/>
        <v>0</v>
      </c>
      <c r="CZ276" s="143">
        <f t="shared" si="79"/>
        <v>0</v>
      </c>
      <c r="DA276" s="143">
        <f t="shared" si="80"/>
        <v>0</v>
      </c>
      <c r="DB276" s="143">
        <f t="shared" si="81"/>
        <v>0</v>
      </c>
      <c r="DC276" s="143">
        <f t="shared" si="82"/>
        <v>4</v>
      </c>
      <c r="DD276" s="143">
        <f t="shared" si="83"/>
        <v>0</v>
      </c>
      <c r="DE276" s="201">
        <f t="shared" si="84"/>
        <v>0</v>
      </c>
    </row>
    <row r="277" spans="1:109" x14ac:dyDescent="0.3">
      <c r="A277" s="19" t="s">
        <v>597</v>
      </c>
      <c r="B277" s="16" t="s">
        <v>650</v>
      </c>
      <c r="C277" s="283"/>
      <c r="D277" s="284"/>
      <c r="E277" s="284"/>
      <c r="F277" s="284">
        <v>1</v>
      </c>
      <c r="G277" s="284"/>
      <c r="H277" s="284"/>
      <c r="I277" s="284">
        <v>7</v>
      </c>
      <c r="J277" s="284"/>
      <c r="K277" s="284">
        <v>1</v>
      </c>
      <c r="L277" s="284"/>
      <c r="M277" s="284"/>
      <c r="N277" s="284"/>
      <c r="O277" s="284"/>
      <c r="P277" s="285"/>
      <c r="Q277" s="285"/>
      <c r="R277" s="285"/>
      <c r="S277" s="285"/>
      <c r="T277" s="285">
        <v>1</v>
      </c>
      <c r="U277" s="285"/>
      <c r="V277" s="285"/>
      <c r="W277" s="285">
        <v>1</v>
      </c>
      <c r="X277" s="285">
        <v>7</v>
      </c>
      <c r="Y277" s="285"/>
      <c r="Z277" s="285"/>
      <c r="AA277" s="285"/>
      <c r="AB277" s="285"/>
      <c r="AC277" s="285"/>
      <c r="AD277" s="285"/>
      <c r="AE277" s="285">
        <v>2</v>
      </c>
      <c r="AF277" s="285"/>
      <c r="AG277" s="285"/>
      <c r="AH277" s="286">
        <v>18</v>
      </c>
      <c r="AI277" s="286"/>
      <c r="AJ277" s="286"/>
      <c r="AK277" s="286"/>
      <c r="AL277" s="286">
        <v>1</v>
      </c>
      <c r="AM277" s="286"/>
      <c r="AN277" s="286"/>
      <c r="AO277" s="286"/>
      <c r="AP277" s="286">
        <v>6</v>
      </c>
      <c r="AQ277" s="286"/>
      <c r="AR277" s="286"/>
      <c r="AS277" s="286"/>
      <c r="AT277" s="286"/>
      <c r="AU277" s="286"/>
      <c r="AV277" s="286"/>
      <c r="AW277" s="286">
        <v>1</v>
      </c>
      <c r="AX277" s="286"/>
      <c r="AY277" s="286"/>
      <c r="AZ277" s="286">
        <v>34</v>
      </c>
      <c r="BA277" s="286"/>
      <c r="BB277" s="286"/>
      <c r="BC277" s="286"/>
      <c r="BD277" s="286">
        <v>1</v>
      </c>
      <c r="BE277" s="286"/>
      <c r="BF277" s="286"/>
      <c r="BG277" s="286"/>
      <c r="BH277" s="286">
        <v>6</v>
      </c>
      <c r="BI277" s="286"/>
      <c r="BJ277" s="286"/>
      <c r="BK277" s="286"/>
      <c r="BL277" s="286"/>
      <c r="BM277" s="286"/>
      <c r="BN277" s="286">
        <v>1</v>
      </c>
      <c r="BO277" s="286"/>
      <c r="BP277" s="286"/>
      <c r="BQ277" s="286">
        <v>28</v>
      </c>
      <c r="BR277" s="286"/>
      <c r="BS277" s="286"/>
      <c r="BT277" s="286"/>
      <c r="BU277" s="286">
        <v>2</v>
      </c>
      <c r="BV277" s="286"/>
      <c r="BW277" s="286"/>
      <c r="BX277" s="286">
        <v>3</v>
      </c>
      <c r="BY277" s="286">
        <v>3</v>
      </c>
      <c r="BZ277" s="286"/>
      <c r="CA277" s="286"/>
      <c r="CB277" s="286"/>
      <c r="CC277" s="286"/>
      <c r="CD277" s="286"/>
      <c r="CE277" s="286"/>
      <c r="CF277" s="286"/>
      <c r="CG277" s="286"/>
      <c r="CH277" s="286">
        <v>2</v>
      </c>
      <c r="CI277" s="286"/>
      <c r="CJ277" s="286"/>
      <c r="CK277" s="286"/>
      <c r="CL277" s="286"/>
      <c r="CM277" s="143">
        <f t="shared" si="68"/>
        <v>80</v>
      </c>
      <c r="CN277" s="143">
        <f t="shared" si="69"/>
        <v>0</v>
      </c>
      <c r="CO277" s="143">
        <f t="shared" si="70"/>
        <v>0</v>
      </c>
      <c r="CP277" s="143">
        <f t="shared" si="70"/>
        <v>0</v>
      </c>
      <c r="CQ277" s="143">
        <f t="shared" si="71"/>
        <v>6</v>
      </c>
      <c r="CR277" s="143">
        <f t="shared" si="72"/>
        <v>0</v>
      </c>
      <c r="CS277" s="143">
        <f t="shared" si="73"/>
        <v>0</v>
      </c>
      <c r="CT277" s="143">
        <f t="shared" si="74"/>
        <v>1</v>
      </c>
      <c r="CU277" s="143">
        <f t="shared" si="75"/>
        <v>29</v>
      </c>
      <c r="CV277" s="143">
        <f t="shared" si="76"/>
        <v>0</v>
      </c>
      <c r="CW277" s="143">
        <f t="shared" si="77"/>
        <v>1</v>
      </c>
      <c r="CX277" s="143">
        <f t="shared" si="78"/>
        <v>0</v>
      </c>
      <c r="CY277" s="143">
        <f t="shared" si="78"/>
        <v>0</v>
      </c>
      <c r="CZ277" s="143">
        <f t="shared" si="79"/>
        <v>0</v>
      </c>
      <c r="DA277" s="143">
        <f t="shared" si="80"/>
        <v>0</v>
      </c>
      <c r="DB277" s="143">
        <f t="shared" si="81"/>
        <v>0</v>
      </c>
      <c r="DC277" s="143">
        <f t="shared" si="82"/>
        <v>6</v>
      </c>
      <c r="DD277" s="143">
        <f t="shared" si="83"/>
        <v>0</v>
      </c>
      <c r="DE277" s="201">
        <f t="shared" si="84"/>
        <v>0</v>
      </c>
    </row>
    <row r="278" spans="1:109" x14ac:dyDescent="0.3">
      <c r="A278" s="19" t="s">
        <v>597</v>
      </c>
      <c r="B278" s="16" t="s">
        <v>652</v>
      </c>
      <c r="C278" s="283"/>
      <c r="D278" s="284"/>
      <c r="E278" s="284"/>
      <c r="F278" s="284">
        <v>1</v>
      </c>
      <c r="G278" s="284"/>
      <c r="H278" s="284"/>
      <c r="I278" s="284">
        <v>4</v>
      </c>
      <c r="J278" s="284"/>
      <c r="K278" s="284">
        <v>1</v>
      </c>
      <c r="L278" s="284"/>
      <c r="M278" s="284"/>
      <c r="N278" s="284"/>
      <c r="O278" s="284"/>
      <c r="P278" s="285"/>
      <c r="Q278" s="285"/>
      <c r="R278" s="285"/>
      <c r="S278" s="285"/>
      <c r="T278" s="285">
        <v>1</v>
      </c>
      <c r="U278" s="285"/>
      <c r="V278" s="285"/>
      <c r="W278" s="285">
        <v>4</v>
      </c>
      <c r="X278" s="285">
        <v>3</v>
      </c>
      <c r="Y278" s="285"/>
      <c r="Z278" s="285"/>
      <c r="AA278" s="285"/>
      <c r="AB278" s="285"/>
      <c r="AC278" s="285"/>
      <c r="AD278" s="285"/>
      <c r="AE278" s="285">
        <v>1</v>
      </c>
      <c r="AF278" s="285"/>
      <c r="AG278" s="285"/>
      <c r="AH278" s="286">
        <v>83</v>
      </c>
      <c r="AI278" s="286"/>
      <c r="AJ278" s="286"/>
      <c r="AK278" s="286"/>
      <c r="AL278" s="286">
        <v>4</v>
      </c>
      <c r="AM278" s="286"/>
      <c r="AN278" s="286"/>
      <c r="AO278" s="286"/>
      <c r="AP278" s="286">
        <v>4</v>
      </c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>
        <v>167</v>
      </c>
      <c r="BA278" s="286"/>
      <c r="BB278" s="286"/>
      <c r="BC278" s="286"/>
      <c r="BD278" s="286">
        <v>4</v>
      </c>
      <c r="BE278" s="286"/>
      <c r="BF278" s="286"/>
      <c r="BG278" s="286"/>
      <c r="BH278" s="286">
        <v>4</v>
      </c>
      <c r="BI278" s="286"/>
      <c r="BJ278" s="286"/>
      <c r="BK278" s="286"/>
      <c r="BL278" s="286"/>
      <c r="BM278" s="286"/>
      <c r="BN278" s="286"/>
      <c r="BO278" s="286"/>
      <c r="BP278" s="286"/>
      <c r="BQ278" s="286">
        <v>147</v>
      </c>
      <c r="BR278" s="286"/>
      <c r="BS278" s="286"/>
      <c r="BT278" s="286"/>
      <c r="BU278" s="286">
        <v>2</v>
      </c>
      <c r="BV278" s="286"/>
      <c r="BW278" s="286"/>
      <c r="BX278" s="286">
        <v>1</v>
      </c>
      <c r="BY278" s="286">
        <v>5</v>
      </c>
      <c r="BZ278" s="286"/>
      <c r="CA278" s="286">
        <v>3</v>
      </c>
      <c r="CB278" s="286"/>
      <c r="CC278" s="286"/>
      <c r="CD278" s="286"/>
      <c r="CE278" s="286"/>
      <c r="CF278" s="286"/>
      <c r="CG278" s="286"/>
      <c r="CH278" s="286"/>
      <c r="CI278" s="286"/>
      <c r="CJ278" s="286"/>
      <c r="CK278" s="286"/>
      <c r="CL278" s="286"/>
      <c r="CM278" s="143">
        <f t="shared" si="68"/>
        <v>397</v>
      </c>
      <c r="CN278" s="143">
        <f t="shared" si="69"/>
        <v>0</v>
      </c>
      <c r="CO278" s="143">
        <f t="shared" si="70"/>
        <v>0</v>
      </c>
      <c r="CP278" s="143">
        <f t="shared" si="70"/>
        <v>0</v>
      </c>
      <c r="CQ278" s="143">
        <f t="shared" si="71"/>
        <v>12</v>
      </c>
      <c r="CR278" s="143">
        <f t="shared" si="72"/>
        <v>0</v>
      </c>
      <c r="CS278" s="143">
        <f t="shared" si="73"/>
        <v>0</v>
      </c>
      <c r="CT278" s="143">
        <f t="shared" si="74"/>
        <v>4</v>
      </c>
      <c r="CU278" s="143">
        <f t="shared" si="75"/>
        <v>20</v>
      </c>
      <c r="CV278" s="143">
        <f t="shared" si="76"/>
        <v>0</v>
      </c>
      <c r="CW278" s="143">
        <f t="shared" si="77"/>
        <v>4</v>
      </c>
      <c r="CX278" s="143">
        <f t="shared" si="78"/>
        <v>0</v>
      </c>
      <c r="CY278" s="143">
        <f t="shared" si="78"/>
        <v>0</v>
      </c>
      <c r="CZ278" s="143">
        <f t="shared" si="79"/>
        <v>0</v>
      </c>
      <c r="DA278" s="143">
        <f t="shared" si="80"/>
        <v>0</v>
      </c>
      <c r="DB278" s="143">
        <f t="shared" si="81"/>
        <v>0</v>
      </c>
      <c r="DC278" s="143">
        <f t="shared" si="82"/>
        <v>1</v>
      </c>
      <c r="DD278" s="143">
        <f t="shared" si="83"/>
        <v>0</v>
      </c>
      <c r="DE278" s="201">
        <f t="shared" si="84"/>
        <v>0</v>
      </c>
    </row>
    <row r="279" spans="1:109" x14ac:dyDescent="0.3">
      <c r="A279" s="19" t="s">
        <v>597</v>
      </c>
      <c r="B279" s="16" t="s">
        <v>654</v>
      </c>
      <c r="C279" s="283"/>
      <c r="D279" s="284"/>
      <c r="E279" s="284">
        <v>46</v>
      </c>
      <c r="F279" s="284">
        <v>1</v>
      </c>
      <c r="G279" s="284"/>
      <c r="H279" s="284"/>
      <c r="I279" s="284">
        <v>1</v>
      </c>
      <c r="J279" s="284"/>
      <c r="K279" s="284">
        <v>1</v>
      </c>
      <c r="L279" s="284"/>
      <c r="M279" s="284"/>
      <c r="N279" s="284"/>
      <c r="O279" s="284"/>
      <c r="P279" s="285"/>
      <c r="Q279" s="285"/>
      <c r="R279" s="285"/>
      <c r="S279" s="285">
        <v>46</v>
      </c>
      <c r="T279" s="285">
        <v>1</v>
      </c>
      <c r="U279" s="285"/>
      <c r="V279" s="285"/>
      <c r="W279" s="285">
        <v>1</v>
      </c>
      <c r="X279" s="285">
        <v>2</v>
      </c>
      <c r="Y279" s="285"/>
      <c r="Z279" s="285"/>
      <c r="AA279" s="285"/>
      <c r="AB279" s="285"/>
      <c r="AC279" s="285"/>
      <c r="AD279" s="285"/>
      <c r="AE279" s="285">
        <v>1</v>
      </c>
      <c r="AF279" s="285"/>
      <c r="AG279" s="285"/>
      <c r="AH279" s="286">
        <v>19</v>
      </c>
      <c r="AI279" s="286"/>
      <c r="AJ279" s="286"/>
      <c r="AK279" s="286"/>
      <c r="AL279" s="286">
        <v>3</v>
      </c>
      <c r="AM279" s="286"/>
      <c r="AN279" s="286"/>
      <c r="AO279" s="286"/>
      <c r="AP279" s="286">
        <v>3</v>
      </c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>
        <v>58</v>
      </c>
      <c r="BA279" s="286"/>
      <c r="BB279" s="286"/>
      <c r="BC279" s="286"/>
      <c r="BD279" s="286">
        <v>3</v>
      </c>
      <c r="BE279" s="286"/>
      <c r="BF279" s="286"/>
      <c r="BG279" s="286"/>
      <c r="BH279" s="286">
        <v>4</v>
      </c>
      <c r="BI279" s="286"/>
      <c r="BJ279" s="286"/>
      <c r="BK279" s="286"/>
      <c r="BL279" s="286"/>
      <c r="BM279" s="286"/>
      <c r="BN279" s="286"/>
      <c r="BO279" s="286"/>
      <c r="BP279" s="286"/>
      <c r="BQ279" s="286">
        <v>38</v>
      </c>
      <c r="BR279" s="286"/>
      <c r="BS279" s="286"/>
      <c r="BT279" s="286"/>
      <c r="BU279" s="286">
        <v>3</v>
      </c>
      <c r="BV279" s="286"/>
      <c r="BW279" s="286">
        <v>28</v>
      </c>
      <c r="BX279" s="286"/>
      <c r="BY279" s="286">
        <v>4</v>
      </c>
      <c r="BZ279" s="286"/>
      <c r="CA279" s="286">
        <v>1</v>
      </c>
      <c r="CB279" s="286"/>
      <c r="CC279" s="286"/>
      <c r="CD279" s="286"/>
      <c r="CE279" s="286"/>
      <c r="CF279" s="286"/>
      <c r="CG279" s="286"/>
      <c r="CH279" s="286"/>
      <c r="CI279" s="286"/>
      <c r="CJ279" s="286"/>
      <c r="CK279" s="286"/>
      <c r="CL279" s="286"/>
      <c r="CM279" s="143">
        <f t="shared" si="68"/>
        <v>115</v>
      </c>
      <c r="CN279" s="143">
        <f t="shared" si="69"/>
        <v>0</v>
      </c>
      <c r="CO279" s="143">
        <f t="shared" si="70"/>
        <v>0</v>
      </c>
      <c r="CP279" s="143">
        <f t="shared" si="70"/>
        <v>92</v>
      </c>
      <c r="CQ279" s="143">
        <f t="shared" si="71"/>
        <v>11</v>
      </c>
      <c r="CR279" s="143">
        <f t="shared" si="72"/>
        <v>0</v>
      </c>
      <c r="CS279" s="143">
        <f t="shared" si="73"/>
        <v>28</v>
      </c>
      <c r="CT279" s="143">
        <f t="shared" si="74"/>
        <v>1</v>
      </c>
      <c r="CU279" s="143">
        <f t="shared" si="75"/>
        <v>14</v>
      </c>
      <c r="CV279" s="143">
        <f t="shared" si="76"/>
        <v>0</v>
      </c>
      <c r="CW279" s="143">
        <f t="shared" si="77"/>
        <v>2</v>
      </c>
      <c r="CX279" s="143">
        <f t="shared" si="78"/>
        <v>0</v>
      </c>
      <c r="CY279" s="143">
        <f t="shared" si="78"/>
        <v>0</v>
      </c>
      <c r="CZ279" s="143">
        <f t="shared" si="79"/>
        <v>0</v>
      </c>
      <c r="DA279" s="143">
        <f t="shared" si="80"/>
        <v>0</v>
      </c>
      <c r="DB279" s="143">
        <f t="shared" si="81"/>
        <v>0</v>
      </c>
      <c r="DC279" s="143">
        <f t="shared" si="82"/>
        <v>1</v>
      </c>
      <c r="DD279" s="143">
        <f t="shared" si="83"/>
        <v>0</v>
      </c>
      <c r="DE279" s="201">
        <f t="shared" si="84"/>
        <v>0</v>
      </c>
    </row>
    <row r="280" spans="1:109" x14ac:dyDescent="0.3">
      <c r="A280" s="19" t="s">
        <v>597</v>
      </c>
      <c r="B280" s="16" t="s">
        <v>656</v>
      </c>
      <c r="C280" s="283"/>
      <c r="D280" s="284"/>
      <c r="E280" s="284"/>
      <c r="F280" s="284">
        <v>1</v>
      </c>
      <c r="G280" s="284"/>
      <c r="H280" s="284"/>
      <c r="I280" s="284">
        <v>46</v>
      </c>
      <c r="J280" s="284"/>
      <c r="K280" s="284">
        <v>1</v>
      </c>
      <c r="L280" s="284"/>
      <c r="M280" s="284"/>
      <c r="N280" s="284"/>
      <c r="O280" s="284"/>
      <c r="P280" s="285"/>
      <c r="Q280" s="285"/>
      <c r="R280" s="285"/>
      <c r="S280" s="285"/>
      <c r="T280" s="285">
        <v>1</v>
      </c>
      <c r="U280" s="285"/>
      <c r="V280" s="285"/>
      <c r="W280" s="285">
        <v>1</v>
      </c>
      <c r="X280" s="285">
        <v>324</v>
      </c>
      <c r="Y280" s="285"/>
      <c r="Z280" s="285"/>
      <c r="AA280" s="285"/>
      <c r="AB280" s="285"/>
      <c r="AC280" s="285"/>
      <c r="AD280" s="285"/>
      <c r="AE280" s="285">
        <v>2</v>
      </c>
      <c r="AF280" s="285"/>
      <c r="AG280" s="285"/>
      <c r="AH280" s="286">
        <v>24</v>
      </c>
      <c r="AI280" s="286"/>
      <c r="AJ280" s="286"/>
      <c r="AK280" s="286"/>
      <c r="AL280" s="286">
        <v>3</v>
      </c>
      <c r="AM280" s="286"/>
      <c r="AN280" s="286"/>
      <c r="AO280" s="286"/>
      <c r="AP280" s="286">
        <v>92</v>
      </c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>
        <v>66</v>
      </c>
      <c r="BA280" s="286"/>
      <c r="BB280" s="286"/>
      <c r="BC280" s="286"/>
      <c r="BD280" s="286">
        <v>3</v>
      </c>
      <c r="BE280" s="286"/>
      <c r="BF280" s="286"/>
      <c r="BG280" s="286"/>
      <c r="BH280" s="286">
        <v>98</v>
      </c>
      <c r="BI280" s="286"/>
      <c r="BJ280" s="286"/>
      <c r="BK280" s="286"/>
      <c r="BL280" s="286"/>
      <c r="BM280" s="286"/>
      <c r="BN280" s="286"/>
      <c r="BO280" s="286"/>
      <c r="BP280" s="286"/>
      <c r="BQ280" s="286">
        <v>24</v>
      </c>
      <c r="BR280" s="286"/>
      <c r="BS280" s="286"/>
      <c r="BT280" s="286"/>
      <c r="BU280" s="286">
        <v>2</v>
      </c>
      <c r="BV280" s="286"/>
      <c r="BW280" s="286"/>
      <c r="BX280" s="286">
        <v>1</v>
      </c>
      <c r="BY280" s="286">
        <v>25</v>
      </c>
      <c r="BZ280" s="286"/>
      <c r="CA280" s="286"/>
      <c r="CB280" s="286"/>
      <c r="CC280" s="286"/>
      <c r="CD280" s="286"/>
      <c r="CE280" s="286"/>
      <c r="CF280" s="286"/>
      <c r="CG280" s="286"/>
      <c r="CH280" s="286">
        <v>1</v>
      </c>
      <c r="CI280" s="286"/>
      <c r="CJ280" s="286"/>
      <c r="CK280" s="286"/>
      <c r="CL280" s="286"/>
      <c r="CM280" s="143">
        <f t="shared" si="68"/>
        <v>114</v>
      </c>
      <c r="CN280" s="143">
        <f t="shared" si="69"/>
        <v>0</v>
      </c>
      <c r="CO280" s="143">
        <f t="shared" si="70"/>
        <v>0</v>
      </c>
      <c r="CP280" s="143">
        <f t="shared" si="70"/>
        <v>0</v>
      </c>
      <c r="CQ280" s="143">
        <f t="shared" si="71"/>
        <v>10</v>
      </c>
      <c r="CR280" s="143">
        <f t="shared" si="72"/>
        <v>0</v>
      </c>
      <c r="CS280" s="143">
        <f t="shared" si="73"/>
        <v>0</v>
      </c>
      <c r="CT280" s="143">
        <f t="shared" si="74"/>
        <v>1</v>
      </c>
      <c r="CU280" s="143">
        <f t="shared" si="75"/>
        <v>585</v>
      </c>
      <c r="CV280" s="143">
        <f t="shared" si="76"/>
        <v>0</v>
      </c>
      <c r="CW280" s="143">
        <f t="shared" si="77"/>
        <v>1</v>
      </c>
      <c r="CX280" s="143">
        <f t="shared" si="78"/>
        <v>0</v>
      </c>
      <c r="CY280" s="143">
        <f t="shared" si="78"/>
        <v>0</v>
      </c>
      <c r="CZ280" s="143">
        <f t="shared" si="79"/>
        <v>0</v>
      </c>
      <c r="DA280" s="143">
        <f t="shared" si="80"/>
        <v>0</v>
      </c>
      <c r="DB280" s="143">
        <f t="shared" si="81"/>
        <v>0</v>
      </c>
      <c r="DC280" s="143">
        <f t="shared" si="82"/>
        <v>3</v>
      </c>
      <c r="DD280" s="143">
        <f t="shared" si="83"/>
        <v>0</v>
      </c>
      <c r="DE280" s="201">
        <f t="shared" si="84"/>
        <v>0</v>
      </c>
    </row>
    <row r="281" spans="1:109" x14ac:dyDescent="0.3">
      <c r="A281" s="19" t="s">
        <v>658</v>
      </c>
      <c r="B281" s="16" t="s">
        <v>662</v>
      </c>
      <c r="C281" s="283">
        <v>26</v>
      </c>
      <c r="D281" s="284"/>
      <c r="E281" s="284"/>
      <c r="F281" s="284">
        <v>26</v>
      </c>
      <c r="G281" s="284">
        <v>1</v>
      </c>
      <c r="H281" s="284"/>
      <c r="I281" s="284">
        <v>23</v>
      </c>
      <c r="J281" s="284"/>
      <c r="K281" s="284">
        <v>12</v>
      </c>
      <c r="L281" s="284"/>
      <c r="M281" s="284">
        <v>12</v>
      </c>
      <c r="N281" s="284"/>
      <c r="O281" s="284">
        <v>3</v>
      </c>
      <c r="P281" s="285">
        <v>9</v>
      </c>
      <c r="Q281" s="285"/>
      <c r="R281" s="285"/>
      <c r="S281" s="285"/>
      <c r="T281" s="285">
        <v>35</v>
      </c>
      <c r="U281" s="285">
        <v>12</v>
      </c>
      <c r="V281" s="285"/>
      <c r="W281" s="285">
        <v>10</v>
      </c>
      <c r="X281" s="285">
        <v>365</v>
      </c>
      <c r="Y281" s="285"/>
      <c r="Z281" s="285">
        <v>19</v>
      </c>
      <c r="AA281" s="285"/>
      <c r="AB281" s="285"/>
      <c r="AC281" s="285">
        <v>3</v>
      </c>
      <c r="AD281" s="285">
        <v>5</v>
      </c>
      <c r="AE281" s="285">
        <v>101</v>
      </c>
      <c r="AF281" s="285"/>
      <c r="AG281" s="285">
        <v>1</v>
      </c>
      <c r="AH281" s="286">
        <v>70</v>
      </c>
      <c r="AI281" s="286"/>
      <c r="AJ281" s="286"/>
      <c r="AK281" s="286"/>
      <c r="AL281" s="286">
        <v>17</v>
      </c>
      <c r="AM281" s="286">
        <v>6</v>
      </c>
      <c r="AN281" s="286">
        <v>2</v>
      </c>
      <c r="AO281" s="286">
        <v>8</v>
      </c>
      <c r="AP281" s="286">
        <v>86</v>
      </c>
      <c r="AQ281" s="286">
        <v>14</v>
      </c>
      <c r="AR281" s="286"/>
      <c r="AS281" s="286"/>
      <c r="AT281" s="286">
        <v>3</v>
      </c>
      <c r="AU281" s="286">
        <v>7</v>
      </c>
      <c r="AV281" s="286"/>
      <c r="AW281" s="286">
        <v>119</v>
      </c>
      <c r="AX281" s="286"/>
      <c r="AY281" s="286">
        <v>6</v>
      </c>
      <c r="AZ281" s="286">
        <v>107</v>
      </c>
      <c r="BA281" s="286"/>
      <c r="BB281" s="286"/>
      <c r="BC281" s="286">
        <v>1</v>
      </c>
      <c r="BD281" s="286">
        <v>13</v>
      </c>
      <c r="BE281" s="286">
        <v>5</v>
      </c>
      <c r="BF281" s="286">
        <v>1</v>
      </c>
      <c r="BG281" s="286">
        <v>4</v>
      </c>
      <c r="BH281" s="286">
        <v>103</v>
      </c>
      <c r="BI281" s="286">
        <v>15</v>
      </c>
      <c r="BJ281" s="286"/>
      <c r="BK281" s="286"/>
      <c r="BL281" s="286">
        <v>2</v>
      </c>
      <c r="BM281" s="286">
        <v>4</v>
      </c>
      <c r="BN281" s="286">
        <v>137</v>
      </c>
      <c r="BO281" s="286"/>
      <c r="BP281" s="286">
        <v>6</v>
      </c>
      <c r="BQ281" s="286">
        <v>81</v>
      </c>
      <c r="BR281" s="286"/>
      <c r="BS281" s="286"/>
      <c r="BT281" s="286"/>
      <c r="BU281" s="286">
        <v>9</v>
      </c>
      <c r="BV281" s="286">
        <v>1</v>
      </c>
      <c r="BW281" s="286">
        <v>1</v>
      </c>
      <c r="BX281" s="286">
        <v>3</v>
      </c>
      <c r="BY281" s="286">
        <v>156</v>
      </c>
      <c r="BZ281" s="286">
        <v>4</v>
      </c>
      <c r="CA281" s="286">
        <v>42</v>
      </c>
      <c r="CB281" s="286"/>
      <c r="CC281" s="286"/>
      <c r="CD281" s="286">
        <v>1</v>
      </c>
      <c r="CE281" s="286"/>
      <c r="CF281" s="286">
        <v>16</v>
      </c>
      <c r="CG281" s="286">
        <v>41</v>
      </c>
      <c r="CH281" s="286">
        <v>218</v>
      </c>
      <c r="CI281" s="286"/>
      <c r="CJ281" s="286">
        <v>6</v>
      </c>
      <c r="CK281" s="286">
        <v>1</v>
      </c>
      <c r="CL281" s="286"/>
      <c r="CM281" s="143">
        <f t="shared" si="68"/>
        <v>293</v>
      </c>
      <c r="CN281" s="143">
        <f t="shared" si="69"/>
        <v>0</v>
      </c>
      <c r="CO281" s="143">
        <f t="shared" si="70"/>
        <v>0</v>
      </c>
      <c r="CP281" s="143">
        <f t="shared" si="70"/>
        <v>1</v>
      </c>
      <c r="CQ281" s="143">
        <f t="shared" si="71"/>
        <v>100</v>
      </c>
      <c r="CR281" s="143">
        <f t="shared" si="72"/>
        <v>24</v>
      </c>
      <c r="CS281" s="143">
        <f t="shared" si="73"/>
        <v>4</v>
      </c>
      <c r="CT281" s="143">
        <f t="shared" si="74"/>
        <v>22</v>
      </c>
      <c r="CU281" s="143">
        <f t="shared" si="75"/>
        <v>733</v>
      </c>
      <c r="CV281" s="143">
        <f t="shared" si="76"/>
        <v>0</v>
      </c>
      <c r="CW281" s="143">
        <f t="shared" si="77"/>
        <v>106</v>
      </c>
      <c r="CX281" s="143">
        <f t="shared" si="78"/>
        <v>0</v>
      </c>
      <c r="CY281" s="143">
        <f t="shared" si="78"/>
        <v>0</v>
      </c>
      <c r="CZ281" s="143">
        <f t="shared" si="79"/>
        <v>9</v>
      </c>
      <c r="DA281" s="143">
        <f t="shared" si="80"/>
        <v>16</v>
      </c>
      <c r="DB281" s="143">
        <f t="shared" si="81"/>
        <v>1</v>
      </c>
      <c r="DC281" s="143">
        <f t="shared" si="82"/>
        <v>593</v>
      </c>
      <c r="DD281" s="143">
        <f t="shared" si="83"/>
        <v>0</v>
      </c>
      <c r="DE281" s="201">
        <f t="shared" si="84"/>
        <v>16</v>
      </c>
    </row>
    <row r="282" spans="1:109" x14ac:dyDescent="0.3">
      <c r="A282" s="19" t="s">
        <v>658</v>
      </c>
      <c r="B282" s="16" t="s">
        <v>663</v>
      </c>
      <c r="C282" s="283">
        <v>808</v>
      </c>
      <c r="D282" s="284"/>
      <c r="E282" s="284">
        <v>12</v>
      </c>
      <c r="F282" s="284">
        <v>9</v>
      </c>
      <c r="G282" s="284">
        <v>4</v>
      </c>
      <c r="H282" s="284"/>
      <c r="I282" s="284">
        <v>129</v>
      </c>
      <c r="J282" s="284">
        <v>1</v>
      </c>
      <c r="K282" s="284">
        <v>521</v>
      </c>
      <c r="L282" s="284"/>
      <c r="M282" s="284"/>
      <c r="N282" s="284"/>
      <c r="O282" s="284">
        <v>400</v>
      </c>
      <c r="P282" s="285">
        <v>141</v>
      </c>
      <c r="Q282" s="285"/>
      <c r="R282" s="285"/>
      <c r="S282" s="285">
        <v>2</v>
      </c>
      <c r="T282" s="285">
        <v>4</v>
      </c>
      <c r="U282" s="285">
        <v>62</v>
      </c>
      <c r="V282" s="285"/>
      <c r="W282" s="285">
        <v>21</v>
      </c>
      <c r="X282" s="285">
        <v>6</v>
      </c>
      <c r="Y282" s="285">
        <v>1</v>
      </c>
      <c r="Z282" s="285">
        <v>332</v>
      </c>
      <c r="AA282" s="285"/>
      <c r="AB282" s="285"/>
      <c r="AC282" s="285"/>
      <c r="AD282" s="285">
        <v>2</v>
      </c>
      <c r="AE282" s="285">
        <v>5</v>
      </c>
      <c r="AF282" s="285"/>
      <c r="AG282" s="285">
        <v>69</v>
      </c>
      <c r="AH282" s="286">
        <v>33</v>
      </c>
      <c r="AI282" s="286"/>
      <c r="AJ282" s="286">
        <v>1</v>
      </c>
      <c r="AK282" s="286">
        <v>2</v>
      </c>
      <c r="AL282" s="286">
        <v>3</v>
      </c>
      <c r="AM282" s="286">
        <v>23</v>
      </c>
      <c r="AN282" s="286"/>
      <c r="AO282" s="286">
        <v>18</v>
      </c>
      <c r="AP282" s="286">
        <v>6</v>
      </c>
      <c r="AQ282" s="286">
        <v>327</v>
      </c>
      <c r="AR282" s="286"/>
      <c r="AS282" s="286"/>
      <c r="AT282" s="286"/>
      <c r="AU282" s="286">
        <v>5</v>
      </c>
      <c r="AV282" s="286">
        <v>1</v>
      </c>
      <c r="AW282" s="286">
        <v>5</v>
      </c>
      <c r="AX282" s="286"/>
      <c r="AY282" s="286">
        <v>8</v>
      </c>
      <c r="AZ282" s="286">
        <v>92</v>
      </c>
      <c r="BA282" s="286"/>
      <c r="BB282" s="286"/>
      <c r="BC282" s="286">
        <v>3</v>
      </c>
      <c r="BD282" s="286">
        <v>3</v>
      </c>
      <c r="BE282" s="286">
        <v>17</v>
      </c>
      <c r="BF282" s="286"/>
      <c r="BG282" s="286">
        <v>6</v>
      </c>
      <c r="BH282" s="286">
        <v>6</v>
      </c>
      <c r="BI282" s="286">
        <v>321</v>
      </c>
      <c r="BJ282" s="286"/>
      <c r="BK282" s="286"/>
      <c r="BL282" s="286"/>
      <c r="BM282" s="286">
        <v>2</v>
      </c>
      <c r="BN282" s="286">
        <v>1</v>
      </c>
      <c r="BO282" s="286"/>
      <c r="BP282" s="286">
        <v>8</v>
      </c>
      <c r="BQ282" s="286">
        <v>51</v>
      </c>
      <c r="BR282" s="286"/>
      <c r="BS282" s="286"/>
      <c r="BT282" s="286"/>
      <c r="BU282" s="286">
        <v>5</v>
      </c>
      <c r="BV282" s="286">
        <v>10</v>
      </c>
      <c r="BW282" s="286"/>
      <c r="BX282" s="286">
        <v>19</v>
      </c>
      <c r="BY282" s="286">
        <v>39</v>
      </c>
      <c r="BZ282" s="286"/>
      <c r="CA282" s="286">
        <v>463</v>
      </c>
      <c r="CB282" s="286"/>
      <c r="CC282" s="286"/>
      <c r="CD282" s="286"/>
      <c r="CE282" s="286"/>
      <c r="CF282" s="286"/>
      <c r="CG282" s="286">
        <v>43</v>
      </c>
      <c r="CH282" s="286">
        <v>11</v>
      </c>
      <c r="CI282" s="286"/>
      <c r="CJ282" s="286">
        <v>3</v>
      </c>
      <c r="CK282" s="286">
        <v>6</v>
      </c>
      <c r="CL282" s="286">
        <v>1</v>
      </c>
      <c r="CM282" s="143">
        <f t="shared" si="68"/>
        <v>1125</v>
      </c>
      <c r="CN282" s="143">
        <f t="shared" si="69"/>
        <v>0</v>
      </c>
      <c r="CO282" s="143">
        <f t="shared" si="70"/>
        <v>1</v>
      </c>
      <c r="CP282" s="143">
        <f t="shared" si="70"/>
        <v>19</v>
      </c>
      <c r="CQ282" s="143">
        <f t="shared" si="71"/>
        <v>24</v>
      </c>
      <c r="CR282" s="143">
        <f t="shared" si="72"/>
        <v>106</v>
      </c>
      <c r="CS282" s="143">
        <f t="shared" si="73"/>
        <v>0</v>
      </c>
      <c r="CT282" s="143">
        <f t="shared" si="74"/>
        <v>45</v>
      </c>
      <c r="CU282" s="143">
        <f t="shared" si="75"/>
        <v>186</v>
      </c>
      <c r="CV282" s="143">
        <f t="shared" si="76"/>
        <v>2</v>
      </c>
      <c r="CW282" s="143">
        <f t="shared" si="77"/>
        <v>1964</v>
      </c>
      <c r="CX282" s="143">
        <f t="shared" si="78"/>
        <v>0</v>
      </c>
      <c r="CY282" s="143">
        <f t="shared" si="78"/>
        <v>0</v>
      </c>
      <c r="CZ282" s="143">
        <f t="shared" si="79"/>
        <v>0</v>
      </c>
      <c r="DA282" s="143">
        <f t="shared" si="80"/>
        <v>9</v>
      </c>
      <c r="DB282" s="143">
        <f t="shared" si="81"/>
        <v>7</v>
      </c>
      <c r="DC282" s="143">
        <f t="shared" si="82"/>
        <v>25</v>
      </c>
      <c r="DD282" s="143">
        <f t="shared" si="83"/>
        <v>0</v>
      </c>
      <c r="DE282" s="201">
        <f t="shared" si="84"/>
        <v>486</v>
      </c>
    </row>
    <row r="283" spans="1:109" x14ac:dyDescent="0.3">
      <c r="A283" s="19" t="s">
        <v>658</v>
      </c>
      <c r="B283" s="16" t="s">
        <v>665</v>
      </c>
      <c r="C283" s="283">
        <v>79</v>
      </c>
      <c r="D283" s="284"/>
      <c r="E283" s="284"/>
      <c r="F283" s="284">
        <v>4</v>
      </c>
      <c r="G283" s="284"/>
      <c r="H283" s="284">
        <v>1</v>
      </c>
      <c r="I283" s="284">
        <v>15</v>
      </c>
      <c r="J283" s="284">
        <v>1</v>
      </c>
      <c r="K283" s="284">
        <v>15</v>
      </c>
      <c r="L283" s="284"/>
      <c r="M283" s="284"/>
      <c r="N283" s="284"/>
      <c r="O283" s="284">
        <v>5</v>
      </c>
      <c r="P283" s="285">
        <v>60</v>
      </c>
      <c r="Q283" s="285"/>
      <c r="R283" s="285"/>
      <c r="S283" s="285"/>
      <c r="T283" s="285">
        <v>5</v>
      </c>
      <c r="U283" s="285">
        <v>11</v>
      </c>
      <c r="V283" s="285">
        <v>2</v>
      </c>
      <c r="W283" s="285">
        <v>2</v>
      </c>
      <c r="X283" s="285">
        <v>305</v>
      </c>
      <c r="Y283" s="285">
        <v>1</v>
      </c>
      <c r="Z283" s="285">
        <v>101</v>
      </c>
      <c r="AA283" s="285"/>
      <c r="AB283" s="285"/>
      <c r="AC283" s="285"/>
      <c r="AD283" s="285">
        <v>1</v>
      </c>
      <c r="AE283" s="285">
        <v>92</v>
      </c>
      <c r="AF283" s="285"/>
      <c r="AG283" s="285"/>
      <c r="AH283" s="286">
        <v>57</v>
      </c>
      <c r="AI283" s="286"/>
      <c r="AJ283" s="286"/>
      <c r="AK283" s="286"/>
      <c r="AL283" s="286">
        <v>4</v>
      </c>
      <c r="AM283" s="286">
        <v>7</v>
      </c>
      <c r="AN283" s="286"/>
      <c r="AO283" s="286"/>
      <c r="AP283" s="286">
        <v>69</v>
      </c>
      <c r="AQ283" s="286">
        <v>93</v>
      </c>
      <c r="AR283" s="286"/>
      <c r="AS283" s="286"/>
      <c r="AT283" s="286"/>
      <c r="AU283" s="286">
        <v>2</v>
      </c>
      <c r="AV283" s="286"/>
      <c r="AW283" s="286">
        <v>121</v>
      </c>
      <c r="AX283" s="286"/>
      <c r="AY283" s="286"/>
      <c r="AZ283" s="286">
        <v>82</v>
      </c>
      <c r="BA283" s="286"/>
      <c r="BB283" s="286"/>
      <c r="BC283" s="286"/>
      <c r="BD283" s="286">
        <v>5</v>
      </c>
      <c r="BE283" s="286">
        <v>7</v>
      </c>
      <c r="BF283" s="286"/>
      <c r="BG283" s="286"/>
      <c r="BH283" s="286">
        <v>77</v>
      </c>
      <c r="BI283" s="286">
        <v>93</v>
      </c>
      <c r="BJ283" s="286"/>
      <c r="BK283" s="286"/>
      <c r="BL283" s="286"/>
      <c r="BM283" s="286">
        <v>1</v>
      </c>
      <c r="BN283" s="286">
        <v>207</v>
      </c>
      <c r="BO283" s="286"/>
      <c r="BP283" s="286"/>
      <c r="BQ283" s="286">
        <v>66</v>
      </c>
      <c r="BR283" s="286"/>
      <c r="BS283" s="286"/>
      <c r="BT283" s="286"/>
      <c r="BU283" s="286">
        <v>6</v>
      </c>
      <c r="BV283" s="286">
        <v>19</v>
      </c>
      <c r="BW283" s="286"/>
      <c r="BX283" s="286">
        <v>1</v>
      </c>
      <c r="BY283" s="286">
        <v>102</v>
      </c>
      <c r="BZ283" s="286"/>
      <c r="CA283" s="286">
        <v>10</v>
      </c>
      <c r="CB283" s="286"/>
      <c r="CC283" s="286"/>
      <c r="CD283" s="286"/>
      <c r="CE283" s="286"/>
      <c r="CF283" s="286"/>
      <c r="CG283" s="286">
        <v>7</v>
      </c>
      <c r="CH283" s="286">
        <v>268</v>
      </c>
      <c r="CI283" s="286"/>
      <c r="CJ283" s="286">
        <v>2</v>
      </c>
      <c r="CK283" s="286"/>
      <c r="CL283" s="286"/>
      <c r="CM283" s="143">
        <f t="shared" si="68"/>
        <v>344</v>
      </c>
      <c r="CN283" s="143">
        <f t="shared" si="69"/>
        <v>0</v>
      </c>
      <c r="CO283" s="143">
        <f t="shared" si="70"/>
        <v>0</v>
      </c>
      <c r="CP283" s="143">
        <f t="shared" si="70"/>
        <v>0</v>
      </c>
      <c r="CQ283" s="143">
        <f t="shared" si="71"/>
        <v>24</v>
      </c>
      <c r="CR283" s="143">
        <f t="shared" si="72"/>
        <v>25</v>
      </c>
      <c r="CS283" s="143">
        <f t="shared" si="73"/>
        <v>3</v>
      </c>
      <c r="CT283" s="143">
        <f t="shared" si="74"/>
        <v>2</v>
      </c>
      <c r="CU283" s="143">
        <f t="shared" si="75"/>
        <v>568</v>
      </c>
      <c r="CV283" s="143">
        <f t="shared" si="76"/>
        <v>2</v>
      </c>
      <c r="CW283" s="143">
        <f t="shared" si="77"/>
        <v>312</v>
      </c>
      <c r="CX283" s="143">
        <f t="shared" si="78"/>
        <v>0</v>
      </c>
      <c r="CY283" s="143">
        <f t="shared" si="78"/>
        <v>0</v>
      </c>
      <c r="CZ283" s="143">
        <f t="shared" si="79"/>
        <v>0</v>
      </c>
      <c r="DA283" s="143">
        <f t="shared" si="80"/>
        <v>4</v>
      </c>
      <c r="DB283" s="143">
        <f t="shared" si="81"/>
        <v>0</v>
      </c>
      <c r="DC283" s="143">
        <f t="shared" si="82"/>
        <v>690</v>
      </c>
      <c r="DD283" s="143">
        <f t="shared" si="83"/>
        <v>0</v>
      </c>
      <c r="DE283" s="201">
        <f t="shared" si="84"/>
        <v>5</v>
      </c>
    </row>
    <row r="284" spans="1:109" x14ac:dyDescent="0.3">
      <c r="A284" s="19" t="s">
        <v>658</v>
      </c>
      <c r="B284" s="16" t="s">
        <v>667</v>
      </c>
      <c r="C284" s="283">
        <v>63</v>
      </c>
      <c r="D284" s="284"/>
      <c r="E284" s="284"/>
      <c r="F284" s="284">
        <v>67</v>
      </c>
      <c r="G284" s="284">
        <v>5</v>
      </c>
      <c r="H284" s="284">
        <v>21</v>
      </c>
      <c r="I284" s="284">
        <v>7</v>
      </c>
      <c r="J284" s="284">
        <v>1</v>
      </c>
      <c r="K284" s="284">
        <v>36</v>
      </c>
      <c r="L284" s="284"/>
      <c r="M284" s="284"/>
      <c r="N284" s="284"/>
      <c r="O284" s="284">
        <v>31</v>
      </c>
      <c r="P284" s="285">
        <v>30</v>
      </c>
      <c r="Q284" s="285"/>
      <c r="R284" s="285"/>
      <c r="S284" s="285"/>
      <c r="T284" s="285">
        <v>37</v>
      </c>
      <c r="U284" s="285">
        <v>16</v>
      </c>
      <c r="V284" s="285">
        <v>11</v>
      </c>
      <c r="W284" s="285">
        <v>3</v>
      </c>
      <c r="X284" s="285">
        <v>9</v>
      </c>
      <c r="Y284" s="285">
        <v>1</v>
      </c>
      <c r="Z284" s="285">
        <v>51</v>
      </c>
      <c r="AA284" s="285">
        <v>1</v>
      </c>
      <c r="AB284" s="285"/>
      <c r="AC284" s="285">
        <v>14</v>
      </c>
      <c r="AD284" s="285">
        <v>2</v>
      </c>
      <c r="AE284" s="285">
        <v>146</v>
      </c>
      <c r="AF284" s="285"/>
      <c r="AG284" s="285">
        <v>7</v>
      </c>
      <c r="AH284" s="286">
        <v>20</v>
      </c>
      <c r="AI284" s="286"/>
      <c r="AJ284" s="286"/>
      <c r="AK284" s="286"/>
      <c r="AL284" s="286">
        <v>17</v>
      </c>
      <c r="AM284" s="286">
        <v>13</v>
      </c>
      <c r="AN284" s="286"/>
      <c r="AO284" s="286">
        <v>8</v>
      </c>
      <c r="AP284" s="286">
        <v>131</v>
      </c>
      <c r="AQ284" s="286">
        <v>42</v>
      </c>
      <c r="AR284" s="286">
        <v>1</v>
      </c>
      <c r="AS284" s="286"/>
      <c r="AT284" s="286"/>
      <c r="AU284" s="286">
        <v>2</v>
      </c>
      <c r="AV284" s="286"/>
      <c r="AW284" s="286">
        <v>60</v>
      </c>
      <c r="AX284" s="286"/>
      <c r="AY284" s="286">
        <v>3</v>
      </c>
      <c r="AZ284" s="286">
        <v>23</v>
      </c>
      <c r="BA284" s="286"/>
      <c r="BB284" s="286"/>
      <c r="BC284" s="286"/>
      <c r="BD284" s="286">
        <v>17</v>
      </c>
      <c r="BE284" s="286">
        <v>13</v>
      </c>
      <c r="BF284" s="286"/>
      <c r="BG284" s="286">
        <v>1</v>
      </c>
      <c r="BH284" s="286">
        <v>154</v>
      </c>
      <c r="BI284" s="286">
        <v>42</v>
      </c>
      <c r="BJ284" s="286">
        <v>1</v>
      </c>
      <c r="BK284" s="286"/>
      <c r="BL284" s="286"/>
      <c r="BM284" s="286"/>
      <c r="BN284" s="286">
        <v>88</v>
      </c>
      <c r="BO284" s="286"/>
      <c r="BP284" s="286">
        <v>3</v>
      </c>
      <c r="BQ284" s="286">
        <v>29</v>
      </c>
      <c r="BR284" s="286"/>
      <c r="BS284" s="286"/>
      <c r="BT284" s="286"/>
      <c r="BU284" s="286">
        <v>17</v>
      </c>
      <c r="BV284" s="286">
        <v>5</v>
      </c>
      <c r="BW284" s="286">
        <v>1</v>
      </c>
      <c r="BX284" s="286">
        <v>2</v>
      </c>
      <c r="BY284" s="286">
        <v>207</v>
      </c>
      <c r="BZ284" s="286"/>
      <c r="CA284" s="286">
        <v>21</v>
      </c>
      <c r="CB284" s="286"/>
      <c r="CC284" s="286"/>
      <c r="CD284" s="286"/>
      <c r="CE284" s="286"/>
      <c r="CF284" s="286"/>
      <c r="CG284" s="286">
        <v>9</v>
      </c>
      <c r="CH284" s="286">
        <v>118</v>
      </c>
      <c r="CI284" s="286"/>
      <c r="CJ284" s="286"/>
      <c r="CK284" s="286"/>
      <c r="CL284" s="286">
        <v>4</v>
      </c>
      <c r="CM284" s="143">
        <f t="shared" si="68"/>
        <v>165</v>
      </c>
      <c r="CN284" s="143">
        <f t="shared" si="69"/>
        <v>0</v>
      </c>
      <c r="CO284" s="143">
        <f t="shared" si="70"/>
        <v>0</v>
      </c>
      <c r="CP284" s="143">
        <f t="shared" si="70"/>
        <v>0</v>
      </c>
      <c r="CQ284" s="143">
        <f t="shared" si="71"/>
        <v>155</v>
      </c>
      <c r="CR284" s="143">
        <f t="shared" si="72"/>
        <v>47</v>
      </c>
      <c r="CS284" s="143">
        <f t="shared" si="73"/>
        <v>33</v>
      </c>
      <c r="CT284" s="143">
        <f t="shared" si="74"/>
        <v>12</v>
      </c>
      <c r="CU284" s="143">
        <f t="shared" si="75"/>
        <v>508</v>
      </c>
      <c r="CV284" s="143">
        <f t="shared" si="76"/>
        <v>2</v>
      </c>
      <c r="CW284" s="143">
        <f t="shared" si="77"/>
        <v>192</v>
      </c>
      <c r="CX284" s="143">
        <f t="shared" si="78"/>
        <v>3</v>
      </c>
      <c r="CY284" s="143">
        <f t="shared" si="78"/>
        <v>0</v>
      </c>
      <c r="CZ284" s="143">
        <f t="shared" si="79"/>
        <v>14</v>
      </c>
      <c r="DA284" s="143">
        <f t="shared" si="80"/>
        <v>4</v>
      </c>
      <c r="DB284" s="143">
        <f t="shared" si="81"/>
        <v>0</v>
      </c>
      <c r="DC284" s="143">
        <f t="shared" si="82"/>
        <v>412</v>
      </c>
      <c r="DD284" s="143">
        <f t="shared" si="83"/>
        <v>0</v>
      </c>
      <c r="DE284" s="201">
        <f t="shared" si="84"/>
        <v>48</v>
      </c>
    </row>
    <row r="285" spans="1:109" x14ac:dyDescent="0.3">
      <c r="A285" s="19" t="s">
        <v>658</v>
      </c>
      <c r="B285" s="16" t="s">
        <v>669</v>
      </c>
      <c r="C285" s="283">
        <v>1025</v>
      </c>
      <c r="D285" s="284"/>
      <c r="E285" s="284">
        <v>9</v>
      </c>
      <c r="F285" s="284">
        <v>50</v>
      </c>
      <c r="G285" s="284"/>
      <c r="H285" s="284"/>
      <c r="I285" s="284">
        <v>225</v>
      </c>
      <c r="J285" s="284">
        <v>1</v>
      </c>
      <c r="K285" s="284">
        <v>425</v>
      </c>
      <c r="L285" s="284"/>
      <c r="M285" s="284"/>
      <c r="N285" s="284"/>
      <c r="O285" s="284">
        <v>455</v>
      </c>
      <c r="P285" s="285">
        <v>62</v>
      </c>
      <c r="Q285" s="285"/>
      <c r="R285" s="285"/>
      <c r="S285" s="285"/>
      <c r="T285" s="285">
        <v>10</v>
      </c>
      <c r="U285" s="285">
        <v>81</v>
      </c>
      <c r="V285" s="285"/>
      <c r="W285" s="285">
        <v>5</v>
      </c>
      <c r="X285" s="285">
        <v>270</v>
      </c>
      <c r="Y285" s="285">
        <v>1</v>
      </c>
      <c r="Z285" s="285">
        <v>172</v>
      </c>
      <c r="AA285" s="285"/>
      <c r="AB285" s="285"/>
      <c r="AC285" s="285"/>
      <c r="AD285" s="285">
        <v>3</v>
      </c>
      <c r="AE285" s="285">
        <v>3</v>
      </c>
      <c r="AF285" s="285"/>
      <c r="AG285" s="285">
        <v>35</v>
      </c>
      <c r="AH285" s="286">
        <v>40</v>
      </c>
      <c r="AI285" s="286"/>
      <c r="AJ285" s="286"/>
      <c r="AK285" s="286"/>
      <c r="AL285" s="286">
        <v>4</v>
      </c>
      <c r="AM285" s="286">
        <v>23</v>
      </c>
      <c r="AN285" s="286"/>
      <c r="AO285" s="286"/>
      <c r="AP285" s="286">
        <v>78</v>
      </c>
      <c r="AQ285" s="286">
        <v>190</v>
      </c>
      <c r="AR285" s="286"/>
      <c r="AS285" s="286"/>
      <c r="AT285" s="286"/>
      <c r="AU285" s="286">
        <v>5</v>
      </c>
      <c r="AV285" s="286">
        <v>1</v>
      </c>
      <c r="AW285" s="286">
        <v>3</v>
      </c>
      <c r="AX285" s="286"/>
      <c r="AY285" s="286"/>
      <c r="AZ285" s="286">
        <v>115</v>
      </c>
      <c r="BA285" s="286"/>
      <c r="BB285" s="286"/>
      <c r="BC285" s="286">
        <v>2</v>
      </c>
      <c r="BD285" s="286">
        <v>5</v>
      </c>
      <c r="BE285" s="286">
        <v>13</v>
      </c>
      <c r="BF285" s="286">
        <v>1</v>
      </c>
      <c r="BG285" s="286"/>
      <c r="BH285" s="286">
        <v>92</v>
      </c>
      <c r="BI285" s="286">
        <v>215</v>
      </c>
      <c r="BJ285" s="286"/>
      <c r="BK285" s="286"/>
      <c r="BL285" s="286"/>
      <c r="BM285" s="286">
        <v>2</v>
      </c>
      <c r="BN285" s="286">
        <v>2</v>
      </c>
      <c r="BO285" s="286"/>
      <c r="BP285" s="286"/>
      <c r="BQ285" s="286">
        <v>89</v>
      </c>
      <c r="BR285" s="286"/>
      <c r="BS285" s="286"/>
      <c r="BT285" s="286"/>
      <c r="BU285" s="286">
        <v>5</v>
      </c>
      <c r="BV285" s="286">
        <v>1</v>
      </c>
      <c r="BW285" s="286">
        <v>1</v>
      </c>
      <c r="BX285" s="286">
        <v>2</v>
      </c>
      <c r="BY285" s="286">
        <v>33</v>
      </c>
      <c r="BZ285" s="286">
        <v>1</v>
      </c>
      <c r="CA285" s="286">
        <v>230</v>
      </c>
      <c r="CB285" s="286"/>
      <c r="CC285" s="286"/>
      <c r="CD285" s="286"/>
      <c r="CE285" s="286"/>
      <c r="CF285" s="286"/>
      <c r="CG285" s="286">
        <v>30</v>
      </c>
      <c r="CH285" s="286">
        <v>2</v>
      </c>
      <c r="CI285" s="286"/>
      <c r="CJ285" s="286">
        <v>2</v>
      </c>
      <c r="CK285" s="286"/>
      <c r="CL285" s="286"/>
      <c r="CM285" s="143">
        <f t="shared" si="68"/>
        <v>1331</v>
      </c>
      <c r="CN285" s="143">
        <f t="shared" si="69"/>
        <v>0</v>
      </c>
      <c r="CO285" s="143">
        <f t="shared" si="70"/>
        <v>0</v>
      </c>
      <c r="CP285" s="143">
        <f t="shared" si="70"/>
        <v>11</v>
      </c>
      <c r="CQ285" s="143">
        <f t="shared" si="71"/>
        <v>74</v>
      </c>
      <c r="CR285" s="143">
        <f t="shared" si="72"/>
        <v>117</v>
      </c>
      <c r="CS285" s="143">
        <f t="shared" si="73"/>
        <v>2</v>
      </c>
      <c r="CT285" s="143">
        <f t="shared" si="74"/>
        <v>5</v>
      </c>
      <c r="CU285" s="143">
        <f t="shared" si="75"/>
        <v>698</v>
      </c>
      <c r="CV285" s="143">
        <f t="shared" si="76"/>
        <v>2</v>
      </c>
      <c r="CW285" s="143">
        <f t="shared" si="77"/>
        <v>1233</v>
      </c>
      <c r="CX285" s="143">
        <f t="shared" si="78"/>
        <v>0</v>
      </c>
      <c r="CY285" s="143">
        <f t="shared" si="78"/>
        <v>0</v>
      </c>
      <c r="CZ285" s="143">
        <f t="shared" si="79"/>
        <v>0</v>
      </c>
      <c r="DA285" s="143">
        <f t="shared" si="80"/>
        <v>10</v>
      </c>
      <c r="DB285" s="143">
        <f t="shared" si="81"/>
        <v>1</v>
      </c>
      <c r="DC285" s="143">
        <f t="shared" si="82"/>
        <v>12</v>
      </c>
      <c r="DD285" s="143">
        <f t="shared" si="83"/>
        <v>0</v>
      </c>
      <c r="DE285" s="201">
        <f t="shared" si="84"/>
        <v>490</v>
      </c>
    </row>
    <row r="286" spans="1:109" x14ac:dyDescent="0.3">
      <c r="A286" s="19" t="s">
        <v>658</v>
      </c>
      <c r="B286" s="16" t="s">
        <v>671</v>
      </c>
      <c r="C286" s="283">
        <v>623</v>
      </c>
      <c r="D286" s="284"/>
      <c r="E286" s="284">
        <v>10</v>
      </c>
      <c r="F286" s="284">
        <v>19</v>
      </c>
      <c r="G286" s="284"/>
      <c r="H286" s="284"/>
      <c r="I286" s="284">
        <v>193</v>
      </c>
      <c r="J286" s="284"/>
      <c r="K286" s="284">
        <v>264</v>
      </c>
      <c r="L286" s="284"/>
      <c r="M286" s="284"/>
      <c r="N286" s="284"/>
      <c r="O286" s="284">
        <v>267</v>
      </c>
      <c r="P286" s="285">
        <v>95</v>
      </c>
      <c r="Q286" s="285"/>
      <c r="R286" s="285"/>
      <c r="S286" s="285"/>
      <c r="T286" s="285">
        <v>6</v>
      </c>
      <c r="U286" s="285">
        <v>90</v>
      </c>
      <c r="V286" s="285"/>
      <c r="W286" s="285">
        <v>4</v>
      </c>
      <c r="X286" s="285">
        <v>156</v>
      </c>
      <c r="Y286" s="285"/>
      <c r="Z286" s="285">
        <v>125</v>
      </c>
      <c r="AA286" s="285"/>
      <c r="AB286" s="285"/>
      <c r="AC286" s="285"/>
      <c r="AD286" s="285">
        <v>1</v>
      </c>
      <c r="AE286" s="285">
        <v>9</v>
      </c>
      <c r="AF286" s="285"/>
      <c r="AG286" s="285">
        <v>75</v>
      </c>
      <c r="AH286" s="286">
        <v>68</v>
      </c>
      <c r="AI286" s="286"/>
      <c r="AJ286" s="286"/>
      <c r="AK286" s="286"/>
      <c r="AL286" s="286">
        <v>2</v>
      </c>
      <c r="AM286" s="286">
        <v>35</v>
      </c>
      <c r="AN286" s="286"/>
      <c r="AO286" s="286"/>
      <c r="AP286" s="286">
        <v>11</v>
      </c>
      <c r="AQ286" s="286">
        <v>149</v>
      </c>
      <c r="AR286" s="286"/>
      <c r="AS286" s="286"/>
      <c r="AT286" s="286"/>
      <c r="AU286" s="286">
        <v>5</v>
      </c>
      <c r="AV286" s="286">
        <v>1</v>
      </c>
      <c r="AW286" s="286">
        <v>9</v>
      </c>
      <c r="AX286" s="286"/>
      <c r="AY286" s="286">
        <v>73</v>
      </c>
      <c r="AZ286" s="286">
        <v>40</v>
      </c>
      <c r="BA286" s="286"/>
      <c r="BB286" s="286"/>
      <c r="BC286" s="286">
        <v>5</v>
      </c>
      <c r="BD286" s="286">
        <v>2</v>
      </c>
      <c r="BE286" s="286">
        <v>21</v>
      </c>
      <c r="BF286" s="286"/>
      <c r="BG286" s="286"/>
      <c r="BH286" s="286">
        <v>11</v>
      </c>
      <c r="BI286" s="286">
        <v>147</v>
      </c>
      <c r="BJ286" s="286"/>
      <c r="BK286" s="286"/>
      <c r="BL286" s="286"/>
      <c r="BM286" s="286">
        <v>3</v>
      </c>
      <c r="BN286" s="286">
        <v>8</v>
      </c>
      <c r="BO286" s="286"/>
      <c r="BP286" s="286">
        <v>55</v>
      </c>
      <c r="BQ286" s="286">
        <v>26</v>
      </c>
      <c r="BR286" s="286"/>
      <c r="BS286" s="286"/>
      <c r="BT286" s="286"/>
      <c r="BU286" s="286">
        <v>3</v>
      </c>
      <c r="BV286" s="286">
        <v>15</v>
      </c>
      <c r="BW286" s="286"/>
      <c r="BX286" s="286"/>
      <c r="BY286" s="286">
        <v>8</v>
      </c>
      <c r="BZ286" s="286"/>
      <c r="CA286" s="286">
        <v>164</v>
      </c>
      <c r="CB286" s="286"/>
      <c r="CC286" s="286"/>
      <c r="CD286" s="286"/>
      <c r="CE286" s="286"/>
      <c r="CF286" s="286"/>
      <c r="CG286" s="286">
        <v>29</v>
      </c>
      <c r="CH286" s="286">
        <v>16</v>
      </c>
      <c r="CI286" s="286"/>
      <c r="CJ286" s="286"/>
      <c r="CK286" s="286"/>
      <c r="CL286" s="286"/>
      <c r="CM286" s="143">
        <f t="shared" si="68"/>
        <v>852</v>
      </c>
      <c r="CN286" s="143">
        <f t="shared" si="69"/>
        <v>0</v>
      </c>
      <c r="CO286" s="143">
        <f t="shared" si="70"/>
        <v>0</v>
      </c>
      <c r="CP286" s="143">
        <f t="shared" si="70"/>
        <v>15</v>
      </c>
      <c r="CQ286" s="143">
        <f t="shared" si="71"/>
        <v>32</v>
      </c>
      <c r="CR286" s="143">
        <f t="shared" si="72"/>
        <v>146</v>
      </c>
      <c r="CS286" s="143">
        <f t="shared" si="73"/>
        <v>0</v>
      </c>
      <c r="CT286" s="143">
        <f t="shared" si="74"/>
        <v>4</v>
      </c>
      <c r="CU286" s="143">
        <f t="shared" si="75"/>
        <v>379</v>
      </c>
      <c r="CV286" s="143">
        <f t="shared" si="76"/>
        <v>0</v>
      </c>
      <c r="CW286" s="143">
        <f t="shared" si="77"/>
        <v>849</v>
      </c>
      <c r="CX286" s="143">
        <f t="shared" si="78"/>
        <v>0</v>
      </c>
      <c r="CY286" s="143">
        <f t="shared" si="78"/>
        <v>0</v>
      </c>
      <c r="CZ286" s="143">
        <f t="shared" si="79"/>
        <v>0</v>
      </c>
      <c r="DA286" s="143">
        <f t="shared" si="80"/>
        <v>9</v>
      </c>
      <c r="DB286" s="143">
        <f t="shared" si="81"/>
        <v>1</v>
      </c>
      <c r="DC286" s="143">
        <f t="shared" si="82"/>
        <v>42</v>
      </c>
      <c r="DD286" s="143">
        <f t="shared" si="83"/>
        <v>0</v>
      </c>
      <c r="DE286" s="201">
        <f t="shared" si="84"/>
        <v>470</v>
      </c>
    </row>
    <row r="287" spans="1:109" x14ac:dyDescent="0.3">
      <c r="A287" s="19" t="s">
        <v>658</v>
      </c>
      <c r="B287" s="16" t="s">
        <v>673</v>
      </c>
      <c r="C287" s="283">
        <v>544</v>
      </c>
      <c r="D287" s="284"/>
      <c r="E287" s="284">
        <v>5</v>
      </c>
      <c r="F287" s="284">
        <v>32</v>
      </c>
      <c r="G287" s="284"/>
      <c r="H287" s="284"/>
      <c r="I287" s="284">
        <v>194</v>
      </c>
      <c r="J287" s="284">
        <v>1</v>
      </c>
      <c r="K287" s="284">
        <v>242</v>
      </c>
      <c r="L287" s="284"/>
      <c r="M287" s="284"/>
      <c r="N287" s="284"/>
      <c r="O287" s="284">
        <v>230</v>
      </c>
      <c r="P287" s="285">
        <v>1</v>
      </c>
      <c r="Q287" s="285"/>
      <c r="R287" s="285"/>
      <c r="S287" s="285"/>
      <c r="T287" s="285">
        <v>28</v>
      </c>
      <c r="U287" s="285"/>
      <c r="V287" s="285"/>
      <c r="W287" s="285">
        <v>3</v>
      </c>
      <c r="X287" s="285">
        <v>134</v>
      </c>
      <c r="Y287" s="285">
        <v>1</v>
      </c>
      <c r="Z287" s="285">
        <v>82</v>
      </c>
      <c r="AA287" s="285"/>
      <c r="AB287" s="285"/>
      <c r="AC287" s="285"/>
      <c r="AD287" s="285"/>
      <c r="AE287" s="285">
        <v>1</v>
      </c>
      <c r="AF287" s="285"/>
      <c r="AG287" s="285"/>
      <c r="AH287" s="286"/>
      <c r="AI287" s="286"/>
      <c r="AJ287" s="286"/>
      <c r="AK287" s="286"/>
      <c r="AL287" s="286">
        <v>2</v>
      </c>
      <c r="AM287" s="286">
        <v>7</v>
      </c>
      <c r="AN287" s="286"/>
      <c r="AO287" s="286"/>
      <c r="AP287" s="286">
        <v>96</v>
      </c>
      <c r="AQ287" s="286">
        <v>92</v>
      </c>
      <c r="AR287" s="286"/>
      <c r="AS287" s="286"/>
      <c r="AT287" s="286"/>
      <c r="AU287" s="286"/>
      <c r="AV287" s="286"/>
      <c r="AW287" s="286"/>
      <c r="AX287" s="286"/>
      <c r="AY287" s="286"/>
      <c r="AZ287" s="286">
        <v>6</v>
      </c>
      <c r="BA287" s="286"/>
      <c r="BB287" s="286"/>
      <c r="BC287" s="286"/>
      <c r="BD287" s="286">
        <v>2</v>
      </c>
      <c r="BE287" s="286">
        <v>7</v>
      </c>
      <c r="BF287" s="286"/>
      <c r="BG287" s="286"/>
      <c r="BH287" s="286">
        <v>97</v>
      </c>
      <c r="BI287" s="286">
        <v>95</v>
      </c>
      <c r="BJ287" s="286"/>
      <c r="BK287" s="286"/>
      <c r="BL287" s="286"/>
      <c r="BM287" s="286"/>
      <c r="BN287" s="286"/>
      <c r="BO287" s="286"/>
      <c r="BP287" s="286"/>
      <c r="BQ287" s="286">
        <v>7</v>
      </c>
      <c r="BR287" s="286"/>
      <c r="BS287" s="286"/>
      <c r="BT287" s="286"/>
      <c r="BU287" s="286">
        <v>3</v>
      </c>
      <c r="BV287" s="286"/>
      <c r="BW287" s="286"/>
      <c r="BX287" s="286"/>
      <c r="BY287" s="286">
        <v>97</v>
      </c>
      <c r="BZ287" s="286"/>
      <c r="CA287" s="286">
        <v>97</v>
      </c>
      <c r="CB287" s="286"/>
      <c r="CC287" s="286"/>
      <c r="CD287" s="286"/>
      <c r="CE287" s="286"/>
      <c r="CF287" s="286"/>
      <c r="CG287" s="286">
        <v>1</v>
      </c>
      <c r="CH287" s="286"/>
      <c r="CI287" s="286"/>
      <c r="CJ287" s="286">
        <v>1</v>
      </c>
      <c r="CK287" s="286"/>
      <c r="CL287" s="286"/>
      <c r="CM287" s="143">
        <f t="shared" si="68"/>
        <v>558</v>
      </c>
      <c r="CN287" s="143">
        <f t="shared" si="69"/>
        <v>0</v>
      </c>
      <c r="CO287" s="143">
        <f t="shared" si="70"/>
        <v>0</v>
      </c>
      <c r="CP287" s="143">
        <f t="shared" si="70"/>
        <v>5</v>
      </c>
      <c r="CQ287" s="143">
        <f t="shared" si="71"/>
        <v>67</v>
      </c>
      <c r="CR287" s="143">
        <f t="shared" si="72"/>
        <v>14</v>
      </c>
      <c r="CS287" s="143">
        <f t="shared" si="73"/>
        <v>0</v>
      </c>
      <c r="CT287" s="143">
        <f t="shared" si="74"/>
        <v>3</v>
      </c>
      <c r="CU287" s="143">
        <f t="shared" si="75"/>
        <v>618</v>
      </c>
      <c r="CV287" s="143">
        <f t="shared" si="76"/>
        <v>2</v>
      </c>
      <c r="CW287" s="143">
        <f t="shared" si="77"/>
        <v>608</v>
      </c>
      <c r="CX287" s="143">
        <f t="shared" si="78"/>
        <v>0</v>
      </c>
      <c r="CY287" s="143">
        <f t="shared" si="78"/>
        <v>0</v>
      </c>
      <c r="CZ287" s="143">
        <f t="shared" si="79"/>
        <v>0</v>
      </c>
      <c r="DA287" s="143">
        <f t="shared" si="80"/>
        <v>0</v>
      </c>
      <c r="DB287" s="143">
        <f t="shared" si="81"/>
        <v>0</v>
      </c>
      <c r="DC287" s="143">
        <f t="shared" si="82"/>
        <v>2</v>
      </c>
      <c r="DD287" s="143">
        <f t="shared" si="83"/>
        <v>0</v>
      </c>
      <c r="DE287" s="201">
        <f t="shared" si="84"/>
        <v>230</v>
      </c>
    </row>
    <row r="288" spans="1:109" x14ac:dyDescent="0.3">
      <c r="A288" s="19" t="s">
        <v>658</v>
      </c>
      <c r="B288" s="16" t="s">
        <v>675</v>
      </c>
      <c r="C288" s="283">
        <v>5</v>
      </c>
      <c r="D288" s="284"/>
      <c r="E288" s="284"/>
      <c r="F288" s="284">
        <v>3</v>
      </c>
      <c r="G288" s="284"/>
      <c r="H288" s="284"/>
      <c r="I288" s="284">
        <v>8</v>
      </c>
      <c r="J288" s="284">
        <v>3</v>
      </c>
      <c r="K288" s="284">
        <v>1</v>
      </c>
      <c r="L288" s="284"/>
      <c r="M288" s="284"/>
      <c r="N288" s="284"/>
      <c r="O288" s="284"/>
      <c r="P288" s="285">
        <v>6</v>
      </c>
      <c r="Q288" s="285"/>
      <c r="R288" s="285"/>
      <c r="S288" s="285"/>
      <c r="T288" s="285">
        <v>4</v>
      </c>
      <c r="U288" s="285"/>
      <c r="V288" s="285"/>
      <c r="W288" s="285">
        <v>1</v>
      </c>
      <c r="X288" s="285">
        <v>8</v>
      </c>
      <c r="Y288" s="285">
        <v>3</v>
      </c>
      <c r="Z288" s="285"/>
      <c r="AA288" s="285"/>
      <c r="AB288" s="285"/>
      <c r="AC288" s="285"/>
      <c r="AD288" s="285"/>
      <c r="AE288" s="285">
        <v>1</v>
      </c>
      <c r="AF288" s="285"/>
      <c r="AG288" s="285"/>
      <c r="AH288" s="286">
        <v>11</v>
      </c>
      <c r="AI288" s="286"/>
      <c r="AJ288" s="286"/>
      <c r="AK288" s="286"/>
      <c r="AL288" s="286">
        <v>3</v>
      </c>
      <c r="AM288" s="286"/>
      <c r="AN288" s="286"/>
      <c r="AO288" s="286"/>
      <c r="AP288" s="286">
        <v>78</v>
      </c>
      <c r="AQ288" s="286"/>
      <c r="AR288" s="286"/>
      <c r="AS288" s="286"/>
      <c r="AT288" s="286"/>
      <c r="AU288" s="286">
        <v>2</v>
      </c>
      <c r="AV288" s="286">
        <v>1</v>
      </c>
      <c r="AW288" s="286"/>
      <c r="AX288" s="286"/>
      <c r="AY288" s="286"/>
      <c r="AZ288" s="286">
        <v>80</v>
      </c>
      <c r="BA288" s="286"/>
      <c r="BB288" s="286"/>
      <c r="BC288" s="286"/>
      <c r="BD288" s="286">
        <v>3</v>
      </c>
      <c r="BE288" s="286"/>
      <c r="BF288" s="286"/>
      <c r="BG288" s="286"/>
      <c r="BH288" s="286">
        <v>79</v>
      </c>
      <c r="BI288" s="286"/>
      <c r="BJ288" s="286"/>
      <c r="BK288" s="286"/>
      <c r="BL288" s="286"/>
      <c r="BM288" s="286">
        <v>2</v>
      </c>
      <c r="BN288" s="286"/>
      <c r="BO288" s="286"/>
      <c r="BP288" s="286"/>
      <c r="BQ288" s="286">
        <v>50</v>
      </c>
      <c r="BR288" s="286"/>
      <c r="BS288" s="286"/>
      <c r="BT288" s="286"/>
      <c r="BU288" s="286">
        <v>3</v>
      </c>
      <c r="BV288" s="286"/>
      <c r="BW288" s="286"/>
      <c r="BX288" s="286"/>
      <c r="BY288" s="286">
        <v>129</v>
      </c>
      <c r="BZ288" s="286"/>
      <c r="CA288" s="286"/>
      <c r="CB288" s="286"/>
      <c r="CC288" s="286"/>
      <c r="CD288" s="286"/>
      <c r="CE288" s="286"/>
      <c r="CF288" s="286"/>
      <c r="CG288" s="286"/>
      <c r="CH288" s="286"/>
      <c r="CI288" s="286"/>
      <c r="CJ288" s="286">
        <v>2</v>
      </c>
      <c r="CK288" s="286"/>
      <c r="CL288" s="286"/>
      <c r="CM288" s="143">
        <f t="shared" si="68"/>
        <v>152</v>
      </c>
      <c r="CN288" s="143">
        <f t="shared" si="69"/>
        <v>0</v>
      </c>
      <c r="CO288" s="143">
        <f t="shared" si="70"/>
        <v>0</v>
      </c>
      <c r="CP288" s="143">
        <f t="shared" si="70"/>
        <v>0</v>
      </c>
      <c r="CQ288" s="143">
        <f t="shared" si="71"/>
        <v>16</v>
      </c>
      <c r="CR288" s="143">
        <f t="shared" si="72"/>
        <v>0</v>
      </c>
      <c r="CS288" s="143">
        <f t="shared" si="73"/>
        <v>0</v>
      </c>
      <c r="CT288" s="143">
        <f t="shared" si="74"/>
        <v>1</v>
      </c>
      <c r="CU288" s="143">
        <f t="shared" si="75"/>
        <v>302</v>
      </c>
      <c r="CV288" s="143">
        <f t="shared" si="76"/>
        <v>6</v>
      </c>
      <c r="CW288" s="143">
        <f t="shared" si="77"/>
        <v>1</v>
      </c>
      <c r="CX288" s="143">
        <f t="shared" si="78"/>
        <v>0</v>
      </c>
      <c r="CY288" s="143">
        <f t="shared" si="78"/>
        <v>0</v>
      </c>
      <c r="CZ288" s="143">
        <f t="shared" si="79"/>
        <v>0</v>
      </c>
      <c r="DA288" s="143">
        <f t="shared" si="80"/>
        <v>4</v>
      </c>
      <c r="DB288" s="143">
        <f t="shared" si="81"/>
        <v>1</v>
      </c>
      <c r="DC288" s="143">
        <f t="shared" si="82"/>
        <v>3</v>
      </c>
      <c r="DD288" s="143">
        <f t="shared" si="83"/>
        <v>0</v>
      </c>
      <c r="DE288" s="201">
        <f t="shared" si="84"/>
        <v>0</v>
      </c>
    </row>
    <row r="289" spans="1:109" x14ac:dyDescent="0.3">
      <c r="A289" s="19" t="s">
        <v>658</v>
      </c>
      <c r="B289" s="16" t="s">
        <v>677</v>
      </c>
      <c r="C289" s="283">
        <v>798</v>
      </c>
      <c r="D289" s="284"/>
      <c r="E289" s="284">
        <v>10</v>
      </c>
      <c r="F289" s="284">
        <v>28</v>
      </c>
      <c r="G289" s="284"/>
      <c r="H289" s="284">
        <v>1</v>
      </c>
      <c r="I289" s="284">
        <v>224</v>
      </c>
      <c r="J289" s="284">
        <v>2</v>
      </c>
      <c r="K289" s="284">
        <v>455</v>
      </c>
      <c r="L289" s="284"/>
      <c r="M289" s="284"/>
      <c r="N289" s="284"/>
      <c r="O289" s="284">
        <v>451</v>
      </c>
      <c r="P289" s="285">
        <v>4</v>
      </c>
      <c r="Q289" s="285"/>
      <c r="R289" s="285"/>
      <c r="S289" s="285"/>
      <c r="T289" s="285">
        <v>9</v>
      </c>
      <c r="U289" s="285"/>
      <c r="V289" s="285"/>
      <c r="W289" s="285">
        <v>12</v>
      </c>
      <c r="X289" s="285">
        <v>2</v>
      </c>
      <c r="Y289" s="285">
        <v>2</v>
      </c>
      <c r="Z289" s="285">
        <v>237</v>
      </c>
      <c r="AA289" s="285"/>
      <c r="AB289" s="285"/>
      <c r="AC289" s="285"/>
      <c r="AD289" s="285">
        <v>1</v>
      </c>
      <c r="AE289" s="285">
        <v>245</v>
      </c>
      <c r="AF289" s="285"/>
      <c r="AG289" s="285">
        <v>47</v>
      </c>
      <c r="AH289" s="286">
        <v>3</v>
      </c>
      <c r="AI289" s="286"/>
      <c r="AJ289" s="286"/>
      <c r="AK289" s="286"/>
      <c r="AL289" s="286">
        <v>11</v>
      </c>
      <c r="AM289" s="286"/>
      <c r="AN289" s="286"/>
      <c r="AO289" s="286">
        <v>6</v>
      </c>
      <c r="AP289" s="286">
        <v>3</v>
      </c>
      <c r="AQ289" s="286">
        <v>27</v>
      </c>
      <c r="AR289" s="286"/>
      <c r="AS289" s="286"/>
      <c r="AT289" s="286"/>
      <c r="AU289" s="286">
        <v>2</v>
      </c>
      <c r="AV289" s="286">
        <v>1</v>
      </c>
      <c r="AW289" s="286">
        <v>263</v>
      </c>
      <c r="AX289" s="286"/>
      <c r="AY289" s="286">
        <v>57</v>
      </c>
      <c r="AZ289" s="286">
        <v>12</v>
      </c>
      <c r="BA289" s="286"/>
      <c r="BB289" s="286"/>
      <c r="BC289" s="286">
        <v>2</v>
      </c>
      <c r="BD289" s="286">
        <v>8</v>
      </c>
      <c r="BE289" s="286"/>
      <c r="BF289" s="286"/>
      <c r="BG289" s="286">
        <v>3</v>
      </c>
      <c r="BH289" s="286">
        <v>16</v>
      </c>
      <c r="BI289" s="286">
        <v>314</v>
      </c>
      <c r="BJ289" s="286"/>
      <c r="BK289" s="286"/>
      <c r="BL289" s="286"/>
      <c r="BM289" s="286"/>
      <c r="BN289" s="286">
        <v>360</v>
      </c>
      <c r="BO289" s="286"/>
      <c r="BP289" s="286">
        <v>56</v>
      </c>
      <c r="BQ289" s="286">
        <v>43</v>
      </c>
      <c r="BR289" s="286"/>
      <c r="BS289" s="286"/>
      <c r="BT289" s="286"/>
      <c r="BU289" s="286">
        <v>10</v>
      </c>
      <c r="BV289" s="286"/>
      <c r="BW289" s="286"/>
      <c r="BX289" s="286">
        <v>14</v>
      </c>
      <c r="BY289" s="286">
        <v>25</v>
      </c>
      <c r="BZ289" s="286"/>
      <c r="CA289" s="286">
        <v>330</v>
      </c>
      <c r="CB289" s="286"/>
      <c r="CC289" s="286"/>
      <c r="CD289" s="286"/>
      <c r="CE289" s="286"/>
      <c r="CF289" s="286"/>
      <c r="CG289" s="286">
        <v>38</v>
      </c>
      <c r="CH289" s="286">
        <v>393</v>
      </c>
      <c r="CI289" s="286"/>
      <c r="CJ289" s="286"/>
      <c r="CK289" s="286"/>
      <c r="CL289" s="286"/>
      <c r="CM289" s="143">
        <f t="shared" si="68"/>
        <v>860</v>
      </c>
      <c r="CN289" s="143">
        <f t="shared" si="69"/>
        <v>0</v>
      </c>
      <c r="CO289" s="143">
        <f t="shared" si="70"/>
        <v>0</v>
      </c>
      <c r="CP289" s="143">
        <f t="shared" si="70"/>
        <v>12</v>
      </c>
      <c r="CQ289" s="143">
        <f t="shared" si="71"/>
        <v>66</v>
      </c>
      <c r="CR289" s="143">
        <f t="shared" si="72"/>
        <v>0</v>
      </c>
      <c r="CS289" s="143">
        <f t="shared" si="73"/>
        <v>1</v>
      </c>
      <c r="CT289" s="143">
        <f t="shared" si="74"/>
        <v>21</v>
      </c>
      <c r="CU289" s="143">
        <f t="shared" si="75"/>
        <v>270</v>
      </c>
      <c r="CV289" s="143">
        <f t="shared" si="76"/>
        <v>4</v>
      </c>
      <c r="CW289" s="143">
        <f t="shared" si="77"/>
        <v>1363</v>
      </c>
      <c r="CX289" s="143">
        <f t="shared" si="78"/>
        <v>0</v>
      </c>
      <c r="CY289" s="143">
        <f t="shared" si="78"/>
        <v>0</v>
      </c>
      <c r="CZ289" s="143">
        <f t="shared" si="79"/>
        <v>0</v>
      </c>
      <c r="DA289" s="143">
        <f t="shared" si="80"/>
        <v>3</v>
      </c>
      <c r="DB289" s="143">
        <f t="shared" si="81"/>
        <v>1</v>
      </c>
      <c r="DC289" s="143">
        <f t="shared" si="82"/>
        <v>1261</v>
      </c>
      <c r="DD289" s="143">
        <f t="shared" si="83"/>
        <v>0</v>
      </c>
      <c r="DE289" s="201">
        <f t="shared" si="84"/>
        <v>611</v>
      </c>
    </row>
    <row r="290" spans="1:109" x14ac:dyDescent="0.3">
      <c r="A290" s="19" t="s">
        <v>658</v>
      </c>
      <c r="B290" s="16" t="s">
        <v>679</v>
      </c>
      <c r="C290" s="283">
        <v>275</v>
      </c>
      <c r="D290" s="284"/>
      <c r="E290" s="284">
        <v>2</v>
      </c>
      <c r="F290" s="284">
        <v>23</v>
      </c>
      <c r="G290" s="284"/>
      <c r="H290" s="284"/>
      <c r="I290" s="284">
        <v>88</v>
      </c>
      <c r="J290" s="284">
        <v>1</v>
      </c>
      <c r="K290" s="284">
        <v>91</v>
      </c>
      <c r="L290" s="284"/>
      <c r="M290" s="284">
        <v>1</v>
      </c>
      <c r="N290" s="284"/>
      <c r="O290" s="284">
        <v>218</v>
      </c>
      <c r="P290" s="285">
        <v>5</v>
      </c>
      <c r="Q290" s="285"/>
      <c r="R290" s="285"/>
      <c r="S290" s="285"/>
      <c r="T290" s="285">
        <v>76</v>
      </c>
      <c r="U290" s="285"/>
      <c r="V290" s="285">
        <v>1</v>
      </c>
      <c r="W290" s="285">
        <v>7</v>
      </c>
      <c r="X290" s="285">
        <v>222</v>
      </c>
      <c r="Y290" s="285">
        <v>1</v>
      </c>
      <c r="Z290" s="285">
        <v>3</v>
      </c>
      <c r="AA290" s="285">
        <v>1</v>
      </c>
      <c r="AB290" s="285"/>
      <c r="AC290" s="285"/>
      <c r="AD290" s="285">
        <v>3</v>
      </c>
      <c r="AE290" s="285">
        <v>6</v>
      </c>
      <c r="AF290" s="285"/>
      <c r="AG290" s="285">
        <v>42</v>
      </c>
      <c r="AH290" s="286">
        <v>34</v>
      </c>
      <c r="AI290" s="286"/>
      <c r="AJ290" s="286"/>
      <c r="AK290" s="286"/>
      <c r="AL290" s="286">
        <v>56</v>
      </c>
      <c r="AM290" s="286"/>
      <c r="AN290" s="286">
        <v>3</v>
      </c>
      <c r="AO290" s="286">
        <v>5</v>
      </c>
      <c r="AP290" s="286">
        <v>87</v>
      </c>
      <c r="AQ290" s="286">
        <v>3</v>
      </c>
      <c r="AR290" s="286">
        <v>1</v>
      </c>
      <c r="AS290" s="286"/>
      <c r="AT290" s="286"/>
      <c r="AU290" s="286">
        <v>21</v>
      </c>
      <c r="AV290" s="286"/>
      <c r="AW290" s="286">
        <v>6</v>
      </c>
      <c r="AX290" s="286"/>
      <c r="AY290" s="286">
        <v>56</v>
      </c>
      <c r="AZ290" s="286">
        <v>22</v>
      </c>
      <c r="BA290" s="286"/>
      <c r="BB290" s="286"/>
      <c r="BC290" s="286"/>
      <c r="BD290" s="286">
        <v>21</v>
      </c>
      <c r="BE290" s="286"/>
      <c r="BF290" s="286">
        <v>4</v>
      </c>
      <c r="BG290" s="286">
        <v>5</v>
      </c>
      <c r="BH290" s="286">
        <v>81</v>
      </c>
      <c r="BI290" s="286">
        <v>3</v>
      </c>
      <c r="BJ290" s="286">
        <v>1</v>
      </c>
      <c r="BK290" s="286"/>
      <c r="BL290" s="286"/>
      <c r="BM290" s="286">
        <v>4</v>
      </c>
      <c r="BN290" s="286">
        <v>17</v>
      </c>
      <c r="BO290" s="286"/>
      <c r="BP290" s="286">
        <v>43</v>
      </c>
      <c r="BQ290" s="286">
        <v>29</v>
      </c>
      <c r="BR290" s="286"/>
      <c r="BS290" s="286"/>
      <c r="BT290" s="286">
        <v>12</v>
      </c>
      <c r="BU290" s="286">
        <v>32</v>
      </c>
      <c r="BV290" s="286">
        <v>11</v>
      </c>
      <c r="BW290" s="286">
        <v>12</v>
      </c>
      <c r="BX290" s="286">
        <v>3</v>
      </c>
      <c r="BY290" s="286">
        <v>111</v>
      </c>
      <c r="BZ290" s="286">
        <v>1</v>
      </c>
      <c r="CA290" s="286">
        <v>50</v>
      </c>
      <c r="CB290" s="286"/>
      <c r="CC290" s="286"/>
      <c r="CD290" s="286"/>
      <c r="CE290" s="286"/>
      <c r="CF290" s="286"/>
      <c r="CG290" s="286"/>
      <c r="CH290" s="286">
        <v>11</v>
      </c>
      <c r="CI290" s="286"/>
      <c r="CJ290" s="286">
        <v>7</v>
      </c>
      <c r="CK290" s="286"/>
      <c r="CL290" s="286"/>
      <c r="CM290" s="143">
        <f t="shared" si="68"/>
        <v>365</v>
      </c>
      <c r="CN290" s="143">
        <f t="shared" si="69"/>
        <v>0</v>
      </c>
      <c r="CO290" s="143">
        <f t="shared" si="70"/>
        <v>0</v>
      </c>
      <c r="CP290" s="143">
        <f t="shared" si="70"/>
        <v>14</v>
      </c>
      <c r="CQ290" s="143">
        <f t="shared" si="71"/>
        <v>208</v>
      </c>
      <c r="CR290" s="143">
        <f t="shared" si="72"/>
        <v>0</v>
      </c>
      <c r="CS290" s="143">
        <f t="shared" si="73"/>
        <v>20</v>
      </c>
      <c r="CT290" s="143">
        <f t="shared" si="74"/>
        <v>17</v>
      </c>
      <c r="CU290" s="143">
        <f t="shared" si="75"/>
        <v>589</v>
      </c>
      <c r="CV290" s="143">
        <f t="shared" si="76"/>
        <v>2</v>
      </c>
      <c r="CW290" s="143">
        <f t="shared" si="77"/>
        <v>151</v>
      </c>
      <c r="CX290" s="143">
        <f t="shared" si="78"/>
        <v>3</v>
      </c>
      <c r="CY290" s="143">
        <f t="shared" si="78"/>
        <v>0</v>
      </c>
      <c r="CZ290" s="143">
        <f t="shared" si="79"/>
        <v>0</v>
      </c>
      <c r="DA290" s="143">
        <f t="shared" si="80"/>
        <v>28</v>
      </c>
      <c r="DB290" s="143">
        <f t="shared" si="81"/>
        <v>0</v>
      </c>
      <c r="DC290" s="143">
        <f t="shared" si="82"/>
        <v>48</v>
      </c>
      <c r="DD290" s="143">
        <f t="shared" si="83"/>
        <v>0</v>
      </c>
      <c r="DE290" s="201">
        <f t="shared" si="84"/>
        <v>359</v>
      </c>
    </row>
    <row r="291" spans="1:109" x14ac:dyDescent="0.3">
      <c r="A291" s="19" t="s">
        <v>658</v>
      </c>
      <c r="B291" s="16" t="s">
        <v>683</v>
      </c>
      <c r="C291" s="283">
        <v>21</v>
      </c>
      <c r="D291" s="284"/>
      <c r="E291" s="284"/>
      <c r="F291" s="284">
        <v>2</v>
      </c>
      <c r="G291" s="284"/>
      <c r="H291" s="284">
        <v>1</v>
      </c>
      <c r="I291" s="284">
        <v>10</v>
      </c>
      <c r="J291" s="284"/>
      <c r="K291" s="284">
        <v>1</v>
      </c>
      <c r="L291" s="284"/>
      <c r="M291" s="284"/>
      <c r="N291" s="284"/>
      <c r="O291" s="284"/>
      <c r="P291" s="285">
        <v>21</v>
      </c>
      <c r="Q291" s="285"/>
      <c r="R291" s="285"/>
      <c r="S291" s="285"/>
      <c r="T291" s="285">
        <v>2</v>
      </c>
      <c r="U291" s="285"/>
      <c r="V291" s="285"/>
      <c r="W291" s="285">
        <v>4</v>
      </c>
      <c r="X291" s="285">
        <v>10</v>
      </c>
      <c r="Y291" s="285"/>
      <c r="Z291" s="285"/>
      <c r="AA291" s="285"/>
      <c r="AB291" s="285"/>
      <c r="AC291" s="285"/>
      <c r="AD291" s="285">
        <v>1</v>
      </c>
      <c r="AE291" s="285">
        <v>2</v>
      </c>
      <c r="AF291" s="285"/>
      <c r="AG291" s="285"/>
      <c r="AH291" s="286">
        <v>21</v>
      </c>
      <c r="AI291" s="286"/>
      <c r="AJ291" s="286"/>
      <c r="AK291" s="286"/>
      <c r="AL291" s="286">
        <v>3</v>
      </c>
      <c r="AM291" s="286"/>
      <c r="AN291" s="286"/>
      <c r="AO291" s="286"/>
      <c r="AP291" s="286">
        <v>10</v>
      </c>
      <c r="AQ291" s="286"/>
      <c r="AR291" s="286"/>
      <c r="AS291" s="286"/>
      <c r="AT291" s="286"/>
      <c r="AU291" s="286">
        <v>1</v>
      </c>
      <c r="AV291" s="286"/>
      <c r="AW291" s="286">
        <v>1</v>
      </c>
      <c r="AX291" s="286"/>
      <c r="AY291" s="286"/>
      <c r="AZ291" s="286">
        <v>21</v>
      </c>
      <c r="BA291" s="286"/>
      <c r="BB291" s="286"/>
      <c r="BC291" s="286"/>
      <c r="BD291" s="286">
        <v>3</v>
      </c>
      <c r="BE291" s="286"/>
      <c r="BF291" s="286"/>
      <c r="BG291" s="286"/>
      <c r="BH291" s="286">
        <v>70</v>
      </c>
      <c r="BI291" s="286"/>
      <c r="BJ291" s="286"/>
      <c r="BK291" s="286"/>
      <c r="BL291" s="286"/>
      <c r="BM291" s="286"/>
      <c r="BN291" s="286"/>
      <c r="BO291" s="286"/>
      <c r="BP291" s="286"/>
      <c r="BQ291" s="286">
        <v>21</v>
      </c>
      <c r="BR291" s="286"/>
      <c r="BS291" s="286"/>
      <c r="BT291" s="286"/>
      <c r="BU291" s="286">
        <v>7</v>
      </c>
      <c r="BV291" s="286"/>
      <c r="BW291" s="286">
        <v>4</v>
      </c>
      <c r="BX291" s="286"/>
      <c r="BY291" s="286">
        <v>22</v>
      </c>
      <c r="BZ291" s="286"/>
      <c r="CA291" s="286"/>
      <c r="CB291" s="286"/>
      <c r="CC291" s="286"/>
      <c r="CD291" s="286"/>
      <c r="CE291" s="286"/>
      <c r="CF291" s="286"/>
      <c r="CG291" s="286"/>
      <c r="CH291" s="286"/>
      <c r="CI291" s="286"/>
      <c r="CJ291" s="286">
        <v>2</v>
      </c>
      <c r="CK291" s="286"/>
      <c r="CL291" s="286">
        <v>2</v>
      </c>
      <c r="CM291" s="143">
        <f t="shared" si="68"/>
        <v>105</v>
      </c>
      <c r="CN291" s="143">
        <f t="shared" si="69"/>
        <v>0</v>
      </c>
      <c r="CO291" s="143">
        <f t="shared" si="70"/>
        <v>0</v>
      </c>
      <c r="CP291" s="143">
        <f t="shared" si="70"/>
        <v>0</v>
      </c>
      <c r="CQ291" s="143">
        <f t="shared" si="71"/>
        <v>17</v>
      </c>
      <c r="CR291" s="143">
        <f t="shared" si="72"/>
        <v>0</v>
      </c>
      <c r="CS291" s="143">
        <f t="shared" si="73"/>
        <v>5</v>
      </c>
      <c r="CT291" s="143">
        <f t="shared" si="74"/>
        <v>4</v>
      </c>
      <c r="CU291" s="143">
        <f t="shared" si="75"/>
        <v>122</v>
      </c>
      <c r="CV291" s="143">
        <f t="shared" si="76"/>
        <v>0</v>
      </c>
      <c r="CW291" s="143">
        <f t="shared" si="77"/>
        <v>1</v>
      </c>
      <c r="CX291" s="143">
        <f t="shared" si="78"/>
        <v>0</v>
      </c>
      <c r="CY291" s="143">
        <f t="shared" si="78"/>
        <v>0</v>
      </c>
      <c r="CZ291" s="143">
        <f t="shared" si="79"/>
        <v>0</v>
      </c>
      <c r="DA291" s="143">
        <f t="shared" si="80"/>
        <v>2</v>
      </c>
      <c r="DB291" s="143">
        <f t="shared" si="81"/>
        <v>0</v>
      </c>
      <c r="DC291" s="143">
        <f t="shared" si="82"/>
        <v>5</v>
      </c>
      <c r="DD291" s="143">
        <f t="shared" si="83"/>
        <v>0</v>
      </c>
      <c r="DE291" s="201">
        <f t="shared" si="84"/>
        <v>2</v>
      </c>
    </row>
    <row r="292" spans="1:109" x14ac:dyDescent="0.3">
      <c r="A292" s="19" t="s">
        <v>658</v>
      </c>
      <c r="B292" s="16" t="s">
        <v>684</v>
      </c>
      <c r="C292" s="283"/>
      <c r="D292" s="284"/>
      <c r="E292" s="284"/>
      <c r="F292" s="284">
        <v>1</v>
      </c>
      <c r="G292" s="284"/>
      <c r="H292" s="284"/>
      <c r="I292" s="284">
        <v>2</v>
      </c>
      <c r="J292" s="284"/>
      <c r="K292" s="284">
        <v>1</v>
      </c>
      <c r="L292" s="284"/>
      <c r="M292" s="284"/>
      <c r="N292" s="284"/>
      <c r="O292" s="284"/>
      <c r="P292" s="285"/>
      <c r="Q292" s="285"/>
      <c r="R292" s="285"/>
      <c r="S292" s="285"/>
      <c r="T292" s="285">
        <v>1</v>
      </c>
      <c r="U292" s="285"/>
      <c r="V292" s="285"/>
      <c r="W292" s="285">
        <v>1</v>
      </c>
      <c r="X292" s="285">
        <v>1</v>
      </c>
      <c r="Y292" s="285"/>
      <c r="Z292" s="285"/>
      <c r="AA292" s="285"/>
      <c r="AB292" s="285"/>
      <c r="AC292" s="285"/>
      <c r="AD292" s="285"/>
      <c r="AE292" s="285">
        <v>1</v>
      </c>
      <c r="AF292" s="285"/>
      <c r="AG292" s="285"/>
      <c r="AH292" s="286"/>
      <c r="AI292" s="286"/>
      <c r="AJ292" s="286"/>
      <c r="AK292" s="286"/>
      <c r="AL292" s="286">
        <v>1</v>
      </c>
      <c r="AM292" s="286"/>
      <c r="AN292" s="286"/>
      <c r="AO292" s="286"/>
      <c r="AP292" s="286">
        <v>118</v>
      </c>
      <c r="AQ292" s="286"/>
      <c r="AR292" s="286"/>
      <c r="AS292" s="286"/>
      <c r="AT292" s="286"/>
      <c r="AU292" s="286"/>
      <c r="AV292" s="286"/>
      <c r="AW292" s="286">
        <v>10</v>
      </c>
      <c r="AX292" s="286"/>
      <c r="AY292" s="286"/>
      <c r="AZ292" s="286"/>
      <c r="BA292" s="286"/>
      <c r="BB292" s="286"/>
      <c r="BC292" s="286"/>
      <c r="BD292" s="286">
        <v>1</v>
      </c>
      <c r="BE292" s="286"/>
      <c r="BF292" s="286"/>
      <c r="BG292" s="286"/>
      <c r="BH292" s="286">
        <v>163</v>
      </c>
      <c r="BI292" s="286"/>
      <c r="BJ292" s="286"/>
      <c r="BK292" s="286"/>
      <c r="BL292" s="286"/>
      <c r="BM292" s="286"/>
      <c r="BN292" s="286">
        <v>10</v>
      </c>
      <c r="BO292" s="286"/>
      <c r="BP292" s="286"/>
      <c r="BQ292" s="286"/>
      <c r="BR292" s="286"/>
      <c r="BS292" s="286"/>
      <c r="BT292" s="286"/>
      <c r="BU292" s="286">
        <v>2</v>
      </c>
      <c r="BV292" s="286"/>
      <c r="BW292" s="286"/>
      <c r="BX292" s="286"/>
      <c r="BY292" s="286">
        <v>141</v>
      </c>
      <c r="BZ292" s="286"/>
      <c r="CA292" s="286"/>
      <c r="CB292" s="286"/>
      <c r="CC292" s="286"/>
      <c r="CD292" s="286"/>
      <c r="CE292" s="286"/>
      <c r="CF292" s="286"/>
      <c r="CG292" s="286"/>
      <c r="CH292" s="286">
        <v>1</v>
      </c>
      <c r="CI292" s="286"/>
      <c r="CJ292" s="286"/>
      <c r="CK292" s="286"/>
      <c r="CL292" s="286"/>
      <c r="CM292" s="143">
        <f t="shared" si="68"/>
        <v>0</v>
      </c>
      <c r="CN292" s="143">
        <f t="shared" si="69"/>
        <v>0</v>
      </c>
      <c r="CO292" s="143">
        <f t="shared" si="70"/>
        <v>0</v>
      </c>
      <c r="CP292" s="143">
        <f t="shared" si="70"/>
        <v>0</v>
      </c>
      <c r="CQ292" s="143">
        <f t="shared" si="71"/>
        <v>6</v>
      </c>
      <c r="CR292" s="143">
        <f t="shared" si="72"/>
        <v>0</v>
      </c>
      <c r="CS292" s="143">
        <f t="shared" si="73"/>
        <v>0</v>
      </c>
      <c r="CT292" s="143">
        <f t="shared" si="74"/>
        <v>1</v>
      </c>
      <c r="CU292" s="143">
        <f t="shared" si="75"/>
        <v>425</v>
      </c>
      <c r="CV292" s="143">
        <f t="shared" si="76"/>
        <v>0</v>
      </c>
      <c r="CW292" s="143">
        <f t="shared" si="77"/>
        <v>1</v>
      </c>
      <c r="CX292" s="143">
        <f t="shared" si="78"/>
        <v>0</v>
      </c>
      <c r="CY292" s="143">
        <f t="shared" si="78"/>
        <v>0</v>
      </c>
      <c r="CZ292" s="143">
        <f t="shared" si="79"/>
        <v>0</v>
      </c>
      <c r="DA292" s="143">
        <f t="shared" si="80"/>
        <v>0</v>
      </c>
      <c r="DB292" s="143">
        <f t="shared" si="81"/>
        <v>0</v>
      </c>
      <c r="DC292" s="143">
        <f t="shared" si="82"/>
        <v>22</v>
      </c>
      <c r="DD292" s="143">
        <f t="shared" si="83"/>
        <v>0</v>
      </c>
      <c r="DE292" s="201">
        <f t="shared" si="84"/>
        <v>0</v>
      </c>
    </row>
    <row r="293" spans="1:109" x14ac:dyDescent="0.3">
      <c r="A293" s="19" t="s">
        <v>658</v>
      </c>
      <c r="B293" s="16" t="s">
        <v>686</v>
      </c>
      <c r="C293" s="283"/>
      <c r="D293" s="284"/>
      <c r="E293" s="284"/>
      <c r="F293" s="284">
        <v>2</v>
      </c>
      <c r="G293" s="284"/>
      <c r="H293" s="284"/>
      <c r="I293" s="284">
        <v>5</v>
      </c>
      <c r="J293" s="284"/>
      <c r="K293" s="284">
        <v>1</v>
      </c>
      <c r="L293" s="284"/>
      <c r="M293" s="284"/>
      <c r="N293" s="284"/>
      <c r="O293" s="284"/>
      <c r="P293" s="285"/>
      <c r="Q293" s="285"/>
      <c r="R293" s="285"/>
      <c r="S293" s="285"/>
      <c r="T293" s="285">
        <v>3</v>
      </c>
      <c r="U293" s="285"/>
      <c r="V293" s="285"/>
      <c r="W293" s="285">
        <v>1</v>
      </c>
      <c r="X293" s="285">
        <v>3</v>
      </c>
      <c r="Y293" s="285"/>
      <c r="Z293" s="285">
        <v>1</v>
      </c>
      <c r="AA293" s="285"/>
      <c r="AB293" s="285"/>
      <c r="AC293" s="285"/>
      <c r="AD293" s="285"/>
      <c r="AE293" s="285">
        <v>1</v>
      </c>
      <c r="AF293" s="285"/>
      <c r="AG293" s="285"/>
      <c r="AH293" s="286"/>
      <c r="AI293" s="286"/>
      <c r="AJ293" s="286"/>
      <c r="AK293" s="286"/>
      <c r="AL293" s="286">
        <v>4</v>
      </c>
      <c r="AM293" s="286"/>
      <c r="AN293" s="286"/>
      <c r="AO293" s="286"/>
      <c r="AP293" s="286">
        <v>58</v>
      </c>
      <c r="AQ293" s="286"/>
      <c r="AR293" s="286"/>
      <c r="AS293" s="286"/>
      <c r="AT293" s="286"/>
      <c r="AU293" s="286"/>
      <c r="AV293" s="286"/>
      <c r="AW293" s="286"/>
      <c r="AX293" s="286"/>
      <c r="AY293" s="286"/>
      <c r="AZ293" s="286">
        <v>1</v>
      </c>
      <c r="BA293" s="286"/>
      <c r="BB293" s="286"/>
      <c r="BC293" s="286"/>
      <c r="BD293" s="286">
        <v>2</v>
      </c>
      <c r="BE293" s="286"/>
      <c r="BF293" s="286"/>
      <c r="BG293" s="286"/>
      <c r="BH293" s="286">
        <v>79</v>
      </c>
      <c r="BI293" s="286"/>
      <c r="BJ293" s="286"/>
      <c r="BK293" s="286"/>
      <c r="BL293" s="286"/>
      <c r="BM293" s="286"/>
      <c r="BN293" s="286">
        <v>1</v>
      </c>
      <c r="BO293" s="286"/>
      <c r="BP293" s="286"/>
      <c r="BQ293" s="286"/>
      <c r="BR293" s="286"/>
      <c r="BS293" s="286"/>
      <c r="BT293" s="286"/>
      <c r="BU293" s="286">
        <v>5</v>
      </c>
      <c r="BV293" s="286"/>
      <c r="BW293" s="286">
        <v>1</v>
      </c>
      <c r="BX293" s="286"/>
      <c r="BY293" s="286">
        <v>111</v>
      </c>
      <c r="BZ293" s="286"/>
      <c r="CA293" s="286"/>
      <c r="CB293" s="286"/>
      <c r="CC293" s="286"/>
      <c r="CD293" s="286"/>
      <c r="CE293" s="286"/>
      <c r="CF293" s="286"/>
      <c r="CG293" s="286"/>
      <c r="CH293" s="286">
        <v>1</v>
      </c>
      <c r="CI293" s="286"/>
      <c r="CJ293" s="286">
        <v>1</v>
      </c>
      <c r="CK293" s="286"/>
      <c r="CL293" s="286"/>
      <c r="CM293" s="143">
        <f t="shared" si="68"/>
        <v>1</v>
      </c>
      <c r="CN293" s="143">
        <f t="shared" si="69"/>
        <v>0</v>
      </c>
      <c r="CO293" s="143">
        <f t="shared" si="70"/>
        <v>0</v>
      </c>
      <c r="CP293" s="143">
        <f t="shared" si="70"/>
        <v>0</v>
      </c>
      <c r="CQ293" s="143">
        <f t="shared" si="71"/>
        <v>16</v>
      </c>
      <c r="CR293" s="143">
        <f t="shared" si="72"/>
        <v>0</v>
      </c>
      <c r="CS293" s="143">
        <f t="shared" si="73"/>
        <v>1</v>
      </c>
      <c r="CT293" s="143">
        <f t="shared" si="74"/>
        <v>1</v>
      </c>
      <c r="CU293" s="143">
        <f t="shared" si="75"/>
        <v>256</v>
      </c>
      <c r="CV293" s="143">
        <f t="shared" si="76"/>
        <v>0</v>
      </c>
      <c r="CW293" s="143">
        <f t="shared" si="77"/>
        <v>2</v>
      </c>
      <c r="CX293" s="143">
        <f t="shared" si="78"/>
        <v>0</v>
      </c>
      <c r="CY293" s="143">
        <f t="shared" si="78"/>
        <v>0</v>
      </c>
      <c r="CZ293" s="143">
        <f t="shared" si="79"/>
        <v>0</v>
      </c>
      <c r="DA293" s="143">
        <f t="shared" si="80"/>
        <v>0</v>
      </c>
      <c r="DB293" s="143">
        <f t="shared" si="81"/>
        <v>0</v>
      </c>
      <c r="DC293" s="143">
        <f t="shared" si="82"/>
        <v>4</v>
      </c>
      <c r="DD293" s="143">
        <f t="shared" si="83"/>
        <v>0</v>
      </c>
      <c r="DE293" s="201">
        <f t="shared" si="84"/>
        <v>0</v>
      </c>
    </row>
    <row r="294" spans="1:109" x14ac:dyDescent="0.3">
      <c r="A294" s="19" t="s">
        <v>658</v>
      </c>
      <c r="B294" s="16" t="s">
        <v>688</v>
      </c>
      <c r="C294" s="283"/>
      <c r="D294" s="284"/>
      <c r="E294" s="284"/>
      <c r="F294" s="284"/>
      <c r="G294" s="284"/>
      <c r="H294" s="284"/>
      <c r="I294" s="284">
        <v>1</v>
      </c>
      <c r="J294" s="284"/>
      <c r="K294" s="284">
        <v>1</v>
      </c>
      <c r="L294" s="284"/>
      <c r="M294" s="284"/>
      <c r="N294" s="284"/>
      <c r="O294" s="284"/>
      <c r="P294" s="285"/>
      <c r="Q294" s="285"/>
      <c r="R294" s="285"/>
      <c r="S294" s="285"/>
      <c r="T294" s="285"/>
      <c r="U294" s="285"/>
      <c r="V294" s="285"/>
      <c r="W294" s="285">
        <v>1</v>
      </c>
      <c r="X294" s="285">
        <v>1</v>
      </c>
      <c r="Y294" s="285"/>
      <c r="Z294" s="285"/>
      <c r="AA294" s="285"/>
      <c r="AB294" s="285"/>
      <c r="AC294" s="285"/>
      <c r="AD294" s="285"/>
      <c r="AE294" s="285">
        <v>1</v>
      </c>
      <c r="AF294" s="285"/>
      <c r="AG294" s="285"/>
      <c r="AH294" s="286"/>
      <c r="AI294" s="286"/>
      <c r="AJ294" s="286"/>
      <c r="AK294" s="286"/>
      <c r="AL294" s="286">
        <v>1</v>
      </c>
      <c r="AM294" s="286"/>
      <c r="AN294" s="286"/>
      <c r="AO294" s="286">
        <v>5</v>
      </c>
      <c r="AP294" s="286">
        <v>75</v>
      </c>
      <c r="AQ294" s="286"/>
      <c r="AR294" s="286"/>
      <c r="AS294" s="286"/>
      <c r="AT294" s="286"/>
      <c r="AU294" s="286"/>
      <c r="AV294" s="286"/>
      <c r="AW294" s="286"/>
      <c r="AX294" s="286"/>
      <c r="AY294" s="286"/>
      <c r="AZ294" s="286"/>
      <c r="BA294" s="286"/>
      <c r="BB294" s="286"/>
      <c r="BC294" s="286"/>
      <c r="BD294" s="286">
        <v>1</v>
      </c>
      <c r="BE294" s="286"/>
      <c r="BF294" s="286"/>
      <c r="BG294" s="286"/>
      <c r="BH294" s="286">
        <v>79</v>
      </c>
      <c r="BI294" s="286"/>
      <c r="BJ294" s="286"/>
      <c r="BK294" s="286"/>
      <c r="BL294" s="286"/>
      <c r="BM294" s="286"/>
      <c r="BN294" s="286"/>
      <c r="BO294" s="286"/>
      <c r="BP294" s="286"/>
      <c r="BQ294" s="286"/>
      <c r="BR294" s="286"/>
      <c r="BS294" s="286"/>
      <c r="BT294" s="286"/>
      <c r="BU294" s="286">
        <v>1</v>
      </c>
      <c r="BV294" s="286"/>
      <c r="BW294" s="286"/>
      <c r="BX294" s="286"/>
      <c r="BY294" s="286">
        <v>69</v>
      </c>
      <c r="BZ294" s="286"/>
      <c r="CA294" s="286"/>
      <c r="CB294" s="286"/>
      <c r="CC294" s="286"/>
      <c r="CD294" s="286"/>
      <c r="CE294" s="286"/>
      <c r="CF294" s="286"/>
      <c r="CG294" s="286"/>
      <c r="CH294" s="286"/>
      <c r="CI294" s="286"/>
      <c r="CJ294" s="286">
        <v>1</v>
      </c>
      <c r="CK294" s="286"/>
      <c r="CL294" s="286"/>
      <c r="CM294" s="143">
        <f t="shared" si="68"/>
        <v>0</v>
      </c>
      <c r="CN294" s="143">
        <f t="shared" si="69"/>
        <v>0</v>
      </c>
      <c r="CO294" s="143">
        <f t="shared" si="70"/>
        <v>0</v>
      </c>
      <c r="CP294" s="143">
        <f t="shared" si="70"/>
        <v>0</v>
      </c>
      <c r="CQ294" s="143">
        <f t="shared" si="71"/>
        <v>3</v>
      </c>
      <c r="CR294" s="143">
        <f t="shared" si="72"/>
        <v>0</v>
      </c>
      <c r="CS294" s="143">
        <f t="shared" si="73"/>
        <v>0</v>
      </c>
      <c r="CT294" s="143">
        <f t="shared" si="74"/>
        <v>6</v>
      </c>
      <c r="CU294" s="143">
        <f t="shared" si="75"/>
        <v>225</v>
      </c>
      <c r="CV294" s="143">
        <f t="shared" si="76"/>
        <v>0</v>
      </c>
      <c r="CW294" s="143">
        <f t="shared" si="77"/>
        <v>1</v>
      </c>
      <c r="CX294" s="143">
        <f t="shared" si="78"/>
        <v>0</v>
      </c>
      <c r="CY294" s="143">
        <f t="shared" si="78"/>
        <v>0</v>
      </c>
      <c r="CZ294" s="143">
        <f t="shared" si="79"/>
        <v>0</v>
      </c>
      <c r="DA294" s="143">
        <f t="shared" si="80"/>
        <v>0</v>
      </c>
      <c r="DB294" s="143">
        <f t="shared" si="81"/>
        <v>0</v>
      </c>
      <c r="DC294" s="143">
        <f t="shared" si="82"/>
        <v>2</v>
      </c>
      <c r="DD294" s="143">
        <f t="shared" si="83"/>
        <v>0</v>
      </c>
      <c r="DE294" s="201">
        <f t="shared" si="84"/>
        <v>0</v>
      </c>
    </row>
    <row r="295" spans="1:109" x14ac:dyDescent="0.3">
      <c r="A295" s="19" t="s">
        <v>658</v>
      </c>
      <c r="B295" s="16" t="s">
        <v>690</v>
      </c>
      <c r="C295" s="283"/>
      <c r="D295" s="284"/>
      <c r="E295" s="284"/>
      <c r="F295" s="284"/>
      <c r="G295" s="284"/>
      <c r="H295" s="284"/>
      <c r="I295" s="284"/>
      <c r="J295" s="284"/>
      <c r="K295" s="284">
        <v>1</v>
      </c>
      <c r="L295" s="284"/>
      <c r="M295" s="284"/>
      <c r="N295" s="284"/>
      <c r="O295" s="284"/>
      <c r="P295" s="285"/>
      <c r="Q295" s="285"/>
      <c r="R295" s="285"/>
      <c r="S295" s="285"/>
      <c r="T295" s="285"/>
      <c r="U295" s="285"/>
      <c r="V295" s="285"/>
      <c r="W295" s="285">
        <v>1</v>
      </c>
      <c r="X295" s="285">
        <v>1</v>
      </c>
      <c r="Y295" s="285"/>
      <c r="Z295" s="285"/>
      <c r="AA295" s="285"/>
      <c r="AB295" s="285"/>
      <c r="AC295" s="285"/>
      <c r="AD295" s="285"/>
      <c r="AE295" s="285">
        <v>1</v>
      </c>
      <c r="AF295" s="285"/>
      <c r="AG295" s="285"/>
      <c r="AH295" s="286"/>
      <c r="AI295" s="286"/>
      <c r="AJ295" s="286"/>
      <c r="AK295" s="286"/>
      <c r="AL295" s="286">
        <v>1</v>
      </c>
      <c r="AM295" s="286"/>
      <c r="AN295" s="286"/>
      <c r="AO295" s="286"/>
      <c r="AP295" s="286">
        <v>5</v>
      </c>
      <c r="AQ295" s="286"/>
      <c r="AR295" s="286"/>
      <c r="AS295" s="286"/>
      <c r="AT295" s="286"/>
      <c r="AU295" s="286"/>
      <c r="AV295" s="286"/>
      <c r="AW295" s="286"/>
      <c r="AX295" s="286"/>
      <c r="AY295" s="286"/>
      <c r="AZ295" s="286">
        <v>3</v>
      </c>
      <c r="BA295" s="286"/>
      <c r="BB295" s="286"/>
      <c r="BC295" s="286"/>
      <c r="BD295" s="286">
        <v>1</v>
      </c>
      <c r="BE295" s="286"/>
      <c r="BF295" s="286"/>
      <c r="BG295" s="286"/>
      <c r="BH295" s="286">
        <v>5</v>
      </c>
      <c r="BI295" s="286"/>
      <c r="BJ295" s="286"/>
      <c r="BK295" s="286"/>
      <c r="BL295" s="286"/>
      <c r="BM295" s="286"/>
      <c r="BN295" s="286"/>
      <c r="BO295" s="286"/>
      <c r="BP295" s="286"/>
      <c r="BQ295" s="286"/>
      <c r="BR295" s="286"/>
      <c r="BS295" s="286"/>
      <c r="BT295" s="286"/>
      <c r="BU295" s="286">
        <v>1</v>
      </c>
      <c r="BV295" s="286"/>
      <c r="BW295" s="286"/>
      <c r="BX295" s="286"/>
      <c r="BY295" s="286">
        <v>6</v>
      </c>
      <c r="BZ295" s="286"/>
      <c r="CA295" s="286"/>
      <c r="CB295" s="286"/>
      <c r="CC295" s="286"/>
      <c r="CD295" s="286"/>
      <c r="CE295" s="286"/>
      <c r="CF295" s="286"/>
      <c r="CG295" s="286"/>
      <c r="CH295" s="286"/>
      <c r="CI295" s="286"/>
      <c r="CJ295" s="286"/>
      <c r="CK295" s="286"/>
      <c r="CL295" s="286"/>
      <c r="CM295" s="143">
        <f t="shared" si="68"/>
        <v>3</v>
      </c>
      <c r="CN295" s="143">
        <f t="shared" si="69"/>
        <v>0</v>
      </c>
      <c r="CO295" s="143">
        <f t="shared" si="70"/>
        <v>0</v>
      </c>
      <c r="CP295" s="143">
        <f t="shared" si="70"/>
        <v>0</v>
      </c>
      <c r="CQ295" s="143">
        <f t="shared" si="71"/>
        <v>3</v>
      </c>
      <c r="CR295" s="143">
        <f t="shared" si="72"/>
        <v>0</v>
      </c>
      <c r="CS295" s="143">
        <f t="shared" si="73"/>
        <v>0</v>
      </c>
      <c r="CT295" s="143">
        <f t="shared" si="74"/>
        <v>1</v>
      </c>
      <c r="CU295" s="143">
        <f t="shared" si="75"/>
        <v>17</v>
      </c>
      <c r="CV295" s="143">
        <f t="shared" si="76"/>
        <v>0</v>
      </c>
      <c r="CW295" s="143">
        <f t="shared" si="77"/>
        <v>1</v>
      </c>
      <c r="CX295" s="143">
        <f t="shared" si="78"/>
        <v>0</v>
      </c>
      <c r="CY295" s="143">
        <f t="shared" si="78"/>
        <v>0</v>
      </c>
      <c r="CZ295" s="143">
        <f t="shared" si="79"/>
        <v>0</v>
      </c>
      <c r="DA295" s="143">
        <f t="shared" si="80"/>
        <v>0</v>
      </c>
      <c r="DB295" s="143">
        <f t="shared" si="81"/>
        <v>0</v>
      </c>
      <c r="DC295" s="143">
        <f t="shared" si="82"/>
        <v>1</v>
      </c>
      <c r="DD295" s="143">
        <f t="shared" si="83"/>
        <v>0</v>
      </c>
      <c r="DE295" s="201">
        <f t="shared" si="84"/>
        <v>0</v>
      </c>
    </row>
    <row r="296" spans="1:109" x14ac:dyDescent="0.3">
      <c r="A296" s="19" t="s">
        <v>658</v>
      </c>
      <c r="B296" s="16" t="s">
        <v>692</v>
      </c>
      <c r="C296" s="283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5"/>
      <c r="Q296" s="285"/>
      <c r="R296" s="285"/>
      <c r="S296" s="285">
        <v>1</v>
      </c>
      <c r="T296" s="285">
        <v>1</v>
      </c>
      <c r="U296" s="285"/>
      <c r="V296" s="285"/>
      <c r="W296" s="285">
        <v>1</v>
      </c>
      <c r="X296" s="285">
        <v>2</v>
      </c>
      <c r="Y296" s="285"/>
      <c r="Z296" s="285">
        <v>2</v>
      </c>
      <c r="AA296" s="285"/>
      <c r="AB296" s="285"/>
      <c r="AC296" s="285"/>
      <c r="AD296" s="285"/>
      <c r="AE296" s="285">
        <v>1</v>
      </c>
      <c r="AF296" s="285"/>
      <c r="AG296" s="285">
        <v>1</v>
      </c>
      <c r="AH296" s="286"/>
      <c r="AI296" s="286"/>
      <c r="AJ296" s="286"/>
      <c r="AK296" s="286">
        <v>1</v>
      </c>
      <c r="AL296" s="286">
        <v>2</v>
      </c>
      <c r="AM296" s="286"/>
      <c r="AN296" s="286"/>
      <c r="AO296" s="286"/>
      <c r="AP296" s="286">
        <v>63</v>
      </c>
      <c r="AQ296" s="286">
        <v>2</v>
      </c>
      <c r="AR296" s="286"/>
      <c r="AS296" s="286"/>
      <c r="AT296" s="286"/>
      <c r="AU296" s="286"/>
      <c r="AV296" s="286"/>
      <c r="AW296" s="286"/>
      <c r="AX296" s="286"/>
      <c r="AY296" s="286">
        <v>1</v>
      </c>
      <c r="AZ296" s="286"/>
      <c r="BA296" s="286"/>
      <c r="BB296" s="286"/>
      <c r="BC296" s="286">
        <v>1</v>
      </c>
      <c r="BD296" s="286">
        <v>1</v>
      </c>
      <c r="BE296" s="286"/>
      <c r="BF296" s="286"/>
      <c r="BG296" s="286"/>
      <c r="BH296" s="286">
        <v>75</v>
      </c>
      <c r="BI296" s="286">
        <v>2</v>
      </c>
      <c r="BJ296" s="286"/>
      <c r="BK296" s="286"/>
      <c r="BL296" s="286"/>
      <c r="BM296" s="286"/>
      <c r="BN296" s="286"/>
      <c r="BO296" s="286"/>
      <c r="BP296" s="286">
        <v>1</v>
      </c>
      <c r="BQ296" s="286"/>
      <c r="BR296" s="286"/>
      <c r="BS296" s="286"/>
      <c r="BT296" s="286"/>
      <c r="BU296" s="286">
        <v>2</v>
      </c>
      <c r="BV296" s="286"/>
      <c r="BW296" s="286"/>
      <c r="BX296" s="286"/>
      <c r="BY296" s="286">
        <v>73</v>
      </c>
      <c r="BZ296" s="286"/>
      <c r="CA296" s="286"/>
      <c r="CB296" s="286"/>
      <c r="CC296" s="286"/>
      <c r="CD296" s="286"/>
      <c r="CE296" s="286"/>
      <c r="CF296" s="286"/>
      <c r="CG296" s="286"/>
      <c r="CH296" s="286"/>
      <c r="CI296" s="286"/>
      <c r="CJ296" s="286"/>
      <c r="CK296" s="286"/>
      <c r="CL296" s="286"/>
      <c r="CM296" s="143">
        <f t="shared" si="68"/>
        <v>0</v>
      </c>
      <c r="CN296" s="143">
        <f t="shared" si="69"/>
        <v>0</v>
      </c>
      <c r="CO296" s="143">
        <f t="shared" si="70"/>
        <v>0</v>
      </c>
      <c r="CP296" s="143">
        <f t="shared" si="70"/>
        <v>3</v>
      </c>
      <c r="CQ296" s="143">
        <f t="shared" si="71"/>
        <v>6</v>
      </c>
      <c r="CR296" s="143">
        <f t="shared" si="72"/>
        <v>0</v>
      </c>
      <c r="CS296" s="143">
        <f t="shared" si="73"/>
        <v>0</v>
      </c>
      <c r="CT296" s="143">
        <f t="shared" si="74"/>
        <v>1</v>
      </c>
      <c r="CU296" s="143">
        <f t="shared" si="75"/>
        <v>213</v>
      </c>
      <c r="CV296" s="143">
        <f t="shared" si="76"/>
        <v>0</v>
      </c>
      <c r="CW296" s="143">
        <f t="shared" si="77"/>
        <v>6</v>
      </c>
      <c r="CX296" s="143">
        <f t="shared" si="78"/>
        <v>0</v>
      </c>
      <c r="CY296" s="143">
        <f t="shared" si="78"/>
        <v>0</v>
      </c>
      <c r="CZ296" s="143">
        <f t="shared" si="79"/>
        <v>0</v>
      </c>
      <c r="DA296" s="143">
        <f t="shared" si="80"/>
        <v>0</v>
      </c>
      <c r="DB296" s="143">
        <f t="shared" si="81"/>
        <v>0</v>
      </c>
      <c r="DC296" s="143">
        <f t="shared" si="82"/>
        <v>1</v>
      </c>
      <c r="DD296" s="143">
        <f t="shared" si="83"/>
        <v>0</v>
      </c>
      <c r="DE296" s="201">
        <f t="shared" si="84"/>
        <v>3</v>
      </c>
    </row>
    <row r="297" spans="1:109" x14ac:dyDescent="0.3">
      <c r="A297" s="19" t="s">
        <v>658</v>
      </c>
      <c r="B297" s="16" t="s">
        <v>694</v>
      </c>
      <c r="C297" s="283"/>
      <c r="D297" s="284"/>
      <c r="E297" s="284"/>
      <c r="F297" s="284"/>
      <c r="G297" s="284"/>
      <c r="H297" s="284"/>
      <c r="I297" s="284">
        <v>3</v>
      </c>
      <c r="J297" s="284"/>
      <c r="K297" s="284">
        <v>1</v>
      </c>
      <c r="L297" s="284"/>
      <c r="M297" s="284">
        <v>1</v>
      </c>
      <c r="N297" s="284"/>
      <c r="O297" s="284"/>
      <c r="P297" s="285"/>
      <c r="Q297" s="285"/>
      <c r="R297" s="285"/>
      <c r="S297" s="285"/>
      <c r="T297" s="285"/>
      <c r="U297" s="285"/>
      <c r="V297" s="285"/>
      <c r="W297" s="285">
        <v>1</v>
      </c>
      <c r="X297" s="285">
        <v>2</v>
      </c>
      <c r="Y297" s="285"/>
      <c r="Z297" s="285"/>
      <c r="AA297" s="285"/>
      <c r="AB297" s="285"/>
      <c r="AC297" s="285"/>
      <c r="AD297" s="285"/>
      <c r="AE297" s="285">
        <v>2</v>
      </c>
      <c r="AF297" s="285"/>
      <c r="AG297" s="285"/>
      <c r="AH297" s="286"/>
      <c r="AI297" s="286"/>
      <c r="AJ297" s="286"/>
      <c r="AK297" s="286"/>
      <c r="AL297" s="286">
        <v>2</v>
      </c>
      <c r="AM297" s="286"/>
      <c r="AN297" s="286"/>
      <c r="AO297" s="286"/>
      <c r="AP297" s="286">
        <v>6</v>
      </c>
      <c r="AQ297" s="286"/>
      <c r="AR297" s="286"/>
      <c r="AS297" s="286"/>
      <c r="AT297" s="286"/>
      <c r="AU297" s="286"/>
      <c r="AV297" s="286"/>
      <c r="AW297" s="286">
        <v>1</v>
      </c>
      <c r="AX297" s="286"/>
      <c r="AY297" s="286"/>
      <c r="AZ297" s="286"/>
      <c r="BA297" s="286"/>
      <c r="BB297" s="286"/>
      <c r="BC297" s="286"/>
      <c r="BD297" s="286">
        <v>1</v>
      </c>
      <c r="BE297" s="286"/>
      <c r="BF297" s="286"/>
      <c r="BG297" s="286"/>
      <c r="BH297" s="286">
        <v>8</v>
      </c>
      <c r="BI297" s="286"/>
      <c r="BJ297" s="286"/>
      <c r="BK297" s="286"/>
      <c r="BL297" s="286"/>
      <c r="BM297" s="286"/>
      <c r="BN297" s="286">
        <v>1</v>
      </c>
      <c r="BO297" s="286"/>
      <c r="BP297" s="286"/>
      <c r="BQ297" s="286"/>
      <c r="BR297" s="286"/>
      <c r="BS297" s="286"/>
      <c r="BT297" s="286"/>
      <c r="BU297" s="286">
        <v>2</v>
      </c>
      <c r="BV297" s="286"/>
      <c r="BW297" s="286">
        <v>2</v>
      </c>
      <c r="BX297" s="286"/>
      <c r="BY297" s="286">
        <v>7</v>
      </c>
      <c r="BZ297" s="286"/>
      <c r="CA297" s="286"/>
      <c r="CB297" s="286"/>
      <c r="CC297" s="286"/>
      <c r="CD297" s="286"/>
      <c r="CE297" s="286"/>
      <c r="CF297" s="286"/>
      <c r="CG297" s="286"/>
      <c r="CH297" s="286">
        <v>1</v>
      </c>
      <c r="CI297" s="286"/>
      <c r="CJ297" s="286">
        <v>2</v>
      </c>
      <c r="CK297" s="286"/>
      <c r="CL297" s="286"/>
      <c r="CM297" s="143">
        <f t="shared" si="68"/>
        <v>0</v>
      </c>
      <c r="CN297" s="143">
        <f t="shared" si="69"/>
        <v>0</v>
      </c>
      <c r="CO297" s="143">
        <f t="shared" si="70"/>
        <v>0</v>
      </c>
      <c r="CP297" s="143">
        <f t="shared" si="70"/>
        <v>0</v>
      </c>
      <c r="CQ297" s="143">
        <f t="shared" si="71"/>
        <v>5</v>
      </c>
      <c r="CR297" s="143">
        <f t="shared" si="72"/>
        <v>0</v>
      </c>
      <c r="CS297" s="143">
        <f t="shared" si="73"/>
        <v>2</v>
      </c>
      <c r="CT297" s="143">
        <f t="shared" si="74"/>
        <v>1</v>
      </c>
      <c r="CU297" s="143">
        <f t="shared" si="75"/>
        <v>26</v>
      </c>
      <c r="CV297" s="143">
        <f t="shared" si="76"/>
        <v>0</v>
      </c>
      <c r="CW297" s="143">
        <f t="shared" si="77"/>
        <v>1</v>
      </c>
      <c r="CX297" s="143">
        <f t="shared" si="78"/>
        <v>0</v>
      </c>
      <c r="CY297" s="143">
        <f t="shared" si="78"/>
        <v>0</v>
      </c>
      <c r="CZ297" s="143">
        <f t="shared" si="79"/>
        <v>0</v>
      </c>
      <c r="DA297" s="143">
        <f t="shared" si="80"/>
        <v>0</v>
      </c>
      <c r="DB297" s="143">
        <f t="shared" si="81"/>
        <v>0</v>
      </c>
      <c r="DC297" s="143">
        <f t="shared" si="82"/>
        <v>8</v>
      </c>
      <c r="DD297" s="143">
        <f t="shared" si="83"/>
        <v>0</v>
      </c>
      <c r="DE297" s="201">
        <f t="shared" si="84"/>
        <v>0</v>
      </c>
    </row>
    <row r="298" spans="1:109" x14ac:dyDescent="0.3">
      <c r="A298" s="19" t="s">
        <v>658</v>
      </c>
      <c r="B298" s="16" t="s">
        <v>698</v>
      </c>
      <c r="C298" s="283"/>
      <c r="D298" s="284"/>
      <c r="E298" s="284"/>
      <c r="F298" s="284"/>
      <c r="G298" s="284"/>
      <c r="H298" s="284"/>
      <c r="I298" s="284">
        <v>4</v>
      </c>
      <c r="J298" s="284"/>
      <c r="K298" s="284">
        <v>1</v>
      </c>
      <c r="L298" s="284"/>
      <c r="M298" s="284"/>
      <c r="N298" s="284"/>
      <c r="O298" s="284"/>
      <c r="P298" s="285"/>
      <c r="Q298" s="285"/>
      <c r="R298" s="285"/>
      <c r="S298" s="285"/>
      <c r="T298" s="285"/>
      <c r="U298" s="285"/>
      <c r="V298" s="285">
        <v>2</v>
      </c>
      <c r="W298" s="285">
        <v>1</v>
      </c>
      <c r="X298" s="285">
        <v>3</v>
      </c>
      <c r="Y298" s="285"/>
      <c r="Z298" s="285"/>
      <c r="AA298" s="285"/>
      <c r="AB298" s="285"/>
      <c r="AC298" s="285"/>
      <c r="AD298" s="285"/>
      <c r="AE298" s="285">
        <v>1</v>
      </c>
      <c r="AF298" s="285"/>
      <c r="AG298" s="285"/>
      <c r="AH298" s="286">
        <v>2</v>
      </c>
      <c r="AI298" s="286"/>
      <c r="AJ298" s="286"/>
      <c r="AK298" s="286"/>
      <c r="AL298" s="286">
        <v>1</v>
      </c>
      <c r="AM298" s="286"/>
      <c r="AN298" s="286"/>
      <c r="AO298" s="286">
        <v>4</v>
      </c>
      <c r="AP298" s="286">
        <v>4</v>
      </c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>
        <v>2</v>
      </c>
      <c r="BA298" s="286"/>
      <c r="BB298" s="286"/>
      <c r="BC298" s="286"/>
      <c r="BD298" s="286">
        <v>1</v>
      </c>
      <c r="BE298" s="286"/>
      <c r="BF298" s="286"/>
      <c r="BG298" s="286"/>
      <c r="BH298" s="286">
        <v>5</v>
      </c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286">
        <v>2</v>
      </c>
      <c r="BV298" s="286"/>
      <c r="BW298" s="286"/>
      <c r="BX298" s="286"/>
      <c r="BY298" s="286">
        <v>5</v>
      </c>
      <c r="BZ298" s="286"/>
      <c r="CA298" s="286"/>
      <c r="CB298" s="286"/>
      <c r="CC298" s="286"/>
      <c r="CD298" s="286"/>
      <c r="CE298" s="286"/>
      <c r="CF298" s="286"/>
      <c r="CG298" s="286"/>
      <c r="CH298" s="286"/>
      <c r="CI298" s="286"/>
      <c r="CJ298" s="286"/>
      <c r="CK298" s="286"/>
      <c r="CL298" s="286"/>
      <c r="CM298" s="143">
        <f t="shared" si="68"/>
        <v>4</v>
      </c>
      <c r="CN298" s="143">
        <f t="shared" si="69"/>
        <v>0</v>
      </c>
      <c r="CO298" s="143">
        <f t="shared" si="70"/>
        <v>0</v>
      </c>
      <c r="CP298" s="143">
        <f t="shared" si="70"/>
        <v>0</v>
      </c>
      <c r="CQ298" s="143">
        <f t="shared" si="71"/>
        <v>4</v>
      </c>
      <c r="CR298" s="143">
        <f t="shared" si="72"/>
        <v>0</v>
      </c>
      <c r="CS298" s="143">
        <f t="shared" si="73"/>
        <v>2</v>
      </c>
      <c r="CT298" s="143">
        <f t="shared" si="74"/>
        <v>5</v>
      </c>
      <c r="CU298" s="143">
        <f t="shared" si="75"/>
        <v>21</v>
      </c>
      <c r="CV298" s="143">
        <f t="shared" si="76"/>
        <v>0</v>
      </c>
      <c r="CW298" s="143">
        <f t="shared" si="77"/>
        <v>1</v>
      </c>
      <c r="CX298" s="143">
        <f t="shared" si="78"/>
        <v>0</v>
      </c>
      <c r="CY298" s="143">
        <f t="shared" si="78"/>
        <v>0</v>
      </c>
      <c r="CZ298" s="143">
        <f t="shared" si="79"/>
        <v>0</v>
      </c>
      <c r="DA298" s="143">
        <f t="shared" si="80"/>
        <v>0</v>
      </c>
      <c r="DB298" s="143">
        <f t="shared" si="81"/>
        <v>0</v>
      </c>
      <c r="DC298" s="143">
        <f t="shared" si="82"/>
        <v>1</v>
      </c>
      <c r="DD298" s="143">
        <f t="shared" si="83"/>
        <v>0</v>
      </c>
      <c r="DE298" s="201">
        <f t="shared" si="84"/>
        <v>0</v>
      </c>
    </row>
    <row r="299" spans="1:109" x14ac:dyDescent="0.3">
      <c r="A299" s="19" t="s">
        <v>658</v>
      </c>
      <c r="B299" s="16" t="s">
        <v>699</v>
      </c>
      <c r="C299" s="283"/>
      <c r="D299" s="284"/>
      <c r="E299" s="284"/>
      <c r="F299" s="284">
        <v>1</v>
      </c>
      <c r="G299" s="284"/>
      <c r="H299" s="284"/>
      <c r="I299" s="284">
        <v>5</v>
      </c>
      <c r="J299" s="284"/>
      <c r="K299" s="284">
        <v>1</v>
      </c>
      <c r="L299" s="284"/>
      <c r="M299" s="284"/>
      <c r="N299" s="284"/>
      <c r="O299" s="284">
        <v>1</v>
      </c>
      <c r="P299" s="285"/>
      <c r="Q299" s="285"/>
      <c r="R299" s="285"/>
      <c r="S299" s="285"/>
      <c r="T299" s="285">
        <v>1</v>
      </c>
      <c r="U299" s="285"/>
      <c r="V299" s="285"/>
      <c r="W299" s="285">
        <v>1</v>
      </c>
      <c r="X299" s="285">
        <v>4</v>
      </c>
      <c r="Y299" s="285"/>
      <c r="Z299" s="285"/>
      <c r="AA299" s="285"/>
      <c r="AB299" s="285"/>
      <c r="AC299" s="285"/>
      <c r="AD299" s="285"/>
      <c r="AE299" s="285">
        <v>1</v>
      </c>
      <c r="AF299" s="285"/>
      <c r="AG299" s="285"/>
      <c r="AH299" s="286"/>
      <c r="AI299" s="286"/>
      <c r="AJ299" s="286"/>
      <c r="AK299" s="286"/>
      <c r="AL299" s="286">
        <v>1</v>
      </c>
      <c r="AM299" s="286"/>
      <c r="AN299" s="286"/>
      <c r="AO299" s="286"/>
      <c r="AP299" s="286">
        <v>5</v>
      </c>
      <c r="AQ299" s="286"/>
      <c r="AR299" s="286"/>
      <c r="AS299" s="286"/>
      <c r="AT299" s="286"/>
      <c r="AU299" s="286"/>
      <c r="AV299" s="286"/>
      <c r="AW299" s="286"/>
      <c r="AX299" s="286"/>
      <c r="AY299" s="286"/>
      <c r="AZ299" s="286"/>
      <c r="BA299" s="286"/>
      <c r="BB299" s="286"/>
      <c r="BC299" s="286"/>
      <c r="BD299" s="286">
        <v>1</v>
      </c>
      <c r="BE299" s="286"/>
      <c r="BF299" s="286"/>
      <c r="BG299" s="286"/>
      <c r="BH299" s="286">
        <v>5</v>
      </c>
      <c r="BI299" s="286"/>
      <c r="BJ299" s="286"/>
      <c r="BK299" s="286"/>
      <c r="BL299" s="286"/>
      <c r="BM299" s="286"/>
      <c r="BN299" s="286"/>
      <c r="BO299" s="286"/>
      <c r="BP299" s="286"/>
      <c r="BQ299" s="286"/>
      <c r="BR299" s="286"/>
      <c r="BS299" s="286"/>
      <c r="BT299" s="286"/>
      <c r="BU299" s="286">
        <v>3</v>
      </c>
      <c r="BV299" s="286"/>
      <c r="BW299" s="286"/>
      <c r="BX299" s="286"/>
      <c r="BY299" s="286">
        <v>12</v>
      </c>
      <c r="BZ299" s="286"/>
      <c r="CA299" s="286"/>
      <c r="CB299" s="286"/>
      <c r="CC299" s="286"/>
      <c r="CD299" s="286"/>
      <c r="CE299" s="286"/>
      <c r="CF299" s="286"/>
      <c r="CG299" s="286"/>
      <c r="CH299" s="286"/>
      <c r="CI299" s="286"/>
      <c r="CJ299" s="286">
        <v>2</v>
      </c>
      <c r="CK299" s="286"/>
      <c r="CL299" s="286"/>
      <c r="CM299" s="143">
        <f t="shared" si="68"/>
        <v>0</v>
      </c>
      <c r="CN299" s="143">
        <f t="shared" si="69"/>
        <v>0</v>
      </c>
      <c r="CO299" s="143">
        <f t="shared" si="70"/>
        <v>0</v>
      </c>
      <c r="CP299" s="143">
        <f t="shared" si="70"/>
        <v>0</v>
      </c>
      <c r="CQ299" s="143">
        <f t="shared" si="71"/>
        <v>7</v>
      </c>
      <c r="CR299" s="143">
        <f t="shared" si="72"/>
        <v>0</v>
      </c>
      <c r="CS299" s="143">
        <f t="shared" si="73"/>
        <v>0</v>
      </c>
      <c r="CT299" s="143">
        <f t="shared" si="74"/>
        <v>1</v>
      </c>
      <c r="CU299" s="143">
        <f t="shared" si="75"/>
        <v>31</v>
      </c>
      <c r="CV299" s="143">
        <f t="shared" si="76"/>
        <v>0</v>
      </c>
      <c r="CW299" s="143">
        <f t="shared" si="77"/>
        <v>1</v>
      </c>
      <c r="CX299" s="143">
        <f t="shared" si="78"/>
        <v>0</v>
      </c>
      <c r="CY299" s="143">
        <f t="shared" si="78"/>
        <v>0</v>
      </c>
      <c r="CZ299" s="143">
        <f t="shared" si="79"/>
        <v>0</v>
      </c>
      <c r="DA299" s="143">
        <f t="shared" si="80"/>
        <v>0</v>
      </c>
      <c r="DB299" s="143">
        <f t="shared" si="81"/>
        <v>0</v>
      </c>
      <c r="DC299" s="143">
        <f t="shared" si="82"/>
        <v>3</v>
      </c>
      <c r="DD299" s="143">
        <f t="shared" si="83"/>
        <v>0</v>
      </c>
      <c r="DE299" s="201">
        <f t="shared" si="84"/>
        <v>1</v>
      </c>
    </row>
    <row r="300" spans="1:109" x14ac:dyDescent="0.3">
      <c r="A300" s="19" t="s">
        <v>658</v>
      </c>
      <c r="B300" s="16" t="s">
        <v>701</v>
      </c>
      <c r="C300" s="283">
        <v>3</v>
      </c>
      <c r="D300" s="284"/>
      <c r="E300" s="284"/>
      <c r="F300" s="284"/>
      <c r="G300" s="284"/>
      <c r="H300" s="284"/>
      <c r="I300" s="284">
        <v>1</v>
      </c>
      <c r="J300" s="284"/>
      <c r="K300" s="284">
        <v>1</v>
      </c>
      <c r="L300" s="284"/>
      <c r="M300" s="284"/>
      <c r="N300" s="284"/>
      <c r="O300" s="284"/>
      <c r="P300" s="285"/>
      <c r="Q300" s="285"/>
      <c r="R300" s="285"/>
      <c r="S300" s="285"/>
      <c r="T300" s="285"/>
      <c r="U300" s="285"/>
      <c r="V300" s="285"/>
      <c r="W300" s="285">
        <v>1</v>
      </c>
      <c r="X300" s="285">
        <v>1</v>
      </c>
      <c r="Y300" s="285"/>
      <c r="Z300" s="285">
        <v>1</v>
      </c>
      <c r="AA300" s="285"/>
      <c r="AB300" s="285"/>
      <c r="AC300" s="285"/>
      <c r="AD300" s="285"/>
      <c r="AE300" s="285">
        <v>2</v>
      </c>
      <c r="AF300" s="285"/>
      <c r="AG300" s="285"/>
      <c r="AH300" s="286"/>
      <c r="AI300" s="286"/>
      <c r="AJ300" s="286"/>
      <c r="AK300" s="286"/>
      <c r="AL300" s="286">
        <v>1</v>
      </c>
      <c r="AM300" s="286"/>
      <c r="AN300" s="286"/>
      <c r="AO300" s="286"/>
      <c r="AP300" s="286">
        <v>4</v>
      </c>
      <c r="AQ300" s="286"/>
      <c r="AR300" s="286"/>
      <c r="AS300" s="286"/>
      <c r="AT300" s="286"/>
      <c r="AU300" s="286"/>
      <c r="AV300" s="286"/>
      <c r="AW300" s="286"/>
      <c r="AX300" s="286"/>
      <c r="AY300" s="286"/>
      <c r="AZ300" s="286"/>
      <c r="BA300" s="286"/>
      <c r="BB300" s="286"/>
      <c r="BC300" s="286"/>
      <c r="BD300" s="286">
        <v>1</v>
      </c>
      <c r="BE300" s="286"/>
      <c r="BF300" s="286"/>
      <c r="BG300" s="286"/>
      <c r="BH300" s="286">
        <v>5</v>
      </c>
      <c r="BI300" s="286"/>
      <c r="BJ300" s="286"/>
      <c r="BK300" s="286"/>
      <c r="BL300" s="286"/>
      <c r="BM300" s="286"/>
      <c r="BN300" s="286"/>
      <c r="BO300" s="286"/>
      <c r="BP300" s="286"/>
      <c r="BQ300" s="286">
        <v>1</v>
      </c>
      <c r="BR300" s="286"/>
      <c r="BS300" s="286"/>
      <c r="BT300" s="286"/>
      <c r="BU300" s="286">
        <v>2</v>
      </c>
      <c r="BV300" s="286"/>
      <c r="BW300" s="286"/>
      <c r="BX300" s="286"/>
      <c r="BY300" s="286">
        <v>68</v>
      </c>
      <c r="BZ300" s="286"/>
      <c r="CA300" s="286"/>
      <c r="CB300" s="286"/>
      <c r="CC300" s="286"/>
      <c r="CD300" s="286"/>
      <c r="CE300" s="286"/>
      <c r="CF300" s="286"/>
      <c r="CG300" s="286"/>
      <c r="CH300" s="286"/>
      <c r="CI300" s="286"/>
      <c r="CJ300" s="286"/>
      <c r="CK300" s="286"/>
      <c r="CL300" s="286"/>
      <c r="CM300" s="143">
        <f t="shared" si="68"/>
        <v>4</v>
      </c>
      <c r="CN300" s="143">
        <f t="shared" si="69"/>
        <v>0</v>
      </c>
      <c r="CO300" s="143">
        <f t="shared" si="70"/>
        <v>0</v>
      </c>
      <c r="CP300" s="143">
        <f t="shared" si="70"/>
        <v>0</v>
      </c>
      <c r="CQ300" s="143">
        <f t="shared" si="71"/>
        <v>4</v>
      </c>
      <c r="CR300" s="143">
        <f t="shared" si="72"/>
        <v>0</v>
      </c>
      <c r="CS300" s="143">
        <f t="shared" si="73"/>
        <v>0</v>
      </c>
      <c r="CT300" s="143">
        <f t="shared" si="74"/>
        <v>1</v>
      </c>
      <c r="CU300" s="143">
        <f t="shared" si="75"/>
        <v>79</v>
      </c>
      <c r="CV300" s="143">
        <f t="shared" si="76"/>
        <v>0</v>
      </c>
      <c r="CW300" s="143">
        <f t="shared" si="77"/>
        <v>2</v>
      </c>
      <c r="CX300" s="143">
        <f t="shared" si="78"/>
        <v>0</v>
      </c>
      <c r="CY300" s="143">
        <f t="shared" si="78"/>
        <v>0</v>
      </c>
      <c r="CZ300" s="143">
        <f t="shared" si="79"/>
        <v>0</v>
      </c>
      <c r="DA300" s="143">
        <f t="shared" si="80"/>
        <v>0</v>
      </c>
      <c r="DB300" s="143">
        <f t="shared" si="81"/>
        <v>0</v>
      </c>
      <c r="DC300" s="143">
        <f t="shared" si="82"/>
        <v>2</v>
      </c>
      <c r="DD300" s="143">
        <f t="shared" si="83"/>
        <v>0</v>
      </c>
      <c r="DE300" s="201">
        <f t="shared" si="84"/>
        <v>0</v>
      </c>
    </row>
    <row r="301" spans="1:109" x14ac:dyDescent="0.3">
      <c r="A301" s="19" t="s">
        <v>658</v>
      </c>
      <c r="B301" s="16" t="s">
        <v>703</v>
      </c>
      <c r="C301" s="283"/>
      <c r="D301" s="284"/>
      <c r="E301" s="284"/>
      <c r="F301" s="284">
        <v>1</v>
      </c>
      <c r="G301" s="284"/>
      <c r="H301" s="284">
        <v>2</v>
      </c>
      <c r="I301" s="284">
        <v>1</v>
      </c>
      <c r="J301" s="284"/>
      <c r="K301" s="284">
        <v>1</v>
      </c>
      <c r="L301" s="284"/>
      <c r="M301" s="284"/>
      <c r="N301" s="284"/>
      <c r="O301" s="284"/>
      <c r="P301" s="285"/>
      <c r="Q301" s="285"/>
      <c r="R301" s="285"/>
      <c r="S301" s="285"/>
      <c r="T301" s="285"/>
      <c r="U301" s="285"/>
      <c r="V301" s="285">
        <v>5</v>
      </c>
      <c r="W301" s="285">
        <v>1</v>
      </c>
      <c r="X301" s="285">
        <v>1</v>
      </c>
      <c r="Y301" s="285"/>
      <c r="Z301" s="285"/>
      <c r="AA301" s="285"/>
      <c r="AB301" s="285"/>
      <c r="AC301" s="285"/>
      <c r="AD301" s="285"/>
      <c r="AE301" s="285">
        <v>1</v>
      </c>
      <c r="AF301" s="285"/>
      <c r="AG301" s="285"/>
      <c r="AH301" s="286"/>
      <c r="AI301" s="286"/>
      <c r="AJ301" s="286"/>
      <c r="AK301" s="286"/>
      <c r="AL301" s="286">
        <v>1</v>
      </c>
      <c r="AM301" s="286"/>
      <c r="AN301" s="286"/>
      <c r="AO301" s="286"/>
      <c r="AP301" s="286">
        <v>3</v>
      </c>
      <c r="AQ301" s="286"/>
      <c r="AR301" s="286"/>
      <c r="AS301" s="286"/>
      <c r="AT301" s="286"/>
      <c r="AU301" s="286"/>
      <c r="AV301" s="286"/>
      <c r="AW301" s="286">
        <v>7</v>
      </c>
      <c r="AX301" s="286"/>
      <c r="AY301" s="286"/>
      <c r="AZ301" s="286"/>
      <c r="BA301" s="286"/>
      <c r="BB301" s="286"/>
      <c r="BC301" s="286"/>
      <c r="BD301" s="286">
        <v>1</v>
      </c>
      <c r="BE301" s="286"/>
      <c r="BF301" s="286"/>
      <c r="BG301" s="286"/>
      <c r="BH301" s="286">
        <v>4</v>
      </c>
      <c r="BI301" s="286"/>
      <c r="BJ301" s="286"/>
      <c r="BK301" s="286"/>
      <c r="BL301" s="286"/>
      <c r="BM301" s="286"/>
      <c r="BN301" s="286">
        <v>7</v>
      </c>
      <c r="BO301" s="286"/>
      <c r="BP301" s="286"/>
      <c r="BQ301" s="286"/>
      <c r="BR301" s="286"/>
      <c r="BS301" s="286"/>
      <c r="BT301" s="286"/>
      <c r="BU301" s="286">
        <v>2</v>
      </c>
      <c r="BV301" s="286"/>
      <c r="BW301" s="286"/>
      <c r="BX301" s="286"/>
      <c r="BY301" s="286">
        <v>6</v>
      </c>
      <c r="BZ301" s="286"/>
      <c r="CA301" s="286"/>
      <c r="CB301" s="286"/>
      <c r="CC301" s="286"/>
      <c r="CD301" s="286"/>
      <c r="CE301" s="286"/>
      <c r="CF301" s="286"/>
      <c r="CG301" s="286"/>
      <c r="CH301" s="286"/>
      <c r="CI301" s="286"/>
      <c r="CJ301" s="286">
        <v>1</v>
      </c>
      <c r="CK301" s="286"/>
      <c r="CL301" s="286">
        <v>2</v>
      </c>
      <c r="CM301" s="143">
        <f t="shared" si="68"/>
        <v>0</v>
      </c>
      <c r="CN301" s="143">
        <f t="shared" si="69"/>
        <v>0</v>
      </c>
      <c r="CO301" s="143">
        <f t="shared" si="70"/>
        <v>0</v>
      </c>
      <c r="CP301" s="143">
        <f t="shared" si="70"/>
        <v>0</v>
      </c>
      <c r="CQ301" s="143">
        <f t="shared" si="71"/>
        <v>5</v>
      </c>
      <c r="CR301" s="143">
        <f t="shared" si="72"/>
        <v>0</v>
      </c>
      <c r="CS301" s="143">
        <f t="shared" si="73"/>
        <v>7</v>
      </c>
      <c r="CT301" s="143">
        <f t="shared" si="74"/>
        <v>1</v>
      </c>
      <c r="CU301" s="143">
        <f t="shared" si="75"/>
        <v>15</v>
      </c>
      <c r="CV301" s="143">
        <f t="shared" si="76"/>
        <v>0</v>
      </c>
      <c r="CW301" s="143">
        <f t="shared" si="77"/>
        <v>1</v>
      </c>
      <c r="CX301" s="143">
        <f t="shared" si="78"/>
        <v>0</v>
      </c>
      <c r="CY301" s="143">
        <f t="shared" si="78"/>
        <v>0</v>
      </c>
      <c r="CZ301" s="143">
        <f t="shared" si="79"/>
        <v>0</v>
      </c>
      <c r="DA301" s="143">
        <f t="shared" si="80"/>
        <v>0</v>
      </c>
      <c r="DB301" s="143">
        <f t="shared" si="81"/>
        <v>0</v>
      </c>
      <c r="DC301" s="143">
        <f t="shared" si="82"/>
        <v>16</v>
      </c>
      <c r="DD301" s="143">
        <f t="shared" si="83"/>
        <v>0</v>
      </c>
      <c r="DE301" s="201">
        <f t="shared" si="84"/>
        <v>2</v>
      </c>
    </row>
    <row r="302" spans="1:109" x14ac:dyDescent="0.3">
      <c r="A302" s="19" t="s">
        <v>658</v>
      </c>
      <c r="B302" s="16" t="s">
        <v>707</v>
      </c>
      <c r="C302" s="283">
        <v>264</v>
      </c>
      <c r="D302" s="284"/>
      <c r="E302" s="284"/>
      <c r="F302" s="284">
        <v>101</v>
      </c>
      <c r="G302" s="284">
        <v>4</v>
      </c>
      <c r="H302" s="284">
        <v>181</v>
      </c>
      <c r="I302" s="284">
        <v>192</v>
      </c>
      <c r="J302" s="284">
        <v>1</v>
      </c>
      <c r="K302" s="284">
        <v>34</v>
      </c>
      <c r="L302" s="284">
        <v>9</v>
      </c>
      <c r="M302" s="284">
        <v>6</v>
      </c>
      <c r="N302" s="284"/>
      <c r="O302" s="284">
        <v>116</v>
      </c>
      <c r="P302" s="285">
        <v>104</v>
      </c>
      <c r="Q302" s="285"/>
      <c r="R302" s="285"/>
      <c r="S302" s="285"/>
      <c r="T302" s="285">
        <v>19</v>
      </c>
      <c r="U302" s="285">
        <v>6</v>
      </c>
      <c r="V302" s="285">
        <v>5</v>
      </c>
      <c r="W302" s="285">
        <v>6</v>
      </c>
      <c r="X302" s="285">
        <v>753</v>
      </c>
      <c r="Y302" s="285">
        <v>1</v>
      </c>
      <c r="Z302" s="285">
        <v>39</v>
      </c>
      <c r="AA302" s="285"/>
      <c r="AB302" s="285"/>
      <c r="AC302" s="285">
        <v>81</v>
      </c>
      <c r="AD302" s="285">
        <v>2</v>
      </c>
      <c r="AE302" s="285">
        <v>9</v>
      </c>
      <c r="AF302" s="285"/>
      <c r="AG302" s="285">
        <v>60</v>
      </c>
      <c r="AH302" s="286">
        <v>82</v>
      </c>
      <c r="AI302" s="286"/>
      <c r="AJ302" s="286"/>
      <c r="AK302" s="286">
        <v>13</v>
      </c>
      <c r="AL302" s="286">
        <v>58</v>
      </c>
      <c r="AM302" s="286">
        <v>2</v>
      </c>
      <c r="AN302" s="286">
        <v>16</v>
      </c>
      <c r="AO302" s="286">
        <v>5</v>
      </c>
      <c r="AP302" s="286">
        <v>223</v>
      </c>
      <c r="AQ302" s="286">
        <v>52</v>
      </c>
      <c r="AR302" s="286"/>
      <c r="AS302" s="286"/>
      <c r="AT302" s="286">
        <v>33</v>
      </c>
      <c r="AU302" s="286">
        <v>1</v>
      </c>
      <c r="AV302" s="286"/>
      <c r="AW302" s="286">
        <v>16</v>
      </c>
      <c r="AX302" s="286"/>
      <c r="AY302" s="286">
        <v>32</v>
      </c>
      <c r="AZ302" s="286">
        <v>111</v>
      </c>
      <c r="BA302" s="286"/>
      <c r="BB302" s="286"/>
      <c r="BC302" s="286">
        <v>10</v>
      </c>
      <c r="BD302" s="286">
        <v>59</v>
      </c>
      <c r="BE302" s="286">
        <v>3</v>
      </c>
      <c r="BF302" s="286">
        <v>43</v>
      </c>
      <c r="BG302" s="286">
        <v>5</v>
      </c>
      <c r="BH302" s="286">
        <v>217</v>
      </c>
      <c r="BI302" s="286">
        <v>25</v>
      </c>
      <c r="BJ302" s="286"/>
      <c r="BK302" s="286"/>
      <c r="BL302" s="286">
        <v>32</v>
      </c>
      <c r="BM302" s="286">
        <v>1</v>
      </c>
      <c r="BN302" s="286">
        <v>43</v>
      </c>
      <c r="BO302" s="286"/>
      <c r="BP302" s="286">
        <v>31</v>
      </c>
      <c r="BQ302" s="286">
        <v>117</v>
      </c>
      <c r="BR302" s="286"/>
      <c r="BS302" s="286"/>
      <c r="BT302" s="286"/>
      <c r="BU302" s="286">
        <v>58</v>
      </c>
      <c r="BV302" s="286">
        <v>1</v>
      </c>
      <c r="BW302" s="286">
        <v>39</v>
      </c>
      <c r="BX302" s="286">
        <v>16</v>
      </c>
      <c r="BY302" s="286">
        <v>200</v>
      </c>
      <c r="BZ302" s="286">
        <v>9</v>
      </c>
      <c r="CA302" s="286">
        <v>31</v>
      </c>
      <c r="CB302" s="286">
        <v>2</v>
      </c>
      <c r="CC302" s="286"/>
      <c r="CD302" s="286">
        <v>128</v>
      </c>
      <c r="CE302" s="286"/>
      <c r="CF302" s="286"/>
      <c r="CG302" s="286"/>
      <c r="CH302" s="286">
        <v>142</v>
      </c>
      <c r="CI302" s="286"/>
      <c r="CJ302" s="286"/>
      <c r="CK302" s="286"/>
      <c r="CL302" s="286">
        <v>3</v>
      </c>
      <c r="CM302" s="143">
        <f t="shared" si="68"/>
        <v>678</v>
      </c>
      <c r="CN302" s="143">
        <f t="shared" si="69"/>
        <v>0</v>
      </c>
      <c r="CO302" s="143">
        <f t="shared" si="70"/>
        <v>0</v>
      </c>
      <c r="CP302" s="143">
        <f t="shared" si="70"/>
        <v>23</v>
      </c>
      <c r="CQ302" s="143">
        <f t="shared" si="71"/>
        <v>295</v>
      </c>
      <c r="CR302" s="143">
        <f t="shared" si="72"/>
        <v>15</v>
      </c>
      <c r="CS302" s="143">
        <f t="shared" si="73"/>
        <v>284</v>
      </c>
      <c r="CT302" s="143">
        <f t="shared" si="74"/>
        <v>16</v>
      </c>
      <c r="CU302" s="143">
        <f t="shared" si="75"/>
        <v>1585</v>
      </c>
      <c r="CV302" s="143">
        <f t="shared" si="76"/>
        <v>2</v>
      </c>
      <c r="CW302" s="143">
        <f t="shared" si="77"/>
        <v>190</v>
      </c>
      <c r="CX302" s="143">
        <f t="shared" si="78"/>
        <v>0</v>
      </c>
      <c r="CY302" s="143">
        <f t="shared" si="78"/>
        <v>0</v>
      </c>
      <c r="CZ302" s="143">
        <f t="shared" si="79"/>
        <v>283</v>
      </c>
      <c r="DA302" s="143">
        <f t="shared" si="80"/>
        <v>4</v>
      </c>
      <c r="DB302" s="143">
        <f t="shared" si="81"/>
        <v>0</v>
      </c>
      <c r="DC302" s="143">
        <f t="shared" si="82"/>
        <v>216</v>
      </c>
      <c r="DD302" s="143">
        <f t="shared" si="83"/>
        <v>0</v>
      </c>
      <c r="DE302" s="201">
        <f t="shared" si="84"/>
        <v>242</v>
      </c>
    </row>
    <row r="303" spans="1:109" x14ac:dyDescent="0.3">
      <c r="A303" s="19" t="s">
        <v>658</v>
      </c>
      <c r="B303" s="16" t="s">
        <v>708</v>
      </c>
      <c r="C303" s="283">
        <v>13</v>
      </c>
      <c r="D303" s="284"/>
      <c r="E303" s="284"/>
      <c r="F303" s="284">
        <v>3</v>
      </c>
      <c r="G303" s="284"/>
      <c r="H303" s="284"/>
      <c r="I303" s="284">
        <v>9</v>
      </c>
      <c r="J303" s="284"/>
      <c r="K303" s="284">
        <v>1</v>
      </c>
      <c r="L303" s="284">
        <v>1</v>
      </c>
      <c r="M303" s="284"/>
      <c r="N303" s="284"/>
      <c r="O303" s="284">
        <v>11</v>
      </c>
      <c r="P303" s="285">
        <v>67</v>
      </c>
      <c r="Q303" s="285"/>
      <c r="R303" s="285"/>
      <c r="S303" s="285"/>
      <c r="T303" s="285">
        <v>3</v>
      </c>
      <c r="U303" s="285">
        <v>11</v>
      </c>
      <c r="V303" s="285">
        <v>1</v>
      </c>
      <c r="W303" s="285">
        <v>1</v>
      </c>
      <c r="X303" s="285">
        <v>96</v>
      </c>
      <c r="Y303" s="285"/>
      <c r="Z303" s="285">
        <v>22</v>
      </c>
      <c r="AA303" s="285">
        <v>1</v>
      </c>
      <c r="AB303" s="285">
        <v>2</v>
      </c>
      <c r="AC303" s="285">
        <v>33</v>
      </c>
      <c r="AD303" s="285"/>
      <c r="AE303" s="285">
        <v>1</v>
      </c>
      <c r="AF303" s="285"/>
      <c r="AG303" s="285">
        <v>45</v>
      </c>
      <c r="AH303" s="286">
        <v>22</v>
      </c>
      <c r="AI303" s="286"/>
      <c r="AJ303" s="286"/>
      <c r="AK303" s="286">
        <v>12</v>
      </c>
      <c r="AL303" s="286">
        <v>3</v>
      </c>
      <c r="AM303" s="286"/>
      <c r="AN303" s="286"/>
      <c r="AO303" s="286">
        <v>3</v>
      </c>
      <c r="AP303" s="286">
        <v>64</v>
      </c>
      <c r="AQ303" s="286">
        <v>19</v>
      </c>
      <c r="AR303" s="286"/>
      <c r="AS303" s="286">
        <v>2</v>
      </c>
      <c r="AT303" s="286">
        <v>11</v>
      </c>
      <c r="AU303" s="286"/>
      <c r="AV303" s="286"/>
      <c r="AW303" s="286"/>
      <c r="AX303" s="286"/>
      <c r="AY303" s="286">
        <v>12</v>
      </c>
      <c r="AZ303" s="286">
        <v>13</v>
      </c>
      <c r="BA303" s="286"/>
      <c r="BB303" s="286"/>
      <c r="BC303" s="286"/>
      <c r="BD303" s="286">
        <v>2</v>
      </c>
      <c r="BE303" s="286"/>
      <c r="BF303" s="286"/>
      <c r="BG303" s="286">
        <v>3</v>
      </c>
      <c r="BH303" s="286">
        <v>36</v>
      </c>
      <c r="BI303" s="286">
        <v>11</v>
      </c>
      <c r="BJ303" s="286"/>
      <c r="BK303" s="286">
        <v>2</v>
      </c>
      <c r="BL303" s="286">
        <v>3</v>
      </c>
      <c r="BM303" s="286"/>
      <c r="BN303" s="286">
        <v>3</v>
      </c>
      <c r="BO303" s="286"/>
      <c r="BP303" s="286">
        <v>5</v>
      </c>
      <c r="BQ303" s="286">
        <v>60</v>
      </c>
      <c r="BR303" s="286">
        <v>2</v>
      </c>
      <c r="BS303" s="286"/>
      <c r="BT303" s="286"/>
      <c r="BU303" s="286">
        <v>14</v>
      </c>
      <c r="BV303" s="286"/>
      <c r="BW303" s="286">
        <v>3</v>
      </c>
      <c r="BX303" s="286">
        <v>51</v>
      </c>
      <c r="BY303" s="286">
        <v>137</v>
      </c>
      <c r="BZ303" s="286">
        <v>2</v>
      </c>
      <c r="CA303" s="286">
        <v>2</v>
      </c>
      <c r="CB303" s="286">
        <v>1</v>
      </c>
      <c r="CC303" s="286">
        <v>1</v>
      </c>
      <c r="CD303" s="286">
        <v>26</v>
      </c>
      <c r="CE303" s="286"/>
      <c r="CF303" s="286"/>
      <c r="CG303" s="286"/>
      <c r="CH303" s="286">
        <v>72</v>
      </c>
      <c r="CI303" s="286">
        <v>4</v>
      </c>
      <c r="CJ303" s="286"/>
      <c r="CK303" s="286"/>
      <c r="CL303" s="286">
        <v>17</v>
      </c>
      <c r="CM303" s="143">
        <f t="shared" si="68"/>
        <v>175</v>
      </c>
      <c r="CN303" s="143">
        <f t="shared" si="69"/>
        <v>0</v>
      </c>
      <c r="CO303" s="143">
        <f t="shared" si="70"/>
        <v>0</v>
      </c>
      <c r="CP303" s="143">
        <f t="shared" si="70"/>
        <v>12</v>
      </c>
      <c r="CQ303" s="143">
        <f t="shared" si="71"/>
        <v>25</v>
      </c>
      <c r="CR303" s="143">
        <f t="shared" si="72"/>
        <v>11</v>
      </c>
      <c r="CS303" s="143">
        <f t="shared" si="73"/>
        <v>4</v>
      </c>
      <c r="CT303" s="143">
        <f t="shared" si="74"/>
        <v>7</v>
      </c>
      <c r="CU303" s="143">
        <f t="shared" si="75"/>
        <v>342</v>
      </c>
      <c r="CV303" s="143">
        <f t="shared" si="76"/>
        <v>0</v>
      </c>
      <c r="CW303" s="143">
        <f t="shared" si="77"/>
        <v>57</v>
      </c>
      <c r="CX303" s="143">
        <f t="shared" si="78"/>
        <v>1</v>
      </c>
      <c r="CY303" s="143">
        <f t="shared" si="78"/>
        <v>6</v>
      </c>
      <c r="CZ303" s="143">
        <f t="shared" si="79"/>
        <v>74</v>
      </c>
      <c r="DA303" s="143">
        <f t="shared" si="80"/>
        <v>0</v>
      </c>
      <c r="DB303" s="143">
        <f t="shared" si="81"/>
        <v>0</v>
      </c>
      <c r="DC303" s="143">
        <f t="shared" si="82"/>
        <v>76</v>
      </c>
      <c r="DD303" s="143">
        <f t="shared" si="83"/>
        <v>4</v>
      </c>
      <c r="DE303" s="201">
        <f t="shared" si="84"/>
        <v>90</v>
      </c>
    </row>
    <row r="304" spans="1:109" x14ac:dyDescent="0.3">
      <c r="A304" s="19" t="s">
        <v>658</v>
      </c>
      <c r="B304" s="16" t="s">
        <v>710</v>
      </c>
      <c r="C304" s="283"/>
      <c r="D304" s="284"/>
      <c r="E304" s="284"/>
      <c r="F304" s="284">
        <v>1</v>
      </c>
      <c r="G304" s="284"/>
      <c r="H304" s="284"/>
      <c r="I304" s="284">
        <v>3</v>
      </c>
      <c r="J304" s="284"/>
      <c r="K304" s="284">
        <v>1</v>
      </c>
      <c r="L304" s="284"/>
      <c r="M304" s="284"/>
      <c r="N304" s="284"/>
      <c r="O304" s="284"/>
      <c r="P304" s="285"/>
      <c r="Q304" s="285"/>
      <c r="R304" s="285"/>
      <c r="S304" s="285"/>
      <c r="T304" s="285">
        <v>2</v>
      </c>
      <c r="U304" s="285"/>
      <c r="V304" s="285"/>
      <c r="W304" s="285">
        <v>1</v>
      </c>
      <c r="X304" s="285">
        <v>1</v>
      </c>
      <c r="Y304" s="285"/>
      <c r="Z304" s="285"/>
      <c r="AA304" s="285"/>
      <c r="AB304" s="285"/>
      <c r="AC304" s="285"/>
      <c r="AD304" s="285"/>
      <c r="AE304" s="285">
        <v>1</v>
      </c>
      <c r="AF304" s="285"/>
      <c r="AG304" s="285"/>
      <c r="AH304" s="286"/>
      <c r="AI304" s="286"/>
      <c r="AJ304" s="286"/>
      <c r="AK304" s="286"/>
      <c r="AL304" s="286">
        <v>3</v>
      </c>
      <c r="AM304" s="286"/>
      <c r="AN304" s="286"/>
      <c r="AO304" s="286"/>
      <c r="AP304" s="286">
        <v>5</v>
      </c>
      <c r="AQ304" s="286"/>
      <c r="AR304" s="286"/>
      <c r="AS304" s="286"/>
      <c r="AT304" s="286"/>
      <c r="AU304" s="286"/>
      <c r="AV304" s="286"/>
      <c r="AW304" s="286">
        <v>1</v>
      </c>
      <c r="AX304" s="286"/>
      <c r="AY304" s="286"/>
      <c r="AZ304" s="286"/>
      <c r="BA304" s="286"/>
      <c r="BB304" s="286"/>
      <c r="BC304" s="286"/>
      <c r="BD304" s="286">
        <v>1</v>
      </c>
      <c r="BE304" s="286"/>
      <c r="BF304" s="286"/>
      <c r="BG304" s="286"/>
      <c r="BH304" s="286">
        <v>6</v>
      </c>
      <c r="BI304" s="286">
        <v>2</v>
      </c>
      <c r="BJ304" s="286"/>
      <c r="BK304" s="286"/>
      <c r="BL304" s="286"/>
      <c r="BM304" s="286"/>
      <c r="BN304" s="286"/>
      <c r="BO304" s="286"/>
      <c r="BP304" s="286"/>
      <c r="BQ304" s="286"/>
      <c r="BR304" s="286"/>
      <c r="BS304" s="286"/>
      <c r="BT304" s="286"/>
      <c r="BU304" s="286">
        <v>2</v>
      </c>
      <c r="BV304" s="286"/>
      <c r="BW304" s="286"/>
      <c r="BX304" s="286"/>
      <c r="BY304" s="286">
        <v>4</v>
      </c>
      <c r="BZ304" s="286"/>
      <c r="CA304" s="286"/>
      <c r="CB304" s="286">
        <v>1</v>
      </c>
      <c r="CC304" s="286"/>
      <c r="CD304" s="286"/>
      <c r="CE304" s="286"/>
      <c r="CF304" s="286"/>
      <c r="CG304" s="286"/>
      <c r="CH304" s="286"/>
      <c r="CI304" s="286"/>
      <c r="CJ304" s="286"/>
      <c r="CK304" s="286"/>
      <c r="CL304" s="286"/>
      <c r="CM304" s="143">
        <f t="shared" si="68"/>
        <v>0</v>
      </c>
      <c r="CN304" s="143">
        <f t="shared" si="69"/>
        <v>0</v>
      </c>
      <c r="CO304" s="143">
        <f t="shared" si="70"/>
        <v>0</v>
      </c>
      <c r="CP304" s="143">
        <f t="shared" si="70"/>
        <v>0</v>
      </c>
      <c r="CQ304" s="143">
        <f t="shared" si="71"/>
        <v>9</v>
      </c>
      <c r="CR304" s="143">
        <f t="shared" si="72"/>
        <v>0</v>
      </c>
      <c r="CS304" s="143">
        <f t="shared" si="73"/>
        <v>0</v>
      </c>
      <c r="CT304" s="143">
        <f t="shared" si="74"/>
        <v>1</v>
      </c>
      <c r="CU304" s="143">
        <f t="shared" si="75"/>
        <v>19</v>
      </c>
      <c r="CV304" s="143">
        <f t="shared" si="76"/>
        <v>0</v>
      </c>
      <c r="CW304" s="143">
        <f t="shared" si="77"/>
        <v>3</v>
      </c>
      <c r="CX304" s="143">
        <f t="shared" si="78"/>
        <v>0</v>
      </c>
      <c r="CY304" s="143">
        <f t="shared" si="78"/>
        <v>0</v>
      </c>
      <c r="CZ304" s="143">
        <f t="shared" si="79"/>
        <v>0</v>
      </c>
      <c r="DA304" s="143">
        <f t="shared" si="80"/>
        <v>0</v>
      </c>
      <c r="DB304" s="143">
        <f t="shared" si="81"/>
        <v>0</v>
      </c>
      <c r="DC304" s="143">
        <f t="shared" si="82"/>
        <v>2</v>
      </c>
      <c r="DD304" s="143">
        <f t="shared" si="83"/>
        <v>0</v>
      </c>
      <c r="DE304" s="201">
        <f t="shared" si="84"/>
        <v>0</v>
      </c>
    </row>
    <row r="305" spans="1:109" x14ac:dyDescent="0.3">
      <c r="A305" s="19" t="s">
        <v>658</v>
      </c>
      <c r="B305" s="16" t="s">
        <v>712</v>
      </c>
      <c r="C305" s="283"/>
      <c r="D305" s="284"/>
      <c r="E305" s="284">
        <v>2</v>
      </c>
      <c r="F305" s="284">
        <v>6</v>
      </c>
      <c r="G305" s="284"/>
      <c r="H305" s="284"/>
      <c r="I305" s="284">
        <v>4</v>
      </c>
      <c r="J305" s="284"/>
      <c r="K305" s="284">
        <v>1</v>
      </c>
      <c r="L305" s="284"/>
      <c r="M305" s="284"/>
      <c r="N305" s="284"/>
      <c r="O305" s="284"/>
      <c r="P305" s="285"/>
      <c r="Q305" s="285"/>
      <c r="R305" s="285"/>
      <c r="S305" s="285">
        <v>1</v>
      </c>
      <c r="T305" s="285">
        <v>2</v>
      </c>
      <c r="U305" s="285"/>
      <c r="V305" s="285"/>
      <c r="W305" s="285">
        <v>4</v>
      </c>
      <c r="X305" s="285">
        <v>3</v>
      </c>
      <c r="Y305" s="285"/>
      <c r="Z305" s="285"/>
      <c r="AA305" s="285"/>
      <c r="AB305" s="285"/>
      <c r="AC305" s="285"/>
      <c r="AD305" s="285"/>
      <c r="AE305" s="285">
        <v>2</v>
      </c>
      <c r="AF305" s="285"/>
      <c r="AG305" s="285"/>
      <c r="AH305" s="286"/>
      <c r="AI305" s="286"/>
      <c r="AJ305" s="286"/>
      <c r="AK305" s="286">
        <v>1</v>
      </c>
      <c r="AL305" s="286">
        <v>24</v>
      </c>
      <c r="AM305" s="286"/>
      <c r="AN305" s="286">
        <v>3</v>
      </c>
      <c r="AO305" s="286"/>
      <c r="AP305" s="286">
        <v>8</v>
      </c>
      <c r="AQ305" s="286"/>
      <c r="AR305" s="286"/>
      <c r="AS305" s="286"/>
      <c r="AT305" s="286">
        <v>7</v>
      </c>
      <c r="AU305" s="286"/>
      <c r="AV305" s="286"/>
      <c r="AW305" s="286">
        <v>2</v>
      </c>
      <c r="AX305" s="286"/>
      <c r="AY305" s="286"/>
      <c r="AZ305" s="286"/>
      <c r="BA305" s="286"/>
      <c r="BB305" s="286"/>
      <c r="BC305" s="286">
        <v>1</v>
      </c>
      <c r="BD305" s="286">
        <v>24</v>
      </c>
      <c r="BE305" s="286"/>
      <c r="BF305" s="286">
        <v>17</v>
      </c>
      <c r="BG305" s="286">
        <v>42</v>
      </c>
      <c r="BH305" s="286">
        <v>8</v>
      </c>
      <c r="BI305" s="286">
        <v>15</v>
      </c>
      <c r="BJ305" s="286"/>
      <c r="BK305" s="286"/>
      <c r="BL305" s="286">
        <v>6</v>
      </c>
      <c r="BM305" s="286"/>
      <c r="BN305" s="286">
        <v>26</v>
      </c>
      <c r="BO305" s="286"/>
      <c r="BP305" s="286"/>
      <c r="BQ305" s="286"/>
      <c r="BR305" s="286"/>
      <c r="BS305" s="286"/>
      <c r="BT305" s="286"/>
      <c r="BU305" s="286">
        <v>25</v>
      </c>
      <c r="BV305" s="286"/>
      <c r="BW305" s="286">
        <v>27</v>
      </c>
      <c r="BX305" s="286">
        <v>59</v>
      </c>
      <c r="BY305" s="286">
        <v>30</v>
      </c>
      <c r="BZ305" s="286"/>
      <c r="CA305" s="286">
        <v>18</v>
      </c>
      <c r="CB305" s="286">
        <v>1</v>
      </c>
      <c r="CC305" s="286"/>
      <c r="CD305" s="286">
        <v>7</v>
      </c>
      <c r="CE305" s="286"/>
      <c r="CF305" s="286"/>
      <c r="CG305" s="286"/>
      <c r="CH305" s="286">
        <v>2</v>
      </c>
      <c r="CI305" s="286"/>
      <c r="CJ305" s="286"/>
      <c r="CK305" s="286"/>
      <c r="CL305" s="286"/>
      <c r="CM305" s="143">
        <f t="shared" si="68"/>
        <v>0</v>
      </c>
      <c r="CN305" s="143">
        <f t="shared" si="69"/>
        <v>0</v>
      </c>
      <c r="CO305" s="143">
        <f t="shared" si="70"/>
        <v>0</v>
      </c>
      <c r="CP305" s="143">
        <f t="shared" si="70"/>
        <v>5</v>
      </c>
      <c r="CQ305" s="143">
        <f t="shared" si="71"/>
        <v>81</v>
      </c>
      <c r="CR305" s="143">
        <f t="shared" si="72"/>
        <v>0</v>
      </c>
      <c r="CS305" s="143">
        <f t="shared" si="73"/>
        <v>47</v>
      </c>
      <c r="CT305" s="143">
        <f t="shared" si="74"/>
        <v>46</v>
      </c>
      <c r="CU305" s="143">
        <f t="shared" si="75"/>
        <v>53</v>
      </c>
      <c r="CV305" s="143">
        <f t="shared" si="76"/>
        <v>0</v>
      </c>
      <c r="CW305" s="143">
        <f t="shared" si="77"/>
        <v>34</v>
      </c>
      <c r="CX305" s="143">
        <f t="shared" si="78"/>
        <v>0</v>
      </c>
      <c r="CY305" s="143">
        <f t="shared" si="78"/>
        <v>0</v>
      </c>
      <c r="CZ305" s="143">
        <f t="shared" si="79"/>
        <v>20</v>
      </c>
      <c r="DA305" s="143">
        <f t="shared" si="80"/>
        <v>0</v>
      </c>
      <c r="DB305" s="143">
        <f t="shared" si="81"/>
        <v>0</v>
      </c>
      <c r="DC305" s="143">
        <f t="shared" si="82"/>
        <v>32</v>
      </c>
      <c r="DD305" s="143">
        <f t="shared" si="83"/>
        <v>0</v>
      </c>
      <c r="DE305" s="201">
        <f t="shared" si="84"/>
        <v>0</v>
      </c>
    </row>
    <row r="306" spans="1:109" x14ac:dyDescent="0.3">
      <c r="A306" s="19" t="s">
        <v>658</v>
      </c>
      <c r="B306" s="16" t="s">
        <v>716</v>
      </c>
      <c r="C306" s="283">
        <v>33</v>
      </c>
      <c r="D306" s="284"/>
      <c r="E306" s="284"/>
      <c r="F306" s="284">
        <v>10</v>
      </c>
      <c r="G306" s="284">
        <v>3</v>
      </c>
      <c r="H306" s="284">
        <v>1</v>
      </c>
      <c r="I306" s="284">
        <v>31</v>
      </c>
      <c r="J306" s="284"/>
      <c r="K306" s="284">
        <v>7</v>
      </c>
      <c r="L306" s="284">
        <v>6</v>
      </c>
      <c r="M306" s="284"/>
      <c r="N306" s="284"/>
      <c r="O306" s="284">
        <v>17</v>
      </c>
      <c r="P306" s="285"/>
      <c r="Q306" s="285"/>
      <c r="R306" s="285"/>
      <c r="S306" s="285"/>
      <c r="T306" s="285">
        <v>14</v>
      </c>
      <c r="U306" s="285"/>
      <c r="V306" s="285">
        <v>1</v>
      </c>
      <c r="W306" s="285">
        <v>1</v>
      </c>
      <c r="X306" s="285">
        <v>1</v>
      </c>
      <c r="Y306" s="285"/>
      <c r="Z306" s="285"/>
      <c r="AA306" s="285"/>
      <c r="AB306" s="285"/>
      <c r="AC306" s="285"/>
      <c r="AD306" s="285"/>
      <c r="AE306" s="285">
        <v>1</v>
      </c>
      <c r="AF306" s="285"/>
      <c r="AG306" s="285">
        <v>2</v>
      </c>
      <c r="AH306" s="286"/>
      <c r="AI306" s="286"/>
      <c r="AJ306" s="286"/>
      <c r="AK306" s="286"/>
      <c r="AL306" s="286">
        <v>11</v>
      </c>
      <c r="AM306" s="286"/>
      <c r="AN306" s="286"/>
      <c r="AO306" s="286"/>
      <c r="AP306" s="286">
        <v>2</v>
      </c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>
        <v>1</v>
      </c>
      <c r="BA306" s="286"/>
      <c r="BB306" s="286"/>
      <c r="BC306" s="286"/>
      <c r="BD306" s="286">
        <v>11</v>
      </c>
      <c r="BE306" s="286"/>
      <c r="BF306" s="286"/>
      <c r="BG306" s="286"/>
      <c r="BH306" s="286">
        <v>5</v>
      </c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286">
        <v>1</v>
      </c>
      <c r="BV306" s="286"/>
      <c r="BW306" s="286"/>
      <c r="BX306" s="286"/>
      <c r="BY306" s="286">
        <v>15</v>
      </c>
      <c r="BZ306" s="286"/>
      <c r="CA306" s="286"/>
      <c r="CB306" s="286"/>
      <c r="CC306" s="286"/>
      <c r="CD306" s="286"/>
      <c r="CE306" s="286"/>
      <c r="CF306" s="286"/>
      <c r="CG306" s="286"/>
      <c r="CH306" s="286"/>
      <c r="CI306" s="286"/>
      <c r="CJ306" s="286"/>
      <c r="CK306" s="286"/>
      <c r="CL306" s="286"/>
      <c r="CM306" s="143">
        <f t="shared" si="68"/>
        <v>34</v>
      </c>
      <c r="CN306" s="143">
        <f t="shared" si="69"/>
        <v>0</v>
      </c>
      <c r="CO306" s="143">
        <f t="shared" si="70"/>
        <v>0</v>
      </c>
      <c r="CP306" s="143">
        <f t="shared" si="70"/>
        <v>0</v>
      </c>
      <c r="CQ306" s="143">
        <f t="shared" si="71"/>
        <v>47</v>
      </c>
      <c r="CR306" s="143">
        <f t="shared" si="72"/>
        <v>3</v>
      </c>
      <c r="CS306" s="143">
        <f t="shared" si="73"/>
        <v>2</v>
      </c>
      <c r="CT306" s="143">
        <f t="shared" si="74"/>
        <v>1</v>
      </c>
      <c r="CU306" s="143">
        <f t="shared" si="75"/>
        <v>54</v>
      </c>
      <c r="CV306" s="143">
        <f t="shared" si="76"/>
        <v>0</v>
      </c>
      <c r="CW306" s="143">
        <f t="shared" si="77"/>
        <v>7</v>
      </c>
      <c r="CX306" s="143">
        <f t="shared" si="78"/>
        <v>0</v>
      </c>
      <c r="CY306" s="143">
        <f t="shared" si="78"/>
        <v>0</v>
      </c>
      <c r="CZ306" s="143">
        <f t="shared" si="79"/>
        <v>6</v>
      </c>
      <c r="DA306" s="143">
        <f t="shared" si="80"/>
        <v>0</v>
      </c>
      <c r="DB306" s="143">
        <f t="shared" si="81"/>
        <v>0</v>
      </c>
      <c r="DC306" s="143">
        <f t="shared" si="82"/>
        <v>1</v>
      </c>
      <c r="DD306" s="143">
        <f t="shared" si="83"/>
        <v>0</v>
      </c>
      <c r="DE306" s="201">
        <f t="shared" si="84"/>
        <v>19</v>
      </c>
    </row>
    <row r="307" spans="1:109" x14ac:dyDescent="0.3">
      <c r="A307" s="19" t="s">
        <v>658</v>
      </c>
      <c r="B307" s="16" t="s">
        <v>718</v>
      </c>
      <c r="C307" s="283"/>
      <c r="D307" s="284"/>
      <c r="E307" s="284"/>
      <c r="F307" s="284"/>
      <c r="G307" s="284"/>
      <c r="H307" s="284"/>
      <c r="I307" s="284"/>
      <c r="J307" s="284"/>
      <c r="K307" s="284">
        <v>1</v>
      </c>
      <c r="L307" s="284"/>
      <c r="M307" s="284"/>
      <c r="N307" s="284"/>
      <c r="O307" s="284"/>
      <c r="P307" s="285"/>
      <c r="Q307" s="285"/>
      <c r="R307" s="285"/>
      <c r="S307" s="285"/>
      <c r="T307" s="285"/>
      <c r="U307" s="285"/>
      <c r="V307" s="285"/>
      <c r="W307" s="285">
        <v>1</v>
      </c>
      <c r="X307" s="285"/>
      <c r="Y307" s="285"/>
      <c r="Z307" s="285"/>
      <c r="AA307" s="285"/>
      <c r="AB307" s="285"/>
      <c r="AC307" s="285"/>
      <c r="AD307" s="285"/>
      <c r="AE307" s="285">
        <v>1</v>
      </c>
      <c r="AF307" s="285"/>
      <c r="AG307" s="285"/>
      <c r="AH307" s="286"/>
      <c r="AI307" s="286"/>
      <c r="AJ307" s="286"/>
      <c r="AK307" s="286"/>
      <c r="AL307" s="286">
        <v>1</v>
      </c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286"/>
      <c r="BD307" s="286">
        <v>1</v>
      </c>
      <c r="BE307" s="286"/>
      <c r="BF307" s="286"/>
      <c r="BG307" s="286"/>
      <c r="BH307" s="286">
        <v>1</v>
      </c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286">
        <v>1</v>
      </c>
      <c r="BV307" s="286"/>
      <c r="BW307" s="286"/>
      <c r="BX307" s="286"/>
      <c r="BY307" s="286">
        <v>9</v>
      </c>
      <c r="BZ307" s="286"/>
      <c r="CA307" s="286"/>
      <c r="CB307" s="286"/>
      <c r="CC307" s="286"/>
      <c r="CD307" s="286"/>
      <c r="CE307" s="286"/>
      <c r="CF307" s="286"/>
      <c r="CG307" s="286"/>
      <c r="CH307" s="286"/>
      <c r="CI307" s="286"/>
      <c r="CJ307" s="286"/>
      <c r="CK307" s="286"/>
      <c r="CL307" s="286"/>
      <c r="CM307" s="143">
        <f t="shared" si="68"/>
        <v>0</v>
      </c>
      <c r="CN307" s="143">
        <f t="shared" si="69"/>
        <v>0</v>
      </c>
      <c r="CO307" s="143">
        <f t="shared" si="70"/>
        <v>0</v>
      </c>
      <c r="CP307" s="143">
        <f t="shared" si="70"/>
        <v>0</v>
      </c>
      <c r="CQ307" s="143">
        <f t="shared" si="71"/>
        <v>3</v>
      </c>
      <c r="CR307" s="143">
        <f t="shared" si="72"/>
        <v>0</v>
      </c>
      <c r="CS307" s="143">
        <f t="shared" si="73"/>
        <v>0</v>
      </c>
      <c r="CT307" s="143">
        <f t="shared" si="74"/>
        <v>1</v>
      </c>
      <c r="CU307" s="143">
        <f t="shared" si="75"/>
        <v>10</v>
      </c>
      <c r="CV307" s="143">
        <f t="shared" si="76"/>
        <v>0</v>
      </c>
      <c r="CW307" s="143">
        <f t="shared" si="77"/>
        <v>1</v>
      </c>
      <c r="CX307" s="143">
        <f t="shared" si="78"/>
        <v>0</v>
      </c>
      <c r="CY307" s="143">
        <f t="shared" si="78"/>
        <v>0</v>
      </c>
      <c r="CZ307" s="143">
        <f t="shared" si="79"/>
        <v>0</v>
      </c>
      <c r="DA307" s="143">
        <f t="shared" si="80"/>
        <v>0</v>
      </c>
      <c r="DB307" s="143">
        <f t="shared" si="81"/>
        <v>0</v>
      </c>
      <c r="DC307" s="143">
        <f t="shared" si="82"/>
        <v>1</v>
      </c>
      <c r="DD307" s="143">
        <f t="shared" si="83"/>
        <v>0</v>
      </c>
      <c r="DE307" s="201">
        <f t="shared" si="84"/>
        <v>0</v>
      </c>
    </row>
    <row r="308" spans="1:109" x14ac:dyDescent="0.3">
      <c r="A308" s="19" t="s">
        <v>658</v>
      </c>
      <c r="B308" s="16" t="s">
        <v>722</v>
      </c>
      <c r="C308" s="283"/>
      <c r="D308" s="284"/>
      <c r="E308" s="284"/>
      <c r="F308" s="284"/>
      <c r="G308" s="284"/>
      <c r="H308" s="284"/>
      <c r="I308" s="284"/>
      <c r="J308" s="284"/>
      <c r="K308" s="284">
        <v>1</v>
      </c>
      <c r="L308" s="284"/>
      <c r="M308" s="284"/>
      <c r="N308" s="284"/>
      <c r="O308" s="284"/>
      <c r="P308" s="285"/>
      <c r="Q308" s="285"/>
      <c r="R308" s="285"/>
      <c r="S308" s="285"/>
      <c r="T308" s="285"/>
      <c r="U308" s="285"/>
      <c r="V308" s="285"/>
      <c r="W308" s="285">
        <v>1</v>
      </c>
      <c r="X308" s="285"/>
      <c r="Y308" s="285"/>
      <c r="Z308" s="285"/>
      <c r="AA308" s="285"/>
      <c r="AB308" s="285"/>
      <c r="AC308" s="285"/>
      <c r="AD308" s="285"/>
      <c r="AE308" s="285">
        <v>1</v>
      </c>
      <c r="AF308" s="285"/>
      <c r="AG308" s="285"/>
      <c r="AH308" s="286"/>
      <c r="AI308" s="286"/>
      <c r="AJ308" s="286"/>
      <c r="AK308" s="286"/>
      <c r="AL308" s="286">
        <v>1</v>
      </c>
      <c r="AM308" s="286"/>
      <c r="AN308" s="286"/>
      <c r="AO308" s="286"/>
      <c r="AP308" s="286"/>
      <c r="AQ308" s="286"/>
      <c r="AR308" s="286"/>
      <c r="AS308" s="286"/>
      <c r="AT308" s="286"/>
      <c r="AU308" s="286"/>
      <c r="AV308" s="286"/>
      <c r="AW308" s="286"/>
      <c r="AX308" s="286"/>
      <c r="AY308" s="286"/>
      <c r="AZ308" s="286"/>
      <c r="BA308" s="286"/>
      <c r="BB308" s="286"/>
      <c r="BC308" s="286"/>
      <c r="BD308" s="286">
        <v>3</v>
      </c>
      <c r="BE308" s="286"/>
      <c r="BF308" s="286">
        <v>1</v>
      </c>
      <c r="BG308" s="286"/>
      <c r="BH308" s="286">
        <v>1</v>
      </c>
      <c r="BI308" s="286"/>
      <c r="BJ308" s="286"/>
      <c r="BK308" s="286"/>
      <c r="BL308" s="286"/>
      <c r="BM308" s="286"/>
      <c r="BN308" s="286"/>
      <c r="BO308" s="286"/>
      <c r="BP308" s="286"/>
      <c r="BQ308" s="286"/>
      <c r="BR308" s="286"/>
      <c r="BS308" s="286"/>
      <c r="BT308" s="286"/>
      <c r="BU308" s="286">
        <v>3</v>
      </c>
      <c r="BV308" s="286"/>
      <c r="BW308" s="286">
        <v>1</v>
      </c>
      <c r="BX308" s="286"/>
      <c r="BY308" s="286">
        <v>9</v>
      </c>
      <c r="BZ308" s="286"/>
      <c r="CA308" s="286"/>
      <c r="CB308" s="286"/>
      <c r="CC308" s="286"/>
      <c r="CD308" s="286"/>
      <c r="CE308" s="286"/>
      <c r="CF308" s="286"/>
      <c r="CG308" s="286"/>
      <c r="CH308" s="286"/>
      <c r="CI308" s="286"/>
      <c r="CJ308" s="286"/>
      <c r="CK308" s="286"/>
      <c r="CL308" s="286"/>
      <c r="CM308" s="143">
        <f t="shared" si="68"/>
        <v>0</v>
      </c>
      <c r="CN308" s="143">
        <f t="shared" si="69"/>
        <v>0</v>
      </c>
      <c r="CO308" s="143">
        <f t="shared" si="70"/>
        <v>0</v>
      </c>
      <c r="CP308" s="143">
        <f t="shared" si="70"/>
        <v>0</v>
      </c>
      <c r="CQ308" s="143">
        <f t="shared" si="71"/>
        <v>7</v>
      </c>
      <c r="CR308" s="143">
        <f t="shared" si="72"/>
        <v>0</v>
      </c>
      <c r="CS308" s="143">
        <f t="shared" si="73"/>
        <v>2</v>
      </c>
      <c r="CT308" s="143">
        <f t="shared" si="74"/>
        <v>1</v>
      </c>
      <c r="CU308" s="143">
        <f t="shared" si="75"/>
        <v>10</v>
      </c>
      <c r="CV308" s="143">
        <f t="shared" si="76"/>
        <v>0</v>
      </c>
      <c r="CW308" s="143">
        <f t="shared" si="77"/>
        <v>1</v>
      </c>
      <c r="CX308" s="143">
        <f t="shared" si="78"/>
        <v>0</v>
      </c>
      <c r="CY308" s="143">
        <f t="shared" si="78"/>
        <v>0</v>
      </c>
      <c r="CZ308" s="143">
        <f t="shared" si="79"/>
        <v>0</v>
      </c>
      <c r="DA308" s="143">
        <f t="shared" si="80"/>
        <v>0</v>
      </c>
      <c r="DB308" s="143">
        <f t="shared" si="81"/>
        <v>0</v>
      </c>
      <c r="DC308" s="143">
        <f t="shared" si="82"/>
        <v>1</v>
      </c>
      <c r="DD308" s="143">
        <f t="shared" si="83"/>
        <v>0</v>
      </c>
      <c r="DE308" s="201">
        <f t="shared" si="84"/>
        <v>0</v>
      </c>
    </row>
    <row r="309" spans="1:109" x14ac:dyDescent="0.3">
      <c r="A309" s="19" t="s">
        <v>658</v>
      </c>
      <c r="B309" s="16" t="s">
        <v>724</v>
      </c>
      <c r="C309" s="283"/>
      <c r="D309" s="284"/>
      <c r="E309" s="284"/>
      <c r="F309" s="284"/>
      <c r="G309" s="284"/>
      <c r="H309" s="284"/>
      <c r="I309" s="284">
        <v>1</v>
      </c>
      <c r="J309" s="284"/>
      <c r="K309" s="284">
        <v>1</v>
      </c>
      <c r="L309" s="284"/>
      <c r="M309" s="284"/>
      <c r="N309" s="284"/>
      <c r="O309" s="284"/>
      <c r="P309" s="285"/>
      <c r="Q309" s="285"/>
      <c r="R309" s="285"/>
      <c r="S309" s="285"/>
      <c r="T309" s="285"/>
      <c r="U309" s="285"/>
      <c r="V309" s="285"/>
      <c r="W309" s="285">
        <v>1</v>
      </c>
      <c r="X309" s="285"/>
      <c r="Y309" s="285"/>
      <c r="Z309" s="285"/>
      <c r="AA309" s="285"/>
      <c r="AB309" s="285"/>
      <c r="AC309" s="285"/>
      <c r="AD309" s="285"/>
      <c r="AE309" s="285">
        <v>1</v>
      </c>
      <c r="AF309" s="285"/>
      <c r="AG309" s="285"/>
      <c r="AH309" s="286"/>
      <c r="AI309" s="286"/>
      <c r="AJ309" s="286"/>
      <c r="AK309" s="286"/>
      <c r="AL309" s="286">
        <v>1</v>
      </c>
      <c r="AM309" s="286"/>
      <c r="AN309" s="286"/>
      <c r="AO309" s="286"/>
      <c r="AP309" s="286">
        <v>1</v>
      </c>
      <c r="AQ309" s="286"/>
      <c r="AR309" s="286"/>
      <c r="AS309" s="286"/>
      <c r="AT309" s="286"/>
      <c r="AU309" s="286"/>
      <c r="AV309" s="286"/>
      <c r="AW309" s="286"/>
      <c r="AX309" s="286"/>
      <c r="AY309" s="286">
        <v>3</v>
      </c>
      <c r="AZ309" s="286"/>
      <c r="BA309" s="286"/>
      <c r="BB309" s="286"/>
      <c r="BC309" s="286"/>
      <c r="BD309" s="286">
        <v>1</v>
      </c>
      <c r="BE309" s="286"/>
      <c r="BF309" s="286"/>
      <c r="BG309" s="286"/>
      <c r="BH309" s="286">
        <v>2</v>
      </c>
      <c r="BI309" s="286"/>
      <c r="BJ309" s="286"/>
      <c r="BK309" s="286"/>
      <c r="BL309" s="286"/>
      <c r="BM309" s="286"/>
      <c r="BN309" s="286"/>
      <c r="BO309" s="286"/>
      <c r="BP309" s="286">
        <v>3</v>
      </c>
      <c r="BQ309" s="286"/>
      <c r="BR309" s="286"/>
      <c r="BS309" s="286"/>
      <c r="BT309" s="286"/>
      <c r="BU309" s="286">
        <v>1</v>
      </c>
      <c r="BV309" s="286"/>
      <c r="BW309" s="286"/>
      <c r="BX309" s="286"/>
      <c r="BY309" s="286">
        <v>11</v>
      </c>
      <c r="BZ309" s="286"/>
      <c r="CA309" s="286"/>
      <c r="CB309" s="286"/>
      <c r="CC309" s="286"/>
      <c r="CD309" s="286"/>
      <c r="CE309" s="286"/>
      <c r="CF309" s="286"/>
      <c r="CG309" s="286"/>
      <c r="CH309" s="286"/>
      <c r="CI309" s="286"/>
      <c r="CJ309" s="286"/>
      <c r="CK309" s="286"/>
      <c r="CL309" s="286">
        <v>3</v>
      </c>
      <c r="CM309" s="143">
        <f t="shared" si="68"/>
        <v>0</v>
      </c>
      <c r="CN309" s="143">
        <f t="shared" si="69"/>
        <v>0</v>
      </c>
      <c r="CO309" s="143">
        <f t="shared" si="70"/>
        <v>0</v>
      </c>
      <c r="CP309" s="143">
        <f t="shared" si="70"/>
        <v>0</v>
      </c>
      <c r="CQ309" s="143">
        <f t="shared" si="71"/>
        <v>3</v>
      </c>
      <c r="CR309" s="143">
        <f t="shared" si="72"/>
        <v>0</v>
      </c>
      <c r="CS309" s="143">
        <f t="shared" si="73"/>
        <v>0</v>
      </c>
      <c r="CT309" s="143">
        <f t="shared" si="74"/>
        <v>1</v>
      </c>
      <c r="CU309" s="143">
        <f t="shared" si="75"/>
        <v>15</v>
      </c>
      <c r="CV309" s="143">
        <f t="shared" si="76"/>
        <v>0</v>
      </c>
      <c r="CW309" s="143">
        <f t="shared" si="77"/>
        <v>1</v>
      </c>
      <c r="CX309" s="143">
        <f t="shared" si="78"/>
        <v>0</v>
      </c>
      <c r="CY309" s="143">
        <f t="shared" si="78"/>
        <v>0</v>
      </c>
      <c r="CZ309" s="143">
        <f t="shared" si="79"/>
        <v>0</v>
      </c>
      <c r="DA309" s="143">
        <f t="shared" si="80"/>
        <v>0</v>
      </c>
      <c r="DB309" s="143">
        <f t="shared" si="81"/>
        <v>0</v>
      </c>
      <c r="DC309" s="143">
        <f t="shared" si="82"/>
        <v>1</v>
      </c>
      <c r="DD309" s="143">
        <f t="shared" si="83"/>
        <v>0</v>
      </c>
      <c r="DE309" s="201">
        <f t="shared" si="84"/>
        <v>9</v>
      </c>
    </row>
    <row r="310" spans="1:109" x14ac:dyDescent="0.3">
      <c r="A310" s="19" t="s">
        <v>658</v>
      </c>
      <c r="B310" s="16" t="s">
        <v>728</v>
      </c>
      <c r="C310" s="283">
        <v>99</v>
      </c>
      <c r="D310" s="284"/>
      <c r="E310" s="284"/>
      <c r="F310" s="284">
        <v>28</v>
      </c>
      <c r="G310" s="284">
        <v>9</v>
      </c>
      <c r="H310" s="284">
        <v>2</v>
      </c>
      <c r="I310" s="284">
        <v>123</v>
      </c>
      <c r="J310" s="284"/>
      <c r="K310" s="284">
        <v>19</v>
      </c>
      <c r="L310" s="284">
        <v>18</v>
      </c>
      <c r="M310" s="284">
        <v>1</v>
      </c>
      <c r="N310" s="284"/>
      <c r="O310" s="284">
        <v>47</v>
      </c>
      <c r="P310" s="285"/>
      <c r="Q310" s="285">
        <v>1</v>
      </c>
      <c r="R310" s="285"/>
      <c r="S310" s="285"/>
      <c r="T310" s="285">
        <v>34</v>
      </c>
      <c r="U310" s="285"/>
      <c r="V310" s="285">
        <v>2</v>
      </c>
      <c r="W310" s="285">
        <v>11</v>
      </c>
      <c r="X310" s="285">
        <v>99</v>
      </c>
      <c r="Y310" s="285"/>
      <c r="Z310" s="285"/>
      <c r="AA310" s="285"/>
      <c r="AB310" s="285">
        <v>1</v>
      </c>
      <c r="AC310" s="285"/>
      <c r="AD310" s="285"/>
      <c r="AE310" s="285">
        <v>13</v>
      </c>
      <c r="AF310" s="285"/>
      <c r="AG310" s="285">
        <v>13</v>
      </c>
      <c r="AH310" s="286"/>
      <c r="AI310" s="286">
        <v>4</v>
      </c>
      <c r="AJ310" s="286">
        <v>2</v>
      </c>
      <c r="AK310" s="286"/>
      <c r="AL310" s="286">
        <v>69</v>
      </c>
      <c r="AM310" s="286"/>
      <c r="AN310" s="286">
        <v>13</v>
      </c>
      <c r="AO310" s="286">
        <v>11</v>
      </c>
      <c r="AP310" s="286">
        <v>105</v>
      </c>
      <c r="AQ310" s="286"/>
      <c r="AR310" s="286"/>
      <c r="AS310" s="286">
        <v>4</v>
      </c>
      <c r="AT310" s="286"/>
      <c r="AU310" s="286"/>
      <c r="AV310" s="286"/>
      <c r="AW310" s="286">
        <v>10</v>
      </c>
      <c r="AX310" s="286"/>
      <c r="AY310" s="286">
        <v>6</v>
      </c>
      <c r="AZ310" s="286"/>
      <c r="BA310" s="286">
        <v>4</v>
      </c>
      <c r="BB310" s="286">
        <v>2</v>
      </c>
      <c r="BC310" s="286"/>
      <c r="BD310" s="286">
        <v>29</v>
      </c>
      <c r="BE310" s="286"/>
      <c r="BF310" s="286">
        <v>6</v>
      </c>
      <c r="BG310" s="286">
        <v>11</v>
      </c>
      <c r="BH310" s="286">
        <v>139</v>
      </c>
      <c r="BI310" s="286"/>
      <c r="BJ310" s="286">
        <v>2</v>
      </c>
      <c r="BK310" s="286">
        <v>2</v>
      </c>
      <c r="BL310" s="286"/>
      <c r="BM310" s="286"/>
      <c r="BN310" s="286">
        <v>20</v>
      </c>
      <c r="BO310" s="286"/>
      <c r="BP310" s="286">
        <v>7</v>
      </c>
      <c r="BQ310" s="286">
        <v>1</v>
      </c>
      <c r="BR310" s="286">
        <v>5</v>
      </c>
      <c r="BS310" s="286">
        <v>1</v>
      </c>
      <c r="BT310" s="286"/>
      <c r="BU310" s="286">
        <v>47</v>
      </c>
      <c r="BV310" s="286"/>
      <c r="BW310" s="286">
        <v>11</v>
      </c>
      <c r="BX310" s="286">
        <v>9</v>
      </c>
      <c r="BY310" s="286">
        <v>17</v>
      </c>
      <c r="BZ310" s="286"/>
      <c r="CA310" s="286">
        <v>1</v>
      </c>
      <c r="CB310" s="286">
        <v>15</v>
      </c>
      <c r="CC310" s="286">
        <v>3</v>
      </c>
      <c r="CD310" s="286"/>
      <c r="CE310" s="286"/>
      <c r="CF310" s="286"/>
      <c r="CG310" s="286"/>
      <c r="CH310" s="286">
        <v>5</v>
      </c>
      <c r="CI310" s="286">
        <v>13</v>
      </c>
      <c r="CJ310" s="286"/>
      <c r="CK310" s="286"/>
      <c r="CL310" s="286">
        <v>10</v>
      </c>
      <c r="CM310" s="143">
        <f t="shared" si="68"/>
        <v>100</v>
      </c>
      <c r="CN310" s="143">
        <f t="shared" si="69"/>
        <v>9</v>
      </c>
      <c r="CO310" s="143">
        <f t="shared" si="70"/>
        <v>5</v>
      </c>
      <c r="CP310" s="143">
        <f t="shared" si="70"/>
        <v>0</v>
      </c>
      <c r="CQ310" s="143">
        <f t="shared" si="71"/>
        <v>207</v>
      </c>
      <c r="CR310" s="143">
        <f t="shared" si="72"/>
        <v>9</v>
      </c>
      <c r="CS310" s="143">
        <f t="shared" si="73"/>
        <v>34</v>
      </c>
      <c r="CT310" s="143">
        <f t="shared" si="74"/>
        <v>33</v>
      </c>
      <c r="CU310" s="143">
        <f t="shared" si="75"/>
        <v>483</v>
      </c>
      <c r="CV310" s="143">
        <f t="shared" si="76"/>
        <v>0</v>
      </c>
      <c r="CW310" s="143">
        <f t="shared" si="77"/>
        <v>20</v>
      </c>
      <c r="CX310" s="143">
        <f t="shared" si="78"/>
        <v>2</v>
      </c>
      <c r="CY310" s="143">
        <f t="shared" si="78"/>
        <v>7</v>
      </c>
      <c r="CZ310" s="143">
        <f t="shared" si="79"/>
        <v>18</v>
      </c>
      <c r="DA310" s="143">
        <f t="shared" si="80"/>
        <v>0</v>
      </c>
      <c r="DB310" s="143">
        <f t="shared" si="81"/>
        <v>0</v>
      </c>
      <c r="DC310" s="143">
        <f t="shared" si="82"/>
        <v>49</v>
      </c>
      <c r="DD310" s="143">
        <f t="shared" si="83"/>
        <v>13</v>
      </c>
      <c r="DE310" s="201">
        <f t="shared" si="84"/>
        <v>83</v>
      </c>
    </row>
    <row r="311" spans="1:109" x14ac:dyDescent="0.3">
      <c r="A311" s="19" t="s">
        <v>658</v>
      </c>
      <c r="B311" s="16" t="s">
        <v>729</v>
      </c>
      <c r="C311" s="283">
        <v>2</v>
      </c>
      <c r="D311" s="284"/>
      <c r="E311" s="284"/>
      <c r="F311" s="284">
        <v>4</v>
      </c>
      <c r="G311" s="284"/>
      <c r="H311" s="284">
        <v>3</v>
      </c>
      <c r="I311" s="284">
        <v>16</v>
      </c>
      <c r="J311" s="284">
        <v>1</v>
      </c>
      <c r="K311" s="284">
        <v>1</v>
      </c>
      <c r="L311" s="284"/>
      <c r="M311" s="284">
        <v>3</v>
      </c>
      <c r="N311" s="284">
        <v>3</v>
      </c>
      <c r="O311" s="284">
        <v>2</v>
      </c>
      <c r="P311" s="285">
        <v>2</v>
      </c>
      <c r="Q311" s="285">
        <v>3</v>
      </c>
      <c r="R311" s="285"/>
      <c r="S311" s="285"/>
      <c r="T311" s="285">
        <v>4</v>
      </c>
      <c r="U311" s="285"/>
      <c r="V311" s="285">
        <v>2</v>
      </c>
      <c r="W311" s="285">
        <v>1</v>
      </c>
      <c r="X311" s="285">
        <v>21</v>
      </c>
      <c r="Y311" s="285">
        <v>1</v>
      </c>
      <c r="Z311" s="285"/>
      <c r="AA311" s="285">
        <v>1</v>
      </c>
      <c r="AB311" s="285">
        <v>6</v>
      </c>
      <c r="AC311" s="285">
        <v>4</v>
      </c>
      <c r="AD311" s="285"/>
      <c r="AE311" s="285">
        <v>20</v>
      </c>
      <c r="AF311" s="285">
        <v>4</v>
      </c>
      <c r="AG311" s="285">
        <v>32</v>
      </c>
      <c r="AH311" s="286">
        <v>4</v>
      </c>
      <c r="AI311" s="286">
        <v>5</v>
      </c>
      <c r="AJ311" s="286">
        <v>1</v>
      </c>
      <c r="AK311" s="286"/>
      <c r="AL311" s="286">
        <v>13</v>
      </c>
      <c r="AM311" s="286"/>
      <c r="AN311" s="286">
        <v>6</v>
      </c>
      <c r="AO311" s="286">
        <v>1</v>
      </c>
      <c r="AP311" s="286">
        <v>22</v>
      </c>
      <c r="AQ311" s="286"/>
      <c r="AR311" s="286"/>
      <c r="AS311" s="286">
        <v>5</v>
      </c>
      <c r="AT311" s="286">
        <v>26</v>
      </c>
      <c r="AU311" s="286"/>
      <c r="AV311" s="286"/>
      <c r="AW311" s="286">
        <v>19</v>
      </c>
      <c r="AX311" s="286">
        <v>2</v>
      </c>
      <c r="AY311" s="286">
        <v>60</v>
      </c>
      <c r="AZ311" s="286">
        <v>2</v>
      </c>
      <c r="BA311" s="286">
        <v>5</v>
      </c>
      <c r="BB311" s="286">
        <v>1</v>
      </c>
      <c r="BC311" s="286">
        <v>1</v>
      </c>
      <c r="BD311" s="286">
        <v>12</v>
      </c>
      <c r="BE311" s="286"/>
      <c r="BF311" s="286">
        <v>6</v>
      </c>
      <c r="BG311" s="286">
        <v>1</v>
      </c>
      <c r="BH311" s="286">
        <v>18</v>
      </c>
      <c r="BI311" s="286">
        <v>1</v>
      </c>
      <c r="BJ311" s="286">
        <v>3</v>
      </c>
      <c r="BK311" s="286">
        <v>4</v>
      </c>
      <c r="BL311" s="286">
        <v>6</v>
      </c>
      <c r="BM311" s="286"/>
      <c r="BN311" s="286">
        <v>22</v>
      </c>
      <c r="BO311" s="286">
        <v>3</v>
      </c>
      <c r="BP311" s="286">
        <v>27</v>
      </c>
      <c r="BQ311" s="286">
        <v>4</v>
      </c>
      <c r="BR311" s="286">
        <v>6</v>
      </c>
      <c r="BS311" s="286"/>
      <c r="BT311" s="286"/>
      <c r="BU311" s="286">
        <v>34</v>
      </c>
      <c r="BV311" s="286"/>
      <c r="BW311" s="286">
        <v>21</v>
      </c>
      <c r="BX311" s="286"/>
      <c r="BY311" s="286">
        <v>27</v>
      </c>
      <c r="BZ311" s="286">
        <v>2</v>
      </c>
      <c r="CA311" s="286">
        <v>10</v>
      </c>
      <c r="CB311" s="286">
        <v>22</v>
      </c>
      <c r="CC311" s="286">
        <v>4</v>
      </c>
      <c r="CD311" s="286">
        <v>32</v>
      </c>
      <c r="CE311" s="286"/>
      <c r="CF311" s="286"/>
      <c r="CG311" s="286"/>
      <c r="CH311" s="286">
        <v>52</v>
      </c>
      <c r="CI311" s="286">
        <v>16</v>
      </c>
      <c r="CJ311" s="286"/>
      <c r="CK311" s="286"/>
      <c r="CL311" s="286">
        <v>78</v>
      </c>
      <c r="CM311" s="143">
        <f t="shared" si="68"/>
        <v>14</v>
      </c>
      <c r="CN311" s="143">
        <f t="shared" si="69"/>
        <v>13</v>
      </c>
      <c r="CO311" s="143">
        <f t="shared" si="70"/>
        <v>2</v>
      </c>
      <c r="CP311" s="143">
        <f t="shared" si="70"/>
        <v>1</v>
      </c>
      <c r="CQ311" s="143">
        <f t="shared" si="71"/>
        <v>67</v>
      </c>
      <c r="CR311" s="143">
        <f t="shared" si="72"/>
        <v>0</v>
      </c>
      <c r="CS311" s="143">
        <f t="shared" si="73"/>
        <v>38</v>
      </c>
      <c r="CT311" s="143">
        <f t="shared" si="74"/>
        <v>3</v>
      </c>
      <c r="CU311" s="143">
        <f t="shared" si="75"/>
        <v>104</v>
      </c>
      <c r="CV311" s="143">
        <f t="shared" si="76"/>
        <v>2</v>
      </c>
      <c r="CW311" s="143">
        <f t="shared" si="77"/>
        <v>14</v>
      </c>
      <c r="CX311" s="143">
        <f t="shared" si="78"/>
        <v>4</v>
      </c>
      <c r="CY311" s="143">
        <f t="shared" si="78"/>
        <v>15</v>
      </c>
      <c r="CZ311" s="143">
        <f t="shared" si="79"/>
        <v>68</v>
      </c>
      <c r="DA311" s="143">
        <f t="shared" si="80"/>
        <v>0</v>
      </c>
      <c r="DB311" s="143">
        <f t="shared" si="81"/>
        <v>0</v>
      </c>
      <c r="DC311" s="143">
        <f t="shared" si="82"/>
        <v>116</v>
      </c>
      <c r="DD311" s="143">
        <f t="shared" si="83"/>
        <v>28</v>
      </c>
      <c r="DE311" s="201">
        <f t="shared" si="84"/>
        <v>199</v>
      </c>
    </row>
    <row r="312" spans="1:109" x14ac:dyDescent="0.3">
      <c r="A312" s="19" t="s">
        <v>658</v>
      </c>
      <c r="B312" s="16" t="s">
        <v>731</v>
      </c>
      <c r="C312" s="283">
        <v>112</v>
      </c>
      <c r="D312" s="284"/>
      <c r="E312" s="284"/>
      <c r="F312" s="284">
        <v>53</v>
      </c>
      <c r="G312" s="284">
        <v>8</v>
      </c>
      <c r="H312" s="284">
        <v>4</v>
      </c>
      <c r="I312" s="284">
        <v>157</v>
      </c>
      <c r="J312" s="284">
        <v>1</v>
      </c>
      <c r="K312" s="284">
        <v>33</v>
      </c>
      <c r="L312" s="284">
        <v>17</v>
      </c>
      <c r="M312" s="284"/>
      <c r="N312" s="284">
        <v>4</v>
      </c>
      <c r="O312" s="284">
        <v>56</v>
      </c>
      <c r="P312" s="285">
        <v>51</v>
      </c>
      <c r="Q312" s="285">
        <v>4</v>
      </c>
      <c r="R312" s="285"/>
      <c r="S312" s="285"/>
      <c r="T312" s="285">
        <v>43</v>
      </c>
      <c r="U312" s="285">
        <v>4</v>
      </c>
      <c r="V312" s="285">
        <v>2</v>
      </c>
      <c r="W312" s="285">
        <v>18</v>
      </c>
      <c r="X312" s="285">
        <v>129</v>
      </c>
      <c r="Y312" s="285">
        <v>1</v>
      </c>
      <c r="Z312" s="285">
        <v>63</v>
      </c>
      <c r="AA312" s="285">
        <v>20</v>
      </c>
      <c r="AB312" s="285">
        <v>14</v>
      </c>
      <c r="AC312" s="285">
        <v>1</v>
      </c>
      <c r="AD312" s="285">
        <v>6</v>
      </c>
      <c r="AE312" s="285">
        <v>45</v>
      </c>
      <c r="AF312" s="285">
        <v>5</v>
      </c>
      <c r="AG312" s="285">
        <v>87</v>
      </c>
      <c r="AH312" s="286">
        <v>102</v>
      </c>
      <c r="AI312" s="286">
        <v>9</v>
      </c>
      <c r="AJ312" s="286">
        <v>1</v>
      </c>
      <c r="AK312" s="286"/>
      <c r="AL312" s="286">
        <v>129</v>
      </c>
      <c r="AM312" s="286">
        <v>4</v>
      </c>
      <c r="AN312" s="286">
        <v>82</v>
      </c>
      <c r="AO312" s="286">
        <v>27</v>
      </c>
      <c r="AP312" s="286">
        <v>262</v>
      </c>
      <c r="AQ312" s="286">
        <v>79</v>
      </c>
      <c r="AR312" s="286">
        <v>40</v>
      </c>
      <c r="AS312" s="286">
        <v>16</v>
      </c>
      <c r="AT312" s="286">
        <v>18</v>
      </c>
      <c r="AU312" s="286"/>
      <c r="AV312" s="286">
        <v>1</v>
      </c>
      <c r="AW312" s="286">
        <v>56</v>
      </c>
      <c r="AX312" s="286">
        <v>6</v>
      </c>
      <c r="AY312" s="286">
        <v>94</v>
      </c>
      <c r="AZ312" s="286">
        <v>122</v>
      </c>
      <c r="BA312" s="286">
        <v>9</v>
      </c>
      <c r="BB312" s="286">
        <v>1</v>
      </c>
      <c r="BC312" s="286">
        <v>3</v>
      </c>
      <c r="BD312" s="286">
        <v>108</v>
      </c>
      <c r="BE312" s="286">
        <v>4</v>
      </c>
      <c r="BF312" s="286">
        <v>24</v>
      </c>
      <c r="BG312" s="286">
        <v>26</v>
      </c>
      <c r="BH312" s="286">
        <v>180</v>
      </c>
      <c r="BI312" s="286">
        <v>111</v>
      </c>
      <c r="BJ312" s="286">
        <v>44</v>
      </c>
      <c r="BK312" s="286">
        <v>16</v>
      </c>
      <c r="BL312" s="286">
        <v>15</v>
      </c>
      <c r="BM312" s="286"/>
      <c r="BN312" s="286">
        <v>103</v>
      </c>
      <c r="BO312" s="286">
        <v>6</v>
      </c>
      <c r="BP312" s="286">
        <v>99</v>
      </c>
      <c r="BQ312" s="286">
        <v>90</v>
      </c>
      <c r="BR312" s="286">
        <v>9</v>
      </c>
      <c r="BS312" s="286"/>
      <c r="BT312" s="286">
        <v>48</v>
      </c>
      <c r="BU312" s="286">
        <v>75</v>
      </c>
      <c r="BV312" s="286"/>
      <c r="BW312" s="286">
        <v>66</v>
      </c>
      <c r="BX312" s="286"/>
      <c r="BY312" s="286">
        <v>238</v>
      </c>
      <c r="BZ312" s="286"/>
      <c r="CA312" s="286">
        <v>63</v>
      </c>
      <c r="CB312" s="286">
        <v>30</v>
      </c>
      <c r="CC312" s="286">
        <v>6</v>
      </c>
      <c r="CD312" s="286">
        <v>31</v>
      </c>
      <c r="CE312" s="286"/>
      <c r="CF312" s="286"/>
      <c r="CG312" s="286"/>
      <c r="CH312" s="286">
        <v>6</v>
      </c>
      <c r="CI312" s="286">
        <v>26</v>
      </c>
      <c r="CJ312" s="286"/>
      <c r="CK312" s="286"/>
      <c r="CL312" s="286">
        <v>73</v>
      </c>
      <c r="CM312" s="143">
        <f t="shared" si="68"/>
        <v>477</v>
      </c>
      <c r="CN312" s="143">
        <f t="shared" si="69"/>
        <v>22</v>
      </c>
      <c r="CO312" s="143">
        <f t="shared" si="70"/>
        <v>2</v>
      </c>
      <c r="CP312" s="143">
        <f t="shared" si="70"/>
        <v>51</v>
      </c>
      <c r="CQ312" s="143">
        <f t="shared" si="71"/>
        <v>408</v>
      </c>
      <c r="CR312" s="143">
        <f t="shared" si="72"/>
        <v>20</v>
      </c>
      <c r="CS312" s="143">
        <f t="shared" si="73"/>
        <v>178</v>
      </c>
      <c r="CT312" s="143">
        <f t="shared" si="74"/>
        <v>71</v>
      </c>
      <c r="CU312" s="143">
        <f t="shared" si="75"/>
        <v>966</v>
      </c>
      <c r="CV312" s="143">
        <f t="shared" si="76"/>
        <v>2</v>
      </c>
      <c r="CW312" s="143">
        <f t="shared" si="77"/>
        <v>349</v>
      </c>
      <c r="CX312" s="143">
        <f t="shared" si="78"/>
        <v>104</v>
      </c>
      <c r="CY312" s="143">
        <f t="shared" si="78"/>
        <v>46</v>
      </c>
      <c r="CZ312" s="143">
        <f t="shared" si="79"/>
        <v>82</v>
      </c>
      <c r="DA312" s="143">
        <f t="shared" si="80"/>
        <v>6</v>
      </c>
      <c r="DB312" s="143">
        <f t="shared" si="81"/>
        <v>1</v>
      </c>
      <c r="DC312" s="143">
        <f t="shared" si="82"/>
        <v>210</v>
      </c>
      <c r="DD312" s="143">
        <f t="shared" si="83"/>
        <v>47</v>
      </c>
      <c r="DE312" s="201">
        <f t="shared" si="84"/>
        <v>409</v>
      </c>
    </row>
    <row r="313" spans="1:109" x14ac:dyDescent="0.3">
      <c r="A313" s="19" t="s">
        <v>658</v>
      </c>
      <c r="B313" s="16" t="s">
        <v>735</v>
      </c>
      <c r="C313" s="283">
        <v>721</v>
      </c>
      <c r="D313" s="284"/>
      <c r="E313" s="284">
        <v>10</v>
      </c>
      <c r="F313" s="284">
        <v>18</v>
      </c>
      <c r="G313" s="284"/>
      <c r="H313" s="284"/>
      <c r="I313" s="284">
        <v>307</v>
      </c>
      <c r="J313" s="284">
        <v>1</v>
      </c>
      <c r="K313" s="284">
        <v>213</v>
      </c>
      <c r="L313" s="284">
        <v>74</v>
      </c>
      <c r="M313" s="284"/>
      <c r="N313" s="284"/>
      <c r="O313" s="284">
        <v>182</v>
      </c>
      <c r="P313" s="285">
        <v>261</v>
      </c>
      <c r="Q313" s="285"/>
      <c r="R313" s="285"/>
      <c r="S313" s="285"/>
      <c r="T313" s="285">
        <v>4</v>
      </c>
      <c r="U313" s="285"/>
      <c r="V313" s="285"/>
      <c r="W313" s="285">
        <v>2</v>
      </c>
      <c r="X313" s="285">
        <v>246</v>
      </c>
      <c r="Y313" s="285">
        <v>1</v>
      </c>
      <c r="Z313" s="285">
        <v>142</v>
      </c>
      <c r="AA313" s="285"/>
      <c r="AB313" s="285"/>
      <c r="AC313" s="285">
        <v>74</v>
      </c>
      <c r="AD313" s="285"/>
      <c r="AE313" s="285">
        <v>1</v>
      </c>
      <c r="AF313" s="285"/>
      <c r="AG313" s="285"/>
      <c r="AH313" s="286">
        <v>246</v>
      </c>
      <c r="AI313" s="286"/>
      <c r="AJ313" s="286"/>
      <c r="AK313" s="286"/>
      <c r="AL313" s="286">
        <v>3</v>
      </c>
      <c r="AM313" s="286"/>
      <c r="AN313" s="286"/>
      <c r="AO313" s="286"/>
      <c r="AP313" s="286">
        <v>221</v>
      </c>
      <c r="AQ313" s="286">
        <v>148</v>
      </c>
      <c r="AR313" s="286"/>
      <c r="AS313" s="286"/>
      <c r="AT313" s="286">
        <v>70</v>
      </c>
      <c r="AU313" s="286"/>
      <c r="AV313" s="286"/>
      <c r="AW313" s="286"/>
      <c r="AX313" s="286"/>
      <c r="AY313" s="286"/>
      <c r="AZ313" s="286">
        <v>249</v>
      </c>
      <c r="BA313" s="286"/>
      <c r="BB313" s="286"/>
      <c r="BC313" s="286"/>
      <c r="BD313" s="286">
        <v>2</v>
      </c>
      <c r="BE313" s="286">
        <v>6</v>
      </c>
      <c r="BF313" s="286"/>
      <c r="BG313" s="286"/>
      <c r="BH313" s="286">
        <v>224</v>
      </c>
      <c r="BI313" s="286">
        <v>152</v>
      </c>
      <c r="BJ313" s="286"/>
      <c r="BK313" s="286"/>
      <c r="BL313" s="286">
        <v>70</v>
      </c>
      <c r="BM313" s="286"/>
      <c r="BN313" s="286"/>
      <c r="BO313" s="286"/>
      <c r="BP313" s="286"/>
      <c r="BQ313" s="286">
        <v>1</v>
      </c>
      <c r="BR313" s="286"/>
      <c r="BS313" s="286"/>
      <c r="BT313" s="286"/>
      <c r="BU313" s="286">
        <v>4</v>
      </c>
      <c r="BV313" s="286"/>
      <c r="BW313" s="286"/>
      <c r="BX313" s="286"/>
      <c r="BY313" s="286">
        <v>240</v>
      </c>
      <c r="BZ313" s="286"/>
      <c r="CA313" s="286">
        <v>95</v>
      </c>
      <c r="CB313" s="286">
        <v>9</v>
      </c>
      <c r="CC313" s="286"/>
      <c r="CD313" s="286"/>
      <c r="CE313" s="286"/>
      <c r="CF313" s="286"/>
      <c r="CG313" s="286"/>
      <c r="CH313" s="286">
        <v>1</v>
      </c>
      <c r="CI313" s="286"/>
      <c r="CJ313" s="286"/>
      <c r="CK313" s="286"/>
      <c r="CL313" s="286"/>
      <c r="CM313" s="143">
        <f t="shared" si="68"/>
        <v>1478</v>
      </c>
      <c r="CN313" s="143">
        <f t="shared" si="69"/>
        <v>0</v>
      </c>
      <c r="CO313" s="143">
        <f t="shared" si="70"/>
        <v>0</v>
      </c>
      <c r="CP313" s="143">
        <f t="shared" si="70"/>
        <v>10</v>
      </c>
      <c r="CQ313" s="143">
        <f t="shared" si="71"/>
        <v>31</v>
      </c>
      <c r="CR313" s="143">
        <f t="shared" si="72"/>
        <v>6</v>
      </c>
      <c r="CS313" s="143">
        <f t="shared" si="73"/>
        <v>0</v>
      </c>
      <c r="CT313" s="143">
        <f t="shared" si="74"/>
        <v>2</v>
      </c>
      <c r="CU313" s="143">
        <f t="shared" si="75"/>
        <v>1238</v>
      </c>
      <c r="CV313" s="143">
        <f t="shared" si="76"/>
        <v>2</v>
      </c>
      <c r="CW313" s="143">
        <f t="shared" si="77"/>
        <v>750</v>
      </c>
      <c r="CX313" s="143">
        <f t="shared" si="78"/>
        <v>0</v>
      </c>
      <c r="CY313" s="143">
        <f t="shared" si="78"/>
        <v>0</v>
      </c>
      <c r="CZ313" s="143">
        <f t="shared" si="79"/>
        <v>288</v>
      </c>
      <c r="DA313" s="143">
        <f t="shared" si="80"/>
        <v>0</v>
      </c>
      <c r="DB313" s="143">
        <f t="shared" si="81"/>
        <v>0</v>
      </c>
      <c r="DC313" s="143">
        <f t="shared" si="82"/>
        <v>2</v>
      </c>
      <c r="DD313" s="143">
        <f t="shared" si="83"/>
        <v>0</v>
      </c>
      <c r="DE313" s="201">
        <f t="shared" si="84"/>
        <v>182</v>
      </c>
    </row>
    <row r="314" spans="1:109" x14ac:dyDescent="0.3">
      <c r="A314" s="19" t="s">
        <v>658</v>
      </c>
      <c r="B314" s="16" t="s">
        <v>736</v>
      </c>
      <c r="C314" s="283">
        <v>470</v>
      </c>
      <c r="D314" s="284"/>
      <c r="E314" s="284">
        <v>9</v>
      </c>
      <c r="F314" s="284">
        <v>7</v>
      </c>
      <c r="G314" s="284"/>
      <c r="H314" s="284"/>
      <c r="I314" s="284">
        <v>233</v>
      </c>
      <c r="J314" s="284">
        <v>3</v>
      </c>
      <c r="K314" s="284">
        <v>150</v>
      </c>
      <c r="L314" s="284">
        <v>98</v>
      </c>
      <c r="M314" s="284"/>
      <c r="N314" s="284"/>
      <c r="O314" s="284">
        <v>56</v>
      </c>
      <c r="P314" s="285">
        <v>348</v>
      </c>
      <c r="Q314" s="285"/>
      <c r="R314" s="285"/>
      <c r="S314" s="285"/>
      <c r="T314" s="285">
        <v>9</v>
      </c>
      <c r="U314" s="285"/>
      <c r="V314" s="285">
        <v>1</v>
      </c>
      <c r="W314" s="285">
        <v>2</v>
      </c>
      <c r="X314" s="285">
        <v>67</v>
      </c>
      <c r="Y314" s="285">
        <v>3</v>
      </c>
      <c r="Z314" s="285">
        <v>218</v>
      </c>
      <c r="AA314" s="285"/>
      <c r="AB314" s="285"/>
      <c r="AC314" s="285">
        <v>98</v>
      </c>
      <c r="AD314" s="285"/>
      <c r="AE314" s="285">
        <v>1</v>
      </c>
      <c r="AF314" s="285"/>
      <c r="AG314" s="285"/>
      <c r="AH314" s="286">
        <v>245</v>
      </c>
      <c r="AI314" s="286"/>
      <c r="AJ314" s="286"/>
      <c r="AK314" s="286"/>
      <c r="AL314" s="286">
        <v>6</v>
      </c>
      <c r="AM314" s="286">
        <v>1</v>
      </c>
      <c r="AN314" s="286"/>
      <c r="AO314" s="286">
        <v>3</v>
      </c>
      <c r="AP314" s="286">
        <v>8</v>
      </c>
      <c r="AQ314" s="286">
        <v>221</v>
      </c>
      <c r="AR314" s="286"/>
      <c r="AS314" s="286"/>
      <c r="AT314" s="286">
        <v>70</v>
      </c>
      <c r="AU314" s="286"/>
      <c r="AV314" s="286"/>
      <c r="AW314" s="286"/>
      <c r="AX314" s="286"/>
      <c r="AY314" s="286"/>
      <c r="AZ314" s="286">
        <v>245</v>
      </c>
      <c r="BA314" s="286"/>
      <c r="BB314" s="286"/>
      <c r="BC314" s="286"/>
      <c r="BD314" s="286">
        <v>4</v>
      </c>
      <c r="BE314" s="286">
        <v>1</v>
      </c>
      <c r="BF314" s="286"/>
      <c r="BG314" s="286">
        <v>4</v>
      </c>
      <c r="BH314" s="286">
        <v>9</v>
      </c>
      <c r="BI314" s="286">
        <v>232</v>
      </c>
      <c r="BJ314" s="286"/>
      <c r="BK314" s="286"/>
      <c r="BL314" s="286">
        <v>70</v>
      </c>
      <c r="BM314" s="286"/>
      <c r="BN314" s="286"/>
      <c r="BO314" s="286"/>
      <c r="BP314" s="286"/>
      <c r="BQ314" s="286">
        <v>3</v>
      </c>
      <c r="BR314" s="286"/>
      <c r="BS314" s="286"/>
      <c r="BT314" s="286"/>
      <c r="BU314" s="286">
        <v>4</v>
      </c>
      <c r="BV314" s="286">
        <v>2</v>
      </c>
      <c r="BW314" s="286"/>
      <c r="BX314" s="286">
        <v>4</v>
      </c>
      <c r="BY314" s="286">
        <v>60</v>
      </c>
      <c r="BZ314" s="286"/>
      <c r="CA314" s="286">
        <v>183</v>
      </c>
      <c r="CB314" s="286">
        <v>43</v>
      </c>
      <c r="CC314" s="286"/>
      <c r="CD314" s="286"/>
      <c r="CE314" s="286"/>
      <c r="CF314" s="286"/>
      <c r="CG314" s="286"/>
      <c r="CH314" s="286"/>
      <c r="CI314" s="286"/>
      <c r="CJ314" s="286"/>
      <c r="CK314" s="286"/>
      <c r="CL314" s="286"/>
      <c r="CM314" s="143">
        <f t="shared" si="68"/>
        <v>1311</v>
      </c>
      <c r="CN314" s="143">
        <f t="shared" si="69"/>
        <v>0</v>
      </c>
      <c r="CO314" s="143">
        <f t="shared" si="70"/>
        <v>0</v>
      </c>
      <c r="CP314" s="143">
        <f t="shared" si="70"/>
        <v>9</v>
      </c>
      <c r="CQ314" s="143">
        <f t="shared" si="71"/>
        <v>30</v>
      </c>
      <c r="CR314" s="143">
        <f t="shared" si="72"/>
        <v>2</v>
      </c>
      <c r="CS314" s="143">
        <f t="shared" si="73"/>
        <v>1</v>
      </c>
      <c r="CT314" s="143">
        <f t="shared" si="74"/>
        <v>9</v>
      </c>
      <c r="CU314" s="143">
        <f t="shared" si="75"/>
        <v>377</v>
      </c>
      <c r="CV314" s="143">
        <f t="shared" si="76"/>
        <v>6</v>
      </c>
      <c r="CW314" s="143">
        <f t="shared" si="77"/>
        <v>1004</v>
      </c>
      <c r="CX314" s="143">
        <f t="shared" si="78"/>
        <v>0</v>
      </c>
      <c r="CY314" s="143">
        <f t="shared" si="78"/>
        <v>0</v>
      </c>
      <c r="CZ314" s="143">
        <f t="shared" si="79"/>
        <v>336</v>
      </c>
      <c r="DA314" s="143">
        <f t="shared" si="80"/>
        <v>0</v>
      </c>
      <c r="DB314" s="143">
        <f t="shared" si="81"/>
        <v>0</v>
      </c>
      <c r="DC314" s="143">
        <f t="shared" si="82"/>
        <v>1</v>
      </c>
      <c r="DD314" s="143">
        <f t="shared" si="83"/>
        <v>0</v>
      </c>
      <c r="DE314" s="201">
        <f t="shared" si="84"/>
        <v>56</v>
      </c>
    </row>
    <row r="315" spans="1:109" x14ac:dyDescent="0.3">
      <c r="A315" s="19" t="s">
        <v>658</v>
      </c>
      <c r="B315" s="16" t="s">
        <v>738</v>
      </c>
      <c r="C315" s="283">
        <v>400</v>
      </c>
      <c r="D315" s="284"/>
      <c r="E315" s="284">
        <v>10</v>
      </c>
      <c r="F315" s="284">
        <v>30</v>
      </c>
      <c r="G315" s="284"/>
      <c r="H315" s="284"/>
      <c r="I315" s="284">
        <v>391</v>
      </c>
      <c r="J315" s="284">
        <v>1</v>
      </c>
      <c r="K315" s="284">
        <v>120</v>
      </c>
      <c r="L315" s="284"/>
      <c r="M315" s="284"/>
      <c r="N315" s="284"/>
      <c r="O315" s="284">
        <v>165</v>
      </c>
      <c r="P315" s="285">
        <v>2</v>
      </c>
      <c r="Q315" s="285"/>
      <c r="R315" s="285"/>
      <c r="S315" s="285"/>
      <c r="T315" s="285">
        <v>4</v>
      </c>
      <c r="U315" s="285"/>
      <c r="V315" s="285">
        <v>1</v>
      </c>
      <c r="W315" s="285">
        <v>5</v>
      </c>
      <c r="X315" s="285">
        <v>388</v>
      </c>
      <c r="Y315" s="285">
        <v>1</v>
      </c>
      <c r="Z315" s="285">
        <v>2</v>
      </c>
      <c r="AA315" s="285"/>
      <c r="AB315" s="285"/>
      <c r="AC315" s="285"/>
      <c r="AD315" s="285"/>
      <c r="AE315" s="285">
        <v>1</v>
      </c>
      <c r="AF315" s="285"/>
      <c r="AG315" s="285"/>
      <c r="AH315" s="286">
        <v>11</v>
      </c>
      <c r="AI315" s="286"/>
      <c r="AJ315" s="286"/>
      <c r="AK315" s="286"/>
      <c r="AL315" s="286">
        <v>26</v>
      </c>
      <c r="AM315" s="286"/>
      <c r="AN315" s="286"/>
      <c r="AO315" s="286"/>
      <c r="AP315" s="286">
        <v>360</v>
      </c>
      <c r="AQ315" s="286">
        <v>1</v>
      </c>
      <c r="AR315" s="286"/>
      <c r="AS315" s="286"/>
      <c r="AT315" s="286"/>
      <c r="AU315" s="286"/>
      <c r="AV315" s="286"/>
      <c r="AW315" s="286">
        <v>1</v>
      </c>
      <c r="AX315" s="286"/>
      <c r="AY315" s="286"/>
      <c r="AZ315" s="286">
        <v>27</v>
      </c>
      <c r="BA315" s="286"/>
      <c r="BB315" s="286"/>
      <c r="BC315" s="286"/>
      <c r="BD315" s="286">
        <v>24</v>
      </c>
      <c r="BE315" s="286"/>
      <c r="BF315" s="286"/>
      <c r="BG315" s="286"/>
      <c r="BH315" s="286">
        <v>357</v>
      </c>
      <c r="BI315" s="286">
        <v>2</v>
      </c>
      <c r="BJ315" s="286"/>
      <c r="BK315" s="286"/>
      <c r="BL315" s="286"/>
      <c r="BM315" s="286"/>
      <c r="BN315" s="286">
        <v>1</v>
      </c>
      <c r="BO315" s="286"/>
      <c r="BP315" s="286"/>
      <c r="BQ315" s="286">
        <v>3</v>
      </c>
      <c r="BR315" s="286"/>
      <c r="BS315" s="286"/>
      <c r="BT315" s="286"/>
      <c r="BU315" s="286">
        <v>90</v>
      </c>
      <c r="BV315" s="286"/>
      <c r="BW315" s="286"/>
      <c r="BX315" s="286"/>
      <c r="BY315" s="286">
        <v>357</v>
      </c>
      <c r="BZ315" s="286">
        <v>1</v>
      </c>
      <c r="CA315" s="286">
        <v>2</v>
      </c>
      <c r="CB315" s="286">
        <v>3</v>
      </c>
      <c r="CC315" s="286"/>
      <c r="CD315" s="286"/>
      <c r="CE315" s="286"/>
      <c r="CF315" s="286"/>
      <c r="CG315" s="286"/>
      <c r="CH315" s="286">
        <v>1</v>
      </c>
      <c r="CI315" s="286"/>
      <c r="CJ315" s="286"/>
      <c r="CK315" s="286"/>
      <c r="CL315" s="286"/>
      <c r="CM315" s="143">
        <f t="shared" si="68"/>
        <v>443</v>
      </c>
      <c r="CN315" s="143">
        <f t="shared" si="69"/>
        <v>0</v>
      </c>
      <c r="CO315" s="143">
        <f t="shared" si="70"/>
        <v>0</v>
      </c>
      <c r="CP315" s="143">
        <f t="shared" si="70"/>
        <v>10</v>
      </c>
      <c r="CQ315" s="143">
        <f t="shared" si="71"/>
        <v>174</v>
      </c>
      <c r="CR315" s="143">
        <f t="shared" si="72"/>
        <v>0</v>
      </c>
      <c r="CS315" s="143">
        <f t="shared" si="73"/>
        <v>1</v>
      </c>
      <c r="CT315" s="143">
        <f t="shared" si="74"/>
        <v>5</v>
      </c>
      <c r="CU315" s="143">
        <f t="shared" si="75"/>
        <v>1853</v>
      </c>
      <c r="CV315" s="143">
        <f t="shared" si="76"/>
        <v>2</v>
      </c>
      <c r="CW315" s="143">
        <f t="shared" si="77"/>
        <v>128</v>
      </c>
      <c r="CX315" s="143">
        <f t="shared" si="78"/>
        <v>0</v>
      </c>
      <c r="CY315" s="143">
        <f t="shared" si="78"/>
        <v>0</v>
      </c>
      <c r="CZ315" s="143">
        <f t="shared" si="79"/>
        <v>0</v>
      </c>
      <c r="DA315" s="143">
        <f t="shared" si="80"/>
        <v>0</v>
      </c>
      <c r="DB315" s="143">
        <f t="shared" si="81"/>
        <v>0</v>
      </c>
      <c r="DC315" s="143">
        <f t="shared" si="82"/>
        <v>4</v>
      </c>
      <c r="DD315" s="143">
        <f t="shared" si="83"/>
        <v>0</v>
      </c>
      <c r="DE315" s="201">
        <f t="shared" si="84"/>
        <v>165</v>
      </c>
    </row>
    <row r="316" spans="1:109" x14ac:dyDescent="0.3">
      <c r="A316" s="19" t="s">
        <v>658</v>
      </c>
      <c r="B316" s="16" t="s">
        <v>740</v>
      </c>
      <c r="C316" s="283">
        <v>29</v>
      </c>
      <c r="D316" s="284"/>
      <c r="E316" s="284"/>
      <c r="F316" s="284">
        <v>3</v>
      </c>
      <c r="G316" s="284"/>
      <c r="H316" s="284">
        <v>1</v>
      </c>
      <c r="I316" s="284">
        <v>109</v>
      </c>
      <c r="J316" s="284"/>
      <c r="K316" s="284">
        <v>2</v>
      </c>
      <c r="L316" s="284">
        <v>1</v>
      </c>
      <c r="M316" s="284"/>
      <c r="N316" s="284"/>
      <c r="O316" s="284">
        <v>35</v>
      </c>
      <c r="P316" s="285">
        <v>3</v>
      </c>
      <c r="Q316" s="285">
        <v>2</v>
      </c>
      <c r="R316" s="285"/>
      <c r="S316" s="285"/>
      <c r="T316" s="285">
        <v>3</v>
      </c>
      <c r="U316" s="285"/>
      <c r="V316" s="285">
        <v>2</v>
      </c>
      <c r="W316" s="285">
        <v>1</v>
      </c>
      <c r="X316" s="285">
        <v>203</v>
      </c>
      <c r="Y316" s="285"/>
      <c r="Z316" s="285"/>
      <c r="AA316" s="285"/>
      <c r="AB316" s="285">
        <v>2</v>
      </c>
      <c r="AC316" s="285"/>
      <c r="AD316" s="285"/>
      <c r="AE316" s="285">
        <v>3</v>
      </c>
      <c r="AF316" s="285">
        <v>1</v>
      </c>
      <c r="AG316" s="285">
        <v>1</v>
      </c>
      <c r="AH316" s="286">
        <v>25</v>
      </c>
      <c r="AI316" s="286">
        <v>1</v>
      </c>
      <c r="AJ316" s="286">
        <v>1</v>
      </c>
      <c r="AK316" s="286"/>
      <c r="AL316" s="286">
        <v>5</v>
      </c>
      <c r="AM316" s="286"/>
      <c r="AN316" s="286">
        <v>1</v>
      </c>
      <c r="AO316" s="286"/>
      <c r="AP316" s="286">
        <v>168</v>
      </c>
      <c r="AQ316" s="286">
        <v>12</v>
      </c>
      <c r="AR316" s="286"/>
      <c r="AS316" s="286">
        <v>1</v>
      </c>
      <c r="AT316" s="286">
        <v>6</v>
      </c>
      <c r="AU316" s="286"/>
      <c r="AV316" s="286"/>
      <c r="AW316" s="286">
        <v>3</v>
      </c>
      <c r="AX316" s="286"/>
      <c r="AY316" s="286">
        <v>44</v>
      </c>
      <c r="AZ316" s="286">
        <v>25</v>
      </c>
      <c r="BA316" s="286">
        <v>1</v>
      </c>
      <c r="BB316" s="286">
        <v>1</v>
      </c>
      <c r="BC316" s="286">
        <v>1</v>
      </c>
      <c r="BD316" s="286">
        <v>4</v>
      </c>
      <c r="BE316" s="286"/>
      <c r="BF316" s="286">
        <v>2</v>
      </c>
      <c r="BG316" s="286"/>
      <c r="BH316" s="286">
        <v>202</v>
      </c>
      <c r="BI316" s="286">
        <v>21</v>
      </c>
      <c r="BJ316" s="286"/>
      <c r="BK316" s="286">
        <v>1</v>
      </c>
      <c r="BL316" s="286">
        <v>6</v>
      </c>
      <c r="BM316" s="286"/>
      <c r="BN316" s="286">
        <v>6</v>
      </c>
      <c r="BO316" s="286"/>
      <c r="BP316" s="286">
        <v>31</v>
      </c>
      <c r="BQ316" s="286">
        <v>12</v>
      </c>
      <c r="BR316" s="286">
        <v>2</v>
      </c>
      <c r="BS316" s="286"/>
      <c r="BT316" s="286"/>
      <c r="BU316" s="286">
        <v>4</v>
      </c>
      <c r="BV316" s="286"/>
      <c r="BW316" s="286">
        <v>1</v>
      </c>
      <c r="BX316" s="286"/>
      <c r="BY316" s="286">
        <v>247</v>
      </c>
      <c r="BZ316" s="286">
        <v>6</v>
      </c>
      <c r="CA316" s="286">
        <v>4</v>
      </c>
      <c r="CB316" s="286">
        <v>13</v>
      </c>
      <c r="CC316" s="286">
        <v>1</v>
      </c>
      <c r="CD316" s="286">
        <v>6</v>
      </c>
      <c r="CE316" s="286"/>
      <c r="CF316" s="286"/>
      <c r="CG316" s="286"/>
      <c r="CH316" s="286">
        <v>1</v>
      </c>
      <c r="CI316" s="286">
        <v>4</v>
      </c>
      <c r="CJ316" s="286"/>
      <c r="CK316" s="286"/>
      <c r="CL316" s="286">
        <v>15</v>
      </c>
      <c r="CM316" s="143">
        <f t="shared" si="68"/>
        <v>94</v>
      </c>
      <c r="CN316" s="143">
        <f t="shared" si="69"/>
        <v>4</v>
      </c>
      <c r="CO316" s="143">
        <f t="shared" si="70"/>
        <v>2</v>
      </c>
      <c r="CP316" s="143">
        <f t="shared" si="70"/>
        <v>1</v>
      </c>
      <c r="CQ316" s="143">
        <f t="shared" si="71"/>
        <v>19</v>
      </c>
      <c r="CR316" s="143">
        <f t="shared" si="72"/>
        <v>0</v>
      </c>
      <c r="CS316" s="143">
        <f t="shared" si="73"/>
        <v>7</v>
      </c>
      <c r="CT316" s="143">
        <f t="shared" si="74"/>
        <v>1</v>
      </c>
      <c r="CU316" s="143">
        <f t="shared" si="75"/>
        <v>929</v>
      </c>
      <c r="CV316" s="143">
        <f t="shared" si="76"/>
        <v>0</v>
      </c>
      <c r="CW316" s="143">
        <f t="shared" si="77"/>
        <v>45</v>
      </c>
      <c r="CX316" s="143">
        <f t="shared" si="78"/>
        <v>0</v>
      </c>
      <c r="CY316" s="143">
        <f t="shared" si="78"/>
        <v>4</v>
      </c>
      <c r="CZ316" s="143">
        <f t="shared" si="79"/>
        <v>19</v>
      </c>
      <c r="DA316" s="143">
        <f t="shared" si="80"/>
        <v>0</v>
      </c>
      <c r="DB316" s="143">
        <f t="shared" si="81"/>
        <v>0</v>
      </c>
      <c r="DC316" s="143">
        <f t="shared" si="82"/>
        <v>13</v>
      </c>
      <c r="DD316" s="143">
        <f t="shared" si="83"/>
        <v>5</v>
      </c>
      <c r="DE316" s="201">
        <f t="shared" si="84"/>
        <v>126</v>
      </c>
    </row>
    <row r="317" spans="1:109" x14ac:dyDescent="0.3">
      <c r="A317" s="19" t="s">
        <v>658</v>
      </c>
      <c r="B317" s="16" t="s">
        <v>742</v>
      </c>
      <c r="C317" s="283"/>
      <c r="D317" s="284"/>
      <c r="E317" s="284"/>
      <c r="F317" s="284">
        <v>1</v>
      </c>
      <c r="G317" s="284"/>
      <c r="H317" s="284"/>
      <c r="I317" s="284">
        <v>3</v>
      </c>
      <c r="J317" s="284"/>
      <c r="K317" s="284">
        <v>1</v>
      </c>
      <c r="L317" s="284"/>
      <c r="M317" s="284"/>
      <c r="N317" s="284"/>
      <c r="O317" s="284"/>
      <c r="P317" s="285"/>
      <c r="Q317" s="285"/>
      <c r="R317" s="285"/>
      <c r="S317" s="285"/>
      <c r="T317" s="285">
        <v>1</v>
      </c>
      <c r="U317" s="285"/>
      <c r="V317" s="285"/>
      <c r="W317" s="285">
        <v>1</v>
      </c>
      <c r="X317" s="285">
        <v>2</v>
      </c>
      <c r="Y317" s="285"/>
      <c r="Z317" s="285"/>
      <c r="AA317" s="285"/>
      <c r="AB317" s="285"/>
      <c r="AC317" s="285"/>
      <c r="AD317" s="285"/>
      <c r="AE317" s="285">
        <v>1</v>
      </c>
      <c r="AF317" s="285"/>
      <c r="AG317" s="285"/>
      <c r="AH317" s="286"/>
      <c r="AI317" s="286"/>
      <c r="AJ317" s="286"/>
      <c r="AK317" s="286"/>
      <c r="AL317" s="286">
        <v>5</v>
      </c>
      <c r="AM317" s="286"/>
      <c r="AN317" s="286"/>
      <c r="AO317" s="286">
        <v>94</v>
      </c>
      <c r="AP317" s="286">
        <v>4</v>
      </c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286"/>
      <c r="BD317" s="286">
        <v>4</v>
      </c>
      <c r="BE317" s="286"/>
      <c r="BF317" s="286"/>
      <c r="BG317" s="286">
        <v>94</v>
      </c>
      <c r="BH317" s="286">
        <v>6</v>
      </c>
      <c r="BI317" s="286"/>
      <c r="BJ317" s="286"/>
      <c r="BK317" s="286"/>
      <c r="BL317" s="286"/>
      <c r="BM317" s="286"/>
      <c r="BN317" s="286">
        <v>1</v>
      </c>
      <c r="BO317" s="286"/>
      <c r="BP317" s="286"/>
      <c r="BQ317" s="286"/>
      <c r="BR317" s="286"/>
      <c r="BS317" s="286"/>
      <c r="BT317" s="286"/>
      <c r="BU317" s="286">
        <v>6</v>
      </c>
      <c r="BV317" s="286"/>
      <c r="BW317" s="286"/>
      <c r="BX317" s="286">
        <v>188</v>
      </c>
      <c r="BY317" s="286">
        <v>113</v>
      </c>
      <c r="BZ317" s="286"/>
      <c r="CA317" s="286">
        <v>1</v>
      </c>
      <c r="CB317" s="286">
        <v>1</v>
      </c>
      <c r="CC317" s="286"/>
      <c r="CD317" s="286"/>
      <c r="CE317" s="286"/>
      <c r="CF317" s="286"/>
      <c r="CG317" s="286"/>
      <c r="CH317" s="286"/>
      <c r="CI317" s="286"/>
      <c r="CJ317" s="286"/>
      <c r="CK317" s="286"/>
      <c r="CL317" s="286"/>
      <c r="CM317" s="143">
        <f t="shared" si="68"/>
        <v>0</v>
      </c>
      <c r="CN317" s="143">
        <f t="shared" si="69"/>
        <v>0</v>
      </c>
      <c r="CO317" s="143">
        <f t="shared" si="70"/>
        <v>0</v>
      </c>
      <c r="CP317" s="143">
        <f t="shared" si="70"/>
        <v>0</v>
      </c>
      <c r="CQ317" s="143">
        <f t="shared" si="71"/>
        <v>17</v>
      </c>
      <c r="CR317" s="143">
        <f t="shared" si="72"/>
        <v>0</v>
      </c>
      <c r="CS317" s="143">
        <f t="shared" si="73"/>
        <v>0</v>
      </c>
      <c r="CT317" s="143">
        <f t="shared" si="74"/>
        <v>189</v>
      </c>
      <c r="CU317" s="143">
        <f t="shared" si="75"/>
        <v>128</v>
      </c>
      <c r="CV317" s="143">
        <f t="shared" si="76"/>
        <v>0</v>
      </c>
      <c r="CW317" s="143">
        <f t="shared" si="77"/>
        <v>2</v>
      </c>
      <c r="CX317" s="143">
        <f t="shared" si="78"/>
        <v>0</v>
      </c>
      <c r="CY317" s="143">
        <f t="shared" si="78"/>
        <v>0</v>
      </c>
      <c r="CZ317" s="143">
        <f t="shared" si="79"/>
        <v>0</v>
      </c>
      <c r="DA317" s="143">
        <f t="shared" si="80"/>
        <v>0</v>
      </c>
      <c r="DB317" s="143">
        <f t="shared" si="81"/>
        <v>0</v>
      </c>
      <c r="DC317" s="143">
        <f t="shared" si="82"/>
        <v>2</v>
      </c>
      <c r="DD317" s="143">
        <f t="shared" si="83"/>
        <v>0</v>
      </c>
      <c r="DE317" s="201">
        <f t="shared" si="84"/>
        <v>0</v>
      </c>
    </row>
    <row r="318" spans="1:109" x14ac:dyDescent="0.3">
      <c r="A318" s="19" t="s">
        <v>658</v>
      </c>
      <c r="B318" s="16" t="s">
        <v>744</v>
      </c>
      <c r="C318" s="283"/>
      <c r="D318" s="284"/>
      <c r="E318" s="284"/>
      <c r="F318" s="284"/>
      <c r="G318" s="284"/>
      <c r="H318" s="284"/>
      <c r="I318" s="284">
        <v>69</v>
      </c>
      <c r="J318" s="284"/>
      <c r="K318" s="284">
        <v>1</v>
      </c>
      <c r="L318" s="284"/>
      <c r="M318" s="284"/>
      <c r="N318" s="284"/>
      <c r="O318" s="284"/>
      <c r="P318" s="285"/>
      <c r="Q318" s="285"/>
      <c r="R318" s="285"/>
      <c r="S318" s="285"/>
      <c r="T318" s="285">
        <v>1</v>
      </c>
      <c r="U318" s="285"/>
      <c r="V318" s="285"/>
      <c r="W318" s="285">
        <v>1</v>
      </c>
      <c r="X318" s="285">
        <v>134</v>
      </c>
      <c r="Y318" s="285"/>
      <c r="Z318" s="285"/>
      <c r="AA318" s="285"/>
      <c r="AB318" s="285"/>
      <c r="AC318" s="285"/>
      <c r="AD318" s="285"/>
      <c r="AE318" s="285">
        <v>1</v>
      </c>
      <c r="AF318" s="285"/>
      <c r="AG318" s="285"/>
      <c r="AH318" s="286"/>
      <c r="AI318" s="286"/>
      <c r="AJ318" s="286"/>
      <c r="AK318" s="286"/>
      <c r="AL318" s="286">
        <v>2</v>
      </c>
      <c r="AM318" s="286"/>
      <c r="AN318" s="286"/>
      <c r="AO318" s="286"/>
      <c r="AP318" s="286">
        <v>136</v>
      </c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286"/>
      <c r="BD318" s="286">
        <v>1</v>
      </c>
      <c r="BE318" s="286"/>
      <c r="BF318" s="286"/>
      <c r="BG318" s="286"/>
      <c r="BH318" s="286">
        <v>138</v>
      </c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286">
        <v>2</v>
      </c>
      <c r="BV318" s="286"/>
      <c r="BW318" s="286"/>
      <c r="BX318" s="286"/>
      <c r="BY318" s="286">
        <v>142</v>
      </c>
      <c r="BZ318" s="286"/>
      <c r="CA318" s="286"/>
      <c r="CB318" s="286">
        <v>1</v>
      </c>
      <c r="CC318" s="286"/>
      <c r="CD318" s="286"/>
      <c r="CE318" s="286"/>
      <c r="CF318" s="286"/>
      <c r="CG318" s="286"/>
      <c r="CH318" s="286"/>
      <c r="CI318" s="286"/>
      <c r="CJ318" s="286"/>
      <c r="CK318" s="286"/>
      <c r="CL318" s="286"/>
      <c r="CM318" s="143">
        <f t="shared" si="68"/>
        <v>0</v>
      </c>
      <c r="CN318" s="143">
        <f t="shared" si="69"/>
        <v>0</v>
      </c>
      <c r="CO318" s="143">
        <f t="shared" si="70"/>
        <v>0</v>
      </c>
      <c r="CP318" s="143">
        <f t="shared" si="70"/>
        <v>0</v>
      </c>
      <c r="CQ318" s="143">
        <f t="shared" si="71"/>
        <v>6</v>
      </c>
      <c r="CR318" s="143">
        <f t="shared" si="72"/>
        <v>0</v>
      </c>
      <c r="CS318" s="143">
        <f t="shared" si="73"/>
        <v>0</v>
      </c>
      <c r="CT318" s="143">
        <f t="shared" si="74"/>
        <v>1</v>
      </c>
      <c r="CU318" s="143">
        <f t="shared" si="75"/>
        <v>619</v>
      </c>
      <c r="CV318" s="143">
        <f t="shared" si="76"/>
        <v>0</v>
      </c>
      <c r="CW318" s="143">
        <f t="shared" si="77"/>
        <v>1</v>
      </c>
      <c r="CX318" s="143">
        <f t="shared" si="78"/>
        <v>0</v>
      </c>
      <c r="CY318" s="143">
        <f t="shared" si="78"/>
        <v>0</v>
      </c>
      <c r="CZ318" s="143">
        <f t="shared" si="79"/>
        <v>0</v>
      </c>
      <c r="DA318" s="143">
        <f t="shared" si="80"/>
        <v>0</v>
      </c>
      <c r="DB318" s="143">
        <f t="shared" si="81"/>
        <v>0</v>
      </c>
      <c r="DC318" s="143">
        <f t="shared" si="82"/>
        <v>1</v>
      </c>
      <c r="DD318" s="143">
        <f t="shared" si="83"/>
        <v>0</v>
      </c>
      <c r="DE318" s="201">
        <f t="shared" si="84"/>
        <v>0</v>
      </c>
    </row>
    <row r="319" spans="1:109" x14ac:dyDescent="0.3">
      <c r="A319" s="19" t="s">
        <v>658</v>
      </c>
      <c r="B319" s="16" t="s">
        <v>746</v>
      </c>
      <c r="C319" s="283"/>
      <c r="D319" s="284"/>
      <c r="E319" s="284"/>
      <c r="F319" s="284"/>
      <c r="G319" s="284"/>
      <c r="H319" s="284"/>
      <c r="I319" s="284">
        <v>44</v>
      </c>
      <c r="J319" s="284"/>
      <c r="K319" s="284">
        <v>1</v>
      </c>
      <c r="L319" s="284"/>
      <c r="M319" s="284"/>
      <c r="N319" s="284"/>
      <c r="O319" s="284"/>
      <c r="P319" s="285"/>
      <c r="Q319" s="285"/>
      <c r="R319" s="285"/>
      <c r="S319" s="285"/>
      <c r="T319" s="285"/>
      <c r="U319" s="285"/>
      <c r="V319" s="285"/>
      <c r="W319" s="285">
        <v>1</v>
      </c>
      <c r="X319" s="285">
        <v>87</v>
      </c>
      <c r="Y319" s="285"/>
      <c r="Z319" s="285"/>
      <c r="AA319" s="285"/>
      <c r="AB319" s="285"/>
      <c r="AC319" s="285"/>
      <c r="AD319" s="285"/>
      <c r="AE319" s="285">
        <v>1</v>
      </c>
      <c r="AF319" s="285"/>
      <c r="AG319" s="285"/>
      <c r="AH319" s="286"/>
      <c r="AI319" s="286"/>
      <c r="AJ319" s="286"/>
      <c r="AK319" s="286"/>
      <c r="AL319" s="286">
        <v>2</v>
      </c>
      <c r="AM319" s="286"/>
      <c r="AN319" s="286"/>
      <c r="AO319" s="286"/>
      <c r="AP319" s="286">
        <v>94</v>
      </c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286"/>
      <c r="BD319" s="286">
        <v>1</v>
      </c>
      <c r="BE319" s="286"/>
      <c r="BF319" s="286"/>
      <c r="BG319" s="286"/>
      <c r="BH319" s="286">
        <v>95</v>
      </c>
      <c r="BI319" s="286"/>
      <c r="BJ319" s="286"/>
      <c r="BK319" s="286"/>
      <c r="BL319" s="286"/>
      <c r="BM319" s="286"/>
      <c r="BN319" s="286">
        <v>1</v>
      </c>
      <c r="BO319" s="286"/>
      <c r="BP319" s="286"/>
      <c r="BQ319" s="286"/>
      <c r="BR319" s="286"/>
      <c r="BS319" s="286"/>
      <c r="BT319" s="286"/>
      <c r="BU319" s="286">
        <v>2</v>
      </c>
      <c r="BV319" s="286"/>
      <c r="BW319" s="286"/>
      <c r="BX319" s="286"/>
      <c r="BY319" s="286">
        <v>84</v>
      </c>
      <c r="BZ319" s="286"/>
      <c r="CA319" s="286"/>
      <c r="CB319" s="286"/>
      <c r="CC319" s="286"/>
      <c r="CD319" s="286"/>
      <c r="CE319" s="286"/>
      <c r="CF319" s="286"/>
      <c r="CG319" s="286"/>
      <c r="CH319" s="286"/>
      <c r="CI319" s="286"/>
      <c r="CJ319" s="286"/>
      <c r="CK319" s="286"/>
      <c r="CL319" s="286"/>
      <c r="CM319" s="143">
        <f t="shared" si="68"/>
        <v>0</v>
      </c>
      <c r="CN319" s="143">
        <f t="shared" si="69"/>
        <v>0</v>
      </c>
      <c r="CO319" s="143">
        <f t="shared" si="70"/>
        <v>0</v>
      </c>
      <c r="CP319" s="143">
        <f t="shared" si="70"/>
        <v>0</v>
      </c>
      <c r="CQ319" s="143">
        <f t="shared" si="71"/>
        <v>5</v>
      </c>
      <c r="CR319" s="143">
        <f t="shared" si="72"/>
        <v>0</v>
      </c>
      <c r="CS319" s="143">
        <f t="shared" si="73"/>
        <v>0</v>
      </c>
      <c r="CT319" s="143">
        <f t="shared" si="74"/>
        <v>1</v>
      </c>
      <c r="CU319" s="143">
        <f t="shared" si="75"/>
        <v>404</v>
      </c>
      <c r="CV319" s="143">
        <f t="shared" si="76"/>
        <v>0</v>
      </c>
      <c r="CW319" s="143">
        <f t="shared" si="77"/>
        <v>1</v>
      </c>
      <c r="CX319" s="143">
        <f t="shared" si="78"/>
        <v>0</v>
      </c>
      <c r="CY319" s="143">
        <f t="shared" si="78"/>
        <v>0</v>
      </c>
      <c r="CZ319" s="143">
        <f t="shared" si="79"/>
        <v>0</v>
      </c>
      <c r="DA319" s="143">
        <f t="shared" si="80"/>
        <v>0</v>
      </c>
      <c r="DB319" s="143">
        <f t="shared" si="81"/>
        <v>0</v>
      </c>
      <c r="DC319" s="143">
        <f t="shared" si="82"/>
        <v>2</v>
      </c>
      <c r="DD319" s="143">
        <f t="shared" si="83"/>
        <v>0</v>
      </c>
      <c r="DE319" s="201">
        <f t="shared" si="84"/>
        <v>0</v>
      </c>
    </row>
    <row r="320" spans="1:109" x14ac:dyDescent="0.3">
      <c r="A320" s="19" t="s">
        <v>658</v>
      </c>
      <c r="B320" s="16" t="s">
        <v>748</v>
      </c>
      <c r="C320" s="283">
        <v>5</v>
      </c>
      <c r="D320" s="284"/>
      <c r="E320" s="284"/>
      <c r="F320" s="284">
        <v>1</v>
      </c>
      <c r="G320" s="284"/>
      <c r="H320" s="284">
        <v>2</v>
      </c>
      <c r="I320" s="284">
        <v>2</v>
      </c>
      <c r="J320" s="284"/>
      <c r="K320" s="284">
        <v>1</v>
      </c>
      <c r="L320" s="284"/>
      <c r="M320" s="284"/>
      <c r="N320" s="284">
        <v>3</v>
      </c>
      <c r="O320" s="284"/>
      <c r="P320" s="285">
        <v>5</v>
      </c>
      <c r="Q320" s="285">
        <v>3</v>
      </c>
      <c r="R320" s="285"/>
      <c r="S320" s="285"/>
      <c r="T320" s="285">
        <v>1</v>
      </c>
      <c r="U320" s="285"/>
      <c r="V320" s="285">
        <v>2</v>
      </c>
      <c r="W320" s="285">
        <v>1</v>
      </c>
      <c r="X320" s="285">
        <v>1</v>
      </c>
      <c r="Y320" s="285"/>
      <c r="Z320" s="285"/>
      <c r="AA320" s="285"/>
      <c r="AB320" s="285">
        <v>1</v>
      </c>
      <c r="AC320" s="285"/>
      <c r="AD320" s="285"/>
      <c r="AE320" s="285">
        <v>4</v>
      </c>
      <c r="AF320" s="285">
        <v>2</v>
      </c>
      <c r="AG320" s="285">
        <v>2</v>
      </c>
      <c r="AH320" s="286">
        <v>11</v>
      </c>
      <c r="AI320" s="286">
        <v>2</v>
      </c>
      <c r="AJ320" s="286">
        <v>1</v>
      </c>
      <c r="AK320" s="286"/>
      <c r="AL320" s="286">
        <v>18</v>
      </c>
      <c r="AM320" s="286"/>
      <c r="AN320" s="286">
        <v>17</v>
      </c>
      <c r="AO320" s="286"/>
      <c r="AP320" s="286">
        <v>4</v>
      </c>
      <c r="AQ320" s="286">
        <v>4</v>
      </c>
      <c r="AR320" s="286"/>
      <c r="AS320" s="286">
        <v>2</v>
      </c>
      <c r="AT320" s="286"/>
      <c r="AU320" s="286"/>
      <c r="AV320" s="286"/>
      <c r="AW320" s="286">
        <v>3</v>
      </c>
      <c r="AX320" s="286"/>
      <c r="AY320" s="286">
        <v>9</v>
      </c>
      <c r="AZ320" s="286">
        <v>11</v>
      </c>
      <c r="BA320" s="286">
        <v>2</v>
      </c>
      <c r="BB320" s="286">
        <v>1</v>
      </c>
      <c r="BC320" s="286">
        <v>1</v>
      </c>
      <c r="BD320" s="286">
        <v>37</v>
      </c>
      <c r="BE320" s="286"/>
      <c r="BF320" s="286">
        <v>45</v>
      </c>
      <c r="BG320" s="286">
        <v>14</v>
      </c>
      <c r="BH320" s="286">
        <v>6</v>
      </c>
      <c r="BI320" s="286">
        <v>8</v>
      </c>
      <c r="BJ320" s="286"/>
      <c r="BK320" s="286">
        <v>2</v>
      </c>
      <c r="BL320" s="286"/>
      <c r="BM320" s="286"/>
      <c r="BN320" s="286">
        <v>8</v>
      </c>
      <c r="BO320" s="286">
        <v>1</v>
      </c>
      <c r="BP320" s="286">
        <v>12</v>
      </c>
      <c r="BQ320" s="286">
        <v>2</v>
      </c>
      <c r="BR320" s="286">
        <v>3</v>
      </c>
      <c r="BS320" s="286"/>
      <c r="BT320" s="286"/>
      <c r="BU320" s="286">
        <v>69</v>
      </c>
      <c r="BV320" s="286"/>
      <c r="BW320" s="286">
        <v>46</v>
      </c>
      <c r="BX320" s="286"/>
      <c r="BY320" s="286">
        <v>79</v>
      </c>
      <c r="BZ320" s="286">
        <v>2</v>
      </c>
      <c r="CA320" s="286">
        <v>1</v>
      </c>
      <c r="CB320" s="286">
        <v>1</v>
      </c>
      <c r="CC320" s="286">
        <v>1</v>
      </c>
      <c r="CD320" s="286"/>
      <c r="CE320" s="286"/>
      <c r="CF320" s="286"/>
      <c r="CG320" s="286"/>
      <c r="CH320" s="286"/>
      <c r="CI320" s="286">
        <v>7</v>
      </c>
      <c r="CJ320" s="286"/>
      <c r="CK320" s="286"/>
      <c r="CL320" s="286">
        <v>10</v>
      </c>
      <c r="CM320" s="143">
        <f t="shared" si="68"/>
        <v>34</v>
      </c>
      <c r="CN320" s="143">
        <f t="shared" si="69"/>
        <v>7</v>
      </c>
      <c r="CO320" s="143">
        <f t="shared" si="70"/>
        <v>2</v>
      </c>
      <c r="CP320" s="143">
        <f t="shared" si="70"/>
        <v>1</v>
      </c>
      <c r="CQ320" s="143">
        <f t="shared" si="71"/>
        <v>126</v>
      </c>
      <c r="CR320" s="143">
        <f t="shared" si="72"/>
        <v>0</v>
      </c>
      <c r="CS320" s="143">
        <f t="shared" si="73"/>
        <v>112</v>
      </c>
      <c r="CT320" s="143">
        <f t="shared" si="74"/>
        <v>15</v>
      </c>
      <c r="CU320" s="143">
        <f t="shared" si="75"/>
        <v>92</v>
      </c>
      <c r="CV320" s="143">
        <f t="shared" si="76"/>
        <v>0</v>
      </c>
      <c r="CW320" s="143">
        <f t="shared" si="77"/>
        <v>16</v>
      </c>
      <c r="CX320" s="143">
        <f t="shared" si="78"/>
        <v>0</v>
      </c>
      <c r="CY320" s="143">
        <f t="shared" si="78"/>
        <v>5</v>
      </c>
      <c r="CZ320" s="143">
        <f t="shared" si="79"/>
        <v>0</v>
      </c>
      <c r="DA320" s="143">
        <f t="shared" si="80"/>
        <v>0</v>
      </c>
      <c r="DB320" s="143">
        <f t="shared" si="81"/>
        <v>0</v>
      </c>
      <c r="DC320" s="143">
        <f t="shared" si="82"/>
        <v>15</v>
      </c>
      <c r="DD320" s="143">
        <f t="shared" si="83"/>
        <v>13</v>
      </c>
      <c r="DE320" s="201">
        <f t="shared" si="84"/>
        <v>33</v>
      </c>
    </row>
    <row r="321" spans="1:109" x14ac:dyDescent="0.3">
      <c r="A321" s="19" t="s">
        <v>658</v>
      </c>
      <c r="B321" s="16" t="s">
        <v>752</v>
      </c>
      <c r="C321" s="283">
        <v>3</v>
      </c>
      <c r="D321" s="284"/>
      <c r="E321" s="284"/>
      <c r="F321" s="284">
        <v>1</v>
      </c>
      <c r="G321" s="284"/>
      <c r="H321" s="284">
        <v>1</v>
      </c>
      <c r="I321" s="284">
        <v>4</v>
      </c>
      <c r="J321" s="284"/>
      <c r="K321" s="284">
        <v>1</v>
      </c>
      <c r="L321" s="284"/>
      <c r="M321" s="284"/>
      <c r="N321" s="284"/>
      <c r="O321" s="284">
        <v>2</v>
      </c>
      <c r="P321" s="285">
        <v>2</v>
      </c>
      <c r="Q321" s="285"/>
      <c r="R321" s="285"/>
      <c r="S321" s="285"/>
      <c r="T321" s="285">
        <v>1</v>
      </c>
      <c r="U321" s="285"/>
      <c r="V321" s="285">
        <v>1</v>
      </c>
      <c r="W321" s="285">
        <v>1</v>
      </c>
      <c r="X321" s="285">
        <v>3</v>
      </c>
      <c r="Y321" s="285"/>
      <c r="Z321" s="285"/>
      <c r="AA321" s="285"/>
      <c r="AB321" s="285"/>
      <c r="AC321" s="285"/>
      <c r="AD321" s="285"/>
      <c r="AE321" s="285">
        <v>1</v>
      </c>
      <c r="AF321" s="285"/>
      <c r="AG321" s="285">
        <v>2</v>
      </c>
      <c r="AH321" s="286">
        <v>9</v>
      </c>
      <c r="AI321" s="286"/>
      <c r="AJ321" s="286"/>
      <c r="AK321" s="286"/>
      <c r="AL321" s="286">
        <v>2</v>
      </c>
      <c r="AM321" s="286"/>
      <c r="AN321" s="286"/>
      <c r="AO321" s="286"/>
      <c r="AP321" s="286">
        <v>2</v>
      </c>
      <c r="AQ321" s="286"/>
      <c r="AR321" s="286"/>
      <c r="AS321" s="286"/>
      <c r="AT321" s="286"/>
      <c r="AU321" s="286"/>
      <c r="AV321" s="286"/>
      <c r="AW321" s="286"/>
      <c r="AX321" s="286"/>
      <c r="AY321" s="286"/>
      <c r="AZ321" s="286">
        <v>8</v>
      </c>
      <c r="BA321" s="286"/>
      <c r="BB321" s="286"/>
      <c r="BC321" s="286"/>
      <c r="BD321" s="286">
        <v>1</v>
      </c>
      <c r="BE321" s="286"/>
      <c r="BF321" s="286"/>
      <c r="BG321" s="286"/>
      <c r="BH321" s="286">
        <v>3</v>
      </c>
      <c r="BI321" s="286">
        <v>9</v>
      </c>
      <c r="BJ321" s="286"/>
      <c r="BK321" s="286"/>
      <c r="BL321" s="286"/>
      <c r="BM321" s="286"/>
      <c r="BN321" s="286">
        <v>1</v>
      </c>
      <c r="BO321" s="286"/>
      <c r="BP321" s="286"/>
      <c r="BQ321" s="286"/>
      <c r="BR321" s="286"/>
      <c r="BS321" s="286"/>
      <c r="BT321" s="286"/>
      <c r="BU321" s="286">
        <v>2</v>
      </c>
      <c r="BV321" s="286"/>
      <c r="BW321" s="286"/>
      <c r="BX321" s="286"/>
      <c r="BY321" s="286">
        <v>4</v>
      </c>
      <c r="BZ321" s="286"/>
      <c r="CA321" s="286">
        <v>2</v>
      </c>
      <c r="CB321" s="286"/>
      <c r="CC321" s="286"/>
      <c r="CD321" s="286"/>
      <c r="CE321" s="286"/>
      <c r="CF321" s="286"/>
      <c r="CG321" s="286"/>
      <c r="CH321" s="286"/>
      <c r="CI321" s="286"/>
      <c r="CJ321" s="286"/>
      <c r="CK321" s="286"/>
      <c r="CL321" s="286"/>
      <c r="CM321" s="143">
        <f t="shared" si="68"/>
        <v>22</v>
      </c>
      <c r="CN321" s="143">
        <f t="shared" si="69"/>
        <v>0</v>
      </c>
      <c r="CO321" s="143">
        <f t="shared" si="70"/>
        <v>0</v>
      </c>
      <c r="CP321" s="143">
        <f t="shared" si="70"/>
        <v>0</v>
      </c>
      <c r="CQ321" s="143">
        <f t="shared" si="71"/>
        <v>7</v>
      </c>
      <c r="CR321" s="143">
        <f t="shared" si="72"/>
        <v>0</v>
      </c>
      <c r="CS321" s="143">
        <f t="shared" si="73"/>
        <v>2</v>
      </c>
      <c r="CT321" s="143">
        <f t="shared" si="74"/>
        <v>1</v>
      </c>
      <c r="CU321" s="143">
        <f t="shared" si="75"/>
        <v>16</v>
      </c>
      <c r="CV321" s="143">
        <f t="shared" si="76"/>
        <v>0</v>
      </c>
      <c r="CW321" s="143">
        <f t="shared" si="77"/>
        <v>12</v>
      </c>
      <c r="CX321" s="143">
        <f t="shared" si="78"/>
        <v>0</v>
      </c>
      <c r="CY321" s="143">
        <f t="shared" si="78"/>
        <v>0</v>
      </c>
      <c r="CZ321" s="143">
        <f t="shared" si="79"/>
        <v>0</v>
      </c>
      <c r="DA321" s="143">
        <f t="shared" si="80"/>
        <v>0</v>
      </c>
      <c r="DB321" s="143">
        <f t="shared" si="81"/>
        <v>0</v>
      </c>
      <c r="DC321" s="143">
        <f t="shared" si="82"/>
        <v>2</v>
      </c>
      <c r="DD321" s="143">
        <f t="shared" si="83"/>
        <v>0</v>
      </c>
      <c r="DE321" s="201">
        <f t="shared" si="84"/>
        <v>4</v>
      </c>
    </row>
    <row r="322" spans="1:109" x14ac:dyDescent="0.3">
      <c r="A322" s="19" t="s">
        <v>658</v>
      </c>
      <c r="B322" s="16" t="s">
        <v>753</v>
      </c>
      <c r="C322" s="283"/>
      <c r="D322" s="284"/>
      <c r="E322" s="284"/>
      <c r="F322" s="284"/>
      <c r="G322" s="284"/>
      <c r="H322" s="284"/>
      <c r="I322" s="284">
        <v>6</v>
      </c>
      <c r="J322" s="284"/>
      <c r="K322" s="284">
        <v>1</v>
      </c>
      <c r="L322" s="284"/>
      <c r="M322" s="284"/>
      <c r="N322" s="284"/>
      <c r="O322" s="284"/>
      <c r="P322" s="285"/>
      <c r="Q322" s="285"/>
      <c r="R322" s="285"/>
      <c r="S322" s="285"/>
      <c r="T322" s="285"/>
      <c r="U322" s="285"/>
      <c r="V322" s="285"/>
      <c r="W322" s="285">
        <v>1</v>
      </c>
      <c r="X322" s="285">
        <v>2</v>
      </c>
      <c r="Y322" s="285"/>
      <c r="Z322" s="285"/>
      <c r="AA322" s="285"/>
      <c r="AB322" s="285"/>
      <c r="AC322" s="285"/>
      <c r="AD322" s="285"/>
      <c r="AE322" s="285">
        <v>1</v>
      </c>
      <c r="AF322" s="285"/>
      <c r="AG322" s="285"/>
      <c r="AH322" s="286"/>
      <c r="AI322" s="286"/>
      <c r="AJ322" s="286"/>
      <c r="AK322" s="286"/>
      <c r="AL322" s="286">
        <v>2</v>
      </c>
      <c r="AM322" s="286"/>
      <c r="AN322" s="286"/>
      <c r="AO322" s="286"/>
      <c r="AP322" s="286">
        <v>1</v>
      </c>
      <c r="AQ322" s="286"/>
      <c r="AR322" s="286"/>
      <c r="AS322" s="286"/>
      <c r="AT322" s="286"/>
      <c r="AU322" s="286"/>
      <c r="AV322" s="286"/>
      <c r="AW322" s="286"/>
      <c r="AX322" s="286"/>
      <c r="AY322" s="286"/>
      <c r="AZ322" s="286"/>
      <c r="BA322" s="286"/>
      <c r="BB322" s="286"/>
      <c r="BC322" s="286"/>
      <c r="BD322" s="286">
        <v>1</v>
      </c>
      <c r="BE322" s="286"/>
      <c r="BF322" s="286"/>
      <c r="BG322" s="286"/>
      <c r="BH322" s="286">
        <v>2</v>
      </c>
      <c r="BI322" s="286">
        <v>1</v>
      </c>
      <c r="BJ322" s="286"/>
      <c r="BK322" s="286"/>
      <c r="BL322" s="286"/>
      <c r="BM322" s="286"/>
      <c r="BN322" s="286">
        <v>1</v>
      </c>
      <c r="BO322" s="286"/>
      <c r="BP322" s="286"/>
      <c r="BQ322" s="286"/>
      <c r="BR322" s="286"/>
      <c r="BS322" s="286"/>
      <c r="BT322" s="286"/>
      <c r="BU322" s="286">
        <v>2</v>
      </c>
      <c r="BV322" s="286"/>
      <c r="BW322" s="286"/>
      <c r="BX322" s="286"/>
      <c r="BY322" s="286">
        <v>10</v>
      </c>
      <c r="BZ322" s="286"/>
      <c r="CA322" s="286">
        <v>3</v>
      </c>
      <c r="CB322" s="286">
        <v>18</v>
      </c>
      <c r="CC322" s="286"/>
      <c r="CD322" s="286"/>
      <c r="CE322" s="286"/>
      <c r="CF322" s="286"/>
      <c r="CG322" s="286"/>
      <c r="CH322" s="286"/>
      <c r="CI322" s="286"/>
      <c r="CJ322" s="286"/>
      <c r="CK322" s="286"/>
      <c r="CL322" s="286"/>
      <c r="CM322" s="143">
        <f t="shared" si="68"/>
        <v>0</v>
      </c>
      <c r="CN322" s="143">
        <f t="shared" si="69"/>
        <v>0</v>
      </c>
      <c r="CO322" s="143">
        <f t="shared" si="70"/>
        <v>0</v>
      </c>
      <c r="CP322" s="143">
        <f t="shared" si="70"/>
        <v>0</v>
      </c>
      <c r="CQ322" s="143">
        <f t="shared" si="71"/>
        <v>5</v>
      </c>
      <c r="CR322" s="143">
        <f t="shared" si="72"/>
        <v>0</v>
      </c>
      <c r="CS322" s="143">
        <f t="shared" si="73"/>
        <v>0</v>
      </c>
      <c r="CT322" s="143">
        <f t="shared" si="74"/>
        <v>1</v>
      </c>
      <c r="CU322" s="143">
        <f t="shared" si="75"/>
        <v>21</v>
      </c>
      <c r="CV322" s="143">
        <f t="shared" si="76"/>
        <v>0</v>
      </c>
      <c r="CW322" s="143">
        <f t="shared" si="77"/>
        <v>5</v>
      </c>
      <c r="CX322" s="143">
        <f t="shared" si="78"/>
        <v>0</v>
      </c>
      <c r="CY322" s="143">
        <f t="shared" si="78"/>
        <v>0</v>
      </c>
      <c r="CZ322" s="143">
        <f t="shared" si="79"/>
        <v>0</v>
      </c>
      <c r="DA322" s="143">
        <f t="shared" si="80"/>
        <v>0</v>
      </c>
      <c r="DB322" s="143">
        <f t="shared" si="81"/>
        <v>0</v>
      </c>
      <c r="DC322" s="143">
        <f t="shared" si="82"/>
        <v>2</v>
      </c>
      <c r="DD322" s="143">
        <f t="shared" si="83"/>
        <v>0</v>
      </c>
      <c r="DE322" s="201">
        <f t="shared" si="84"/>
        <v>0</v>
      </c>
    </row>
    <row r="323" spans="1:109" x14ac:dyDescent="0.3">
      <c r="A323" s="19" t="s">
        <v>658</v>
      </c>
      <c r="B323" s="16" t="s">
        <v>756</v>
      </c>
      <c r="C323" s="283">
        <v>113</v>
      </c>
      <c r="D323" s="284"/>
      <c r="E323" s="284"/>
      <c r="F323" s="284">
        <v>12</v>
      </c>
      <c r="G323" s="284"/>
      <c r="H323" s="284">
        <v>2</v>
      </c>
      <c r="I323" s="284">
        <v>5</v>
      </c>
      <c r="J323" s="284"/>
      <c r="K323" s="284">
        <v>2</v>
      </c>
      <c r="L323" s="284">
        <v>1</v>
      </c>
      <c r="M323" s="284"/>
      <c r="N323" s="284"/>
      <c r="O323" s="284">
        <v>7</v>
      </c>
      <c r="P323" s="285">
        <v>65</v>
      </c>
      <c r="Q323" s="285"/>
      <c r="R323" s="285"/>
      <c r="S323" s="285"/>
      <c r="T323" s="285">
        <v>51</v>
      </c>
      <c r="U323" s="285"/>
      <c r="V323" s="285">
        <v>8</v>
      </c>
      <c r="W323" s="285">
        <v>1</v>
      </c>
      <c r="X323" s="285">
        <v>32</v>
      </c>
      <c r="Y323" s="285"/>
      <c r="Z323" s="285">
        <v>29</v>
      </c>
      <c r="AA323" s="285"/>
      <c r="AB323" s="285"/>
      <c r="AC323" s="285">
        <v>1</v>
      </c>
      <c r="AD323" s="285"/>
      <c r="AE323" s="285">
        <v>2</v>
      </c>
      <c r="AF323" s="285"/>
      <c r="AG323" s="285">
        <v>23</v>
      </c>
      <c r="AH323" s="286">
        <v>12</v>
      </c>
      <c r="AI323" s="286"/>
      <c r="AJ323" s="286"/>
      <c r="AK323" s="286"/>
      <c r="AL323" s="286">
        <v>2</v>
      </c>
      <c r="AM323" s="286"/>
      <c r="AN323" s="286">
        <v>2</v>
      </c>
      <c r="AO323" s="286"/>
      <c r="AP323" s="286">
        <v>68</v>
      </c>
      <c r="AQ323" s="286">
        <v>16</v>
      </c>
      <c r="AR323" s="286"/>
      <c r="AS323" s="286"/>
      <c r="AT323" s="286"/>
      <c r="AU323" s="286"/>
      <c r="AV323" s="286"/>
      <c r="AW323" s="286">
        <v>1</v>
      </c>
      <c r="AX323" s="286"/>
      <c r="AY323" s="286"/>
      <c r="AZ323" s="286"/>
      <c r="BA323" s="286"/>
      <c r="BB323" s="286"/>
      <c r="BC323" s="286"/>
      <c r="BD323" s="286">
        <v>2</v>
      </c>
      <c r="BE323" s="286"/>
      <c r="BF323" s="286">
        <v>13</v>
      </c>
      <c r="BG323" s="286"/>
      <c r="BH323" s="286">
        <v>64</v>
      </c>
      <c r="BI323" s="286">
        <v>13</v>
      </c>
      <c r="BJ323" s="286"/>
      <c r="BK323" s="286">
        <v>19</v>
      </c>
      <c r="BL323" s="286">
        <v>4</v>
      </c>
      <c r="BM323" s="286"/>
      <c r="BN323" s="286">
        <v>3</v>
      </c>
      <c r="BO323" s="286"/>
      <c r="BP323" s="286">
        <v>2</v>
      </c>
      <c r="BQ323" s="286"/>
      <c r="BR323" s="286"/>
      <c r="BS323" s="286"/>
      <c r="BT323" s="286"/>
      <c r="BU323" s="286">
        <v>3</v>
      </c>
      <c r="BV323" s="286"/>
      <c r="BW323" s="286">
        <v>42</v>
      </c>
      <c r="BX323" s="286"/>
      <c r="BY323" s="286">
        <v>24</v>
      </c>
      <c r="BZ323" s="286"/>
      <c r="CA323" s="286"/>
      <c r="CB323" s="286"/>
      <c r="CC323" s="286"/>
      <c r="CD323" s="286">
        <v>4</v>
      </c>
      <c r="CE323" s="286"/>
      <c r="CF323" s="286"/>
      <c r="CG323" s="286"/>
      <c r="CH323" s="286">
        <v>3</v>
      </c>
      <c r="CI323" s="286"/>
      <c r="CJ323" s="286"/>
      <c r="CK323" s="286"/>
      <c r="CL323" s="286"/>
      <c r="CM323" s="143">
        <f t="shared" si="68"/>
        <v>190</v>
      </c>
      <c r="CN323" s="143">
        <f t="shared" si="69"/>
        <v>0</v>
      </c>
      <c r="CO323" s="143">
        <f t="shared" si="70"/>
        <v>0</v>
      </c>
      <c r="CP323" s="143">
        <f t="shared" si="70"/>
        <v>0</v>
      </c>
      <c r="CQ323" s="143">
        <f t="shared" si="71"/>
        <v>70</v>
      </c>
      <c r="CR323" s="143">
        <f t="shared" si="72"/>
        <v>0</v>
      </c>
      <c r="CS323" s="143">
        <f t="shared" si="73"/>
        <v>67</v>
      </c>
      <c r="CT323" s="143">
        <f t="shared" si="74"/>
        <v>1</v>
      </c>
      <c r="CU323" s="143">
        <f t="shared" si="75"/>
        <v>193</v>
      </c>
      <c r="CV323" s="143">
        <f t="shared" si="76"/>
        <v>0</v>
      </c>
      <c r="CW323" s="143">
        <f t="shared" si="77"/>
        <v>60</v>
      </c>
      <c r="CX323" s="143">
        <f t="shared" si="78"/>
        <v>0</v>
      </c>
      <c r="CY323" s="143">
        <f t="shared" si="78"/>
        <v>19</v>
      </c>
      <c r="CZ323" s="143">
        <f t="shared" si="79"/>
        <v>10</v>
      </c>
      <c r="DA323" s="143">
        <f t="shared" si="80"/>
        <v>0</v>
      </c>
      <c r="DB323" s="143">
        <f t="shared" si="81"/>
        <v>0</v>
      </c>
      <c r="DC323" s="143">
        <f t="shared" si="82"/>
        <v>9</v>
      </c>
      <c r="DD323" s="143">
        <f t="shared" si="83"/>
        <v>0</v>
      </c>
      <c r="DE323" s="201">
        <f t="shared" si="84"/>
        <v>32</v>
      </c>
    </row>
    <row r="324" spans="1:109" x14ac:dyDescent="0.3">
      <c r="A324" s="19" t="s">
        <v>658</v>
      </c>
      <c r="B324" s="16" t="s">
        <v>757</v>
      </c>
      <c r="C324" s="283"/>
      <c r="D324" s="284"/>
      <c r="E324" s="284"/>
      <c r="F324" s="284">
        <v>4</v>
      </c>
      <c r="G324" s="284"/>
      <c r="H324" s="284">
        <v>4</v>
      </c>
      <c r="I324" s="284"/>
      <c r="J324" s="284"/>
      <c r="K324" s="284">
        <v>1</v>
      </c>
      <c r="L324" s="284">
        <v>1</v>
      </c>
      <c r="M324" s="284">
        <v>3</v>
      </c>
      <c r="N324" s="284"/>
      <c r="O324" s="284"/>
      <c r="P324" s="285"/>
      <c r="Q324" s="285"/>
      <c r="R324" s="285"/>
      <c r="S324" s="285"/>
      <c r="T324" s="285">
        <v>3</v>
      </c>
      <c r="U324" s="285"/>
      <c r="V324" s="285">
        <v>45</v>
      </c>
      <c r="W324" s="285">
        <v>1</v>
      </c>
      <c r="X324" s="285">
        <v>9</v>
      </c>
      <c r="Y324" s="285"/>
      <c r="Z324" s="285">
        <v>52</v>
      </c>
      <c r="AA324" s="285"/>
      <c r="AB324" s="285"/>
      <c r="AC324" s="285">
        <v>1</v>
      </c>
      <c r="AD324" s="285"/>
      <c r="AE324" s="285">
        <v>1</v>
      </c>
      <c r="AF324" s="285"/>
      <c r="AG324" s="285"/>
      <c r="AH324" s="286"/>
      <c r="AI324" s="286"/>
      <c r="AJ324" s="286"/>
      <c r="AK324" s="286"/>
      <c r="AL324" s="286">
        <v>3</v>
      </c>
      <c r="AM324" s="286"/>
      <c r="AN324" s="286">
        <v>48</v>
      </c>
      <c r="AO324" s="286"/>
      <c r="AP324" s="286">
        <v>71</v>
      </c>
      <c r="AQ324" s="286">
        <v>60</v>
      </c>
      <c r="AR324" s="286"/>
      <c r="AS324" s="286"/>
      <c r="AT324" s="286">
        <v>2</v>
      </c>
      <c r="AU324" s="286"/>
      <c r="AV324" s="286"/>
      <c r="AW324" s="286"/>
      <c r="AX324" s="286"/>
      <c r="AY324" s="286"/>
      <c r="AZ324" s="286"/>
      <c r="BA324" s="286"/>
      <c r="BB324" s="286"/>
      <c r="BC324" s="286"/>
      <c r="BD324" s="286">
        <v>4</v>
      </c>
      <c r="BE324" s="286"/>
      <c r="BF324" s="286">
        <v>44</v>
      </c>
      <c r="BG324" s="286"/>
      <c r="BH324" s="286">
        <v>72</v>
      </c>
      <c r="BI324" s="286">
        <v>45</v>
      </c>
      <c r="BJ324" s="286"/>
      <c r="BK324" s="286">
        <v>1</v>
      </c>
      <c r="BL324" s="286">
        <v>6</v>
      </c>
      <c r="BM324" s="286"/>
      <c r="BN324" s="286"/>
      <c r="BO324" s="286"/>
      <c r="BP324" s="286"/>
      <c r="BQ324" s="286"/>
      <c r="BR324" s="286"/>
      <c r="BS324" s="286"/>
      <c r="BT324" s="286"/>
      <c r="BU324" s="286">
        <v>4</v>
      </c>
      <c r="BV324" s="286"/>
      <c r="BW324" s="286">
        <v>44</v>
      </c>
      <c r="BX324" s="286"/>
      <c r="BY324" s="286">
        <v>18</v>
      </c>
      <c r="BZ324" s="286"/>
      <c r="CA324" s="286"/>
      <c r="CB324" s="286"/>
      <c r="CC324" s="286"/>
      <c r="CD324" s="286">
        <v>6</v>
      </c>
      <c r="CE324" s="286"/>
      <c r="CF324" s="286"/>
      <c r="CG324" s="286"/>
      <c r="CH324" s="286"/>
      <c r="CI324" s="286"/>
      <c r="CJ324" s="286"/>
      <c r="CK324" s="286"/>
      <c r="CL324" s="286"/>
      <c r="CM324" s="143">
        <f t="shared" si="68"/>
        <v>0</v>
      </c>
      <c r="CN324" s="143">
        <f t="shared" si="69"/>
        <v>0</v>
      </c>
      <c r="CO324" s="143">
        <f t="shared" si="70"/>
        <v>0</v>
      </c>
      <c r="CP324" s="143">
        <f t="shared" si="70"/>
        <v>0</v>
      </c>
      <c r="CQ324" s="143">
        <f t="shared" si="71"/>
        <v>18</v>
      </c>
      <c r="CR324" s="143">
        <f t="shared" si="72"/>
        <v>0</v>
      </c>
      <c r="CS324" s="143">
        <f t="shared" si="73"/>
        <v>185</v>
      </c>
      <c r="CT324" s="143">
        <f t="shared" si="74"/>
        <v>1</v>
      </c>
      <c r="CU324" s="143">
        <f t="shared" si="75"/>
        <v>170</v>
      </c>
      <c r="CV324" s="143">
        <f t="shared" si="76"/>
        <v>0</v>
      </c>
      <c r="CW324" s="143">
        <f t="shared" si="77"/>
        <v>158</v>
      </c>
      <c r="CX324" s="143">
        <f t="shared" si="78"/>
        <v>0</v>
      </c>
      <c r="CY324" s="143">
        <f t="shared" si="78"/>
        <v>1</v>
      </c>
      <c r="CZ324" s="143">
        <f t="shared" si="79"/>
        <v>16</v>
      </c>
      <c r="DA324" s="143">
        <f t="shared" si="80"/>
        <v>0</v>
      </c>
      <c r="DB324" s="143">
        <f t="shared" si="81"/>
        <v>0</v>
      </c>
      <c r="DC324" s="143">
        <f t="shared" si="82"/>
        <v>4</v>
      </c>
      <c r="DD324" s="143">
        <f t="shared" si="83"/>
        <v>0</v>
      </c>
      <c r="DE324" s="201">
        <f t="shared" si="84"/>
        <v>0</v>
      </c>
    </row>
    <row r="325" spans="1:109" x14ac:dyDescent="0.3">
      <c r="A325" s="19" t="s">
        <v>658</v>
      </c>
      <c r="B325" s="16" t="s">
        <v>759</v>
      </c>
      <c r="C325" s="283"/>
      <c r="D325" s="284"/>
      <c r="E325" s="284"/>
      <c r="F325" s="284">
        <v>1</v>
      </c>
      <c r="G325" s="284"/>
      <c r="H325" s="284"/>
      <c r="I325" s="284">
        <v>1</v>
      </c>
      <c r="J325" s="284"/>
      <c r="K325" s="284">
        <v>1</v>
      </c>
      <c r="L325" s="284"/>
      <c r="M325" s="284"/>
      <c r="N325" s="284"/>
      <c r="O325" s="284"/>
      <c r="P325" s="285"/>
      <c r="Q325" s="285"/>
      <c r="R325" s="285"/>
      <c r="S325" s="285"/>
      <c r="T325" s="285">
        <v>1</v>
      </c>
      <c r="U325" s="285"/>
      <c r="V325" s="285"/>
      <c r="W325" s="285">
        <v>1</v>
      </c>
      <c r="X325" s="285"/>
      <c r="Y325" s="285"/>
      <c r="Z325" s="285"/>
      <c r="AA325" s="285"/>
      <c r="AB325" s="285"/>
      <c r="AC325" s="285"/>
      <c r="AD325" s="285"/>
      <c r="AE325" s="285">
        <v>1</v>
      </c>
      <c r="AF325" s="285"/>
      <c r="AG325" s="285"/>
      <c r="AH325" s="286"/>
      <c r="AI325" s="286"/>
      <c r="AJ325" s="286"/>
      <c r="AK325" s="286"/>
      <c r="AL325" s="286">
        <v>1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286"/>
      <c r="BD325" s="286">
        <v>1</v>
      </c>
      <c r="BE325" s="286"/>
      <c r="BF325" s="286"/>
      <c r="BG325" s="286"/>
      <c r="BH325" s="286">
        <v>1</v>
      </c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286">
        <v>1</v>
      </c>
      <c r="BV325" s="286"/>
      <c r="BW325" s="286"/>
      <c r="BX325" s="286"/>
      <c r="BY325" s="286">
        <v>8</v>
      </c>
      <c r="BZ325" s="286"/>
      <c r="CA325" s="286"/>
      <c r="CB325" s="286"/>
      <c r="CC325" s="286"/>
      <c r="CD325" s="286"/>
      <c r="CE325" s="286"/>
      <c r="CF325" s="286"/>
      <c r="CG325" s="286"/>
      <c r="CH325" s="286"/>
      <c r="CI325" s="286"/>
      <c r="CJ325" s="286"/>
      <c r="CK325" s="286"/>
      <c r="CL325" s="286"/>
      <c r="CM325" s="143">
        <f t="shared" si="68"/>
        <v>0</v>
      </c>
      <c r="CN325" s="143">
        <f t="shared" si="69"/>
        <v>0</v>
      </c>
      <c r="CO325" s="143">
        <f t="shared" si="70"/>
        <v>0</v>
      </c>
      <c r="CP325" s="143">
        <f t="shared" si="70"/>
        <v>0</v>
      </c>
      <c r="CQ325" s="143">
        <f t="shared" si="71"/>
        <v>5</v>
      </c>
      <c r="CR325" s="143">
        <f t="shared" si="72"/>
        <v>0</v>
      </c>
      <c r="CS325" s="143">
        <f t="shared" si="73"/>
        <v>0</v>
      </c>
      <c r="CT325" s="143">
        <f t="shared" si="74"/>
        <v>1</v>
      </c>
      <c r="CU325" s="143">
        <f t="shared" si="75"/>
        <v>10</v>
      </c>
      <c r="CV325" s="143">
        <f t="shared" si="76"/>
        <v>0</v>
      </c>
      <c r="CW325" s="143">
        <f t="shared" si="77"/>
        <v>1</v>
      </c>
      <c r="CX325" s="143">
        <f t="shared" si="78"/>
        <v>0</v>
      </c>
      <c r="CY325" s="143">
        <f t="shared" si="78"/>
        <v>0</v>
      </c>
      <c r="CZ325" s="143">
        <f t="shared" si="79"/>
        <v>0</v>
      </c>
      <c r="DA325" s="143">
        <f t="shared" si="80"/>
        <v>0</v>
      </c>
      <c r="DB325" s="143">
        <f t="shared" si="81"/>
        <v>0</v>
      </c>
      <c r="DC325" s="143">
        <f t="shared" si="82"/>
        <v>1</v>
      </c>
      <c r="DD325" s="143">
        <f t="shared" si="83"/>
        <v>0</v>
      </c>
      <c r="DE325" s="201">
        <f t="shared" si="84"/>
        <v>0</v>
      </c>
    </row>
    <row r="326" spans="1:109" x14ac:dyDescent="0.3">
      <c r="A326" s="19" t="s">
        <v>658</v>
      </c>
      <c r="B326" s="16" t="s">
        <v>762</v>
      </c>
      <c r="C326" s="283">
        <v>57</v>
      </c>
      <c r="D326" s="284"/>
      <c r="E326" s="284">
        <v>3</v>
      </c>
      <c r="F326" s="284">
        <v>42</v>
      </c>
      <c r="G326" s="284">
        <v>11</v>
      </c>
      <c r="H326" s="284"/>
      <c r="I326" s="284">
        <v>117</v>
      </c>
      <c r="J326" s="284"/>
      <c r="K326" s="284">
        <v>39</v>
      </c>
      <c r="L326" s="284"/>
      <c r="M326" s="284">
        <v>2</v>
      </c>
      <c r="N326" s="284"/>
      <c r="O326" s="284">
        <v>1</v>
      </c>
      <c r="P326" s="285">
        <v>49</v>
      </c>
      <c r="Q326" s="285"/>
      <c r="R326" s="285"/>
      <c r="S326" s="285"/>
      <c r="T326" s="285">
        <v>45</v>
      </c>
      <c r="U326" s="285">
        <v>21</v>
      </c>
      <c r="V326" s="285"/>
      <c r="W326" s="285">
        <v>4</v>
      </c>
      <c r="X326" s="285">
        <v>842</v>
      </c>
      <c r="Y326" s="285"/>
      <c r="Z326" s="285">
        <v>63</v>
      </c>
      <c r="AA326" s="285"/>
      <c r="AB326" s="285"/>
      <c r="AC326" s="285"/>
      <c r="AD326" s="285"/>
      <c r="AE326" s="285">
        <v>28</v>
      </c>
      <c r="AF326" s="285"/>
      <c r="AG326" s="285">
        <v>1</v>
      </c>
      <c r="AH326" s="286">
        <v>41</v>
      </c>
      <c r="AI326" s="286"/>
      <c r="AJ326" s="286"/>
      <c r="AK326" s="286"/>
      <c r="AL326" s="286">
        <v>46</v>
      </c>
      <c r="AM326" s="286">
        <v>13</v>
      </c>
      <c r="AN326" s="286">
        <v>1</v>
      </c>
      <c r="AO326" s="286"/>
      <c r="AP326" s="286">
        <v>126</v>
      </c>
      <c r="AQ326" s="286">
        <v>39</v>
      </c>
      <c r="AR326" s="286"/>
      <c r="AS326" s="286"/>
      <c r="AT326" s="286"/>
      <c r="AU326" s="286"/>
      <c r="AV326" s="286"/>
      <c r="AW326" s="286">
        <v>22</v>
      </c>
      <c r="AX326" s="286"/>
      <c r="AY326" s="286"/>
      <c r="AZ326" s="286">
        <v>41</v>
      </c>
      <c r="BA326" s="286"/>
      <c r="BB326" s="286"/>
      <c r="BC326" s="286">
        <v>4</v>
      </c>
      <c r="BD326" s="286">
        <v>34</v>
      </c>
      <c r="BE326" s="286">
        <v>13</v>
      </c>
      <c r="BF326" s="286">
        <v>3</v>
      </c>
      <c r="BG326" s="286"/>
      <c r="BH326" s="286">
        <v>212</v>
      </c>
      <c r="BI326" s="286">
        <v>39</v>
      </c>
      <c r="BJ326" s="286"/>
      <c r="BK326" s="286"/>
      <c r="BL326" s="286">
        <v>1</v>
      </c>
      <c r="BM326" s="286"/>
      <c r="BN326" s="286">
        <v>84</v>
      </c>
      <c r="BO326" s="286"/>
      <c r="BP326" s="286"/>
      <c r="BQ326" s="286">
        <v>23</v>
      </c>
      <c r="BR326" s="286"/>
      <c r="BS326" s="286"/>
      <c r="BT326" s="286">
        <v>19</v>
      </c>
      <c r="BU326" s="286">
        <v>17</v>
      </c>
      <c r="BV326" s="286"/>
      <c r="BW326" s="286">
        <v>2</v>
      </c>
      <c r="BX326" s="286"/>
      <c r="BY326" s="286">
        <v>164</v>
      </c>
      <c r="BZ326" s="286">
        <v>1</v>
      </c>
      <c r="CA326" s="286">
        <v>34</v>
      </c>
      <c r="CB326" s="286"/>
      <c r="CC326" s="286"/>
      <c r="CD326" s="286">
        <v>2</v>
      </c>
      <c r="CE326" s="286"/>
      <c r="CF326" s="286"/>
      <c r="CG326" s="286"/>
      <c r="CH326" s="286">
        <v>104</v>
      </c>
      <c r="CI326" s="286"/>
      <c r="CJ326" s="286"/>
      <c r="CK326" s="286"/>
      <c r="CL326" s="286">
        <v>1</v>
      </c>
      <c r="CM326" s="143">
        <f t="shared" ref="CM326:CM335" si="85">C326+P326+AZ326+AH326+BQ326</f>
        <v>211</v>
      </c>
      <c r="CN326" s="143">
        <f t="shared" ref="CN326:CN335" si="86">Q326+AI326+BA326</f>
        <v>0</v>
      </c>
      <c r="CO326" s="143">
        <f t="shared" ref="CO326:CP335" si="87">D326+R326+AJ326+BB326+BS326</f>
        <v>0</v>
      </c>
      <c r="CP326" s="143">
        <f t="shared" si="87"/>
        <v>26</v>
      </c>
      <c r="CQ326" s="143">
        <f t="shared" ref="CQ326:CQ335" si="88">T326+AL326+BD326+F326+BU326</f>
        <v>184</v>
      </c>
      <c r="CR326" s="143">
        <f t="shared" ref="CR326:CR335" si="89">G326+U326+AM326+BE326</f>
        <v>58</v>
      </c>
      <c r="CS326" s="143">
        <f t="shared" ref="CS326:CS335" si="90">H326+V326+AN326+BF326+BW326</f>
        <v>6</v>
      </c>
      <c r="CT326" s="143">
        <f t="shared" ref="CT326:CT335" si="91">W326+AO326+BG326</f>
        <v>4</v>
      </c>
      <c r="CU326" s="143">
        <f t="shared" ref="CU326:CU335" si="92">I326+X326+AP326+BH326+BY326</f>
        <v>1461</v>
      </c>
      <c r="CV326" s="143">
        <f t="shared" ref="CV326:CV335" si="93">J326+Y326</f>
        <v>0</v>
      </c>
      <c r="CW326" s="143">
        <f t="shared" ref="CW326:CW335" si="94">K326+Z326+AQ326+BI326+BZ326+CA326</f>
        <v>215</v>
      </c>
      <c r="CX326" s="143">
        <f t="shared" ref="CX326:CY335" si="95">AA326+AR326+BJ326</f>
        <v>0</v>
      </c>
      <c r="CY326" s="143">
        <f t="shared" si="95"/>
        <v>0</v>
      </c>
      <c r="CZ326" s="143">
        <f t="shared" ref="CZ326:CZ335" si="96">L326+AC326+AT326+BL326+CD326</f>
        <v>3</v>
      </c>
      <c r="DA326" s="143">
        <f t="shared" ref="DA326:DA335" si="97">AD326+AU326+BM326</f>
        <v>0</v>
      </c>
      <c r="DB326" s="143">
        <f t="shared" ref="DB326:DB335" si="98">AV326+CK326</f>
        <v>0</v>
      </c>
      <c r="DC326" s="143">
        <f t="shared" ref="DC326:DC335" si="99">M326+AE326+AW326+BN326+CH326+CJ326</f>
        <v>240</v>
      </c>
      <c r="DD326" s="143">
        <f t="shared" ref="DD326:DD335" si="100">N326+AF326+AX326+BO326+CI326</f>
        <v>0</v>
      </c>
      <c r="DE326" s="201">
        <f t="shared" ref="DE326:DE335" si="101">O326+AG326+AY326+BP326+CL326</f>
        <v>3</v>
      </c>
    </row>
    <row r="327" spans="1:109" x14ac:dyDescent="0.3">
      <c r="A327" s="19" t="s">
        <v>658</v>
      </c>
      <c r="B327" s="16" t="s">
        <v>763</v>
      </c>
      <c r="C327" s="283"/>
      <c r="D327" s="284"/>
      <c r="E327" s="284"/>
      <c r="F327" s="284"/>
      <c r="G327" s="284"/>
      <c r="H327" s="284"/>
      <c r="I327" s="284">
        <v>2</v>
      </c>
      <c r="J327" s="284"/>
      <c r="K327" s="284">
        <v>1</v>
      </c>
      <c r="L327" s="284"/>
      <c r="M327" s="284"/>
      <c r="N327" s="284"/>
      <c r="O327" s="284"/>
      <c r="P327" s="285"/>
      <c r="Q327" s="285"/>
      <c r="R327" s="285"/>
      <c r="S327" s="285"/>
      <c r="T327" s="285"/>
      <c r="U327" s="285"/>
      <c r="V327" s="285"/>
      <c r="W327" s="285">
        <v>1</v>
      </c>
      <c r="X327" s="285">
        <v>2</v>
      </c>
      <c r="Y327" s="285"/>
      <c r="Z327" s="285"/>
      <c r="AA327" s="285"/>
      <c r="AB327" s="285"/>
      <c r="AC327" s="285"/>
      <c r="AD327" s="285"/>
      <c r="AE327" s="285">
        <v>1</v>
      </c>
      <c r="AF327" s="285"/>
      <c r="AG327" s="285"/>
      <c r="AH327" s="286"/>
      <c r="AI327" s="286"/>
      <c r="AJ327" s="286"/>
      <c r="AK327" s="286"/>
      <c r="AL327" s="286">
        <v>1</v>
      </c>
      <c r="AM327" s="286"/>
      <c r="AN327" s="286"/>
      <c r="AO327" s="286"/>
      <c r="AP327" s="286">
        <v>5</v>
      </c>
      <c r="AQ327" s="286"/>
      <c r="AR327" s="286"/>
      <c r="AS327" s="286"/>
      <c r="AT327" s="286"/>
      <c r="AU327" s="286"/>
      <c r="AV327" s="286"/>
      <c r="AW327" s="286"/>
      <c r="AX327" s="286"/>
      <c r="AY327" s="286"/>
      <c r="AZ327" s="286"/>
      <c r="BA327" s="286"/>
      <c r="BB327" s="286"/>
      <c r="BC327" s="286"/>
      <c r="BD327" s="286">
        <v>1</v>
      </c>
      <c r="BE327" s="286"/>
      <c r="BF327" s="286"/>
      <c r="BG327" s="286"/>
      <c r="BH327" s="286">
        <v>6</v>
      </c>
      <c r="BI327" s="286"/>
      <c r="BJ327" s="286"/>
      <c r="BK327" s="286"/>
      <c r="BL327" s="286"/>
      <c r="BM327" s="286"/>
      <c r="BN327" s="286"/>
      <c r="BO327" s="286"/>
      <c r="BP327" s="286"/>
      <c r="BQ327" s="286"/>
      <c r="BR327" s="286"/>
      <c r="BS327" s="286"/>
      <c r="BT327" s="286"/>
      <c r="BU327" s="286">
        <v>2</v>
      </c>
      <c r="BV327" s="286"/>
      <c r="BW327" s="286"/>
      <c r="BX327" s="286"/>
      <c r="BY327" s="286">
        <v>4</v>
      </c>
      <c r="BZ327" s="286"/>
      <c r="CA327" s="286"/>
      <c r="CB327" s="286"/>
      <c r="CC327" s="286"/>
      <c r="CD327" s="286"/>
      <c r="CE327" s="286"/>
      <c r="CF327" s="286"/>
      <c r="CG327" s="286"/>
      <c r="CH327" s="286"/>
      <c r="CI327" s="286"/>
      <c r="CJ327" s="286"/>
      <c r="CK327" s="286"/>
      <c r="CL327" s="286"/>
      <c r="CM327" s="143">
        <f t="shared" si="85"/>
        <v>0</v>
      </c>
      <c r="CN327" s="143">
        <f t="shared" si="86"/>
        <v>0</v>
      </c>
      <c r="CO327" s="143">
        <f t="shared" si="87"/>
        <v>0</v>
      </c>
      <c r="CP327" s="143">
        <f t="shared" si="87"/>
        <v>0</v>
      </c>
      <c r="CQ327" s="143">
        <f t="shared" si="88"/>
        <v>4</v>
      </c>
      <c r="CR327" s="143">
        <f t="shared" si="89"/>
        <v>0</v>
      </c>
      <c r="CS327" s="143">
        <f t="shared" si="90"/>
        <v>0</v>
      </c>
      <c r="CT327" s="143">
        <f t="shared" si="91"/>
        <v>1</v>
      </c>
      <c r="CU327" s="143">
        <f t="shared" si="92"/>
        <v>19</v>
      </c>
      <c r="CV327" s="143">
        <f t="shared" si="93"/>
        <v>0</v>
      </c>
      <c r="CW327" s="143">
        <f t="shared" si="94"/>
        <v>1</v>
      </c>
      <c r="CX327" s="143">
        <f t="shared" si="95"/>
        <v>0</v>
      </c>
      <c r="CY327" s="143">
        <f t="shared" si="95"/>
        <v>0</v>
      </c>
      <c r="CZ327" s="143">
        <f t="shared" si="96"/>
        <v>0</v>
      </c>
      <c r="DA327" s="143">
        <f t="shared" si="97"/>
        <v>0</v>
      </c>
      <c r="DB327" s="143">
        <f t="shared" si="98"/>
        <v>0</v>
      </c>
      <c r="DC327" s="143">
        <f t="shared" si="99"/>
        <v>1</v>
      </c>
      <c r="DD327" s="143">
        <f t="shared" si="100"/>
        <v>0</v>
      </c>
      <c r="DE327" s="201">
        <f t="shared" si="101"/>
        <v>0</v>
      </c>
    </row>
    <row r="328" spans="1:109" x14ac:dyDescent="0.3">
      <c r="A328" s="19" t="s">
        <v>658</v>
      </c>
      <c r="B328" s="16" t="s">
        <v>765</v>
      </c>
      <c r="C328" s="283"/>
      <c r="D328" s="284"/>
      <c r="E328" s="284"/>
      <c r="F328" s="284"/>
      <c r="G328" s="284"/>
      <c r="H328" s="284"/>
      <c r="I328" s="284">
        <v>4</v>
      </c>
      <c r="J328" s="284"/>
      <c r="K328" s="284">
        <v>1</v>
      </c>
      <c r="L328" s="284"/>
      <c r="M328" s="284"/>
      <c r="N328" s="284"/>
      <c r="O328" s="284"/>
      <c r="P328" s="285"/>
      <c r="Q328" s="285"/>
      <c r="R328" s="285"/>
      <c r="S328" s="285"/>
      <c r="T328" s="285"/>
      <c r="U328" s="285"/>
      <c r="V328" s="285"/>
      <c r="W328" s="285">
        <v>1</v>
      </c>
      <c r="X328" s="285">
        <v>2</v>
      </c>
      <c r="Y328" s="285"/>
      <c r="Z328" s="285"/>
      <c r="AA328" s="285"/>
      <c r="AB328" s="285"/>
      <c r="AC328" s="285"/>
      <c r="AD328" s="285"/>
      <c r="AE328" s="285">
        <v>1</v>
      </c>
      <c r="AF328" s="285"/>
      <c r="AG328" s="285"/>
      <c r="AH328" s="286"/>
      <c r="AI328" s="286"/>
      <c r="AJ328" s="286"/>
      <c r="AK328" s="286"/>
      <c r="AL328" s="286">
        <v>1</v>
      </c>
      <c r="AM328" s="286"/>
      <c r="AN328" s="286"/>
      <c r="AO328" s="286"/>
      <c r="AP328" s="286">
        <v>3</v>
      </c>
      <c r="AQ328" s="286"/>
      <c r="AR328" s="286"/>
      <c r="AS328" s="286"/>
      <c r="AT328" s="286"/>
      <c r="AU328" s="286"/>
      <c r="AV328" s="286"/>
      <c r="AW328" s="286"/>
      <c r="AX328" s="286"/>
      <c r="AY328" s="286"/>
      <c r="AZ328" s="286"/>
      <c r="BA328" s="286"/>
      <c r="BB328" s="286"/>
      <c r="BC328" s="286"/>
      <c r="BD328" s="286">
        <v>1</v>
      </c>
      <c r="BE328" s="286"/>
      <c r="BF328" s="286"/>
      <c r="BG328" s="286"/>
      <c r="BH328" s="286">
        <v>4</v>
      </c>
      <c r="BI328" s="286"/>
      <c r="BJ328" s="286"/>
      <c r="BK328" s="286"/>
      <c r="BL328" s="286"/>
      <c r="BM328" s="286"/>
      <c r="BN328" s="286"/>
      <c r="BO328" s="286"/>
      <c r="BP328" s="286"/>
      <c r="BQ328" s="286"/>
      <c r="BR328" s="286"/>
      <c r="BS328" s="286"/>
      <c r="BT328" s="286"/>
      <c r="BU328" s="286">
        <v>2</v>
      </c>
      <c r="BV328" s="286"/>
      <c r="BW328" s="286"/>
      <c r="BX328" s="286"/>
      <c r="BY328" s="286">
        <v>10</v>
      </c>
      <c r="BZ328" s="286"/>
      <c r="CA328" s="286"/>
      <c r="CB328" s="286"/>
      <c r="CC328" s="286"/>
      <c r="CD328" s="286"/>
      <c r="CE328" s="286"/>
      <c r="CF328" s="286"/>
      <c r="CG328" s="286"/>
      <c r="CH328" s="286"/>
      <c r="CI328" s="286"/>
      <c r="CJ328" s="286"/>
      <c r="CK328" s="286"/>
      <c r="CL328" s="286"/>
      <c r="CM328" s="143">
        <f t="shared" si="85"/>
        <v>0</v>
      </c>
      <c r="CN328" s="143">
        <f t="shared" si="86"/>
        <v>0</v>
      </c>
      <c r="CO328" s="143">
        <f t="shared" si="87"/>
        <v>0</v>
      </c>
      <c r="CP328" s="143">
        <f t="shared" si="87"/>
        <v>0</v>
      </c>
      <c r="CQ328" s="143">
        <f t="shared" si="88"/>
        <v>4</v>
      </c>
      <c r="CR328" s="143">
        <f t="shared" si="89"/>
        <v>0</v>
      </c>
      <c r="CS328" s="143">
        <f t="shared" si="90"/>
        <v>0</v>
      </c>
      <c r="CT328" s="143">
        <f t="shared" si="91"/>
        <v>1</v>
      </c>
      <c r="CU328" s="143">
        <f t="shared" si="92"/>
        <v>23</v>
      </c>
      <c r="CV328" s="143">
        <f t="shared" si="93"/>
        <v>0</v>
      </c>
      <c r="CW328" s="143">
        <f t="shared" si="94"/>
        <v>1</v>
      </c>
      <c r="CX328" s="143">
        <f t="shared" si="95"/>
        <v>0</v>
      </c>
      <c r="CY328" s="143">
        <f t="shared" si="95"/>
        <v>0</v>
      </c>
      <c r="CZ328" s="143">
        <f t="shared" si="96"/>
        <v>0</v>
      </c>
      <c r="DA328" s="143">
        <f t="shared" si="97"/>
        <v>0</v>
      </c>
      <c r="DB328" s="143">
        <f t="shared" si="98"/>
        <v>0</v>
      </c>
      <c r="DC328" s="143">
        <f t="shared" si="99"/>
        <v>1</v>
      </c>
      <c r="DD328" s="143">
        <f t="shared" si="100"/>
        <v>0</v>
      </c>
      <c r="DE328" s="201">
        <f t="shared" si="101"/>
        <v>0</v>
      </c>
    </row>
    <row r="329" spans="1:109" x14ac:dyDescent="0.3">
      <c r="A329" s="19" t="s">
        <v>658</v>
      </c>
      <c r="B329" s="16" t="s">
        <v>767</v>
      </c>
      <c r="C329" s="283"/>
      <c r="D329" s="284"/>
      <c r="E329" s="284"/>
      <c r="F329" s="284"/>
      <c r="G329" s="284"/>
      <c r="H329" s="284"/>
      <c r="I329" s="284">
        <v>13</v>
      </c>
      <c r="J329" s="284"/>
      <c r="K329" s="284">
        <v>1</v>
      </c>
      <c r="L329" s="284"/>
      <c r="M329" s="284"/>
      <c r="N329" s="284"/>
      <c r="O329" s="284">
        <v>6</v>
      </c>
      <c r="P329" s="285"/>
      <c r="Q329" s="285"/>
      <c r="R329" s="285"/>
      <c r="S329" s="285"/>
      <c r="T329" s="285"/>
      <c r="U329" s="285"/>
      <c r="V329" s="285"/>
      <c r="W329" s="285">
        <v>1</v>
      </c>
      <c r="X329" s="285">
        <v>13</v>
      </c>
      <c r="Y329" s="285"/>
      <c r="Z329" s="285"/>
      <c r="AA329" s="285"/>
      <c r="AB329" s="285"/>
      <c r="AC329" s="285"/>
      <c r="AD329" s="285"/>
      <c r="AE329" s="285">
        <v>1</v>
      </c>
      <c r="AF329" s="285"/>
      <c r="AG329" s="285">
        <v>6</v>
      </c>
      <c r="AH329" s="286"/>
      <c r="AI329" s="286"/>
      <c r="AJ329" s="286"/>
      <c r="AK329" s="286"/>
      <c r="AL329" s="286">
        <v>1</v>
      </c>
      <c r="AM329" s="286"/>
      <c r="AN329" s="286">
        <v>1</v>
      </c>
      <c r="AO329" s="286"/>
      <c r="AP329" s="286">
        <v>7</v>
      </c>
      <c r="AQ329" s="286"/>
      <c r="AR329" s="286"/>
      <c r="AS329" s="286"/>
      <c r="AT329" s="286"/>
      <c r="AU329" s="286"/>
      <c r="AV329" s="286"/>
      <c r="AW329" s="286"/>
      <c r="AX329" s="286"/>
      <c r="AY329" s="286">
        <v>5</v>
      </c>
      <c r="AZ329" s="286"/>
      <c r="BA329" s="286"/>
      <c r="BB329" s="286"/>
      <c r="BC329" s="286"/>
      <c r="BD329" s="286">
        <v>1</v>
      </c>
      <c r="BE329" s="286"/>
      <c r="BF329" s="286">
        <v>2</v>
      </c>
      <c r="BG329" s="286"/>
      <c r="BH329" s="286">
        <v>10</v>
      </c>
      <c r="BI329" s="286"/>
      <c r="BJ329" s="286"/>
      <c r="BK329" s="286"/>
      <c r="BL329" s="286">
        <v>1</v>
      </c>
      <c r="BM329" s="286"/>
      <c r="BN329" s="286"/>
      <c r="BO329" s="286"/>
      <c r="BP329" s="286">
        <v>3</v>
      </c>
      <c r="BQ329" s="286"/>
      <c r="BR329" s="286"/>
      <c r="BS329" s="286"/>
      <c r="BT329" s="286"/>
      <c r="BU329" s="286">
        <v>2</v>
      </c>
      <c r="BV329" s="286"/>
      <c r="BW329" s="286">
        <v>1</v>
      </c>
      <c r="BX329" s="286"/>
      <c r="BY329" s="286">
        <v>37</v>
      </c>
      <c r="BZ329" s="286"/>
      <c r="CA329" s="286"/>
      <c r="CB329" s="286"/>
      <c r="CC329" s="286"/>
      <c r="CD329" s="286">
        <v>1</v>
      </c>
      <c r="CE329" s="286"/>
      <c r="CF329" s="286"/>
      <c r="CG329" s="286"/>
      <c r="CH329" s="286"/>
      <c r="CI329" s="286"/>
      <c r="CJ329" s="286"/>
      <c r="CK329" s="286"/>
      <c r="CL329" s="286">
        <v>3</v>
      </c>
      <c r="CM329" s="143">
        <f t="shared" si="85"/>
        <v>0</v>
      </c>
      <c r="CN329" s="143">
        <f t="shared" si="86"/>
        <v>0</v>
      </c>
      <c r="CO329" s="143">
        <f t="shared" si="87"/>
        <v>0</v>
      </c>
      <c r="CP329" s="143">
        <f t="shared" si="87"/>
        <v>0</v>
      </c>
      <c r="CQ329" s="143">
        <f t="shared" si="88"/>
        <v>4</v>
      </c>
      <c r="CR329" s="143">
        <f t="shared" si="89"/>
        <v>0</v>
      </c>
      <c r="CS329" s="143">
        <f t="shared" si="90"/>
        <v>4</v>
      </c>
      <c r="CT329" s="143">
        <f t="shared" si="91"/>
        <v>1</v>
      </c>
      <c r="CU329" s="143">
        <f t="shared" si="92"/>
        <v>80</v>
      </c>
      <c r="CV329" s="143">
        <f t="shared" si="93"/>
        <v>0</v>
      </c>
      <c r="CW329" s="143">
        <f t="shared" si="94"/>
        <v>1</v>
      </c>
      <c r="CX329" s="143">
        <f t="shared" si="95"/>
        <v>0</v>
      </c>
      <c r="CY329" s="143">
        <f t="shared" si="95"/>
        <v>0</v>
      </c>
      <c r="CZ329" s="143">
        <f t="shared" si="96"/>
        <v>2</v>
      </c>
      <c r="DA329" s="143">
        <f t="shared" si="97"/>
        <v>0</v>
      </c>
      <c r="DB329" s="143">
        <f t="shared" si="98"/>
        <v>0</v>
      </c>
      <c r="DC329" s="143">
        <f t="shared" si="99"/>
        <v>1</v>
      </c>
      <c r="DD329" s="143">
        <f t="shared" si="100"/>
        <v>0</v>
      </c>
      <c r="DE329" s="201">
        <f t="shared" si="101"/>
        <v>23</v>
      </c>
    </row>
    <row r="330" spans="1:109" x14ac:dyDescent="0.3">
      <c r="A330" s="19" t="s">
        <v>658</v>
      </c>
      <c r="B330" s="16" t="s">
        <v>771</v>
      </c>
      <c r="C330" s="283"/>
      <c r="D330" s="284"/>
      <c r="E330" s="284">
        <v>3</v>
      </c>
      <c r="F330" s="284"/>
      <c r="G330" s="284"/>
      <c r="H330" s="284"/>
      <c r="I330" s="284">
        <v>5</v>
      </c>
      <c r="J330" s="284"/>
      <c r="K330" s="284">
        <v>1</v>
      </c>
      <c r="L330" s="284"/>
      <c r="M330" s="284"/>
      <c r="N330" s="284"/>
      <c r="O330" s="284"/>
      <c r="P330" s="285"/>
      <c r="Q330" s="285"/>
      <c r="R330" s="285"/>
      <c r="S330" s="285"/>
      <c r="T330" s="285">
        <v>2</v>
      </c>
      <c r="U330" s="285"/>
      <c r="V330" s="285"/>
      <c r="W330" s="285">
        <v>1</v>
      </c>
      <c r="X330" s="285">
        <v>3</v>
      </c>
      <c r="Y330" s="285"/>
      <c r="Z330" s="285"/>
      <c r="AA330" s="285"/>
      <c r="AB330" s="285"/>
      <c r="AC330" s="285"/>
      <c r="AD330" s="285"/>
      <c r="AE330" s="285">
        <v>1</v>
      </c>
      <c r="AF330" s="285"/>
      <c r="AG330" s="285"/>
      <c r="AH330" s="286">
        <v>1</v>
      </c>
      <c r="AI330" s="286"/>
      <c r="AJ330" s="286"/>
      <c r="AK330" s="286"/>
      <c r="AL330" s="286">
        <v>3</v>
      </c>
      <c r="AM330" s="286"/>
      <c r="AN330" s="286"/>
      <c r="AO330" s="286"/>
      <c r="AP330" s="286">
        <v>4</v>
      </c>
      <c r="AQ330" s="286"/>
      <c r="AR330" s="286"/>
      <c r="AS330" s="286"/>
      <c r="AT330" s="286"/>
      <c r="AU330" s="286"/>
      <c r="AV330" s="286"/>
      <c r="AW330" s="286"/>
      <c r="AX330" s="286"/>
      <c r="AY330" s="286"/>
      <c r="AZ330" s="286">
        <v>1</v>
      </c>
      <c r="BA330" s="286">
        <v>1</v>
      </c>
      <c r="BB330" s="286"/>
      <c r="BC330" s="286"/>
      <c r="BD330" s="286">
        <v>1</v>
      </c>
      <c r="BE330" s="286"/>
      <c r="BF330" s="286"/>
      <c r="BG330" s="286"/>
      <c r="BH330" s="286">
        <v>5</v>
      </c>
      <c r="BI330" s="286"/>
      <c r="BJ330" s="286"/>
      <c r="BK330" s="286"/>
      <c r="BL330" s="286"/>
      <c r="BM330" s="286"/>
      <c r="BN330" s="286"/>
      <c r="BO330" s="286"/>
      <c r="BP330" s="286"/>
      <c r="BQ330" s="286">
        <v>1</v>
      </c>
      <c r="BR330" s="286"/>
      <c r="BS330" s="286"/>
      <c r="BT330" s="286"/>
      <c r="BU330" s="286">
        <v>2</v>
      </c>
      <c r="BV330" s="286"/>
      <c r="BW330" s="286"/>
      <c r="BX330" s="286"/>
      <c r="BY330" s="286">
        <v>4</v>
      </c>
      <c r="BZ330" s="286"/>
      <c r="CA330" s="286"/>
      <c r="CB330" s="286"/>
      <c r="CC330" s="286"/>
      <c r="CD330" s="286"/>
      <c r="CE330" s="286"/>
      <c r="CF330" s="286"/>
      <c r="CG330" s="286"/>
      <c r="CH330" s="286"/>
      <c r="CI330" s="286"/>
      <c r="CJ330" s="286"/>
      <c r="CK330" s="286"/>
      <c r="CL330" s="286"/>
      <c r="CM330" s="143">
        <f t="shared" si="85"/>
        <v>3</v>
      </c>
      <c r="CN330" s="143">
        <f t="shared" si="86"/>
        <v>1</v>
      </c>
      <c r="CO330" s="143">
        <f t="shared" si="87"/>
        <v>0</v>
      </c>
      <c r="CP330" s="143">
        <f t="shared" si="87"/>
        <v>3</v>
      </c>
      <c r="CQ330" s="143">
        <f t="shared" si="88"/>
        <v>8</v>
      </c>
      <c r="CR330" s="143">
        <f t="shared" si="89"/>
        <v>0</v>
      </c>
      <c r="CS330" s="143">
        <f t="shared" si="90"/>
        <v>0</v>
      </c>
      <c r="CT330" s="143">
        <f t="shared" si="91"/>
        <v>1</v>
      </c>
      <c r="CU330" s="143">
        <f t="shared" si="92"/>
        <v>21</v>
      </c>
      <c r="CV330" s="143">
        <f t="shared" si="93"/>
        <v>0</v>
      </c>
      <c r="CW330" s="143">
        <f t="shared" si="94"/>
        <v>1</v>
      </c>
      <c r="CX330" s="143">
        <f t="shared" si="95"/>
        <v>0</v>
      </c>
      <c r="CY330" s="143">
        <f t="shared" si="95"/>
        <v>0</v>
      </c>
      <c r="CZ330" s="143">
        <f t="shared" si="96"/>
        <v>0</v>
      </c>
      <c r="DA330" s="143">
        <f t="shared" si="97"/>
        <v>0</v>
      </c>
      <c r="DB330" s="143">
        <f t="shared" si="98"/>
        <v>0</v>
      </c>
      <c r="DC330" s="143">
        <f t="shared" si="99"/>
        <v>1</v>
      </c>
      <c r="DD330" s="143">
        <f t="shared" si="100"/>
        <v>0</v>
      </c>
      <c r="DE330" s="201">
        <f t="shared" si="101"/>
        <v>0</v>
      </c>
    </row>
    <row r="331" spans="1:109" x14ac:dyDescent="0.3">
      <c r="A331" s="19" t="s">
        <v>658</v>
      </c>
      <c r="B331" s="16" t="s">
        <v>772</v>
      </c>
      <c r="C331" s="283"/>
      <c r="D331" s="284"/>
      <c r="E331" s="284"/>
      <c r="F331" s="284"/>
      <c r="G331" s="284"/>
      <c r="H331" s="284"/>
      <c r="I331" s="284">
        <v>3</v>
      </c>
      <c r="J331" s="284"/>
      <c r="K331" s="284">
        <v>1</v>
      </c>
      <c r="L331" s="284"/>
      <c r="M331" s="284"/>
      <c r="N331" s="284"/>
      <c r="O331" s="284"/>
      <c r="P331" s="285"/>
      <c r="Q331" s="285"/>
      <c r="R331" s="285"/>
      <c r="S331" s="285"/>
      <c r="T331" s="285"/>
      <c r="U331" s="285"/>
      <c r="V331" s="285"/>
      <c r="W331" s="285">
        <v>1</v>
      </c>
      <c r="X331" s="285">
        <v>3</v>
      </c>
      <c r="Y331" s="285"/>
      <c r="Z331" s="285"/>
      <c r="AA331" s="285"/>
      <c r="AB331" s="285"/>
      <c r="AC331" s="285"/>
      <c r="AD331" s="285"/>
      <c r="AE331" s="285">
        <v>1</v>
      </c>
      <c r="AF331" s="285"/>
      <c r="AG331" s="285"/>
      <c r="AH331" s="286"/>
      <c r="AI331" s="286"/>
      <c r="AJ331" s="286"/>
      <c r="AK331" s="286"/>
      <c r="AL331" s="286">
        <v>1</v>
      </c>
      <c r="AM331" s="286"/>
      <c r="AN331" s="286"/>
      <c r="AO331" s="286"/>
      <c r="AP331" s="286">
        <v>5</v>
      </c>
      <c r="AQ331" s="286"/>
      <c r="AR331" s="286"/>
      <c r="AS331" s="286"/>
      <c r="AT331" s="286"/>
      <c r="AU331" s="286"/>
      <c r="AV331" s="286"/>
      <c r="AW331" s="286"/>
      <c r="AX331" s="286"/>
      <c r="AY331" s="286"/>
      <c r="AZ331" s="286"/>
      <c r="BA331" s="286"/>
      <c r="BB331" s="286"/>
      <c r="BC331" s="286"/>
      <c r="BD331" s="286">
        <v>1</v>
      </c>
      <c r="BE331" s="286"/>
      <c r="BF331" s="286"/>
      <c r="BG331" s="286"/>
      <c r="BH331" s="286">
        <v>7</v>
      </c>
      <c r="BI331" s="286"/>
      <c r="BJ331" s="286"/>
      <c r="BK331" s="286"/>
      <c r="BL331" s="286"/>
      <c r="BM331" s="286"/>
      <c r="BN331" s="286"/>
      <c r="BO331" s="286"/>
      <c r="BP331" s="286"/>
      <c r="BQ331" s="286"/>
      <c r="BR331" s="286"/>
      <c r="BS331" s="286"/>
      <c r="BT331" s="286"/>
      <c r="BU331" s="286">
        <v>2</v>
      </c>
      <c r="BV331" s="286"/>
      <c r="BW331" s="286"/>
      <c r="BX331" s="286"/>
      <c r="BY331" s="286">
        <v>7</v>
      </c>
      <c r="BZ331" s="286"/>
      <c r="CA331" s="286"/>
      <c r="CB331" s="286"/>
      <c r="CC331" s="286"/>
      <c r="CD331" s="286"/>
      <c r="CE331" s="286"/>
      <c r="CF331" s="286"/>
      <c r="CG331" s="286"/>
      <c r="CH331" s="286"/>
      <c r="CI331" s="286"/>
      <c r="CJ331" s="286"/>
      <c r="CK331" s="286"/>
      <c r="CL331" s="286"/>
      <c r="CM331" s="143">
        <f t="shared" si="85"/>
        <v>0</v>
      </c>
      <c r="CN331" s="143">
        <f t="shared" si="86"/>
        <v>0</v>
      </c>
      <c r="CO331" s="143">
        <f t="shared" si="87"/>
        <v>0</v>
      </c>
      <c r="CP331" s="143">
        <f t="shared" si="87"/>
        <v>0</v>
      </c>
      <c r="CQ331" s="143">
        <f t="shared" si="88"/>
        <v>4</v>
      </c>
      <c r="CR331" s="143">
        <f t="shared" si="89"/>
        <v>0</v>
      </c>
      <c r="CS331" s="143">
        <f t="shared" si="90"/>
        <v>0</v>
      </c>
      <c r="CT331" s="143">
        <f t="shared" si="91"/>
        <v>1</v>
      </c>
      <c r="CU331" s="143">
        <f t="shared" si="92"/>
        <v>25</v>
      </c>
      <c r="CV331" s="143">
        <f t="shared" si="93"/>
        <v>0</v>
      </c>
      <c r="CW331" s="143">
        <f t="shared" si="94"/>
        <v>1</v>
      </c>
      <c r="CX331" s="143">
        <f t="shared" si="95"/>
        <v>0</v>
      </c>
      <c r="CY331" s="143">
        <f t="shared" si="95"/>
        <v>0</v>
      </c>
      <c r="CZ331" s="143">
        <f t="shared" si="96"/>
        <v>0</v>
      </c>
      <c r="DA331" s="143">
        <f t="shared" si="97"/>
        <v>0</v>
      </c>
      <c r="DB331" s="143">
        <f t="shared" si="98"/>
        <v>0</v>
      </c>
      <c r="DC331" s="143">
        <f t="shared" si="99"/>
        <v>1</v>
      </c>
      <c r="DD331" s="143">
        <f t="shared" si="100"/>
        <v>0</v>
      </c>
      <c r="DE331" s="201">
        <f t="shared" si="101"/>
        <v>0</v>
      </c>
    </row>
    <row r="332" spans="1:109" x14ac:dyDescent="0.3">
      <c r="A332" s="19" t="s">
        <v>658</v>
      </c>
      <c r="B332" s="16" t="s">
        <v>774</v>
      </c>
      <c r="C332" s="283"/>
      <c r="D332" s="284"/>
      <c r="E332" s="284"/>
      <c r="F332" s="284"/>
      <c r="G332" s="284"/>
      <c r="H332" s="284"/>
      <c r="I332" s="284">
        <v>3</v>
      </c>
      <c r="J332" s="284"/>
      <c r="K332" s="284">
        <v>1</v>
      </c>
      <c r="L332" s="284"/>
      <c r="M332" s="284"/>
      <c r="N332" s="284"/>
      <c r="O332" s="284"/>
      <c r="P332" s="285"/>
      <c r="Q332" s="285"/>
      <c r="R332" s="285"/>
      <c r="S332" s="285"/>
      <c r="T332" s="285">
        <v>1</v>
      </c>
      <c r="U332" s="285"/>
      <c r="V332" s="285"/>
      <c r="W332" s="285">
        <v>1</v>
      </c>
      <c r="X332" s="285">
        <v>3</v>
      </c>
      <c r="Y332" s="285"/>
      <c r="Z332" s="285"/>
      <c r="AA332" s="285"/>
      <c r="AB332" s="285"/>
      <c r="AC332" s="285"/>
      <c r="AD332" s="285"/>
      <c r="AE332" s="285">
        <v>1</v>
      </c>
      <c r="AF332" s="285"/>
      <c r="AG332" s="285"/>
      <c r="AH332" s="286"/>
      <c r="AI332" s="286"/>
      <c r="AJ332" s="286"/>
      <c r="AK332" s="286"/>
      <c r="AL332" s="286">
        <v>2</v>
      </c>
      <c r="AM332" s="286"/>
      <c r="AN332" s="286"/>
      <c r="AO332" s="286"/>
      <c r="AP332" s="286">
        <v>6</v>
      </c>
      <c r="AQ332" s="286"/>
      <c r="AR332" s="286"/>
      <c r="AS332" s="286"/>
      <c r="AT332" s="286"/>
      <c r="AU332" s="286"/>
      <c r="AV332" s="286"/>
      <c r="AW332" s="286">
        <v>3</v>
      </c>
      <c r="AX332" s="286"/>
      <c r="AY332" s="286"/>
      <c r="AZ332" s="286"/>
      <c r="BA332" s="286"/>
      <c r="BB332" s="286"/>
      <c r="BC332" s="286"/>
      <c r="BD332" s="286">
        <v>1</v>
      </c>
      <c r="BE332" s="286"/>
      <c r="BF332" s="286"/>
      <c r="BG332" s="286"/>
      <c r="BH332" s="286">
        <v>7</v>
      </c>
      <c r="BI332" s="286"/>
      <c r="BJ332" s="286"/>
      <c r="BK332" s="286"/>
      <c r="BL332" s="286"/>
      <c r="BM332" s="286"/>
      <c r="BN332" s="286">
        <v>3</v>
      </c>
      <c r="BO332" s="286"/>
      <c r="BP332" s="286"/>
      <c r="BQ332" s="286"/>
      <c r="BR332" s="286"/>
      <c r="BS332" s="286"/>
      <c r="BT332" s="286"/>
      <c r="BU332" s="286">
        <v>2</v>
      </c>
      <c r="BV332" s="286"/>
      <c r="BW332" s="286"/>
      <c r="BX332" s="286"/>
      <c r="BY332" s="286">
        <v>5</v>
      </c>
      <c r="BZ332" s="286"/>
      <c r="CA332" s="286"/>
      <c r="CB332" s="286"/>
      <c r="CC332" s="286"/>
      <c r="CD332" s="286"/>
      <c r="CE332" s="286"/>
      <c r="CF332" s="286"/>
      <c r="CG332" s="286"/>
      <c r="CH332" s="286"/>
      <c r="CI332" s="286"/>
      <c r="CJ332" s="286"/>
      <c r="CK332" s="286"/>
      <c r="CL332" s="286"/>
      <c r="CM332" s="143">
        <f t="shared" si="85"/>
        <v>0</v>
      </c>
      <c r="CN332" s="143">
        <f t="shared" si="86"/>
        <v>0</v>
      </c>
      <c r="CO332" s="143">
        <f t="shared" si="87"/>
        <v>0</v>
      </c>
      <c r="CP332" s="143">
        <f t="shared" si="87"/>
        <v>0</v>
      </c>
      <c r="CQ332" s="143">
        <f t="shared" si="88"/>
        <v>6</v>
      </c>
      <c r="CR332" s="143">
        <f t="shared" si="89"/>
        <v>0</v>
      </c>
      <c r="CS332" s="143">
        <f t="shared" si="90"/>
        <v>0</v>
      </c>
      <c r="CT332" s="143">
        <f t="shared" si="91"/>
        <v>1</v>
      </c>
      <c r="CU332" s="143">
        <f t="shared" si="92"/>
        <v>24</v>
      </c>
      <c r="CV332" s="143">
        <f t="shared" si="93"/>
        <v>0</v>
      </c>
      <c r="CW332" s="143">
        <f t="shared" si="94"/>
        <v>1</v>
      </c>
      <c r="CX332" s="143">
        <f t="shared" si="95"/>
        <v>0</v>
      </c>
      <c r="CY332" s="143">
        <f t="shared" si="95"/>
        <v>0</v>
      </c>
      <c r="CZ332" s="143">
        <f t="shared" si="96"/>
        <v>0</v>
      </c>
      <c r="DA332" s="143">
        <f t="shared" si="97"/>
        <v>0</v>
      </c>
      <c r="DB332" s="143">
        <f t="shared" si="98"/>
        <v>0</v>
      </c>
      <c r="DC332" s="143">
        <f t="shared" si="99"/>
        <v>7</v>
      </c>
      <c r="DD332" s="143">
        <f t="shared" si="100"/>
        <v>0</v>
      </c>
      <c r="DE332" s="201">
        <f t="shared" si="101"/>
        <v>0</v>
      </c>
    </row>
    <row r="333" spans="1:109" x14ac:dyDescent="0.3">
      <c r="A333" s="19" t="s">
        <v>658</v>
      </c>
      <c r="B333" s="16" t="s">
        <v>778</v>
      </c>
      <c r="C333" s="283"/>
      <c r="D333" s="284"/>
      <c r="E333" s="284">
        <v>7</v>
      </c>
      <c r="F333" s="284">
        <v>3</v>
      </c>
      <c r="G333" s="284"/>
      <c r="H333" s="284"/>
      <c r="I333" s="284">
        <v>23</v>
      </c>
      <c r="J333" s="284"/>
      <c r="K333" s="284">
        <v>1</v>
      </c>
      <c r="L333" s="284"/>
      <c r="M333" s="284">
        <v>3</v>
      </c>
      <c r="N333" s="284">
        <v>1</v>
      </c>
      <c r="O333" s="284">
        <v>1</v>
      </c>
      <c r="P333" s="285"/>
      <c r="Q333" s="285"/>
      <c r="R333" s="285"/>
      <c r="S333" s="285">
        <v>2</v>
      </c>
      <c r="T333" s="285">
        <v>4</v>
      </c>
      <c r="U333" s="285"/>
      <c r="V333" s="285"/>
      <c r="W333" s="285">
        <v>1</v>
      </c>
      <c r="X333" s="285">
        <v>342</v>
      </c>
      <c r="Y333" s="285"/>
      <c r="Z333" s="285"/>
      <c r="AA333" s="285"/>
      <c r="AB333" s="285"/>
      <c r="AC333" s="285"/>
      <c r="AD333" s="285"/>
      <c r="AE333" s="285">
        <v>14</v>
      </c>
      <c r="AF333" s="285"/>
      <c r="AG333" s="285">
        <v>1</v>
      </c>
      <c r="AH333" s="286"/>
      <c r="AI333" s="286"/>
      <c r="AJ333" s="286"/>
      <c r="AK333" s="286">
        <v>5</v>
      </c>
      <c r="AL333" s="286">
        <v>4</v>
      </c>
      <c r="AM333" s="286"/>
      <c r="AN333" s="286">
        <v>1</v>
      </c>
      <c r="AO333" s="286"/>
      <c r="AP333" s="286">
        <v>24</v>
      </c>
      <c r="AQ333" s="286"/>
      <c r="AR333" s="286"/>
      <c r="AS333" s="286"/>
      <c r="AT333" s="286"/>
      <c r="AU333" s="286"/>
      <c r="AV333" s="286"/>
      <c r="AW333" s="286">
        <v>17</v>
      </c>
      <c r="AX333" s="286"/>
      <c r="AY333" s="286"/>
      <c r="AZ333" s="286"/>
      <c r="BA333" s="286"/>
      <c r="BB333" s="286"/>
      <c r="BC333" s="286">
        <v>5</v>
      </c>
      <c r="BD333" s="286">
        <v>3</v>
      </c>
      <c r="BE333" s="286"/>
      <c r="BF333" s="286">
        <v>3</v>
      </c>
      <c r="BG333" s="286"/>
      <c r="BH333" s="286">
        <v>30</v>
      </c>
      <c r="BI333" s="286"/>
      <c r="BJ333" s="286"/>
      <c r="BK333" s="286"/>
      <c r="BL333" s="286">
        <v>1</v>
      </c>
      <c r="BM333" s="286"/>
      <c r="BN333" s="286">
        <v>22</v>
      </c>
      <c r="BO333" s="286"/>
      <c r="BP333" s="286"/>
      <c r="BQ333" s="286"/>
      <c r="BR333" s="286"/>
      <c r="BS333" s="286"/>
      <c r="BT333" s="286"/>
      <c r="BU333" s="286">
        <v>51</v>
      </c>
      <c r="BV333" s="286"/>
      <c r="BW333" s="286">
        <v>2</v>
      </c>
      <c r="BX333" s="286"/>
      <c r="BY333" s="286">
        <v>105</v>
      </c>
      <c r="BZ333" s="286"/>
      <c r="CA333" s="286">
        <v>1</v>
      </c>
      <c r="CB333" s="286"/>
      <c r="CC333" s="286"/>
      <c r="CD333" s="286">
        <v>1</v>
      </c>
      <c r="CE333" s="286"/>
      <c r="CF333" s="286"/>
      <c r="CG333" s="286"/>
      <c r="CH333" s="286">
        <v>112</v>
      </c>
      <c r="CI333" s="286"/>
      <c r="CJ333" s="286"/>
      <c r="CK333" s="286"/>
      <c r="CL333" s="286"/>
      <c r="CM333" s="143">
        <f t="shared" si="85"/>
        <v>0</v>
      </c>
      <c r="CN333" s="143">
        <f t="shared" si="86"/>
        <v>0</v>
      </c>
      <c r="CO333" s="143">
        <f t="shared" si="87"/>
        <v>0</v>
      </c>
      <c r="CP333" s="143">
        <f t="shared" si="87"/>
        <v>19</v>
      </c>
      <c r="CQ333" s="143">
        <f t="shared" si="88"/>
        <v>65</v>
      </c>
      <c r="CR333" s="143">
        <f t="shared" si="89"/>
        <v>0</v>
      </c>
      <c r="CS333" s="143">
        <f t="shared" si="90"/>
        <v>6</v>
      </c>
      <c r="CT333" s="143">
        <f t="shared" si="91"/>
        <v>1</v>
      </c>
      <c r="CU333" s="143">
        <f t="shared" si="92"/>
        <v>524</v>
      </c>
      <c r="CV333" s="143">
        <f t="shared" si="93"/>
        <v>0</v>
      </c>
      <c r="CW333" s="143">
        <f t="shared" si="94"/>
        <v>2</v>
      </c>
      <c r="CX333" s="143">
        <f t="shared" si="95"/>
        <v>0</v>
      </c>
      <c r="CY333" s="143">
        <f t="shared" si="95"/>
        <v>0</v>
      </c>
      <c r="CZ333" s="143">
        <f t="shared" si="96"/>
        <v>2</v>
      </c>
      <c r="DA333" s="143">
        <f t="shared" si="97"/>
        <v>0</v>
      </c>
      <c r="DB333" s="143">
        <f t="shared" si="98"/>
        <v>0</v>
      </c>
      <c r="DC333" s="143">
        <f t="shared" si="99"/>
        <v>168</v>
      </c>
      <c r="DD333" s="143">
        <f t="shared" si="100"/>
        <v>1</v>
      </c>
      <c r="DE333" s="201">
        <f t="shared" si="101"/>
        <v>2</v>
      </c>
    </row>
    <row r="334" spans="1:109" x14ac:dyDescent="0.3">
      <c r="A334" s="19" t="s">
        <v>658</v>
      </c>
      <c r="B334" s="16" t="s">
        <v>781</v>
      </c>
      <c r="C334" s="283"/>
      <c r="D334" s="284"/>
      <c r="E334" s="284">
        <v>2</v>
      </c>
      <c r="F334" s="284">
        <v>2</v>
      </c>
      <c r="G334" s="284"/>
      <c r="H334" s="284"/>
      <c r="I334" s="284">
        <v>2</v>
      </c>
      <c r="J334" s="284"/>
      <c r="K334" s="284">
        <v>1</v>
      </c>
      <c r="L334" s="284"/>
      <c r="M334" s="284"/>
      <c r="N334" s="284"/>
      <c r="O334" s="284"/>
      <c r="P334" s="285"/>
      <c r="Q334" s="285"/>
      <c r="R334" s="285"/>
      <c r="S334" s="285"/>
      <c r="T334" s="285">
        <v>2</v>
      </c>
      <c r="U334" s="285"/>
      <c r="V334" s="285"/>
      <c r="W334" s="285">
        <v>1</v>
      </c>
      <c r="X334" s="285">
        <v>2</v>
      </c>
      <c r="Y334" s="285"/>
      <c r="Z334" s="285"/>
      <c r="AA334" s="285"/>
      <c r="AB334" s="285"/>
      <c r="AC334" s="285"/>
      <c r="AD334" s="285"/>
      <c r="AE334" s="285">
        <v>5</v>
      </c>
      <c r="AF334" s="285"/>
      <c r="AG334" s="285"/>
      <c r="AH334" s="286"/>
      <c r="AI334" s="286"/>
      <c r="AJ334" s="286"/>
      <c r="AK334" s="286"/>
      <c r="AL334" s="286">
        <v>3</v>
      </c>
      <c r="AM334" s="286"/>
      <c r="AN334" s="286"/>
      <c r="AO334" s="286"/>
      <c r="AP334" s="286">
        <v>17</v>
      </c>
      <c r="AQ334" s="286"/>
      <c r="AR334" s="286"/>
      <c r="AS334" s="286"/>
      <c r="AT334" s="286"/>
      <c r="AU334" s="286"/>
      <c r="AV334" s="286"/>
      <c r="AW334" s="286">
        <v>5</v>
      </c>
      <c r="AX334" s="286"/>
      <c r="AY334" s="286"/>
      <c r="AZ334" s="286"/>
      <c r="BA334" s="286"/>
      <c r="BB334" s="286"/>
      <c r="BC334" s="286"/>
      <c r="BD334" s="286">
        <v>2</v>
      </c>
      <c r="BE334" s="286"/>
      <c r="BF334" s="286"/>
      <c r="BG334" s="286"/>
      <c r="BH334" s="286">
        <v>18</v>
      </c>
      <c r="BI334" s="286"/>
      <c r="BJ334" s="286"/>
      <c r="BK334" s="286"/>
      <c r="BL334" s="286"/>
      <c r="BM334" s="286"/>
      <c r="BN334" s="286">
        <v>6</v>
      </c>
      <c r="BO334" s="286"/>
      <c r="BP334" s="286"/>
      <c r="BQ334" s="286">
        <v>1</v>
      </c>
      <c r="BR334" s="286"/>
      <c r="BS334" s="286"/>
      <c r="BT334" s="286"/>
      <c r="BU334" s="286">
        <v>4</v>
      </c>
      <c r="BV334" s="286"/>
      <c r="BW334" s="286"/>
      <c r="BX334" s="286"/>
      <c r="BY334" s="286">
        <v>28</v>
      </c>
      <c r="BZ334" s="286">
        <v>1</v>
      </c>
      <c r="CA334" s="286"/>
      <c r="CB334" s="286"/>
      <c r="CC334" s="286"/>
      <c r="CD334" s="286">
        <v>1</v>
      </c>
      <c r="CE334" s="286"/>
      <c r="CF334" s="286"/>
      <c r="CG334" s="286"/>
      <c r="CH334" s="286">
        <v>6</v>
      </c>
      <c r="CI334" s="286"/>
      <c r="CJ334" s="286"/>
      <c r="CK334" s="286"/>
      <c r="CL334" s="286">
        <v>1</v>
      </c>
      <c r="CM334" s="143">
        <f t="shared" si="85"/>
        <v>1</v>
      </c>
      <c r="CN334" s="143">
        <f t="shared" si="86"/>
        <v>0</v>
      </c>
      <c r="CO334" s="143">
        <f t="shared" si="87"/>
        <v>0</v>
      </c>
      <c r="CP334" s="143">
        <f t="shared" si="87"/>
        <v>2</v>
      </c>
      <c r="CQ334" s="143">
        <f t="shared" si="88"/>
        <v>13</v>
      </c>
      <c r="CR334" s="143">
        <f t="shared" si="89"/>
        <v>0</v>
      </c>
      <c r="CS334" s="143">
        <f t="shared" si="90"/>
        <v>0</v>
      </c>
      <c r="CT334" s="143">
        <f t="shared" si="91"/>
        <v>1</v>
      </c>
      <c r="CU334" s="143">
        <f t="shared" si="92"/>
        <v>67</v>
      </c>
      <c r="CV334" s="143">
        <f t="shared" si="93"/>
        <v>0</v>
      </c>
      <c r="CW334" s="143">
        <f t="shared" si="94"/>
        <v>2</v>
      </c>
      <c r="CX334" s="143">
        <f t="shared" si="95"/>
        <v>0</v>
      </c>
      <c r="CY334" s="143">
        <f t="shared" si="95"/>
        <v>0</v>
      </c>
      <c r="CZ334" s="143">
        <f t="shared" si="96"/>
        <v>1</v>
      </c>
      <c r="DA334" s="143">
        <f t="shared" si="97"/>
        <v>0</v>
      </c>
      <c r="DB334" s="143">
        <f t="shared" si="98"/>
        <v>0</v>
      </c>
      <c r="DC334" s="143">
        <f t="shared" si="99"/>
        <v>22</v>
      </c>
      <c r="DD334" s="143">
        <f t="shared" si="100"/>
        <v>0</v>
      </c>
      <c r="DE334" s="201">
        <f t="shared" si="101"/>
        <v>1</v>
      </c>
    </row>
    <row r="335" spans="1:109" ht="15" thickBot="1" x14ac:dyDescent="0.35">
      <c r="A335" s="20" t="s">
        <v>658</v>
      </c>
      <c r="B335" s="22" t="s">
        <v>782</v>
      </c>
      <c r="C335" s="287"/>
      <c r="D335" s="288"/>
      <c r="E335" s="288"/>
      <c r="F335" s="288"/>
      <c r="G335" s="288"/>
      <c r="H335" s="288"/>
      <c r="I335" s="288">
        <v>3</v>
      </c>
      <c r="J335" s="288"/>
      <c r="K335" s="288">
        <v>1</v>
      </c>
      <c r="L335" s="288"/>
      <c r="M335" s="288"/>
      <c r="N335" s="288"/>
      <c r="O335" s="288"/>
      <c r="P335" s="289"/>
      <c r="Q335" s="289"/>
      <c r="R335" s="289"/>
      <c r="S335" s="289"/>
      <c r="T335" s="289"/>
      <c r="U335" s="289"/>
      <c r="V335" s="289"/>
      <c r="W335" s="289">
        <v>1</v>
      </c>
      <c r="X335" s="289">
        <v>3</v>
      </c>
      <c r="Y335" s="289"/>
      <c r="Z335" s="289"/>
      <c r="AA335" s="289"/>
      <c r="AB335" s="289"/>
      <c r="AC335" s="289"/>
      <c r="AD335" s="289"/>
      <c r="AE335" s="289">
        <v>2</v>
      </c>
      <c r="AF335" s="289"/>
      <c r="AG335" s="289"/>
      <c r="AH335" s="290"/>
      <c r="AI335" s="290"/>
      <c r="AJ335" s="290"/>
      <c r="AK335" s="290"/>
      <c r="AL335" s="290">
        <v>1</v>
      </c>
      <c r="AM335" s="290"/>
      <c r="AN335" s="290"/>
      <c r="AO335" s="290"/>
      <c r="AP335" s="290">
        <v>5</v>
      </c>
      <c r="AQ335" s="290"/>
      <c r="AR335" s="290"/>
      <c r="AS335" s="290"/>
      <c r="AT335" s="290"/>
      <c r="AU335" s="290"/>
      <c r="AV335" s="290"/>
      <c r="AW335" s="290">
        <v>2</v>
      </c>
      <c r="AX335" s="290"/>
      <c r="AY335" s="290"/>
      <c r="AZ335" s="290"/>
      <c r="BA335" s="290"/>
      <c r="BB335" s="290"/>
      <c r="BC335" s="290"/>
      <c r="BD335" s="290">
        <v>1</v>
      </c>
      <c r="BE335" s="290"/>
      <c r="BF335" s="290"/>
      <c r="BG335" s="290"/>
      <c r="BH335" s="290">
        <v>6</v>
      </c>
      <c r="BI335" s="290"/>
      <c r="BJ335" s="290"/>
      <c r="BK335" s="290"/>
      <c r="BL335" s="290"/>
      <c r="BM335" s="290"/>
      <c r="BN335" s="290">
        <v>6</v>
      </c>
      <c r="BO335" s="290"/>
      <c r="BP335" s="290"/>
      <c r="BQ335" s="290">
        <v>1</v>
      </c>
      <c r="BR335" s="290"/>
      <c r="BS335" s="290"/>
      <c r="BT335" s="290"/>
      <c r="BU335" s="290">
        <v>2</v>
      </c>
      <c r="BV335" s="290"/>
      <c r="BW335" s="290"/>
      <c r="BX335" s="290"/>
      <c r="BY335" s="290">
        <v>10</v>
      </c>
      <c r="BZ335" s="290">
        <v>1</v>
      </c>
      <c r="CA335" s="290"/>
      <c r="CB335" s="290"/>
      <c r="CC335" s="290"/>
      <c r="CD335" s="290">
        <v>1</v>
      </c>
      <c r="CE335" s="290"/>
      <c r="CF335" s="290"/>
      <c r="CG335" s="290"/>
      <c r="CH335" s="290">
        <v>3</v>
      </c>
      <c r="CI335" s="290"/>
      <c r="CJ335" s="290"/>
      <c r="CK335" s="290"/>
      <c r="CL335" s="290">
        <v>1</v>
      </c>
      <c r="CM335" s="145">
        <f t="shared" si="85"/>
        <v>1</v>
      </c>
      <c r="CN335" s="145">
        <f t="shared" si="86"/>
        <v>0</v>
      </c>
      <c r="CO335" s="145">
        <f t="shared" si="87"/>
        <v>0</v>
      </c>
      <c r="CP335" s="145">
        <f t="shared" si="87"/>
        <v>0</v>
      </c>
      <c r="CQ335" s="145">
        <f t="shared" si="88"/>
        <v>4</v>
      </c>
      <c r="CR335" s="145">
        <f t="shared" si="89"/>
        <v>0</v>
      </c>
      <c r="CS335" s="145">
        <f t="shared" si="90"/>
        <v>0</v>
      </c>
      <c r="CT335" s="145">
        <f t="shared" si="91"/>
        <v>1</v>
      </c>
      <c r="CU335" s="145">
        <f t="shared" si="92"/>
        <v>27</v>
      </c>
      <c r="CV335" s="145">
        <f t="shared" si="93"/>
        <v>0</v>
      </c>
      <c r="CW335" s="145">
        <f t="shared" si="94"/>
        <v>2</v>
      </c>
      <c r="CX335" s="145">
        <f t="shared" si="95"/>
        <v>0</v>
      </c>
      <c r="CY335" s="145">
        <f t="shared" si="95"/>
        <v>0</v>
      </c>
      <c r="CZ335" s="145">
        <f t="shared" si="96"/>
        <v>1</v>
      </c>
      <c r="DA335" s="145">
        <f t="shared" si="97"/>
        <v>0</v>
      </c>
      <c r="DB335" s="145">
        <f t="shared" si="98"/>
        <v>0</v>
      </c>
      <c r="DC335" s="145">
        <f t="shared" si="99"/>
        <v>13</v>
      </c>
      <c r="DD335" s="145">
        <f t="shared" si="100"/>
        <v>0</v>
      </c>
      <c r="DE335" s="202">
        <f t="shared" si="101"/>
        <v>1</v>
      </c>
    </row>
    <row r="337" spans="91:109" x14ac:dyDescent="0.3">
      <c r="CM337" s="291"/>
      <c r="CN337" s="291"/>
      <c r="CO337" s="291"/>
      <c r="CP337" s="291"/>
      <c r="CQ337" s="291"/>
      <c r="CR337" s="291"/>
      <c r="CS337" s="291"/>
      <c r="CT337" s="291"/>
      <c r="CU337" s="291"/>
      <c r="CV337" s="291"/>
      <c r="CW337" s="291"/>
      <c r="CX337" s="291"/>
      <c r="CY337" s="291"/>
      <c r="CZ337" s="291"/>
      <c r="DA337" s="291"/>
      <c r="DB337" s="291"/>
      <c r="DC337" s="291"/>
      <c r="DD337" s="291"/>
      <c r="DE337" s="291"/>
    </row>
    <row r="338" spans="91:109" x14ac:dyDescent="0.3">
      <c r="CM338" s="93"/>
      <c r="CN338" s="93"/>
      <c r="CO338" s="93"/>
      <c r="CP338" s="93"/>
      <c r="CQ338" s="93"/>
      <c r="CR338" s="93"/>
      <c r="CS338" s="93"/>
      <c r="CT338" s="93"/>
      <c r="CU338" s="93"/>
      <c r="CV338" s="93"/>
      <c r="CW338" s="93"/>
      <c r="CX338" s="93"/>
      <c r="CY338" s="93"/>
      <c r="CZ338" s="93"/>
      <c r="DA338" s="93"/>
      <c r="DB338" s="93"/>
      <c r="DC338" s="93"/>
      <c r="DD338" s="93"/>
      <c r="DE338" s="9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35"/>
  <sheetViews>
    <sheetView workbookViewId="0">
      <selection activeCell="B8" sqref="B8"/>
    </sheetView>
  </sheetViews>
  <sheetFormatPr defaultRowHeight="14.4" x14ac:dyDescent="0.3"/>
  <cols>
    <col min="1" max="1" width="6.6640625" style="2" customWidth="1"/>
    <col min="2" max="2" width="10.109375" style="2" bestFit="1" customWidth="1"/>
    <col min="3" max="3" width="10.33203125" style="2" customWidth="1"/>
    <col min="4" max="4" width="15.33203125" style="2" customWidth="1"/>
    <col min="5" max="5" width="10.6640625" style="2" customWidth="1"/>
    <col min="6" max="6" width="17.88671875" style="2" bestFit="1" customWidth="1"/>
    <col min="7" max="7" width="8.109375" style="2" customWidth="1"/>
    <col min="8" max="8" width="8" style="2" customWidth="1"/>
  </cols>
  <sheetData>
    <row r="1" spans="1:8" ht="15" thickBot="1" x14ac:dyDescent="0.35"/>
    <row r="2" spans="1:8" ht="31.2" thickBot="1" x14ac:dyDescent="0.35">
      <c r="A2" s="4" t="s">
        <v>2</v>
      </c>
      <c r="B2" s="5" t="s">
        <v>3</v>
      </c>
      <c r="C2" s="5" t="s">
        <v>4</v>
      </c>
      <c r="D2" s="5" t="s">
        <v>5</v>
      </c>
      <c r="E2" s="5" t="s">
        <v>6</v>
      </c>
      <c r="F2" s="5" t="s">
        <v>7</v>
      </c>
      <c r="G2" s="5" t="s">
        <v>8</v>
      </c>
      <c r="H2" s="6" t="s">
        <v>9</v>
      </c>
    </row>
    <row r="3" spans="1:8" x14ac:dyDescent="0.3">
      <c r="A3" s="8"/>
      <c r="B3" s="8"/>
      <c r="C3" s="8"/>
      <c r="D3" s="8"/>
      <c r="E3" s="8"/>
      <c r="F3" s="8"/>
      <c r="G3" s="8"/>
      <c r="H3" s="9"/>
    </row>
    <row r="4" spans="1:8" ht="19.2" x14ac:dyDescent="0.3">
      <c r="A4" s="11" t="s">
        <v>12</v>
      </c>
      <c r="B4" s="11" t="s">
        <v>12</v>
      </c>
      <c r="C4" s="11" t="s">
        <v>12</v>
      </c>
      <c r="D4" s="11" t="s">
        <v>12</v>
      </c>
      <c r="E4" s="11" t="s">
        <v>12</v>
      </c>
      <c r="F4" s="11" t="s">
        <v>12</v>
      </c>
      <c r="G4" s="11" t="s">
        <v>12</v>
      </c>
      <c r="H4" s="12" t="s">
        <v>12</v>
      </c>
    </row>
    <row r="5" spans="1:8" ht="29.4" thickBot="1" x14ac:dyDescent="0.35">
      <c r="A5" s="14" t="s">
        <v>14</v>
      </c>
      <c r="B5" s="14" t="s">
        <v>15</v>
      </c>
      <c r="C5" s="14" t="s">
        <v>14</v>
      </c>
      <c r="D5" s="14" t="s">
        <v>15</v>
      </c>
      <c r="E5" s="14" t="s">
        <v>14</v>
      </c>
      <c r="F5" s="14" t="s">
        <v>15</v>
      </c>
      <c r="G5" s="14" t="s">
        <v>16</v>
      </c>
      <c r="H5" s="15" t="s">
        <v>16</v>
      </c>
    </row>
    <row r="6" spans="1:8" x14ac:dyDescent="0.3">
      <c r="A6" s="16" t="s">
        <v>17</v>
      </c>
      <c r="B6" s="17" t="s">
        <v>18</v>
      </c>
      <c r="C6" s="16" t="s">
        <v>19</v>
      </c>
      <c r="D6" s="17" t="s">
        <v>20</v>
      </c>
      <c r="E6" s="16" t="s">
        <v>21</v>
      </c>
      <c r="F6" s="17" t="s">
        <v>20</v>
      </c>
      <c r="G6" s="16">
        <v>29</v>
      </c>
      <c r="H6" s="18">
        <v>31</v>
      </c>
    </row>
    <row r="7" spans="1:8" x14ac:dyDescent="0.3">
      <c r="A7" s="16" t="s">
        <v>17</v>
      </c>
      <c r="B7" s="17" t="s">
        <v>18</v>
      </c>
      <c r="C7" s="16" t="s">
        <v>19</v>
      </c>
      <c r="D7" s="17" t="s">
        <v>20</v>
      </c>
      <c r="E7" s="16" t="s">
        <v>22</v>
      </c>
      <c r="F7" s="17" t="s">
        <v>23</v>
      </c>
      <c r="G7" s="16">
        <v>40</v>
      </c>
      <c r="H7" s="18">
        <v>13</v>
      </c>
    </row>
    <row r="8" spans="1:8" x14ac:dyDescent="0.3">
      <c r="A8" s="19" t="s">
        <v>17</v>
      </c>
      <c r="B8" s="17" t="s">
        <v>18</v>
      </c>
      <c r="C8" s="16" t="s">
        <v>19</v>
      </c>
      <c r="D8" s="17" t="s">
        <v>20</v>
      </c>
      <c r="E8" s="16" t="s">
        <v>24</v>
      </c>
      <c r="F8" s="17" t="s">
        <v>25</v>
      </c>
      <c r="G8" s="16">
        <v>63</v>
      </c>
      <c r="H8" s="18">
        <v>4</v>
      </c>
    </row>
    <row r="9" spans="1:8" x14ac:dyDescent="0.3">
      <c r="A9" s="19" t="s">
        <v>17</v>
      </c>
      <c r="B9" s="17" t="s">
        <v>18</v>
      </c>
      <c r="C9" s="16" t="s">
        <v>19</v>
      </c>
      <c r="D9" s="17" t="s">
        <v>20</v>
      </c>
      <c r="E9" s="16" t="s">
        <v>26</v>
      </c>
      <c r="F9" s="17" t="s">
        <v>27</v>
      </c>
      <c r="G9" s="16">
        <v>17</v>
      </c>
      <c r="H9" s="18">
        <v>10</v>
      </c>
    </row>
    <row r="10" spans="1:8" x14ac:dyDescent="0.3">
      <c r="A10" s="19" t="s">
        <v>17</v>
      </c>
      <c r="B10" s="17" t="s">
        <v>18</v>
      </c>
      <c r="C10" s="16" t="s">
        <v>19</v>
      </c>
      <c r="D10" s="17" t="s">
        <v>20</v>
      </c>
      <c r="E10" s="16" t="s">
        <v>28</v>
      </c>
      <c r="F10" s="17" t="s">
        <v>29</v>
      </c>
      <c r="G10" s="16">
        <v>40</v>
      </c>
      <c r="H10" s="18">
        <v>7</v>
      </c>
    </row>
    <row r="11" spans="1:8" x14ac:dyDescent="0.3">
      <c r="A11" s="19" t="s">
        <v>17</v>
      </c>
      <c r="B11" s="17" t="s">
        <v>18</v>
      </c>
      <c r="C11" s="16" t="s">
        <v>19</v>
      </c>
      <c r="D11" s="17" t="s">
        <v>20</v>
      </c>
      <c r="E11" s="16" t="s">
        <v>30</v>
      </c>
      <c r="F11" s="17" t="s">
        <v>31</v>
      </c>
      <c r="G11" s="16">
        <v>25</v>
      </c>
      <c r="H11" s="18">
        <v>1</v>
      </c>
    </row>
    <row r="12" spans="1:8" x14ac:dyDescent="0.3">
      <c r="A12" s="19" t="s">
        <v>17</v>
      </c>
      <c r="B12" s="17" t="s">
        <v>18</v>
      </c>
      <c r="C12" s="16" t="s">
        <v>32</v>
      </c>
      <c r="D12" s="17" t="s">
        <v>33</v>
      </c>
      <c r="E12" s="16" t="s">
        <v>34</v>
      </c>
      <c r="F12" s="17" t="s">
        <v>33</v>
      </c>
      <c r="G12" s="16">
        <v>37</v>
      </c>
      <c r="H12" s="18">
        <v>9</v>
      </c>
    </row>
    <row r="13" spans="1:8" x14ac:dyDescent="0.3">
      <c r="A13" s="19" t="s">
        <v>17</v>
      </c>
      <c r="B13" s="17" t="s">
        <v>18</v>
      </c>
      <c r="C13" s="16" t="s">
        <v>32</v>
      </c>
      <c r="D13" s="17" t="s">
        <v>33</v>
      </c>
      <c r="E13" s="16" t="s">
        <v>35</v>
      </c>
      <c r="F13" s="17" t="s">
        <v>36</v>
      </c>
      <c r="G13" s="16">
        <v>36</v>
      </c>
      <c r="H13" s="18">
        <v>14</v>
      </c>
    </row>
    <row r="14" spans="1:8" x14ac:dyDescent="0.3">
      <c r="A14" s="19" t="s">
        <v>17</v>
      </c>
      <c r="B14" s="17" t="s">
        <v>18</v>
      </c>
      <c r="C14" s="16" t="s">
        <v>32</v>
      </c>
      <c r="D14" s="17" t="s">
        <v>33</v>
      </c>
      <c r="E14" s="16" t="s">
        <v>37</v>
      </c>
      <c r="F14" s="17" t="s">
        <v>38</v>
      </c>
      <c r="G14" s="16">
        <v>15</v>
      </c>
      <c r="H14" s="18">
        <v>6</v>
      </c>
    </row>
    <row r="15" spans="1:8" x14ac:dyDescent="0.3">
      <c r="A15" s="19" t="s">
        <v>17</v>
      </c>
      <c r="B15" s="17" t="s">
        <v>18</v>
      </c>
      <c r="C15" s="16" t="s">
        <v>39</v>
      </c>
      <c r="D15" s="17" t="s">
        <v>40</v>
      </c>
      <c r="E15" s="16" t="s">
        <v>41</v>
      </c>
      <c r="F15" s="17" t="s">
        <v>40</v>
      </c>
      <c r="G15" s="16">
        <v>45</v>
      </c>
      <c r="H15" s="18">
        <v>13</v>
      </c>
    </row>
    <row r="16" spans="1:8" x14ac:dyDescent="0.3">
      <c r="A16" s="19" t="s">
        <v>17</v>
      </c>
      <c r="B16" s="17" t="s">
        <v>18</v>
      </c>
      <c r="C16" s="16" t="s">
        <v>39</v>
      </c>
      <c r="D16" s="17" t="s">
        <v>40</v>
      </c>
      <c r="E16" s="16" t="s">
        <v>42</v>
      </c>
      <c r="F16" s="17" t="s">
        <v>43</v>
      </c>
      <c r="G16" s="16">
        <v>37</v>
      </c>
      <c r="H16" s="18">
        <v>8</v>
      </c>
    </row>
    <row r="17" spans="1:8" x14ac:dyDescent="0.3">
      <c r="A17" s="19" t="s">
        <v>17</v>
      </c>
      <c r="B17" s="17" t="s">
        <v>18</v>
      </c>
      <c r="C17" s="16" t="s">
        <v>39</v>
      </c>
      <c r="D17" s="17" t="s">
        <v>40</v>
      </c>
      <c r="E17" s="16" t="s">
        <v>44</v>
      </c>
      <c r="F17" s="17" t="s">
        <v>45</v>
      </c>
      <c r="G17" s="16">
        <v>53</v>
      </c>
      <c r="H17" s="18">
        <v>13</v>
      </c>
    </row>
    <row r="18" spans="1:8" x14ac:dyDescent="0.3">
      <c r="A18" s="19" t="s">
        <v>17</v>
      </c>
      <c r="B18" s="17" t="s">
        <v>18</v>
      </c>
      <c r="C18" s="16" t="s">
        <v>39</v>
      </c>
      <c r="D18" s="17" t="s">
        <v>40</v>
      </c>
      <c r="E18" s="16" t="s">
        <v>46</v>
      </c>
      <c r="F18" s="17" t="s">
        <v>47</v>
      </c>
      <c r="G18" s="16">
        <v>40</v>
      </c>
      <c r="H18" s="18">
        <v>4</v>
      </c>
    </row>
    <row r="19" spans="1:8" x14ac:dyDescent="0.3">
      <c r="A19" s="19" t="s">
        <v>17</v>
      </c>
      <c r="B19" s="17" t="s">
        <v>18</v>
      </c>
      <c r="C19" s="16" t="s">
        <v>48</v>
      </c>
      <c r="D19" s="17" t="s">
        <v>49</v>
      </c>
      <c r="E19" s="16" t="s">
        <v>50</v>
      </c>
      <c r="F19" s="17" t="s">
        <v>49</v>
      </c>
      <c r="G19" s="16">
        <v>14</v>
      </c>
      <c r="H19" s="18">
        <v>10</v>
      </c>
    </row>
    <row r="20" spans="1:8" x14ac:dyDescent="0.3">
      <c r="A20" s="19" t="s">
        <v>17</v>
      </c>
      <c r="B20" s="17" t="s">
        <v>18</v>
      </c>
      <c r="C20" s="16" t="s">
        <v>48</v>
      </c>
      <c r="D20" s="17" t="s">
        <v>49</v>
      </c>
      <c r="E20" s="16" t="s">
        <v>51</v>
      </c>
      <c r="F20" s="17" t="s">
        <v>52</v>
      </c>
      <c r="G20" s="16">
        <v>40</v>
      </c>
      <c r="H20" s="18">
        <v>3</v>
      </c>
    </row>
    <row r="21" spans="1:8" x14ac:dyDescent="0.3">
      <c r="A21" s="19" t="s">
        <v>17</v>
      </c>
      <c r="B21" s="17" t="s">
        <v>18</v>
      </c>
      <c r="C21" s="16" t="s">
        <v>48</v>
      </c>
      <c r="D21" s="17" t="s">
        <v>49</v>
      </c>
      <c r="E21" s="16" t="s">
        <v>53</v>
      </c>
      <c r="F21" s="17" t="s">
        <v>54</v>
      </c>
      <c r="G21" s="16">
        <v>26</v>
      </c>
      <c r="H21" s="18">
        <v>4</v>
      </c>
    </row>
    <row r="22" spans="1:8" x14ac:dyDescent="0.3">
      <c r="A22" s="19" t="s">
        <v>17</v>
      </c>
      <c r="B22" s="17" t="s">
        <v>18</v>
      </c>
      <c r="C22" s="16" t="s">
        <v>48</v>
      </c>
      <c r="D22" s="17" t="s">
        <v>49</v>
      </c>
      <c r="E22" s="16" t="s">
        <v>55</v>
      </c>
      <c r="F22" s="17" t="s">
        <v>56</v>
      </c>
      <c r="G22" s="16">
        <v>13</v>
      </c>
      <c r="H22" s="18">
        <v>6</v>
      </c>
    </row>
    <row r="23" spans="1:8" x14ac:dyDescent="0.3">
      <c r="A23" s="19" t="s">
        <v>17</v>
      </c>
      <c r="B23" s="17" t="s">
        <v>18</v>
      </c>
      <c r="C23" s="16" t="s">
        <v>48</v>
      </c>
      <c r="D23" s="17" t="s">
        <v>49</v>
      </c>
      <c r="E23" s="16" t="s">
        <v>57</v>
      </c>
      <c r="F23" s="17" t="s">
        <v>58</v>
      </c>
      <c r="G23" s="16">
        <v>24</v>
      </c>
      <c r="H23" s="18">
        <v>4</v>
      </c>
    </row>
    <row r="24" spans="1:8" x14ac:dyDescent="0.3">
      <c r="A24" s="19" t="s">
        <v>59</v>
      </c>
      <c r="B24" s="17" t="s">
        <v>60</v>
      </c>
      <c r="C24" s="16" t="s">
        <v>61</v>
      </c>
      <c r="D24" s="17" t="s">
        <v>62</v>
      </c>
      <c r="E24" s="16" t="s">
        <v>63</v>
      </c>
      <c r="F24" s="17" t="s">
        <v>62</v>
      </c>
      <c r="G24" s="16">
        <v>12</v>
      </c>
      <c r="H24" s="18">
        <v>13</v>
      </c>
    </row>
    <row r="25" spans="1:8" x14ac:dyDescent="0.3">
      <c r="A25" s="19" t="s">
        <v>59</v>
      </c>
      <c r="B25" s="17" t="s">
        <v>60</v>
      </c>
      <c r="C25" s="16" t="s">
        <v>61</v>
      </c>
      <c r="D25" s="17" t="s">
        <v>62</v>
      </c>
      <c r="E25" s="16" t="s">
        <v>64</v>
      </c>
      <c r="F25" s="17" t="s">
        <v>65</v>
      </c>
      <c r="G25" s="16">
        <v>26</v>
      </c>
      <c r="H25" s="18">
        <v>1</v>
      </c>
    </row>
    <row r="26" spans="1:8" x14ac:dyDescent="0.3">
      <c r="A26" s="19" t="s">
        <v>59</v>
      </c>
      <c r="B26" s="17" t="s">
        <v>60</v>
      </c>
      <c r="C26" s="16" t="s">
        <v>61</v>
      </c>
      <c r="D26" s="17" t="s">
        <v>62</v>
      </c>
      <c r="E26" s="16" t="s">
        <v>66</v>
      </c>
      <c r="F26" s="17" t="s">
        <v>67</v>
      </c>
      <c r="G26" s="16">
        <v>14</v>
      </c>
      <c r="H26" s="18">
        <v>5</v>
      </c>
    </row>
    <row r="27" spans="1:8" x14ac:dyDescent="0.3">
      <c r="A27" s="19" t="s">
        <v>59</v>
      </c>
      <c r="B27" s="17" t="s">
        <v>60</v>
      </c>
      <c r="C27" s="16" t="s">
        <v>61</v>
      </c>
      <c r="D27" s="17" t="s">
        <v>62</v>
      </c>
      <c r="E27" s="16" t="s">
        <v>68</v>
      </c>
      <c r="F27" s="17" t="s">
        <v>69</v>
      </c>
      <c r="G27" s="16">
        <v>3</v>
      </c>
      <c r="H27" s="18">
        <v>4</v>
      </c>
    </row>
    <row r="28" spans="1:8" x14ac:dyDescent="0.3">
      <c r="A28" s="19" t="s">
        <v>59</v>
      </c>
      <c r="B28" s="17" t="s">
        <v>60</v>
      </c>
      <c r="C28" s="16" t="s">
        <v>70</v>
      </c>
      <c r="D28" s="17" t="s">
        <v>71</v>
      </c>
      <c r="E28" s="16" t="s">
        <v>72</v>
      </c>
      <c r="F28" s="17" t="s">
        <v>73</v>
      </c>
      <c r="G28" s="16">
        <v>7</v>
      </c>
      <c r="H28" s="18">
        <v>4</v>
      </c>
    </row>
    <row r="29" spans="1:8" x14ac:dyDescent="0.3">
      <c r="A29" s="19" t="s">
        <v>59</v>
      </c>
      <c r="B29" s="17" t="s">
        <v>60</v>
      </c>
      <c r="C29" s="16" t="s">
        <v>70</v>
      </c>
      <c r="D29" s="17" t="s">
        <v>71</v>
      </c>
      <c r="E29" s="16" t="s">
        <v>74</v>
      </c>
      <c r="F29" s="17" t="s">
        <v>75</v>
      </c>
      <c r="G29" s="16">
        <v>8</v>
      </c>
      <c r="H29" s="18">
        <v>2</v>
      </c>
    </row>
    <row r="30" spans="1:8" x14ac:dyDescent="0.3">
      <c r="A30" s="19" t="s">
        <v>59</v>
      </c>
      <c r="B30" s="17" t="s">
        <v>60</v>
      </c>
      <c r="C30" s="16" t="s">
        <v>70</v>
      </c>
      <c r="D30" s="17" t="s">
        <v>71</v>
      </c>
      <c r="E30" s="16" t="s">
        <v>76</v>
      </c>
      <c r="F30" s="17" t="s">
        <v>77</v>
      </c>
      <c r="G30" s="16">
        <v>4</v>
      </c>
      <c r="H30" s="18">
        <v>2</v>
      </c>
    </row>
    <row r="31" spans="1:8" x14ac:dyDescent="0.3">
      <c r="A31" s="19" t="s">
        <v>78</v>
      </c>
      <c r="B31" s="17" t="s">
        <v>79</v>
      </c>
      <c r="C31" s="16" t="s">
        <v>80</v>
      </c>
      <c r="D31" s="17" t="s">
        <v>81</v>
      </c>
      <c r="E31" s="16" t="s">
        <v>82</v>
      </c>
      <c r="F31" s="17" t="s">
        <v>81</v>
      </c>
      <c r="G31" s="16">
        <v>91</v>
      </c>
      <c r="H31" s="18">
        <v>9</v>
      </c>
    </row>
    <row r="32" spans="1:8" x14ac:dyDescent="0.3">
      <c r="A32" s="19" t="s">
        <v>78</v>
      </c>
      <c r="B32" s="17" t="s">
        <v>79</v>
      </c>
      <c r="C32" s="16" t="s">
        <v>80</v>
      </c>
      <c r="D32" s="17" t="s">
        <v>81</v>
      </c>
      <c r="E32" s="16" t="s">
        <v>83</v>
      </c>
      <c r="F32" s="17" t="s">
        <v>84</v>
      </c>
      <c r="G32" s="16">
        <v>72</v>
      </c>
      <c r="H32" s="18">
        <v>13</v>
      </c>
    </row>
    <row r="33" spans="1:8" x14ac:dyDescent="0.3">
      <c r="A33" s="19" t="s">
        <v>78</v>
      </c>
      <c r="B33" s="17" t="s">
        <v>79</v>
      </c>
      <c r="C33" s="16" t="s">
        <v>85</v>
      </c>
      <c r="D33" s="17" t="s">
        <v>86</v>
      </c>
      <c r="E33" s="16" t="s">
        <v>87</v>
      </c>
      <c r="F33" s="17" t="s">
        <v>86</v>
      </c>
      <c r="G33" s="16">
        <v>33</v>
      </c>
      <c r="H33" s="18">
        <v>8</v>
      </c>
    </row>
    <row r="34" spans="1:8" x14ac:dyDescent="0.3">
      <c r="A34" s="19" t="s">
        <v>78</v>
      </c>
      <c r="B34" s="17" t="s">
        <v>79</v>
      </c>
      <c r="C34" s="16" t="s">
        <v>80</v>
      </c>
      <c r="D34" s="17" t="s">
        <v>81</v>
      </c>
      <c r="E34" s="16" t="s">
        <v>88</v>
      </c>
      <c r="F34" s="17" t="s">
        <v>89</v>
      </c>
      <c r="G34" s="16">
        <v>59</v>
      </c>
      <c r="H34" s="18">
        <v>19</v>
      </c>
    </row>
    <row r="35" spans="1:8" x14ac:dyDescent="0.3">
      <c r="A35" s="19" t="s">
        <v>78</v>
      </c>
      <c r="B35" s="17" t="s">
        <v>79</v>
      </c>
      <c r="C35" s="16" t="s">
        <v>90</v>
      </c>
      <c r="D35" s="17" t="s">
        <v>91</v>
      </c>
      <c r="E35" s="16" t="s">
        <v>92</v>
      </c>
      <c r="F35" s="17" t="s">
        <v>91</v>
      </c>
      <c r="G35" s="16">
        <v>17</v>
      </c>
      <c r="H35" s="18">
        <v>8</v>
      </c>
    </row>
    <row r="36" spans="1:8" x14ac:dyDescent="0.3">
      <c r="A36" s="19" t="s">
        <v>78</v>
      </c>
      <c r="B36" s="17" t="s">
        <v>79</v>
      </c>
      <c r="C36" s="16" t="s">
        <v>93</v>
      </c>
      <c r="D36" s="17" t="s">
        <v>94</v>
      </c>
      <c r="E36" s="16" t="s">
        <v>95</v>
      </c>
      <c r="F36" s="17" t="s">
        <v>94</v>
      </c>
      <c r="G36" s="16">
        <v>53</v>
      </c>
      <c r="H36" s="18">
        <v>11</v>
      </c>
    </row>
    <row r="37" spans="1:8" x14ac:dyDescent="0.3">
      <c r="A37" s="19" t="s">
        <v>78</v>
      </c>
      <c r="B37" s="17" t="s">
        <v>79</v>
      </c>
      <c r="C37" s="16" t="s">
        <v>93</v>
      </c>
      <c r="D37" s="17" t="s">
        <v>94</v>
      </c>
      <c r="E37" s="16" t="s">
        <v>96</v>
      </c>
      <c r="F37" s="17" t="s">
        <v>97</v>
      </c>
      <c r="G37" s="16">
        <v>51</v>
      </c>
      <c r="H37" s="18">
        <v>16</v>
      </c>
    </row>
    <row r="38" spans="1:8" x14ac:dyDescent="0.3">
      <c r="A38" s="19" t="s">
        <v>98</v>
      </c>
      <c r="B38" s="17" t="s">
        <v>99</v>
      </c>
      <c r="C38" s="16" t="s">
        <v>100</v>
      </c>
      <c r="D38" s="17" t="s">
        <v>101</v>
      </c>
      <c r="E38" s="16" t="s">
        <v>102</v>
      </c>
      <c r="F38" s="17" t="s">
        <v>101</v>
      </c>
      <c r="G38" s="16">
        <v>86</v>
      </c>
      <c r="H38" s="18">
        <v>6</v>
      </c>
    </row>
    <row r="39" spans="1:8" x14ac:dyDescent="0.3">
      <c r="A39" s="19" t="s">
        <v>98</v>
      </c>
      <c r="B39" s="17" t="s">
        <v>99</v>
      </c>
      <c r="C39" s="16" t="s">
        <v>103</v>
      </c>
      <c r="D39" s="17" t="s">
        <v>104</v>
      </c>
      <c r="E39" s="16" t="s">
        <v>105</v>
      </c>
      <c r="F39" s="17" t="s">
        <v>104</v>
      </c>
      <c r="G39" s="16">
        <v>30</v>
      </c>
      <c r="H39" s="18">
        <v>6</v>
      </c>
    </row>
    <row r="40" spans="1:8" x14ac:dyDescent="0.3">
      <c r="A40" s="19" t="s">
        <v>98</v>
      </c>
      <c r="B40" s="17" t="s">
        <v>99</v>
      </c>
      <c r="C40" s="16" t="s">
        <v>103</v>
      </c>
      <c r="D40" s="17" t="s">
        <v>104</v>
      </c>
      <c r="E40" s="16" t="s">
        <v>106</v>
      </c>
      <c r="F40" s="17" t="s">
        <v>107</v>
      </c>
      <c r="G40" s="16">
        <v>37</v>
      </c>
      <c r="H40" s="18">
        <v>3</v>
      </c>
    </row>
    <row r="41" spans="1:8" x14ac:dyDescent="0.3">
      <c r="A41" s="19" t="s">
        <v>98</v>
      </c>
      <c r="B41" s="17" t="s">
        <v>99</v>
      </c>
      <c r="C41" s="16" t="s">
        <v>100</v>
      </c>
      <c r="D41" s="17" t="s">
        <v>101</v>
      </c>
      <c r="E41" s="16" t="s">
        <v>108</v>
      </c>
      <c r="F41" s="17" t="s">
        <v>109</v>
      </c>
      <c r="G41" s="16">
        <v>55</v>
      </c>
      <c r="H41" s="18">
        <v>4</v>
      </c>
    </row>
    <row r="42" spans="1:8" x14ac:dyDescent="0.3">
      <c r="A42" s="19" t="s">
        <v>98</v>
      </c>
      <c r="B42" s="17" t="s">
        <v>99</v>
      </c>
      <c r="C42" s="16" t="s">
        <v>100</v>
      </c>
      <c r="D42" s="17" t="s">
        <v>101</v>
      </c>
      <c r="E42" s="16" t="s">
        <v>110</v>
      </c>
      <c r="F42" s="17" t="s">
        <v>111</v>
      </c>
      <c r="G42" s="16">
        <v>31</v>
      </c>
      <c r="H42" s="18">
        <v>4</v>
      </c>
    </row>
    <row r="43" spans="1:8" x14ac:dyDescent="0.3">
      <c r="A43" s="19" t="s">
        <v>98</v>
      </c>
      <c r="B43" s="17" t="s">
        <v>99</v>
      </c>
      <c r="C43" s="16" t="s">
        <v>112</v>
      </c>
      <c r="D43" s="17" t="s">
        <v>113</v>
      </c>
      <c r="E43" s="16" t="s">
        <v>114</v>
      </c>
      <c r="F43" s="17" t="s">
        <v>113</v>
      </c>
      <c r="G43" s="16">
        <v>46</v>
      </c>
      <c r="H43" s="18">
        <v>4</v>
      </c>
    </row>
    <row r="44" spans="1:8" x14ac:dyDescent="0.3">
      <c r="A44" s="19" t="s">
        <v>98</v>
      </c>
      <c r="B44" s="17" t="s">
        <v>99</v>
      </c>
      <c r="C44" s="16" t="s">
        <v>112</v>
      </c>
      <c r="D44" s="17" t="s">
        <v>113</v>
      </c>
      <c r="E44" s="16" t="s">
        <v>115</v>
      </c>
      <c r="F44" s="17" t="s">
        <v>116</v>
      </c>
      <c r="G44" s="16">
        <v>63</v>
      </c>
      <c r="H44" s="18">
        <v>5</v>
      </c>
    </row>
    <row r="45" spans="1:8" x14ac:dyDescent="0.3">
      <c r="A45" s="19" t="s">
        <v>98</v>
      </c>
      <c r="B45" s="17" t="s">
        <v>99</v>
      </c>
      <c r="C45" s="16" t="s">
        <v>112</v>
      </c>
      <c r="D45" s="17" t="s">
        <v>113</v>
      </c>
      <c r="E45" s="16" t="s">
        <v>117</v>
      </c>
      <c r="F45" s="17" t="s">
        <v>118</v>
      </c>
      <c r="G45" s="16">
        <v>26</v>
      </c>
      <c r="H45" s="18">
        <v>2</v>
      </c>
    </row>
    <row r="46" spans="1:8" x14ac:dyDescent="0.3">
      <c r="A46" s="19" t="s">
        <v>98</v>
      </c>
      <c r="B46" s="17" t="s">
        <v>99</v>
      </c>
      <c r="C46" s="16" t="s">
        <v>112</v>
      </c>
      <c r="D46" s="17" t="s">
        <v>113</v>
      </c>
      <c r="E46" s="16" t="s">
        <v>119</v>
      </c>
      <c r="F46" s="17" t="s">
        <v>120</v>
      </c>
      <c r="G46" s="16">
        <v>96</v>
      </c>
      <c r="H46" s="18">
        <v>6</v>
      </c>
    </row>
    <row r="47" spans="1:8" x14ac:dyDescent="0.3">
      <c r="A47" s="19" t="s">
        <v>121</v>
      </c>
      <c r="B47" s="17" t="s">
        <v>122</v>
      </c>
      <c r="C47" s="16" t="s">
        <v>123</v>
      </c>
      <c r="D47" s="17" t="s">
        <v>122</v>
      </c>
      <c r="E47" s="16" t="s">
        <v>124</v>
      </c>
      <c r="F47" s="17" t="s">
        <v>122</v>
      </c>
      <c r="G47" s="16">
        <v>81</v>
      </c>
      <c r="H47" s="18">
        <v>18</v>
      </c>
    </row>
    <row r="48" spans="1:8" x14ac:dyDescent="0.3">
      <c r="A48" s="19" t="s">
        <v>121</v>
      </c>
      <c r="B48" s="17" t="s">
        <v>122</v>
      </c>
      <c r="C48" s="16" t="s">
        <v>123</v>
      </c>
      <c r="D48" s="17" t="s">
        <v>122</v>
      </c>
      <c r="E48" s="16" t="s">
        <v>125</v>
      </c>
      <c r="F48" s="17" t="s">
        <v>126</v>
      </c>
      <c r="G48" s="16">
        <v>48</v>
      </c>
      <c r="H48" s="18">
        <v>4</v>
      </c>
    </row>
    <row r="49" spans="1:8" x14ac:dyDescent="0.3">
      <c r="A49" s="19" t="s">
        <v>121</v>
      </c>
      <c r="B49" s="17" t="s">
        <v>122</v>
      </c>
      <c r="C49" s="16" t="s">
        <v>123</v>
      </c>
      <c r="D49" s="17" t="s">
        <v>122</v>
      </c>
      <c r="E49" s="16" t="s">
        <v>127</v>
      </c>
      <c r="F49" s="17" t="s">
        <v>128</v>
      </c>
      <c r="G49" s="16">
        <v>48</v>
      </c>
      <c r="H49" s="18">
        <v>4</v>
      </c>
    </row>
    <row r="50" spans="1:8" x14ac:dyDescent="0.3">
      <c r="A50" s="19" t="s">
        <v>121</v>
      </c>
      <c r="B50" s="17" t="s">
        <v>122</v>
      </c>
      <c r="C50" s="16" t="s">
        <v>129</v>
      </c>
      <c r="D50" s="17" t="s">
        <v>130</v>
      </c>
      <c r="E50" s="16" t="s">
        <v>131</v>
      </c>
      <c r="F50" s="17" t="s">
        <v>130</v>
      </c>
      <c r="G50" s="16">
        <v>72</v>
      </c>
      <c r="H50" s="18">
        <v>14</v>
      </c>
    </row>
    <row r="51" spans="1:8" x14ac:dyDescent="0.3">
      <c r="A51" s="19" t="s">
        <v>121</v>
      </c>
      <c r="B51" s="17" t="s">
        <v>122</v>
      </c>
      <c r="C51" s="16" t="s">
        <v>129</v>
      </c>
      <c r="D51" s="17" t="s">
        <v>130</v>
      </c>
      <c r="E51" s="16" t="s">
        <v>132</v>
      </c>
      <c r="F51" s="17" t="s">
        <v>133</v>
      </c>
      <c r="G51" s="16">
        <v>59</v>
      </c>
      <c r="H51" s="18">
        <v>4</v>
      </c>
    </row>
    <row r="52" spans="1:8" x14ac:dyDescent="0.3">
      <c r="A52" s="19" t="s">
        <v>121</v>
      </c>
      <c r="B52" s="17" t="s">
        <v>122</v>
      </c>
      <c r="C52" s="16" t="s">
        <v>129</v>
      </c>
      <c r="D52" s="17" t="s">
        <v>130</v>
      </c>
      <c r="E52" s="16" t="s">
        <v>134</v>
      </c>
      <c r="F52" s="17" t="s">
        <v>135</v>
      </c>
      <c r="G52" s="16">
        <v>69</v>
      </c>
      <c r="H52" s="18">
        <v>3</v>
      </c>
    </row>
    <row r="53" spans="1:8" x14ac:dyDescent="0.3">
      <c r="A53" s="19" t="s">
        <v>121</v>
      </c>
      <c r="B53" s="17" t="s">
        <v>122</v>
      </c>
      <c r="C53" s="16" t="s">
        <v>129</v>
      </c>
      <c r="D53" s="17" t="s">
        <v>130</v>
      </c>
      <c r="E53" s="16" t="s">
        <v>136</v>
      </c>
      <c r="F53" s="17" t="s">
        <v>137</v>
      </c>
      <c r="G53" s="16">
        <v>86</v>
      </c>
      <c r="H53" s="18">
        <v>5</v>
      </c>
    </row>
    <row r="54" spans="1:8" x14ac:dyDescent="0.3">
      <c r="A54" s="19" t="s">
        <v>121</v>
      </c>
      <c r="B54" s="17" t="s">
        <v>122</v>
      </c>
      <c r="C54" s="16" t="s">
        <v>129</v>
      </c>
      <c r="D54" s="17" t="s">
        <v>130</v>
      </c>
      <c r="E54" s="16" t="s">
        <v>138</v>
      </c>
      <c r="F54" s="17" t="s">
        <v>139</v>
      </c>
      <c r="G54" s="16">
        <v>34</v>
      </c>
      <c r="H54" s="18">
        <v>4</v>
      </c>
    </row>
    <row r="55" spans="1:8" x14ac:dyDescent="0.3">
      <c r="A55" s="19" t="s">
        <v>121</v>
      </c>
      <c r="B55" s="17" t="s">
        <v>122</v>
      </c>
      <c r="C55" s="16" t="s">
        <v>129</v>
      </c>
      <c r="D55" s="17" t="s">
        <v>130</v>
      </c>
      <c r="E55" s="16" t="s">
        <v>140</v>
      </c>
      <c r="F55" s="17" t="s">
        <v>141</v>
      </c>
      <c r="G55" s="16">
        <v>62</v>
      </c>
      <c r="H55" s="18">
        <v>5</v>
      </c>
    </row>
    <row r="56" spans="1:8" x14ac:dyDescent="0.3">
      <c r="A56" s="19" t="s">
        <v>121</v>
      </c>
      <c r="B56" s="17" t="s">
        <v>122</v>
      </c>
      <c r="C56" s="16" t="s">
        <v>129</v>
      </c>
      <c r="D56" s="17" t="s">
        <v>130</v>
      </c>
      <c r="E56" s="16" t="s">
        <v>142</v>
      </c>
      <c r="F56" s="17" t="s">
        <v>143</v>
      </c>
      <c r="G56" s="16">
        <v>56</v>
      </c>
      <c r="H56" s="18">
        <v>2</v>
      </c>
    </row>
    <row r="57" spans="1:8" x14ac:dyDescent="0.3">
      <c r="A57" s="19" t="s">
        <v>121</v>
      </c>
      <c r="B57" s="17" t="s">
        <v>122</v>
      </c>
      <c r="C57" s="16" t="s">
        <v>129</v>
      </c>
      <c r="D57" s="17" t="s">
        <v>130</v>
      </c>
      <c r="E57" s="16" t="s">
        <v>144</v>
      </c>
      <c r="F57" s="17" t="s">
        <v>145</v>
      </c>
      <c r="G57" s="16">
        <v>55</v>
      </c>
      <c r="H57" s="18">
        <v>4</v>
      </c>
    </row>
    <row r="58" spans="1:8" x14ac:dyDescent="0.3">
      <c r="A58" s="19" t="s">
        <v>121</v>
      </c>
      <c r="B58" s="17" t="s">
        <v>122</v>
      </c>
      <c r="C58" s="16" t="s">
        <v>146</v>
      </c>
      <c r="D58" s="17" t="s">
        <v>147</v>
      </c>
      <c r="E58" s="16" t="s">
        <v>148</v>
      </c>
      <c r="F58" s="17" t="s">
        <v>147</v>
      </c>
      <c r="G58" s="16">
        <v>57</v>
      </c>
      <c r="H58" s="18">
        <v>27</v>
      </c>
    </row>
    <row r="59" spans="1:8" x14ac:dyDescent="0.3">
      <c r="A59" s="19" t="s">
        <v>121</v>
      </c>
      <c r="B59" s="17" t="s">
        <v>122</v>
      </c>
      <c r="C59" s="16" t="s">
        <v>146</v>
      </c>
      <c r="D59" s="17" t="s">
        <v>147</v>
      </c>
      <c r="E59" s="16" t="s">
        <v>149</v>
      </c>
      <c r="F59" s="17" t="s">
        <v>150</v>
      </c>
      <c r="G59" s="16">
        <v>54</v>
      </c>
      <c r="H59" s="18">
        <v>3</v>
      </c>
    </row>
    <row r="60" spans="1:8" x14ac:dyDescent="0.3">
      <c r="A60" s="19" t="s">
        <v>121</v>
      </c>
      <c r="B60" s="17" t="s">
        <v>122</v>
      </c>
      <c r="C60" s="16" t="s">
        <v>146</v>
      </c>
      <c r="D60" s="17" t="s">
        <v>147</v>
      </c>
      <c r="E60" s="16" t="s">
        <v>151</v>
      </c>
      <c r="F60" s="17" t="s">
        <v>152</v>
      </c>
      <c r="G60" s="16">
        <v>38</v>
      </c>
      <c r="H60" s="18">
        <v>3</v>
      </c>
    </row>
    <row r="61" spans="1:8" x14ac:dyDescent="0.3">
      <c r="A61" s="19" t="s">
        <v>121</v>
      </c>
      <c r="B61" s="17" t="s">
        <v>122</v>
      </c>
      <c r="C61" s="16" t="s">
        <v>146</v>
      </c>
      <c r="D61" s="17" t="s">
        <v>147</v>
      </c>
      <c r="E61" s="16" t="s">
        <v>153</v>
      </c>
      <c r="F61" s="17" t="s">
        <v>154</v>
      </c>
      <c r="G61" s="16">
        <v>26</v>
      </c>
      <c r="H61" s="18">
        <v>6</v>
      </c>
    </row>
    <row r="62" spans="1:8" x14ac:dyDescent="0.3">
      <c r="A62" s="19" t="s">
        <v>121</v>
      </c>
      <c r="B62" s="17" t="s">
        <v>122</v>
      </c>
      <c r="C62" s="16" t="s">
        <v>155</v>
      </c>
      <c r="D62" s="17" t="s">
        <v>156</v>
      </c>
      <c r="E62" s="16" t="s">
        <v>157</v>
      </c>
      <c r="F62" s="17" t="s">
        <v>156</v>
      </c>
      <c r="G62" s="16">
        <v>42</v>
      </c>
      <c r="H62" s="18">
        <v>4</v>
      </c>
    </row>
    <row r="63" spans="1:8" x14ac:dyDescent="0.3">
      <c r="A63" s="19" t="s">
        <v>121</v>
      </c>
      <c r="B63" s="17" t="s">
        <v>122</v>
      </c>
      <c r="C63" s="16" t="s">
        <v>155</v>
      </c>
      <c r="D63" s="17" t="s">
        <v>156</v>
      </c>
      <c r="E63" s="16" t="s">
        <v>158</v>
      </c>
      <c r="F63" s="17" t="s">
        <v>159</v>
      </c>
      <c r="G63" s="16">
        <v>45</v>
      </c>
      <c r="H63" s="18">
        <v>3</v>
      </c>
    </row>
    <row r="64" spans="1:8" x14ac:dyDescent="0.3">
      <c r="A64" s="19" t="s">
        <v>121</v>
      </c>
      <c r="B64" s="17" t="s">
        <v>122</v>
      </c>
      <c r="C64" s="16" t="s">
        <v>155</v>
      </c>
      <c r="D64" s="17" t="s">
        <v>156</v>
      </c>
      <c r="E64" s="16" t="s">
        <v>160</v>
      </c>
      <c r="F64" s="17" t="s">
        <v>161</v>
      </c>
      <c r="G64" s="16">
        <v>39</v>
      </c>
      <c r="H64" s="18">
        <v>3</v>
      </c>
    </row>
    <row r="65" spans="1:8" x14ac:dyDescent="0.3">
      <c r="A65" s="19" t="s">
        <v>121</v>
      </c>
      <c r="B65" s="17" t="s">
        <v>122</v>
      </c>
      <c r="C65" s="16" t="s">
        <v>155</v>
      </c>
      <c r="D65" s="17" t="s">
        <v>156</v>
      </c>
      <c r="E65" s="16" t="s">
        <v>162</v>
      </c>
      <c r="F65" s="17" t="s">
        <v>163</v>
      </c>
      <c r="G65" s="16">
        <v>59</v>
      </c>
      <c r="H65" s="18">
        <v>2</v>
      </c>
    </row>
    <row r="66" spans="1:8" x14ac:dyDescent="0.3">
      <c r="A66" s="19" t="s">
        <v>121</v>
      </c>
      <c r="B66" s="17" t="s">
        <v>122</v>
      </c>
      <c r="C66" s="16" t="s">
        <v>164</v>
      </c>
      <c r="D66" s="17" t="s">
        <v>165</v>
      </c>
      <c r="E66" s="16" t="s">
        <v>166</v>
      </c>
      <c r="F66" s="17" t="s">
        <v>165</v>
      </c>
      <c r="G66" s="16">
        <v>32</v>
      </c>
      <c r="H66" s="18">
        <v>10</v>
      </c>
    </row>
    <row r="67" spans="1:8" x14ac:dyDescent="0.3">
      <c r="A67" s="19" t="s">
        <v>121</v>
      </c>
      <c r="B67" s="17" t="s">
        <v>122</v>
      </c>
      <c r="C67" s="16" t="s">
        <v>164</v>
      </c>
      <c r="D67" s="17" t="s">
        <v>165</v>
      </c>
      <c r="E67" s="16" t="s">
        <v>167</v>
      </c>
      <c r="F67" s="17" t="s">
        <v>168</v>
      </c>
      <c r="G67" s="16">
        <v>39</v>
      </c>
      <c r="H67" s="18">
        <v>4</v>
      </c>
    </row>
    <row r="68" spans="1:8" x14ac:dyDescent="0.3">
      <c r="A68" s="19" t="s">
        <v>121</v>
      </c>
      <c r="B68" s="17" t="s">
        <v>122</v>
      </c>
      <c r="C68" s="16" t="s">
        <v>164</v>
      </c>
      <c r="D68" s="17" t="s">
        <v>165</v>
      </c>
      <c r="E68" s="16" t="s">
        <v>169</v>
      </c>
      <c r="F68" s="17" t="s">
        <v>170</v>
      </c>
      <c r="G68" s="16">
        <v>29</v>
      </c>
      <c r="H68" s="18">
        <v>4</v>
      </c>
    </row>
    <row r="69" spans="1:8" x14ac:dyDescent="0.3">
      <c r="A69" s="19" t="s">
        <v>121</v>
      </c>
      <c r="B69" s="17" t="s">
        <v>122</v>
      </c>
      <c r="C69" s="16" t="s">
        <v>164</v>
      </c>
      <c r="D69" s="17" t="s">
        <v>165</v>
      </c>
      <c r="E69" s="16" t="s">
        <v>171</v>
      </c>
      <c r="F69" s="17" t="s">
        <v>172</v>
      </c>
      <c r="G69" s="16">
        <v>47</v>
      </c>
      <c r="H69" s="18">
        <v>3</v>
      </c>
    </row>
    <row r="70" spans="1:8" x14ac:dyDescent="0.3">
      <c r="A70" s="19" t="s">
        <v>121</v>
      </c>
      <c r="B70" s="17" t="s">
        <v>122</v>
      </c>
      <c r="C70" s="16" t="s">
        <v>164</v>
      </c>
      <c r="D70" s="17" t="s">
        <v>165</v>
      </c>
      <c r="E70" s="16" t="s">
        <v>173</v>
      </c>
      <c r="F70" s="17" t="s">
        <v>174</v>
      </c>
      <c r="G70" s="16">
        <v>47</v>
      </c>
      <c r="H70" s="18">
        <v>6</v>
      </c>
    </row>
    <row r="71" spans="1:8" x14ac:dyDescent="0.3">
      <c r="A71" s="19" t="s">
        <v>121</v>
      </c>
      <c r="B71" s="17" t="s">
        <v>122</v>
      </c>
      <c r="C71" s="16" t="s">
        <v>164</v>
      </c>
      <c r="D71" s="17" t="s">
        <v>165</v>
      </c>
      <c r="E71" s="16" t="s">
        <v>175</v>
      </c>
      <c r="F71" s="17" t="s">
        <v>176</v>
      </c>
      <c r="G71" s="16">
        <v>38</v>
      </c>
      <c r="H71" s="18">
        <v>4</v>
      </c>
    </row>
    <row r="72" spans="1:8" x14ac:dyDescent="0.3">
      <c r="A72" s="19" t="s">
        <v>121</v>
      </c>
      <c r="B72" s="17" t="s">
        <v>122</v>
      </c>
      <c r="C72" s="16" t="s">
        <v>164</v>
      </c>
      <c r="D72" s="17" t="s">
        <v>165</v>
      </c>
      <c r="E72" s="16" t="s">
        <v>177</v>
      </c>
      <c r="F72" s="17" t="s">
        <v>178</v>
      </c>
      <c r="G72" s="16">
        <v>52</v>
      </c>
      <c r="H72" s="18">
        <v>2</v>
      </c>
    </row>
    <row r="73" spans="1:8" x14ac:dyDescent="0.3">
      <c r="A73" s="19" t="s">
        <v>121</v>
      </c>
      <c r="B73" s="17" t="s">
        <v>122</v>
      </c>
      <c r="C73" s="16" t="s">
        <v>179</v>
      </c>
      <c r="D73" s="17" t="s">
        <v>180</v>
      </c>
      <c r="E73" s="16" t="s">
        <v>181</v>
      </c>
      <c r="F73" s="17" t="s">
        <v>180</v>
      </c>
      <c r="G73" s="16">
        <v>41</v>
      </c>
      <c r="H73" s="18">
        <v>19</v>
      </c>
    </row>
    <row r="74" spans="1:8" x14ac:dyDescent="0.3">
      <c r="A74" s="19" t="s">
        <v>121</v>
      </c>
      <c r="B74" s="17" t="s">
        <v>122</v>
      </c>
      <c r="C74" s="16" t="s">
        <v>179</v>
      </c>
      <c r="D74" s="17" t="s">
        <v>180</v>
      </c>
      <c r="E74" s="16" t="s">
        <v>182</v>
      </c>
      <c r="F74" s="17" t="s">
        <v>183</v>
      </c>
      <c r="G74" s="16">
        <v>36</v>
      </c>
      <c r="H74" s="18">
        <v>3</v>
      </c>
    </row>
    <row r="75" spans="1:8" x14ac:dyDescent="0.3">
      <c r="A75" s="19" t="s">
        <v>121</v>
      </c>
      <c r="B75" s="17" t="s">
        <v>122</v>
      </c>
      <c r="C75" s="16" t="s">
        <v>179</v>
      </c>
      <c r="D75" s="17" t="s">
        <v>180</v>
      </c>
      <c r="E75" s="16" t="s">
        <v>184</v>
      </c>
      <c r="F75" s="17" t="s">
        <v>185</v>
      </c>
      <c r="G75" s="16">
        <v>61</v>
      </c>
      <c r="H75" s="18">
        <v>3</v>
      </c>
    </row>
    <row r="76" spans="1:8" x14ac:dyDescent="0.3">
      <c r="A76" s="19" t="s">
        <v>121</v>
      </c>
      <c r="B76" s="17" t="s">
        <v>122</v>
      </c>
      <c r="C76" s="16" t="s">
        <v>186</v>
      </c>
      <c r="D76" s="17" t="s">
        <v>187</v>
      </c>
      <c r="E76" s="16" t="s">
        <v>188</v>
      </c>
      <c r="F76" s="17" t="s">
        <v>187</v>
      </c>
      <c r="G76" s="16">
        <v>21</v>
      </c>
      <c r="H76" s="18">
        <v>12</v>
      </c>
    </row>
    <row r="77" spans="1:8" x14ac:dyDescent="0.3">
      <c r="A77" s="19" t="s">
        <v>121</v>
      </c>
      <c r="B77" s="17" t="s">
        <v>122</v>
      </c>
      <c r="C77" s="16" t="s">
        <v>189</v>
      </c>
      <c r="D77" s="17" t="s">
        <v>190</v>
      </c>
      <c r="E77" s="16" t="s">
        <v>191</v>
      </c>
      <c r="F77" s="17" t="s">
        <v>190</v>
      </c>
      <c r="G77" s="16">
        <v>28</v>
      </c>
      <c r="H77" s="18">
        <v>2</v>
      </c>
    </row>
    <row r="78" spans="1:8" x14ac:dyDescent="0.3">
      <c r="A78" s="19" t="s">
        <v>121</v>
      </c>
      <c r="B78" s="17" t="s">
        <v>122</v>
      </c>
      <c r="C78" s="16" t="s">
        <v>189</v>
      </c>
      <c r="D78" s="17" t="s">
        <v>190</v>
      </c>
      <c r="E78" s="16" t="s">
        <v>192</v>
      </c>
      <c r="F78" s="17" t="s">
        <v>193</v>
      </c>
      <c r="G78" s="16">
        <v>40</v>
      </c>
      <c r="H78" s="18">
        <v>2</v>
      </c>
    </row>
    <row r="79" spans="1:8" x14ac:dyDescent="0.3">
      <c r="A79" s="19" t="s">
        <v>121</v>
      </c>
      <c r="B79" s="17" t="s">
        <v>122</v>
      </c>
      <c r="C79" s="16" t="s">
        <v>194</v>
      </c>
      <c r="D79" s="17" t="s">
        <v>195</v>
      </c>
      <c r="E79" s="16" t="s">
        <v>196</v>
      </c>
      <c r="F79" s="17" t="s">
        <v>195</v>
      </c>
      <c r="G79" s="16">
        <v>28</v>
      </c>
      <c r="H79" s="18">
        <v>3</v>
      </c>
    </row>
    <row r="80" spans="1:8" x14ac:dyDescent="0.3">
      <c r="A80" s="19" t="s">
        <v>121</v>
      </c>
      <c r="B80" s="17" t="s">
        <v>122</v>
      </c>
      <c r="C80" s="16" t="s">
        <v>194</v>
      </c>
      <c r="D80" s="17" t="s">
        <v>195</v>
      </c>
      <c r="E80" s="16" t="s">
        <v>197</v>
      </c>
      <c r="F80" s="17" t="s">
        <v>198</v>
      </c>
      <c r="G80" s="16">
        <v>76</v>
      </c>
      <c r="H80" s="18">
        <v>13</v>
      </c>
    </row>
    <row r="81" spans="1:8" x14ac:dyDescent="0.3">
      <c r="A81" s="19" t="s">
        <v>121</v>
      </c>
      <c r="B81" s="17" t="s">
        <v>122</v>
      </c>
      <c r="C81" s="16" t="s">
        <v>194</v>
      </c>
      <c r="D81" s="17" t="s">
        <v>195</v>
      </c>
      <c r="E81" s="16" t="s">
        <v>199</v>
      </c>
      <c r="F81" s="17" t="s">
        <v>200</v>
      </c>
      <c r="G81" s="16">
        <v>21</v>
      </c>
      <c r="H81" s="18">
        <v>7</v>
      </c>
    </row>
    <row r="82" spans="1:8" x14ac:dyDescent="0.3">
      <c r="A82" s="19" t="s">
        <v>121</v>
      </c>
      <c r="B82" s="17" t="s">
        <v>122</v>
      </c>
      <c r="C82" s="16" t="s">
        <v>194</v>
      </c>
      <c r="D82" s="17" t="s">
        <v>195</v>
      </c>
      <c r="E82" s="16" t="s">
        <v>201</v>
      </c>
      <c r="F82" s="17" t="s">
        <v>202</v>
      </c>
      <c r="G82" s="16">
        <v>36</v>
      </c>
      <c r="H82" s="18">
        <v>5</v>
      </c>
    </row>
    <row r="83" spans="1:8" x14ac:dyDescent="0.3">
      <c r="A83" s="19" t="s">
        <v>121</v>
      </c>
      <c r="B83" s="17" t="s">
        <v>122</v>
      </c>
      <c r="C83" s="16" t="s">
        <v>194</v>
      </c>
      <c r="D83" s="17" t="s">
        <v>195</v>
      </c>
      <c r="E83" s="16" t="s">
        <v>203</v>
      </c>
      <c r="F83" s="17" t="s">
        <v>204</v>
      </c>
      <c r="G83" s="16">
        <v>59</v>
      </c>
      <c r="H83" s="18">
        <v>9</v>
      </c>
    </row>
    <row r="84" spans="1:8" x14ac:dyDescent="0.3">
      <c r="A84" s="19" t="s">
        <v>205</v>
      </c>
      <c r="B84" s="17" t="s">
        <v>206</v>
      </c>
      <c r="C84" s="16" t="s">
        <v>207</v>
      </c>
      <c r="D84" s="17" t="s">
        <v>208</v>
      </c>
      <c r="E84" s="16" t="s">
        <v>209</v>
      </c>
      <c r="F84" s="17" t="s">
        <v>208</v>
      </c>
      <c r="G84" s="16">
        <v>25</v>
      </c>
      <c r="H84" s="18">
        <v>18</v>
      </c>
    </row>
    <row r="85" spans="1:8" x14ac:dyDescent="0.3">
      <c r="A85" s="19" t="s">
        <v>205</v>
      </c>
      <c r="B85" s="17" t="s">
        <v>206</v>
      </c>
      <c r="C85" s="16" t="s">
        <v>207</v>
      </c>
      <c r="D85" s="17" t="s">
        <v>208</v>
      </c>
      <c r="E85" s="16" t="s">
        <v>210</v>
      </c>
      <c r="F85" s="17" t="s">
        <v>211</v>
      </c>
      <c r="G85" s="16">
        <v>41</v>
      </c>
      <c r="H85" s="18">
        <v>4</v>
      </c>
    </row>
    <row r="86" spans="1:8" x14ac:dyDescent="0.3">
      <c r="A86" s="19" t="s">
        <v>205</v>
      </c>
      <c r="B86" s="17" t="s">
        <v>206</v>
      </c>
      <c r="C86" s="16" t="s">
        <v>207</v>
      </c>
      <c r="D86" s="17" t="s">
        <v>208</v>
      </c>
      <c r="E86" s="16" t="s">
        <v>212</v>
      </c>
      <c r="F86" s="17" t="s">
        <v>213</v>
      </c>
      <c r="G86" s="16">
        <v>39</v>
      </c>
      <c r="H86" s="18">
        <v>5</v>
      </c>
    </row>
    <row r="87" spans="1:8" x14ac:dyDescent="0.3">
      <c r="A87" s="19" t="s">
        <v>205</v>
      </c>
      <c r="B87" s="17" t="s">
        <v>206</v>
      </c>
      <c r="C87" s="16" t="s">
        <v>207</v>
      </c>
      <c r="D87" s="17" t="s">
        <v>208</v>
      </c>
      <c r="E87" s="16" t="s">
        <v>214</v>
      </c>
      <c r="F87" s="17" t="s">
        <v>215</v>
      </c>
      <c r="G87" s="16">
        <v>34</v>
      </c>
      <c r="H87" s="18">
        <v>8</v>
      </c>
    </row>
    <row r="88" spans="1:8" x14ac:dyDescent="0.3">
      <c r="A88" s="19" t="s">
        <v>205</v>
      </c>
      <c r="B88" s="17" t="s">
        <v>206</v>
      </c>
      <c r="C88" s="16" t="s">
        <v>216</v>
      </c>
      <c r="D88" s="17" t="s">
        <v>217</v>
      </c>
      <c r="E88" s="16" t="s">
        <v>218</v>
      </c>
      <c r="F88" s="17" t="s">
        <v>217</v>
      </c>
      <c r="G88" s="16">
        <v>22</v>
      </c>
      <c r="H88" s="18">
        <v>12</v>
      </c>
    </row>
    <row r="89" spans="1:8" x14ac:dyDescent="0.3">
      <c r="A89" s="19" t="s">
        <v>205</v>
      </c>
      <c r="B89" s="17" t="s">
        <v>206</v>
      </c>
      <c r="C89" s="16" t="s">
        <v>216</v>
      </c>
      <c r="D89" s="17" t="s">
        <v>217</v>
      </c>
      <c r="E89" s="16" t="s">
        <v>219</v>
      </c>
      <c r="F89" s="17" t="s">
        <v>220</v>
      </c>
      <c r="G89" s="16">
        <v>20</v>
      </c>
      <c r="H89" s="18">
        <v>4</v>
      </c>
    </row>
    <row r="90" spans="1:8" x14ac:dyDescent="0.3">
      <c r="A90" s="19" t="s">
        <v>205</v>
      </c>
      <c r="B90" s="17" t="s">
        <v>206</v>
      </c>
      <c r="C90" s="16" t="s">
        <v>216</v>
      </c>
      <c r="D90" s="17" t="s">
        <v>217</v>
      </c>
      <c r="E90" s="16" t="s">
        <v>221</v>
      </c>
      <c r="F90" s="17" t="s">
        <v>222</v>
      </c>
      <c r="G90" s="16">
        <v>26</v>
      </c>
      <c r="H90" s="18">
        <v>9</v>
      </c>
    </row>
    <row r="91" spans="1:8" x14ac:dyDescent="0.3">
      <c r="A91" s="19" t="s">
        <v>205</v>
      </c>
      <c r="B91" s="17" t="s">
        <v>206</v>
      </c>
      <c r="C91" s="16" t="s">
        <v>216</v>
      </c>
      <c r="D91" s="17" t="s">
        <v>217</v>
      </c>
      <c r="E91" s="16" t="s">
        <v>223</v>
      </c>
      <c r="F91" s="17" t="s">
        <v>206</v>
      </c>
      <c r="G91" s="16">
        <v>19</v>
      </c>
      <c r="H91" s="18">
        <v>2</v>
      </c>
    </row>
    <row r="92" spans="1:8" x14ac:dyDescent="0.3">
      <c r="A92" s="19" t="s">
        <v>205</v>
      </c>
      <c r="B92" s="17" t="s">
        <v>206</v>
      </c>
      <c r="C92" s="16" t="s">
        <v>224</v>
      </c>
      <c r="D92" s="17" t="s">
        <v>225</v>
      </c>
      <c r="E92" s="16" t="s">
        <v>226</v>
      </c>
      <c r="F92" s="17" t="s">
        <v>225</v>
      </c>
      <c r="G92" s="16">
        <v>18</v>
      </c>
      <c r="H92" s="18">
        <v>13</v>
      </c>
    </row>
    <row r="93" spans="1:8" x14ac:dyDescent="0.3">
      <c r="A93" s="19" t="s">
        <v>205</v>
      </c>
      <c r="B93" s="17" t="s">
        <v>206</v>
      </c>
      <c r="C93" s="16" t="s">
        <v>224</v>
      </c>
      <c r="D93" s="17" t="s">
        <v>225</v>
      </c>
      <c r="E93" s="16" t="s">
        <v>227</v>
      </c>
      <c r="F93" s="17" t="s">
        <v>228</v>
      </c>
      <c r="G93" s="16">
        <v>20</v>
      </c>
      <c r="H93" s="18">
        <v>8</v>
      </c>
    </row>
    <row r="94" spans="1:8" x14ac:dyDescent="0.3">
      <c r="A94" s="19" t="s">
        <v>229</v>
      </c>
      <c r="B94" s="17" t="s">
        <v>230</v>
      </c>
      <c r="C94" s="16" t="s">
        <v>231</v>
      </c>
      <c r="D94" s="17" t="s">
        <v>230</v>
      </c>
      <c r="E94" s="16" t="s">
        <v>232</v>
      </c>
      <c r="F94" s="17" t="s">
        <v>230</v>
      </c>
      <c r="G94" s="16">
        <v>61</v>
      </c>
      <c r="H94" s="18">
        <v>15</v>
      </c>
    </row>
    <row r="95" spans="1:8" x14ac:dyDescent="0.3">
      <c r="A95" s="19" t="s">
        <v>229</v>
      </c>
      <c r="B95" s="17" t="s">
        <v>230</v>
      </c>
      <c r="C95" s="16" t="s">
        <v>231</v>
      </c>
      <c r="D95" s="17" t="s">
        <v>230</v>
      </c>
      <c r="E95" s="16" t="s">
        <v>233</v>
      </c>
      <c r="F95" s="17" t="s">
        <v>234</v>
      </c>
      <c r="G95" s="16">
        <v>29</v>
      </c>
      <c r="H95" s="18">
        <v>14</v>
      </c>
    </row>
    <row r="96" spans="1:8" x14ac:dyDescent="0.3">
      <c r="A96" s="19" t="s">
        <v>229</v>
      </c>
      <c r="B96" s="17" t="s">
        <v>230</v>
      </c>
      <c r="C96" s="16" t="s">
        <v>231</v>
      </c>
      <c r="D96" s="17" t="s">
        <v>230</v>
      </c>
      <c r="E96" s="16" t="s">
        <v>235</v>
      </c>
      <c r="F96" s="17" t="s">
        <v>236</v>
      </c>
      <c r="G96" s="16">
        <v>51</v>
      </c>
      <c r="H96" s="18">
        <v>15</v>
      </c>
    </row>
    <row r="97" spans="1:8" x14ac:dyDescent="0.3">
      <c r="A97" s="19" t="s">
        <v>229</v>
      </c>
      <c r="B97" s="17" t="s">
        <v>230</v>
      </c>
      <c r="C97" s="16" t="s">
        <v>231</v>
      </c>
      <c r="D97" s="17" t="s">
        <v>230</v>
      </c>
      <c r="E97" s="16" t="s">
        <v>237</v>
      </c>
      <c r="F97" s="17" t="s">
        <v>238</v>
      </c>
      <c r="G97" s="16">
        <v>72</v>
      </c>
      <c r="H97" s="18">
        <v>10</v>
      </c>
    </row>
    <row r="98" spans="1:8" x14ac:dyDescent="0.3">
      <c r="A98" s="19" t="s">
        <v>229</v>
      </c>
      <c r="B98" s="17" t="s">
        <v>230</v>
      </c>
      <c r="C98" s="16" t="s">
        <v>231</v>
      </c>
      <c r="D98" s="17" t="s">
        <v>230</v>
      </c>
      <c r="E98" s="16" t="s">
        <v>239</v>
      </c>
      <c r="F98" s="17" t="s">
        <v>240</v>
      </c>
      <c r="G98" s="16">
        <v>47</v>
      </c>
      <c r="H98" s="18">
        <v>5</v>
      </c>
    </row>
    <row r="99" spans="1:8" x14ac:dyDescent="0.3">
      <c r="A99" s="19" t="s">
        <v>229</v>
      </c>
      <c r="B99" s="17" t="s">
        <v>230</v>
      </c>
      <c r="C99" s="16" t="s">
        <v>231</v>
      </c>
      <c r="D99" s="17" t="s">
        <v>230</v>
      </c>
      <c r="E99" s="16" t="s">
        <v>241</v>
      </c>
      <c r="F99" s="17" t="s">
        <v>242</v>
      </c>
      <c r="G99" s="16">
        <v>73</v>
      </c>
      <c r="H99" s="18">
        <v>7</v>
      </c>
    </row>
    <row r="100" spans="1:8" x14ac:dyDescent="0.3">
      <c r="A100" s="19" t="s">
        <v>229</v>
      </c>
      <c r="B100" s="17" t="s">
        <v>230</v>
      </c>
      <c r="C100" s="16" t="s">
        <v>243</v>
      </c>
      <c r="D100" s="17" t="s">
        <v>244</v>
      </c>
      <c r="E100" s="16" t="s">
        <v>245</v>
      </c>
      <c r="F100" s="17" t="s">
        <v>244</v>
      </c>
      <c r="G100" s="16">
        <v>67</v>
      </c>
      <c r="H100" s="18">
        <v>7</v>
      </c>
    </row>
    <row r="101" spans="1:8" x14ac:dyDescent="0.3">
      <c r="A101" s="19" t="s">
        <v>229</v>
      </c>
      <c r="B101" s="17" t="s">
        <v>230</v>
      </c>
      <c r="C101" s="16" t="s">
        <v>243</v>
      </c>
      <c r="D101" s="17" t="s">
        <v>244</v>
      </c>
      <c r="E101" s="16" t="s">
        <v>246</v>
      </c>
      <c r="F101" s="17" t="s">
        <v>247</v>
      </c>
      <c r="G101" s="16">
        <v>52</v>
      </c>
      <c r="H101" s="18">
        <v>4</v>
      </c>
    </row>
    <row r="102" spans="1:8" x14ac:dyDescent="0.3">
      <c r="A102" s="19" t="s">
        <v>229</v>
      </c>
      <c r="B102" s="17" t="s">
        <v>230</v>
      </c>
      <c r="C102" s="16" t="s">
        <v>243</v>
      </c>
      <c r="D102" s="17" t="s">
        <v>244</v>
      </c>
      <c r="E102" s="16" t="s">
        <v>248</v>
      </c>
      <c r="F102" s="17" t="s">
        <v>249</v>
      </c>
      <c r="G102" s="16">
        <v>31</v>
      </c>
      <c r="H102" s="18">
        <v>2</v>
      </c>
    </row>
    <row r="103" spans="1:8" x14ac:dyDescent="0.3">
      <c r="A103" s="19" t="s">
        <v>229</v>
      </c>
      <c r="B103" s="17" t="s">
        <v>230</v>
      </c>
      <c r="C103" s="16" t="s">
        <v>243</v>
      </c>
      <c r="D103" s="17" t="s">
        <v>244</v>
      </c>
      <c r="E103" s="16" t="s">
        <v>250</v>
      </c>
      <c r="F103" s="17" t="s">
        <v>251</v>
      </c>
      <c r="G103" s="16">
        <v>100</v>
      </c>
      <c r="H103" s="18">
        <v>9</v>
      </c>
    </row>
    <row r="104" spans="1:8" x14ac:dyDescent="0.3">
      <c r="A104" s="19" t="s">
        <v>229</v>
      </c>
      <c r="B104" s="17" t="s">
        <v>230</v>
      </c>
      <c r="C104" s="16" t="s">
        <v>243</v>
      </c>
      <c r="D104" s="17" t="s">
        <v>244</v>
      </c>
      <c r="E104" s="16" t="s">
        <v>252</v>
      </c>
      <c r="F104" s="17" t="s">
        <v>253</v>
      </c>
      <c r="G104" s="16">
        <v>46</v>
      </c>
      <c r="H104" s="18">
        <v>2</v>
      </c>
    </row>
    <row r="105" spans="1:8" x14ac:dyDescent="0.3">
      <c r="A105" s="19" t="s">
        <v>229</v>
      </c>
      <c r="B105" s="17" t="s">
        <v>230</v>
      </c>
      <c r="C105" s="16" t="s">
        <v>254</v>
      </c>
      <c r="D105" s="17" t="s">
        <v>255</v>
      </c>
      <c r="E105" s="16" t="s">
        <v>256</v>
      </c>
      <c r="F105" s="17" t="s">
        <v>255</v>
      </c>
      <c r="G105" s="16">
        <v>53</v>
      </c>
      <c r="H105" s="18">
        <v>8</v>
      </c>
    </row>
    <row r="106" spans="1:8" x14ac:dyDescent="0.3">
      <c r="A106" s="19" t="s">
        <v>229</v>
      </c>
      <c r="B106" s="17" t="s">
        <v>230</v>
      </c>
      <c r="C106" s="16" t="s">
        <v>254</v>
      </c>
      <c r="D106" s="17" t="s">
        <v>255</v>
      </c>
      <c r="E106" s="16" t="s">
        <v>257</v>
      </c>
      <c r="F106" s="17" t="s">
        <v>258</v>
      </c>
      <c r="G106" s="16">
        <v>63</v>
      </c>
      <c r="H106" s="18">
        <v>6</v>
      </c>
    </row>
    <row r="107" spans="1:8" x14ac:dyDescent="0.3">
      <c r="A107" s="19" t="s">
        <v>229</v>
      </c>
      <c r="B107" s="17" t="s">
        <v>230</v>
      </c>
      <c r="C107" s="16" t="s">
        <v>254</v>
      </c>
      <c r="D107" s="17" t="s">
        <v>255</v>
      </c>
      <c r="E107" s="16" t="s">
        <v>259</v>
      </c>
      <c r="F107" s="17" t="s">
        <v>260</v>
      </c>
      <c r="G107" s="16">
        <v>72</v>
      </c>
      <c r="H107" s="18">
        <v>4</v>
      </c>
    </row>
    <row r="108" spans="1:8" x14ac:dyDescent="0.3">
      <c r="A108" s="19" t="s">
        <v>229</v>
      </c>
      <c r="B108" s="17" t="s">
        <v>230</v>
      </c>
      <c r="C108" s="16" t="s">
        <v>254</v>
      </c>
      <c r="D108" s="17" t="s">
        <v>255</v>
      </c>
      <c r="E108" s="16" t="s">
        <v>261</v>
      </c>
      <c r="F108" s="17" t="s">
        <v>262</v>
      </c>
      <c r="G108" s="16">
        <v>52</v>
      </c>
      <c r="H108" s="18">
        <v>4</v>
      </c>
    </row>
    <row r="109" spans="1:8" x14ac:dyDescent="0.3">
      <c r="A109" s="19" t="s">
        <v>229</v>
      </c>
      <c r="B109" s="17" t="s">
        <v>230</v>
      </c>
      <c r="C109" s="16" t="s">
        <v>254</v>
      </c>
      <c r="D109" s="17" t="s">
        <v>255</v>
      </c>
      <c r="E109" s="16" t="s">
        <v>263</v>
      </c>
      <c r="F109" s="17" t="s">
        <v>264</v>
      </c>
      <c r="G109" s="16">
        <v>91</v>
      </c>
      <c r="H109" s="18">
        <v>9</v>
      </c>
    </row>
    <row r="110" spans="1:8" x14ac:dyDescent="0.3">
      <c r="A110" s="19" t="s">
        <v>229</v>
      </c>
      <c r="B110" s="17" t="s">
        <v>230</v>
      </c>
      <c r="C110" s="16" t="s">
        <v>254</v>
      </c>
      <c r="D110" s="17" t="s">
        <v>255</v>
      </c>
      <c r="E110" s="16" t="s">
        <v>265</v>
      </c>
      <c r="F110" s="17" t="s">
        <v>266</v>
      </c>
      <c r="G110" s="16">
        <v>46</v>
      </c>
      <c r="H110" s="18">
        <v>3</v>
      </c>
    </row>
    <row r="111" spans="1:8" x14ac:dyDescent="0.3">
      <c r="A111" s="19" t="s">
        <v>229</v>
      </c>
      <c r="B111" s="17" t="s">
        <v>230</v>
      </c>
      <c r="C111" s="16" t="s">
        <v>267</v>
      </c>
      <c r="D111" s="17" t="s">
        <v>268</v>
      </c>
      <c r="E111" s="16" t="s">
        <v>269</v>
      </c>
      <c r="F111" s="17" t="s">
        <v>268</v>
      </c>
      <c r="G111" s="16">
        <v>54</v>
      </c>
      <c r="H111" s="18">
        <v>27</v>
      </c>
    </row>
    <row r="112" spans="1:8" x14ac:dyDescent="0.3">
      <c r="A112" s="19" t="s">
        <v>229</v>
      </c>
      <c r="B112" s="17" t="s">
        <v>230</v>
      </c>
      <c r="C112" s="16" t="s">
        <v>267</v>
      </c>
      <c r="D112" s="17" t="s">
        <v>268</v>
      </c>
      <c r="E112" s="16" t="s">
        <v>270</v>
      </c>
      <c r="F112" s="17" t="s">
        <v>271</v>
      </c>
      <c r="G112" s="16">
        <v>81</v>
      </c>
      <c r="H112" s="18">
        <v>8</v>
      </c>
    </row>
    <row r="113" spans="1:8" x14ac:dyDescent="0.3">
      <c r="A113" s="19" t="s">
        <v>229</v>
      </c>
      <c r="B113" s="17" t="s">
        <v>230</v>
      </c>
      <c r="C113" s="16" t="s">
        <v>267</v>
      </c>
      <c r="D113" s="17" t="s">
        <v>268</v>
      </c>
      <c r="E113" s="16" t="s">
        <v>272</v>
      </c>
      <c r="F113" s="17" t="s">
        <v>273</v>
      </c>
      <c r="G113" s="16">
        <v>81</v>
      </c>
      <c r="H113" s="18">
        <v>3</v>
      </c>
    </row>
    <row r="114" spans="1:8" x14ac:dyDescent="0.3">
      <c r="A114" s="19" t="s">
        <v>229</v>
      </c>
      <c r="B114" s="17" t="s">
        <v>230</v>
      </c>
      <c r="C114" s="16" t="s">
        <v>267</v>
      </c>
      <c r="D114" s="17" t="s">
        <v>268</v>
      </c>
      <c r="E114" s="16" t="s">
        <v>274</v>
      </c>
      <c r="F114" s="17" t="s">
        <v>275</v>
      </c>
      <c r="G114" s="16">
        <v>67</v>
      </c>
      <c r="H114" s="18">
        <v>4</v>
      </c>
    </row>
    <row r="115" spans="1:8" x14ac:dyDescent="0.3">
      <c r="A115" s="19" t="s">
        <v>229</v>
      </c>
      <c r="B115" s="17" t="s">
        <v>230</v>
      </c>
      <c r="C115" s="16" t="s">
        <v>267</v>
      </c>
      <c r="D115" s="17" t="s">
        <v>268</v>
      </c>
      <c r="E115" s="16" t="s">
        <v>276</v>
      </c>
      <c r="F115" s="17" t="s">
        <v>277</v>
      </c>
      <c r="G115" s="16">
        <v>42</v>
      </c>
      <c r="H115" s="18">
        <v>4</v>
      </c>
    </row>
    <row r="116" spans="1:8" x14ac:dyDescent="0.3">
      <c r="A116" s="19" t="s">
        <v>229</v>
      </c>
      <c r="B116" s="17" t="s">
        <v>230</v>
      </c>
      <c r="C116" s="16" t="s">
        <v>278</v>
      </c>
      <c r="D116" s="17" t="s">
        <v>279</v>
      </c>
      <c r="E116" s="16" t="s">
        <v>280</v>
      </c>
      <c r="F116" s="17" t="s">
        <v>279</v>
      </c>
      <c r="G116" s="16">
        <v>70</v>
      </c>
      <c r="H116" s="18">
        <v>7</v>
      </c>
    </row>
    <row r="117" spans="1:8" x14ac:dyDescent="0.3">
      <c r="A117" s="19" t="s">
        <v>229</v>
      </c>
      <c r="B117" s="17" t="s">
        <v>230</v>
      </c>
      <c r="C117" s="16" t="s">
        <v>278</v>
      </c>
      <c r="D117" s="17" t="s">
        <v>279</v>
      </c>
      <c r="E117" s="16" t="s">
        <v>281</v>
      </c>
      <c r="F117" s="17" t="s">
        <v>282</v>
      </c>
      <c r="G117" s="16">
        <v>71</v>
      </c>
      <c r="H117" s="18">
        <v>2</v>
      </c>
    </row>
    <row r="118" spans="1:8" x14ac:dyDescent="0.3">
      <c r="A118" s="19" t="s">
        <v>229</v>
      </c>
      <c r="B118" s="17" t="s">
        <v>230</v>
      </c>
      <c r="C118" s="16" t="s">
        <v>278</v>
      </c>
      <c r="D118" s="17" t="s">
        <v>279</v>
      </c>
      <c r="E118" s="16" t="s">
        <v>283</v>
      </c>
      <c r="F118" s="17" t="s">
        <v>284</v>
      </c>
      <c r="G118" s="16">
        <v>63</v>
      </c>
      <c r="H118" s="18">
        <v>5</v>
      </c>
    </row>
    <row r="119" spans="1:8" x14ac:dyDescent="0.3">
      <c r="A119" s="19" t="s">
        <v>285</v>
      </c>
      <c r="B119" s="17" t="s">
        <v>286</v>
      </c>
      <c r="C119" s="16" t="s">
        <v>287</v>
      </c>
      <c r="D119" s="17" t="s">
        <v>286</v>
      </c>
      <c r="E119" s="16" t="s">
        <v>288</v>
      </c>
      <c r="F119" s="17" t="s">
        <v>289</v>
      </c>
      <c r="G119" s="16"/>
      <c r="H119" s="18">
        <v>19</v>
      </c>
    </row>
    <row r="120" spans="1:8" x14ac:dyDescent="0.3">
      <c r="A120" s="19" t="s">
        <v>285</v>
      </c>
      <c r="B120" s="17" t="s">
        <v>286</v>
      </c>
      <c r="C120" s="16" t="s">
        <v>287</v>
      </c>
      <c r="D120" s="17" t="s">
        <v>286</v>
      </c>
      <c r="E120" s="16" t="s">
        <v>290</v>
      </c>
      <c r="F120" s="17" t="s">
        <v>291</v>
      </c>
      <c r="G120" s="16"/>
      <c r="H120" s="18">
        <v>20</v>
      </c>
    </row>
    <row r="121" spans="1:8" x14ac:dyDescent="0.3">
      <c r="A121" s="19" t="s">
        <v>285</v>
      </c>
      <c r="B121" s="17" t="s">
        <v>286</v>
      </c>
      <c r="C121" s="16" t="s">
        <v>287</v>
      </c>
      <c r="D121" s="17" t="s">
        <v>286</v>
      </c>
      <c r="E121" s="16" t="s">
        <v>292</v>
      </c>
      <c r="F121" s="17" t="s">
        <v>293</v>
      </c>
      <c r="G121" s="16"/>
      <c r="H121" s="18">
        <v>18</v>
      </c>
    </row>
    <row r="122" spans="1:8" x14ac:dyDescent="0.3">
      <c r="A122" s="19" t="s">
        <v>285</v>
      </c>
      <c r="B122" s="17" t="s">
        <v>286</v>
      </c>
      <c r="C122" s="16" t="s">
        <v>287</v>
      </c>
      <c r="D122" s="17" t="s">
        <v>286</v>
      </c>
      <c r="E122" s="16" t="s">
        <v>294</v>
      </c>
      <c r="F122" s="17" t="s">
        <v>295</v>
      </c>
      <c r="G122" s="16"/>
      <c r="H122" s="18">
        <v>14</v>
      </c>
    </row>
    <row r="123" spans="1:8" x14ac:dyDescent="0.3">
      <c r="A123" s="19" t="s">
        <v>285</v>
      </c>
      <c r="B123" s="17" t="s">
        <v>286</v>
      </c>
      <c r="C123" s="16" t="s">
        <v>287</v>
      </c>
      <c r="D123" s="17" t="s">
        <v>286</v>
      </c>
      <c r="E123" s="16" t="s">
        <v>296</v>
      </c>
      <c r="F123" s="17" t="s">
        <v>297</v>
      </c>
      <c r="G123" s="16"/>
      <c r="H123" s="18">
        <v>16</v>
      </c>
    </row>
    <row r="124" spans="1:8" x14ac:dyDescent="0.3">
      <c r="A124" s="19" t="s">
        <v>285</v>
      </c>
      <c r="B124" s="17" t="s">
        <v>286</v>
      </c>
      <c r="C124" s="16" t="s">
        <v>287</v>
      </c>
      <c r="D124" s="17" t="s">
        <v>286</v>
      </c>
      <c r="E124" s="16" t="s">
        <v>298</v>
      </c>
      <c r="F124" s="17" t="s">
        <v>299</v>
      </c>
      <c r="G124" s="16">
        <v>42</v>
      </c>
      <c r="H124" s="18">
        <v>9</v>
      </c>
    </row>
    <row r="125" spans="1:8" x14ac:dyDescent="0.3">
      <c r="A125" s="19" t="s">
        <v>285</v>
      </c>
      <c r="B125" s="17" t="s">
        <v>286</v>
      </c>
      <c r="C125" s="16" t="s">
        <v>287</v>
      </c>
      <c r="D125" s="17" t="s">
        <v>286</v>
      </c>
      <c r="E125" s="16" t="s">
        <v>300</v>
      </c>
      <c r="F125" s="17" t="s">
        <v>301</v>
      </c>
      <c r="G125" s="16">
        <v>58</v>
      </c>
      <c r="H125" s="18">
        <v>1</v>
      </c>
    </row>
    <row r="126" spans="1:8" x14ac:dyDescent="0.3">
      <c r="A126" s="19" t="s">
        <v>285</v>
      </c>
      <c r="B126" s="17" t="s">
        <v>286</v>
      </c>
      <c r="C126" s="16" t="s">
        <v>302</v>
      </c>
      <c r="D126" s="17" t="s">
        <v>303</v>
      </c>
      <c r="E126" s="16" t="s">
        <v>304</v>
      </c>
      <c r="F126" s="17" t="s">
        <v>303</v>
      </c>
      <c r="G126" s="16">
        <v>37</v>
      </c>
      <c r="H126" s="18">
        <v>21</v>
      </c>
    </row>
    <row r="127" spans="1:8" x14ac:dyDescent="0.3">
      <c r="A127" s="19" t="s">
        <v>285</v>
      </c>
      <c r="B127" s="17" t="s">
        <v>286</v>
      </c>
      <c r="C127" s="16" t="s">
        <v>302</v>
      </c>
      <c r="D127" s="17" t="s">
        <v>303</v>
      </c>
      <c r="E127" s="16" t="s">
        <v>305</v>
      </c>
      <c r="F127" s="17" t="s">
        <v>306</v>
      </c>
      <c r="G127" s="16">
        <v>83</v>
      </c>
      <c r="H127" s="18">
        <v>5</v>
      </c>
    </row>
    <row r="128" spans="1:8" x14ac:dyDescent="0.3">
      <c r="A128" s="19" t="s">
        <v>285</v>
      </c>
      <c r="B128" s="17" t="s">
        <v>286</v>
      </c>
      <c r="C128" s="16" t="s">
        <v>302</v>
      </c>
      <c r="D128" s="17" t="s">
        <v>303</v>
      </c>
      <c r="E128" s="16" t="s">
        <v>307</v>
      </c>
      <c r="F128" s="17" t="s">
        <v>308</v>
      </c>
      <c r="G128" s="16">
        <v>37</v>
      </c>
      <c r="H128" s="18">
        <v>2</v>
      </c>
    </row>
    <row r="129" spans="1:8" x14ac:dyDescent="0.3">
      <c r="A129" s="19" t="s">
        <v>285</v>
      </c>
      <c r="B129" s="17" t="s">
        <v>286</v>
      </c>
      <c r="C129" s="16" t="s">
        <v>302</v>
      </c>
      <c r="D129" s="17" t="s">
        <v>303</v>
      </c>
      <c r="E129" s="16" t="s">
        <v>309</v>
      </c>
      <c r="F129" s="17" t="s">
        <v>310</v>
      </c>
      <c r="G129" s="16">
        <v>29</v>
      </c>
      <c r="H129" s="18">
        <v>5</v>
      </c>
    </row>
    <row r="130" spans="1:8" x14ac:dyDescent="0.3">
      <c r="A130" s="19" t="s">
        <v>285</v>
      </c>
      <c r="B130" s="17" t="s">
        <v>286</v>
      </c>
      <c r="C130" s="16" t="s">
        <v>302</v>
      </c>
      <c r="D130" s="17" t="s">
        <v>303</v>
      </c>
      <c r="E130" s="16" t="s">
        <v>311</v>
      </c>
      <c r="F130" s="17" t="s">
        <v>312</v>
      </c>
      <c r="G130" s="16">
        <v>22</v>
      </c>
      <c r="H130" s="18">
        <v>5</v>
      </c>
    </row>
    <row r="131" spans="1:8" x14ac:dyDescent="0.3">
      <c r="A131" s="19" t="s">
        <v>285</v>
      </c>
      <c r="B131" s="17" t="s">
        <v>286</v>
      </c>
      <c r="C131" s="16" t="s">
        <v>313</v>
      </c>
      <c r="D131" s="17" t="s">
        <v>314</v>
      </c>
      <c r="E131" s="16" t="s">
        <v>315</v>
      </c>
      <c r="F131" s="17" t="s">
        <v>314</v>
      </c>
      <c r="G131" s="16">
        <v>86</v>
      </c>
      <c r="H131" s="18">
        <v>10</v>
      </c>
    </row>
    <row r="132" spans="1:8" x14ac:dyDescent="0.3">
      <c r="A132" s="19" t="s">
        <v>285</v>
      </c>
      <c r="B132" s="17" t="s">
        <v>286</v>
      </c>
      <c r="C132" s="16" t="s">
        <v>313</v>
      </c>
      <c r="D132" s="17" t="s">
        <v>314</v>
      </c>
      <c r="E132" s="16" t="s">
        <v>316</v>
      </c>
      <c r="F132" s="17" t="s">
        <v>317</v>
      </c>
      <c r="G132" s="16">
        <v>48</v>
      </c>
      <c r="H132" s="18">
        <v>5</v>
      </c>
    </row>
    <row r="133" spans="1:8" x14ac:dyDescent="0.3">
      <c r="A133" s="19" t="s">
        <v>285</v>
      </c>
      <c r="B133" s="17" t="s">
        <v>286</v>
      </c>
      <c r="C133" s="16" t="s">
        <v>313</v>
      </c>
      <c r="D133" s="17" t="s">
        <v>314</v>
      </c>
      <c r="E133" s="16" t="s">
        <v>318</v>
      </c>
      <c r="F133" s="17" t="s">
        <v>319</v>
      </c>
      <c r="G133" s="16">
        <v>82</v>
      </c>
      <c r="H133" s="18">
        <v>6</v>
      </c>
    </row>
    <row r="134" spans="1:8" x14ac:dyDescent="0.3">
      <c r="A134" s="19" t="s">
        <v>285</v>
      </c>
      <c r="B134" s="17" t="s">
        <v>286</v>
      </c>
      <c r="C134" s="16" t="s">
        <v>313</v>
      </c>
      <c r="D134" s="17" t="s">
        <v>314</v>
      </c>
      <c r="E134" s="16" t="s">
        <v>320</v>
      </c>
      <c r="F134" s="17" t="s">
        <v>321</v>
      </c>
      <c r="G134" s="16">
        <v>61</v>
      </c>
      <c r="H134" s="18">
        <v>3</v>
      </c>
    </row>
    <row r="135" spans="1:8" x14ac:dyDescent="0.3">
      <c r="A135" s="19" t="s">
        <v>285</v>
      </c>
      <c r="B135" s="17" t="s">
        <v>286</v>
      </c>
      <c r="C135" s="16" t="s">
        <v>322</v>
      </c>
      <c r="D135" s="17" t="s">
        <v>323</v>
      </c>
      <c r="E135" s="16" t="s">
        <v>324</v>
      </c>
      <c r="F135" s="17" t="s">
        <v>323</v>
      </c>
      <c r="G135" s="16">
        <v>66</v>
      </c>
      <c r="H135" s="18">
        <v>19</v>
      </c>
    </row>
    <row r="136" spans="1:8" x14ac:dyDescent="0.3">
      <c r="A136" s="19" t="s">
        <v>285</v>
      </c>
      <c r="B136" s="17" t="s">
        <v>286</v>
      </c>
      <c r="C136" s="16" t="s">
        <v>322</v>
      </c>
      <c r="D136" s="17" t="s">
        <v>323</v>
      </c>
      <c r="E136" s="16" t="s">
        <v>325</v>
      </c>
      <c r="F136" s="17" t="s">
        <v>326</v>
      </c>
      <c r="G136" s="16">
        <v>77</v>
      </c>
      <c r="H136" s="18">
        <v>6</v>
      </c>
    </row>
    <row r="137" spans="1:8" x14ac:dyDescent="0.3">
      <c r="A137" s="19" t="s">
        <v>285</v>
      </c>
      <c r="B137" s="17" t="s">
        <v>286</v>
      </c>
      <c r="C137" s="16" t="s">
        <v>322</v>
      </c>
      <c r="D137" s="17" t="s">
        <v>323</v>
      </c>
      <c r="E137" s="16" t="s">
        <v>327</v>
      </c>
      <c r="F137" s="17" t="s">
        <v>328</v>
      </c>
      <c r="G137" s="16">
        <v>64</v>
      </c>
      <c r="H137" s="18">
        <v>8</v>
      </c>
    </row>
    <row r="138" spans="1:8" x14ac:dyDescent="0.3">
      <c r="A138" s="19" t="s">
        <v>285</v>
      </c>
      <c r="B138" s="17" t="s">
        <v>286</v>
      </c>
      <c r="C138" s="16" t="s">
        <v>322</v>
      </c>
      <c r="D138" s="17" t="s">
        <v>323</v>
      </c>
      <c r="E138" s="16" t="s">
        <v>329</v>
      </c>
      <c r="F138" s="17" t="s">
        <v>330</v>
      </c>
      <c r="G138" s="16">
        <v>109</v>
      </c>
      <c r="H138" s="18">
        <v>12</v>
      </c>
    </row>
    <row r="139" spans="1:8" x14ac:dyDescent="0.3">
      <c r="A139" s="19" t="s">
        <v>285</v>
      </c>
      <c r="B139" s="17" t="s">
        <v>286</v>
      </c>
      <c r="C139" s="16" t="s">
        <v>322</v>
      </c>
      <c r="D139" s="17" t="s">
        <v>323</v>
      </c>
      <c r="E139" s="16" t="s">
        <v>331</v>
      </c>
      <c r="F139" s="17" t="s">
        <v>332</v>
      </c>
      <c r="G139" s="16">
        <v>44</v>
      </c>
      <c r="H139" s="18">
        <v>4</v>
      </c>
    </row>
    <row r="140" spans="1:8" x14ac:dyDescent="0.3">
      <c r="A140" s="19" t="s">
        <v>285</v>
      </c>
      <c r="B140" s="17" t="s">
        <v>286</v>
      </c>
      <c r="C140" s="16" t="s">
        <v>333</v>
      </c>
      <c r="D140" s="17" t="s">
        <v>334</v>
      </c>
      <c r="E140" s="16" t="s">
        <v>335</v>
      </c>
      <c r="F140" s="17" t="s">
        <v>334</v>
      </c>
      <c r="G140" s="16">
        <v>74</v>
      </c>
      <c r="H140" s="18">
        <v>17</v>
      </c>
    </row>
    <row r="141" spans="1:8" x14ac:dyDescent="0.3">
      <c r="A141" s="19" t="s">
        <v>285</v>
      </c>
      <c r="B141" s="17" t="s">
        <v>286</v>
      </c>
      <c r="C141" s="16" t="s">
        <v>336</v>
      </c>
      <c r="D141" s="17" t="s">
        <v>337</v>
      </c>
      <c r="E141" s="16" t="s">
        <v>338</v>
      </c>
      <c r="F141" s="17" t="s">
        <v>337</v>
      </c>
      <c r="G141" s="16">
        <v>63</v>
      </c>
      <c r="H141" s="18">
        <v>5</v>
      </c>
    </row>
    <row r="142" spans="1:8" x14ac:dyDescent="0.3">
      <c r="A142" s="19" t="s">
        <v>285</v>
      </c>
      <c r="B142" s="17" t="s">
        <v>286</v>
      </c>
      <c r="C142" s="16" t="s">
        <v>336</v>
      </c>
      <c r="D142" s="17" t="s">
        <v>337</v>
      </c>
      <c r="E142" s="16" t="s">
        <v>339</v>
      </c>
      <c r="F142" s="17" t="s">
        <v>340</v>
      </c>
      <c r="G142" s="16">
        <v>75</v>
      </c>
      <c r="H142" s="18">
        <v>9</v>
      </c>
    </row>
    <row r="143" spans="1:8" x14ac:dyDescent="0.3">
      <c r="A143" s="19" t="s">
        <v>285</v>
      </c>
      <c r="B143" s="17" t="s">
        <v>286</v>
      </c>
      <c r="C143" s="16" t="s">
        <v>341</v>
      </c>
      <c r="D143" s="17" t="s">
        <v>342</v>
      </c>
      <c r="E143" s="16" t="s">
        <v>343</v>
      </c>
      <c r="F143" s="17" t="s">
        <v>342</v>
      </c>
      <c r="G143" s="16">
        <v>58</v>
      </c>
      <c r="H143" s="18">
        <v>14</v>
      </c>
    </row>
    <row r="144" spans="1:8" x14ac:dyDescent="0.3">
      <c r="A144" s="19" t="s">
        <v>285</v>
      </c>
      <c r="B144" s="17" t="s">
        <v>286</v>
      </c>
      <c r="C144" s="16" t="s">
        <v>341</v>
      </c>
      <c r="D144" s="17" t="s">
        <v>342</v>
      </c>
      <c r="E144" s="16" t="s">
        <v>344</v>
      </c>
      <c r="F144" s="17" t="s">
        <v>345</v>
      </c>
      <c r="G144" s="16">
        <v>52</v>
      </c>
      <c r="H144" s="18">
        <v>4</v>
      </c>
    </row>
    <row r="145" spans="1:8" x14ac:dyDescent="0.3">
      <c r="A145" s="19" t="s">
        <v>285</v>
      </c>
      <c r="B145" s="17" t="s">
        <v>286</v>
      </c>
      <c r="C145" s="16" t="s">
        <v>341</v>
      </c>
      <c r="D145" s="17" t="s">
        <v>342</v>
      </c>
      <c r="E145" s="16" t="s">
        <v>346</v>
      </c>
      <c r="F145" s="17" t="s">
        <v>347</v>
      </c>
      <c r="G145" s="16">
        <v>80</v>
      </c>
      <c r="H145" s="18">
        <v>7</v>
      </c>
    </row>
    <row r="146" spans="1:8" x14ac:dyDescent="0.3">
      <c r="A146" s="19" t="s">
        <v>285</v>
      </c>
      <c r="B146" s="17" t="s">
        <v>286</v>
      </c>
      <c r="C146" s="16" t="s">
        <v>341</v>
      </c>
      <c r="D146" s="17" t="s">
        <v>342</v>
      </c>
      <c r="E146" s="16" t="s">
        <v>348</v>
      </c>
      <c r="F146" s="17" t="s">
        <v>349</v>
      </c>
      <c r="G146" s="16">
        <v>69</v>
      </c>
      <c r="H146" s="18">
        <v>6</v>
      </c>
    </row>
    <row r="147" spans="1:8" x14ac:dyDescent="0.3">
      <c r="A147" s="19" t="s">
        <v>350</v>
      </c>
      <c r="B147" s="17" t="s">
        <v>351</v>
      </c>
      <c r="C147" s="16" t="s">
        <v>352</v>
      </c>
      <c r="D147" s="17" t="s">
        <v>353</v>
      </c>
      <c r="E147" s="16" t="s">
        <v>354</v>
      </c>
      <c r="F147" s="17" t="s">
        <v>353</v>
      </c>
      <c r="G147" s="16">
        <v>13</v>
      </c>
      <c r="H147" s="18">
        <v>28</v>
      </c>
    </row>
    <row r="148" spans="1:8" x14ac:dyDescent="0.3">
      <c r="A148" s="19" t="s">
        <v>350</v>
      </c>
      <c r="B148" s="17" t="s">
        <v>351</v>
      </c>
      <c r="C148" s="16" t="s">
        <v>352</v>
      </c>
      <c r="D148" s="17" t="s">
        <v>353</v>
      </c>
      <c r="E148" s="16" t="s">
        <v>355</v>
      </c>
      <c r="F148" s="17" t="s">
        <v>356</v>
      </c>
      <c r="G148" s="16">
        <v>44</v>
      </c>
      <c r="H148" s="18">
        <v>2</v>
      </c>
    </row>
    <row r="149" spans="1:8" x14ac:dyDescent="0.3">
      <c r="A149" s="19" t="s">
        <v>350</v>
      </c>
      <c r="B149" s="17" t="s">
        <v>351</v>
      </c>
      <c r="C149" s="16" t="s">
        <v>352</v>
      </c>
      <c r="D149" s="17" t="s">
        <v>353</v>
      </c>
      <c r="E149" s="16" t="s">
        <v>357</v>
      </c>
      <c r="F149" s="17" t="s">
        <v>358</v>
      </c>
      <c r="G149" s="16">
        <v>43</v>
      </c>
      <c r="H149" s="18">
        <v>3</v>
      </c>
    </row>
    <row r="150" spans="1:8" x14ac:dyDescent="0.3">
      <c r="A150" s="19" t="s">
        <v>350</v>
      </c>
      <c r="B150" s="17" t="s">
        <v>351</v>
      </c>
      <c r="C150" s="16" t="s">
        <v>352</v>
      </c>
      <c r="D150" s="17" t="s">
        <v>353</v>
      </c>
      <c r="E150" s="16" t="s">
        <v>359</v>
      </c>
      <c r="F150" s="17" t="s">
        <v>360</v>
      </c>
      <c r="G150" s="16">
        <v>25</v>
      </c>
      <c r="H150" s="18">
        <v>16</v>
      </c>
    </row>
    <row r="151" spans="1:8" x14ac:dyDescent="0.3">
      <c r="A151" s="19" t="s">
        <v>350</v>
      </c>
      <c r="B151" s="17" t="s">
        <v>351</v>
      </c>
      <c r="C151" s="16" t="s">
        <v>352</v>
      </c>
      <c r="D151" s="17" t="s">
        <v>353</v>
      </c>
      <c r="E151" s="16" t="s">
        <v>361</v>
      </c>
      <c r="F151" s="17" t="s">
        <v>362</v>
      </c>
      <c r="G151" s="16">
        <v>33</v>
      </c>
      <c r="H151" s="18">
        <v>9</v>
      </c>
    </row>
    <row r="152" spans="1:8" x14ac:dyDescent="0.3">
      <c r="A152" s="19" t="s">
        <v>350</v>
      </c>
      <c r="B152" s="17" t="s">
        <v>351</v>
      </c>
      <c r="C152" s="16" t="s">
        <v>352</v>
      </c>
      <c r="D152" s="17" t="s">
        <v>353</v>
      </c>
      <c r="E152" s="16" t="s">
        <v>363</v>
      </c>
      <c r="F152" s="17" t="s">
        <v>364</v>
      </c>
      <c r="G152" s="16">
        <v>30</v>
      </c>
      <c r="H152" s="18">
        <v>14</v>
      </c>
    </row>
    <row r="153" spans="1:8" x14ac:dyDescent="0.3">
      <c r="A153" s="19" t="s">
        <v>350</v>
      </c>
      <c r="B153" s="17" t="s">
        <v>351</v>
      </c>
      <c r="C153" s="16" t="s">
        <v>365</v>
      </c>
      <c r="D153" s="17" t="s">
        <v>366</v>
      </c>
      <c r="E153" s="16" t="s">
        <v>367</v>
      </c>
      <c r="F153" s="17" t="s">
        <v>366</v>
      </c>
      <c r="G153" s="16">
        <v>46</v>
      </c>
      <c r="H153" s="18">
        <v>8</v>
      </c>
    </row>
    <row r="154" spans="1:8" x14ac:dyDescent="0.3">
      <c r="A154" s="19" t="s">
        <v>350</v>
      </c>
      <c r="B154" s="17" t="s">
        <v>351</v>
      </c>
      <c r="C154" s="16" t="s">
        <v>365</v>
      </c>
      <c r="D154" s="17" t="s">
        <v>366</v>
      </c>
      <c r="E154" s="16" t="s">
        <v>368</v>
      </c>
      <c r="F154" s="17" t="s">
        <v>369</v>
      </c>
      <c r="G154" s="16">
        <v>49</v>
      </c>
      <c r="H154" s="18">
        <v>8</v>
      </c>
    </row>
    <row r="155" spans="1:8" x14ac:dyDescent="0.3">
      <c r="A155" s="19" t="s">
        <v>350</v>
      </c>
      <c r="B155" s="17" t="s">
        <v>351</v>
      </c>
      <c r="C155" s="16" t="s">
        <v>365</v>
      </c>
      <c r="D155" s="17" t="s">
        <v>366</v>
      </c>
      <c r="E155" s="16" t="s">
        <v>370</v>
      </c>
      <c r="F155" s="17" t="s">
        <v>371</v>
      </c>
      <c r="G155" s="16">
        <v>35</v>
      </c>
      <c r="H155" s="18">
        <v>6</v>
      </c>
    </row>
    <row r="156" spans="1:8" x14ac:dyDescent="0.3">
      <c r="A156" s="19" t="s">
        <v>350</v>
      </c>
      <c r="B156" s="17" t="s">
        <v>351</v>
      </c>
      <c r="C156" s="16" t="s">
        <v>365</v>
      </c>
      <c r="D156" s="17" t="s">
        <v>366</v>
      </c>
      <c r="E156" s="16" t="s">
        <v>372</v>
      </c>
      <c r="F156" s="17" t="s">
        <v>373</v>
      </c>
      <c r="G156" s="16">
        <v>50</v>
      </c>
      <c r="H156" s="18">
        <v>5</v>
      </c>
    </row>
    <row r="157" spans="1:8" x14ac:dyDescent="0.3">
      <c r="A157" s="19" t="s">
        <v>374</v>
      </c>
      <c r="B157" s="17" t="s">
        <v>375</v>
      </c>
      <c r="C157" s="16" t="s">
        <v>376</v>
      </c>
      <c r="D157" s="17" t="s">
        <v>377</v>
      </c>
      <c r="E157" s="16" t="s">
        <v>378</v>
      </c>
      <c r="F157" s="17" t="s">
        <v>377</v>
      </c>
      <c r="G157" s="16">
        <v>27</v>
      </c>
      <c r="H157" s="18">
        <v>32</v>
      </c>
    </row>
    <row r="158" spans="1:8" x14ac:dyDescent="0.3">
      <c r="A158" s="19" t="s">
        <v>374</v>
      </c>
      <c r="B158" s="17" t="s">
        <v>375</v>
      </c>
      <c r="C158" s="16" t="s">
        <v>376</v>
      </c>
      <c r="D158" s="17" t="s">
        <v>377</v>
      </c>
      <c r="E158" s="16" t="s">
        <v>379</v>
      </c>
      <c r="F158" s="17" t="s">
        <v>380</v>
      </c>
      <c r="G158" s="16">
        <v>92</v>
      </c>
      <c r="H158" s="18">
        <v>4</v>
      </c>
    </row>
    <row r="159" spans="1:8" x14ac:dyDescent="0.3">
      <c r="A159" s="19" t="s">
        <v>374</v>
      </c>
      <c r="B159" s="17" t="s">
        <v>375</v>
      </c>
      <c r="C159" s="16" t="s">
        <v>381</v>
      </c>
      <c r="D159" s="17" t="s">
        <v>382</v>
      </c>
      <c r="E159" s="16" t="s">
        <v>383</v>
      </c>
      <c r="F159" s="17" t="s">
        <v>382</v>
      </c>
      <c r="G159" s="16">
        <v>94</v>
      </c>
      <c r="H159" s="18">
        <v>7</v>
      </c>
    </row>
    <row r="160" spans="1:8" x14ac:dyDescent="0.3">
      <c r="A160" s="19" t="s">
        <v>374</v>
      </c>
      <c r="B160" s="17" t="s">
        <v>375</v>
      </c>
      <c r="C160" s="16" t="s">
        <v>381</v>
      </c>
      <c r="D160" s="17" t="s">
        <v>382</v>
      </c>
      <c r="E160" s="16" t="s">
        <v>384</v>
      </c>
      <c r="F160" s="17" t="s">
        <v>385</v>
      </c>
      <c r="G160" s="16">
        <v>79</v>
      </c>
      <c r="H160" s="18">
        <v>5</v>
      </c>
    </row>
    <row r="161" spans="1:8" x14ac:dyDescent="0.3">
      <c r="A161" s="19" t="s">
        <v>374</v>
      </c>
      <c r="B161" s="17" t="s">
        <v>375</v>
      </c>
      <c r="C161" s="16" t="s">
        <v>381</v>
      </c>
      <c r="D161" s="17" t="s">
        <v>382</v>
      </c>
      <c r="E161" s="16" t="s">
        <v>386</v>
      </c>
      <c r="F161" s="17" t="s">
        <v>387</v>
      </c>
      <c r="G161" s="16">
        <v>62</v>
      </c>
      <c r="H161" s="18">
        <v>3</v>
      </c>
    </row>
    <row r="162" spans="1:8" x14ac:dyDescent="0.3">
      <c r="A162" s="19" t="s">
        <v>374</v>
      </c>
      <c r="B162" s="17" t="s">
        <v>375</v>
      </c>
      <c r="C162" s="16" t="s">
        <v>381</v>
      </c>
      <c r="D162" s="17" t="s">
        <v>382</v>
      </c>
      <c r="E162" s="16" t="s">
        <v>388</v>
      </c>
      <c r="F162" s="17" t="s">
        <v>389</v>
      </c>
      <c r="G162" s="16">
        <v>51</v>
      </c>
      <c r="H162" s="18">
        <v>14</v>
      </c>
    </row>
    <row r="163" spans="1:8" x14ac:dyDescent="0.3">
      <c r="A163" s="19" t="s">
        <v>374</v>
      </c>
      <c r="B163" s="17" t="s">
        <v>375</v>
      </c>
      <c r="C163" s="16" t="s">
        <v>376</v>
      </c>
      <c r="D163" s="17" t="s">
        <v>377</v>
      </c>
      <c r="E163" s="16" t="s">
        <v>390</v>
      </c>
      <c r="F163" s="17" t="s">
        <v>391</v>
      </c>
      <c r="G163" s="16">
        <v>53</v>
      </c>
      <c r="H163" s="18">
        <v>5</v>
      </c>
    </row>
    <row r="164" spans="1:8" x14ac:dyDescent="0.3">
      <c r="A164" s="19" t="s">
        <v>374</v>
      </c>
      <c r="B164" s="17" t="s">
        <v>375</v>
      </c>
      <c r="C164" s="16" t="s">
        <v>376</v>
      </c>
      <c r="D164" s="17" t="s">
        <v>377</v>
      </c>
      <c r="E164" s="16" t="s">
        <v>392</v>
      </c>
      <c r="F164" s="17" t="s">
        <v>393</v>
      </c>
      <c r="G164" s="16">
        <v>88</v>
      </c>
      <c r="H164" s="18">
        <v>4</v>
      </c>
    </row>
    <row r="165" spans="1:8" x14ac:dyDescent="0.3">
      <c r="A165" s="19" t="s">
        <v>374</v>
      </c>
      <c r="B165" s="17" t="s">
        <v>375</v>
      </c>
      <c r="C165" s="16" t="s">
        <v>394</v>
      </c>
      <c r="D165" s="17" t="s">
        <v>395</v>
      </c>
      <c r="E165" s="16" t="s">
        <v>396</v>
      </c>
      <c r="F165" s="17" t="s">
        <v>395</v>
      </c>
      <c r="G165" s="16">
        <v>98</v>
      </c>
      <c r="H165" s="18">
        <v>11</v>
      </c>
    </row>
    <row r="166" spans="1:8" x14ac:dyDescent="0.3">
      <c r="A166" s="19" t="s">
        <v>374</v>
      </c>
      <c r="B166" s="17" t="s">
        <v>375</v>
      </c>
      <c r="C166" s="16" t="s">
        <v>394</v>
      </c>
      <c r="D166" s="17" t="s">
        <v>395</v>
      </c>
      <c r="E166" s="16" t="s">
        <v>397</v>
      </c>
      <c r="F166" s="17" t="s">
        <v>398</v>
      </c>
      <c r="G166" s="16">
        <v>78</v>
      </c>
      <c r="H166" s="18">
        <v>7</v>
      </c>
    </row>
    <row r="167" spans="1:8" x14ac:dyDescent="0.3">
      <c r="A167" s="19" t="s">
        <v>374</v>
      </c>
      <c r="B167" s="17" t="s">
        <v>375</v>
      </c>
      <c r="C167" s="16" t="s">
        <v>399</v>
      </c>
      <c r="D167" s="17" t="s">
        <v>400</v>
      </c>
      <c r="E167" s="16" t="s">
        <v>401</v>
      </c>
      <c r="F167" s="17" t="s">
        <v>400</v>
      </c>
      <c r="G167" s="16">
        <v>54</v>
      </c>
      <c r="H167" s="18">
        <v>10</v>
      </c>
    </row>
    <row r="168" spans="1:8" x14ac:dyDescent="0.3">
      <c r="A168" s="19" t="s">
        <v>374</v>
      </c>
      <c r="B168" s="17" t="s">
        <v>375</v>
      </c>
      <c r="C168" s="16" t="s">
        <v>399</v>
      </c>
      <c r="D168" s="17" t="s">
        <v>400</v>
      </c>
      <c r="E168" s="16" t="s">
        <v>402</v>
      </c>
      <c r="F168" s="17" t="s">
        <v>403</v>
      </c>
      <c r="G168" s="16">
        <v>36</v>
      </c>
      <c r="H168" s="18">
        <v>5</v>
      </c>
    </row>
    <row r="169" spans="1:8" x14ac:dyDescent="0.3">
      <c r="A169" s="19" t="s">
        <v>374</v>
      </c>
      <c r="B169" s="17" t="s">
        <v>375</v>
      </c>
      <c r="C169" s="16" t="s">
        <v>399</v>
      </c>
      <c r="D169" s="17" t="s">
        <v>400</v>
      </c>
      <c r="E169" s="16" t="s">
        <v>404</v>
      </c>
      <c r="F169" s="17" t="s">
        <v>405</v>
      </c>
      <c r="G169" s="16">
        <v>51</v>
      </c>
      <c r="H169" s="18">
        <v>6</v>
      </c>
    </row>
    <row r="170" spans="1:8" x14ac:dyDescent="0.3">
      <c r="A170" s="19" t="s">
        <v>374</v>
      </c>
      <c r="B170" s="17" t="s">
        <v>375</v>
      </c>
      <c r="C170" s="16" t="s">
        <v>399</v>
      </c>
      <c r="D170" s="17" t="s">
        <v>400</v>
      </c>
      <c r="E170" s="16" t="s">
        <v>406</v>
      </c>
      <c r="F170" s="17" t="s">
        <v>407</v>
      </c>
      <c r="G170" s="16">
        <v>29</v>
      </c>
      <c r="H170" s="18">
        <v>4</v>
      </c>
    </row>
    <row r="171" spans="1:8" x14ac:dyDescent="0.3">
      <c r="A171" s="19" t="s">
        <v>374</v>
      </c>
      <c r="B171" s="17" t="s">
        <v>375</v>
      </c>
      <c r="C171" s="16" t="s">
        <v>408</v>
      </c>
      <c r="D171" s="17" t="s">
        <v>409</v>
      </c>
      <c r="E171" s="16" t="s">
        <v>410</v>
      </c>
      <c r="F171" s="17" t="s">
        <v>409</v>
      </c>
      <c r="G171" s="16">
        <v>59</v>
      </c>
      <c r="H171" s="18">
        <v>12</v>
      </c>
    </row>
    <row r="172" spans="1:8" x14ac:dyDescent="0.3">
      <c r="A172" s="19" t="s">
        <v>374</v>
      </c>
      <c r="B172" s="17" t="s">
        <v>375</v>
      </c>
      <c r="C172" s="16" t="s">
        <v>408</v>
      </c>
      <c r="D172" s="17" t="s">
        <v>409</v>
      </c>
      <c r="E172" s="16" t="s">
        <v>411</v>
      </c>
      <c r="F172" s="17" t="s">
        <v>412</v>
      </c>
      <c r="G172" s="16">
        <v>52</v>
      </c>
      <c r="H172" s="18">
        <v>8</v>
      </c>
    </row>
    <row r="173" spans="1:8" x14ac:dyDescent="0.3">
      <c r="A173" s="19" t="s">
        <v>374</v>
      </c>
      <c r="B173" s="17" t="s">
        <v>375</v>
      </c>
      <c r="C173" s="16" t="s">
        <v>408</v>
      </c>
      <c r="D173" s="17" t="s">
        <v>409</v>
      </c>
      <c r="E173" s="16" t="s">
        <v>413</v>
      </c>
      <c r="F173" s="17" t="s">
        <v>414</v>
      </c>
      <c r="G173" s="16">
        <v>33</v>
      </c>
      <c r="H173" s="18">
        <v>6</v>
      </c>
    </row>
    <row r="174" spans="1:8" x14ac:dyDescent="0.3">
      <c r="A174" s="19" t="s">
        <v>415</v>
      </c>
      <c r="B174" s="17" t="s">
        <v>416</v>
      </c>
      <c r="C174" s="16" t="s">
        <v>417</v>
      </c>
      <c r="D174" s="17" t="s">
        <v>418</v>
      </c>
      <c r="E174" s="16" t="s">
        <v>419</v>
      </c>
      <c r="F174" s="17" t="s">
        <v>420</v>
      </c>
      <c r="G174" s="16"/>
      <c r="H174" s="18">
        <v>21</v>
      </c>
    </row>
    <row r="175" spans="1:8" x14ac:dyDescent="0.3">
      <c r="A175" s="19" t="s">
        <v>415</v>
      </c>
      <c r="B175" s="17" t="s">
        <v>416</v>
      </c>
      <c r="C175" s="16" t="s">
        <v>417</v>
      </c>
      <c r="D175" s="17" t="s">
        <v>418</v>
      </c>
      <c r="E175" s="16" t="s">
        <v>421</v>
      </c>
      <c r="F175" s="17" t="s">
        <v>422</v>
      </c>
      <c r="G175" s="16">
        <v>5</v>
      </c>
      <c r="H175" s="18">
        <v>27</v>
      </c>
    </row>
    <row r="176" spans="1:8" x14ac:dyDescent="0.3">
      <c r="A176" s="19" t="s">
        <v>415</v>
      </c>
      <c r="B176" s="17" t="s">
        <v>416</v>
      </c>
      <c r="C176" s="16" t="s">
        <v>417</v>
      </c>
      <c r="D176" s="17" t="s">
        <v>418</v>
      </c>
      <c r="E176" s="16" t="s">
        <v>423</v>
      </c>
      <c r="F176" s="17" t="s">
        <v>424</v>
      </c>
      <c r="G176" s="16">
        <v>39</v>
      </c>
      <c r="H176" s="18">
        <v>4</v>
      </c>
    </row>
    <row r="177" spans="1:8" x14ac:dyDescent="0.3">
      <c r="A177" s="19" t="s">
        <v>415</v>
      </c>
      <c r="B177" s="17" t="s">
        <v>416</v>
      </c>
      <c r="C177" s="16" t="s">
        <v>417</v>
      </c>
      <c r="D177" s="17" t="s">
        <v>418</v>
      </c>
      <c r="E177" s="16" t="s">
        <v>425</v>
      </c>
      <c r="F177" s="17" t="s">
        <v>426</v>
      </c>
      <c r="G177" s="16">
        <v>52</v>
      </c>
      <c r="H177" s="18">
        <v>5</v>
      </c>
    </row>
    <row r="178" spans="1:8" x14ac:dyDescent="0.3">
      <c r="A178" s="19" t="s">
        <v>415</v>
      </c>
      <c r="B178" s="17" t="s">
        <v>416</v>
      </c>
      <c r="C178" s="16" t="s">
        <v>417</v>
      </c>
      <c r="D178" s="17" t="s">
        <v>418</v>
      </c>
      <c r="E178" s="16" t="s">
        <v>427</v>
      </c>
      <c r="F178" s="17" t="s">
        <v>428</v>
      </c>
      <c r="G178" s="16">
        <v>74</v>
      </c>
      <c r="H178" s="18">
        <v>20</v>
      </c>
    </row>
    <row r="179" spans="1:8" x14ac:dyDescent="0.3">
      <c r="A179" s="19" t="s">
        <v>415</v>
      </c>
      <c r="B179" s="17" t="s">
        <v>416</v>
      </c>
      <c r="C179" s="16" t="s">
        <v>417</v>
      </c>
      <c r="D179" s="17" t="s">
        <v>418</v>
      </c>
      <c r="E179" s="16" t="s">
        <v>429</v>
      </c>
      <c r="F179" s="17" t="s">
        <v>430</v>
      </c>
      <c r="G179" s="16">
        <v>54</v>
      </c>
      <c r="H179" s="18">
        <v>5</v>
      </c>
    </row>
    <row r="180" spans="1:8" x14ac:dyDescent="0.3">
      <c r="A180" s="19" t="s">
        <v>415</v>
      </c>
      <c r="B180" s="17" t="s">
        <v>416</v>
      </c>
      <c r="C180" s="16" t="s">
        <v>417</v>
      </c>
      <c r="D180" s="17" t="s">
        <v>418</v>
      </c>
      <c r="E180" s="16" t="s">
        <v>431</v>
      </c>
      <c r="F180" s="17" t="s">
        <v>432</v>
      </c>
      <c r="G180" s="16">
        <v>4</v>
      </c>
      <c r="H180" s="18">
        <v>23</v>
      </c>
    </row>
    <row r="181" spans="1:8" x14ac:dyDescent="0.3">
      <c r="A181" s="19" t="s">
        <v>415</v>
      </c>
      <c r="B181" s="17" t="s">
        <v>416</v>
      </c>
      <c r="C181" s="16" t="s">
        <v>417</v>
      </c>
      <c r="D181" s="17" t="s">
        <v>418</v>
      </c>
      <c r="E181" s="16" t="s">
        <v>433</v>
      </c>
      <c r="F181" s="17" t="s">
        <v>434</v>
      </c>
      <c r="G181" s="16">
        <v>9</v>
      </c>
      <c r="H181" s="18">
        <v>20</v>
      </c>
    </row>
    <row r="182" spans="1:8" x14ac:dyDescent="0.3">
      <c r="A182" s="19" t="s">
        <v>415</v>
      </c>
      <c r="B182" s="17" t="s">
        <v>416</v>
      </c>
      <c r="C182" s="16" t="s">
        <v>435</v>
      </c>
      <c r="D182" s="17" t="s">
        <v>436</v>
      </c>
      <c r="E182" s="16" t="s">
        <v>437</v>
      </c>
      <c r="F182" s="17" t="s">
        <v>438</v>
      </c>
      <c r="G182" s="16"/>
      <c r="H182" s="18">
        <v>39</v>
      </c>
    </row>
    <row r="183" spans="1:8" x14ac:dyDescent="0.3">
      <c r="A183" s="19" t="s">
        <v>415</v>
      </c>
      <c r="B183" s="17" t="s">
        <v>416</v>
      </c>
      <c r="C183" s="16" t="s">
        <v>435</v>
      </c>
      <c r="D183" s="17" t="s">
        <v>436</v>
      </c>
      <c r="E183" s="16" t="s">
        <v>439</v>
      </c>
      <c r="F183" s="17" t="s">
        <v>440</v>
      </c>
      <c r="G183" s="16"/>
      <c r="H183" s="18">
        <v>15</v>
      </c>
    </row>
    <row r="184" spans="1:8" x14ac:dyDescent="0.3">
      <c r="A184" s="19" t="s">
        <v>415</v>
      </c>
      <c r="B184" s="17" t="s">
        <v>416</v>
      </c>
      <c r="C184" s="16" t="s">
        <v>435</v>
      </c>
      <c r="D184" s="17" t="s">
        <v>436</v>
      </c>
      <c r="E184" s="16" t="s">
        <v>441</v>
      </c>
      <c r="F184" s="17" t="s">
        <v>442</v>
      </c>
      <c r="G184" s="16"/>
      <c r="H184" s="18">
        <v>13</v>
      </c>
    </row>
    <row r="185" spans="1:8" x14ac:dyDescent="0.3">
      <c r="A185" s="19" t="s">
        <v>415</v>
      </c>
      <c r="B185" s="17" t="s">
        <v>416</v>
      </c>
      <c r="C185" s="16" t="s">
        <v>435</v>
      </c>
      <c r="D185" s="17" t="s">
        <v>436</v>
      </c>
      <c r="E185" s="16" t="s">
        <v>443</v>
      </c>
      <c r="F185" s="17" t="s">
        <v>444</v>
      </c>
      <c r="G185" s="16"/>
      <c r="H185" s="18">
        <v>19</v>
      </c>
    </row>
    <row r="186" spans="1:8" x14ac:dyDescent="0.3">
      <c r="A186" s="19" t="s">
        <v>415</v>
      </c>
      <c r="B186" s="17" t="s">
        <v>416</v>
      </c>
      <c r="C186" s="16" t="s">
        <v>435</v>
      </c>
      <c r="D186" s="17" t="s">
        <v>436</v>
      </c>
      <c r="E186" s="16" t="s">
        <v>445</v>
      </c>
      <c r="F186" s="17" t="s">
        <v>446</v>
      </c>
      <c r="G186" s="16"/>
      <c r="H186" s="18">
        <v>19</v>
      </c>
    </row>
    <row r="187" spans="1:8" x14ac:dyDescent="0.3">
      <c r="A187" s="19" t="s">
        <v>415</v>
      </c>
      <c r="B187" s="17" t="s">
        <v>416</v>
      </c>
      <c r="C187" s="16" t="s">
        <v>435</v>
      </c>
      <c r="D187" s="17" t="s">
        <v>436</v>
      </c>
      <c r="E187" s="16" t="s">
        <v>447</v>
      </c>
      <c r="F187" s="17" t="s">
        <v>448</v>
      </c>
      <c r="G187" s="16"/>
      <c r="H187" s="18">
        <v>14</v>
      </c>
    </row>
    <row r="188" spans="1:8" x14ac:dyDescent="0.3">
      <c r="A188" s="19" t="s">
        <v>415</v>
      </c>
      <c r="B188" s="17" t="s">
        <v>416</v>
      </c>
      <c r="C188" s="16" t="s">
        <v>435</v>
      </c>
      <c r="D188" s="17" t="s">
        <v>436</v>
      </c>
      <c r="E188" s="16" t="s">
        <v>449</v>
      </c>
      <c r="F188" s="17" t="s">
        <v>450</v>
      </c>
      <c r="G188" s="16"/>
      <c r="H188" s="18">
        <v>20</v>
      </c>
    </row>
    <row r="189" spans="1:8" x14ac:dyDescent="0.3">
      <c r="A189" s="19" t="s">
        <v>415</v>
      </c>
      <c r="B189" s="17" t="s">
        <v>416</v>
      </c>
      <c r="C189" s="16" t="s">
        <v>435</v>
      </c>
      <c r="D189" s="17" t="s">
        <v>436</v>
      </c>
      <c r="E189" s="16" t="s">
        <v>451</v>
      </c>
      <c r="F189" s="17" t="s">
        <v>452</v>
      </c>
      <c r="G189" s="16"/>
      <c r="H189" s="18">
        <v>10</v>
      </c>
    </row>
    <row r="190" spans="1:8" x14ac:dyDescent="0.3">
      <c r="A190" s="19" t="s">
        <v>415</v>
      </c>
      <c r="B190" s="17" t="s">
        <v>416</v>
      </c>
      <c r="C190" s="16" t="s">
        <v>435</v>
      </c>
      <c r="D190" s="17" t="s">
        <v>436</v>
      </c>
      <c r="E190" s="16" t="s">
        <v>453</v>
      </c>
      <c r="F190" s="17" t="s">
        <v>454</v>
      </c>
      <c r="G190" s="16"/>
      <c r="H190" s="18">
        <v>10</v>
      </c>
    </row>
    <row r="191" spans="1:8" x14ac:dyDescent="0.3">
      <c r="A191" s="19" t="s">
        <v>415</v>
      </c>
      <c r="B191" s="17" t="s">
        <v>416</v>
      </c>
      <c r="C191" s="16" t="s">
        <v>435</v>
      </c>
      <c r="D191" s="17" t="s">
        <v>436</v>
      </c>
      <c r="E191" s="16" t="s">
        <v>455</v>
      </c>
      <c r="F191" s="17" t="s">
        <v>456</v>
      </c>
      <c r="G191" s="16"/>
      <c r="H191" s="18">
        <v>44</v>
      </c>
    </row>
    <row r="192" spans="1:8" x14ac:dyDescent="0.3">
      <c r="A192" s="19" t="s">
        <v>415</v>
      </c>
      <c r="B192" s="17" t="s">
        <v>416</v>
      </c>
      <c r="C192" s="16" t="s">
        <v>435</v>
      </c>
      <c r="D192" s="17" t="s">
        <v>436</v>
      </c>
      <c r="E192" s="16" t="s">
        <v>457</v>
      </c>
      <c r="F192" s="17" t="s">
        <v>458</v>
      </c>
      <c r="G192" s="16"/>
      <c r="H192" s="18">
        <v>27</v>
      </c>
    </row>
    <row r="193" spans="1:8" x14ac:dyDescent="0.3">
      <c r="A193" s="19" t="s">
        <v>415</v>
      </c>
      <c r="B193" s="17" t="s">
        <v>416</v>
      </c>
      <c r="C193" s="16" t="s">
        <v>435</v>
      </c>
      <c r="D193" s="17" t="s">
        <v>436</v>
      </c>
      <c r="E193" s="16" t="s">
        <v>459</v>
      </c>
      <c r="F193" s="17" t="s">
        <v>460</v>
      </c>
      <c r="G193" s="16">
        <v>3</v>
      </c>
      <c r="H193" s="18">
        <v>63</v>
      </c>
    </row>
    <row r="194" spans="1:8" x14ac:dyDescent="0.3">
      <c r="A194" s="19" t="s">
        <v>415</v>
      </c>
      <c r="B194" s="17" t="s">
        <v>416</v>
      </c>
      <c r="C194" s="16" t="s">
        <v>435</v>
      </c>
      <c r="D194" s="17" t="s">
        <v>436</v>
      </c>
      <c r="E194" s="16" t="s">
        <v>461</v>
      </c>
      <c r="F194" s="17" t="s">
        <v>462</v>
      </c>
      <c r="G194" s="16">
        <v>4</v>
      </c>
      <c r="H194" s="18">
        <v>35</v>
      </c>
    </row>
    <row r="195" spans="1:8" x14ac:dyDescent="0.3">
      <c r="A195" s="19" t="s">
        <v>415</v>
      </c>
      <c r="B195" s="17" t="s">
        <v>416</v>
      </c>
      <c r="C195" s="16" t="s">
        <v>435</v>
      </c>
      <c r="D195" s="17" t="s">
        <v>436</v>
      </c>
      <c r="E195" s="16" t="s">
        <v>463</v>
      </c>
      <c r="F195" s="17" t="s">
        <v>464</v>
      </c>
      <c r="G195" s="16"/>
      <c r="H195" s="18">
        <v>20</v>
      </c>
    </row>
    <row r="196" spans="1:8" x14ac:dyDescent="0.3">
      <c r="A196" s="19" t="s">
        <v>415</v>
      </c>
      <c r="B196" s="17" t="s">
        <v>416</v>
      </c>
      <c r="C196" s="16" t="s">
        <v>465</v>
      </c>
      <c r="D196" s="17" t="s">
        <v>466</v>
      </c>
      <c r="E196" s="16" t="s">
        <v>467</v>
      </c>
      <c r="F196" s="17" t="s">
        <v>468</v>
      </c>
      <c r="G196" s="16">
        <v>28</v>
      </c>
      <c r="H196" s="18">
        <v>17</v>
      </c>
    </row>
    <row r="197" spans="1:8" x14ac:dyDescent="0.3">
      <c r="A197" s="19" t="s">
        <v>415</v>
      </c>
      <c r="B197" s="17" t="s">
        <v>416</v>
      </c>
      <c r="C197" s="16" t="s">
        <v>465</v>
      </c>
      <c r="D197" s="17" t="s">
        <v>466</v>
      </c>
      <c r="E197" s="16" t="s">
        <v>469</v>
      </c>
      <c r="F197" s="17" t="s">
        <v>470</v>
      </c>
      <c r="G197" s="16">
        <v>44</v>
      </c>
      <c r="H197" s="18">
        <v>13</v>
      </c>
    </row>
    <row r="198" spans="1:8" x14ac:dyDescent="0.3">
      <c r="A198" s="19" t="s">
        <v>415</v>
      </c>
      <c r="B198" s="17" t="s">
        <v>416</v>
      </c>
      <c r="C198" s="16" t="s">
        <v>465</v>
      </c>
      <c r="D198" s="17" t="s">
        <v>466</v>
      </c>
      <c r="E198" s="16" t="s">
        <v>471</v>
      </c>
      <c r="F198" s="17" t="s">
        <v>472</v>
      </c>
      <c r="G198" s="16">
        <v>64</v>
      </c>
      <c r="H198" s="18">
        <v>12</v>
      </c>
    </row>
    <row r="199" spans="1:8" x14ac:dyDescent="0.3">
      <c r="A199" s="19" t="s">
        <v>415</v>
      </c>
      <c r="B199" s="17" t="s">
        <v>416</v>
      </c>
      <c r="C199" s="16" t="s">
        <v>465</v>
      </c>
      <c r="D199" s="17" t="s">
        <v>466</v>
      </c>
      <c r="E199" s="16" t="s">
        <v>473</v>
      </c>
      <c r="F199" s="17" t="s">
        <v>474</v>
      </c>
      <c r="G199" s="16">
        <v>53</v>
      </c>
      <c r="H199" s="18">
        <v>12</v>
      </c>
    </row>
    <row r="200" spans="1:8" x14ac:dyDescent="0.3">
      <c r="A200" s="19" t="s">
        <v>415</v>
      </c>
      <c r="B200" s="17" t="s">
        <v>416</v>
      </c>
      <c r="C200" s="16" t="s">
        <v>465</v>
      </c>
      <c r="D200" s="17" t="s">
        <v>466</v>
      </c>
      <c r="E200" s="16" t="s">
        <v>475</v>
      </c>
      <c r="F200" s="17" t="s">
        <v>476</v>
      </c>
      <c r="G200" s="16">
        <v>65</v>
      </c>
      <c r="H200" s="18">
        <v>8</v>
      </c>
    </row>
    <row r="201" spans="1:8" x14ac:dyDescent="0.3">
      <c r="A201" s="19" t="s">
        <v>415</v>
      </c>
      <c r="B201" s="17" t="s">
        <v>416</v>
      </c>
      <c r="C201" s="16" t="s">
        <v>465</v>
      </c>
      <c r="D201" s="17" t="s">
        <v>466</v>
      </c>
      <c r="E201" s="16" t="s">
        <v>477</v>
      </c>
      <c r="F201" s="17" t="s">
        <v>478</v>
      </c>
      <c r="G201" s="16">
        <v>55</v>
      </c>
      <c r="H201" s="18">
        <v>7</v>
      </c>
    </row>
    <row r="202" spans="1:8" x14ac:dyDescent="0.3">
      <c r="A202" s="19" t="s">
        <v>415</v>
      </c>
      <c r="B202" s="17" t="s">
        <v>416</v>
      </c>
      <c r="C202" s="16" t="s">
        <v>465</v>
      </c>
      <c r="D202" s="17" t="s">
        <v>466</v>
      </c>
      <c r="E202" s="16" t="s">
        <v>479</v>
      </c>
      <c r="F202" s="17" t="s">
        <v>480</v>
      </c>
      <c r="G202" s="16">
        <v>43</v>
      </c>
      <c r="H202" s="18">
        <v>7</v>
      </c>
    </row>
    <row r="203" spans="1:8" x14ac:dyDescent="0.3">
      <c r="A203" s="19" t="s">
        <v>415</v>
      </c>
      <c r="B203" s="17" t="s">
        <v>416</v>
      </c>
      <c r="C203" s="16" t="s">
        <v>465</v>
      </c>
      <c r="D203" s="17" t="s">
        <v>466</v>
      </c>
      <c r="E203" s="16" t="s">
        <v>481</v>
      </c>
      <c r="F203" s="17" t="s">
        <v>482</v>
      </c>
      <c r="G203" s="16">
        <v>23</v>
      </c>
      <c r="H203" s="18">
        <v>23</v>
      </c>
    </row>
    <row r="204" spans="1:8" x14ac:dyDescent="0.3">
      <c r="A204" s="19" t="s">
        <v>415</v>
      </c>
      <c r="B204" s="17" t="s">
        <v>416</v>
      </c>
      <c r="C204" s="16" t="s">
        <v>465</v>
      </c>
      <c r="D204" s="17" t="s">
        <v>466</v>
      </c>
      <c r="E204" s="16" t="s">
        <v>483</v>
      </c>
      <c r="F204" s="17" t="s">
        <v>484</v>
      </c>
      <c r="G204" s="16"/>
      <c r="H204" s="18">
        <v>9</v>
      </c>
    </row>
    <row r="205" spans="1:8" x14ac:dyDescent="0.3">
      <c r="A205" s="19" t="s">
        <v>415</v>
      </c>
      <c r="B205" s="17" t="s">
        <v>416</v>
      </c>
      <c r="C205" s="16" t="s">
        <v>465</v>
      </c>
      <c r="D205" s="17" t="s">
        <v>466</v>
      </c>
      <c r="E205" s="16" t="s">
        <v>485</v>
      </c>
      <c r="F205" s="17" t="s">
        <v>486</v>
      </c>
      <c r="G205" s="16"/>
      <c r="H205" s="18">
        <v>2</v>
      </c>
    </row>
    <row r="206" spans="1:8" x14ac:dyDescent="0.3">
      <c r="A206" s="19" t="s">
        <v>415</v>
      </c>
      <c r="B206" s="17" t="s">
        <v>416</v>
      </c>
      <c r="C206" s="16" t="s">
        <v>487</v>
      </c>
      <c r="D206" s="17" t="s">
        <v>488</v>
      </c>
      <c r="E206" s="16" t="s">
        <v>489</v>
      </c>
      <c r="F206" s="17" t="s">
        <v>490</v>
      </c>
      <c r="G206" s="16"/>
      <c r="H206" s="18">
        <v>9</v>
      </c>
    </row>
    <row r="207" spans="1:8" x14ac:dyDescent="0.3">
      <c r="A207" s="19" t="s">
        <v>415</v>
      </c>
      <c r="B207" s="17" t="s">
        <v>416</v>
      </c>
      <c r="C207" s="16" t="s">
        <v>487</v>
      </c>
      <c r="D207" s="17" t="s">
        <v>488</v>
      </c>
      <c r="E207" s="16" t="s">
        <v>491</v>
      </c>
      <c r="F207" s="17" t="s">
        <v>492</v>
      </c>
      <c r="G207" s="16"/>
      <c r="H207" s="18">
        <v>11</v>
      </c>
    </row>
    <row r="208" spans="1:8" x14ac:dyDescent="0.3">
      <c r="A208" s="19" t="s">
        <v>415</v>
      </c>
      <c r="B208" s="17" t="s">
        <v>416</v>
      </c>
      <c r="C208" s="16" t="s">
        <v>487</v>
      </c>
      <c r="D208" s="17" t="s">
        <v>488</v>
      </c>
      <c r="E208" s="16" t="s">
        <v>493</v>
      </c>
      <c r="F208" s="17" t="s">
        <v>494</v>
      </c>
      <c r="G208" s="16"/>
      <c r="H208" s="18">
        <v>12</v>
      </c>
    </row>
    <row r="209" spans="1:8" x14ac:dyDescent="0.3">
      <c r="A209" s="19" t="s">
        <v>415</v>
      </c>
      <c r="B209" s="17" t="s">
        <v>416</v>
      </c>
      <c r="C209" s="16" t="s">
        <v>487</v>
      </c>
      <c r="D209" s="17" t="s">
        <v>488</v>
      </c>
      <c r="E209" s="16" t="s">
        <v>495</v>
      </c>
      <c r="F209" s="17" t="s">
        <v>496</v>
      </c>
      <c r="G209" s="16"/>
      <c r="H209" s="18">
        <v>10</v>
      </c>
    </row>
    <row r="210" spans="1:8" x14ac:dyDescent="0.3">
      <c r="A210" s="19" t="s">
        <v>415</v>
      </c>
      <c r="B210" s="17" t="s">
        <v>416</v>
      </c>
      <c r="C210" s="16" t="s">
        <v>487</v>
      </c>
      <c r="D210" s="17" t="s">
        <v>488</v>
      </c>
      <c r="E210" s="16" t="s">
        <v>497</v>
      </c>
      <c r="F210" s="17" t="s">
        <v>498</v>
      </c>
      <c r="G210" s="16"/>
      <c r="H210" s="18">
        <v>11</v>
      </c>
    </row>
    <row r="211" spans="1:8" x14ac:dyDescent="0.3">
      <c r="A211" s="19" t="s">
        <v>415</v>
      </c>
      <c r="B211" s="17" t="s">
        <v>416</v>
      </c>
      <c r="C211" s="16" t="s">
        <v>487</v>
      </c>
      <c r="D211" s="17" t="s">
        <v>488</v>
      </c>
      <c r="E211" s="16" t="s">
        <v>499</v>
      </c>
      <c r="F211" s="17" t="s">
        <v>500</v>
      </c>
      <c r="G211" s="16"/>
      <c r="H211" s="18">
        <v>22</v>
      </c>
    </row>
    <row r="212" spans="1:8" x14ac:dyDescent="0.3">
      <c r="A212" s="19" t="s">
        <v>415</v>
      </c>
      <c r="B212" s="17" t="s">
        <v>416</v>
      </c>
      <c r="C212" s="16" t="s">
        <v>487</v>
      </c>
      <c r="D212" s="17" t="s">
        <v>488</v>
      </c>
      <c r="E212" s="16" t="s">
        <v>501</v>
      </c>
      <c r="F212" s="17" t="s">
        <v>502</v>
      </c>
      <c r="G212" s="16"/>
      <c r="H212" s="18">
        <v>18</v>
      </c>
    </row>
    <row r="213" spans="1:8" x14ac:dyDescent="0.3">
      <c r="A213" s="19" t="s">
        <v>415</v>
      </c>
      <c r="B213" s="17" t="s">
        <v>416</v>
      </c>
      <c r="C213" s="16" t="s">
        <v>487</v>
      </c>
      <c r="D213" s="17" t="s">
        <v>488</v>
      </c>
      <c r="E213" s="16" t="s">
        <v>503</v>
      </c>
      <c r="F213" s="17" t="s">
        <v>504</v>
      </c>
      <c r="G213" s="16"/>
      <c r="H213" s="18">
        <v>16</v>
      </c>
    </row>
    <row r="214" spans="1:8" x14ac:dyDescent="0.3">
      <c r="A214" s="19" t="s">
        <v>415</v>
      </c>
      <c r="B214" s="17" t="s">
        <v>416</v>
      </c>
      <c r="C214" s="16" t="s">
        <v>487</v>
      </c>
      <c r="D214" s="17" t="s">
        <v>488</v>
      </c>
      <c r="E214" s="16" t="s">
        <v>505</v>
      </c>
      <c r="F214" s="17" t="s">
        <v>506</v>
      </c>
      <c r="G214" s="16"/>
      <c r="H214" s="18">
        <v>10</v>
      </c>
    </row>
    <row r="215" spans="1:8" x14ac:dyDescent="0.3">
      <c r="A215" s="19" t="s">
        <v>415</v>
      </c>
      <c r="B215" s="17" t="s">
        <v>416</v>
      </c>
      <c r="C215" s="16" t="s">
        <v>487</v>
      </c>
      <c r="D215" s="17" t="s">
        <v>488</v>
      </c>
      <c r="E215" s="16" t="s">
        <v>507</v>
      </c>
      <c r="F215" s="17" t="s">
        <v>508</v>
      </c>
      <c r="G215" s="16"/>
      <c r="H215" s="18">
        <v>10</v>
      </c>
    </row>
    <row r="216" spans="1:8" x14ac:dyDescent="0.3">
      <c r="A216" s="19" t="s">
        <v>415</v>
      </c>
      <c r="B216" s="17" t="s">
        <v>416</v>
      </c>
      <c r="C216" s="16" t="s">
        <v>487</v>
      </c>
      <c r="D216" s="17" t="s">
        <v>488</v>
      </c>
      <c r="E216" s="16" t="s">
        <v>509</v>
      </c>
      <c r="F216" s="17" t="s">
        <v>510</v>
      </c>
      <c r="G216" s="16"/>
      <c r="H216" s="18">
        <v>5</v>
      </c>
    </row>
    <row r="217" spans="1:8" x14ac:dyDescent="0.3">
      <c r="A217" s="19" t="s">
        <v>415</v>
      </c>
      <c r="B217" s="17" t="s">
        <v>416</v>
      </c>
      <c r="C217" s="16" t="s">
        <v>487</v>
      </c>
      <c r="D217" s="17" t="s">
        <v>488</v>
      </c>
      <c r="E217" s="16" t="s">
        <v>511</v>
      </c>
      <c r="F217" s="17" t="s">
        <v>512</v>
      </c>
      <c r="G217" s="16"/>
      <c r="H217" s="18">
        <v>22</v>
      </c>
    </row>
    <row r="218" spans="1:8" x14ac:dyDescent="0.3">
      <c r="A218" s="19" t="s">
        <v>415</v>
      </c>
      <c r="B218" s="17" t="s">
        <v>416</v>
      </c>
      <c r="C218" s="16" t="s">
        <v>487</v>
      </c>
      <c r="D218" s="17" t="s">
        <v>488</v>
      </c>
      <c r="E218" s="16" t="s">
        <v>513</v>
      </c>
      <c r="F218" s="17" t="s">
        <v>514</v>
      </c>
      <c r="G218" s="16"/>
      <c r="H218" s="18">
        <v>3</v>
      </c>
    </row>
    <row r="219" spans="1:8" x14ac:dyDescent="0.3">
      <c r="A219" s="19" t="s">
        <v>515</v>
      </c>
      <c r="B219" s="17" t="s">
        <v>516</v>
      </c>
      <c r="C219" s="16" t="s">
        <v>517</v>
      </c>
      <c r="D219" s="17" t="s">
        <v>518</v>
      </c>
      <c r="E219" s="16" t="s">
        <v>519</v>
      </c>
      <c r="F219" s="17" t="s">
        <v>518</v>
      </c>
      <c r="G219" s="16">
        <v>53</v>
      </c>
      <c r="H219" s="18">
        <v>22</v>
      </c>
    </row>
    <row r="220" spans="1:8" x14ac:dyDescent="0.3">
      <c r="A220" s="19" t="s">
        <v>515</v>
      </c>
      <c r="B220" s="17" t="s">
        <v>516</v>
      </c>
      <c r="C220" s="16" t="s">
        <v>517</v>
      </c>
      <c r="D220" s="17" t="s">
        <v>518</v>
      </c>
      <c r="E220" s="16" t="s">
        <v>520</v>
      </c>
      <c r="F220" s="17" t="s">
        <v>521</v>
      </c>
      <c r="G220" s="16">
        <v>73</v>
      </c>
      <c r="H220" s="18">
        <v>7</v>
      </c>
    </row>
    <row r="221" spans="1:8" x14ac:dyDescent="0.3">
      <c r="A221" s="19" t="s">
        <v>515</v>
      </c>
      <c r="B221" s="17" t="s">
        <v>516</v>
      </c>
      <c r="C221" s="16" t="s">
        <v>517</v>
      </c>
      <c r="D221" s="17" t="s">
        <v>518</v>
      </c>
      <c r="E221" s="16" t="s">
        <v>522</v>
      </c>
      <c r="F221" s="17" t="s">
        <v>523</v>
      </c>
      <c r="G221" s="16">
        <v>67</v>
      </c>
      <c r="H221" s="18">
        <v>3</v>
      </c>
    </row>
    <row r="222" spans="1:8" x14ac:dyDescent="0.3">
      <c r="A222" s="19" t="s">
        <v>515</v>
      </c>
      <c r="B222" s="17" t="s">
        <v>516</v>
      </c>
      <c r="C222" s="16" t="s">
        <v>517</v>
      </c>
      <c r="D222" s="17" t="s">
        <v>518</v>
      </c>
      <c r="E222" s="16" t="s">
        <v>524</v>
      </c>
      <c r="F222" s="17" t="s">
        <v>525</v>
      </c>
      <c r="G222" s="16">
        <v>83</v>
      </c>
      <c r="H222" s="18">
        <v>7</v>
      </c>
    </row>
    <row r="223" spans="1:8" x14ac:dyDescent="0.3">
      <c r="A223" s="19" t="s">
        <v>515</v>
      </c>
      <c r="B223" s="17" t="s">
        <v>516</v>
      </c>
      <c r="C223" s="16" t="s">
        <v>517</v>
      </c>
      <c r="D223" s="17" t="s">
        <v>518</v>
      </c>
      <c r="E223" s="16" t="s">
        <v>526</v>
      </c>
      <c r="F223" s="17" t="s">
        <v>527</v>
      </c>
      <c r="G223" s="16">
        <v>89</v>
      </c>
      <c r="H223" s="18">
        <v>8</v>
      </c>
    </row>
    <row r="224" spans="1:8" x14ac:dyDescent="0.3">
      <c r="A224" s="19" t="s">
        <v>515</v>
      </c>
      <c r="B224" s="17" t="s">
        <v>516</v>
      </c>
      <c r="C224" s="16" t="s">
        <v>517</v>
      </c>
      <c r="D224" s="17" t="s">
        <v>518</v>
      </c>
      <c r="E224" s="16" t="s">
        <v>528</v>
      </c>
      <c r="F224" s="17" t="s">
        <v>529</v>
      </c>
      <c r="G224" s="16">
        <v>87</v>
      </c>
      <c r="H224" s="18">
        <v>16</v>
      </c>
    </row>
    <row r="225" spans="1:8" x14ac:dyDescent="0.3">
      <c r="A225" s="19" t="s">
        <v>515</v>
      </c>
      <c r="B225" s="17" t="s">
        <v>516</v>
      </c>
      <c r="C225" s="16" t="s">
        <v>517</v>
      </c>
      <c r="D225" s="17" t="s">
        <v>518</v>
      </c>
      <c r="E225" s="16" t="s">
        <v>530</v>
      </c>
      <c r="F225" s="17" t="s">
        <v>531</v>
      </c>
      <c r="G225" s="16">
        <v>65</v>
      </c>
      <c r="H225" s="18">
        <v>3</v>
      </c>
    </row>
    <row r="226" spans="1:8" x14ac:dyDescent="0.3">
      <c r="A226" s="19" t="s">
        <v>515</v>
      </c>
      <c r="B226" s="17" t="s">
        <v>516</v>
      </c>
      <c r="C226" s="16" t="s">
        <v>532</v>
      </c>
      <c r="D226" s="17" t="s">
        <v>533</v>
      </c>
      <c r="E226" s="16" t="s">
        <v>534</v>
      </c>
      <c r="F226" s="17" t="s">
        <v>533</v>
      </c>
      <c r="G226" s="16">
        <v>103</v>
      </c>
      <c r="H226" s="18">
        <v>21</v>
      </c>
    </row>
    <row r="227" spans="1:8" x14ac:dyDescent="0.3">
      <c r="A227" s="19" t="s">
        <v>515</v>
      </c>
      <c r="B227" s="17" t="s">
        <v>516</v>
      </c>
      <c r="C227" s="16" t="s">
        <v>532</v>
      </c>
      <c r="D227" s="17" t="s">
        <v>533</v>
      </c>
      <c r="E227" s="16" t="s">
        <v>535</v>
      </c>
      <c r="F227" s="17" t="s">
        <v>536</v>
      </c>
      <c r="G227" s="16">
        <v>66</v>
      </c>
      <c r="H227" s="18">
        <v>5</v>
      </c>
    </row>
    <row r="228" spans="1:8" x14ac:dyDescent="0.3">
      <c r="A228" s="19" t="s">
        <v>515</v>
      </c>
      <c r="B228" s="17" t="s">
        <v>516</v>
      </c>
      <c r="C228" s="16" t="s">
        <v>532</v>
      </c>
      <c r="D228" s="17" t="s">
        <v>533</v>
      </c>
      <c r="E228" s="16" t="s">
        <v>537</v>
      </c>
      <c r="F228" s="17" t="s">
        <v>538</v>
      </c>
      <c r="G228" s="16">
        <v>41</v>
      </c>
      <c r="H228" s="18">
        <v>5</v>
      </c>
    </row>
    <row r="229" spans="1:8" x14ac:dyDescent="0.3">
      <c r="A229" s="19" t="s">
        <v>515</v>
      </c>
      <c r="B229" s="17" t="s">
        <v>516</v>
      </c>
      <c r="C229" s="16" t="s">
        <v>532</v>
      </c>
      <c r="D229" s="17" t="s">
        <v>533</v>
      </c>
      <c r="E229" s="16" t="s">
        <v>539</v>
      </c>
      <c r="F229" s="17" t="s">
        <v>540</v>
      </c>
      <c r="G229" s="16">
        <v>58</v>
      </c>
      <c r="H229" s="18">
        <v>11</v>
      </c>
    </row>
    <row r="230" spans="1:8" x14ac:dyDescent="0.3">
      <c r="A230" s="19" t="s">
        <v>515</v>
      </c>
      <c r="B230" s="17" t="s">
        <v>516</v>
      </c>
      <c r="C230" s="16" t="s">
        <v>532</v>
      </c>
      <c r="D230" s="17" t="s">
        <v>533</v>
      </c>
      <c r="E230" s="16" t="s">
        <v>541</v>
      </c>
      <c r="F230" s="17" t="s">
        <v>542</v>
      </c>
      <c r="G230" s="16">
        <v>30</v>
      </c>
      <c r="H230" s="18">
        <v>5</v>
      </c>
    </row>
    <row r="231" spans="1:8" x14ac:dyDescent="0.3">
      <c r="A231" s="19" t="s">
        <v>515</v>
      </c>
      <c r="B231" s="17" t="s">
        <v>516</v>
      </c>
      <c r="C231" s="16" t="s">
        <v>532</v>
      </c>
      <c r="D231" s="17" t="s">
        <v>533</v>
      </c>
      <c r="E231" s="16" t="s">
        <v>543</v>
      </c>
      <c r="F231" s="17" t="s">
        <v>544</v>
      </c>
      <c r="G231" s="16">
        <v>72</v>
      </c>
      <c r="H231" s="18">
        <v>8</v>
      </c>
    </row>
    <row r="232" spans="1:8" x14ac:dyDescent="0.3">
      <c r="A232" s="19" t="s">
        <v>515</v>
      </c>
      <c r="B232" s="17" t="s">
        <v>516</v>
      </c>
      <c r="C232" s="16" t="s">
        <v>545</v>
      </c>
      <c r="D232" s="17" t="s">
        <v>546</v>
      </c>
      <c r="E232" s="16" t="s">
        <v>547</v>
      </c>
      <c r="F232" s="17" t="s">
        <v>546</v>
      </c>
      <c r="G232" s="16">
        <v>98</v>
      </c>
      <c r="H232" s="18">
        <v>16</v>
      </c>
    </row>
    <row r="233" spans="1:8" x14ac:dyDescent="0.3">
      <c r="A233" s="19" t="s">
        <v>515</v>
      </c>
      <c r="B233" s="17" t="s">
        <v>516</v>
      </c>
      <c r="C233" s="16" t="s">
        <v>545</v>
      </c>
      <c r="D233" s="17" t="s">
        <v>546</v>
      </c>
      <c r="E233" s="16" t="s">
        <v>548</v>
      </c>
      <c r="F233" s="17" t="s">
        <v>549</v>
      </c>
      <c r="G233" s="16">
        <v>97</v>
      </c>
      <c r="H233" s="18">
        <v>5</v>
      </c>
    </row>
    <row r="234" spans="1:8" x14ac:dyDescent="0.3">
      <c r="A234" s="19" t="s">
        <v>515</v>
      </c>
      <c r="B234" s="17" t="s">
        <v>516</v>
      </c>
      <c r="C234" s="16" t="s">
        <v>550</v>
      </c>
      <c r="D234" s="17" t="s">
        <v>551</v>
      </c>
      <c r="E234" s="16" t="s">
        <v>552</v>
      </c>
      <c r="F234" s="17" t="s">
        <v>551</v>
      </c>
      <c r="G234" s="16">
        <v>64</v>
      </c>
      <c r="H234" s="18">
        <v>13</v>
      </c>
    </row>
    <row r="235" spans="1:8" x14ac:dyDescent="0.3">
      <c r="A235" s="19" t="s">
        <v>515</v>
      </c>
      <c r="B235" s="17" t="s">
        <v>516</v>
      </c>
      <c r="C235" s="16" t="s">
        <v>545</v>
      </c>
      <c r="D235" s="17" t="s">
        <v>546</v>
      </c>
      <c r="E235" s="16" t="s">
        <v>553</v>
      </c>
      <c r="F235" s="17" t="s">
        <v>554</v>
      </c>
      <c r="G235" s="16">
        <v>125</v>
      </c>
      <c r="H235" s="18">
        <v>19</v>
      </c>
    </row>
    <row r="236" spans="1:8" x14ac:dyDescent="0.3">
      <c r="A236" s="19" t="s">
        <v>515</v>
      </c>
      <c r="B236" s="17" t="s">
        <v>516</v>
      </c>
      <c r="C236" s="16" t="s">
        <v>550</v>
      </c>
      <c r="D236" s="17" t="s">
        <v>551</v>
      </c>
      <c r="E236" s="16" t="s">
        <v>555</v>
      </c>
      <c r="F236" s="17" t="s">
        <v>556</v>
      </c>
      <c r="G236" s="16">
        <v>108</v>
      </c>
      <c r="H236" s="18">
        <v>13</v>
      </c>
    </row>
    <row r="237" spans="1:8" x14ac:dyDescent="0.3">
      <c r="A237" s="19" t="s">
        <v>515</v>
      </c>
      <c r="B237" s="17" t="s">
        <v>516</v>
      </c>
      <c r="C237" s="16" t="s">
        <v>557</v>
      </c>
      <c r="D237" s="17" t="s">
        <v>558</v>
      </c>
      <c r="E237" s="16" t="s">
        <v>559</v>
      </c>
      <c r="F237" s="17" t="s">
        <v>558</v>
      </c>
      <c r="G237" s="16">
        <v>76</v>
      </c>
      <c r="H237" s="18">
        <v>12</v>
      </c>
    </row>
    <row r="238" spans="1:8" x14ac:dyDescent="0.3">
      <c r="A238" s="19" t="s">
        <v>515</v>
      </c>
      <c r="B238" s="17" t="s">
        <v>516</v>
      </c>
      <c r="C238" s="16" t="s">
        <v>557</v>
      </c>
      <c r="D238" s="17" t="s">
        <v>558</v>
      </c>
      <c r="E238" s="16" t="s">
        <v>560</v>
      </c>
      <c r="F238" s="17" t="s">
        <v>561</v>
      </c>
      <c r="G238" s="16">
        <v>52</v>
      </c>
      <c r="H238" s="18">
        <v>4</v>
      </c>
    </row>
    <row r="239" spans="1:8" x14ac:dyDescent="0.3">
      <c r="A239" s="19" t="s">
        <v>515</v>
      </c>
      <c r="B239" s="17" t="s">
        <v>516</v>
      </c>
      <c r="C239" s="16" t="s">
        <v>557</v>
      </c>
      <c r="D239" s="17" t="s">
        <v>558</v>
      </c>
      <c r="E239" s="16" t="s">
        <v>562</v>
      </c>
      <c r="F239" s="17" t="s">
        <v>563</v>
      </c>
      <c r="G239" s="16">
        <v>44</v>
      </c>
      <c r="H239" s="18">
        <v>10</v>
      </c>
    </row>
    <row r="240" spans="1:8" x14ac:dyDescent="0.3">
      <c r="A240" s="19" t="s">
        <v>515</v>
      </c>
      <c r="B240" s="17" t="s">
        <v>516</v>
      </c>
      <c r="C240" s="16" t="s">
        <v>557</v>
      </c>
      <c r="D240" s="17" t="s">
        <v>558</v>
      </c>
      <c r="E240" s="16" t="s">
        <v>564</v>
      </c>
      <c r="F240" s="17" t="s">
        <v>565</v>
      </c>
      <c r="G240" s="16">
        <v>63</v>
      </c>
      <c r="H240" s="18">
        <v>18</v>
      </c>
    </row>
    <row r="241" spans="1:8" x14ac:dyDescent="0.3">
      <c r="A241" s="19" t="s">
        <v>515</v>
      </c>
      <c r="B241" s="17" t="s">
        <v>516</v>
      </c>
      <c r="C241" s="16" t="s">
        <v>566</v>
      </c>
      <c r="D241" s="17" t="s">
        <v>567</v>
      </c>
      <c r="E241" s="16" t="s">
        <v>568</v>
      </c>
      <c r="F241" s="17" t="s">
        <v>567</v>
      </c>
      <c r="G241" s="16">
        <v>52</v>
      </c>
      <c r="H241" s="18">
        <v>23</v>
      </c>
    </row>
    <row r="242" spans="1:8" x14ac:dyDescent="0.3">
      <c r="A242" s="19" t="s">
        <v>515</v>
      </c>
      <c r="B242" s="17" t="s">
        <v>516</v>
      </c>
      <c r="C242" s="16" t="s">
        <v>566</v>
      </c>
      <c r="D242" s="17" t="s">
        <v>567</v>
      </c>
      <c r="E242" s="16" t="s">
        <v>569</v>
      </c>
      <c r="F242" s="17" t="s">
        <v>570</v>
      </c>
      <c r="G242" s="16">
        <v>76</v>
      </c>
      <c r="H242" s="18">
        <v>10</v>
      </c>
    </row>
    <row r="243" spans="1:8" x14ac:dyDescent="0.3">
      <c r="A243" s="19" t="s">
        <v>515</v>
      </c>
      <c r="B243" s="17" t="s">
        <v>516</v>
      </c>
      <c r="C243" s="16" t="s">
        <v>566</v>
      </c>
      <c r="D243" s="17" t="s">
        <v>567</v>
      </c>
      <c r="E243" s="16" t="s">
        <v>571</v>
      </c>
      <c r="F243" s="17" t="s">
        <v>572</v>
      </c>
      <c r="G243" s="16">
        <v>87</v>
      </c>
      <c r="H243" s="18">
        <v>6</v>
      </c>
    </row>
    <row r="244" spans="1:8" x14ac:dyDescent="0.3">
      <c r="A244" s="19" t="s">
        <v>515</v>
      </c>
      <c r="B244" s="17" t="s">
        <v>516</v>
      </c>
      <c r="C244" s="16" t="s">
        <v>566</v>
      </c>
      <c r="D244" s="17" t="s">
        <v>567</v>
      </c>
      <c r="E244" s="16" t="s">
        <v>573</v>
      </c>
      <c r="F244" s="17" t="s">
        <v>574</v>
      </c>
      <c r="G244" s="16">
        <v>90</v>
      </c>
      <c r="H244" s="18">
        <v>3</v>
      </c>
    </row>
    <row r="245" spans="1:8" x14ac:dyDescent="0.3">
      <c r="A245" s="19" t="s">
        <v>575</v>
      </c>
      <c r="B245" s="17" t="s">
        <v>576</v>
      </c>
      <c r="C245" s="16" t="s">
        <v>577</v>
      </c>
      <c r="D245" s="17" t="s">
        <v>578</v>
      </c>
      <c r="E245" s="16" t="s">
        <v>579</v>
      </c>
      <c r="F245" s="17" t="s">
        <v>580</v>
      </c>
      <c r="G245" s="16">
        <v>13</v>
      </c>
      <c r="H245" s="18">
        <v>4</v>
      </c>
    </row>
    <row r="246" spans="1:8" x14ac:dyDescent="0.3">
      <c r="A246" s="19" t="s">
        <v>575</v>
      </c>
      <c r="B246" s="17" t="s">
        <v>576</v>
      </c>
      <c r="C246" s="16" t="s">
        <v>581</v>
      </c>
      <c r="D246" s="17" t="s">
        <v>582</v>
      </c>
      <c r="E246" s="16" t="s">
        <v>583</v>
      </c>
      <c r="F246" s="17" t="s">
        <v>584</v>
      </c>
      <c r="G246" s="16">
        <v>2</v>
      </c>
      <c r="H246" s="18">
        <v>12</v>
      </c>
    </row>
    <row r="247" spans="1:8" x14ac:dyDescent="0.3">
      <c r="A247" s="19" t="s">
        <v>575</v>
      </c>
      <c r="B247" s="17" t="s">
        <v>576</v>
      </c>
      <c r="C247" s="16" t="s">
        <v>577</v>
      </c>
      <c r="D247" s="17" t="s">
        <v>578</v>
      </c>
      <c r="E247" s="16" t="s">
        <v>585</v>
      </c>
      <c r="F247" s="17" t="s">
        <v>586</v>
      </c>
      <c r="G247" s="16">
        <v>49</v>
      </c>
      <c r="H247" s="18">
        <v>6</v>
      </c>
    </row>
    <row r="248" spans="1:8" x14ac:dyDescent="0.3">
      <c r="A248" s="19" t="s">
        <v>575</v>
      </c>
      <c r="B248" s="17" t="s">
        <v>576</v>
      </c>
      <c r="C248" s="16" t="s">
        <v>581</v>
      </c>
      <c r="D248" s="17" t="s">
        <v>582</v>
      </c>
      <c r="E248" s="16" t="s">
        <v>587</v>
      </c>
      <c r="F248" s="17" t="s">
        <v>588</v>
      </c>
      <c r="G248" s="16">
        <v>8</v>
      </c>
      <c r="H248" s="18">
        <v>2</v>
      </c>
    </row>
    <row r="249" spans="1:8" x14ac:dyDescent="0.3">
      <c r="A249" s="19" t="s">
        <v>575</v>
      </c>
      <c r="B249" s="17" t="s">
        <v>576</v>
      </c>
      <c r="C249" s="16" t="s">
        <v>577</v>
      </c>
      <c r="D249" s="17" t="s">
        <v>578</v>
      </c>
      <c r="E249" s="16" t="s">
        <v>589</v>
      </c>
      <c r="F249" s="17" t="s">
        <v>590</v>
      </c>
      <c r="G249" s="16">
        <v>18</v>
      </c>
      <c r="H249" s="18">
        <v>17</v>
      </c>
    </row>
    <row r="250" spans="1:8" x14ac:dyDescent="0.3">
      <c r="A250" s="19" t="s">
        <v>575</v>
      </c>
      <c r="B250" s="17" t="s">
        <v>576</v>
      </c>
      <c r="C250" s="16" t="s">
        <v>581</v>
      </c>
      <c r="D250" s="17" t="s">
        <v>582</v>
      </c>
      <c r="E250" s="16" t="s">
        <v>591</v>
      </c>
      <c r="F250" s="17" t="s">
        <v>592</v>
      </c>
      <c r="G250" s="16">
        <v>29</v>
      </c>
      <c r="H250" s="18">
        <v>7</v>
      </c>
    </row>
    <row r="251" spans="1:8" x14ac:dyDescent="0.3">
      <c r="A251" s="19" t="s">
        <v>575</v>
      </c>
      <c r="B251" s="17" t="s">
        <v>576</v>
      </c>
      <c r="C251" s="16" t="s">
        <v>581</v>
      </c>
      <c r="D251" s="17" t="s">
        <v>582</v>
      </c>
      <c r="E251" s="16" t="s">
        <v>593</v>
      </c>
      <c r="F251" s="17" t="s">
        <v>594</v>
      </c>
      <c r="G251" s="16">
        <v>60</v>
      </c>
      <c r="H251" s="18">
        <v>7</v>
      </c>
    </row>
    <row r="252" spans="1:8" x14ac:dyDescent="0.3">
      <c r="A252" s="19" t="s">
        <v>575</v>
      </c>
      <c r="B252" s="17" t="s">
        <v>576</v>
      </c>
      <c r="C252" s="16" t="s">
        <v>577</v>
      </c>
      <c r="D252" s="17" t="s">
        <v>578</v>
      </c>
      <c r="E252" s="16" t="s">
        <v>595</v>
      </c>
      <c r="F252" s="17" t="s">
        <v>596</v>
      </c>
      <c r="G252" s="16">
        <v>8</v>
      </c>
      <c r="H252" s="18">
        <v>2</v>
      </c>
    </row>
    <row r="253" spans="1:8" x14ac:dyDescent="0.3">
      <c r="A253" s="19" t="s">
        <v>597</v>
      </c>
      <c r="B253" s="17" t="s">
        <v>598</v>
      </c>
      <c r="C253" s="16" t="s">
        <v>599</v>
      </c>
      <c r="D253" s="17" t="s">
        <v>598</v>
      </c>
      <c r="E253" s="16" t="s">
        <v>600</v>
      </c>
      <c r="F253" s="17" t="s">
        <v>598</v>
      </c>
      <c r="G253" s="16">
        <v>65</v>
      </c>
      <c r="H253" s="18">
        <v>40</v>
      </c>
    </row>
    <row r="254" spans="1:8" x14ac:dyDescent="0.3">
      <c r="A254" s="19" t="s">
        <v>597</v>
      </c>
      <c r="B254" s="17" t="s">
        <v>598</v>
      </c>
      <c r="C254" s="16" t="s">
        <v>599</v>
      </c>
      <c r="D254" s="17" t="s">
        <v>598</v>
      </c>
      <c r="E254" s="16" t="s">
        <v>601</v>
      </c>
      <c r="F254" s="17" t="s">
        <v>602</v>
      </c>
      <c r="G254" s="16">
        <v>60</v>
      </c>
      <c r="H254" s="18">
        <v>6</v>
      </c>
    </row>
    <row r="255" spans="1:8" x14ac:dyDescent="0.3">
      <c r="A255" s="19" t="s">
        <v>597</v>
      </c>
      <c r="B255" s="17" t="s">
        <v>598</v>
      </c>
      <c r="C255" s="16" t="s">
        <v>599</v>
      </c>
      <c r="D255" s="17" t="s">
        <v>598</v>
      </c>
      <c r="E255" s="16" t="s">
        <v>603</v>
      </c>
      <c r="F255" s="17" t="s">
        <v>604</v>
      </c>
      <c r="G255" s="16">
        <v>89</v>
      </c>
      <c r="H255" s="18">
        <v>12</v>
      </c>
    </row>
    <row r="256" spans="1:8" x14ac:dyDescent="0.3">
      <c r="A256" s="19" t="s">
        <v>597</v>
      </c>
      <c r="B256" s="17" t="s">
        <v>598</v>
      </c>
      <c r="C256" s="16" t="s">
        <v>599</v>
      </c>
      <c r="D256" s="17" t="s">
        <v>598</v>
      </c>
      <c r="E256" s="16" t="s">
        <v>605</v>
      </c>
      <c r="F256" s="17" t="s">
        <v>606</v>
      </c>
      <c r="G256" s="16">
        <v>54</v>
      </c>
      <c r="H256" s="18">
        <v>6</v>
      </c>
    </row>
    <row r="257" spans="1:8" x14ac:dyDescent="0.3">
      <c r="A257" s="19" t="s">
        <v>597</v>
      </c>
      <c r="B257" s="17" t="s">
        <v>598</v>
      </c>
      <c r="C257" s="16" t="s">
        <v>599</v>
      </c>
      <c r="D257" s="17" t="s">
        <v>598</v>
      </c>
      <c r="E257" s="16" t="s">
        <v>607</v>
      </c>
      <c r="F257" s="17" t="s">
        <v>608</v>
      </c>
      <c r="G257" s="16">
        <v>48</v>
      </c>
      <c r="H257" s="18">
        <v>13</v>
      </c>
    </row>
    <row r="258" spans="1:8" x14ac:dyDescent="0.3">
      <c r="A258" s="19" t="s">
        <v>597</v>
      </c>
      <c r="B258" s="17" t="s">
        <v>598</v>
      </c>
      <c r="C258" s="16" t="s">
        <v>599</v>
      </c>
      <c r="D258" s="17" t="s">
        <v>598</v>
      </c>
      <c r="E258" s="16" t="s">
        <v>609</v>
      </c>
      <c r="F258" s="17" t="s">
        <v>610</v>
      </c>
      <c r="G258" s="16">
        <v>47</v>
      </c>
      <c r="H258" s="18">
        <v>13</v>
      </c>
    </row>
    <row r="259" spans="1:8" x14ac:dyDescent="0.3">
      <c r="A259" s="19" t="s">
        <v>597</v>
      </c>
      <c r="B259" s="17" t="s">
        <v>598</v>
      </c>
      <c r="C259" s="16" t="s">
        <v>599</v>
      </c>
      <c r="D259" s="17" t="s">
        <v>598</v>
      </c>
      <c r="E259" s="16" t="s">
        <v>611</v>
      </c>
      <c r="F259" s="17" t="s">
        <v>612</v>
      </c>
      <c r="G259" s="16">
        <v>44</v>
      </c>
      <c r="H259" s="18">
        <v>9</v>
      </c>
    </row>
    <row r="260" spans="1:8" x14ac:dyDescent="0.3">
      <c r="A260" s="19" t="s">
        <v>597</v>
      </c>
      <c r="B260" s="17" t="s">
        <v>598</v>
      </c>
      <c r="C260" s="16" t="s">
        <v>599</v>
      </c>
      <c r="D260" s="17" t="s">
        <v>598</v>
      </c>
      <c r="E260" s="16" t="s">
        <v>613</v>
      </c>
      <c r="F260" s="17" t="s">
        <v>614</v>
      </c>
      <c r="G260" s="16">
        <v>60</v>
      </c>
      <c r="H260" s="18">
        <v>8</v>
      </c>
    </row>
    <row r="261" spans="1:8" x14ac:dyDescent="0.3">
      <c r="A261" s="19" t="s">
        <v>597</v>
      </c>
      <c r="B261" s="17" t="s">
        <v>598</v>
      </c>
      <c r="C261" s="16" t="s">
        <v>615</v>
      </c>
      <c r="D261" s="17" t="s">
        <v>616</v>
      </c>
      <c r="E261" s="16" t="s">
        <v>617</v>
      </c>
      <c r="F261" s="17" t="s">
        <v>616</v>
      </c>
      <c r="G261" s="16">
        <v>37</v>
      </c>
      <c r="H261" s="18">
        <v>27</v>
      </c>
    </row>
    <row r="262" spans="1:8" x14ac:dyDescent="0.3">
      <c r="A262" s="19" t="s">
        <v>597</v>
      </c>
      <c r="B262" s="17" t="s">
        <v>598</v>
      </c>
      <c r="C262" s="16" t="s">
        <v>615</v>
      </c>
      <c r="D262" s="17" t="s">
        <v>616</v>
      </c>
      <c r="E262" s="16" t="s">
        <v>618</v>
      </c>
      <c r="F262" s="17" t="s">
        <v>619</v>
      </c>
      <c r="G262" s="16">
        <v>51</v>
      </c>
      <c r="H262" s="18">
        <v>8</v>
      </c>
    </row>
    <row r="263" spans="1:8" x14ac:dyDescent="0.3">
      <c r="A263" s="19" t="s">
        <v>597</v>
      </c>
      <c r="B263" s="17" t="s">
        <v>598</v>
      </c>
      <c r="C263" s="16" t="s">
        <v>615</v>
      </c>
      <c r="D263" s="17" t="s">
        <v>616</v>
      </c>
      <c r="E263" s="16" t="s">
        <v>620</v>
      </c>
      <c r="F263" s="17" t="s">
        <v>621</v>
      </c>
      <c r="G263" s="16">
        <v>46</v>
      </c>
      <c r="H263" s="18">
        <v>7</v>
      </c>
    </row>
    <row r="264" spans="1:8" x14ac:dyDescent="0.3">
      <c r="A264" s="19" t="s">
        <v>597</v>
      </c>
      <c r="B264" s="17" t="s">
        <v>598</v>
      </c>
      <c r="C264" s="16" t="s">
        <v>615</v>
      </c>
      <c r="D264" s="17" t="s">
        <v>616</v>
      </c>
      <c r="E264" s="16" t="s">
        <v>622</v>
      </c>
      <c r="F264" s="17" t="s">
        <v>623</v>
      </c>
      <c r="G264" s="16">
        <v>58</v>
      </c>
      <c r="H264" s="18">
        <v>18</v>
      </c>
    </row>
    <row r="265" spans="1:8" x14ac:dyDescent="0.3">
      <c r="A265" s="19" t="s">
        <v>597</v>
      </c>
      <c r="B265" s="17" t="s">
        <v>598</v>
      </c>
      <c r="C265" s="16" t="s">
        <v>615</v>
      </c>
      <c r="D265" s="17" t="s">
        <v>616</v>
      </c>
      <c r="E265" s="16" t="s">
        <v>624</v>
      </c>
      <c r="F265" s="17" t="s">
        <v>625</v>
      </c>
      <c r="G265" s="16">
        <v>41</v>
      </c>
      <c r="H265" s="18">
        <v>6</v>
      </c>
    </row>
    <row r="266" spans="1:8" x14ac:dyDescent="0.3">
      <c r="A266" s="19" t="s">
        <v>597</v>
      </c>
      <c r="B266" s="17" t="s">
        <v>598</v>
      </c>
      <c r="C266" s="16" t="s">
        <v>615</v>
      </c>
      <c r="D266" s="17" t="s">
        <v>616</v>
      </c>
      <c r="E266" s="16" t="s">
        <v>626</v>
      </c>
      <c r="F266" s="17" t="s">
        <v>627</v>
      </c>
      <c r="G266" s="16">
        <v>29</v>
      </c>
      <c r="H266" s="18">
        <v>6</v>
      </c>
    </row>
    <row r="267" spans="1:8" x14ac:dyDescent="0.3">
      <c r="A267" s="19" t="s">
        <v>597</v>
      </c>
      <c r="B267" s="17" t="s">
        <v>598</v>
      </c>
      <c r="C267" s="16" t="s">
        <v>628</v>
      </c>
      <c r="D267" s="17" t="s">
        <v>629</v>
      </c>
      <c r="E267" s="16" t="s">
        <v>630</v>
      </c>
      <c r="F267" s="17" t="s">
        <v>629</v>
      </c>
      <c r="G267" s="16">
        <v>55</v>
      </c>
      <c r="H267" s="18">
        <v>14</v>
      </c>
    </row>
    <row r="268" spans="1:8" x14ac:dyDescent="0.3">
      <c r="A268" s="19" t="s">
        <v>597</v>
      </c>
      <c r="B268" s="17" t="s">
        <v>598</v>
      </c>
      <c r="C268" s="16" t="s">
        <v>628</v>
      </c>
      <c r="D268" s="17" t="s">
        <v>629</v>
      </c>
      <c r="E268" s="16" t="s">
        <v>631</v>
      </c>
      <c r="F268" s="17" t="s">
        <v>632</v>
      </c>
      <c r="G268" s="16">
        <v>53</v>
      </c>
      <c r="H268" s="18">
        <v>5</v>
      </c>
    </row>
    <row r="269" spans="1:8" x14ac:dyDescent="0.3">
      <c r="A269" s="19" t="s">
        <v>597</v>
      </c>
      <c r="B269" s="17" t="s">
        <v>598</v>
      </c>
      <c r="C269" s="16" t="s">
        <v>628</v>
      </c>
      <c r="D269" s="17" t="s">
        <v>629</v>
      </c>
      <c r="E269" s="16" t="s">
        <v>633</v>
      </c>
      <c r="F269" s="17" t="s">
        <v>634</v>
      </c>
      <c r="G269" s="16">
        <v>40</v>
      </c>
      <c r="H269" s="18">
        <v>8</v>
      </c>
    </row>
    <row r="270" spans="1:8" x14ac:dyDescent="0.3">
      <c r="A270" s="19" t="s">
        <v>597</v>
      </c>
      <c r="B270" s="17" t="s">
        <v>598</v>
      </c>
      <c r="C270" s="16" t="s">
        <v>628</v>
      </c>
      <c r="D270" s="17" t="s">
        <v>629</v>
      </c>
      <c r="E270" s="16" t="s">
        <v>635</v>
      </c>
      <c r="F270" s="17" t="s">
        <v>636</v>
      </c>
      <c r="G270" s="16">
        <v>43</v>
      </c>
      <c r="H270" s="18">
        <v>12</v>
      </c>
    </row>
    <row r="271" spans="1:8" x14ac:dyDescent="0.3">
      <c r="A271" s="19" t="s">
        <v>597</v>
      </c>
      <c r="B271" s="17" t="s">
        <v>598</v>
      </c>
      <c r="C271" s="16" t="s">
        <v>628</v>
      </c>
      <c r="D271" s="17" t="s">
        <v>629</v>
      </c>
      <c r="E271" s="16" t="s">
        <v>637</v>
      </c>
      <c r="F271" s="17" t="s">
        <v>638</v>
      </c>
      <c r="G271" s="16">
        <v>50</v>
      </c>
      <c r="H271" s="18">
        <v>6</v>
      </c>
    </row>
    <row r="272" spans="1:8" x14ac:dyDescent="0.3">
      <c r="A272" s="19" t="s">
        <v>597</v>
      </c>
      <c r="B272" s="17" t="s">
        <v>598</v>
      </c>
      <c r="C272" s="16" t="s">
        <v>628</v>
      </c>
      <c r="D272" s="17" t="s">
        <v>629</v>
      </c>
      <c r="E272" s="16" t="s">
        <v>639</v>
      </c>
      <c r="F272" s="17" t="s">
        <v>640</v>
      </c>
      <c r="G272" s="16">
        <v>48</v>
      </c>
      <c r="H272" s="18">
        <v>3</v>
      </c>
    </row>
    <row r="273" spans="1:8" x14ac:dyDescent="0.3">
      <c r="A273" s="19" t="s">
        <v>597</v>
      </c>
      <c r="B273" s="17" t="s">
        <v>598</v>
      </c>
      <c r="C273" s="16" t="s">
        <v>641</v>
      </c>
      <c r="D273" s="17" t="s">
        <v>642</v>
      </c>
      <c r="E273" s="16" t="s">
        <v>643</v>
      </c>
      <c r="F273" s="17" t="s">
        <v>642</v>
      </c>
      <c r="G273" s="16">
        <v>48</v>
      </c>
      <c r="H273" s="18">
        <v>21</v>
      </c>
    </row>
    <row r="274" spans="1:8" x14ac:dyDescent="0.3">
      <c r="A274" s="19" t="s">
        <v>597</v>
      </c>
      <c r="B274" s="17" t="s">
        <v>598</v>
      </c>
      <c r="C274" s="16" t="s">
        <v>641</v>
      </c>
      <c r="D274" s="17" t="s">
        <v>642</v>
      </c>
      <c r="E274" s="16" t="s">
        <v>644</v>
      </c>
      <c r="F274" s="17" t="s">
        <v>645</v>
      </c>
      <c r="G274" s="16">
        <v>49</v>
      </c>
      <c r="H274" s="18">
        <v>4</v>
      </c>
    </row>
    <row r="275" spans="1:8" x14ac:dyDescent="0.3">
      <c r="A275" s="19" t="s">
        <v>597</v>
      </c>
      <c r="B275" s="17" t="s">
        <v>598</v>
      </c>
      <c r="C275" s="16" t="s">
        <v>641</v>
      </c>
      <c r="D275" s="17" t="s">
        <v>642</v>
      </c>
      <c r="E275" s="16" t="s">
        <v>646</v>
      </c>
      <c r="F275" s="17" t="s">
        <v>647</v>
      </c>
      <c r="G275" s="16">
        <v>55</v>
      </c>
      <c r="H275" s="18">
        <v>8</v>
      </c>
    </row>
    <row r="276" spans="1:8" x14ac:dyDescent="0.3">
      <c r="A276" s="19" t="s">
        <v>597</v>
      </c>
      <c r="B276" s="17" t="s">
        <v>598</v>
      </c>
      <c r="C276" s="16" t="s">
        <v>641</v>
      </c>
      <c r="D276" s="17" t="s">
        <v>642</v>
      </c>
      <c r="E276" s="16" t="s">
        <v>648</v>
      </c>
      <c r="F276" s="17" t="s">
        <v>649</v>
      </c>
      <c r="G276" s="16">
        <v>54</v>
      </c>
      <c r="H276" s="18">
        <v>6</v>
      </c>
    </row>
    <row r="277" spans="1:8" x14ac:dyDescent="0.3">
      <c r="A277" s="19" t="s">
        <v>597</v>
      </c>
      <c r="B277" s="17" t="s">
        <v>598</v>
      </c>
      <c r="C277" s="16" t="s">
        <v>641</v>
      </c>
      <c r="D277" s="17" t="s">
        <v>642</v>
      </c>
      <c r="E277" s="16" t="s">
        <v>650</v>
      </c>
      <c r="F277" s="17" t="s">
        <v>651</v>
      </c>
      <c r="G277" s="16">
        <v>29</v>
      </c>
      <c r="H277" s="18">
        <v>5</v>
      </c>
    </row>
    <row r="278" spans="1:8" x14ac:dyDescent="0.3">
      <c r="A278" s="19" t="s">
        <v>597</v>
      </c>
      <c r="B278" s="17" t="s">
        <v>598</v>
      </c>
      <c r="C278" s="16" t="s">
        <v>641</v>
      </c>
      <c r="D278" s="17" t="s">
        <v>642</v>
      </c>
      <c r="E278" s="16" t="s">
        <v>652</v>
      </c>
      <c r="F278" s="17" t="s">
        <v>653</v>
      </c>
      <c r="G278" s="16">
        <v>78</v>
      </c>
      <c r="H278" s="18">
        <v>4</v>
      </c>
    </row>
    <row r="279" spans="1:8" x14ac:dyDescent="0.3">
      <c r="A279" s="19" t="s">
        <v>597</v>
      </c>
      <c r="B279" s="17" t="s">
        <v>598</v>
      </c>
      <c r="C279" s="16" t="s">
        <v>641</v>
      </c>
      <c r="D279" s="17" t="s">
        <v>642</v>
      </c>
      <c r="E279" s="16" t="s">
        <v>654</v>
      </c>
      <c r="F279" s="17" t="s">
        <v>655</v>
      </c>
      <c r="G279" s="16">
        <v>37</v>
      </c>
      <c r="H279" s="18">
        <v>5</v>
      </c>
    </row>
    <row r="280" spans="1:8" x14ac:dyDescent="0.3">
      <c r="A280" s="19" t="s">
        <v>597</v>
      </c>
      <c r="B280" s="17" t="s">
        <v>598</v>
      </c>
      <c r="C280" s="16" t="s">
        <v>641</v>
      </c>
      <c r="D280" s="17" t="s">
        <v>642</v>
      </c>
      <c r="E280" s="16" t="s">
        <v>656</v>
      </c>
      <c r="F280" s="17" t="s">
        <v>657</v>
      </c>
      <c r="G280" s="16">
        <v>49</v>
      </c>
      <c r="H280" s="18">
        <v>10</v>
      </c>
    </row>
    <row r="281" spans="1:8" x14ac:dyDescent="0.3">
      <c r="A281" s="19" t="s">
        <v>658</v>
      </c>
      <c r="B281" s="17" t="s">
        <v>659</v>
      </c>
      <c r="C281" s="16" t="s">
        <v>660</v>
      </c>
      <c r="D281" s="17" t="s">
        <v>661</v>
      </c>
      <c r="E281" s="16" t="s">
        <v>662</v>
      </c>
      <c r="F281" s="17" t="s">
        <v>661</v>
      </c>
      <c r="G281" s="16">
        <v>24</v>
      </c>
      <c r="H281" s="18">
        <v>51</v>
      </c>
    </row>
    <row r="282" spans="1:8" x14ac:dyDescent="0.3">
      <c r="A282" s="19" t="s">
        <v>658</v>
      </c>
      <c r="B282" s="17" t="s">
        <v>659</v>
      </c>
      <c r="C282" s="16" t="s">
        <v>660</v>
      </c>
      <c r="D282" s="17" t="s">
        <v>661</v>
      </c>
      <c r="E282" s="16" t="s">
        <v>663</v>
      </c>
      <c r="F282" s="17" t="s">
        <v>664</v>
      </c>
      <c r="G282" s="16">
        <v>35</v>
      </c>
      <c r="H282" s="18">
        <v>8</v>
      </c>
    </row>
    <row r="283" spans="1:8" x14ac:dyDescent="0.3">
      <c r="A283" s="19" t="s">
        <v>658</v>
      </c>
      <c r="B283" s="17" t="s">
        <v>659</v>
      </c>
      <c r="C283" s="16" t="s">
        <v>660</v>
      </c>
      <c r="D283" s="17" t="s">
        <v>661</v>
      </c>
      <c r="E283" s="16" t="s">
        <v>665</v>
      </c>
      <c r="F283" s="17" t="s">
        <v>666</v>
      </c>
      <c r="G283" s="16">
        <v>22</v>
      </c>
      <c r="H283" s="18">
        <v>6</v>
      </c>
    </row>
    <row r="284" spans="1:8" x14ac:dyDescent="0.3">
      <c r="A284" s="19" t="s">
        <v>658</v>
      </c>
      <c r="B284" s="17" t="s">
        <v>659</v>
      </c>
      <c r="C284" s="16" t="s">
        <v>660</v>
      </c>
      <c r="D284" s="17" t="s">
        <v>661</v>
      </c>
      <c r="E284" s="16" t="s">
        <v>667</v>
      </c>
      <c r="F284" s="17" t="s">
        <v>668</v>
      </c>
      <c r="G284" s="16">
        <v>13</v>
      </c>
      <c r="H284" s="18">
        <v>6</v>
      </c>
    </row>
    <row r="285" spans="1:8" x14ac:dyDescent="0.3">
      <c r="A285" s="19" t="s">
        <v>658</v>
      </c>
      <c r="B285" s="17" t="s">
        <v>659</v>
      </c>
      <c r="C285" s="16" t="s">
        <v>660</v>
      </c>
      <c r="D285" s="17" t="s">
        <v>661</v>
      </c>
      <c r="E285" s="16" t="s">
        <v>669</v>
      </c>
      <c r="F285" s="17" t="s">
        <v>670</v>
      </c>
      <c r="G285" s="16">
        <v>25</v>
      </c>
      <c r="H285" s="18">
        <v>23</v>
      </c>
    </row>
    <row r="286" spans="1:8" x14ac:dyDescent="0.3">
      <c r="A286" s="19" t="s">
        <v>658</v>
      </c>
      <c r="B286" s="17" t="s">
        <v>659</v>
      </c>
      <c r="C286" s="16" t="s">
        <v>660</v>
      </c>
      <c r="D286" s="17" t="s">
        <v>661</v>
      </c>
      <c r="E286" s="16" t="s">
        <v>671</v>
      </c>
      <c r="F286" s="17" t="s">
        <v>672</v>
      </c>
      <c r="G286" s="16">
        <v>27</v>
      </c>
      <c r="H286" s="18">
        <v>12</v>
      </c>
    </row>
    <row r="287" spans="1:8" x14ac:dyDescent="0.3">
      <c r="A287" s="19" t="s">
        <v>658</v>
      </c>
      <c r="B287" s="17" t="s">
        <v>659</v>
      </c>
      <c r="C287" s="16" t="s">
        <v>660</v>
      </c>
      <c r="D287" s="17" t="s">
        <v>661</v>
      </c>
      <c r="E287" s="16" t="s">
        <v>673</v>
      </c>
      <c r="F287" s="17" t="s">
        <v>674</v>
      </c>
      <c r="G287" s="16">
        <v>29</v>
      </c>
      <c r="H287" s="18">
        <v>3</v>
      </c>
    </row>
    <row r="288" spans="1:8" x14ac:dyDescent="0.3">
      <c r="A288" s="19" t="s">
        <v>658</v>
      </c>
      <c r="B288" s="17" t="s">
        <v>659</v>
      </c>
      <c r="C288" s="16" t="s">
        <v>660</v>
      </c>
      <c r="D288" s="17" t="s">
        <v>661</v>
      </c>
      <c r="E288" s="16" t="s">
        <v>675</v>
      </c>
      <c r="F288" s="17" t="s">
        <v>676</v>
      </c>
      <c r="G288" s="16">
        <v>18</v>
      </c>
      <c r="H288" s="18">
        <v>14</v>
      </c>
    </row>
    <row r="289" spans="1:8" x14ac:dyDescent="0.3">
      <c r="A289" s="19" t="s">
        <v>658</v>
      </c>
      <c r="B289" s="17" t="s">
        <v>659</v>
      </c>
      <c r="C289" s="16" t="s">
        <v>660</v>
      </c>
      <c r="D289" s="17" t="s">
        <v>661</v>
      </c>
      <c r="E289" s="16" t="s">
        <v>677</v>
      </c>
      <c r="F289" s="17" t="s">
        <v>678</v>
      </c>
      <c r="G289" s="16">
        <v>25</v>
      </c>
      <c r="H289" s="18">
        <v>13</v>
      </c>
    </row>
    <row r="290" spans="1:8" x14ac:dyDescent="0.3">
      <c r="A290" s="19" t="s">
        <v>658</v>
      </c>
      <c r="B290" s="17" t="s">
        <v>659</v>
      </c>
      <c r="C290" s="16" t="s">
        <v>660</v>
      </c>
      <c r="D290" s="17" t="s">
        <v>661</v>
      </c>
      <c r="E290" s="16" t="s">
        <v>679</v>
      </c>
      <c r="F290" s="17" t="s">
        <v>680</v>
      </c>
      <c r="G290" s="16">
        <v>12</v>
      </c>
      <c r="H290" s="18">
        <v>7</v>
      </c>
    </row>
    <row r="291" spans="1:8" x14ac:dyDescent="0.3">
      <c r="A291" s="19" t="s">
        <v>658</v>
      </c>
      <c r="B291" s="17" t="s">
        <v>659</v>
      </c>
      <c r="C291" s="16" t="s">
        <v>681</v>
      </c>
      <c r="D291" s="17" t="s">
        <v>682</v>
      </c>
      <c r="E291" s="16" t="s">
        <v>683</v>
      </c>
      <c r="F291" s="17" t="s">
        <v>682</v>
      </c>
      <c r="G291" s="16">
        <v>19</v>
      </c>
      <c r="H291" s="18">
        <v>8</v>
      </c>
    </row>
    <row r="292" spans="1:8" x14ac:dyDescent="0.3">
      <c r="A292" s="19" t="s">
        <v>658</v>
      </c>
      <c r="B292" s="17" t="s">
        <v>659</v>
      </c>
      <c r="C292" s="16" t="s">
        <v>681</v>
      </c>
      <c r="D292" s="17" t="s">
        <v>682</v>
      </c>
      <c r="E292" s="16" t="s">
        <v>684</v>
      </c>
      <c r="F292" s="17" t="s">
        <v>685</v>
      </c>
      <c r="G292" s="16">
        <v>19</v>
      </c>
      <c r="H292" s="18">
        <v>4</v>
      </c>
    </row>
    <row r="293" spans="1:8" x14ac:dyDescent="0.3">
      <c r="A293" s="19" t="s">
        <v>658</v>
      </c>
      <c r="B293" s="17" t="s">
        <v>659</v>
      </c>
      <c r="C293" s="16" t="s">
        <v>681</v>
      </c>
      <c r="D293" s="17" t="s">
        <v>682</v>
      </c>
      <c r="E293" s="16" t="s">
        <v>686</v>
      </c>
      <c r="F293" s="17" t="s">
        <v>687</v>
      </c>
      <c r="G293" s="16">
        <v>20</v>
      </c>
      <c r="H293" s="18">
        <v>11</v>
      </c>
    </row>
    <row r="294" spans="1:8" x14ac:dyDescent="0.3">
      <c r="A294" s="19" t="s">
        <v>658</v>
      </c>
      <c r="B294" s="17" t="s">
        <v>659</v>
      </c>
      <c r="C294" s="16" t="s">
        <v>681</v>
      </c>
      <c r="D294" s="17" t="s">
        <v>682</v>
      </c>
      <c r="E294" s="16" t="s">
        <v>688</v>
      </c>
      <c r="F294" s="17" t="s">
        <v>689</v>
      </c>
      <c r="G294" s="16">
        <v>14</v>
      </c>
      <c r="H294" s="18">
        <v>11</v>
      </c>
    </row>
    <row r="295" spans="1:8" x14ac:dyDescent="0.3">
      <c r="A295" s="19" t="s">
        <v>658</v>
      </c>
      <c r="B295" s="17" t="s">
        <v>659</v>
      </c>
      <c r="C295" s="16" t="s">
        <v>681</v>
      </c>
      <c r="D295" s="17" t="s">
        <v>682</v>
      </c>
      <c r="E295" s="16" t="s">
        <v>690</v>
      </c>
      <c r="F295" s="17" t="s">
        <v>691</v>
      </c>
      <c r="G295" s="16">
        <v>31</v>
      </c>
      <c r="H295" s="18">
        <v>11</v>
      </c>
    </row>
    <row r="296" spans="1:8" x14ac:dyDescent="0.3">
      <c r="A296" s="19" t="s">
        <v>658</v>
      </c>
      <c r="B296" s="17" t="s">
        <v>659</v>
      </c>
      <c r="C296" s="16" t="s">
        <v>681</v>
      </c>
      <c r="D296" s="17" t="s">
        <v>682</v>
      </c>
      <c r="E296" s="16" t="s">
        <v>692</v>
      </c>
      <c r="F296" s="17" t="s">
        <v>693</v>
      </c>
      <c r="G296" s="16">
        <v>24</v>
      </c>
      <c r="H296" s="18">
        <v>5</v>
      </c>
    </row>
    <row r="297" spans="1:8" x14ac:dyDescent="0.3">
      <c r="A297" s="19" t="s">
        <v>658</v>
      </c>
      <c r="B297" s="17" t="s">
        <v>659</v>
      </c>
      <c r="C297" s="16" t="s">
        <v>681</v>
      </c>
      <c r="D297" s="17" t="s">
        <v>682</v>
      </c>
      <c r="E297" s="16" t="s">
        <v>694</v>
      </c>
      <c r="F297" s="17" t="s">
        <v>695</v>
      </c>
      <c r="G297" s="16">
        <v>17</v>
      </c>
      <c r="H297" s="18">
        <v>7</v>
      </c>
    </row>
    <row r="298" spans="1:8" x14ac:dyDescent="0.3">
      <c r="A298" s="19" t="s">
        <v>658</v>
      </c>
      <c r="B298" s="17" t="s">
        <v>659</v>
      </c>
      <c r="C298" s="16" t="s">
        <v>696</v>
      </c>
      <c r="D298" s="17" t="s">
        <v>697</v>
      </c>
      <c r="E298" s="16" t="s">
        <v>698</v>
      </c>
      <c r="F298" s="17" t="s">
        <v>697</v>
      </c>
      <c r="G298" s="16">
        <v>14</v>
      </c>
      <c r="H298" s="18">
        <v>11</v>
      </c>
    </row>
    <row r="299" spans="1:8" x14ac:dyDescent="0.3">
      <c r="A299" s="19" t="s">
        <v>658</v>
      </c>
      <c r="B299" s="17" t="s">
        <v>659</v>
      </c>
      <c r="C299" s="16" t="s">
        <v>696</v>
      </c>
      <c r="D299" s="17" t="s">
        <v>697</v>
      </c>
      <c r="E299" s="16" t="s">
        <v>699</v>
      </c>
      <c r="F299" s="17" t="s">
        <v>700</v>
      </c>
      <c r="G299" s="16">
        <v>14</v>
      </c>
      <c r="H299" s="18">
        <v>12</v>
      </c>
    </row>
    <row r="300" spans="1:8" x14ac:dyDescent="0.3">
      <c r="A300" s="19" t="s">
        <v>658</v>
      </c>
      <c r="B300" s="17" t="s">
        <v>659</v>
      </c>
      <c r="C300" s="16" t="s">
        <v>696</v>
      </c>
      <c r="D300" s="17" t="s">
        <v>697</v>
      </c>
      <c r="E300" s="16" t="s">
        <v>701</v>
      </c>
      <c r="F300" s="17" t="s">
        <v>702</v>
      </c>
      <c r="G300" s="16">
        <v>8</v>
      </c>
      <c r="H300" s="18">
        <v>7</v>
      </c>
    </row>
    <row r="301" spans="1:8" x14ac:dyDescent="0.3">
      <c r="A301" s="19" t="s">
        <v>658</v>
      </c>
      <c r="B301" s="17" t="s">
        <v>659</v>
      </c>
      <c r="C301" s="16" t="s">
        <v>696</v>
      </c>
      <c r="D301" s="17" t="s">
        <v>697</v>
      </c>
      <c r="E301" s="16" t="s">
        <v>703</v>
      </c>
      <c r="F301" s="17" t="s">
        <v>704</v>
      </c>
      <c r="G301" s="16">
        <v>10</v>
      </c>
      <c r="H301" s="18">
        <v>4</v>
      </c>
    </row>
    <row r="302" spans="1:8" x14ac:dyDescent="0.3">
      <c r="A302" s="19" t="s">
        <v>658</v>
      </c>
      <c r="B302" s="17" t="s">
        <v>659</v>
      </c>
      <c r="C302" s="16" t="s">
        <v>705</v>
      </c>
      <c r="D302" s="17" t="s">
        <v>706</v>
      </c>
      <c r="E302" s="16" t="s">
        <v>707</v>
      </c>
      <c r="F302" s="17" t="s">
        <v>706</v>
      </c>
      <c r="G302" s="16">
        <v>75</v>
      </c>
      <c r="H302" s="18">
        <v>12</v>
      </c>
    </row>
    <row r="303" spans="1:8" x14ac:dyDescent="0.3">
      <c r="A303" s="19" t="s">
        <v>658</v>
      </c>
      <c r="B303" s="17" t="s">
        <v>659</v>
      </c>
      <c r="C303" s="16" t="s">
        <v>705</v>
      </c>
      <c r="D303" s="17" t="s">
        <v>706</v>
      </c>
      <c r="E303" s="16" t="s">
        <v>708</v>
      </c>
      <c r="F303" s="17" t="s">
        <v>709</v>
      </c>
      <c r="G303" s="16">
        <v>32</v>
      </c>
      <c r="H303" s="18">
        <v>4</v>
      </c>
    </row>
    <row r="304" spans="1:8" x14ac:dyDescent="0.3">
      <c r="A304" s="19" t="s">
        <v>658</v>
      </c>
      <c r="B304" s="17" t="s">
        <v>659</v>
      </c>
      <c r="C304" s="16" t="s">
        <v>705</v>
      </c>
      <c r="D304" s="17" t="s">
        <v>706</v>
      </c>
      <c r="E304" s="16" t="s">
        <v>710</v>
      </c>
      <c r="F304" s="17" t="s">
        <v>711</v>
      </c>
      <c r="G304" s="16">
        <v>25</v>
      </c>
      <c r="H304" s="18">
        <v>3</v>
      </c>
    </row>
    <row r="305" spans="1:8" x14ac:dyDescent="0.3">
      <c r="A305" s="19" t="s">
        <v>658</v>
      </c>
      <c r="B305" s="17" t="s">
        <v>659</v>
      </c>
      <c r="C305" s="16" t="s">
        <v>705</v>
      </c>
      <c r="D305" s="17" t="s">
        <v>706</v>
      </c>
      <c r="E305" s="16" t="s">
        <v>712</v>
      </c>
      <c r="F305" s="17" t="s">
        <v>713</v>
      </c>
      <c r="G305" s="16">
        <v>49</v>
      </c>
      <c r="H305" s="18">
        <v>10</v>
      </c>
    </row>
    <row r="306" spans="1:8" x14ac:dyDescent="0.3">
      <c r="A306" s="19" t="s">
        <v>658</v>
      </c>
      <c r="B306" s="17" t="s">
        <v>659</v>
      </c>
      <c r="C306" s="16" t="s">
        <v>714</v>
      </c>
      <c r="D306" s="17" t="s">
        <v>715</v>
      </c>
      <c r="E306" s="16" t="s">
        <v>716</v>
      </c>
      <c r="F306" s="17" t="s">
        <v>717</v>
      </c>
      <c r="G306" s="16">
        <v>85</v>
      </c>
      <c r="H306" s="18">
        <v>6</v>
      </c>
    </row>
    <row r="307" spans="1:8" x14ac:dyDescent="0.3">
      <c r="A307" s="19" t="s">
        <v>658</v>
      </c>
      <c r="B307" s="17" t="s">
        <v>659</v>
      </c>
      <c r="C307" s="16" t="s">
        <v>714</v>
      </c>
      <c r="D307" s="17" t="s">
        <v>715</v>
      </c>
      <c r="E307" s="16" t="s">
        <v>718</v>
      </c>
      <c r="F307" s="17" t="s">
        <v>719</v>
      </c>
      <c r="G307" s="16">
        <v>34</v>
      </c>
      <c r="H307" s="18"/>
    </row>
    <row r="308" spans="1:8" x14ac:dyDescent="0.3">
      <c r="A308" s="19" t="s">
        <v>658</v>
      </c>
      <c r="B308" s="17" t="s">
        <v>659</v>
      </c>
      <c r="C308" s="16" t="s">
        <v>720</v>
      </c>
      <c r="D308" s="17" t="s">
        <v>721</v>
      </c>
      <c r="E308" s="16" t="s">
        <v>722</v>
      </c>
      <c r="F308" s="17" t="s">
        <v>723</v>
      </c>
      <c r="G308" s="16">
        <v>19</v>
      </c>
      <c r="H308" s="18"/>
    </row>
    <row r="309" spans="1:8" x14ac:dyDescent="0.3">
      <c r="A309" s="19" t="s">
        <v>658</v>
      </c>
      <c r="B309" s="17" t="s">
        <v>659</v>
      </c>
      <c r="C309" s="16" t="s">
        <v>720</v>
      </c>
      <c r="D309" s="17" t="s">
        <v>721</v>
      </c>
      <c r="E309" s="16" t="s">
        <v>724</v>
      </c>
      <c r="F309" s="17" t="s">
        <v>725</v>
      </c>
      <c r="G309" s="16">
        <v>40</v>
      </c>
      <c r="H309" s="18"/>
    </row>
    <row r="310" spans="1:8" x14ac:dyDescent="0.3">
      <c r="A310" s="19" t="s">
        <v>658</v>
      </c>
      <c r="B310" s="17" t="s">
        <v>659</v>
      </c>
      <c r="C310" s="16" t="s">
        <v>726</v>
      </c>
      <c r="D310" s="17" t="s">
        <v>727</v>
      </c>
      <c r="E310" s="16" t="s">
        <v>728</v>
      </c>
      <c r="F310" s="17" t="s">
        <v>727</v>
      </c>
      <c r="G310" s="16">
        <v>63</v>
      </c>
      <c r="H310" s="18">
        <v>24</v>
      </c>
    </row>
    <row r="311" spans="1:8" x14ac:dyDescent="0.3">
      <c r="A311" s="19" t="s">
        <v>658</v>
      </c>
      <c r="B311" s="17" t="s">
        <v>659</v>
      </c>
      <c r="C311" s="16" t="s">
        <v>726</v>
      </c>
      <c r="D311" s="17" t="s">
        <v>727</v>
      </c>
      <c r="E311" s="16" t="s">
        <v>729</v>
      </c>
      <c r="F311" s="17" t="s">
        <v>730</v>
      </c>
      <c r="G311" s="16">
        <v>43</v>
      </c>
      <c r="H311" s="18">
        <v>14</v>
      </c>
    </row>
    <row r="312" spans="1:8" x14ac:dyDescent="0.3">
      <c r="A312" s="19" t="s">
        <v>658</v>
      </c>
      <c r="B312" s="17" t="s">
        <v>659</v>
      </c>
      <c r="C312" s="16" t="s">
        <v>726</v>
      </c>
      <c r="D312" s="17" t="s">
        <v>727</v>
      </c>
      <c r="E312" s="16" t="s">
        <v>731</v>
      </c>
      <c r="F312" s="17" t="s">
        <v>732</v>
      </c>
      <c r="G312" s="16">
        <v>68</v>
      </c>
      <c r="H312" s="18">
        <v>16</v>
      </c>
    </row>
    <row r="313" spans="1:8" x14ac:dyDescent="0.3">
      <c r="A313" s="19" t="s">
        <v>658</v>
      </c>
      <c r="B313" s="17" t="s">
        <v>659</v>
      </c>
      <c r="C313" s="16" t="s">
        <v>733</v>
      </c>
      <c r="D313" s="17" t="s">
        <v>734</v>
      </c>
      <c r="E313" s="16" t="s">
        <v>735</v>
      </c>
      <c r="F313" s="17" t="s">
        <v>734</v>
      </c>
      <c r="G313" s="16">
        <v>71</v>
      </c>
      <c r="H313" s="18">
        <v>20</v>
      </c>
    </row>
    <row r="314" spans="1:8" x14ac:dyDescent="0.3">
      <c r="A314" s="19" t="s">
        <v>658</v>
      </c>
      <c r="B314" s="17" t="s">
        <v>659</v>
      </c>
      <c r="C314" s="16" t="s">
        <v>733</v>
      </c>
      <c r="D314" s="17" t="s">
        <v>734</v>
      </c>
      <c r="E314" s="16" t="s">
        <v>736</v>
      </c>
      <c r="F314" s="17" t="s">
        <v>737</v>
      </c>
      <c r="G314" s="16">
        <v>35</v>
      </c>
      <c r="H314" s="18">
        <v>6</v>
      </c>
    </row>
    <row r="315" spans="1:8" x14ac:dyDescent="0.3">
      <c r="A315" s="19" t="s">
        <v>658</v>
      </c>
      <c r="B315" s="17" t="s">
        <v>659</v>
      </c>
      <c r="C315" s="16" t="s">
        <v>733</v>
      </c>
      <c r="D315" s="17" t="s">
        <v>734</v>
      </c>
      <c r="E315" s="16" t="s">
        <v>738</v>
      </c>
      <c r="F315" s="17" t="s">
        <v>739</v>
      </c>
      <c r="G315" s="16">
        <v>67</v>
      </c>
      <c r="H315" s="18">
        <v>11</v>
      </c>
    </row>
    <row r="316" spans="1:8" x14ac:dyDescent="0.3">
      <c r="A316" s="19" t="s">
        <v>658</v>
      </c>
      <c r="B316" s="17" t="s">
        <v>659</v>
      </c>
      <c r="C316" s="16" t="s">
        <v>733</v>
      </c>
      <c r="D316" s="17" t="s">
        <v>734</v>
      </c>
      <c r="E316" s="16" t="s">
        <v>740</v>
      </c>
      <c r="F316" s="17" t="s">
        <v>741</v>
      </c>
      <c r="G316" s="16">
        <v>21</v>
      </c>
      <c r="H316" s="18">
        <v>2</v>
      </c>
    </row>
    <row r="317" spans="1:8" x14ac:dyDescent="0.3">
      <c r="A317" s="19" t="s">
        <v>658</v>
      </c>
      <c r="B317" s="17" t="s">
        <v>659</v>
      </c>
      <c r="C317" s="16" t="s">
        <v>733</v>
      </c>
      <c r="D317" s="17" t="s">
        <v>734</v>
      </c>
      <c r="E317" s="16" t="s">
        <v>742</v>
      </c>
      <c r="F317" s="17" t="s">
        <v>743</v>
      </c>
      <c r="G317" s="16">
        <v>26</v>
      </c>
      <c r="H317" s="18">
        <v>6</v>
      </c>
    </row>
    <row r="318" spans="1:8" x14ac:dyDescent="0.3">
      <c r="A318" s="19" t="s">
        <v>658</v>
      </c>
      <c r="B318" s="17" t="s">
        <v>659</v>
      </c>
      <c r="C318" s="16" t="s">
        <v>733</v>
      </c>
      <c r="D318" s="17" t="s">
        <v>734</v>
      </c>
      <c r="E318" s="16" t="s">
        <v>744</v>
      </c>
      <c r="F318" s="17" t="s">
        <v>745</v>
      </c>
      <c r="G318" s="16">
        <v>28</v>
      </c>
      <c r="H318" s="18">
        <v>4</v>
      </c>
    </row>
    <row r="319" spans="1:8" x14ac:dyDescent="0.3">
      <c r="A319" s="19" t="s">
        <v>658</v>
      </c>
      <c r="B319" s="17" t="s">
        <v>659</v>
      </c>
      <c r="C319" s="16" t="s">
        <v>733</v>
      </c>
      <c r="D319" s="17" t="s">
        <v>734</v>
      </c>
      <c r="E319" s="16" t="s">
        <v>746</v>
      </c>
      <c r="F319" s="17" t="s">
        <v>747</v>
      </c>
      <c r="G319" s="16">
        <v>16</v>
      </c>
      <c r="H319" s="18">
        <v>3</v>
      </c>
    </row>
    <row r="320" spans="1:8" x14ac:dyDescent="0.3">
      <c r="A320" s="19" t="s">
        <v>658</v>
      </c>
      <c r="B320" s="17" t="s">
        <v>659</v>
      </c>
      <c r="C320" s="16" t="s">
        <v>733</v>
      </c>
      <c r="D320" s="17" t="s">
        <v>734</v>
      </c>
      <c r="E320" s="16" t="s">
        <v>748</v>
      </c>
      <c r="F320" s="17" t="s">
        <v>749</v>
      </c>
      <c r="G320" s="16">
        <v>28</v>
      </c>
      <c r="H320" s="18">
        <v>3</v>
      </c>
    </row>
    <row r="321" spans="1:8" x14ac:dyDescent="0.3">
      <c r="A321" s="19" t="s">
        <v>658</v>
      </c>
      <c r="B321" s="17" t="s">
        <v>659</v>
      </c>
      <c r="C321" s="16" t="s">
        <v>750</v>
      </c>
      <c r="D321" s="17" t="s">
        <v>751</v>
      </c>
      <c r="E321" s="16" t="s">
        <v>752</v>
      </c>
      <c r="F321" s="17" t="s">
        <v>751</v>
      </c>
      <c r="G321" s="16">
        <v>25</v>
      </c>
      <c r="H321" s="18">
        <v>6</v>
      </c>
    </row>
    <row r="322" spans="1:8" x14ac:dyDescent="0.3">
      <c r="A322" s="19" t="s">
        <v>658</v>
      </c>
      <c r="B322" s="17" t="s">
        <v>659</v>
      </c>
      <c r="C322" s="16" t="s">
        <v>720</v>
      </c>
      <c r="D322" s="17" t="s">
        <v>721</v>
      </c>
      <c r="E322" s="16" t="s">
        <v>753</v>
      </c>
      <c r="F322" s="17" t="s">
        <v>721</v>
      </c>
      <c r="G322" s="16">
        <v>54</v>
      </c>
      <c r="H322" s="18">
        <v>23</v>
      </c>
    </row>
    <row r="323" spans="1:8" x14ac:dyDescent="0.3">
      <c r="A323" s="19" t="s">
        <v>658</v>
      </c>
      <c r="B323" s="17" t="s">
        <v>659</v>
      </c>
      <c r="C323" s="16" t="s">
        <v>754</v>
      </c>
      <c r="D323" s="17" t="s">
        <v>755</v>
      </c>
      <c r="E323" s="16" t="s">
        <v>756</v>
      </c>
      <c r="F323" s="17" t="s">
        <v>755</v>
      </c>
      <c r="G323" s="16">
        <v>8</v>
      </c>
      <c r="H323" s="18">
        <v>6</v>
      </c>
    </row>
    <row r="324" spans="1:8" x14ac:dyDescent="0.3">
      <c r="A324" s="19" t="s">
        <v>658</v>
      </c>
      <c r="B324" s="17" t="s">
        <v>659</v>
      </c>
      <c r="C324" s="16" t="s">
        <v>754</v>
      </c>
      <c r="D324" s="17" t="s">
        <v>755</v>
      </c>
      <c r="E324" s="16" t="s">
        <v>757</v>
      </c>
      <c r="F324" s="17" t="s">
        <v>758</v>
      </c>
      <c r="G324" s="16">
        <v>8</v>
      </c>
      <c r="H324" s="18">
        <v>6</v>
      </c>
    </row>
    <row r="325" spans="1:8" x14ac:dyDescent="0.3">
      <c r="A325" s="19" t="s">
        <v>658</v>
      </c>
      <c r="B325" s="17" t="s">
        <v>659</v>
      </c>
      <c r="C325" s="16" t="s">
        <v>714</v>
      </c>
      <c r="D325" s="17" t="s">
        <v>715</v>
      </c>
      <c r="E325" s="16" t="s">
        <v>759</v>
      </c>
      <c r="F325" s="17" t="s">
        <v>715</v>
      </c>
      <c r="G325" s="16">
        <v>28</v>
      </c>
      <c r="H325" s="18">
        <v>2</v>
      </c>
    </row>
    <row r="326" spans="1:8" x14ac:dyDescent="0.3">
      <c r="A326" s="19" t="s">
        <v>658</v>
      </c>
      <c r="B326" s="17" t="s">
        <v>659</v>
      </c>
      <c r="C326" s="16" t="s">
        <v>760</v>
      </c>
      <c r="D326" s="17" t="s">
        <v>761</v>
      </c>
      <c r="E326" s="16" t="s">
        <v>762</v>
      </c>
      <c r="F326" s="17" t="s">
        <v>761</v>
      </c>
      <c r="G326" s="16">
        <v>31</v>
      </c>
      <c r="H326" s="18">
        <v>5</v>
      </c>
    </row>
    <row r="327" spans="1:8" x14ac:dyDescent="0.3">
      <c r="A327" s="19" t="s">
        <v>658</v>
      </c>
      <c r="B327" s="17" t="s">
        <v>659</v>
      </c>
      <c r="C327" s="16" t="s">
        <v>760</v>
      </c>
      <c r="D327" s="17" t="s">
        <v>761</v>
      </c>
      <c r="E327" s="16" t="s">
        <v>763</v>
      </c>
      <c r="F327" s="17" t="s">
        <v>764</v>
      </c>
      <c r="G327" s="16">
        <v>16</v>
      </c>
      <c r="H327" s="18">
        <v>2</v>
      </c>
    </row>
    <row r="328" spans="1:8" x14ac:dyDescent="0.3">
      <c r="A328" s="19" t="s">
        <v>658</v>
      </c>
      <c r="B328" s="17" t="s">
        <v>659</v>
      </c>
      <c r="C328" s="16" t="s">
        <v>760</v>
      </c>
      <c r="D328" s="17" t="s">
        <v>761</v>
      </c>
      <c r="E328" s="16" t="s">
        <v>765</v>
      </c>
      <c r="F328" s="17" t="s">
        <v>766</v>
      </c>
      <c r="G328" s="16">
        <v>15</v>
      </c>
      <c r="H328" s="18">
        <v>13</v>
      </c>
    </row>
    <row r="329" spans="1:8" x14ac:dyDescent="0.3">
      <c r="A329" s="19" t="s">
        <v>658</v>
      </c>
      <c r="B329" s="17" t="s">
        <v>659</v>
      </c>
      <c r="C329" s="16" t="s">
        <v>760</v>
      </c>
      <c r="D329" s="17" t="s">
        <v>761</v>
      </c>
      <c r="E329" s="16" t="s">
        <v>767</v>
      </c>
      <c r="F329" s="17" t="s">
        <v>768</v>
      </c>
      <c r="G329" s="16">
        <v>9</v>
      </c>
      <c r="H329" s="18">
        <v>2</v>
      </c>
    </row>
    <row r="330" spans="1:8" x14ac:dyDescent="0.3">
      <c r="A330" s="19" t="s">
        <v>658</v>
      </c>
      <c r="B330" s="17" t="s">
        <v>659</v>
      </c>
      <c r="C330" s="16" t="s">
        <v>769</v>
      </c>
      <c r="D330" s="17" t="s">
        <v>770</v>
      </c>
      <c r="E330" s="16" t="s">
        <v>771</v>
      </c>
      <c r="F330" s="17" t="s">
        <v>770</v>
      </c>
      <c r="G330" s="16">
        <v>27</v>
      </c>
      <c r="H330" s="18">
        <v>6</v>
      </c>
    </row>
    <row r="331" spans="1:8" x14ac:dyDescent="0.3">
      <c r="A331" s="19" t="s">
        <v>658</v>
      </c>
      <c r="B331" s="17" t="s">
        <v>659</v>
      </c>
      <c r="C331" s="16" t="s">
        <v>769</v>
      </c>
      <c r="D331" s="17" t="s">
        <v>770</v>
      </c>
      <c r="E331" s="16" t="s">
        <v>772</v>
      </c>
      <c r="F331" s="17" t="s">
        <v>773</v>
      </c>
      <c r="G331" s="16">
        <v>29</v>
      </c>
      <c r="H331" s="18">
        <v>7</v>
      </c>
    </row>
    <row r="332" spans="1:8" x14ac:dyDescent="0.3">
      <c r="A332" s="19" t="s">
        <v>658</v>
      </c>
      <c r="B332" s="17" t="s">
        <v>659</v>
      </c>
      <c r="C332" s="16" t="s">
        <v>769</v>
      </c>
      <c r="D332" s="17" t="s">
        <v>770</v>
      </c>
      <c r="E332" s="16" t="s">
        <v>774</v>
      </c>
      <c r="F332" s="17" t="s">
        <v>775</v>
      </c>
      <c r="G332" s="16">
        <v>16</v>
      </c>
      <c r="H332" s="18">
        <v>11</v>
      </c>
    </row>
    <row r="333" spans="1:8" x14ac:dyDescent="0.3">
      <c r="A333" s="19" t="s">
        <v>658</v>
      </c>
      <c r="B333" s="17" t="s">
        <v>659</v>
      </c>
      <c r="C333" s="16" t="s">
        <v>776</v>
      </c>
      <c r="D333" s="17" t="s">
        <v>777</v>
      </c>
      <c r="E333" s="16" t="s">
        <v>778</v>
      </c>
      <c r="F333" s="17" t="s">
        <v>777</v>
      </c>
      <c r="G333" s="16">
        <v>13</v>
      </c>
      <c r="H333" s="18">
        <v>18</v>
      </c>
    </row>
    <row r="334" spans="1:8" x14ac:dyDescent="0.3">
      <c r="A334" s="19" t="s">
        <v>658</v>
      </c>
      <c r="B334" s="17" t="s">
        <v>659</v>
      </c>
      <c r="C334" s="16" t="s">
        <v>779</v>
      </c>
      <c r="D334" s="17" t="s">
        <v>780</v>
      </c>
      <c r="E334" s="16" t="s">
        <v>781</v>
      </c>
      <c r="F334" s="17" t="s">
        <v>780</v>
      </c>
      <c r="G334" s="16">
        <v>22</v>
      </c>
      <c r="H334" s="18">
        <v>3</v>
      </c>
    </row>
    <row r="335" spans="1:8" ht="15" thickBot="1" x14ac:dyDescent="0.35">
      <c r="A335" s="20" t="s">
        <v>658</v>
      </c>
      <c r="B335" s="21" t="s">
        <v>659</v>
      </c>
      <c r="C335" s="22" t="s">
        <v>779</v>
      </c>
      <c r="D335" s="21" t="s">
        <v>780</v>
      </c>
      <c r="E335" s="22" t="s">
        <v>782</v>
      </c>
      <c r="F335" s="21" t="s">
        <v>783</v>
      </c>
      <c r="G335" s="22">
        <v>20</v>
      </c>
      <c r="H335" s="23">
        <v>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Y339"/>
  <sheetViews>
    <sheetView topLeftCell="AU310" workbookViewId="0">
      <selection activeCell="BA339" sqref="BA339"/>
    </sheetView>
  </sheetViews>
  <sheetFormatPr defaultRowHeight="14.4" x14ac:dyDescent="0.3"/>
  <cols>
    <col min="1" max="1" width="6.6640625" style="2" customWidth="1"/>
    <col min="2" max="2" width="10.6640625" style="2" customWidth="1"/>
    <col min="3" max="19" width="9" style="111" bestFit="1" customWidth="1"/>
    <col min="20" max="20" width="10.109375" style="111" bestFit="1" customWidth="1"/>
    <col min="21" max="23" width="9" style="111" bestFit="1" customWidth="1"/>
    <col min="24" max="24" width="10.109375" style="111" bestFit="1" customWidth="1"/>
    <col min="25" max="29" width="9" style="111" bestFit="1" customWidth="1"/>
    <col min="30" max="31" width="9" style="111" customWidth="1"/>
    <col min="32" max="39" width="9" style="111" bestFit="1" customWidth="1"/>
    <col min="40" max="41" width="9" style="111" customWidth="1"/>
    <col min="42" max="48" width="9" style="111" bestFit="1" customWidth="1"/>
    <col min="49" max="50" width="9" style="111" customWidth="1"/>
    <col min="51" max="51" width="9.109375" style="364" customWidth="1"/>
  </cols>
  <sheetData>
    <row r="1" spans="1:51" ht="15" thickBot="1" x14ac:dyDescent="0.35"/>
    <row r="2" spans="1:51" ht="61.8" thickBot="1" x14ac:dyDescent="0.35">
      <c r="A2" s="4" t="s">
        <v>2</v>
      </c>
      <c r="B2" s="5" t="s">
        <v>6</v>
      </c>
      <c r="C2" s="112" t="s">
        <v>944</v>
      </c>
      <c r="D2" s="113" t="s">
        <v>897</v>
      </c>
      <c r="E2" s="113" t="s">
        <v>898</v>
      </c>
      <c r="F2" s="113" t="s">
        <v>899</v>
      </c>
      <c r="G2" s="113" t="s">
        <v>900</v>
      </c>
      <c r="H2" s="113" t="s">
        <v>901</v>
      </c>
      <c r="I2" s="113" t="s">
        <v>902</v>
      </c>
      <c r="J2" s="113" t="s">
        <v>903</v>
      </c>
      <c r="K2" s="113" t="s">
        <v>904</v>
      </c>
      <c r="L2" s="113" t="s">
        <v>905</v>
      </c>
      <c r="M2" s="113" t="s">
        <v>945</v>
      </c>
      <c r="N2" s="113" t="s">
        <v>906</v>
      </c>
      <c r="O2" s="113" t="s">
        <v>907</v>
      </c>
      <c r="P2" s="113" t="s">
        <v>908</v>
      </c>
      <c r="Q2" s="113" t="s">
        <v>909</v>
      </c>
      <c r="R2" s="113" t="s">
        <v>910</v>
      </c>
      <c r="S2" s="113" t="s">
        <v>911</v>
      </c>
      <c r="T2" s="113" t="s">
        <v>946</v>
      </c>
      <c r="U2" s="113" t="s">
        <v>912</v>
      </c>
      <c r="V2" s="113" t="s">
        <v>913</v>
      </c>
      <c r="W2" s="113" t="s">
        <v>914</v>
      </c>
      <c r="X2" s="113" t="s">
        <v>915</v>
      </c>
      <c r="Y2" s="113" t="s">
        <v>916</v>
      </c>
      <c r="Z2" s="113" t="s">
        <v>917</v>
      </c>
      <c r="AA2" s="113" t="s">
        <v>918</v>
      </c>
      <c r="AB2" s="113" t="s">
        <v>919</v>
      </c>
      <c r="AC2" s="113" t="s">
        <v>920</v>
      </c>
      <c r="AD2" s="113" t="s">
        <v>824</v>
      </c>
      <c r="AE2" s="113" t="s">
        <v>921</v>
      </c>
      <c r="AF2" s="113" t="s">
        <v>947</v>
      </c>
      <c r="AG2" s="113" t="s">
        <v>922</v>
      </c>
      <c r="AH2" s="113" t="s">
        <v>923</v>
      </c>
      <c r="AI2" s="113" t="s">
        <v>924</v>
      </c>
      <c r="AJ2" s="113" t="s">
        <v>925</v>
      </c>
      <c r="AK2" s="113" t="s">
        <v>926</v>
      </c>
      <c r="AL2" s="113" t="s">
        <v>927</v>
      </c>
      <c r="AM2" s="113" t="s">
        <v>928</v>
      </c>
      <c r="AN2" s="113" t="s">
        <v>929</v>
      </c>
      <c r="AO2" s="113" t="s">
        <v>930</v>
      </c>
      <c r="AP2" s="113" t="s">
        <v>948</v>
      </c>
      <c r="AQ2" s="113" t="s">
        <v>931</v>
      </c>
      <c r="AR2" s="113" t="s">
        <v>932</v>
      </c>
      <c r="AS2" s="113" t="s">
        <v>933</v>
      </c>
      <c r="AT2" s="113" t="s">
        <v>934</v>
      </c>
      <c r="AU2" s="113" t="s">
        <v>935</v>
      </c>
      <c r="AV2" s="113" t="s">
        <v>936</v>
      </c>
      <c r="AW2" s="113" t="s">
        <v>825</v>
      </c>
      <c r="AX2" s="113" t="s">
        <v>937</v>
      </c>
      <c r="AY2" s="114" t="s">
        <v>938</v>
      </c>
    </row>
    <row r="3" spans="1:51" x14ac:dyDescent="0.3">
      <c r="A3" s="8"/>
      <c r="B3" s="8"/>
      <c r="C3" s="115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7"/>
    </row>
    <row r="4" spans="1:51" ht="19.2" x14ac:dyDescent="0.3">
      <c r="A4" s="11" t="s">
        <v>12</v>
      </c>
      <c r="B4" s="11" t="s">
        <v>12</v>
      </c>
      <c r="C4" s="118" t="s">
        <v>809</v>
      </c>
      <c r="D4" s="119" t="s">
        <v>809</v>
      </c>
      <c r="E4" s="119" t="s">
        <v>809</v>
      </c>
      <c r="F4" s="119" t="s">
        <v>809</v>
      </c>
      <c r="G4" s="119" t="s">
        <v>809</v>
      </c>
      <c r="H4" s="119" t="s">
        <v>809</v>
      </c>
      <c r="I4" s="119" t="s">
        <v>809</v>
      </c>
      <c r="J4" s="119" t="s">
        <v>809</v>
      </c>
      <c r="K4" s="119" t="s">
        <v>809</v>
      </c>
      <c r="L4" s="119" t="s">
        <v>809</v>
      </c>
      <c r="M4" s="119" t="s">
        <v>809</v>
      </c>
      <c r="N4" s="119" t="s">
        <v>809</v>
      </c>
      <c r="O4" s="119" t="s">
        <v>809</v>
      </c>
      <c r="P4" s="119" t="s">
        <v>809</v>
      </c>
      <c r="Q4" s="119" t="s">
        <v>809</v>
      </c>
      <c r="R4" s="119" t="s">
        <v>809</v>
      </c>
      <c r="S4" s="119" t="s">
        <v>809</v>
      </c>
      <c r="T4" s="119" t="s">
        <v>809</v>
      </c>
      <c r="U4" s="119" t="s">
        <v>809</v>
      </c>
      <c r="V4" s="119" t="s">
        <v>809</v>
      </c>
      <c r="W4" s="119" t="s">
        <v>809</v>
      </c>
      <c r="X4" s="119" t="s">
        <v>809</v>
      </c>
      <c r="Y4" s="119" t="s">
        <v>809</v>
      </c>
      <c r="Z4" s="119" t="s">
        <v>809</v>
      </c>
      <c r="AA4" s="119" t="s">
        <v>809</v>
      </c>
      <c r="AB4" s="119" t="s">
        <v>809</v>
      </c>
      <c r="AC4" s="119" t="s">
        <v>809</v>
      </c>
      <c r="AD4" s="119" t="s">
        <v>809</v>
      </c>
      <c r="AE4" s="119" t="s">
        <v>809</v>
      </c>
      <c r="AF4" s="119" t="s">
        <v>809</v>
      </c>
      <c r="AG4" s="119" t="s">
        <v>809</v>
      </c>
      <c r="AH4" s="119" t="s">
        <v>809</v>
      </c>
      <c r="AI4" s="119" t="s">
        <v>809</v>
      </c>
      <c r="AJ4" s="119" t="s">
        <v>809</v>
      </c>
      <c r="AK4" s="119" t="s">
        <v>809</v>
      </c>
      <c r="AL4" s="119" t="s">
        <v>809</v>
      </c>
      <c r="AM4" s="119" t="s">
        <v>809</v>
      </c>
      <c r="AN4" s="119" t="s">
        <v>809</v>
      </c>
      <c r="AO4" s="119" t="s">
        <v>809</v>
      </c>
      <c r="AP4" s="119" t="s">
        <v>809</v>
      </c>
      <c r="AQ4" s="119" t="s">
        <v>809</v>
      </c>
      <c r="AR4" s="119" t="s">
        <v>809</v>
      </c>
      <c r="AS4" s="119" t="s">
        <v>809</v>
      </c>
      <c r="AT4" s="119" t="s">
        <v>809</v>
      </c>
      <c r="AU4" s="119" t="s">
        <v>809</v>
      </c>
      <c r="AV4" s="119" t="s">
        <v>809</v>
      </c>
      <c r="AW4" s="119" t="s">
        <v>809</v>
      </c>
      <c r="AX4" s="119" t="s">
        <v>809</v>
      </c>
      <c r="AY4" s="120" t="s">
        <v>809</v>
      </c>
    </row>
    <row r="5" spans="1:51" ht="39" thickBot="1" x14ac:dyDescent="0.35">
      <c r="A5" s="14" t="s">
        <v>14</v>
      </c>
      <c r="B5" s="14" t="s">
        <v>14</v>
      </c>
      <c r="C5" s="121" t="s">
        <v>939</v>
      </c>
      <c r="D5" s="122" t="s">
        <v>939</v>
      </c>
      <c r="E5" s="122" t="s">
        <v>939</v>
      </c>
      <c r="F5" s="122" t="s">
        <v>939</v>
      </c>
      <c r="G5" s="122" t="s">
        <v>939</v>
      </c>
      <c r="H5" s="122" t="s">
        <v>939</v>
      </c>
      <c r="I5" s="122" t="s">
        <v>939</v>
      </c>
      <c r="J5" s="122" t="s">
        <v>939</v>
      </c>
      <c r="K5" s="122" t="s">
        <v>939</v>
      </c>
      <c r="L5" s="122" t="s">
        <v>939</v>
      </c>
      <c r="M5" s="122" t="s">
        <v>940</v>
      </c>
      <c r="N5" s="122" t="s">
        <v>940</v>
      </c>
      <c r="O5" s="122" t="s">
        <v>940</v>
      </c>
      <c r="P5" s="122" t="s">
        <v>940</v>
      </c>
      <c r="Q5" s="122" t="s">
        <v>940</v>
      </c>
      <c r="R5" s="122" t="s">
        <v>940</v>
      </c>
      <c r="S5" s="122" t="s">
        <v>940</v>
      </c>
      <c r="T5" s="122" t="s">
        <v>941</v>
      </c>
      <c r="U5" s="122" t="s">
        <v>941</v>
      </c>
      <c r="V5" s="122" t="s">
        <v>941</v>
      </c>
      <c r="W5" s="122" t="s">
        <v>941</v>
      </c>
      <c r="X5" s="122" t="s">
        <v>941</v>
      </c>
      <c r="Y5" s="122" t="s">
        <v>941</v>
      </c>
      <c r="Z5" s="122" t="s">
        <v>941</v>
      </c>
      <c r="AA5" s="122" t="s">
        <v>815</v>
      </c>
      <c r="AB5" s="122" t="s">
        <v>815</v>
      </c>
      <c r="AC5" s="122" t="s">
        <v>815</v>
      </c>
      <c r="AD5" s="122" t="s">
        <v>815</v>
      </c>
      <c r="AE5" s="122" t="s">
        <v>815</v>
      </c>
      <c r="AF5" s="122" t="s">
        <v>942</v>
      </c>
      <c r="AG5" s="122" t="s">
        <v>942</v>
      </c>
      <c r="AH5" s="122" t="s">
        <v>942</v>
      </c>
      <c r="AI5" s="122" t="s">
        <v>942</v>
      </c>
      <c r="AJ5" s="122" t="s">
        <v>942</v>
      </c>
      <c r="AK5" s="122" t="s">
        <v>942</v>
      </c>
      <c r="AL5" s="122" t="s">
        <v>942</v>
      </c>
      <c r="AM5" s="122" t="s">
        <v>942</v>
      </c>
      <c r="AN5" s="122" t="s">
        <v>833</v>
      </c>
      <c r="AO5" s="122" t="s">
        <v>833</v>
      </c>
      <c r="AP5" s="122" t="s">
        <v>943</v>
      </c>
      <c r="AQ5" s="122" t="s">
        <v>943</v>
      </c>
      <c r="AR5" s="122" t="s">
        <v>943</v>
      </c>
      <c r="AS5" s="122" t="s">
        <v>943</v>
      </c>
      <c r="AT5" s="122" t="s">
        <v>943</v>
      </c>
      <c r="AU5" s="122" t="s">
        <v>943</v>
      </c>
      <c r="AV5" s="122" t="s">
        <v>943</v>
      </c>
      <c r="AW5" s="122" t="s">
        <v>833</v>
      </c>
      <c r="AX5" s="122" t="s">
        <v>833</v>
      </c>
      <c r="AY5" s="123" t="s">
        <v>833</v>
      </c>
    </row>
    <row r="6" spans="1:51" x14ac:dyDescent="0.3">
      <c r="A6" s="16" t="s">
        <v>17</v>
      </c>
      <c r="B6" s="16" t="s">
        <v>21</v>
      </c>
      <c r="C6" s="133">
        <v>52591</v>
      </c>
      <c r="D6" s="365">
        <v>6.0391321709037671</v>
      </c>
      <c r="E6" s="127">
        <v>2715</v>
      </c>
      <c r="F6" s="127">
        <v>7169</v>
      </c>
      <c r="G6" s="127">
        <v>6469</v>
      </c>
      <c r="H6" s="127">
        <v>16707</v>
      </c>
      <c r="I6" s="127">
        <v>18634</v>
      </c>
      <c r="J6" s="127">
        <v>282</v>
      </c>
      <c r="K6" s="127">
        <v>125</v>
      </c>
      <c r="L6" s="127">
        <v>490</v>
      </c>
      <c r="M6" s="129">
        <v>52591</v>
      </c>
      <c r="N6" s="129">
        <v>35343</v>
      </c>
      <c r="O6" s="129">
        <v>10161</v>
      </c>
      <c r="P6" s="129">
        <v>1905</v>
      </c>
      <c r="Q6" s="129">
        <v>4464</v>
      </c>
      <c r="R6" s="131">
        <v>458</v>
      </c>
      <c r="S6" s="131">
        <v>260</v>
      </c>
      <c r="T6" s="129">
        <v>52591</v>
      </c>
      <c r="U6" s="129">
        <v>5698</v>
      </c>
      <c r="V6" s="131">
        <v>182</v>
      </c>
      <c r="W6" s="131">
        <v>68</v>
      </c>
      <c r="X6" s="129">
        <v>46252</v>
      </c>
      <c r="Y6" s="131">
        <v>248</v>
      </c>
      <c r="Z6" s="131">
        <v>143</v>
      </c>
      <c r="AA6" s="129">
        <v>31737.867695993613</v>
      </c>
      <c r="AB6" s="126">
        <v>0.87946606833868912</v>
      </c>
      <c r="AC6" s="126">
        <v>4.7156357551672336E-3</v>
      </c>
      <c r="AD6" s="366">
        <v>0.11309919948280124</v>
      </c>
      <c r="AE6" s="126">
        <v>0.88690080051719877</v>
      </c>
      <c r="AF6" s="129">
        <v>52591</v>
      </c>
      <c r="AG6" s="131">
        <v>236</v>
      </c>
      <c r="AH6" s="129">
        <v>32761</v>
      </c>
      <c r="AI6" s="131">
        <v>27</v>
      </c>
      <c r="AJ6" s="129">
        <v>5109</v>
      </c>
      <c r="AK6" s="131">
        <v>133</v>
      </c>
      <c r="AL6" s="129">
        <v>14123</v>
      </c>
      <c r="AM6" s="131">
        <v>202</v>
      </c>
      <c r="AN6" s="126">
        <v>0.72508604133787147</v>
      </c>
      <c r="AO6" s="126">
        <v>0.27491395866212853</v>
      </c>
      <c r="AP6" s="127">
        <v>52591</v>
      </c>
      <c r="AQ6" s="127">
        <v>9382</v>
      </c>
      <c r="AR6" s="127">
        <v>4712</v>
      </c>
      <c r="AS6" s="127">
        <v>19013</v>
      </c>
      <c r="AT6" s="126">
        <v>0.36152573634272023</v>
      </c>
      <c r="AU6" s="127">
        <v>19016</v>
      </c>
      <c r="AV6" s="127">
        <v>468</v>
      </c>
      <c r="AW6" s="126">
        <v>0.26799262231180238</v>
      </c>
      <c r="AX6" s="126">
        <v>0.3615827803236295</v>
      </c>
      <c r="AY6" s="130">
        <v>0.58090737958966365</v>
      </c>
    </row>
    <row r="7" spans="1:51" x14ac:dyDescent="0.3">
      <c r="A7" s="16" t="s">
        <v>17</v>
      </c>
      <c r="B7" s="16" t="s">
        <v>22</v>
      </c>
      <c r="C7" s="133">
        <v>22860</v>
      </c>
      <c r="D7" s="365">
        <v>5.4918635170603674</v>
      </c>
      <c r="E7" s="127">
        <v>340</v>
      </c>
      <c r="F7" s="127">
        <v>1584</v>
      </c>
      <c r="G7" s="127">
        <v>2022</v>
      </c>
      <c r="H7" s="127">
        <v>4415</v>
      </c>
      <c r="I7" s="127">
        <v>13977</v>
      </c>
      <c r="J7" s="127">
        <v>216</v>
      </c>
      <c r="K7" s="127">
        <v>149</v>
      </c>
      <c r="L7" s="127">
        <v>157</v>
      </c>
      <c r="M7" s="129">
        <v>22860</v>
      </c>
      <c r="N7" s="129">
        <v>19706</v>
      </c>
      <c r="O7" s="129">
        <v>1299</v>
      </c>
      <c r="P7" s="131">
        <v>703</v>
      </c>
      <c r="Q7" s="131">
        <v>405</v>
      </c>
      <c r="R7" s="131">
        <v>588</v>
      </c>
      <c r="S7" s="131">
        <v>159</v>
      </c>
      <c r="T7" s="129">
        <v>22860</v>
      </c>
      <c r="U7" s="129">
        <v>6929</v>
      </c>
      <c r="V7" s="131">
        <v>74</v>
      </c>
      <c r="W7" s="131">
        <v>11</v>
      </c>
      <c r="X7" s="129">
        <v>14530</v>
      </c>
      <c r="Y7" s="131">
        <v>293</v>
      </c>
      <c r="Z7" s="131">
        <v>1023</v>
      </c>
      <c r="AA7" s="129">
        <v>36377.307130358706</v>
      </c>
      <c r="AB7" s="126">
        <v>0.6356080489938758</v>
      </c>
      <c r="AC7" s="126">
        <v>1.2817147856517936E-2</v>
      </c>
      <c r="AD7" s="366">
        <v>0.3068241469816273</v>
      </c>
      <c r="AE7" s="366">
        <v>0.6931758530183727</v>
      </c>
      <c r="AF7" s="129">
        <v>22860</v>
      </c>
      <c r="AG7" s="131">
        <v>194</v>
      </c>
      <c r="AH7" s="129">
        <v>16932</v>
      </c>
      <c r="AI7" s="131">
        <v>31</v>
      </c>
      <c r="AJ7" s="129">
        <v>2054</v>
      </c>
      <c r="AK7" s="131">
        <v>48</v>
      </c>
      <c r="AL7" s="129">
        <v>3332</v>
      </c>
      <c r="AM7" s="131">
        <v>269</v>
      </c>
      <c r="AN7" s="126">
        <v>0.84037620297462812</v>
      </c>
      <c r="AO7" s="126">
        <v>0.15962379702537188</v>
      </c>
      <c r="AP7" s="127">
        <v>22860</v>
      </c>
      <c r="AQ7" s="127">
        <v>9637</v>
      </c>
      <c r="AR7" s="127">
        <v>4144</v>
      </c>
      <c r="AS7" s="127">
        <v>4823</v>
      </c>
      <c r="AT7" s="126">
        <v>0.21097987751531058</v>
      </c>
      <c r="AU7" s="127">
        <v>3806</v>
      </c>
      <c r="AV7" s="127">
        <v>450</v>
      </c>
      <c r="AW7" s="126">
        <v>0.60284339457567804</v>
      </c>
      <c r="AX7" s="126">
        <v>0.16649168853893262</v>
      </c>
      <c r="AY7" s="130">
        <v>0.42639982502187229</v>
      </c>
    </row>
    <row r="8" spans="1:51" x14ac:dyDescent="0.3">
      <c r="A8" s="19" t="s">
        <v>17</v>
      </c>
      <c r="B8" s="16" t="s">
        <v>24</v>
      </c>
      <c r="C8" s="133">
        <v>285</v>
      </c>
      <c r="D8" s="365">
        <v>6.0771929824561406</v>
      </c>
      <c r="E8" s="127">
        <v>3</v>
      </c>
      <c r="F8" s="127">
        <v>0</v>
      </c>
      <c r="G8" s="127">
        <v>4</v>
      </c>
      <c r="H8" s="127">
        <v>15</v>
      </c>
      <c r="I8" s="127">
        <v>258</v>
      </c>
      <c r="J8" s="127">
        <v>4</v>
      </c>
      <c r="K8" s="127">
        <v>1</v>
      </c>
      <c r="L8" s="127">
        <v>0</v>
      </c>
      <c r="M8" s="131">
        <v>285</v>
      </c>
      <c r="N8" s="131">
        <v>275</v>
      </c>
      <c r="O8" s="131">
        <v>2</v>
      </c>
      <c r="P8" s="131">
        <v>1</v>
      </c>
      <c r="Q8" s="131">
        <v>7</v>
      </c>
      <c r="R8" s="131">
        <v>0</v>
      </c>
      <c r="S8" s="131">
        <v>0</v>
      </c>
      <c r="T8" s="131">
        <v>285</v>
      </c>
      <c r="U8" s="131">
        <v>243</v>
      </c>
      <c r="V8" s="131">
        <v>0</v>
      </c>
      <c r="W8" s="131">
        <v>0</v>
      </c>
      <c r="X8" s="131">
        <v>37</v>
      </c>
      <c r="Y8" s="131">
        <v>1</v>
      </c>
      <c r="Z8" s="131">
        <v>4</v>
      </c>
      <c r="AA8" s="129">
        <v>1210.7368421052633</v>
      </c>
      <c r="AB8" s="126">
        <v>0.12982456140350876</v>
      </c>
      <c r="AC8" s="126">
        <v>3.5087719298245615E-3</v>
      </c>
      <c r="AD8" s="366">
        <v>0.85263157894736841</v>
      </c>
      <c r="AE8" s="366">
        <v>0.14736842105263159</v>
      </c>
      <c r="AF8" s="131">
        <v>285</v>
      </c>
      <c r="AG8" s="131">
        <v>1</v>
      </c>
      <c r="AH8" s="131">
        <v>274</v>
      </c>
      <c r="AI8" s="131">
        <v>0</v>
      </c>
      <c r="AJ8" s="131">
        <v>7</v>
      </c>
      <c r="AK8" s="131">
        <v>0</v>
      </c>
      <c r="AL8" s="131">
        <v>3</v>
      </c>
      <c r="AM8" s="131">
        <v>0</v>
      </c>
      <c r="AN8" s="126">
        <v>0.98947368421052628</v>
      </c>
      <c r="AO8" s="126">
        <v>1.0526315789473717E-2</v>
      </c>
      <c r="AP8" s="127">
        <v>285</v>
      </c>
      <c r="AQ8" s="127">
        <v>252</v>
      </c>
      <c r="AR8" s="127">
        <v>8</v>
      </c>
      <c r="AS8" s="127">
        <v>12</v>
      </c>
      <c r="AT8" s="126">
        <v>4.2105263157894736E-2</v>
      </c>
      <c r="AU8" s="127">
        <v>13</v>
      </c>
      <c r="AV8" s="127">
        <v>0</v>
      </c>
      <c r="AW8" s="126">
        <v>0.91228070175438591</v>
      </c>
      <c r="AX8" s="126">
        <v>4.5614035087719301E-2</v>
      </c>
      <c r="AY8" s="130">
        <v>7.8947368421052655E-2</v>
      </c>
    </row>
    <row r="9" spans="1:51" x14ac:dyDescent="0.3">
      <c r="A9" s="19" t="s">
        <v>17</v>
      </c>
      <c r="B9" s="16" t="s">
        <v>26</v>
      </c>
      <c r="C9" s="133">
        <v>8528</v>
      </c>
      <c r="D9" s="365">
        <v>7.037875234521576</v>
      </c>
      <c r="E9" s="127">
        <v>317</v>
      </c>
      <c r="F9" s="127">
        <v>233</v>
      </c>
      <c r="G9" s="127">
        <v>395</v>
      </c>
      <c r="H9" s="127">
        <v>2725</v>
      </c>
      <c r="I9" s="127">
        <v>4618</v>
      </c>
      <c r="J9" s="127">
        <v>191</v>
      </c>
      <c r="K9" s="127">
        <v>34</v>
      </c>
      <c r="L9" s="127">
        <v>15</v>
      </c>
      <c r="M9" s="129">
        <v>8528</v>
      </c>
      <c r="N9" s="129">
        <v>7578</v>
      </c>
      <c r="O9" s="131">
        <v>403</v>
      </c>
      <c r="P9" s="131">
        <v>91</v>
      </c>
      <c r="Q9" s="131">
        <v>430</v>
      </c>
      <c r="R9" s="131">
        <v>19</v>
      </c>
      <c r="S9" s="131">
        <v>7</v>
      </c>
      <c r="T9" s="129">
        <v>8528</v>
      </c>
      <c r="U9" s="129">
        <v>3080</v>
      </c>
      <c r="V9" s="131">
        <v>29</v>
      </c>
      <c r="W9" s="131">
        <v>13</v>
      </c>
      <c r="X9" s="129">
        <v>4529</v>
      </c>
      <c r="Y9" s="131">
        <v>9</v>
      </c>
      <c r="Z9" s="131">
        <v>868</v>
      </c>
      <c r="AA9" s="129">
        <v>17783.786233583491</v>
      </c>
      <c r="AB9" s="126">
        <v>0.5310741088180112</v>
      </c>
      <c r="AC9" s="126">
        <v>1.0553470919324578E-3</v>
      </c>
      <c r="AD9" s="366">
        <v>0.36608818011257038</v>
      </c>
      <c r="AE9" s="366">
        <v>0.63391181988742962</v>
      </c>
      <c r="AF9" s="129">
        <v>8528</v>
      </c>
      <c r="AG9" s="131">
        <v>46</v>
      </c>
      <c r="AH9" s="129">
        <v>6390</v>
      </c>
      <c r="AI9" s="131">
        <v>7</v>
      </c>
      <c r="AJ9" s="131">
        <v>1173</v>
      </c>
      <c r="AK9" s="131">
        <v>16</v>
      </c>
      <c r="AL9" s="131">
        <v>817</v>
      </c>
      <c r="AM9" s="131">
        <v>79</v>
      </c>
      <c r="AN9" s="126">
        <v>0.89305816135084426</v>
      </c>
      <c r="AO9" s="126">
        <v>0.10694183864915574</v>
      </c>
      <c r="AP9" s="127">
        <v>8528</v>
      </c>
      <c r="AQ9" s="127">
        <v>3970</v>
      </c>
      <c r="AR9" s="127">
        <v>120</v>
      </c>
      <c r="AS9" s="127">
        <v>3604</v>
      </c>
      <c r="AT9" s="126">
        <v>0.42260787992495308</v>
      </c>
      <c r="AU9" s="127">
        <v>787</v>
      </c>
      <c r="AV9" s="127">
        <v>47</v>
      </c>
      <c r="AW9" s="126">
        <v>0.47959662288930582</v>
      </c>
      <c r="AX9" s="126">
        <v>9.2284240150093802E-2</v>
      </c>
      <c r="AY9" s="130">
        <v>0.37042682926829268</v>
      </c>
    </row>
    <row r="10" spans="1:51" x14ac:dyDescent="0.3">
      <c r="A10" s="19" t="s">
        <v>17</v>
      </c>
      <c r="B10" s="16" t="s">
        <v>28</v>
      </c>
      <c r="C10" s="133">
        <v>3306</v>
      </c>
      <c r="D10" s="365">
        <v>6.0614035087719298</v>
      </c>
      <c r="E10" s="127">
        <v>109</v>
      </c>
      <c r="F10" s="127">
        <v>63</v>
      </c>
      <c r="G10" s="127">
        <v>90</v>
      </c>
      <c r="H10" s="127">
        <v>2318</v>
      </c>
      <c r="I10" s="127">
        <v>708</v>
      </c>
      <c r="J10" s="127">
        <v>15</v>
      </c>
      <c r="K10" s="127">
        <v>1</v>
      </c>
      <c r="L10" s="127">
        <v>2</v>
      </c>
      <c r="M10" s="129">
        <v>3306</v>
      </c>
      <c r="N10" s="129">
        <v>3023</v>
      </c>
      <c r="O10" s="131">
        <v>163</v>
      </c>
      <c r="P10" s="131">
        <v>24</v>
      </c>
      <c r="Q10" s="131">
        <v>83</v>
      </c>
      <c r="R10" s="131">
        <v>12</v>
      </c>
      <c r="S10" s="131">
        <v>1</v>
      </c>
      <c r="T10" s="129">
        <v>3306</v>
      </c>
      <c r="U10" s="131">
        <v>578</v>
      </c>
      <c r="V10" s="131">
        <v>49</v>
      </c>
      <c r="W10" s="131">
        <v>7</v>
      </c>
      <c r="X10" s="131">
        <v>1366</v>
      </c>
      <c r="Y10" s="131">
        <v>1258</v>
      </c>
      <c r="Z10" s="131">
        <v>48</v>
      </c>
      <c r="AA10" s="129">
        <v>3635.6896551724135</v>
      </c>
      <c r="AB10" s="126">
        <v>0.41318814277071991</v>
      </c>
      <c r="AC10" s="126">
        <v>0.38052026618269813</v>
      </c>
      <c r="AD10" s="366">
        <v>0.19177253478523895</v>
      </c>
      <c r="AE10" s="366">
        <v>0.80822746521476108</v>
      </c>
      <c r="AF10" s="129">
        <v>3306</v>
      </c>
      <c r="AG10" s="131">
        <v>12</v>
      </c>
      <c r="AH10" s="131">
        <v>874</v>
      </c>
      <c r="AI10" s="131">
        <v>10</v>
      </c>
      <c r="AJ10" s="129">
        <v>2165</v>
      </c>
      <c r="AK10" s="131">
        <v>8</v>
      </c>
      <c r="AL10" s="131">
        <v>236</v>
      </c>
      <c r="AM10" s="131">
        <v>1</v>
      </c>
      <c r="AN10" s="126">
        <v>0.925892316999395</v>
      </c>
      <c r="AO10" s="126">
        <v>7.4107683000604996E-2</v>
      </c>
      <c r="AP10" s="127">
        <v>3306</v>
      </c>
      <c r="AQ10" s="127">
        <v>559</v>
      </c>
      <c r="AR10" s="127">
        <v>212</v>
      </c>
      <c r="AS10" s="127">
        <v>2079</v>
      </c>
      <c r="AT10" s="126">
        <v>0.62885662431941924</v>
      </c>
      <c r="AU10" s="127">
        <v>442</v>
      </c>
      <c r="AV10" s="127">
        <v>14</v>
      </c>
      <c r="AW10" s="126">
        <v>0.23321234119782214</v>
      </c>
      <c r="AX10" s="126">
        <v>0.1336963097398669</v>
      </c>
      <c r="AY10" s="130">
        <v>0.44116757410768304</v>
      </c>
    </row>
    <row r="11" spans="1:51" x14ac:dyDescent="0.3">
      <c r="A11" s="19" t="s">
        <v>17</v>
      </c>
      <c r="B11" s="16" t="s">
        <v>30</v>
      </c>
      <c r="C11" s="133">
        <v>1073</v>
      </c>
      <c r="D11" s="365">
        <v>6.0745573159366266</v>
      </c>
      <c r="E11" s="127">
        <v>2</v>
      </c>
      <c r="F11" s="127">
        <v>1</v>
      </c>
      <c r="G11" s="127">
        <v>1</v>
      </c>
      <c r="H11" s="127">
        <v>561</v>
      </c>
      <c r="I11" s="127">
        <v>481</v>
      </c>
      <c r="J11" s="127">
        <v>1</v>
      </c>
      <c r="K11" s="127">
        <v>0</v>
      </c>
      <c r="L11" s="127">
        <v>26</v>
      </c>
      <c r="M11" s="129">
        <v>1073</v>
      </c>
      <c r="N11" s="129">
        <v>1048</v>
      </c>
      <c r="O11" s="131">
        <v>3</v>
      </c>
      <c r="P11" s="131">
        <v>6</v>
      </c>
      <c r="Q11" s="131">
        <v>7</v>
      </c>
      <c r="R11" s="131">
        <v>7</v>
      </c>
      <c r="S11" s="131">
        <v>2</v>
      </c>
      <c r="T11" s="129">
        <v>1073</v>
      </c>
      <c r="U11" s="131">
        <v>494</v>
      </c>
      <c r="V11" s="131">
        <v>71</v>
      </c>
      <c r="W11" s="131">
        <v>81</v>
      </c>
      <c r="X11" s="131">
        <v>319</v>
      </c>
      <c r="Y11" s="131">
        <v>76</v>
      </c>
      <c r="Z11" s="131">
        <v>32</v>
      </c>
      <c r="AA11" s="129">
        <v>3422.1202236719478</v>
      </c>
      <c r="AB11" s="126">
        <v>0.29729729729729731</v>
      </c>
      <c r="AC11" s="126">
        <v>7.0829450139794969E-2</v>
      </c>
      <c r="AD11" s="366">
        <v>0.60205032618825727</v>
      </c>
      <c r="AE11" s="366">
        <v>0.39794967381174273</v>
      </c>
      <c r="AF11" s="129">
        <v>1073</v>
      </c>
      <c r="AG11" s="131">
        <v>3</v>
      </c>
      <c r="AH11" s="131">
        <v>545</v>
      </c>
      <c r="AI11" s="131">
        <v>2</v>
      </c>
      <c r="AJ11" s="131">
        <v>516</v>
      </c>
      <c r="AK11" s="131">
        <v>3</v>
      </c>
      <c r="AL11" s="131">
        <v>2</v>
      </c>
      <c r="AM11" s="131">
        <v>2</v>
      </c>
      <c r="AN11" s="126">
        <v>0.99347623485554515</v>
      </c>
      <c r="AO11" s="126">
        <v>6.5237651444548517E-3</v>
      </c>
      <c r="AP11" s="127">
        <v>1073</v>
      </c>
      <c r="AQ11" s="127">
        <v>562</v>
      </c>
      <c r="AR11" s="127">
        <v>10</v>
      </c>
      <c r="AS11" s="127">
        <v>482</v>
      </c>
      <c r="AT11" s="126">
        <v>0.44920782851817337</v>
      </c>
      <c r="AU11" s="127">
        <v>10</v>
      </c>
      <c r="AV11" s="127">
        <v>9</v>
      </c>
      <c r="AW11" s="126">
        <v>0.53308480894687793</v>
      </c>
      <c r="AX11" s="126">
        <v>9.3196644920782844E-3</v>
      </c>
      <c r="AY11" s="130">
        <v>0.20223671947809879</v>
      </c>
    </row>
    <row r="12" spans="1:51" x14ac:dyDescent="0.3">
      <c r="A12" s="19" t="s">
        <v>17</v>
      </c>
      <c r="B12" s="16" t="s">
        <v>34</v>
      </c>
      <c r="C12" s="133">
        <v>39622</v>
      </c>
      <c r="D12" s="365">
        <v>5.2822169501791931</v>
      </c>
      <c r="E12" s="127">
        <v>842</v>
      </c>
      <c r="F12" s="127">
        <v>2460</v>
      </c>
      <c r="G12" s="127">
        <v>2645</v>
      </c>
      <c r="H12" s="127">
        <v>18143</v>
      </c>
      <c r="I12" s="127">
        <v>14978</v>
      </c>
      <c r="J12" s="127">
        <v>299</v>
      </c>
      <c r="K12" s="127">
        <v>78</v>
      </c>
      <c r="L12" s="127">
        <v>177</v>
      </c>
      <c r="M12" s="129">
        <v>39622</v>
      </c>
      <c r="N12" s="129">
        <v>35525</v>
      </c>
      <c r="O12" s="129">
        <v>1685</v>
      </c>
      <c r="P12" s="131">
        <v>900</v>
      </c>
      <c r="Q12" s="131">
        <v>1330</v>
      </c>
      <c r="R12" s="131">
        <v>101</v>
      </c>
      <c r="S12" s="131">
        <v>81</v>
      </c>
      <c r="T12" s="129">
        <v>39622</v>
      </c>
      <c r="U12" s="129">
        <v>9740</v>
      </c>
      <c r="V12" s="131">
        <v>60</v>
      </c>
      <c r="W12" s="131">
        <v>33</v>
      </c>
      <c r="X12" s="129">
        <v>29292</v>
      </c>
      <c r="Y12" s="131">
        <v>136</v>
      </c>
      <c r="Z12" s="131">
        <v>361</v>
      </c>
      <c r="AA12" s="129">
        <v>48266.150118620964</v>
      </c>
      <c r="AB12" s="126">
        <v>0.73928625511079704</v>
      </c>
      <c r="AC12" s="126">
        <v>3.4324365251627883E-3</v>
      </c>
      <c r="AD12" s="366">
        <v>0.2481702084700419</v>
      </c>
      <c r="AE12" s="366">
        <v>0.7518297915299581</v>
      </c>
      <c r="AF12" s="129">
        <v>39622</v>
      </c>
      <c r="AG12" s="131">
        <v>151</v>
      </c>
      <c r="AH12" s="129">
        <v>25790</v>
      </c>
      <c r="AI12" s="131">
        <v>35</v>
      </c>
      <c r="AJ12" s="129">
        <v>8652</v>
      </c>
      <c r="AK12" s="131">
        <v>48</v>
      </c>
      <c r="AL12" s="129">
        <v>4829</v>
      </c>
      <c r="AM12" s="131">
        <v>117</v>
      </c>
      <c r="AN12" s="126">
        <v>0.87395891171571349</v>
      </c>
      <c r="AO12" s="126">
        <v>0.12604108828428651</v>
      </c>
      <c r="AP12" s="127">
        <v>39622</v>
      </c>
      <c r="AQ12" s="127">
        <v>7412</v>
      </c>
      <c r="AR12" s="127">
        <v>1138</v>
      </c>
      <c r="AS12" s="127">
        <v>26310</v>
      </c>
      <c r="AT12" s="126">
        <v>0.66402503659583056</v>
      </c>
      <c r="AU12" s="127">
        <v>4541</v>
      </c>
      <c r="AV12" s="127">
        <v>221</v>
      </c>
      <c r="AW12" s="126">
        <v>0.21578920801574883</v>
      </c>
      <c r="AX12" s="126">
        <v>0.11460804603503104</v>
      </c>
      <c r="AY12" s="130">
        <v>0.4389354399071223</v>
      </c>
    </row>
    <row r="13" spans="1:51" x14ac:dyDescent="0.3">
      <c r="A13" s="19" t="s">
        <v>17</v>
      </c>
      <c r="B13" s="16" t="s">
        <v>35</v>
      </c>
      <c r="C13" s="133">
        <v>24898</v>
      </c>
      <c r="D13" s="365">
        <v>5.3260502851634666</v>
      </c>
      <c r="E13" s="127">
        <v>686</v>
      </c>
      <c r="F13" s="127">
        <v>1675</v>
      </c>
      <c r="G13" s="127">
        <v>1743</v>
      </c>
      <c r="H13" s="127">
        <v>10308</v>
      </c>
      <c r="I13" s="127">
        <v>10234</v>
      </c>
      <c r="J13" s="127">
        <v>107</v>
      </c>
      <c r="K13" s="127">
        <v>37</v>
      </c>
      <c r="L13" s="127">
        <v>108</v>
      </c>
      <c r="M13" s="129">
        <v>24898</v>
      </c>
      <c r="N13" s="129">
        <v>22110</v>
      </c>
      <c r="O13" s="129">
        <v>1021</v>
      </c>
      <c r="P13" s="131">
        <v>429</v>
      </c>
      <c r="Q13" s="129">
        <v>1216</v>
      </c>
      <c r="R13" s="131">
        <v>71</v>
      </c>
      <c r="S13" s="131">
        <v>51</v>
      </c>
      <c r="T13" s="129">
        <v>24898</v>
      </c>
      <c r="U13" s="129">
        <v>8324</v>
      </c>
      <c r="V13" s="131">
        <v>28</v>
      </c>
      <c r="W13" s="131">
        <v>14</v>
      </c>
      <c r="X13" s="129">
        <v>16398</v>
      </c>
      <c r="Y13" s="131">
        <v>65</v>
      </c>
      <c r="Z13" s="131">
        <v>69</v>
      </c>
      <c r="AA13" s="129">
        <v>42533.209093099846</v>
      </c>
      <c r="AB13" s="126">
        <v>0.65860711703751307</v>
      </c>
      <c r="AC13" s="126">
        <v>2.6106514579484295E-3</v>
      </c>
      <c r="AD13" s="366">
        <v>0.33601092457225479</v>
      </c>
      <c r="AE13" s="366">
        <v>0.66398907542774521</v>
      </c>
      <c r="AF13" s="129">
        <v>24898</v>
      </c>
      <c r="AG13" s="131">
        <v>107</v>
      </c>
      <c r="AH13" s="129">
        <v>17809</v>
      </c>
      <c r="AI13" s="131">
        <v>7</v>
      </c>
      <c r="AJ13" s="129">
        <v>3606</v>
      </c>
      <c r="AK13" s="131">
        <v>33</v>
      </c>
      <c r="AL13" s="129">
        <v>3322</v>
      </c>
      <c r="AM13" s="131">
        <v>14</v>
      </c>
      <c r="AN13" s="126">
        <v>0.86468792674110373</v>
      </c>
      <c r="AO13" s="126">
        <v>0.13531207325889627</v>
      </c>
      <c r="AP13" s="127">
        <v>24898</v>
      </c>
      <c r="AQ13" s="127">
        <v>8900</v>
      </c>
      <c r="AR13" s="127">
        <v>494</v>
      </c>
      <c r="AS13" s="127">
        <v>12910</v>
      </c>
      <c r="AT13" s="126">
        <v>0.5185155434171419</v>
      </c>
      <c r="AU13" s="127">
        <v>2460</v>
      </c>
      <c r="AV13" s="127">
        <v>134</v>
      </c>
      <c r="AW13" s="126">
        <v>0.37729938147642383</v>
      </c>
      <c r="AX13" s="126">
        <v>9.8803116716202108E-2</v>
      </c>
      <c r="AY13" s="130">
        <v>0.39965057434332074</v>
      </c>
    </row>
    <row r="14" spans="1:51" x14ac:dyDescent="0.3">
      <c r="A14" s="19" t="s">
        <v>17</v>
      </c>
      <c r="B14" s="16" t="s">
        <v>37</v>
      </c>
      <c r="C14" s="133">
        <v>36632</v>
      </c>
      <c r="D14" s="365">
        <v>9.0551430443328229</v>
      </c>
      <c r="E14" s="127">
        <v>207</v>
      </c>
      <c r="F14" s="127">
        <v>501</v>
      </c>
      <c r="G14" s="127">
        <v>1339</v>
      </c>
      <c r="H14" s="127">
        <v>19486</v>
      </c>
      <c r="I14" s="127">
        <v>13817</v>
      </c>
      <c r="J14" s="127">
        <v>461</v>
      </c>
      <c r="K14" s="127">
        <v>146</v>
      </c>
      <c r="L14" s="127">
        <v>675</v>
      </c>
      <c r="M14" s="129">
        <v>36632</v>
      </c>
      <c r="N14" s="129">
        <v>29972</v>
      </c>
      <c r="O14" s="129">
        <v>4550</v>
      </c>
      <c r="P14" s="131">
        <v>911</v>
      </c>
      <c r="Q14" s="131">
        <v>386</v>
      </c>
      <c r="R14" s="131">
        <v>525</v>
      </c>
      <c r="S14" s="131">
        <v>288</v>
      </c>
      <c r="T14" s="129">
        <v>36632</v>
      </c>
      <c r="U14" s="129">
        <v>6859</v>
      </c>
      <c r="V14" s="131">
        <v>35</v>
      </c>
      <c r="W14" s="131">
        <v>48</v>
      </c>
      <c r="X14" s="129">
        <v>29135</v>
      </c>
      <c r="Y14" s="131">
        <v>34</v>
      </c>
      <c r="Z14" s="131">
        <v>521</v>
      </c>
      <c r="AA14" s="129">
        <v>31898.864708451627</v>
      </c>
      <c r="AB14" s="126">
        <v>0.79534286962218825</v>
      </c>
      <c r="AC14" s="126">
        <v>9.2815025114653855E-4</v>
      </c>
      <c r="AD14" s="366">
        <v>0.18950644245468443</v>
      </c>
      <c r="AE14" s="366">
        <v>0.8104935575453156</v>
      </c>
      <c r="AF14" s="129">
        <v>36632</v>
      </c>
      <c r="AG14" s="131">
        <v>216</v>
      </c>
      <c r="AH14" s="129">
        <v>23637</v>
      </c>
      <c r="AI14" s="131">
        <v>34</v>
      </c>
      <c r="AJ14" s="129">
        <v>10079</v>
      </c>
      <c r="AK14" s="131">
        <v>356</v>
      </c>
      <c r="AL14" s="129">
        <v>1626</v>
      </c>
      <c r="AM14" s="131">
        <v>684</v>
      </c>
      <c r="AN14" s="126">
        <v>0.92722210089539203</v>
      </c>
      <c r="AO14" s="126">
        <v>7.2777899104607968E-2</v>
      </c>
      <c r="AP14" s="127">
        <v>36632</v>
      </c>
      <c r="AQ14" s="127">
        <v>5735</v>
      </c>
      <c r="AR14" s="127">
        <v>661</v>
      </c>
      <c r="AS14" s="127">
        <v>27664</v>
      </c>
      <c r="AT14" s="126">
        <v>0.75518672199170123</v>
      </c>
      <c r="AU14" s="127">
        <v>2238</v>
      </c>
      <c r="AV14" s="127">
        <v>334</v>
      </c>
      <c r="AW14" s="126">
        <v>0.17460144136274297</v>
      </c>
      <c r="AX14" s="126">
        <v>6.1094125354880978E-2</v>
      </c>
      <c r="AY14" s="130">
        <v>0.44163572832496178</v>
      </c>
    </row>
    <row r="15" spans="1:51" x14ac:dyDescent="0.3">
      <c r="A15" s="19" t="s">
        <v>17</v>
      </c>
      <c r="B15" s="16" t="s">
        <v>41</v>
      </c>
      <c r="C15" s="133">
        <v>24161</v>
      </c>
      <c r="D15" s="365">
        <v>5.6238152394354541</v>
      </c>
      <c r="E15" s="127">
        <v>906</v>
      </c>
      <c r="F15" s="127">
        <v>1754</v>
      </c>
      <c r="G15" s="127">
        <v>2044</v>
      </c>
      <c r="H15" s="127">
        <v>10263</v>
      </c>
      <c r="I15" s="127">
        <v>8801</v>
      </c>
      <c r="J15" s="127">
        <v>186</v>
      </c>
      <c r="K15" s="127">
        <v>59</v>
      </c>
      <c r="L15" s="127">
        <v>148</v>
      </c>
      <c r="M15" s="129">
        <v>24161</v>
      </c>
      <c r="N15" s="129">
        <v>20285</v>
      </c>
      <c r="O15" s="129">
        <v>1683</v>
      </c>
      <c r="P15" s="131">
        <v>759</v>
      </c>
      <c r="Q15" s="129">
        <v>1322</v>
      </c>
      <c r="R15" s="131">
        <v>42</v>
      </c>
      <c r="S15" s="131">
        <v>70</v>
      </c>
      <c r="T15" s="129">
        <v>24161</v>
      </c>
      <c r="U15" s="129">
        <v>4725</v>
      </c>
      <c r="V15" s="131">
        <v>40</v>
      </c>
      <c r="W15" s="131">
        <v>18</v>
      </c>
      <c r="X15" s="129">
        <v>19217</v>
      </c>
      <c r="Y15" s="131">
        <v>126</v>
      </c>
      <c r="Z15" s="131">
        <v>35</v>
      </c>
      <c r="AA15" s="129">
        <v>23333.531103845038</v>
      </c>
      <c r="AB15" s="126">
        <v>0.79537270808327465</v>
      </c>
      <c r="AC15" s="126">
        <v>5.2150159347709116E-3</v>
      </c>
      <c r="AD15" s="366">
        <v>0.19796366044451802</v>
      </c>
      <c r="AE15" s="366">
        <v>0.80203633955548193</v>
      </c>
      <c r="AF15" s="129">
        <v>24161</v>
      </c>
      <c r="AG15" s="131">
        <v>98</v>
      </c>
      <c r="AH15" s="129">
        <v>14241</v>
      </c>
      <c r="AI15" s="131">
        <v>17</v>
      </c>
      <c r="AJ15" s="129">
        <v>5919</v>
      </c>
      <c r="AK15" s="131">
        <v>43</v>
      </c>
      <c r="AL15" s="129">
        <v>3776</v>
      </c>
      <c r="AM15" s="131">
        <v>67</v>
      </c>
      <c r="AN15" s="126">
        <v>0.8391622863292082</v>
      </c>
      <c r="AO15" s="126">
        <v>0.1608377136707918</v>
      </c>
      <c r="AP15" s="127">
        <v>24161</v>
      </c>
      <c r="AQ15" s="127">
        <v>3788</v>
      </c>
      <c r="AR15" s="127">
        <v>1915</v>
      </c>
      <c r="AS15" s="127">
        <v>13865</v>
      </c>
      <c r="AT15" s="126">
        <v>0.57385869790157695</v>
      </c>
      <c r="AU15" s="127">
        <v>4438</v>
      </c>
      <c r="AV15" s="127">
        <v>155</v>
      </c>
      <c r="AW15" s="126">
        <v>0.23604155457141673</v>
      </c>
      <c r="AX15" s="126">
        <v>0.18368445014693099</v>
      </c>
      <c r="AY15" s="130">
        <v>0.48143702661313686</v>
      </c>
    </row>
    <row r="16" spans="1:51" x14ac:dyDescent="0.3">
      <c r="A16" s="19" t="s">
        <v>17</v>
      </c>
      <c r="B16" s="16" t="s">
        <v>42</v>
      </c>
      <c r="C16" s="133">
        <v>16621</v>
      </c>
      <c r="D16" s="365">
        <v>5.7026653029300283</v>
      </c>
      <c r="E16" s="127">
        <v>216</v>
      </c>
      <c r="F16" s="127">
        <v>701</v>
      </c>
      <c r="G16" s="127">
        <v>631</v>
      </c>
      <c r="H16" s="127">
        <v>9269</v>
      </c>
      <c r="I16" s="127">
        <v>5279</v>
      </c>
      <c r="J16" s="127">
        <v>323</v>
      </c>
      <c r="K16" s="127">
        <v>76</v>
      </c>
      <c r="L16" s="127">
        <v>126</v>
      </c>
      <c r="M16" s="129">
        <v>16621</v>
      </c>
      <c r="N16" s="129">
        <v>15232</v>
      </c>
      <c r="O16" s="131">
        <v>432</v>
      </c>
      <c r="P16" s="131">
        <v>555</v>
      </c>
      <c r="Q16" s="131">
        <v>344</v>
      </c>
      <c r="R16" s="131">
        <v>10</v>
      </c>
      <c r="S16" s="131">
        <v>48</v>
      </c>
      <c r="T16" s="129">
        <v>16621</v>
      </c>
      <c r="U16" s="129">
        <v>7438</v>
      </c>
      <c r="V16" s="131">
        <v>21</v>
      </c>
      <c r="W16" s="131">
        <v>10</v>
      </c>
      <c r="X16" s="129">
        <v>9110</v>
      </c>
      <c r="Y16" s="131">
        <v>21</v>
      </c>
      <c r="Z16" s="131">
        <v>21</v>
      </c>
      <c r="AA16" s="129">
        <v>37969.051982431862</v>
      </c>
      <c r="AB16" s="126">
        <v>0.54810179892906563</v>
      </c>
      <c r="AC16" s="126">
        <v>1.263461885566452E-3</v>
      </c>
      <c r="AD16" s="366">
        <v>0.44937127729980147</v>
      </c>
      <c r="AE16" s="366">
        <v>0.55062872270019847</v>
      </c>
      <c r="AF16" s="129">
        <v>16621</v>
      </c>
      <c r="AG16" s="131">
        <v>56</v>
      </c>
      <c r="AH16" s="129">
        <v>8526</v>
      </c>
      <c r="AI16" s="131">
        <v>9</v>
      </c>
      <c r="AJ16" s="129">
        <v>6808</v>
      </c>
      <c r="AK16" s="131">
        <v>12</v>
      </c>
      <c r="AL16" s="129">
        <v>1173</v>
      </c>
      <c r="AM16" s="131">
        <v>37</v>
      </c>
      <c r="AN16" s="126">
        <v>0.92647855123037126</v>
      </c>
      <c r="AO16" s="126">
        <v>7.3521448769628739E-2</v>
      </c>
      <c r="AP16" s="127">
        <v>16621</v>
      </c>
      <c r="AQ16" s="127">
        <v>793</v>
      </c>
      <c r="AR16" s="127">
        <v>161</v>
      </c>
      <c r="AS16" s="127">
        <v>14235</v>
      </c>
      <c r="AT16" s="126">
        <v>0.85644666385897361</v>
      </c>
      <c r="AU16" s="127">
        <v>1354</v>
      </c>
      <c r="AV16" s="127">
        <v>78</v>
      </c>
      <c r="AW16" s="126">
        <v>5.739726851573311E-2</v>
      </c>
      <c r="AX16" s="126">
        <v>8.1463209193189334E-2</v>
      </c>
      <c r="AY16" s="130">
        <v>0.3120750857349136</v>
      </c>
    </row>
    <row r="17" spans="1:51" x14ac:dyDescent="0.3">
      <c r="A17" s="19" t="s">
        <v>17</v>
      </c>
      <c r="B17" s="16" t="s">
        <v>44</v>
      </c>
      <c r="C17" s="133">
        <v>12370</v>
      </c>
      <c r="D17" s="365">
        <v>7.3058205335489088</v>
      </c>
      <c r="E17" s="127">
        <v>730</v>
      </c>
      <c r="F17" s="127">
        <v>1065</v>
      </c>
      <c r="G17" s="127">
        <v>869</v>
      </c>
      <c r="H17" s="127">
        <v>3142</v>
      </c>
      <c r="I17" s="127">
        <v>6075</v>
      </c>
      <c r="J17" s="127">
        <v>180</v>
      </c>
      <c r="K17" s="127">
        <v>46</v>
      </c>
      <c r="L17" s="127">
        <v>263</v>
      </c>
      <c r="M17" s="129">
        <v>12370</v>
      </c>
      <c r="N17" s="129">
        <v>10537</v>
      </c>
      <c r="O17" s="131">
        <v>496</v>
      </c>
      <c r="P17" s="131">
        <v>127</v>
      </c>
      <c r="Q17" s="131">
        <v>647</v>
      </c>
      <c r="R17" s="131">
        <v>11</v>
      </c>
      <c r="S17" s="131">
        <v>552</v>
      </c>
      <c r="T17" s="129">
        <v>12370</v>
      </c>
      <c r="U17" s="129">
        <v>2751</v>
      </c>
      <c r="V17" s="131">
        <v>26</v>
      </c>
      <c r="W17" s="131">
        <v>7</v>
      </c>
      <c r="X17" s="129">
        <v>9229</v>
      </c>
      <c r="Y17" s="131">
        <v>333</v>
      </c>
      <c r="Z17" s="131">
        <v>24</v>
      </c>
      <c r="AA17" s="129">
        <v>13166.841309620047</v>
      </c>
      <c r="AB17" s="126">
        <v>0.74607922392886017</v>
      </c>
      <c r="AC17" s="126">
        <v>2.6919967663702506E-2</v>
      </c>
      <c r="AD17" s="366">
        <v>0.22506063055780112</v>
      </c>
      <c r="AE17" s="366">
        <v>0.77493936944219888</v>
      </c>
      <c r="AF17" s="129">
        <v>12370</v>
      </c>
      <c r="AG17" s="131">
        <v>41</v>
      </c>
      <c r="AH17" s="129">
        <v>7864</v>
      </c>
      <c r="AI17" s="131">
        <v>29</v>
      </c>
      <c r="AJ17" s="129">
        <v>2016</v>
      </c>
      <c r="AK17" s="131">
        <v>17</v>
      </c>
      <c r="AL17" s="129">
        <v>2366</v>
      </c>
      <c r="AM17" s="131">
        <v>37</v>
      </c>
      <c r="AN17" s="126">
        <v>0.80436540016168145</v>
      </c>
      <c r="AO17" s="126">
        <v>0.19563459983831855</v>
      </c>
      <c r="AP17" s="127">
        <v>12370</v>
      </c>
      <c r="AQ17" s="127">
        <v>3116</v>
      </c>
      <c r="AR17" s="127">
        <v>2424</v>
      </c>
      <c r="AS17" s="127">
        <v>3867</v>
      </c>
      <c r="AT17" s="126">
        <v>0.31261115602263539</v>
      </c>
      <c r="AU17" s="127">
        <v>2872</v>
      </c>
      <c r="AV17" s="127">
        <v>91</v>
      </c>
      <c r="AW17" s="126">
        <v>0.44785772029102666</v>
      </c>
      <c r="AX17" s="126">
        <v>0.23217461600646727</v>
      </c>
      <c r="AY17" s="130">
        <v>0.48528698464025871</v>
      </c>
    </row>
    <row r="18" spans="1:51" x14ac:dyDescent="0.3">
      <c r="A18" s="19" t="s">
        <v>17</v>
      </c>
      <c r="B18" s="16" t="s">
        <v>46</v>
      </c>
      <c r="C18" s="133">
        <v>10554</v>
      </c>
      <c r="D18" s="365">
        <v>6.8302065567557326</v>
      </c>
      <c r="E18" s="127">
        <v>237</v>
      </c>
      <c r="F18" s="127">
        <v>583</v>
      </c>
      <c r="G18" s="127">
        <v>641</v>
      </c>
      <c r="H18" s="127">
        <v>4002</v>
      </c>
      <c r="I18" s="127">
        <v>4315</v>
      </c>
      <c r="J18" s="127">
        <v>87</v>
      </c>
      <c r="K18" s="127">
        <v>657</v>
      </c>
      <c r="L18" s="127">
        <v>32</v>
      </c>
      <c r="M18" s="129">
        <v>10554</v>
      </c>
      <c r="N18" s="129">
        <v>9143</v>
      </c>
      <c r="O18" s="131">
        <v>256</v>
      </c>
      <c r="P18" s="131">
        <v>100</v>
      </c>
      <c r="Q18" s="131">
        <v>270</v>
      </c>
      <c r="R18" s="131">
        <v>7</v>
      </c>
      <c r="S18" s="131">
        <v>778</v>
      </c>
      <c r="T18" s="129">
        <v>10554</v>
      </c>
      <c r="U18" s="129">
        <v>2394</v>
      </c>
      <c r="V18" s="131">
        <v>25</v>
      </c>
      <c r="W18" s="131">
        <v>7</v>
      </c>
      <c r="X18" s="129">
        <v>8062</v>
      </c>
      <c r="Y18" s="131">
        <v>19</v>
      </c>
      <c r="Z18" s="131">
        <v>47</v>
      </c>
      <c r="AA18" s="129">
        <v>11734.694144400228</v>
      </c>
      <c r="AB18" s="126">
        <v>0.76388099298844037</v>
      </c>
      <c r="AC18" s="126">
        <v>1.8002653022550692E-3</v>
      </c>
      <c r="AD18" s="366">
        <v>0.22986545385635779</v>
      </c>
      <c r="AE18" s="366">
        <v>0.77013454614364218</v>
      </c>
      <c r="AF18" s="129">
        <v>10554</v>
      </c>
      <c r="AG18" s="131">
        <v>59</v>
      </c>
      <c r="AH18" s="129">
        <v>5741</v>
      </c>
      <c r="AI18" s="131">
        <v>29</v>
      </c>
      <c r="AJ18" s="129">
        <v>2926</v>
      </c>
      <c r="AK18" s="131">
        <v>39</v>
      </c>
      <c r="AL18" s="129">
        <v>1195</v>
      </c>
      <c r="AM18" s="131">
        <v>565</v>
      </c>
      <c r="AN18" s="126">
        <v>0.82954330111805952</v>
      </c>
      <c r="AO18" s="126">
        <v>0.17045669888194048</v>
      </c>
      <c r="AP18" s="127">
        <v>10554</v>
      </c>
      <c r="AQ18" s="127">
        <v>2979</v>
      </c>
      <c r="AR18" s="127">
        <v>636</v>
      </c>
      <c r="AS18" s="127">
        <v>4507</v>
      </c>
      <c r="AT18" s="126">
        <v>0.4270418798559788</v>
      </c>
      <c r="AU18" s="127">
        <v>1724</v>
      </c>
      <c r="AV18" s="127">
        <v>708</v>
      </c>
      <c r="AW18" s="126">
        <v>0.34252416145537234</v>
      </c>
      <c r="AX18" s="126">
        <v>0.16335038847830208</v>
      </c>
      <c r="AY18" s="130">
        <v>0.47029562251279133</v>
      </c>
    </row>
    <row r="19" spans="1:51" x14ac:dyDescent="0.3">
      <c r="A19" s="19" t="s">
        <v>17</v>
      </c>
      <c r="B19" s="16" t="s">
        <v>50</v>
      </c>
      <c r="C19" s="133">
        <v>10743</v>
      </c>
      <c r="D19" s="365">
        <v>5.6850972726426514</v>
      </c>
      <c r="E19" s="127">
        <v>211</v>
      </c>
      <c r="F19" s="127">
        <v>97</v>
      </c>
      <c r="G19" s="127">
        <v>87</v>
      </c>
      <c r="H19" s="127">
        <v>4457</v>
      </c>
      <c r="I19" s="127">
        <v>5794</v>
      </c>
      <c r="J19" s="127">
        <v>83</v>
      </c>
      <c r="K19" s="127">
        <v>12</v>
      </c>
      <c r="L19" s="127">
        <v>2</v>
      </c>
      <c r="M19" s="129">
        <v>10743</v>
      </c>
      <c r="N19" s="129">
        <v>9767</v>
      </c>
      <c r="O19" s="131">
        <v>345</v>
      </c>
      <c r="P19" s="131">
        <v>74</v>
      </c>
      <c r="Q19" s="131">
        <v>427</v>
      </c>
      <c r="R19" s="131">
        <v>71</v>
      </c>
      <c r="S19" s="131">
        <v>59</v>
      </c>
      <c r="T19" s="129">
        <v>10743</v>
      </c>
      <c r="U19" s="129">
        <v>7844</v>
      </c>
      <c r="V19" s="131">
        <v>26</v>
      </c>
      <c r="W19" s="131">
        <v>11</v>
      </c>
      <c r="X19" s="129">
        <v>2860</v>
      </c>
      <c r="Y19" s="131">
        <v>1</v>
      </c>
      <c r="Z19" s="131">
        <v>1</v>
      </c>
      <c r="AA19" s="129">
        <v>42960.105184771477</v>
      </c>
      <c r="AB19" s="126">
        <v>0.26621986409755188</v>
      </c>
      <c r="AC19" s="126">
        <v>9.3083868565577591E-5</v>
      </c>
      <c r="AD19" s="366">
        <v>0.73359396816531697</v>
      </c>
      <c r="AE19" s="366">
        <v>0.26640603183468303</v>
      </c>
      <c r="AF19" s="129">
        <v>10743</v>
      </c>
      <c r="AG19" s="131">
        <v>29</v>
      </c>
      <c r="AH19" s="129">
        <v>7012</v>
      </c>
      <c r="AI19" s="131">
        <v>10</v>
      </c>
      <c r="AJ19" s="129">
        <v>3333</v>
      </c>
      <c r="AK19" s="131">
        <v>21</v>
      </c>
      <c r="AL19" s="131">
        <v>335</v>
      </c>
      <c r="AM19" s="131">
        <v>3</v>
      </c>
      <c r="AN19" s="126">
        <v>0.96658289118495766</v>
      </c>
      <c r="AO19" s="126">
        <v>3.341710881504234E-2</v>
      </c>
      <c r="AP19" s="127">
        <v>10743</v>
      </c>
      <c r="AQ19" s="127">
        <v>5972</v>
      </c>
      <c r="AR19" s="127">
        <v>34</v>
      </c>
      <c r="AS19" s="127">
        <v>4388</v>
      </c>
      <c r="AT19" s="126">
        <v>0.40845201526575442</v>
      </c>
      <c r="AU19" s="127">
        <v>300</v>
      </c>
      <c r="AV19" s="127">
        <v>49</v>
      </c>
      <c r="AW19" s="126">
        <v>0.55906171460485898</v>
      </c>
      <c r="AX19" s="126">
        <v>2.7925160569673275E-2</v>
      </c>
      <c r="AY19" s="130">
        <v>0.14991157032486269</v>
      </c>
    </row>
    <row r="20" spans="1:51" x14ac:dyDescent="0.3">
      <c r="A20" s="19" t="s">
        <v>17</v>
      </c>
      <c r="B20" s="16" t="s">
        <v>51</v>
      </c>
      <c r="C20" s="133">
        <v>479</v>
      </c>
      <c r="D20" s="365">
        <v>5.315240083507307</v>
      </c>
      <c r="E20" s="127">
        <v>6</v>
      </c>
      <c r="F20" s="127">
        <v>1</v>
      </c>
      <c r="G20" s="127">
        <v>2</v>
      </c>
      <c r="H20" s="127">
        <v>61</v>
      </c>
      <c r="I20" s="127">
        <v>407</v>
      </c>
      <c r="J20" s="127">
        <v>0</v>
      </c>
      <c r="K20" s="127">
        <v>1</v>
      </c>
      <c r="L20" s="127">
        <v>1</v>
      </c>
      <c r="M20" s="131">
        <v>479</v>
      </c>
      <c r="N20" s="131">
        <v>447</v>
      </c>
      <c r="O20" s="131">
        <v>9</v>
      </c>
      <c r="P20" s="131">
        <v>2</v>
      </c>
      <c r="Q20" s="131">
        <v>17</v>
      </c>
      <c r="R20" s="131">
        <v>0</v>
      </c>
      <c r="S20" s="131">
        <v>4</v>
      </c>
      <c r="T20" s="131">
        <v>479</v>
      </c>
      <c r="U20" s="131">
        <v>373</v>
      </c>
      <c r="V20" s="131">
        <v>0</v>
      </c>
      <c r="W20" s="131">
        <v>0</v>
      </c>
      <c r="X20" s="131">
        <v>106</v>
      </c>
      <c r="Y20" s="131">
        <v>0</v>
      </c>
      <c r="Z20" s="131">
        <v>0</v>
      </c>
      <c r="AA20" s="129">
        <v>1872.7870563674321</v>
      </c>
      <c r="AB20" s="126">
        <v>0.22129436325678498</v>
      </c>
      <c r="AC20" s="126">
        <v>0</v>
      </c>
      <c r="AD20" s="366">
        <v>0.77870563674321502</v>
      </c>
      <c r="AE20" s="366">
        <v>0.22129436325678498</v>
      </c>
      <c r="AF20" s="131">
        <v>479</v>
      </c>
      <c r="AG20" s="131">
        <v>2</v>
      </c>
      <c r="AH20" s="131">
        <v>423</v>
      </c>
      <c r="AI20" s="131">
        <v>0</v>
      </c>
      <c r="AJ20" s="131">
        <v>43</v>
      </c>
      <c r="AK20" s="131">
        <v>2</v>
      </c>
      <c r="AL20" s="131">
        <v>9</v>
      </c>
      <c r="AM20" s="131">
        <v>0</v>
      </c>
      <c r="AN20" s="126">
        <v>0.97703549060542794</v>
      </c>
      <c r="AO20" s="126">
        <v>2.2964509394572064E-2</v>
      </c>
      <c r="AP20" s="127">
        <v>479</v>
      </c>
      <c r="AQ20" s="127">
        <v>374</v>
      </c>
      <c r="AR20" s="127">
        <v>9</v>
      </c>
      <c r="AS20" s="127">
        <v>84</v>
      </c>
      <c r="AT20" s="126">
        <v>0.17536534446764093</v>
      </c>
      <c r="AU20" s="127">
        <v>9</v>
      </c>
      <c r="AV20" s="127">
        <v>3</v>
      </c>
      <c r="AW20" s="126">
        <v>0.79958246346555328</v>
      </c>
      <c r="AX20" s="126">
        <v>1.8789144050104383E-2</v>
      </c>
      <c r="AY20" s="130">
        <v>0.12212943632567852</v>
      </c>
    </row>
    <row r="21" spans="1:51" x14ac:dyDescent="0.3">
      <c r="A21" s="19" t="s">
        <v>17</v>
      </c>
      <c r="B21" s="16" t="s">
        <v>53</v>
      </c>
      <c r="C21" s="133">
        <v>1719</v>
      </c>
      <c r="D21" s="365">
        <v>5.1529959278650379</v>
      </c>
      <c r="E21" s="127">
        <v>53</v>
      </c>
      <c r="F21" s="127">
        <v>6</v>
      </c>
      <c r="G21" s="127">
        <v>4</v>
      </c>
      <c r="H21" s="127">
        <v>575</v>
      </c>
      <c r="I21" s="127">
        <v>1079</v>
      </c>
      <c r="J21" s="127">
        <v>1</v>
      </c>
      <c r="K21" s="127">
        <v>0</v>
      </c>
      <c r="L21" s="127">
        <v>1</v>
      </c>
      <c r="M21" s="129">
        <v>1719</v>
      </c>
      <c r="N21" s="129">
        <v>1512</v>
      </c>
      <c r="O21" s="131">
        <v>53</v>
      </c>
      <c r="P21" s="131">
        <v>33</v>
      </c>
      <c r="Q21" s="131">
        <v>110</v>
      </c>
      <c r="R21" s="131">
        <v>4</v>
      </c>
      <c r="S21" s="131">
        <v>7</v>
      </c>
      <c r="T21" s="129">
        <v>1719</v>
      </c>
      <c r="U21" s="129">
        <v>1494</v>
      </c>
      <c r="V21" s="131">
        <v>2</v>
      </c>
      <c r="W21" s="131">
        <v>0</v>
      </c>
      <c r="X21" s="131">
        <v>221</v>
      </c>
      <c r="Y21" s="131">
        <v>0</v>
      </c>
      <c r="Z21" s="131">
        <v>2</v>
      </c>
      <c r="AA21" s="129">
        <v>7269.3938336241999</v>
      </c>
      <c r="AB21" s="126">
        <v>0.1285631180919139</v>
      </c>
      <c r="AC21" s="126">
        <v>0</v>
      </c>
      <c r="AD21" s="366">
        <v>0.87027341477603259</v>
      </c>
      <c r="AE21" s="366">
        <v>0.12972658522396741</v>
      </c>
      <c r="AF21" s="129">
        <v>1719</v>
      </c>
      <c r="AG21" s="131">
        <v>5</v>
      </c>
      <c r="AH21" s="129">
        <v>1330</v>
      </c>
      <c r="AI21" s="131">
        <v>0</v>
      </c>
      <c r="AJ21" s="131">
        <v>318</v>
      </c>
      <c r="AK21" s="131">
        <v>3</v>
      </c>
      <c r="AL21" s="131">
        <v>61</v>
      </c>
      <c r="AM21" s="131">
        <v>2</v>
      </c>
      <c r="AN21" s="126">
        <v>0.96160558464223389</v>
      </c>
      <c r="AO21" s="126">
        <v>3.839441535776611E-2</v>
      </c>
      <c r="AP21" s="127">
        <v>1719</v>
      </c>
      <c r="AQ21" s="127">
        <v>1090</v>
      </c>
      <c r="AR21" s="127">
        <v>1</v>
      </c>
      <c r="AS21" s="127">
        <v>557</v>
      </c>
      <c r="AT21" s="126">
        <v>0.32402559627690519</v>
      </c>
      <c r="AU21" s="127">
        <v>64</v>
      </c>
      <c r="AV21" s="127">
        <v>7</v>
      </c>
      <c r="AW21" s="126">
        <v>0.63467132053519493</v>
      </c>
      <c r="AX21" s="126">
        <v>3.7230948225712622E-2</v>
      </c>
      <c r="AY21" s="130">
        <v>8.4060500290866758E-2</v>
      </c>
    </row>
    <row r="22" spans="1:51" x14ac:dyDescent="0.3">
      <c r="A22" s="19" t="s">
        <v>17</v>
      </c>
      <c r="B22" s="16" t="s">
        <v>55</v>
      </c>
      <c r="C22" s="133">
        <v>1212</v>
      </c>
      <c r="D22" s="365">
        <v>5.8770627062706273</v>
      </c>
      <c r="E22" s="127">
        <v>0</v>
      </c>
      <c r="F22" s="127">
        <v>0</v>
      </c>
      <c r="G22" s="127">
        <v>1</v>
      </c>
      <c r="H22" s="127">
        <v>302</v>
      </c>
      <c r="I22" s="127">
        <v>909</v>
      </c>
      <c r="J22" s="127">
        <v>0</v>
      </c>
      <c r="K22" s="127">
        <v>0</v>
      </c>
      <c r="L22" s="127">
        <v>0</v>
      </c>
      <c r="M22" s="131">
        <v>1212</v>
      </c>
      <c r="N22" s="131">
        <v>1147</v>
      </c>
      <c r="O22" s="131">
        <v>16</v>
      </c>
      <c r="P22" s="131">
        <v>15</v>
      </c>
      <c r="Q22" s="131">
        <v>21</v>
      </c>
      <c r="R22" s="131">
        <v>6</v>
      </c>
      <c r="S22" s="131">
        <v>7</v>
      </c>
      <c r="T22" s="131">
        <v>1212</v>
      </c>
      <c r="U22" s="131">
        <v>1053</v>
      </c>
      <c r="V22" s="131">
        <v>10</v>
      </c>
      <c r="W22" s="131">
        <v>54</v>
      </c>
      <c r="X22" s="131">
        <v>95</v>
      </c>
      <c r="Y22" s="131">
        <v>0</v>
      </c>
      <c r="Z22" s="131">
        <v>0</v>
      </c>
      <c r="AA22" s="129">
        <v>6161.3655115511556</v>
      </c>
      <c r="AB22" s="126">
        <v>7.8382838283828388E-2</v>
      </c>
      <c r="AC22" s="126">
        <v>0</v>
      </c>
      <c r="AD22" s="366">
        <v>0.92161716171617158</v>
      </c>
      <c r="AE22" s="366">
        <v>7.8382838283828415E-2</v>
      </c>
      <c r="AF22" s="131">
        <v>1212</v>
      </c>
      <c r="AG22" s="131">
        <v>1</v>
      </c>
      <c r="AH22" s="131">
        <v>942</v>
      </c>
      <c r="AI22" s="131">
        <v>0</v>
      </c>
      <c r="AJ22" s="131">
        <v>267</v>
      </c>
      <c r="AK22" s="131">
        <v>1</v>
      </c>
      <c r="AL22" s="131">
        <v>1</v>
      </c>
      <c r="AM22" s="131">
        <v>0</v>
      </c>
      <c r="AN22" s="126">
        <v>0.99834983498349839</v>
      </c>
      <c r="AO22" s="126">
        <v>1.6501650165016146E-3</v>
      </c>
      <c r="AP22" s="127">
        <v>1212</v>
      </c>
      <c r="AQ22" s="127">
        <v>885</v>
      </c>
      <c r="AR22" s="127">
        <v>3</v>
      </c>
      <c r="AS22" s="127">
        <v>322</v>
      </c>
      <c r="AT22" s="126">
        <v>0.26567656765676567</v>
      </c>
      <c r="AU22" s="127">
        <v>1</v>
      </c>
      <c r="AV22" s="127">
        <v>1</v>
      </c>
      <c r="AW22" s="126">
        <v>0.73267326732673266</v>
      </c>
      <c r="AX22" s="126">
        <v>8.2508250825082509E-4</v>
      </c>
      <c r="AY22" s="130">
        <v>4.0016501650165015E-2</v>
      </c>
    </row>
    <row r="23" spans="1:51" x14ac:dyDescent="0.3">
      <c r="A23" s="19" t="s">
        <v>17</v>
      </c>
      <c r="B23" s="16" t="s">
        <v>57</v>
      </c>
      <c r="C23" s="133">
        <v>1711</v>
      </c>
      <c r="D23" s="365">
        <v>6.8118059614260664</v>
      </c>
      <c r="E23" s="127">
        <v>0</v>
      </c>
      <c r="F23" s="127">
        <v>0</v>
      </c>
      <c r="G23" s="127">
        <v>1</v>
      </c>
      <c r="H23" s="127">
        <v>284</v>
      </c>
      <c r="I23" s="127">
        <v>1424</v>
      </c>
      <c r="J23" s="127">
        <v>2</v>
      </c>
      <c r="K23" s="127">
        <v>0</v>
      </c>
      <c r="L23" s="127">
        <v>0</v>
      </c>
      <c r="M23" s="129">
        <v>1711</v>
      </c>
      <c r="N23" s="129">
        <v>1696</v>
      </c>
      <c r="O23" s="131">
        <v>0</v>
      </c>
      <c r="P23" s="131">
        <v>2</v>
      </c>
      <c r="Q23" s="131">
        <v>10</v>
      </c>
      <c r="R23" s="131">
        <v>1</v>
      </c>
      <c r="S23" s="131">
        <v>2</v>
      </c>
      <c r="T23" s="129">
        <v>1711</v>
      </c>
      <c r="U23" s="129">
        <v>1320</v>
      </c>
      <c r="V23" s="131">
        <v>313</v>
      </c>
      <c r="W23" s="131">
        <v>1</v>
      </c>
      <c r="X23" s="131">
        <v>76</v>
      </c>
      <c r="Y23" s="131">
        <v>1</v>
      </c>
      <c r="Z23" s="131">
        <v>0</v>
      </c>
      <c r="AA23" s="129">
        <v>11104.590882524839</v>
      </c>
      <c r="AB23" s="126">
        <v>4.4418468731735827E-2</v>
      </c>
      <c r="AC23" s="126">
        <v>5.8445353594389242E-4</v>
      </c>
      <c r="AD23" s="366">
        <v>0.95499707773232023</v>
      </c>
      <c r="AE23" s="366">
        <v>4.5002922267679768E-2</v>
      </c>
      <c r="AF23" s="129">
        <v>1711</v>
      </c>
      <c r="AG23" s="131">
        <v>1</v>
      </c>
      <c r="AH23" s="129">
        <v>1519</v>
      </c>
      <c r="AI23" s="131">
        <v>2</v>
      </c>
      <c r="AJ23" s="131">
        <v>185</v>
      </c>
      <c r="AK23" s="131">
        <v>4</v>
      </c>
      <c r="AL23" s="131">
        <v>0</v>
      </c>
      <c r="AM23" s="131">
        <v>0</v>
      </c>
      <c r="AN23" s="126">
        <v>0.99766218585622446</v>
      </c>
      <c r="AO23" s="126">
        <v>2.3378141437755406E-3</v>
      </c>
      <c r="AP23" s="127">
        <v>1711</v>
      </c>
      <c r="AQ23" s="127">
        <v>1461</v>
      </c>
      <c r="AR23" s="127">
        <v>4</v>
      </c>
      <c r="AS23" s="127">
        <v>242</v>
      </c>
      <c r="AT23" s="126">
        <v>0.14143775569842199</v>
      </c>
      <c r="AU23" s="127">
        <v>0</v>
      </c>
      <c r="AV23" s="127">
        <v>4</v>
      </c>
      <c r="AW23" s="126">
        <v>0.85622443015780247</v>
      </c>
      <c r="AX23" s="126">
        <v>0</v>
      </c>
      <c r="AY23" s="130">
        <v>2.3670368205727654E-2</v>
      </c>
    </row>
    <row r="24" spans="1:51" x14ac:dyDescent="0.3">
      <c r="A24" s="19" t="s">
        <v>59</v>
      </c>
      <c r="B24" s="16" t="s">
        <v>63</v>
      </c>
      <c r="C24" s="133">
        <v>26495</v>
      </c>
      <c r="D24" s="365">
        <v>4.8462351387054161</v>
      </c>
      <c r="E24" s="127">
        <v>1519</v>
      </c>
      <c r="F24" s="127">
        <v>4750</v>
      </c>
      <c r="G24" s="127">
        <v>2691</v>
      </c>
      <c r="H24" s="127">
        <v>11232</v>
      </c>
      <c r="I24" s="127">
        <v>6130</v>
      </c>
      <c r="J24" s="127">
        <v>64</v>
      </c>
      <c r="K24" s="127">
        <v>49</v>
      </c>
      <c r="L24" s="127">
        <v>60</v>
      </c>
      <c r="M24" s="129">
        <v>26495</v>
      </c>
      <c r="N24" s="129">
        <v>20844</v>
      </c>
      <c r="O24" s="129">
        <v>2184</v>
      </c>
      <c r="P24" s="131">
        <v>888</v>
      </c>
      <c r="Q24" s="129">
        <v>2363</v>
      </c>
      <c r="R24" s="131">
        <v>110</v>
      </c>
      <c r="S24" s="131">
        <v>106</v>
      </c>
      <c r="T24" s="129">
        <v>26495</v>
      </c>
      <c r="U24" s="129">
        <v>3983</v>
      </c>
      <c r="V24" s="131">
        <v>22</v>
      </c>
      <c r="W24" s="131">
        <v>28</v>
      </c>
      <c r="X24" s="129">
        <v>22246</v>
      </c>
      <c r="Y24" s="131">
        <v>183</v>
      </c>
      <c r="Z24" s="131">
        <v>33</v>
      </c>
      <c r="AA24" s="129">
        <v>18475.30156633327</v>
      </c>
      <c r="AB24" s="126">
        <v>0.83963011889035666</v>
      </c>
      <c r="AC24" s="126">
        <v>6.9069635780335909E-3</v>
      </c>
      <c r="AD24" s="366">
        <v>0.15221739950934138</v>
      </c>
      <c r="AE24" s="366">
        <v>0.84778260049065857</v>
      </c>
      <c r="AF24" s="129">
        <v>26495</v>
      </c>
      <c r="AG24" s="131">
        <v>110</v>
      </c>
      <c r="AH24" s="129">
        <v>6801</v>
      </c>
      <c r="AI24" s="131">
        <v>28</v>
      </c>
      <c r="AJ24" s="129">
        <v>11637</v>
      </c>
      <c r="AK24" s="131">
        <v>56</v>
      </c>
      <c r="AL24" s="129">
        <v>7775</v>
      </c>
      <c r="AM24" s="131">
        <v>88</v>
      </c>
      <c r="AN24" s="126">
        <v>0.70111341762596713</v>
      </c>
      <c r="AO24" s="126">
        <v>0.29888658237403287</v>
      </c>
      <c r="AP24" s="127">
        <v>26495</v>
      </c>
      <c r="AQ24" s="127">
        <v>1341</v>
      </c>
      <c r="AR24" s="127">
        <v>162</v>
      </c>
      <c r="AS24" s="127">
        <v>17458</v>
      </c>
      <c r="AT24" s="126">
        <v>0.65891677675033022</v>
      </c>
      <c r="AU24" s="127">
        <v>7383</v>
      </c>
      <c r="AV24" s="127">
        <v>151</v>
      </c>
      <c r="AW24" s="126">
        <v>5.6727684468767692E-2</v>
      </c>
      <c r="AX24" s="126">
        <v>0.27865635025476504</v>
      </c>
      <c r="AY24" s="130">
        <v>0.57333459143234577</v>
      </c>
    </row>
    <row r="25" spans="1:51" x14ac:dyDescent="0.3">
      <c r="A25" s="19" t="s">
        <v>59</v>
      </c>
      <c r="B25" s="16" t="s">
        <v>64</v>
      </c>
      <c r="C25" s="133">
        <v>15347</v>
      </c>
      <c r="D25" s="365">
        <v>5.1606828696162115</v>
      </c>
      <c r="E25" s="127">
        <v>233</v>
      </c>
      <c r="F25" s="127">
        <v>2057</v>
      </c>
      <c r="G25" s="127">
        <v>1861</v>
      </c>
      <c r="H25" s="127">
        <v>8009</v>
      </c>
      <c r="I25" s="127">
        <v>3124</v>
      </c>
      <c r="J25" s="127">
        <v>40</v>
      </c>
      <c r="K25" s="127">
        <v>7</v>
      </c>
      <c r="L25" s="127">
        <v>16</v>
      </c>
      <c r="M25" s="129">
        <v>15347</v>
      </c>
      <c r="N25" s="129">
        <v>14656</v>
      </c>
      <c r="O25" s="131">
        <v>163</v>
      </c>
      <c r="P25" s="131">
        <v>115</v>
      </c>
      <c r="Q25" s="131">
        <v>364</v>
      </c>
      <c r="R25" s="131">
        <v>28</v>
      </c>
      <c r="S25" s="131">
        <v>21</v>
      </c>
      <c r="T25" s="129">
        <v>15347</v>
      </c>
      <c r="U25" s="129">
        <v>1506</v>
      </c>
      <c r="V25" s="131">
        <v>13</v>
      </c>
      <c r="W25" s="131">
        <v>12</v>
      </c>
      <c r="X25" s="129">
        <v>13769</v>
      </c>
      <c r="Y25" s="131">
        <v>13</v>
      </c>
      <c r="Z25" s="131">
        <v>34</v>
      </c>
      <c r="AA25" s="129">
        <v>7726.9363393497097</v>
      </c>
      <c r="AB25" s="126">
        <v>0.8971786016811103</v>
      </c>
      <c r="AC25" s="126">
        <v>8.470710888121457E-4</v>
      </c>
      <c r="AD25" s="366">
        <v>9.9758910536261153E-2</v>
      </c>
      <c r="AE25" s="366">
        <v>0.90024108946373882</v>
      </c>
      <c r="AF25" s="129">
        <v>15347</v>
      </c>
      <c r="AG25" s="131">
        <v>34</v>
      </c>
      <c r="AH25" s="129">
        <v>3620</v>
      </c>
      <c r="AI25" s="131">
        <v>16</v>
      </c>
      <c r="AJ25" s="129">
        <v>8582</v>
      </c>
      <c r="AK25" s="131">
        <v>31</v>
      </c>
      <c r="AL25" s="129">
        <v>3025</v>
      </c>
      <c r="AM25" s="131">
        <v>39</v>
      </c>
      <c r="AN25" s="126">
        <v>0.79833192154818533</v>
      </c>
      <c r="AO25" s="126">
        <v>0.20166807845181467</v>
      </c>
      <c r="AP25" s="127">
        <v>15347</v>
      </c>
      <c r="AQ25" s="127">
        <v>1656</v>
      </c>
      <c r="AR25" s="127">
        <v>43</v>
      </c>
      <c r="AS25" s="127">
        <v>11104</v>
      </c>
      <c r="AT25" s="126">
        <v>0.72352902847462042</v>
      </c>
      <c r="AU25" s="127">
        <v>2446</v>
      </c>
      <c r="AV25" s="127">
        <v>98</v>
      </c>
      <c r="AW25" s="126">
        <v>0.11070567537629504</v>
      </c>
      <c r="AX25" s="126">
        <v>0.15937968332573141</v>
      </c>
      <c r="AY25" s="130">
        <v>0.55095458395777674</v>
      </c>
    </row>
    <row r="26" spans="1:51" x14ac:dyDescent="0.3">
      <c r="A26" s="19" t="s">
        <v>59</v>
      </c>
      <c r="B26" s="16" t="s">
        <v>66</v>
      </c>
      <c r="C26" s="133">
        <v>5910</v>
      </c>
      <c r="D26" s="365">
        <v>4.9702199661590525</v>
      </c>
      <c r="E26" s="127">
        <v>199</v>
      </c>
      <c r="F26" s="127">
        <v>545</v>
      </c>
      <c r="G26" s="127">
        <v>400</v>
      </c>
      <c r="H26" s="127">
        <v>2406</v>
      </c>
      <c r="I26" s="127">
        <v>2356</v>
      </c>
      <c r="J26" s="127">
        <v>2</v>
      </c>
      <c r="K26" s="127">
        <v>0</v>
      </c>
      <c r="L26" s="127">
        <v>2</v>
      </c>
      <c r="M26" s="129">
        <v>5910</v>
      </c>
      <c r="N26" s="129">
        <v>5534</v>
      </c>
      <c r="O26" s="131">
        <v>43</v>
      </c>
      <c r="P26" s="131">
        <v>52</v>
      </c>
      <c r="Q26" s="131">
        <v>267</v>
      </c>
      <c r="R26" s="131">
        <v>4</v>
      </c>
      <c r="S26" s="131">
        <v>10</v>
      </c>
      <c r="T26" s="129">
        <v>5910</v>
      </c>
      <c r="U26" s="131">
        <v>847</v>
      </c>
      <c r="V26" s="131">
        <v>63</v>
      </c>
      <c r="W26" s="131">
        <v>40</v>
      </c>
      <c r="X26" s="129">
        <v>4856</v>
      </c>
      <c r="Y26" s="131">
        <v>103</v>
      </c>
      <c r="Z26" s="131">
        <v>1</v>
      </c>
      <c r="AA26" s="129">
        <v>4360.3011844331641</v>
      </c>
      <c r="AB26" s="126">
        <v>0.82165820642978005</v>
      </c>
      <c r="AC26" s="126">
        <v>1.7428087986463621E-2</v>
      </c>
      <c r="AD26" s="366">
        <v>0.16074450084602368</v>
      </c>
      <c r="AE26" s="366">
        <v>0.83925549915397635</v>
      </c>
      <c r="AF26" s="129">
        <v>5910</v>
      </c>
      <c r="AG26" s="131">
        <v>14</v>
      </c>
      <c r="AH26" s="129">
        <v>2442</v>
      </c>
      <c r="AI26" s="131">
        <v>9</v>
      </c>
      <c r="AJ26" s="129">
        <v>2486</v>
      </c>
      <c r="AK26" s="131">
        <v>5</v>
      </c>
      <c r="AL26" s="131">
        <v>954</v>
      </c>
      <c r="AM26" s="131" t="s">
        <v>896</v>
      </c>
      <c r="AN26" s="126">
        <v>0.83773265651438245</v>
      </c>
      <c r="AO26" s="126">
        <v>0.16226734348561755</v>
      </c>
      <c r="AP26" s="127">
        <v>5910</v>
      </c>
      <c r="AQ26" s="127">
        <v>2265</v>
      </c>
      <c r="AR26" s="127">
        <v>17</v>
      </c>
      <c r="AS26" s="127">
        <v>2766</v>
      </c>
      <c r="AT26" s="126">
        <v>0.46802030456852795</v>
      </c>
      <c r="AU26" s="127">
        <v>837</v>
      </c>
      <c r="AV26" s="127">
        <v>25</v>
      </c>
      <c r="AW26" s="126">
        <v>0.38612521150592216</v>
      </c>
      <c r="AX26" s="126">
        <v>0.14162436548223351</v>
      </c>
      <c r="AY26" s="130">
        <v>0.50076142131979695</v>
      </c>
    </row>
    <row r="27" spans="1:51" x14ac:dyDescent="0.3">
      <c r="A27" s="19" t="s">
        <v>59</v>
      </c>
      <c r="B27" s="16" t="s">
        <v>68</v>
      </c>
      <c r="C27" s="133">
        <v>1406</v>
      </c>
      <c r="D27" s="365">
        <v>4.7951635846372689</v>
      </c>
      <c r="E27" s="127">
        <v>0</v>
      </c>
      <c r="F27" s="127">
        <v>5</v>
      </c>
      <c r="G27" s="127">
        <v>11</v>
      </c>
      <c r="H27" s="127">
        <v>431</v>
      </c>
      <c r="I27" s="127">
        <v>950</v>
      </c>
      <c r="J27" s="127">
        <v>6</v>
      </c>
      <c r="K27" s="127">
        <v>3</v>
      </c>
      <c r="L27" s="127">
        <v>0</v>
      </c>
      <c r="M27" s="129">
        <v>1406</v>
      </c>
      <c r="N27" s="129">
        <v>1356</v>
      </c>
      <c r="O27" s="131">
        <v>9</v>
      </c>
      <c r="P27" s="131">
        <v>15</v>
      </c>
      <c r="Q27" s="131">
        <v>25</v>
      </c>
      <c r="R27" s="131" t="s">
        <v>896</v>
      </c>
      <c r="S27" s="131">
        <v>1</v>
      </c>
      <c r="T27" s="129">
        <v>1406</v>
      </c>
      <c r="U27" s="131">
        <v>849</v>
      </c>
      <c r="V27" s="131">
        <v>8</v>
      </c>
      <c r="W27" s="131">
        <v>0</v>
      </c>
      <c r="X27" s="131">
        <v>549</v>
      </c>
      <c r="Y27" s="131" t="s">
        <v>896</v>
      </c>
      <c r="Z27" s="131" t="s">
        <v>896</v>
      </c>
      <c r="AA27" s="129">
        <v>3992.4253200568992</v>
      </c>
      <c r="AB27" s="126">
        <v>0.39046941678520625</v>
      </c>
      <c r="AC27" s="126" t="e">
        <v>#VALUE!</v>
      </c>
      <c r="AD27" s="366">
        <v>0.6095305832147937</v>
      </c>
      <c r="AE27" s="366">
        <v>0.3904694167852063</v>
      </c>
      <c r="AF27" s="129">
        <v>1406</v>
      </c>
      <c r="AG27" s="131">
        <v>2</v>
      </c>
      <c r="AH27" s="131">
        <v>982</v>
      </c>
      <c r="AI27" s="131">
        <v>0</v>
      </c>
      <c r="AJ27" s="131">
        <v>414</v>
      </c>
      <c r="AK27" s="131" t="s">
        <v>896</v>
      </c>
      <c r="AL27" s="131">
        <v>8</v>
      </c>
      <c r="AM27" s="131" t="s">
        <v>896</v>
      </c>
      <c r="AN27" s="126">
        <v>0.99431009957325744</v>
      </c>
      <c r="AO27" s="126">
        <v>5.6899004267425557E-3</v>
      </c>
      <c r="AP27" s="127">
        <v>1406</v>
      </c>
      <c r="AQ27" s="127">
        <v>876</v>
      </c>
      <c r="AR27" s="127">
        <v>2</v>
      </c>
      <c r="AS27" s="127">
        <v>519</v>
      </c>
      <c r="AT27" s="126">
        <v>0.36913229018492177</v>
      </c>
      <c r="AU27" s="127">
        <v>7</v>
      </c>
      <c r="AV27" s="127">
        <v>2</v>
      </c>
      <c r="AW27" s="126">
        <v>0.62446657183499288</v>
      </c>
      <c r="AX27" s="126">
        <v>4.9786628733997154E-3</v>
      </c>
      <c r="AY27" s="130">
        <v>0.19807965860597443</v>
      </c>
    </row>
    <row r="28" spans="1:51" x14ac:dyDescent="0.3">
      <c r="A28" s="19" t="s">
        <v>59</v>
      </c>
      <c r="B28" s="16" t="s">
        <v>72</v>
      </c>
      <c r="C28" s="133">
        <v>2081</v>
      </c>
      <c r="D28" s="365">
        <v>5.2839980778471887</v>
      </c>
      <c r="E28" s="127">
        <v>253</v>
      </c>
      <c r="F28" s="127">
        <v>53</v>
      </c>
      <c r="G28" s="127">
        <v>99</v>
      </c>
      <c r="H28" s="127">
        <v>1160</v>
      </c>
      <c r="I28" s="127">
        <v>483</v>
      </c>
      <c r="J28" s="127">
        <v>28</v>
      </c>
      <c r="K28" s="127">
        <v>5</v>
      </c>
      <c r="L28" s="127">
        <v>0</v>
      </c>
      <c r="M28" s="129">
        <v>2081</v>
      </c>
      <c r="N28" s="129">
        <v>1654</v>
      </c>
      <c r="O28" s="131">
        <v>103</v>
      </c>
      <c r="P28" s="131">
        <v>34</v>
      </c>
      <c r="Q28" s="131">
        <v>286</v>
      </c>
      <c r="R28" s="131">
        <v>3</v>
      </c>
      <c r="S28" s="131">
        <v>1</v>
      </c>
      <c r="T28" s="129">
        <v>2081</v>
      </c>
      <c r="U28" s="131">
        <v>658</v>
      </c>
      <c r="V28" s="131">
        <v>3</v>
      </c>
      <c r="W28" s="131">
        <v>15</v>
      </c>
      <c r="X28" s="129">
        <v>1402</v>
      </c>
      <c r="Y28" s="131">
        <v>1</v>
      </c>
      <c r="Z28" s="131">
        <v>2</v>
      </c>
      <c r="AA28" s="129">
        <v>2903.1907736665062</v>
      </c>
      <c r="AB28" s="126">
        <v>0.6737145603075444</v>
      </c>
      <c r="AC28" s="126">
        <v>4.8053820278712159E-4</v>
      </c>
      <c r="AD28" s="366">
        <v>0.32484382508409421</v>
      </c>
      <c r="AE28" s="366">
        <v>0.67515617491590585</v>
      </c>
      <c r="AF28" s="129">
        <v>2081</v>
      </c>
      <c r="AG28" s="131">
        <v>10</v>
      </c>
      <c r="AH28" s="131">
        <v>586</v>
      </c>
      <c r="AI28" s="131">
        <v>0</v>
      </c>
      <c r="AJ28" s="131">
        <v>1113</v>
      </c>
      <c r="AK28" s="131">
        <v>4</v>
      </c>
      <c r="AL28" s="131">
        <v>367</v>
      </c>
      <c r="AM28" s="131">
        <v>1</v>
      </c>
      <c r="AN28" s="126">
        <v>0.8212397885631908</v>
      </c>
      <c r="AO28" s="126">
        <v>0.1787602114368092</v>
      </c>
      <c r="AP28" s="127">
        <v>2081</v>
      </c>
      <c r="AQ28" s="127">
        <v>416</v>
      </c>
      <c r="AR28" s="127">
        <v>15</v>
      </c>
      <c r="AS28" s="127">
        <v>1251</v>
      </c>
      <c r="AT28" s="126">
        <v>0.60115329168668907</v>
      </c>
      <c r="AU28" s="127">
        <v>383</v>
      </c>
      <c r="AV28" s="127">
        <v>16</v>
      </c>
      <c r="AW28" s="126">
        <v>0.2071119654012494</v>
      </c>
      <c r="AX28" s="126">
        <v>0.18404613166746756</v>
      </c>
      <c r="AY28" s="130">
        <v>0.42695819317635753</v>
      </c>
    </row>
    <row r="29" spans="1:51" x14ac:dyDescent="0.3">
      <c r="A29" s="19" t="s">
        <v>59</v>
      </c>
      <c r="B29" s="16" t="s">
        <v>74</v>
      </c>
      <c r="C29" s="133">
        <v>4733</v>
      </c>
      <c r="D29" s="365">
        <v>5.4075639129516162</v>
      </c>
      <c r="E29" s="127">
        <v>110</v>
      </c>
      <c r="F29" s="127">
        <v>83</v>
      </c>
      <c r="G29" s="127">
        <v>175</v>
      </c>
      <c r="H29" s="127">
        <v>1415</v>
      </c>
      <c r="I29" s="127">
        <v>2515</v>
      </c>
      <c r="J29" s="127">
        <v>82</v>
      </c>
      <c r="K29" s="127">
        <v>184</v>
      </c>
      <c r="L29" s="127">
        <v>169</v>
      </c>
      <c r="M29" s="129">
        <v>4733</v>
      </c>
      <c r="N29" s="129">
        <v>4240</v>
      </c>
      <c r="O29" s="131">
        <v>128</v>
      </c>
      <c r="P29" s="131">
        <v>58</v>
      </c>
      <c r="Q29" s="131">
        <v>280</v>
      </c>
      <c r="R29" s="131">
        <v>19</v>
      </c>
      <c r="S29" s="131">
        <v>8</v>
      </c>
      <c r="T29" s="129">
        <v>4733</v>
      </c>
      <c r="U29" s="131">
        <v>720</v>
      </c>
      <c r="V29" s="131">
        <v>462</v>
      </c>
      <c r="W29" s="131">
        <v>7</v>
      </c>
      <c r="X29" s="129">
        <v>2996</v>
      </c>
      <c r="Y29" s="131">
        <v>13</v>
      </c>
      <c r="Z29" s="131">
        <v>535</v>
      </c>
      <c r="AA29" s="129">
        <v>5699.7223748151282</v>
      </c>
      <c r="AB29" s="126">
        <v>0.63300232410733148</v>
      </c>
      <c r="AC29" s="126">
        <v>2.746672300866258E-3</v>
      </c>
      <c r="AD29" s="366">
        <v>0.25121487428692163</v>
      </c>
      <c r="AE29" s="366">
        <v>0.74878512571307843</v>
      </c>
      <c r="AF29" s="129">
        <v>4733</v>
      </c>
      <c r="AG29" s="131">
        <v>30</v>
      </c>
      <c r="AH29" s="129">
        <v>2584</v>
      </c>
      <c r="AI29" s="131">
        <v>0</v>
      </c>
      <c r="AJ29" s="129">
        <v>1177</v>
      </c>
      <c r="AK29" s="131">
        <v>202</v>
      </c>
      <c r="AL29" s="131">
        <v>321</v>
      </c>
      <c r="AM29" s="131">
        <v>419</v>
      </c>
      <c r="AN29" s="126">
        <v>0.80097189942953728</v>
      </c>
      <c r="AO29" s="126">
        <v>0.19902810057046272</v>
      </c>
      <c r="AP29" s="127">
        <v>4733</v>
      </c>
      <c r="AQ29" s="127">
        <v>2589</v>
      </c>
      <c r="AR29" s="127">
        <v>11</v>
      </c>
      <c r="AS29" s="127">
        <v>1700</v>
      </c>
      <c r="AT29" s="126">
        <v>0.35918022395943378</v>
      </c>
      <c r="AU29" s="127">
        <v>310</v>
      </c>
      <c r="AV29" s="127">
        <v>123</v>
      </c>
      <c r="AW29" s="126">
        <v>0.5493344601732516</v>
      </c>
      <c r="AX29" s="126">
        <v>6.5497570251426163E-2</v>
      </c>
      <c r="AY29" s="130">
        <v>0.47390661314177057</v>
      </c>
    </row>
    <row r="30" spans="1:51" x14ac:dyDescent="0.3">
      <c r="A30" s="19" t="s">
        <v>59</v>
      </c>
      <c r="B30" s="16" t="s">
        <v>76</v>
      </c>
      <c r="C30" s="133">
        <v>1302</v>
      </c>
      <c r="D30" s="365">
        <v>4.8533026113671278</v>
      </c>
      <c r="E30" s="127">
        <v>86</v>
      </c>
      <c r="F30" s="127">
        <v>20</v>
      </c>
      <c r="G30" s="127">
        <v>37</v>
      </c>
      <c r="H30" s="127">
        <v>846</v>
      </c>
      <c r="I30" s="127">
        <v>312</v>
      </c>
      <c r="J30" s="127">
        <v>0</v>
      </c>
      <c r="K30" s="127">
        <v>1</v>
      </c>
      <c r="L30" s="127">
        <v>0</v>
      </c>
      <c r="M30" s="129">
        <v>1302</v>
      </c>
      <c r="N30" s="129">
        <v>1116</v>
      </c>
      <c r="O30" s="131">
        <v>11</v>
      </c>
      <c r="P30" s="131">
        <v>55</v>
      </c>
      <c r="Q30" s="131">
        <v>103</v>
      </c>
      <c r="R30" s="131">
        <v>8</v>
      </c>
      <c r="S30" s="131">
        <v>9</v>
      </c>
      <c r="T30" s="129">
        <v>1302</v>
      </c>
      <c r="U30" s="131">
        <v>508</v>
      </c>
      <c r="V30" s="131">
        <v>3</v>
      </c>
      <c r="W30" s="131">
        <v>4</v>
      </c>
      <c r="X30" s="131">
        <v>762</v>
      </c>
      <c r="Y30" s="131">
        <v>25</v>
      </c>
      <c r="Z30" s="131" t="s">
        <v>896</v>
      </c>
      <c r="AA30" s="129">
        <v>2200.989247311828</v>
      </c>
      <c r="AB30" s="126">
        <v>0.58525345622119818</v>
      </c>
      <c r="AC30" s="126">
        <v>1.9201228878648235E-2</v>
      </c>
      <c r="AD30" s="366">
        <v>0.3955453149001536</v>
      </c>
      <c r="AE30" s="366">
        <v>0.60445468509984646</v>
      </c>
      <c r="AF30" s="129">
        <v>1302</v>
      </c>
      <c r="AG30" s="131">
        <v>2</v>
      </c>
      <c r="AH30" s="131">
        <v>337</v>
      </c>
      <c r="AI30" s="131">
        <v>1</v>
      </c>
      <c r="AJ30" s="131">
        <v>846</v>
      </c>
      <c r="AK30" s="131">
        <v>1</v>
      </c>
      <c r="AL30" s="131">
        <v>115</v>
      </c>
      <c r="AM30" s="131" t="s">
        <v>896</v>
      </c>
      <c r="AN30" s="126">
        <v>0.91090629800307221</v>
      </c>
      <c r="AO30" s="126">
        <v>8.9093701996927788E-2</v>
      </c>
      <c r="AP30" s="127">
        <v>1302</v>
      </c>
      <c r="AQ30" s="127">
        <v>242</v>
      </c>
      <c r="AR30" s="127">
        <v>4</v>
      </c>
      <c r="AS30" s="127">
        <v>901</v>
      </c>
      <c r="AT30" s="126">
        <v>0.69201228878648235</v>
      </c>
      <c r="AU30" s="127">
        <v>153</v>
      </c>
      <c r="AV30" s="127">
        <v>2</v>
      </c>
      <c r="AW30" s="126">
        <v>0.1889400921658986</v>
      </c>
      <c r="AX30" s="126">
        <v>0.11751152073732719</v>
      </c>
      <c r="AY30" s="130">
        <v>0.34677419354838712</v>
      </c>
    </row>
    <row r="31" spans="1:51" x14ac:dyDescent="0.3">
      <c r="A31" s="19" t="s">
        <v>78</v>
      </c>
      <c r="B31" s="16" t="s">
        <v>82</v>
      </c>
      <c r="C31" s="124">
        <v>89197</v>
      </c>
      <c r="D31" s="365">
        <v>4.7263360875365761</v>
      </c>
      <c r="E31" s="129">
        <v>3128</v>
      </c>
      <c r="F31" s="129">
        <v>6931</v>
      </c>
      <c r="G31" s="129">
        <v>7337</v>
      </c>
      <c r="H31" s="129">
        <v>56295</v>
      </c>
      <c r="I31" s="129">
        <v>12252</v>
      </c>
      <c r="J31" s="129">
        <v>1811</v>
      </c>
      <c r="K31" s="131">
        <v>970</v>
      </c>
      <c r="L31" s="131">
        <v>473</v>
      </c>
      <c r="M31" s="129">
        <v>89197</v>
      </c>
      <c r="N31" s="129">
        <v>77599</v>
      </c>
      <c r="O31" s="129">
        <v>5349</v>
      </c>
      <c r="P31" s="129">
        <v>2021</v>
      </c>
      <c r="Q31" s="129">
        <v>2774</v>
      </c>
      <c r="R31" s="131">
        <v>937</v>
      </c>
      <c r="S31" s="131">
        <v>517</v>
      </c>
      <c r="T31" s="129">
        <v>89197</v>
      </c>
      <c r="U31" s="129">
        <v>25862</v>
      </c>
      <c r="V31" s="131">
        <v>73</v>
      </c>
      <c r="W31" s="131">
        <v>66</v>
      </c>
      <c r="X31" s="129">
        <v>62434</v>
      </c>
      <c r="Y31" s="131">
        <v>632</v>
      </c>
      <c r="Z31" s="131">
        <v>130</v>
      </c>
      <c r="AA31" s="129">
        <v>118004.72975548505</v>
      </c>
      <c r="AB31" s="126">
        <v>0.69995627655638648</v>
      </c>
      <c r="AC31" s="126">
        <v>7.0854400932766799E-3</v>
      </c>
      <c r="AD31" s="366">
        <v>0.2915008352298844</v>
      </c>
      <c r="AE31" s="366">
        <v>0.70849916477011554</v>
      </c>
      <c r="AF31" s="129">
        <v>89197</v>
      </c>
      <c r="AG31" s="129">
        <v>12062</v>
      </c>
      <c r="AH31" s="129">
        <v>14671</v>
      </c>
      <c r="AI31" s="131">
        <v>121</v>
      </c>
      <c r="AJ31" s="129">
        <v>47290</v>
      </c>
      <c r="AK31" s="131">
        <v>222</v>
      </c>
      <c r="AL31" s="129">
        <v>13926</v>
      </c>
      <c r="AM31" s="131">
        <v>905</v>
      </c>
      <c r="AN31" s="126">
        <v>0.83123871879099076</v>
      </c>
      <c r="AO31" s="126">
        <v>0.16876128120900924</v>
      </c>
      <c r="AP31" s="129">
        <v>89197</v>
      </c>
      <c r="AQ31" s="129">
        <v>11918</v>
      </c>
      <c r="AR31" s="131">
        <v>431</v>
      </c>
      <c r="AS31" s="129">
        <v>66210</v>
      </c>
      <c r="AT31" s="126">
        <v>0.74228953888583693</v>
      </c>
      <c r="AU31" s="129">
        <v>9892</v>
      </c>
      <c r="AV31" s="131">
        <v>746</v>
      </c>
      <c r="AW31" s="126">
        <v>0.13844636030359767</v>
      </c>
      <c r="AX31" s="126">
        <v>0.11090059082704576</v>
      </c>
      <c r="AY31" s="130">
        <v>0.43863022298956239</v>
      </c>
    </row>
    <row r="32" spans="1:51" x14ac:dyDescent="0.3">
      <c r="A32" s="19" t="s">
        <v>78</v>
      </c>
      <c r="B32" s="16" t="s">
        <v>83</v>
      </c>
      <c r="C32" s="124">
        <v>53120</v>
      </c>
      <c r="D32" s="365">
        <v>5.0053275602409641</v>
      </c>
      <c r="E32" s="129">
        <v>564</v>
      </c>
      <c r="F32" s="131">
        <v>980</v>
      </c>
      <c r="G32" s="129">
        <v>2920</v>
      </c>
      <c r="H32" s="129">
        <v>38478</v>
      </c>
      <c r="I32" s="129">
        <v>8046</v>
      </c>
      <c r="J32" s="129">
        <v>1482</v>
      </c>
      <c r="K32" s="131">
        <v>480</v>
      </c>
      <c r="L32" s="131">
        <v>170</v>
      </c>
      <c r="M32" s="129">
        <v>53120</v>
      </c>
      <c r="N32" s="129">
        <v>50757</v>
      </c>
      <c r="O32" s="131">
        <v>611</v>
      </c>
      <c r="P32" s="131">
        <v>909</v>
      </c>
      <c r="Q32" s="131">
        <v>710</v>
      </c>
      <c r="R32" s="131">
        <v>25</v>
      </c>
      <c r="S32" s="131">
        <v>108</v>
      </c>
      <c r="T32" s="129">
        <v>53120</v>
      </c>
      <c r="U32" s="129">
        <v>21832</v>
      </c>
      <c r="V32" s="131">
        <v>32</v>
      </c>
      <c r="W32" s="131">
        <v>32</v>
      </c>
      <c r="X32" s="129">
        <v>30939</v>
      </c>
      <c r="Y32" s="131">
        <v>239</v>
      </c>
      <c r="Z32" s="131">
        <v>46</v>
      </c>
      <c r="AA32" s="129">
        <v>106745.46460843373</v>
      </c>
      <c r="AB32" s="126">
        <v>0.58243599397590362</v>
      </c>
      <c r="AC32" s="126">
        <v>4.4992469879518073E-3</v>
      </c>
      <c r="AD32" s="366">
        <v>0.41219879518072289</v>
      </c>
      <c r="AE32" s="366">
        <v>0.58780120481927711</v>
      </c>
      <c r="AF32" s="129">
        <v>53120</v>
      </c>
      <c r="AG32" s="129">
        <v>6001</v>
      </c>
      <c r="AH32" s="129">
        <v>9300</v>
      </c>
      <c r="AI32" s="131">
        <v>46</v>
      </c>
      <c r="AJ32" s="129">
        <v>34663</v>
      </c>
      <c r="AK32" s="131">
        <v>72</v>
      </c>
      <c r="AL32" s="129">
        <v>2664</v>
      </c>
      <c r="AM32" s="131">
        <v>374</v>
      </c>
      <c r="AN32" s="126">
        <v>0.94145331325301207</v>
      </c>
      <c r="AO32" s="126">
        <v>5.854668674698793E-2</v>
      </c>
      <c r="AP32" s="129">
        <v>53120</v>
      </c>
      <c r="AQ32" s="129">
        <v>7430</v>
      </c>
      <c r="AR32" s="131">
        <v>111</v>
      </c>
      <c r="AS32" s="129">
        <v>43193</v>
      </c>
      <c r="AT32" s="126">
        <v>0.81312123493975907</v>
      </c>
      <c r="AU32" s="129">
        <v>2045</v>
      </c>
      <c r="AV32" s="131">
        <v>341</v>
      </c>
      <c r="AW32" s="126">
        <v>0.14196159638554218</v>
      </c>
      <c r="AX32" s="126">
        <v>3.8497740963855422E-2</v>
      </c>
      <c r="AY32" s="130">
        <v>0.32317394578313252</v>
      </c>
    </row>
    <row r="33" spans="1:51" x14ac:dyDescent="0.3">
      <c r="A33" s="19" t="s">
        <v>78</v>
      </c>
      <c r="B33" s="16" t="s">
        <v>87</v>
      </c>
      <c r="C33" s="124">
        <v>6502</v>
      </c>
      <c r="D33" s="365">
        <v>16.123961857889881</v>
      </c>
      <c r="E33" s="129">
        <v>329</v>
      </c>
      <c r="F33" s="131">
        <v>159</v>
      </c>
      <c r="G33" s="131">
        <v>284</v>
      </c>
      <c r="H33" s="131">
        <v>3717</v>
      </c>
      <c r="I33" s="129">
        <v>1718</v>
      </c>
      <c r="J33" s="131">
        <v>163</v>
      </c>
      <c r="K33" s="131">
        <v>90</v>
      </c>
      <c r="L33" s="131">
        <v>42</v>
      </c>
      <c r="M33" s="129">
        <v>6502</v>
      </c>
      <c r="N33" s="129">
        <v>5295</v>
      </c>
      <c r="O33" s="131">
        <v>209</v>
      </c>
      <c r="P33" s="131">
        <v>437</v>
      </c>
      <c r="Q33" s="131">
        <v>436</v>
      </c>
      <c r="R33" s="131">
        <v>90</v>
      </c>
      <c r="S33" s="131">
        <v>35</v>
      </c>
      <c r="T33" s="129">
        <v>6502</v>
      </c>
      <c r="U33" s="129">
        <v>3675</v>
      </c>
      <c r="V33" s="131">
        <v>10</v>
      </c>
      <c r="W33" s="131">
        <v>9</v>
      </c>
      <c r="X33" s="131">
        <v>2775</v>
      </c>
      <c r="Y33" s="131">
        <v>4</v>
      </c>
      <c r="Z33" s="131">
        <v>29</v>
      </c>
      <c r="AA33" s="129">
        <v>18543.450476776376</v>
      </c>
      <c r="AB33" s="126">
        <v>0.42679175638265149</v>
      </c>
      <c r="AC33" s="126">
        <v>6.1519532451553372E-4</v>
      </c>
      <c r="AD33" s="366">
        <v>0.56813288219009539</v>
      </c>
      <c r="AE33" s="366">
        <v>0.43186711780990461</v>
      </c>
      <c r="AF33" s="129">
        <v>6502</v>
      </c>
      <c r="AG33" s="131">
        <v>165</v>
      </c>
      <c r="AH33" s="129">
        <v>2463</v>
      </c>
      <c r="AI33" s="131">
        <v>8</v>
      </c>
      <c r="AJ33" s="131">
        <v>3095</v>
      </c>
      <c r="AK33" s="131">
        <v>23</v>
      </c>
      <c r="AL33" s="131">
        <v>678</v>
      </c>
      <c r="AM33" s="131">
        <v>70</v>
      </c>
      <c r="AN33" s="126">
        <v>0.88142110119963091</v>
      </c>
      <c r="AO33" s="126">
        <v>0.11857889880036909</v>
      </c>
      <c r="AP33" s="129">
        <v>6502</v>
      </c>
      <c r="AQ33" s="129">
        <v>1556</v>
      </c>
      <c r="AR33" s="131">
        <v>33</v>
      </c>
      <c r="AS33" s="129">
        <v>4291</v>
      </c>
      <c r="AT33" s="126">
        <v>0.65995078437403876</v>
      </c>
      <c r="AU33" s="131">
        <v>591</v>
      </c>
      <c r="AV33" s="131">
        <v>31</v>
      </c>
      <c r="AW33" s="126">
        <v>0.24438634266379575</v>
      </c>
      <c r="AX33" s="126">
        <v>9.0895109197170101E-2</v>
      </c>
      <c r="AY33" s="130">
        <v>0.27522300830513685</v>
      </c>
    </row>
    <row r="34" spans="1:51" x14ac:dyDescent="0.3">
      <c r="A34" s="19" t="s">
        <v>78</v>
      </c>
      <c r="B34" s="16" t="s">
        <v>88</v>
      </c>
      <c r="C34" s="124">
        <v>19140</v>
      </c>
      <c r="D34" s="365">
        <v>5.0183908045977015</v>
      </c>
      <c r="E34" s="129">
        <v>620</v>
      </c>
      <c r="F34" s="131">
        <v>975</v>
      </c>
      <c r="G34" s="131">
        <v>1617</v>
      </c>
      <c r="H34" s="129">
        <v>7977</v>
      </c>
      <c r="I34" s="129">
        <v>7629</v>
      </c>
      <c r="J34" s="131">
        <v>228</v>
      </c>
      <c r="K34" s="131">
        <v>63</v>
      </c>
      <c r="L34" s="131">
        <v>31</v>
      </c>
      <c r="M34" s="129">
        <v>19140</v>
      </c>
      <c r="N34" s="129">
        <v>17961</v>
      </c>
      <c r="O34" s="131">
        <v>203</v>
      </c>
      <c r="P34" s="131">
        <v>188</v>
      </c>
      <c r="Q34" s="131">
        <v>722</v>
      </c>
      <c r="R34" s="131">
        <v>41</v>
      </c>
      <c r="S34" s="131">
        <v>25</v>
      </c>
      <c r="T34" s="129">
        <v>19140</v>
      </c>
      <c r="U34" s="131">
        <v>3020</v>
      </c>
      <c r="V34" s="131">
        <v>1685</v>
      </c>
      <c r="W34" s="131">
        <v>27</v>
      </c>
      <c r="X34" s="129">
        <v>14319</v>
      </c>
      <c r="Y34" s="131">
        <v>15</v>
      </c>
      <c r="Z34" s="131">
        <v>74</v>
      </c>
      <c r="AA34" s="129">
        <v>23194.863375130615</v>
      </c>
      <c r="AB34" s="126">
        <v>0.74811912225705324</v>
      </c>
      <c r="AC34" s="126">
        <v>7.836990595611285E-4</v>
      </c>
      <c r="AD34" s="366">
        <v>0.24723092998955068</v>
      </c>
      <c r="AE34" s="366">
        <v>0.75276907001044935</v>
      </c>
      <c r="AF34" s="129">
        <v>19140</v>
      </c>
      <c r="AG34" s="131">
        <v>86</v>
      </c>
      <c r="AH34" s="129">
        <v>10587</v>
      </c>
      <c r="AI34" s="131">
        <v>21</v>
      </c>
      <c r="AJ34" s="129">
        <v>5890</v>
      </c>
      <c r="AK34" s="131">
        <v>44</v>
      </c>
      <c r="AL34" s="129">
        <v>2488</v>
      </c>
      <c r="AM34" s="131">
        <v>24</v>
      </c>
      <c r="AN34" s="126">
        <v>0.86645768025078373</v>
      </c>
      <c r="AO34" s="126">
        <v>0.13354231974921627</v>
      </c>
      <c r="AP34" s="129">
        <v>19140</v>
      </c>
      <c r="AQ34" s="129">
        <v>7554</v>
      </c>
      <c r="AR34" s="131">
        <v>360</v>
      </c>
      <c r="AS34" s="129">
        <v>9042</v>
      </c>
      <c r="AT34" s="126">
        <v>0.47241379310344828</v>
      </c>
      <c r="AU34" s="129">
        <v>2061</v>
      </c>
      <c r="AV34" s="131">
        <v>123</v>
      </c>
      <c r="AW34" s="126">
        <v>0.41347962382445141</v>
      </c>
      <c r="AX34" s="126">
        <v>0.10768025078369906</v>
      </c>
      <c r="AY34" s="130">
        <v>0.44315569487983281</v>
      </c>
    </row>
    <row r="35" spans="1:51" x14ac:dyDescent="0.3">
      <c r="A35" s="19" t="s">
        <v>78</v>
      </c>
      <c r="B35" s="16" t="s">
        <v>92</v>
      </c>
      <c r="C35" s="124">
        <v>44016</v>
      </c>
      <c r="D35" s="365">
        <v>4.7832606324972735</v>
      </c>
      <c r="E35" s="129">
        <v>2375</v>
      </c>
      <c r="F35" s="129">
        <v>2276</v>
      </c>
      <c r="G35" s="129">
        <v>3694</v>
      </c>
      <c r="H35" s="129">
        <v>26987</v>
      </c>
      <c r="I35" s="129">
        <v>6584</v>
      </c>
      <c r="J35" s="129">
        <v>1250</v>
      </c>
      <c r="K35" s="131">
        <v>453</v>
      </c>
      <c r="L35" s="131">
        <v>397</v>
      </c>
      <c r="M35" s="129">
        <v>44016</v>
      </c>
      <c r="N35" s="129">
        <v>27324</v>
      </c>
      <c r="O35" s="129">
        <v>13209</v>
      </c>
      <c r="P35" s="129">
        <v>1487</v>
      </c>
      <c r="Q35" s="129">
        <v>1252</v>
      </c>
      <c r="R35" s="131">
        <v>536</v>
      </c>
      <c r="S35" s="131">
        <v>208</v>
      </c>
      <c r="T35" s="129">
        <v>44016</v>
      </c>
      <c r="U35" s="129">
        <v>12490</v>
      </c>
      <c r="V35" s="131">
        <v>97</v>
      </c>
      <c r="W35" s="131">
        <v>208</v>
      </c>
      <c r="X35" s="129">
        <v>30150</v>
      </c>
      <c r="Y35" s="131">
        <v>770</v>
      </c>
      <c r="Z35" s="131">
        <v>301</v>
      </c>
      <c r="AA35" s="129">
        <v>57549.150354416568</v>
      </c>
      <c r="AB35" s="126">
        <v>0.68497818974918212</v>
      </c>
      <c r="AC35" s="126">
        <v>1.7493638676844784E-2</v>
      </c>
      <c r="AD35" s="366">
        <v>0.2906897491821156</v>
      </c>
      <c r="AE35" s="366">
        <v>0.70931025081788435</v>
      </c>
      <c r="AF35" s="129">
        <v>44016</v>
      </c>
      <c r="AG35" s="129">
        <v>1768</v>
      </c>
      <c r="AH35" s="129">
        <v>10835</v>
      </c>
      <c r="AI35" s="131">
        <v>51</v>
      </c>
      <c r="AJ35" s="129">
        <v>23144</v>
      </c>
      <c r="AK35" s="131">
        <v>277</v>
      </c>
      <c r="AL35" s="129">
        <v>7426</v>
      </c>
      <c r="AM35" s="131">
        <v>515</v>
      </c>
      <c r="AN35" s="126">
        <v>0.81329516539440205</v>
      </c>
      <c r="AO35" s="126">
        <v>0.18670483460559795</v>
      </c>
      <c r="AP35" s="129">
        <v>44016</v>
      </c>
      <c r="AQ35" s="129">
        <v>4905</v>
      </c>
      <c r="AR35" s="131">
        <v>210</v>
      </c>
      <c r="AS35" s="129">
        <v>31712</v>
      </c>
      <c r="AT35" s="126">
        <v>0.72046528535078158</v>
      </c>
      <c r="AU35" s="129">
        <v>6703</v>
      </c>
      <c r="AV35" s="131">
        <v>486</v>
      </c>
      <c r="AW35" s="126">
        <v>0.11620774263904035</v>
      </c>
      <c r="AX35" s="126">
        <v>0.15228553253362415</v>
      </c>
      <c r="AY35" s="130">
        <v>0.44800754271174115</v>
      </c>
    </row>
    <row r="36" spans="1:51" x14ac:dyDescent="0.3">
      <c r="A36" s="19" t="s">
        <v>78</v>
      </c>
      <c r="B36" s="16" t="s">
        <v>95</v>
      </c>
      <c r="C36" s="124">
        <v>45498</v>
      </c>
      <c r="D36" s="365">
        <v>4.8428941931513476</v>
      </c>
      <c r="E36" s="129">
        <v>719</v>
      </c>
      <c r="F36" s="129">
        <v>3031</v>
      </c>
      <c r="G36" s="129">
        <v>3980</v>
      </c>
      <c r="H36" s="129">
        <v>30958</v>
      </c>
      <c r="I36" s="129">
        <v>4292</v>
      </c>
      <c r="J36" s="129">
        <v>1674</v>
      </c>
      <c r="K36" s="131">
        <v>594</v>
      </c>
      <c r="L36" s="131">
        <v>250</v>
      </c>
      <c r="M36" s="129">
        <v>45498</v>
      </c>
      <c r="N36" s="129">
        <v>42222</v>
      </c>
      <c r="O36" s="129">
        <v>1098</v>
      </c>
      <c r="P36" s="129">
        <v>1072</v>
      </c>
      <c r="Q36" s="131">
        <v>862</v>
      </c>
      <c r="R36" s="131">
        <v>90</v>
      </c>
      <c r="S36" s="131">
        <v>154</v>
      </c>
      <c r="T36" s="129">
        <v>45498</v>
      </c>
      <c r="U36" s="129">
        <v>17088</v>
      </c>
      <c r="V36" s="131">
        <v>31</v>
      </c>
      <c r="W36" s="131">
        <v>22</v>
      </c>
      <c r="X36" s="129">
        <v>28184</v>
      </c>
      <c r="Y36" s="131">
        <v>127</v>
      </c>
      <c r="Z36" s="131">
        <v>46</v>
      </c>
      <c r="AA36" s="129">
        <v>80496.700074728549</v>
      </c>
      <c r="AB36" s="126">
        <v>0.61945580025495628</v>
      </c>
      <c r="AC36" s="126">
        <v>2.7913314870983341E-3</v>
      </c>
      <c r="AD36" s="366">
        <v>0.37674183480592555</v>
      </c>
      <c r="AE36" s="366">
        <v>0.62325816519407451</v>
      </c>
      <c r="AF36" s="129">
        <v>45498</v>
      </c>
      <c r="AG36" s="129">
        <v>8098</v>
      </c>
      <c r="AH36" s="129">
        <v>4779</v>
      </c>
      <c r="AI36" s="131">
        <v>36</v>
      </c>
      <c r="AJ36" s="129">
        <v>26549</v>
      </c>
      <c r="AK36" s="131">
        <v>103</v>
      </c>
      <c r="AL36" s="129">
        <v>5618</v>
      </c>
      <c r="AM36" s="131">
        <v>315</v>
      </c>
      <c r="AN36" s="126">
        <v>0.86733482790452332</v>
      </c>
      <c r="AO36" s="126">
        <v>0.13266517209547668</v>
      </c>
      <c r="AP36" s="129">
        <v>45498</v>
      </c>
      <c r="AQ36" s="129">
        <v>3465</v>
      </c>
      <c r="AR36" s="131">
        <v>105</v>
      </c>
      <c r="AS36" s="129">
        <v>38795</v>
      </c>
      <c r="AT36" s="126">
        <v>0.8526748428502352</v>
      </c>
      <c r="AU36" s="129">
        <v>2730</v>
      </c>
      <c r="AV36" s="131">
        <v>403</v>
      </c>
      <c r="AW36" s="126">
        <v>7.8464987471976791E-2</v>
      </c>
      <c r="AX36" s="126">
        <v>6.0002637478570486E-2</v>
      </c>
      <c r="AY36" s="130">
        <v>0.37796166864477559</v>
      </c>
    </row>
    <row r="37" spans="1:51" x14ac:dyDescent="0.3">
      <c r="A37" s="19" t="s">
        <v>78</v>
      </c>
      <c r="B37" s="16" t="s">
        <v>96</v>
      </c>
      <c r="C37" s="124">
        <v>50568</v>
      </c>
      <c r="D37" s="365">
        <v>5.0397286821705425</v>
      </c>
      <c r="E37" s="129">
        <v>1656</v>
      </c>
      <c r="F37" s="129">
        <v>2436</v>
      </c>
      <c r="G37" s="129">
        <v>3968</v>
      </c>
      <c r="H37" s="129">
        <v>29568</v>
      </c>
      <c r="I37" s="129">
        <v>9842</v>
      </c>
      <c r="J37" s="129">
        <v>2116</v>
      </c>
      <c r="K37" s="131">
        <v>654</v>
      </c>
      <c r="L37" s="131">
        <v>328</v>
      </c>
      <c r="M37" s="129">
        <v>50568</v>
      </c>
      <c r="N37" s="129">
        <v>45293</v>
      </c>
      <c r="O37" s="131">
        <v>3169</v>
      </c>
      <c r="P37" s="131">
        <v>1070</v>
      </c>
      <c r="Q37" s="131">
        <v>432</v>
      </c>
      <c r="R37" s="131">
        <v>141</v>
      </c>
      <c r="S37" s="131">
        <v>463</v>
      </c>
      <c r="T37" s="129">
        <v>50568</v>
      </c>
      <c r="U37" s="129">
        <v>22355</v>
      </c>
      <c r="V37" s="131">
        <v>84</v>
      </c>
      <c r="W37" s="131">
        <v>35</v>
      </c>
      <c r="X37" s="129">
        <v>26844</v>
      </c>
      <c r="Y37" s="131">
        <v>486</v>
      </c>
      <c r="Z37" s="131">
        <v>764</v>
      </c>
      <c r="AA37" s="129">
        <v>109518.80934583135</v>
      </c>
      <c r="AB37" s="126">
        <v>0.53084954912197435</v>
      </c>
      <c r="AC37" s="126">
        <v>9.6108210726150931E-3</v>
      </c>
      <c r="AD37" s="366">
        <v>0.44443126087644358</v>
      </c>
      <c r="AE37" s="366">
        <v>0.55556873912355642</v>
      </c>
      <c r="AF37" s="129">
        <v>50568</v>
      </c>
      <c r="AG37" s="129">
        <v>5500</v>
      </c>
      <c r="AH37" s="129">
        <v>13332</v>
      </c>
      <c r="AI37" s="131">
        <v>52</v>
      </c>
      <c r="AJ37" s="129">
        <v>23174</v>
      </c>
      <c r="AK37" s="131">
        <v>98</v>
      </c>
      <c r="AL37" s="129">
        <v>6441</v>
      </c>
      <c r="AM37" s="129">
        <v>1971</v>
      </c>
      <c r="AN37" s="126">
        <v>0.83171175446922951</v>
      </c>
      <c r="AO37" s="126">
        <v>0.16828824553077049</v>
      </c>
      <c r="AP37" s="129">
        <v>50568</v>
      </c>
      <c r="AQ37" s="129">
        <v>9654</v>
      </c>
      <c r="AR37" s="131">
        <v>136</v>
      </c>
      <c r="AS37" s="129">
        <v>35153</v>
      </c>
      <c r="AT37" s="126">
        <v>0.69516294890049046</v>
      </c>
      <c r="AU37" s="129">
        <v>4950</v>
      </c>
      <c r="AV37" s="131">
        <v>675</v>
      </c>
      <c r="AW37" s="126">
        <v>0.19360069609239045</v>
      </c>
      <c r="AX37" s="126">
        <v>9.7887992406264834E-2</v>
      </c>
      <c r="AY37" s="130">
        <v>0.36192849232716345</v>
      </c>
    </row>
    <row r="38" spans="1:51" x14ac:dyDescent="0.3">
      <c r="A38" s="19" t="s">
        <v>98</v>
      </c>
      <c r="B38" s="16" t="s">
        <v>102</v>
      </c>
      <c r="C38" s="124">
        <v>9626</v>
      </c>
      <c r="D38" s="365">
        <v>4.9944940785372944</v>
      </c>
      <c r="E38" s="131">
        <v>156</v>
      </c>
      <c r="F38" s="131">
        <v>230</v>
      </c>
      <c r="G38" s="131">
        <v>278</v>
      </c>
      <c r="H38" s="129">
        <v>8361</v>
      </c>
      <c r="I38" s="131">
        <v>378</v>
      </c>
      <c r="J38" s="131">
        <v>37</v>
      </c>
      <c r="K38" s="131">
        <v>16</v>
      </c>
      <c r="L38" s="131">
        <v>170</v>
      </c>
      <c r="M38" s="129">
        <v>9626</v>
      </c>
      <c r="N38" s="129">
        <v>7783</v>
      </c>
      <c r="O38" s="131">
        <v>810</v>
      </c>
      <c r="P38" s="131">
        <v>121</v>
      </c>
      <c r="Q38" s="131">
        <v>661</v>
      </c>
      <c r="R38" s="131">
        <v>125</v>
      </c>
      <c r="S38" s="131">
        <v>126</v>
      </c>
      <c r="T38" s="129">
        <v>9626</v>
      </c>
      <c r="U38" s="131">
        <v>569</v>
      </c>
      <c r="V38" s="131">
        <v>6</v>
      </c>
      <c r="W38" s="131">
        <v>22</v>
      </c>
      <c r="X38" s="129">
        <v>8560</v>
      </c>
      <c r="Y38" s="131">
        <v>30</v>
      </c>
      <c r="Z38" s="131">
        <v>439</v>
      </c>
      <c r="AA38" s="129">
        <v>2770.8835445667983</v>
      </c>
      <c r="AB38" s="126">
        <v>0.88925825888219401</v>
      </c>
      <c r="AC38" s="126">
        <v>3.1165593185123624E-3</v>
      </c>
      <c r="AD38" s="366">
        <v>6.201953043839601E-2</v>
      </c>
      <c r="AE38" s="366">
        <v>0.93798046956160397</v>
      </c>
      <c r="AF38" s="129">
        <v>9626</v>
      </c>
      <c r="AG38" s="131">
        <v>28</v>
      </c>
      <c r="AH38" s="131">
        <v>599</v>
      </c>
      <c r="AI38" s="131">
        <v>10</v>
      </c>
      <c r="AJ38" s="129">
        <v>7768</v>
      </c>
      <c r="AK38" s="131">
        <v>128</v>
      </c>
      <c r="AL38" s="131">
        <v>886</v>
      </c>
      <c r="AM38" s="131">
        <v>207</v>
      </c>
      <c r="AN38" s="126">
        <v>0.87315603573654688</v>
      </c>
      <c r="AO38" s="126">
        <v>0.12684396426345312</v>
      </c>
      <c r="AP38" s="129">
        <v>9626</v>
      </c>
      <c r="AQ38" s="131">
        <v>31</v>
      </c>
      <c r="AR38" s="131">
        <v>42</v>
      </c>
      <c r="AS38" s="129">
        <v>9072</v>
      </c>
      <c r="AT38" s="126">
        <v>0.9424475379181384</v>
      </c>
      <c r="AU38" s="131">
        <v>339</v>
      </c>
      <c r="AV38" s="131">
        <v>142</v>
      </c>
      <c r="AW38" s="126">
        <v>7.5836276750467484E-3</v>
      </c>
      <c r="AX38" s="126">
        <v>3.5217120299189691E-2</v>
      </c>
      <c r="AY38" s="130">
        <v>0.53241221691252849</v>
      </c>
    </row>
    <row r="39" spans="1:51" x14ac:dyDescent="0.3">
      <c r="A39" s="19" t="s">
        <v>98</v>
      </c>
      <c r="B39" s="16" t="s">
        <v>105</v>
      </c>
      <c r="C39" s="124">
        <v>9917</v>
      </c>
      <c r="D39" s="365">
        <v>4.8756680447716043</v>
      </c>
      <c r="E39" s="131">
        <v>184</v>
      </c>
      <c r="F39" s="131">
        <v>443</v>
      </c>
      <c r="G39" s="131">
        <v>482</v>
      </c>
      <c r="H39" s="129">
        <v>8623</v>
      </c>
      <c r="I39" s="131">
        <v>133</v>
      </c>
      <c r="J39" s="131">
        <v>18</v>
      </c>
      <c r="K39" s="131">
        <v>2</v>
      </c>
      <c r="L39" s="131">
        <v>32</v>
      </c>
      <c r="M39" s="129">
        <v>9917</v>
      </c>
      <c r="N39" s="129">
        <v>7264</v>
      </c>
      <c r="O39" s="129">
        <v>1542</v>
      </c>
      <c r="P39" s="131">
        <v>122</v>
      </c>
      <c r="Q39" s="131">
        <v>872</v>
      </c>
      <c r="R39" s="131">
        <v>76</v>
      </c>
      <c r="S39" s="131">
        <v>41</v>
      </c>
      <c r="T39" s="129">
        <v>9917</v>
      </c>
      <c r="U39" s="131">
        <v>168</v>
      </c>
      <c r="V39" s="131">
        <v>54</v>
      </c>
      <c r="W39" s="131">
        <v>526</v>
      </c>
      <c r="X39" s="129">
        <v>9131</v>
      </c>
      <c r="Y39" s="131">
        <v>10</v>
      </c>
      <c r="Z39" s="131">
        <v>28</v>
      </c>
      <c r="AA39" s="129">
        <v>1043.4000000000001</v>
      </c>
      <c r="AB39" s="126">
        <v>0.92074215992739739</v>
      </c>
      <c r="AC39" s="126">
        <v>1.0083694665725521E-3</v>
      </c>
      <c r="AD39" s="366">
        <v>7.5426036099626906E-2</v>
      </c>
      <c r="AE39" s="366">
        <v>0.92457396390037305</v>
      </c>
      <c r="AF39" s="129">
        <v>9917</v>
      </c>
      <c r="AG39" s="131">
        <v>21</v>
      </c>
      <c r="AH39" s="131">
        <v>340</v>
      </c>
      <c r="AI39" s="131">
        <v>7</v>
      </c>
      <c r="AJ39" s="129">
        <v>8310</v>
      </c>
      <c r="AK39" s="131">
        <v>188</v>
      </c>
      <c r="AL39" s="129">
        <v>1045</v>
      </c>
      <c r="AM39" s="131">
        <v>6</v>
      </c>
      <c r="AN39" s="126">
        <v>0.87506302309166073</v>
      </c>
      <c r="AO39" s="126">
        <v>0.12493697690833927</v>
      </c>
      <c r="AP39" s="129">
        <v>9917</v>
      </c>
      <c r="AQ39" s="131">
        <v>40</v>
      </c>
      <c r="AR39" s="131">
        <v>36</v>
      </c>
      <c r="AS39" s="129">
        <v>9478</v>
      </c>
      <c r="AT39" s="126">
        <v>0.95573258041746501</v>
      </c>
      <c r="AU39" s="131">
        <v>297</v>
      </c>
      <c r="AV39" s="131">
        <v>66</v>
      </c>
      <c r="AW39" s="126">
        <v>7.6636079459513964E-3</v>
      </c>
      <c r="AX39" s="126">
        <v>2.99485731572048E-2</v>
      </c>
      <c r="AY39" s="130">
        <v>0.52475547040435622</v>
      </c>
    </row>
    <row r="40" spans="1:51" x14ac:dyDescent="0.3">
      <c r="A40" s="19" t="s">
        <v>98</v>
      </c>
      <c r="B40" s="16" t="s">
        <v>106</v>
      </c>
      <c r="C40" s="124">
        <v>9782</v>
      </c>
      <c r="D40" s="365">
        <v>5.1496626456757308</v>
      </c>
      <c r="E40" s="131">
        <v>5</v>
      </c>
      <c r="F40" s="131">
        <v>87</v>
      </c>
      <c r="G40" s="131">
        <v>83</v>
      </c>
      <c r="H40" s="129">
        <v>8936</v>
      </c>
      <c r="I40" s="131">
        <v>630</v>
      </c>
      <c r="J40" s="131">
        <v>3</v>
      </c>
      <c r="K40" s="131">
        <v>13</v>
      </c>
      <c r="L40" s="131">
        <v>25</v>
      </c>
      <c r="M40" s="129">
        <v>9782</v>
      </c>
      <c r="N40" s="129">
        <v>8904</v>
      </c>
      <c r="O40" s="131">
        <v>563</v>
      </c>
      <c r="P40" s="131">
        <v>39</v>
      </c>
      <c r="Q40" s="131">
        <v>196</v>
      </c>
      <c r="R40" s="131">
        <v>49</v>
      </c>
      <c r="S40" s="131">
        <v>31</v>
      </c>
      <c r="T40" s="129">
        <v>9782</v>
      </c>
      <c r="U40" s="129">
        <v>1144</v>
      </c>
      <c r="V40" s="131">
        <v>11</v>
      </c>
      <c r="W40" s="131">
        <v>89</v>
      </c>
      <c r="X40" s="129">
        <v>8506</v>
      </c>
      <c r="Y40" s="131">
        <v>4</v>
      </c>
      <c r="Z40" s="131">
        <v>28</v>
      </c>
      <c r="AA40" s="129">
        <v>5890.5</v>
      </c>
      <c r="AB40" s="126">
        <v>0.86955632794929461</v>
      </c>
      <c r="AC40" s="126">
        <v>4.0891433244735228E-4</v>
      </c>
      <c r="AD40" s="366">
        <v>0.12717235739112656</v>
      </c>
      <c r="AE40" s="366">
        <v>0.87282764260887347</v>
      </c>
      <c r="AF40" s="129">
        <v>9782</v>
      </c>
      <c r="AG40" s="131">
        <v>17</v>
      </c>
      <c r="AH40" s="129">
        <v>1059</v>
      </c>
      <c r="AI40" s="131">
        <v>9</v>
      </c>
      <c r="AJ40" s="129">
        <v>8233</v>
      </c>
      <c r="AK40" s="131">
        <v>122</v>
      </c>
      <c r="AL40" s="131">
        <v>233</v>
      </c>
      <c r="AM40" s="131">
        <v>109</v>
      </c>
      <c r="AN40" s="126">
        <v>0.95256593743610718</v>
      </c>
      <c r="AO40" s="126">
        <v>4.743406256389282E-2</v>
      </c>
      <c r="AP40" s="129">
        <v>9782</v>
      </c>
      <c r="AQ40" s="131">
        <v>154</v>
      </c>
      <c r="AR40" s="131">
        <v>31</v>
      </c>
      <c r="AS40" s="129">
        <v>9465</v>
      </c>
      <c r="AT40" s="126">
        <v>0.96759353915354729</v>
      </c>
      <c r="AU40" s="131">
        <v>79</v>
      </c>
      <c r="AV40" s="131">
        <v>53</v>
      </c>
      <c r="AW40" s="126">
        <v>1.8912287875690045E-2</v>
      </c>
      <c r="AX40" s="126">
        <v>8.0760580658352076E-3</v>
      </c>
      <c r="AY40" s="130">
        <v>0.46013085258638314</v>
      </c>
    </row>
    <row r="41" spans="1:51" x14ac:dyDescent="0.3">
      <c r="A41" s="19" t="s">
        <v>98</v>
      </c>
      <c r="B41" s="16" t="s">
        <v>108</v>
      </c>
      <c r="C41" s="124">
        <v>14683</v>
      </c>
      <c r="D41" s="365">
        <v>5.9676496628754343</v>
      </c>
      <c r="E41" s="131">
        <v>49</v>
      </c>
      <c r="F41" s="131">
        <v>195</v>
      </c>
      <c r="G41" s="131">
        <v>267</v>
      </c>
      <c r="H41" s="129">
        <v>13068</v>
      </c>
      <c r="I41" s="131">
        <v>923</v>
      </c>
      <c r="J41" s="131">
        <v>93</v>
      </c>
      <c r="K41" s="131">
        <v>21</v>
      </c>
      <c r="L41" s="131">
        <v>67</v>
      </c>
      <c r="M41" s="129">
        <v>14683</v>
      </c>
      <c r="N41" s="129">
        <v>13139</v>
      </c>
      <c r="O41" s="131">
        <v>883</v>
      </c>
      <c r="P41" s="131">
        <v>276</v>
      </c>
      <c r="Q41" s="131">
        <v>332</v>
      </c>
      <c r="R41" s="131">
        <v>30</v>
      </c>
      <c r="S41" s="131">
        <v>23</v>
      </c>
      <c r="T41" s="129">
        <v>14683</v>
      </c>
      <c r="U41" s="131">
        <v>625</v>
      </c>
      <c r="V41" s="131">
        <v>24</v>
      </c>
      <c r="W41" s="131">
        <v>193</v>
      </c>
      <c r="X41" s="129">
        <v>13382</v>
      </c>
      <c r="Y41" s="131">
        <v>20</v>
      </c>
      <c r="Z41" s="131">
        <v>439</v>
      </c>
      <c r="AA41" s="129">
        <v>3829.1000000000004</v>
      </c>
      <c r="AB41" s="126">
        <v>0.91139412926513652</v>
      </c>
      <c r="AC41" s="126">
        <v>1.3621194578764557E-3</v>
      </c>
      <c r="AD41" s="366">
        <v>5.7345229176598789E-2</v>
      </c>
      <c r="AE41" s="366">
        <v>0.94265477082340121</v>
      </c>
      <c r="AF41" s="129">
        <v>14683</v>
      </c>
      <c r="AG41" s="131">
        <v>53</v>
      </c>
      <c r="AH41" s="129">
        <v>1419</v>
      </c>
      <c r="AI41" s="131">
        <v>9</v>
      </c>
      <c r="AJ41" s="129">
        <v>12576</v>
      </c>
      <c r="AK41" s="131">
        <v>157</v>
      </c>
      <c r="AL41" s="131">
        <v>415</v>
      </c>
      <c r="AM41" s="131">
        <v>54</v>
      </c>
      <c r="AN41" s="126">
        <v>0.95736566096846698</v>
      </c>
      <c r="AO41" s="126">
        <v>4.263433903153302E-2</v>
      </c>
      <c r="AP41" s="129">
        <v>14683</v>
      </c>
      <c r="AQ41" s="131">
        <v>106</v>
      </c>
      <c r="AR41" s="131">
        <v>75</v>
      </c>
      <c r="AS41" s="129">
        <v>14232</v>
      </c>
      <c r="AT41" s="126">
        <v>0.96928420622488587</v>
      </c>
      <c r="AU41" s="131">
        <v>185</v>
      </c>
      <c r="AV41" s="131">
        <v>85</v>
      </c>
      <c r="AW41" s="126">
        <v>1.2327181093781924E-2</v>
      </c>
      <c r="AX41" s="126">
        <v>1.2599604985357216E-2</v>
      </c>
      <c r="AY41" s="130">
        <v>0.49264455492746712</v>
      </c>
    </row>
    <row r="42" spans="1:51" x14ac:dyDescent="0.3">
      <c r="A42" s="19" t="s">
        <v>98</v>
      </c>
      <c r="B42" s="16" t="s">
        <v>110</v>
      </c>
      <c r="C42" s="124">
        <v>4941</v>
      </c>
      <c r="D42" s="365">
        <v>6.4517304189435336</v>
      </c>
      <c r="E42" s="131">
        <v>1</v>
      </c>
      <c r="F42" s="131">
        <v>8</v>
      </c>
      <c r="G42" s="131">
        <v>38</v>
      </c>
      <c r="H42" s="129">
        <v>3573</v>
      </c>
      <c r="I42" s="131">
        <v>1073</v>
      </c>
      <c r="J42" s="131">
        <v>180</v>
      </c>
      <c r="K42" s="131">
        <v>50</v>
      </c>
      <c r="L42" s="131">
        <v>18</v>
      </c>
      <c r="M42" s="129">
        <v>4941</v>
      </c>
      <c r="N42" s="129">
        <v>4489</v>
      </c>
      <c r="O42" s="131">
        <v>200</v>
      </c>
      <c r="P42" s="131">
        <v>85</v>
      </c>
      <c r="Q42" s="131">
        <v>125</v>
      </c>
      <c r="R42" s="131">
        <v>18</v>
      </c>
      <c r="S42" s="131">
        <v>24</v>
      </c>
      <c r="T42" s="129">
        <v>4941</v>
      </c>
      <c r="U42" s="129">
        <v>1237</v>
      </c>
      <c r="V42" s="131">
        <v>10</v>
      </c>
      <c r="W42" s="131">
        <v>58</v>
      </c>
      <c r="X42" s="129">
        <v>3377</v>
      </c>
      <c r="Y42" s="131">
        <v>1</v>
      </c>
      <c r="Z42" s="131">
        <v>258</v>
      </c>
      <c r="AA42" s="129">
        <v>7906.2475207447887</v>
      </c>
      <c r="AB42" s="126">
        <v>0.68346488565067798</v>
      </c>
      <c r="AC42" s="126">
        <v>2.0238818053025704E-4</v>
      </c>
      <c r="AD42" s="366">
        <v>0.26411657559198543</v>
      </c>
      <c r="AE42" s="366">
        <v>0.73588342440801457</v>
      </c>
      <c r="AF42" s="129">
        <v>4941</v>
      </c>
      <c r="AG42" s="131">
        <v>46</v>
      </c>
      <c r="AH42" s="131">
        <v>1645</v>
      </c>
      <c r="AI42" s="131">
        <v>8</v>
      </c>
      <c r="AJ42" s="129">
        <v>3138</v>
      </c>
      <c r="AK42" s="131">
        <v>24</v>
      </c>
      <c r="AL42" s="131">
        <v>52</v>
      </c>
      <c r="AM42" s="131">
        <v>28</v>
      </c>
      <c r="AN42" s="126">
        <v>0.97895162922485324</v>
      </c>
      <c r="AO42" s="126">
        <v>2.1048370775146763E-2</v>
      </c>
      <c r="AP42" s="129">
        <v>4941</v>
      </c>
      <c r="AQ42" s="131">
        <v>249</v>
      </c>
      <c r="AR42" s="131">
        <v>59</v>
      </c>
      <c r="AS42" s="129">
        <v>4560</v>
      </c>
      <c r="AT42" s="126">
        <v>0.92289010321797205</v>
      </c>
      <c r="AU42" s="131">
        <v>41</v>
      </c>
      <c r="AV42" s="131">
        <v>32</v>
      </c>
      <c r="AW42" s="126">
        <v>6.2335559603319164E-2</v>
      </c>
      <c r="AX42" s="126">
        <v>8.2979154017405379E-3</v>
      </c>
      <c r="AY42" s="130">
        <v>0.37846589759158067</v>
      </c>
    </row>
    <row r="43" spans="1:51" x14ac:dyDescent="0.3">
      <c r="A43" s="19" t="s">
        <v>98</v>
      </c>
      <c r="B43" s="16" t="s">
        <v>114</v>
      </c>
      <c r="C43" s="124">
        <v>8522</v>
      </c>
      <c r="D43" s="365">
        <v>4.998826566533678</v>
      </c>
      <c r="E43" s="131">
        <v>121</v>
      </c>
      <c r="F43" s="131">
        <v>48</v>
      </c>
      <c r="G43" s="131">
        <v>138</v>
      </c>
      <c r="H43" s="129">
        <v>4983</v>
      </c>
      <c r="I43" s="129">
        <v>3120</v>
      </c>
      <c r="J43" s="131">
        <v>59</v>
      </c>
      <c r="K43" s="131">
        <v>35</v>
      </c>
      <c r="L43" s="131">
        <v>18</v>
      </c>
      <c r="M43" s="129">
        <v>8522</v>
      </c>
      <c r="N43" s="129">
        <v>7524</v>
      </c>
      <c r="O43" s="131">
        <v>392</v>
      </c>
      <c r="P43" s="131">
        <v>84</v>
      </c>
      <c r="Q43" s="131">
        <v>426</v>
      </c>
      <c r="R43" s="131">
        <v>23</v>
      </c>
      <c r="S43" s="131">
        <v>73</v>
      </c>
      <c r="T43" s="129">
        <v>8522</v>
      </c>
      <c r="U43" s="129">
        <v>2735</v>
      </c>
      <c r="V43" s="131">
        <v>93</v>
      </c>
      <c r="W43" s="131">
        <v>81</v>
      </c>
      <c r="X43" s="129">
        <v>5496</v>
      </c>
      <c r="Y43" s="131">
        <v>6</v>
      </c>
      <c r="Z43" s="131">
        <v>111</v>
      </c>
      <c r="AA43" s="129">
        <v>13857.2</v>
      </c>
      <c r="AB43" s="126">
        <v>0.64491903309082377</v>
      </c>
      <c r="AC43" s="126">
        <v>7.0406007979347571E-4</v>
      </c>
      <c r="AD43" s="366">
        <v>0.34135179535320348</v>
      </c>
      <c r="AE43" s="366">
        <v>0.65864820464679652</v>
      </c>
      <c r="AF43" s="129">
        <v>8522</v>
      </c>
      <c r="AG43" s="131">
        <v>55</v>
      </c>
      <c r="AH43" s="129">
        <v>3719</v>
      </c>
      <c r="AI43" s="131">
        <v>5</v>
      </c>
      <c r="AJ43" s="129">
        <v>4416</v>
      </c>
      <c r="AK43" s="131">
        <v>27</v>
      </c>
      <c r="AL43" s="131">
        <v>291</v>
      </c>
      <c r="AM43" s="131">
        <v>9</v>
      </c>
      <c r="AN43" s="126">
        <v>0.96162872565125557</v>
      </c>
      <c r="AO43" s="126">
        <v>3.8371274348744433E-2</v>
      </c>
      <c r="AP43" s="129">
        <v>8522</v>
      </c>
      <c r="AQ43" s="129">
        <v>1643</v>
      </c>
      <c r="AR43" s="131">
        <v>30</v>
      </c>
      <c r="AS43" s="129">
        <v>6631</v>
      </c>
      <c r="AT43" s="126">
        <v>0.77810373151842294</v>
      </c>
      <c r="AU43" s="131">
        <v>184</v>
      </c>
      <c r="AV43" s="131">
        <v>34</v>
      </c>
      <c r="AW43" s="126">
        <v>0.19631541891574747</v>
      </c>
      <c r="AX43" s="126">
        <v>2.1591175780333254E-2</v>
      </c>
      <c r="AY43" s="130">
        <v>0.34850973949777048</v>
      </c>
    </row>
    <row r="44" spans="1:51" x14ac:dyDescent="0.3">
      <c r="A44" s="19" t="s">
        <v>98</v>
      </c>
      <c r="B44" s="16" t="s">
        <v>115</v>
      </c>
      <c r="C44" s="124">
        <v>10157</v>
      </c>
      <c r="D44" s="365">
        <v>5.0557251156837646</v>
      </c>
      <c r="E44" s="131">
        <v>197</v>
      </c>
      <c r="F44" s="131">
        <v>61</v>
      </c>
      <c r="G44" s="131">
        <v>151</v>
      </c>
      <c r="H44" s="129">
        <v>7916</v>
      </c>
      <c r="I44" s="129">
        <v>1792</v>
      </c>
      <c r="J44" s="131">
        <v>21</v>
      </c>
      <c r="K44" s="131">
        <v>6</v>
      </c>
      <c r="L44" s="131">
        <v>13</v>
      </c>
      <c r="M44" s="129">
        <v>10157</v>
      </c>
      <c r="N44" s="129">
        <v>9374</v>
      </c>
      <c r="O44" s="131">
        <v>359</v>
      </c>
      <c r="P44" s="131">
        <v>50</v>
      </c>
      <c r="Q44" s="131">
        <v>338</v>
      </c>
      <c r="R44" s="131">
        <v>31</v>
      </c>
      <c r="S44" s="131">
        <v>5</v>
      </c>
      <c r="T44" s="129">
        <v>10157</v>
      </c>
      <c r="U44" s="129">
        <v>1560</v>
      </c>
      <c r="V44" s="131">
        <v>251</v>
      </c>
      <c r="W44" s="131">
        <v>112</v>
      </c>
      <c r="X44" s="129">
        <v>8201</v>
      </c>
      <c r="Y44" s="131">
        <v>5</v>
      </c>
      <c r="Z44" s="131">
        <v>28</v>
      </c>
      <c r="AA44" s="129">
        <v>9007.7503199763705</v>
      </c>
      <c r="AB44" s="126">
        <v>0.80742345180663577</v>
      </c>
      <c r="AC44" s="126">
        <v>4.9227133996258734E-4</v>
      </c>
      <c r="AD44" s="366">
        <v>0.1893275573496111</v>
      </c>
      <c r="AE44" s="366">
        <v>0.81067244265038885</v>
      </c>
      <c r="AF44" s="129">
        <v>10157</v>
      </c>
      <c r="AG44" s="131">
        <v>47</v>
      </c>
      <c r="AH44" s="129">
        <v>2676</v>
      </c>
      <c r="AI44" s="131">
        <v>9</v>
      </c>
      <c r="AJ44" s="129">
        <v>7048</v>
      </c>
      <c r="AK44" s="131">
        <v>50</v>
      </c>
      <c r="AL44" s="131">
        <v>326</v>
      </c>
      <c r="AM44" s="131">
        <v>1</v>
      </c>
      <c r="AN44" s="126">
        <v>0.96288274096682092</v>
      </c>
      <c r="AO44" s="126">
        <v>3.7117259033179084E-2</v>
      </c>
      <c r="AP44" s="129">
        <v>10157</v>
      </c>
      <c r="AQ44" s="129">
        <v>1296</v>
      </c>
      <c r="AR44" s="131">
        <v>18</v>
      </c>
      <c r="AS44" s="129">
        <v>8511</v>
      </c>
      <c r="AT44" s="126">
        <v>0.83794427488431622</v>
      </c>
      <c r="AU44" s="131">
        <v>290</v>
      </c>
      <c r="AV44" s="131">
        <v>42</v>
      </c>
      <c r="AW44" s="126">
        <v>0.12936890814216798</v>
      </c>
      <c r="AX44" s="126">
        <v>2.8551737717830067E-2</v>
      </c>
      <c r="AY44" s="130">
        <v>0.42389485084178397</v>
      </c>
    </row>
    <row r="45" spans="1:51" x14ac:dyDescent="0.3">
      <c r="A45" s="19" t="s">
        <v>98</v>
      </c>
      <c r="B45" s="16" t="s">
        <v>117</v>
      </c>
      <c r="C45" s="124">
        <v>3977</v>
      </c>
      <c r="D45" s="365">
        <v>5.4043248679909484</v>
      </c>
      <c r="E45" s="131">
        <v>4</v>
      </c>
      <c r="F45" s="131">
        <v>24</v>
      </c>
      <c r="G45" s="131">
        <v>46</v>
      </c>
      <c r="H45" s="129">
        <v>1609</v>
      </c>
      <c r="I45" s="129">
        <v>2273</v>
      </c>
      <c r="J45" s="131">
        <v>5</v>
      </c>
      <c r="K45" s="131">
        <v>1</v>
      </c>
      <c r="L45" s="131">
        <v>15</v>
      </c>
      <c r="M45" s="129">
        <v>3977</v>
      </c>
      <c r="N45" s="129">
        <v>3493</v>
      </c>
      <c r="O45" s="131">
        <v>222</v>
      </c>
      <c r="P45" s="131">
        <v>40</v>
      </c>
      <c r="Q45" s="131">
        <v>166</v>
      </c>
      <c r="R45" s="131">
        <v>26</v>
      </c>
      <c r="S45" s="131">
        <v>30</v>
      </c>
      <c r="T45" s="129">
        <v>3977</v>
      </c>
      <c r="U45" s="129">
        <v>2389</v>
      </c>
      <c r="V45" s="131">
        <v>110</v>
      </c>
      <c r="W45" s="131">
        <v>5</v>
      </c>
      <c r="X45" s="129">
        <v>1384</v>
      </c>
      <c r="Y45" s="131">
        <v>1</v>
      </c>
      <c r="Z45" s="131">
        <v>88</v>
      </c>
      <c r="AA45" s="129">
        <v>12994.800000000001</v>
      </c>
      <c r="AB45" s="126">
        <v>0.34800100578325371</v>
      </c>
      <c r="AC45" s="126">
        <v>2.5144581342720644E-4</v>
      </c>
      <c r="AD45" s="366">
        <v>0.62962031682172492</v>
      </c>
      <c r="AE45" s="366">
        <v>0.37037968317827508</v>
      </c>
      <c r="AF45" s="129">
        <v>3977</v>
      </c>
      <c r="AG45" s="131">
        <v>19</v>
      </c>
      <c r="AH45" s="129">
        <v>2616</v>
      </c>
      <c r="AI45" s="131">
        <v>2</v>
      </c>
      <c r="AJ45" s="129">
        <v>1252</v>
      </c>
      <c r="AK45" s="131">
        <v>6</v>
      </c>
      <c r="AL45" s="131">
        <v>74</v>
      </c>
      <c r="AM45" s="131">
        <v>8</v>
      </c>
      <c r="AN45" s="126">
        <v>0.97787276841840587</v>
      </c>
      <c r="AO45" s="126">
        <v>2.2127231581594131E-2</v>
      </c>
      <c r="AP45" s="129">
        <v>3977</v>
      </c>
      <c r="AQ45" s="129">
        <v>2087</v>
      </c>
      <c r="AR45" s="131">
        <v>11</v>
      </c>
      <c r="AS45" s="129">
        <v>1810</v>
      </c>
      <c r="AT45" s="126">
        <v>0.45511692230324363</v>
      </c>
      <c r="AU45" s="131">
        <v>52</v>
      </c>
      <c r="AV45" s="131">
        <v>17</v>
      </c>
      <c r="AW45" s="126">
        <v>0.52753331657027913</v>
      </c>
      <c r="AX45" s="126">
        <v>1.3075182298214735E-2</v>
      </c>
      <c r="AY45" s="130">
        <v>0.1962534573799346</v>
      </c>
    </row>
    <row r="46" spans="1:51" x14ac:dyDescent="0.3">
      <c r="A46" s="19" t="s">
        <v>98</v>
      </c>
      <c r="B46" s="16" t="s">
        <v>119</v>
      </c>
      <c r="C46" s="124">
        <v>19516</v>
      </c>
      <c r="D46" s="365">
        <v>4.9729965156794425</v>
      </c>
      <c r="E46" s="131">
        <v>97</v>
      </c>
      <c r="F46" s="131">
        <v>54</v>
      </c>
      <c r="G46" s="131">
        <v>135</v>
      </c>
      <c r="H46" s="129">
        <v>3805</v>
      </c>
      <c r="I46" s="129">
        <v>15205</v>
      </c>
      <c r="J46" s="131">
        <v>156</v>
      </c>
      <c r="K46" s="131">
        <v>52</v>
      </c>
      <c r="L46" s="131">
        <v>12</v>
      </c>
      <c r="M46" s="129">
        <v>19516</v>
      </c>
      <c r="N46" s="129">
        <v>18782</v>
      </c>
      <c r="O46" s="131">
        <v>216</v>
      </c>
      <c r="P46" s="131">
        <v>90</v>
      </c>
      <c r="Q46" s="131">
        <v>285</v>
      </c>
      <c r="R46" s="131">
        <v>86</v>
      </c>
      <c r="S46" s="131">
        <v>57</v>
      </c>
      <c r="T46" s="129">
        <v>19516</v>
      </c>
      <c r="U46" s="129">
        <v>8986</v>
      </c>
      <c r="V46" s="131">
        <v>2415</v>
      </c>
      <c r="W46" s="131">
        <v>22</v>
      </c>
      <c r="X46" s="129">
        <v>7573</v>
      </c>
      <c r="Y46" s="131">
        <v>6</v>
      </c>
      <c r="Z46" s="131">
        <v>514</v>
      </c>
      <c r="AA46" s="129">
        <v>55652.606323017011</v>
      </c>
      <c r="AB46" s="126">
        <v>0.38804058208649311</v>
      </c>
      <c r="AC46" s="126">
        <v>3.0744004919040785E-4</v>
      </c>
      <c r="AD46" s="366">
        <v>0.58531461365033821</v>
      </c>
      <c r="AE46" s="366">
        <v>0.41468538634966179</v>
      </c>
      <c r="AF46" s="129">
        <v>19516</v>
      </c>
      <c r="AG46" s="131">
        <v>145</v>
      </c>
      <c r="AH46" s="129">
        <v>17081</v>
      </c>
      <c r="AI46" s="131">
        <v>21</v>
      </c>
      <c r="AJ46" s="129">
        <v>2019</v>
      </c>
      <c r="AK46" s="131">
        <v>19</v>
      </c>
      <c r="AL46" s="131">
        <v>211</v>
      </c>
      <c r="AM46" s="131">
        <v>20</v>
      </c>
      <c r="AN46" s="126">
        <v>0.98718999795039963</v>
      </c>
      <c r="AO46" s="126">
        <v>1.2810002049600366E-2</v>
      </c>
      <c r="AP46" s="129">
        <v>19516</v>
      </c>
      <c r="AQ46" s="129">
        <v>15463</v>
      </c>
      <c r="AR46" s="131">
        <v>36</v>
      </c>
      <c r="AS46" s="129">
        <v>3709</v>
      </c>
      <c r="AT46" s="126">
        <v>0.19004919040787047</v>
      </c>
      <c r="AU46" s="131">
        <v>198</v>
      </c>
      <c r="AV46" s="131">
        <v>110</v>
      </c>
      <c r="AW46" s="126">
        <v>0.79416888706702193</v>
      </c>
      <c r="AX46" s="126">
        <v>1.0145521623283459E-2</v>
      </c>
      <c r="AY46" s="130">
        <v>0.21374769419963108</v>
      </c>
    </row>
    <row r="47" spans="1:51" x14ac:dyDescent="0.3">
      <c r="A47" s="19" t="s">
        <v>121</v>
      </c>
      <c r="B47" s="16" t="s">
        <v>124</v>
      </c>
      <c r="C47" s="124">
        <v>65143</v>
      </c>
      <c r="D47" s="365">
        <v>4.7156870270021338</v>
      </c>
      <c r="E47" s="129">
        <v>1268</v>
      </c>
      <c r="F47" s="129">
        <v>7077</v>
      </c>
      <c r="G47" s="129">
        <v>3483</v>
      </c>
      <c r="H47" s="129">
        <v>28416</v>
      </c>
      <c r="I47" s="129">
        <v>23528</v>
      </c>
      <c r="J47" s="131">
        <v>819</v>
      </c>
      <c r="K47" s="131">
        <v>331</v>
      </c>
      <c r="L47" s="131">
        <v>221</v>
      </c>
      <c r="M47" s="129">
        <v>65143</v>
      </c>
      <c r="N47" s="129">
        <v>56673</v>
      </c>
      <c r="O47" s="129">
        <v>2745</v>
      </c>
      <c r="P47" s="129">
        <v>2192</v>
      </c>
      <c r="Q47" s="129">
        <v>2993</v>
      </c>
      <c r="R47" s="131">
        <v>291</v>
      </c>
      <c r="S47" s="131">
        <v>249</v>
      </c>
      <c r="T47" s="129">
        <v>65143</v>
      </c>
      <c r="U47" s="129">
        <v>10941</v>
      </c>
      <c r="V47" s="129">
        <v>7332</v>
      </c>
      <c r="W47" s="131">
        <v>98</v>
      </c>
      <c r="X47" s="129">
        <v>43583</v>
      </c>
      <c r="Y47" s="131">
        <v>687</v>
      </c>
      <c r="Z47" s="129">
        <v>2502</v>
      </c>
      <c r="AA47" s="129">
        <v>78670.702608108317</v>
      </c>
      <c r="AB47" s="126">
        <v>0.66903581351795283</v>
      </c>
      <c r="AC47" s="126">
        <v>1.0546029504321262E-2</v>
      </c>
      <c r="AD47" s="366">
        <v>0.28201034646853845</v>
      </c>
      <c r="AE47" s="366">
        <v>0.7179896535314616</v>
      </c>
      <c r="AF47" s="129">
        <v>65143</v>
      </c>
      <c r="AG47" s="131">
        <v>635</v>
      </c>
      <c r="AH47" s="129">
        <v>45994</v>
      </c>
      <c r="AI47" s="131">
        <v>65</v>
      </c>
      <c r="AJ47" s="129">
        <v>7076</v>
      </c>
      <c r="AK47" s="131">
        <v>127</v>
      </c>
      <c r="AL47" s="129">
        <v>10967</v>
      </c>
      <c r="AM47" s="131">
        <v>279</v>
      </c>
      <c r="AN47" s="126">
        <v>0.82541485654636726</v>
      </c>
      <c r="AO47" s="126">
        <v>0.17458514345363274</v>
      </c>
      <c r="AP47" s="129">
        <v>65143</v>
      </c>
      <c r="AQ47" s="129">
        <v>8508</v>
      </c>
      <c r="AR47" s="129">
        <v>20675</v>
      </c>
      <c r="AS47" s="129">
        <v>23004</v>
      </c>
      <c r="AT47" s="126">
        <v>0.35313080453770934</v>
      </c>
      <c r="AU47" s="129">
        <v>12434</v>
      </c>
      <c r="AV47" s="131">
        <v>522</v>
      </c>
      <c r="AW47" s="126">
        <v>0.44798366670248529</v>
      </c>
      <c r="AX47" s="126">
        <v>0.19087238843774465</v>
      </c>
      <c r="AY47" s="130">
        <v>0.44628739849254717</v>
      </c>
    </row>
    <row r="48" spans="1:51" x14ac:dyDescent="0.3">
      <c r="A48" s="19" t="s">
        <v>121</v>
      </c>
      <c r="B48" s="16" t="s">
        <v>125</v>
      </c>
      <c r="C48" s="124">
        <v>25304</v>
      </c>
      <c r="D48" s="365">
        <v>4.2280271893771735</v>
      </c>
      <c r="E48" s="129">
        <v>70</v>
      </c>
      <c r="F48" s="129">
        <v>1772</v>
      </c>
      <c r="G48" s="129">
        <v>1079</v>
      </c>
      <c r="H48" s="129">
        <v>5584</v>
      </c>
      <c r="I48" s="129">
        <v>16471</v>
      </c>
      <c r="J48" s="131">
        <v>268</v>
      </c>
      <c r="K48" s="131">
        <v>41</v>
      </c>
      <c r="L48" s="131">
        <v>19</v>
      </c>
      <c r="M48" s="129">
        <v>25304</v>
      </c>
      <c r="N48" s="129">
        <v>24233</v>
      </c>
      <c r="O48" s="131">
        <v>345</v>
      </c>
      <c r="P48" s="131">
        <v>443</v>
      </c>
      <c r="Q48" s="131">
        <v>228</v>
      </c>
      <c r="R48" s="131">
        <v>22</v>
      </c>
      <c r="S48" s="131">
        <v>33</v>
      </c>
      <c r="T48" s="129">
        <v>25304</v>
      </c>
      <c r="U48" s="129">
        <v>7392</v>
      </c>
      <c r="V48" s="129">
        <v>4048</v>
      </c>
      <c r="W48" s="131">
        <v>22</v>
      </c>
      <c r="X48" s="129">
        <v>13226</v>
      </c>
      <c r="Y48" s="131">
        <v>232</v>
      </c>
      <c r="Z48" s="131">
        <v>384</v>
      </c>
      <c r="AA48" s="129">
        <v>47299.860891558645</v>
      </c>
      <c r="AB48" s="126">
        <v>0.52268416060701861</v>
      </c>
      <c r="AC48" s="126">
        <v>9.1685109073664246E-3</v>
      </c>
      <c r="AD48" s="366">
        <v>0.45297186215618085</v>
      </c>
      <c r="AE48" s="366">
        <v>0.5470281378438191</v>
      </c>
      <c r="AF48" s="129">
        <v>25304</v>
      </c>
      <c r="AG48" s="131">
        <v>230</v>
      </c>
      <c r="AH48" s="129">
        <v>20546</v>
      </c>
      <c r="AI48" s="131">
        <v>33</v>
      </c>
      <c r="AJ48" s="129">
        <v>1616</v>
      </c>
      <c r="AK48" s="131">
        <v>44</v>
      </c>
      <c r="AL48" s="129">
        <v>2802</v>
      </c>
      <c r="AM48" s="131">
        <v>33</v>
      </c>
      <c r="AN48" s="126">
        <v>0.88622352197281062</v>
      </c>
      <c r="AO48" s="126">
        <v>0.11377647802718938</v>
      </c>
      <c r="AP48" s="129">
        <v>25304</v>
      </c>
      <c r="AQ48" s="129">
        <v>2000</v>
      </c>
      <c r="AR48" s="129">
        <v>15569</v>
      </c>
      <c r="AS48" s="129">
        <v>3908</v>
      </c>
      <c r="AT48" s="126">
        <v>0.15444198545684476</v>
      </c>
      <c r="AU48" s="129">
        <v>3339</v>
      </c>
      <c r="AV48" s="131">
        <v>488</v>
      </c>
      <c r="AW48" s="126">
        <v>0.69431710401517543</v>
      </c>
      <c r="AX48" s="126">
        <v>0.13195542206765729</v>
      </c>
      <c r="AY48" s="130">
        <v>0.33040230793550424</v>
      </c>
    </row>
    <row r="49" spans="1:51" x14ac:dyDescent="0.3">
      <c r="A49" s="19" t="s">
        <v>121</v>
      </c>
      <c r="B49" s="16" t="s">
        <v>127</v>
      </c>
      <c r="C49" s="124">
        <v>24262</v>
      </c>
      <c r="D49" s="365">
        <v>4.3859121259582885</v>
      </c>
      <c r="E49" s="129">
        <v>24</v>
      </c>
      <c r="F49" s="131">
        <v>970</v>
      </c>
      <c r="G49" s="131">
        <v>688</v>
      </c>
      <c r="H49" s="129">
        <v>13488</v>
      </c>
      <c r="I49" s="129">
        <v>8746</v>
      </c>
      <c r="J49" s="131">
        <v>184</v>
      </c>
      <c r="K49" s="131">
        <v>80</v>
      </c>
      <c r="L49" s="131">
        <v>82</v>
      </c>
      <c r="M49" s="129">
        <v>24262</v>
      </c>
      <c r="N49" s="129">
        <v>23135</v>
      </c>
      <c r="O49" s="131">
        <v>222</v>
      </c>
      <c r="P49" s="131">
        <v>690</v>
      </c>
      <c r="Q49" s="131">
        <v>94</v>
      </c>
      <c r="R49" s="131">
        <v>5</v>
      </c>
      <c r="S49" s="131">
        <v>116</v>
      </c>
      <c r="T49" s="129">
        <v>24262</v>
      </c>
      <c r="U49" s="129">
        <v>4291</v>
      </c>
      <c r="V49" s="129">
        <v>4705</v>
      </c>
      <c r="W49" s="131">
        <v>46</v>
      </c>
      <c r="X49" s="129">
        <v>14881</v>
      </c>
      <c r="Y49" s="131">
        <v>112</v>
      </c>
      <c r="Z49" s="131">
        <v>227</v>
      </c>
      <c r="AA49" s="129">
        <v>37965.107410765806</v>
      </c>
      <c r="AB49" s="126">
        <v>0.61334597312670014</v>
      </c>
      <c r="AC49" s="126">
        <v>4.6162723600692438E-3</v>
      </c>
      <c r="AD49" s="366">
        <v>0.37268155964059024</v>
      </c>
      <c r="AE49" s="366">
        <v>0.62731844035940976</v>
      </c>
      <c r="AF49" s="129">
        <v>24262</v>
      </c>
      <c r="AG49" s="131">
        <v>373</v>
      </c>
      <c r="AH49" s="129">
        <v>19212</v>
      </c>
      <c r="AI49" s="131">
        <v>47</v>
      </c>
      <c r="AJ49" s="129">
        <v>2939</v>
      </c>
      <c r="AK49" s="131">
        <v>21</v>
      </c>
      <c r="AL49" s="129">
        <v>1563</v>
      </c>
      <c r="AM49" s="131">
        <v>107</v>
      </c>
      <c r="AN49" s="126">
        <v>0.93030253070645452</v>
      </c>
      <c r="AO49" s="126">
        <v>6.9697469293545478E-2</v>
      </c>
      <c r="AP49" s="129">
        <v>24262</v>
      </c>
      <c r="AQ49" s="129">
        <v>7278</v>
      </c>
      <c r="AR49" s="129">
        <v>9250</v>
      </c>
      <c r="AS49" s="129">
        <v>5789</v>
      </c>
      <c r="AT49" s="126">
        <v>0.23860357761107906</v>
      </c>
      <c r="AU49" s="129">
        <v>1652</v>
      </c>
      <c r="AV49" s="131">
        <v>293</v>
      </c>
      <c r="AW49" s="126">
        <v>0.68122990685021845</v>
      </c>
      <c r="AX49" s="126">
        <v>6.809001731102135E-2</v>
      </c>
      <c r="AY49" s="130">
        <v>0.34850795482647762</v>
      </c>
    </row>
    <row r="50" spans="1:51" x14ac:dyDescent="0.3">
      <c r="A50" s="19" t="s">
        <v>121</v>
      </c>
      <c r="B50" s="16" t="s">
        <v>131</v>
      </c>
      <c r="C50" s="124">
        <v>57297</v>
      </c>
      <c r="D50" s="365">
        <v>4.6565614255545666</v>
      </c>
      <c r="E50" s="129">
        <v>799</v>
      </c>
      <c r="F50" s="129">
        <v>4582</v>
      </c>
      <c r="G50" s="129">
        <v>2942</v>
      </c>
      <c r="H50" s="129">
        <v>22122</v>
      </c>
      <c r="I50" s="129">
        <v>25113</v>
      </c>
      <c r="J50" s="131">
        <v>829</v>
      </c>
      <c r="K50" s="131">
        <v>151</v>
      </c>
      <c r="L50" s="131">
        <v>759</v>
      </c>
      <c r="M50" s="129">
        <v>57297</v>
      </c>
      <c r="N50" s="129">
        <v>51272</v>
      </c>
      <c r="O50" s="129">
        <v>1995</v>
      </c>
      <c r="P50" s="129">
        <v>1810</v>
      </c>
      <c r="Q50" s="129">
        <v>1699</v>
      </c>
      <c r="R50" s="131">
        <v>315</v>
      </c>
      <c r="S50" s="131">
        <v>206</v>
      </c>
      <c r="T50" s="129">
        <v>57297</v>
      </c>
      <c r="U50" s="129">
        <v>17250</v>
      </c>
      <c r="V50" s="131">
        <v>657</v>
      </c>
      <c r="W50" s="131">
        <v>54</v>
      </c>
      <c r="X50" s="129">
        <v>38279</v>
      </c>
      <c r="Y50" s="131">
        <v>351</v>
      </c>
      <c r="Z50" s="131">
        <v>706</v>
      </c>
      <c r="AA50" s="129">
        <v>80494.148018220847</v>
      </c>
      <c r="AB50" s="126">
        <v>0.6680803532471159</v>
      </c>
      <c r="AC50" s="126">
        <v>6.1259751819466987E-3</v>
      </c>
      <c r="AD50" s="366">
        <v>0.31347190952405884</v>
      </c>
      <c r="AE50" s="366">
        <v>0.68652809047594121</v>
      </c>
      <c r="AF50" s="129">
        <v>57297</v>
      </c>
      <c r="AG50" s="131">
        <v>618</v>
      </c>
      <c r="AH50" s="129">
        <v>42486</v>
      </c>
      <c r="AI50" s="131">
        <v>38</v>
      </c>
      <c r="AJ50" s="129">
        <v>6120</v>
      </c>
      <c r="AK50" s="131">
        <v>77</v>
      </c>
      <c r="AL50" s="129">
        <v>7686</v>
      </c>
      <c r="AM50" s="131">
        <v>272</v>
      </c>
      <c r="AN50" s="126">
        <v>0.85976578180358487</v>
      </c>
      <c r="AO50" s="126">
        <v>0.14023421819641513</v>
      </c>
      <c r="AP50" s="129">
        <v>57297</v>
      </c>
      <c r="AQ50" s="129">
        <v>4988</v>
      </c>
      <c r="AR50" s="129">
        <v>34300</v>
      </c>
      <c r="AS50" s="129">
        <v>7951</v>
      </c>
      <c r="AT50" s="126">
        <v>0.13876817285372708</v>
      </c>
      <c r="AU50" s="129">
        <v>9722</v>
      </c>
      <c r="AV50" s="131">
        <v>336</v>
      </c>
      <c r="AW50" s="126">
        <v>0.68569035028011938</v>
      </c>
      <c r="AX50" s="126">
        <v>0.16967729549540114</v>
      </c>
      <c r="AY50" s="130">
        <v>0.41338115433617817</v>
      </c>
    </row>
    <row r="51" spans="1:51" x14ac:dyDescent="0.3">
      <c r="A51" s="19" t="s">
        <v>121</v>
      </c>
      <c r="B51" s="16" t="s">
        <v>132</v>
      </c>
      <c r="C51" s="124">
        <v>32624</v>
      </c>
      <c r="D51" s="365">
        <v>4.4892410495340851</v>
      </c>
      <c r="E51" s="129">
        <v>42</v>
      </c>
      <c r="F51" s="129">
        <v>2105</v>
      </c>
      <c r="G51" s="129">
        <v>2061</v>
      </c>
      <c r="H51" s="129">
        <v>8677</v>
      </c>
      <c r="I51" s="129">
        <v>18617</v>
      </c>
      <c r="J51" s="131">
        <v>722</v>
      </c>
      <c r="K51" s="131">
        <v>195</v>
      </c>
      <c r="L51" s="131">
        <v>205</v>
      </c>
      <c r="M51" s="129">
        <v>32624</v>
      </c>
      <c r="N51" s="129">
        <v>31663</v>
      </c>
      <c r="O51" s="131">
        <v>207</v>
      </c>
      <c r="P51" s="131">
        <v>448</v>
      </c>
      <c r="Q51" s="131">
        <v>149</v>
      </c>
      <c r="R51" s="131">
        <v>35</v>
      </c>
      <c r="S51" s="131">
        <v>122</v>
      </c>
      <c r="T51" s="129">
        <v>32624</v>
      </c>
      <c r="U51" s="129">
        <v>12501</v>
      </c>
      <c r="V51" s="131">
        <v>78</v>
      </c>
      <c r="W51" s="131">
        <v>23</v>
      </c>
      <c r="X51" s="129">
        <v>18453</v>
      </c>
      <c r="Y51" s="131">
        <v>53</v>
      </c>
      <c r="Z51" s="129">
        <v>1516</v>
      </c>
      <c r="AA51" s="129">
        <v>55328.861053212357</v>
      </c>
      <c r="AB51" s="126">
        <v>0.56562653261402651</v>
      </c>
      <c r="AC51" s="126">
        <v>1.6245708680725846E-3</v>
      </c>
      <c r="AD51" s="366">
        <v>0.3862800392349191</v>
      </c>
      <c r="AE51" s="366">
        <v>0.61371996076508095</v>
      </c>
      <c r="AF51" s="129">
        <v>32624</v>
      </c>
      <c r="AG51" s="131">
        <v>177</v>
      </c>
      <c r="AH51" s="129">
        <v>26046</v>
      </c>
      <c r="AI51" s="131">
        <v>33</v>
      </c>
      <c r="AJ51" s="129">
        <v>2442</v>
      </c>
      <c r="AK51" s="131">
        <v>36</v>
      </c>
      <c r="AL51" s="129">
        <v>3683</v>
      </c>
      <c r="AM51" s="131">
        <v>207</v>
      </c>
      <c r="AN51" s="126">
        <v>0.87965914664051004</v>
      </c>
      <c r="AO51" s="126">
        <v>0.12034085335948996</v>
      </c>
      <c r="AP51" s="129">
        <v>32624</v>
      </c>
      <c r="AQ51" s="129">
        <v>13698</v>
      </c>
      <c r="AR51" s="129">
        <v>5629</v>
      </c>
      <c r="AS51" s="129">
        <v>10981</v>
      </c>
      <c r="AT51" s="126">
        <v>0.33659269249632173</v>
      </c>
      <c r="AU51" s="129">
        <v>2123</v>
      </c>
      <c r="AV51" s="131">
        <v>193</v>
      </c>
      <c r="AW51" s="126">
        <v>0.59241662579695931</v>
      </c>
      <c r="AX51" s="126">
        <v>6.5074791564492404E-2</v>
      </c>
      <c r="AY51" s="130">
        <v>0.36703040706228546</v>
      </c>
    </row>
    <row r="52" spans="1:51" x14ac:dyDescent="0.3">
      <c r="A52" s="19" t="s">
        <v>121</v>
      </c>
      <c r="B52" s="16" t="s">
        <v>134</v>
      </c>
      <c r="C52" s="124">
        <v>46712</v>
      </c>
      <c r="D52" s="365">
        <v>4.2005480390477823</v>
      </c>
      <c r="E52" s="129">
        <v>43</v>
      </c>
      <c r="F52" s="129">
        <v>2686</v>
      </c>
      <c r="G52" s="129">
        <v>1895</v>
      </c>
      <c r="H52" s="129">
        <v>14073</v>
      </c>
      <c r="I52" s="129">
        <v>27013</v>
      </c>
      <c r="J52" s="131">
        <v>698</v>
      </c>
      <c r="K52" s="131">
        <v>166</v>
      </c>
      <c r="L52" s="131">
        <v>138</v>
      </c>
      <c r="M52" s="129">
        <v>46712</v>
      </c>
      <c r="N52" s="129">
        <v>45310</v>
      </c>
      <c r="O52" s="131">
        <v>326</v>
      </c>
      <c r="P52" s="131">
        <v>749</v>
      </c>
      <c r="Q52" s="131">
        <v>207</v>
      </c>
      <c r="R52" s="131">
        <v>81</v>
      </c>
      <c r="S52" s="131">
        <v>39</v>
      </c>
      <c r="T52" s="129">
        <v>46712</v>
      </c>
      <c r="U52" s="129">
        <v>21353</v>
      </c>
      <c r="V52" s="131">
        <v>241</v>
      </c>
      <c r="W52" s="131">
        <v>36</v>
      </c>
      <c r="X52" s="129">
        <v>22254</v>
      </c>
      <c r="Y52" s="131">
        <v>202</v>
      </c>
      <c r="Z52" s="129">
        <v>2626</v>
      </c>
      <c r="AA52" s="129">
        <v>89061.843894502483</v>
      </c>
      <c r="AB52" s="126">
        <v>0.47640863161500258</v>
      </c>
      <c r="AC52" s="126">
        <v>4.3243706114060631E-3</v>
      </c>
      <c r="AD52" s="366">
        <v>0.46305017982531255</v>
      </c>
      <c r="AE52" s="366">
        <v>0.5369498201746874</v>
      </c>
      <c r="AF52" s="129">
        <v>46712</v>
      </c>
      <c r="AG52" s="131">
        <v>914</v>
      </c>
      <c r="AH52" s="129">
        <v>37265</v>
      </c>
      <c r="AI52" s="131">
        <v>34</v>
      </c>
      <c r="AJ52" s="129">
        <v>3858</v>
      </c>
      <c r="AK52" s="131">
        <v>34</v>
      </c>
      <c r="AL52" s="129">
        <v>4290</v>
      </c>
      <c r="AM52" s="131">
        <v>317</v>
      </c>
      <c r="AN52" s="126">
        <v>0.90064651481418057</v>
      </c>
      <c r="AO52" s="126">
        <v>9.9353485185819435E-2</v>
      </c>
      <c r="AP52" s="129">
        <v>46712</v>
      </c>
      <c r="AQ52" s="129">
        <v>4143</v>
      </c>
      <c r="AR52" s="129">
        <v>32242</v>
      </c>
      <c r="AS52" s="129">
        <v>5072</v>
      </c>
      <c r="AT52" s="126">
        <v>0.10858023634183936</v>
      </c>
      <c r="AU52" s="129">
        <v>5133</v>
      </c>
      <c r="AV52" s="131">
        <v>122</v>
      </c>
      <c r="AW52" s="126">
        <v>0.77892190443569109</v>
      </c>
      <c r="AX52" s="126">
        <v>0.10988611063538277</v>
      </c>
      <c r="AY52" s="130">
        <v>0.31815165268025342</v>
      </c>
    </row>
    <row r="53" spans="1:51" x14ac:dyDescent="0.3">
      <c r="A53" s="19" t="s">
        <v>121</v>
      </c>
      <c r="B53" s="16" t="s">
        <v>136</v>
      </c>
      <c r="C53" s="124">
        <v>61326</v>
      </c>
      <c r="D53" s="365">
        <v>4.8195055930600397</v>
      </c>
      <c r="E53" s="129">
        <v>437</v>
      </c>
      <c r="F53" s="129">
        <v>2929</v>
      </c>
      <c r="G53" s="129">
        <v>3573</v>
      </c>
      <c r="H53" s="129">
        <v>24271</v>
      </c>
      <c r="I53" s="129">
        <v>28721</v>
      </c>
      <c r="J53" s="129">
        <v>1021</v>
      </c>
      <c r="K53" s="131">
        <v>181</v>
      </c>
      <c r="L53" s="131">
        <v>193</v>
      </c>
      <c r="M53" s="129">
        <v>61326</v>
      </c>
      <c r="N53" s="129">
        <v>58597</v>
      </c>
      <c r="O53" s="131">
        <v>841</v>
      </c>
      <c r="P53" s="131">
        <v>712</v>
      </c>
      <c r="Q53" s="131">
        <v>926</v>
      </c>
      <c r="R53" s="131">
        <v>111</v>
      </c>
      <c r="S53" s="131">
        <v>139</v>
      </c>
      <c r="T53" s="129">
        <v>61326</v>
      </c>
      <c r="U53" s="129">
        <v>22618</v>
      </c>
      <c r="V53" s="131">
        <v>924</v>
      </c>
      <c r="W53" s="131">
        <v>41</v>
      </c>
      <c r="X53" s="129">
        <v>37397</v>
      </c>
      <c r="Y53" s="131">
        <v>123</v>
      </c>
      <c r="Z53" s="131">
        <v>223</v>
      </c>
      <c r="AA53" s="129">
        <v>111408.94680885757</v>
      </c>
      <c r="AB53" s="126">
        <v>0.60980660731174374</v>
      </c>
      <c r="AC53" s="126">
        <v>2.005674591527248E-3</v>
      </c>
      <c r="AD53" s="366">
        <v>0.38455141375599255</v>
      </c>
      <c r="AE53" s="366">
        <v>0.61544858624400745</v>
      </c>
      <c r="AF53" s="129">
        <v>61326</v>
      </c>
      <c r="AG53" s="131">
        <v>374</v>
      </c>
      <c r="AH53" s="129">
        <v>45084</v>
      </c>
      <c r="AI53" s="131">
        <v>51</v>
      </c>
      <c r="AJ53" s="129">
        <v>9851</v>
      </c>
      <c r="AK53" s="131">
        <v>67</v>
      </c>
      <c r="AL53" s="129">
        <v>5723</v>
      </c>
      <c r="AM53" s="131">
        <v>176</v>
      </c>
      <c r="AN53" s="126">
        <v>0.90271662916218243</v>
      </c>
      <c r="AO53" s="126">
        <v>9.7283370837817573E-2</v>
      </c>
      <c r="AP53" s="129">
        <v>61326</v>
      </c>
      <c r="AQ53" s="129">
        <v>20413</v>
      </c>
      <c r="AR53" s="129">
        <v>1824</v>
      </c>
      <c r="AS53" s="129">
        <v>35332</v>
      </c>
      <c r="AT53" s="126">
        <v>0.57613410299057499</v>
      </c>
      <c r="AU53" s="129">
        <v>3269</v>
      </c>
      <c r="AV53" s="131">
        <v>488</v>
      </c>
      <c r="AW53" s="126">
        <v>0.36260313733163746</v>
      </c>
      <c r="AX53" s="126">
        <v>5.3305286501646933E-2</v>
      </c>
      <c r="AY53" s="130">
        <v>0.35636597854091251</v>
      </c>
    </row>
    <row r="54" spans="1:51" x14ac:dyDescent="0.3">
      <c r="A54" s="19" t="s">
        <v>121</v>
      </c>
      <c r="B54" s="16" t="s">
        <v>138</v>
      </c>
      <c r="C54" s="124">
        <v>20863</v>
      </c>
      <c r="D54" s="365">
        <v>4.9890715620955763</v>
      </c>
      <c r="E54" s="129">
        <v>146</v>
      </c>
      <c r="F54" s="131">
        <v>980</v>
      </c>
      <c r="G54" s="131">
        <v>812</v>
      </c>
      <c r="H54" s="129">
        <v>11441</v>
      </c>
      <c r="I54" s="129">
        <v>6316</v>
      </c>
      <c r="J54" s="131">
        <v>621</v>
      </c>
      <c r="K54" s="131">
        <v>366</v>
      </c>
      <c r="L54" s="131">
        <v>181</v>
      </c>
      <c r="M54" s="129">
        <v>20863</v>
      </c>
      <c r="N54" s="129">
        <v>20242</v>
      </c>
      <c r="O54" s="131">
        <v>262</v>
      </c>
      <c r="P54" s="131">
        <v>97</v>
      </c>
      <c r="Q54" s="131">
        <v>211</v>
      </c>
      <c r="R54" s="131">
        <v>42</v>
      </c>
      <c r="S54" s="131">
        <v>9</v>
      </c>
      <c r="T54" s="129">
        <v>20863</v>
      </c>
      <c r="U54" s="129">
        <v>8009</v>
      </c>
      <c r="V54" s="131">
        <v>21</v>
      </c>
      <c r="W54" s="131">
        <v>11</v>
      </c>
      <c r="X54" s="129">
        <v>12322</v>
      </c>
      <c r="Y54" s="131">
        <v>19</v>
      </c>
      <c r="Z54" s="131">
        <v>481</v>
      </c>
      <c r="AA54" s="129">
        <v>38817.504194027701</v>
      </c>
      <c r="AB54" s="126">
        <v>0.59061496429084981</v>
      </c>
      <c r="AC54" s="126">
        <v>9.1070315870200836E-4</v>
      </c>
      <c r="AD54" s="366">
        <v>0.38541916311172891</v>
      </c>
      <c r="AE54" s="366">
        <v>0.61458083688827103</v>
      </c>
      <c r="AF54" s="129">
        <v>20863</v>
      </c>
      <c r="AG54" s="131">
        <v>166</v>
      </c>
      <c r="AH54" s="129">
        <v>12688</v>
      </c>
      <c r="AI54" s="131">
        <v>8</v>
      </c>
      <c r="AJ54" s="129">
        <v>5883</v>
      </c>
      <c r="AK54" s="131">
        <v>6</v>
      </c>
      <c r="AL54" s="129">
        <v>1683</v>
      </c>
      <c r="AM54" s="131">
        <v>429</v>
      </c>
      <c r="AN54" s="126">
        <v>0.89848056367732354</v>
      </c>
      <c r="AO54" s="126">
        <v>0.10151943632267646</v>
      </c>
      <c r="AP54" s="129">
        <v>20863</v>
      </c>
      <c r="AQ54" s="131">
        <v>839</v>
      </c>
      <c r="AR54" s="131">
        <v>235</v>
      </c>
      <c r="AS54" s="129">
        <v>18348</v>
      </c>
      <c r="AT54" s="126">
        <v>0.87945166083497095</v>
      </c>
      <c r="AU54" s="129">
        <v>1234</v>
      </c>
      <c r="AV54" s="131">
        <v>207</v>
      </c>
      <c r="AW54" s="126">
        <v>5.1478694339260896E-2</v>
      </c>
      <c r="AX54" s="126">
        <v>5.9147773570435699E-2</v>
      </c>
      <c r="AY54" s="130">
        <v>0.35805013660547375</v>
      </c>
    </row>
    <row r="55" spans="1:51" x14ac:dyDescent="0.3">
      <c r="A55" s="19" t="s">
        <v>121</v>
      </c>
      <c r="B55" s="16" t="s">
        <v>140</v>
      </c>
      <c r="C55" s="124">
        <v>26373</v>
      </c>
      <c r="D55" s="365">
        <v>4.4852690251393472</v>
      </c>
      <c r="E55" s="129">
        <v>112</v>
      </c>
      <c r="F55" s="131">
        <v>973</v>
      </c>
      <c r="G55" s="129">
        <v>1329</v>
      </c>
      <c r="H55" s="129">
        <v>14502</v>
      </c>
      <c r="I55" s="129">
        <v>8630</v>
      </c>
      <c r="J55" s="131">
        <v>687</v>
      </c>
      <c r="K55" s="131">
        <v>72</v>
      </c>
      <c r="L55" s="131">
        <v>68</v>
      </c>
      <c r="M55" s="129">
        <v>26373</v>
      </c>
      <c r="N55" s="129">
        <v>25326</v>
      </c>
      <c r="O55" s="131">
        <v>368</v>
      </c>
      <c r="P55" s="131">
        <v>387</v>
      </c>
      <c r="Q55" s="131">
        <v>234</v>
      </c>
      <c r="R55" s="131">
        <v>41</v>
      </c>
      <c r="S55" s="131">
        <v>17</v>
      </c>
      <c r="T55" s="129">
        <v>26373</v>
      </c>
      <c r="U55" s="129">
        <v>5768</v>
      </c>
      <c r="V55" s="131">
        <v>169</v>
      </c>
      <c r="W55" s="131">
        <v>49</v>
      </c>
      <c r="X55" s="129">
        <v>19421</v>
      </c>
      <c r="Y55" s="131">
        <v>89</v>
      </c>
      <c r="Z55" s="131">
        <v>877</v>
      </c>
      <c r="AA55" s="129">
        <v>25451.007052667504</v>
      </c>
      <c r="AB55" s="126">
        <v>0.7363970727638115</v>
      </c>
      <c r="AC55" s="126">
        <v>3.3746634815910209E-3</v>
      </c>
      <c r="AD55" s="366">
        <v>0.22697455731240285</v>
      </c>
      <c r="AE55" s="366">
        <v>0.7730254426875971</v>
      </c>
      <c r="AF55" s="129">
        <v>26373</v>
      </c>
      <c r="AG55" s="131">
        <v>203</v>
      </c>
      <c r="AH55" s="129">
        <v>16115</v>
      </c>
      <c r="AI55" s="131">
        <v>26</v>
      </c>
      <c r="AJ55" s="129">
        <v>7483</v>
      </c>
      <c r="AK55" s="131">
        <v>37</v>
      </c>
      <c r="AL55" s="129">
        <v>2211</v>
      </c>
      <c r="AM55" s="131">
        <v>298</v>
      </c>
      <c r="AN55" s="126">
        <v>0.9034618738861715</v>
      </c>
      <c r="AO55" s="126">
        <v>9.6538126113828504E-2</v>
      </c>
      <c r="AP55" s="129">
        <v>26373</v>
      </c>
      <c r="AQ55" s="129">
        <v>1305</v>
      </c>
      <c r="AR55" s="129">
        <v>8017</v>
      </c>
      <c r="AS55" s="129">
        <v>14143</v>
      </c>
      <c r="AT55" s="126">
        <v>0.53626815303530129</v>
      </c>
      <c r="AU55" s="129">
        <v>2741</v>
      </c>
      <c r="AV55" s="131">
        <v>167</v>
      </c>
      <c r="AW55" s="126">
        <v>0.3534675615212528</v>
      </c>
      <c r="AX55" s="126">
        <v>0.10393205171956167</v>
      </c>
      <c r="AY55" s="130">
        <v>0.4347817844007128</v>
      </c>
    </row>
    <row r="56" spans="1:51" x14ac:dyDescent="0.3">
      <c r="A56" s="19" t="s">
        <v>121</v>
      </c>
      <c r="B56" s="16" t="s">
        <v>142</v>
      </c>
      <c r="C56" s="124">
        <v>30345</v>
      </c>
      <c r="D56" s="365">
        <v>4.6404679518866372</v>
      </c>
      <c r="E56" s="129">
        <v>37</v>
      </c>
      <c r="F56" s="129">
        <v>1361</v>
      </c>
      <c r="G56" s="129">
        <v>1675</v>
      </c>
      <c r="H56" s="129">
        <v>8115</v>
      </c>
      <c r="I56" s="129">
        <v>16646</v>
      </c>
      <c r="J56" s="129">
        <v>2068</v>
      </c>
      <c r="K56" s="131">
        <v>247</v>
      </c>
      <c r="L56" s="131">
        <v>196</v>
      </c>
      <c r="M56" s="129">
        <v>30345</v>
      </c>
      <c r="N56" s="129">
        <v>29662</v>
      </c>
      <c r="O56" s="131">
        <v>228</v>
      </c>
      <c r="P56" s="131">
        <v>334</v>
      </c>
      <c r="Q56" s="131">
        <v>96</v>
      </c>
      <c r="R56" s="131">
        <v>12</v>
      </c>
      <c r="S56" s="131">
        <v>13</v>
      </c>
      <c r="T56" s="129">
        <v>30345</v>
      </c>
      <c r="U56" s="129">
        <v>10649</v>
      </c>
      <c r="V56" s="131">
        <v>549</v>
      </c>
      <c r="W56" s="131">
        <v>31</v>
      </c>
      <c r="X56" s="129">
        <v>16448</v>
      </c>
      <c r="Y56" s="131">
        <v>164</v>
      </c>
      <c r="Z56" s="129">
        <v>2504</v>
      </c>
      <c r="AA56" s="129">
        <v>50782.348788927338</v>
      </c>
      <c r="AB56" s="126">
        <v>0.54203328390179606</v>
      </c>
      <c r="AC56" s="126">
        <v>5.4045147470753009E-3</v>
      </c>
      <c r="AD56" s="366">
        <v>0.37004448838358872</v>
      </c>
      <c r="AE56" s="366">
        <v>0.62995551161641128</v>
      </c>
      <c r="AF56" s="129">
        <v>30345</v>
      </c>
      <c r="AG56" s="129">
        <v>1023</v>
      </c>
      <c r="AH56" s="129">
        <v>19620</v>
      </c>
      <c r="AI56" s="131">
        <v>27</v>
      </c>
      <c r="AJ56" s="129">
        <v>6049</v>
      </c>
      <c r="AK56" s="131">
        <v>31</v>
      </c>
      <c r="AL56" s="129">
        <v>2915</v>
      </c>
      <c r="AM56" s="131">
        <v>680</v>
      </c>
      <c r="AN56" s="126">
        <v>0.88050749711649368</v>
      </c>
      <c r="AO56" s="126">
        <v>0.11949250288350632</v>
      </c>
      <c r="AP56" s="129">
        <v>30345</v>
      </c>
      <c r="AQ56" s="131">
        <v>487</v>
      </c>
      <c r="AR56" s="129">
        <v>16786</v>
      </c>
      <c r="AS56" s="129">
        <v>10222</v>
      </c>
      <c r="AT56" s="126">
        <v>0.33685944966221781</v>
      </c>
      <c r="AU56" s="129">
        <v>2611</v>
      </c>
      <c r="AV56" s="131">
        <v>239</v>
      </c>
      <c r="AW56" s="126">
        <v>0.56922062942824192</v>
      </c>
      <c r="AX56" s="126">
        <v>8.6043829296424457E-2</v>
      </c>
      <c r="AY56" s="130">
        <v>0.3747240072499588</v>
      </c>
    </row>
    <row r="57" spans="1:51" x14ac:dyDescent="0.3">
      <c r="A57" s="19" t="s">
        <v>121</v>
      </c>
      <c r="B57" s="16" t="s">
        <v>144</v>
      </c>
      <c r="C57" s="124">
        <v>35937</v>
      </c>
      <c r="D57" s="365">
        <v>4.594429139883685</v>
      </c>
      <c r="E57" s="129">
        <v>23</v>
      </c>
      <c r="F57" s="129">
        <v>1339</v>
      </c>
      <c r="G57" s="129">
        <v>1145</v>
      </c>
      <c r="H57" s="129">
        <v>28418</v>
      </c>
      <c r="I57" s="129">
        <v>3914</v>
      </c>
      <c r="J57" s="131">
        <v>912</v>
      </c>
      <c r="K57" s="131">
        <v>133</v>
      </c>
      <c r="L57" s="131">
        <v>53</v>
      </c>
      <c r="M57" s="129">
        <v>35937</v>
      </c>
      <c r="N57" s="129">
        <v>35193</v>
      </c>
      <c r="O57" s="131">
        <v>331</v>
      </c>
      <c r="P57" s="131">
        <v>234</v>
      </c>
      <c r="Q57" s="131">
        <v>157</v>
      </c>
      <c r="R57" s="131">
        <v>15</v>
      </c>
      <c r="S57" s="131">
        <v>7</v>
      </c>
      <c r="T57" s="129">
        <v>35937</v>
      </c>
      <c r="U57" s="129">
        <v>7566</v>
      </c>
      <c r="V57" s="131">
        <v>83</v>
      </c>
      <c r="W57" s="131">
        <v>41</v>
      </c>
      <c r="X57" s="129">
        <v>27958</v>
      </c>
      <c r="Y57" s="131">
        <v>52</v>
      </c>
      <c r="Z57" s="131">
        <v>237</v>
      </c>
      <c r="AA57" s="129">
        <v>34547.674708517683</v>
      </c>
      <c r="AB57" s="126">
        <v>0.77797256309653007</v>
      </c>
      <c r="AC57" s="126">
        <v>1.4469766535882239E-3</v>
      </c>
      <c r="AD57" s="366">
        <v>0.21398558588641234</v>
      </c>
      <c r="AE57" s="366">
        <v>0.78601441411358763</v>
      </c>
      <c r="AF57" s="129">
        <v>35937</v>
      </c>
      <c r="AG57" s="131">
        <v>316</v>
      </c>
      <c r="AH57" s="129">
        <v>18408</v>
      </c>
      <c r="AI57" s="131">
        <v>32</v>
      </c>
      <c r="AJ57" s="129">
        <v>14848</v>
      </c>
      <c r="AK57" s="131">
        <v>38</v>
      </c>
      <c r="AL57" s="129">
        <v>2183</v>
      </c>
      <c r="AM57" s="131">
        <v>112</v>
      </c>
      <c r="AN57" s="126">
        <v>0.93508083590728219</v>
      </c>
      <c r="AO57" s="126">
        <v>6.4919164092717807E-2</v>
      </c>
      <c r="AP57" s="129">
        <v>35937</v>
      </c>
      <c r="AQ57" s="131">
        <v>896</v>
      </c>
      <c r="AR57" s="129">
        <v>3966</v>
      </c>
      <c r="AS57" s="129">
        <v>29129</v>
      </c>
      <c r="AT57" s="126">
        <v>0.81055736427637259</v>
      </c>
      <c r="AU57" s="129">
        <v>1790</v>
      </c>
      <c r="AV57" s="131">
        <v>156</v>
      </c>
      <c r="AW57" s="126">
        <v>0.13529231711049894</v>
      </c>
      <c r="AX57" s="126">
        <v>4.980938865236386E-2</v>
      </c>
      <c r="AY57" s="130">
        <v>0.42546678910315272</v>
      </c>
    </row>
    <row r="58" spans="1:51" x14ac:dyDescent="0.3">
      <c r="A58" s="19" t="s">
        <v>121</v>
      </c>
      <c r="B58" s="16" t="s">
        <v>148</v>
      </c>
      <c r="C58" s="124">
        <v>75962</v>
      </c>
      <c r="D58" s="365">
        <v>4.8984360601353307</v>
      </c>
      <c r="E58" s="129">
        <v>2619</v>
      </c>
      <c r="F58" s="129">
        <v>7044</v>
      </c>
      <c r="G58" s="129">
        <v>6413</v>
      </c>
      <c r="H58" s="129">
        <v>20977</v>
      </c>
      <c r="I58" s="129">
        <v>38038</v>
      </c>
      <c r="J58" s="131">
        <v>532</v>
      </c>
      <c r="K58" s="131">
        <v>168</v>
      </c>
      <c r="L58" s="131">
        <v>171</v>
      </c>
      <c r="M58" s="129">
        <v>75962</v>
      </c>
      <c r="N58" s="129">
        <v>64432</v>
      </c>
      <c r="O58" s="129">
        <v>4219</v>
      </c>
      <c r="P58" s="129">
        <v>2618</v>
      </c>
      <c r="Q58" s="129">
        <v>3691</v>
      </c>
      <c r="R58" s="131">
        <v>577</v>
      </c>
      <c r="S58" s="131">
        <v>425</v>
      </c>
      <c r="T58" s="129">
        <v>75962</v>
      </c>
      <c r="U58" s="129">
        <v>3143</v>
      </c>
      <c r="V58" s="129">
        <v>18251</v>
      </c>
      <c r="W58" s="131">
        <v>236</v>
      </c>
      <c r="X58" s="129">
        <v>52045</v>
      </c>
      <c r="Y58" s="129">
        <v>1885</v>
      </c>
      <c r="Z58" s="131">
        <v>402</v>
      </c>
      <c r="AA58" s="129">
        <v>98467.826913456724</v>
      </c>
      <c r="AB58" s="126">
        <v>0.68514520418103786</v>
      </c>
      <c r="AC58" s="126">
        <v>2.4815039098496618E-2</v>
      </c>
      <c r="AD58" s="366">
        <v>0.28474763697638295</v>
      </c>
      <c r="AE58" s="366">
        <v>0.71525236302361705</v>
      </c>
      <c r="AF58" s="129">
        <v>75962</v>
      </c>
      <c r="AG58" s="129">
        <v>1192</v>
      </c>
      <c r="AH58" s="129">
        <v>53331</v>
      </c>
      <c r="AI58" s="131">
        <v>79</v>
      </c>
      <c r="AJ58" s="129">
        <v>5680</v>
      </c>
      <c r="AK58" s="131">
        <v>266</v>
      </c>
      <c r="AL58" s="129">
        <v>15174</v>
      </c>
      <c r="AM58" s="131">
        <v>240</v>
      </c>
      <c r="AN58" s="126">
        <v>0.79358100102682916</v>
      </c>
      <c r="AO58" s="126">
        <v>0.20641899897317084</v>
      </c>
      <c r="AP58" s="129">
        <v>75962</v>
      </c>
      <c r="AQ58" s="129">
        <v>3464</v>
      </c>
      <c r="AR58" s="129">
        <v>33988</v>
      </c>
      <c r="AS58" s="129">
        <v>15935</v>
      </c>
      <c r="AT58" s="126">
        <v>0.2097759406018799</v>
      </c>
      <c r="AU58" s="129">
        <v>21338</v>
      </c>
      <c r="AV58" s="131">
        <v>1237</v>
      </c>
      <c r="AW58" s="126">
        <v>0.49303599168005058</v>
      </c>
      <c r="AX58" s="126">
        <v>0.28090360969958661</v>
      </c>
      <c r="AY58" s="130">
        <v>0.46083568099839395</v>
      </c>
    </row>
    <row r="59" spans="1:51" x14ac:dyDescent="0.3">
      <c r="A59" s="19" t="s">
        <v>121</v>
      </c>
      <c r="B59" s="16" t="s">
        <v>149</v>
      </c>
      <c r="C59" s="124">
        <v>28616</v>
      </c>
      <c r="D59" s="365">
        <v>4.3171302767682418</v>
      </c>
      <c r="E59" s="129">
        <v>164</v>
      </c>
      <c r="F59" s="129">
        <v>2580</v>
      </c>
      <c r="G59" s="129">
        <v>3228</v>
      </c>
      <c r="H59" s="129">
        <v>4935</v>
      </c>
      <c r="I59" s="129">
        <v>15092</v>
      </c>
      <c r="J59" s="129">
        <v>1797</v>
      </c>
      <c r="K59" s="131">
        <v>303</v>
      </c>
      <c r="L59" s="131">
        <v>517</v>
      </c>
      <c r="M59" s="129">
        <v>28616</v>
      </c>
      <c r="N59" s="129">
        <v>27891</v>
      </c>
      <c r="O59" s="131">
        <v>227</v>
      </c>
      <c r="P59" s="131">
        <v>325</v>
      </c>
      <c r="Q59" s="131">
        <v>105</v>
      </c>
      <c r="R59" s="131">
        <v>7</v>
      </c>
      <c r="S59" s="131">
        <v>61</v>
      </c>
      <c r="T59" s="129">
        <v>28616</v>
      </c>
      <c r="U59" s="129">
        <v>7497</v>
      </c>
      <c r="V59" s="129">
        <v>3005</v>
      </c>
      <c r="W59" s="131">
        <v>23</v>
      </c>
      <c r="X59" s="129">
        <v>14520</v>
      </c>
      <c r="Y59" s="131">
        <v>82</v>
      </c>
      <c r="Z59" s="129">
        <v>3489</v>
      </c>
      <c r="AA59" s="129">
        <v>43853.263349175286</v>
      </c>
      <c r="AB59" s="126">
        <v>0.50740844282918651</v>
      </c>
      <c r="AC59" s="126">
        <v>2.8655297735532569E-3</v>
      </c>
      <c r="AD59" s="366">
        <v>0.36780123008107352</v>
      </c>
      <c r="AE59" s="366">
        <v>0.63219876991892643</v>
      </c>
      <c r="AF59" s="129">
        <v>28616</v>
      </c>
      <c r="AG59" s="129">
        <v>1086</v>
      </c>
      <c r="AH59" s="129">
        <v>17694</v>
      </c>
      <c r="AI59" s="131">
        <v>23</v>
      </c>
      <c r="AJ59" s="129">
        <v>2921</v>
      </c>
      <c r="AK59" s="131">
        <v>55</v>
      </c>
      <c r="AL59" s="129">
        <v>5594</v>
      </c>
      <c r="AM59" s="129">
        <v>1243</v>
      </c>
      <c r="AN59" s="126">
        <v>0.7591557170813531</v>
      </c>
      <c r="AO59" s="126">
        <v>0.2408442829186469</v>
      </c>
      <c r="AP59" s="129">
        <v>28616</v>
      </c>
      <c r="AQ59" s="131">
        <v>414</v>
      </c>
      <c r="AR59" s="129">
        <v>19080</v>
      </c>
      <c r="AS59" s="129">
        <v>4429</v>
      </c>
      <c r="AT59" s="126">
        <v>0.15477355325691922</v>
      </c>
      <c r="AU59" s="129">
        <v>4506</v>
      </c>
      <c r="AV59" s="131">
        <v>187</v>
      </c>
      <c r="AW59" s="126">
        <v>0.68122728543472189</v>
      </c>
      <c r="AX59" s="126">
        <v>0.15746435560525579</v>
      </c>
      <c r="AY59" s="130">
        <v>0.43652152641878667</v>
      </c>
    </row>
    <row r="60" spans="1:51" x14ac:dyDescent="0.3">
      <c r="A60" s="19" t="s">
        <v>121</v>
      </c>
      <c r="B60" s="16" t="s">
        <v>151</v>
      </c>
      <c r="C60" s="124">
        <v>35591</v>
      </c>
      <c r="D60" s="365">
        <v>4.376640161838667</v>
      </c>
      <c r="E60" s="129">
        <v>298</v>
      </c>
      <c r="F60" s="129">
        <v>2279</v>
      </c>
      <c r="G60" s="129">
        <v>2427</v>
      </c>
      <c r="H60" s="129">
        <v>4188</v>
      </c>
      <c r="I60" s="129">
        <v>21793</v>
      </c>
      <c r="J60" s="129">
        <v>3852</v>
      </c>
      <c r="K60" s="131">
        <v>228</v>
      </c>
      <c r="L60" s="131">
        <v>526</v>
      </c>
      <c r="M60" s="129">
        <v>35591</v>
      </c>
      <c r="N60" s="129">
        <v>34273</v>
      </c>
      <c r="O60" s="131">
        <v>295</v>
      </c>
      <c r="P60" s="131">
        <v>622</v>
      </c>
      <c r="Q60" s="131">
        <v>357</v>
      </c>
      <c r="R60" s="131">
        <v>2</v>
      </c>
      <c r="S60" s="131">
        <v>42</v>
      </c>
      <c r="T60" s="129">
        <v>35591</v>
      </c>
      <c r="U60" s="129">
        <v>16116</v>
      </c>
      <c r="V60" s="131">
        <v>790</v>
      </c>
      <c r="W60" s="131">
        <v>20</v>
      </c>
      <c r="X60" s="129">
        <v>13757</v>
      </c>
      <c r="Y60" s="131">
        <v>159</v>
      </c>
      <c r="Z60" s="129">
        <v>4749</v>
      </c>
      <c r="AA60" s="129">
        <v>72505.654407013004</v>
      </c>
      <c r="AB60" s="126">
        <v>0.38653030260459104</v>
      </c>
      <c r="AC60" s="126">
        <v>4.4674215391531571E-3</v>
      </c>
      <c r="AD60" s="366">
        <v>0.47556966648871907</v>
      </c>
      <c r="AE60" s="366">
        <v>0.52443033351128099</v>
      </c>
      <c r="AF60" s="129">
        <v>35591</v>
      </c>
      <c r="AG60" s="129">
        <v>1542</v>
      </c>
      <c r="AH60" s="129">
        <v>25371</v>
      </c>
      <c r="AI60" s="131">
        <v>20</v>
      </c>
      <c r="AJ60" s="131">
        <v>978</v>
      </c>
      <c r="AK60" s="131">
        <v>50</v>
      </c>
      <c r="AL60" s="129">
        <v>4912</v>
      </c>
      <c r="AM60" s="129">
        <v>2718</v>
      </c>
      <c r="AN60" s="126">
        <v>0.78421511056165882</v>
      </c>
      <c r="AO60" s="126">
        <v>0.21578488943834118</v>
      </c>
      <c r="AP60" s="129">
        <v>35591</v>
      </c>
      <c r="AQ60" s="131">
        <v>389</v>
      </c>
      <c r="AR60" s="129">
        <v>28913</v>
      </c>
      <c r="AS60" s="131">
        <v>332</v>
      </c>
      <c r="AT60" s="126">
        <v>9.3282009496782892E-3</v>
      </c>
      <c r="AU60" s="129">
        <v>5581</v>
      </c>
      <c r="AV60" s="131">
        <v>376</v>
      </c>
      <c r="AW60" s="126">
        <v>0.8232980247815459</v>
      </c>
      <c r="AX60" s="126">
        <v>0.15680930572335702</v>
      </c>
      <c r="AY60" s="130">
        <v>0.37010761147481108</v>
      </c>
    </row>
    <row r="61" spans="1:51" x14ac:dyDescent="0.3">
      <c r="A61" s="19" t="s">
        <v>121</v>
      </c>
      <c r="B61" s="16" t="s">
        <v>153</v>
      </c>
      <c r="C61" s="124">
        <v>23376</v>
      </c>
      <c r="D61" s="365">
        <v>4.5326403148528405</v>
      </c>
      <c r="E61" s="129">
        <v>34</v>
      </c>
      <c r="F61" s="129">
        <v>1796</v>
      </c>
      <c r="G61" s="129">
        <v>1240</v>
      </c>
      <c r="H61" s="129">
        <v>11811</v>
      </c>
      <c r="I61" s="129">
        <v>8217</v>
      </c>
      <c r="J61" s="131">
        <v>167</v>
      </c>
      <c r="K61" s="131">
        <v>53</v>
      </c>
      <c r="L61" s="131">
        <v>58</v>
      </c>
      <c r="M61" s="129">
        <v>23376</v>
      </c>
      <c r="N61" s="129">
        <v>22386</v>
      </c>
      <c r="O61" s="131">
        <v>192</v>
      </c>
      <c r="P61" s="131">
        <v>599</v>
      </c>
      <c r="Q61" s="131">
        <v>152</v>
      </c>
      <c r="R61" s="131">
        <v>22</v>
      </c>
      <c r="S61" s="131">
        <v>25</v>
      </c>
      <c r="T61" s="129">
        <v>23376</v>
      </c>
      <c r="U61" s="129">
        <v>4338</v>
      </c>
      <c r="V61" s="129">
        <v>3882</v>
      </c>
      <c r="W61" s="131">
        <v>20</v>
      </c>
      <c r="X61" s="129">
        <v>14752</v>
      </c>
      <c r="Y61" s="131">
        <v>154</v>
      </c>
      <c r="Z61" s="131">
        <v>230</v>
      </c>
      <c r="AA61" s="129">
        <v>35806.018993839833</v>
      </c>
      <c r="AB61" s="126">
        <v>0.6310746064339493</v>
      </c>
      <c r="AC61" s="126">
        <v>6.587953456536619E-3</v>
      </c>
      <c r="AD61" s="366">
        <v>0.35249828884325807</v>
      </c>
      <c r="AE61" s="366">
        <v>0.64750171115674193</v>
      </c>
      <c r="AF61" s="129">
        <v>23376</v>
      </c>
      <c r="AG61" s="131">
        <v>426</v>
      </c>
      <c r="AH61" s="129">
        <v>17742</v>
      </c>
      <c r="AI61" s="131">
        <v>30</v>
      </c>
      <c r="AJ61" s="129">
        <v>2364</v>
      </c>
      <c r="AK61" s="131">
        <v>39</v>
      </c>
      <c r="AL61" s="129">
        <v>2700</v>
      </c>
      <c r="AM61" s="131">
        <v>75</v>
      </c>
      <c r="AN61" s="126">
        <v>0.87962012320328542</v>
      </c>
      <c r="AO61" s="126">
        <v>0.12037987679671458</v>
      </c>
      <c r="AP61" s="129">
        <v>23376</v>
      </c>
      <c r="AQ61" s="129">
        <v>4604</v>
      </c>
      <c r="AR61" s="129">
        <v>10734</v>
      </c>
      <c r="AS61" s="129">
        <v>5162</v>
      </c>
      <c r="AT61" s="126">
        <v>0.22082477754962354</v>
      </c>
      <c r="AU61" s="129">
        <v>2704</v>
      </c>
      <c r="AV61" s="131">
        <v>172</v>
      </c>
      <c r="AW61" s="126">
        <v>0.65614305270362761</v>
      </c>
      <c r="AX61" s="126">
        <v>0.11567419575633128</v>
      </c>
      <c r="AY61" s="130">
        <v>0.38394079397672826</v>
      </c>
    </row>
    <row r="62" spans="1:51" x14ac:dyDescent="0.3">
      <c r="A62" s="19" t="s">
        <v>121</v>
      </c>
      <c r="B62" s="16" t="s">
        <v>157</v>
      </c>
      <c r="C62" s="124">
        <v>29532</v>
      </c>
      <c r="D62" s="365">
        <v>4.7907354733848031</v>
      </c>
      <c r="E62" s="129">
        <v>30</v>
      </c>
      <c r="F62" s="131">
        <v>836</v>
      </c>
      <c r="G62" s="129">
        <v>2181</v>
      </c>
      <c r="H62" s="129">
        <v>10990</v>
      </c>
      <c r="I62" s="129">
        <v>14293</v>
      </c>
      <c r="J62" s="129">
        <v>1124</v>
      </c>
      <c r="K62" s="131">
        <v>48</v>
      </c>
      <c r="L62" s="131">
        <v>30</v>
      </c>
      <c r="M62" s="129">
        <v>29532</v>
      </c>
      <c r="N62" s="129">
        <v>28800</v>
      </c>
      <c r="O62" s="131">
        <v>190</v>
      </c>
      <c r="P62" s="131">
        <v>213</v>
      </c>
      <c r="Q62" s="131">
        <v>309</v>
      </c>
      <c r="R62" s="131">
        <v>10</v>
      </c>
      <c r="S62" s="131">
        <v>10</v>
      </c>
      <c r="T62" s="129">
        <v>29532</v>
      </c>
      <c r="U62" s="129">
        <v>9841</v>
      </c>
      <c r="V62" s="129">
        <v>2511</v>
      </c>
      <c r="W62" s="131">
        <v>24</v>
      </c>
      <c r="X62" s="129">
        <v>16423</v>
      </c>
      <c r="Y62" s="131">
        <v>35</v>
      </c>
      <c r="Z62" s="131">
        <v>698</v>
      </c>
      <c r="AA62" s="129">
        <v>58475.836922660172</v>
      </c>
      <c r="AB62" s="126">
        <v>0.55610862792902616</v>
      </c>
      <c r="AC62" s="126">
        <v>1.1851550860083977E-3</v>
      </c>
      <c r="AD62" s="366">
        <v>0.41907083841256942</v>
      </c>
      <c r="AE62" s="366">
        <v>0.58092916158743058</v>
      </c>
      <c r="AF62" s="129">
        <v>29532</v>
      </c>
      <c r="AG62" s="131">
        <v>816</v>
      </c>
      <c r="AH62" s="129">
        <v>21617</v>
      </c>
      <c r="AI62" s="131">
        <v>24</v>
      </c>
      <c r="AJ62" s="129">
        <v>4261</v>
      </c>
      <c r="AK62" s="131">
        <v>29</v>
      </c>
      <c r="AL62" s="129">
        <v>2601</v>
      </c>
      <c r="AM62" s="131">
        <v>184</v>
      </c>
      <c r="AN62" s="126">
        <v>0.9047135310849248</v>
      </c>
      <c r="AO62" s="126">
        <v>9.5286468915075195E-2</v>
      </c>
      <c r="AP62" s="129">
        <v>29532</v>
      </c>
      <c r="AQ62" s="129">
        <v>2967</v>
      </c>
      <c r="AR62" s="129">
        <v>13336</v>
      </c>
      <c r="AS62" s="129">
        <v>10666</v>
      </c>
      <c r="AT62" s="126">
        <v>0.36116754706758769</v>
      </c>
      <c r="AU62" s="129">
        <v>2442</v>
      </c>
      <c r="AV62" s="131">
        <v>121</v>
      </c>
      <c r="AW62" s="126">
        <v>0.55204523906271163</v>
      </c>
      <c r="AX62" s="126">
        <v>8.2689963429500205E-2</v>
      </c>
      <c r="AY62" s="130">
        <v>0.33810781525125289</v>
      </c>
    </row>
    <row r="63" spans="1:51" x14ac:dyDescent="0.3">
      <c r="A63" s="19" t="s">
        <v>121</v>
      </c>
      <c r="B63" s="16" t="s">
        <v>158</v>
      </c>
      <c r="C63" s="124">
        <v>29223</v>
      </c>
      <c r="D63" s="365">
        <v>4.6039421004003698</v>
      </c>
      <c r="E63" s="129">
        <v>11</v>
      </c>
      <c r="F63" s="129">
        <v>1746</v>
      </c>
      <c r="G63" s="129">
        <v>4784</v>
      </c>
      <c r="H63" s="129">
        <v>13381</v>
      </c>
      <c r="I63" s="129">
        <v>7610</v>
      </c>
      <c r="J63" s="129">
        <v>1378</v>
      </c>
      <c r="K63" s="131">
        <v>194</v>
      </c>
      <c r="L63" s="131">
        <v>119</v>
      </c>
      <c r="M63" s="129">
        <v>29223</v>
      </c>
      <c r="N63" s="129">
        <v>28499</v>
      </c>
      <c r="O63" s="131">
        <v>173</v>
      </c>
      <c r="P63" s="131">
        <v>310</v>
      </c>
      <c r="Q63" s="131">
        <v>188</v>
      </c>
      <c r="R63" s="131">
        <v>24</v>
      </c>
      <c r="S63" s="131">
        <v>29</v>
      </c>
      <c r="T63" s="129">
        <v>29223</v>
      </c>
      <c r="U63" s="129">
        <v>8345</v>
      </c>
      <c r="V63" s="131">
        <v>831</v>
      </c>
      <c r="W63" s="131">
        <v>35</v>
      </c>
      <c r="X63" s="129">
        <v>18569</v>
      </c>
      <c r="Y63" s="131">
        <v>44</v>
      </c>
      <c r="Z63" s="129">
        <v>1399</v>
      </c>
      <c r="AA63" s="129">
        <v>41208.319200629638</v>
      </c>
      <c r="AB63" s="126">
        <v>0.6354241522088766</v>
      </c>
      <c r="AC63" s="126">
        <v>1.5056633473633783E-3</v>
      </c>
      <c r="AD63" s="366">
        <v>0.31519693392191084</v>
      </c>
      <c r="AE63" s="366">
        <v>0.68480306607808916</v>
      </c>
      <c r="AF63" s="129">
        <v>29223</v>
      </c>
      <c r="AG63" s="131">
        <v>888</v>
      </c>
      <c r="AH63" s="129">
        <v>15462</v>
      </c>
      <c r="AI63" s="131">
        <v>28</v>
      </c>
      <c r="AJ63" s="129">
        <v>7010</v>
      </c>
      <c r="AK63" s="131">
        <v>48</v>
      </c>
      <c r="AL63" s="129">
        <v>5254</v>
      </c>
      <c r="AM63" s="131">
        <v>533</v>
      </c>
      <c r="AN63" s="126">
        <v>0.80032850836669744</v>
      </c>
      <c r="AO63" s="126">
        <v>0.19967149163330256</v>
      </c>
      <c r="AP63" s="129">
        <v>29223</v>
      </c>
      <c r="AQ63" s="129">
        <v>1190</v>
      </c>
      <c r="AR63" s="129">
        <v>5992</v>
      </c>
      <c r="AS63" s="129">
        <v>19039</v>
      </c>
      <c r="AT63" s="126">
        <v>0.65150737432843997</v>
      </c>
      <c r="AU63" s="129">
        <v>2839</v>
      </c>
      <c r="AV63" s="131">
        <v>163</v>
      </c>
      <c r="AW63" s="126">
        <v>0.24576532183554051</v>
      </c>
      <c r="AX63" s="126">
        <v>9.7149505526468879E-2</v>
      </c>
      <c r="AY63" s="130">
        <v>0.44223727885569586</v>
      </c>
    </row>
    <row r="64" spans="1:51" x14ac:dyDescent="0.3">
      <c r="A64" s="19" t="s">
        <v>121</v>
      </c>
      <c r="B64" s="16" t="s">
        <v>160</v>
      </c>
      <c r="C64" s="124">
        <v>26467</v>
      </c>
      <c r="D64" s="365">
        <v>4.6022594173876907</v>
      </c>
      <c r="E64" s="129">
        <v>31</v>
      </c>
      <c r="F64" s="131">
        <v>523</v>
      </c>
      <c r="G64" s="129">
        <v>1186</v>
      </c>
      <c r="H64" s="129">
        <v>8626</v>
      </c>
      <c r="I64" s="129">
        <v>15068</v>
      </c>
      <c r="J64" s="131">
        <v>890</v>
      </c>
      <c r="K64" s="131">
        <v>82</v>
      </c>
      <c r="L64" s="131">
        <v>61</v>
      </c>
      <c r="M64" s="129">
        <v>26467</v>
      </c>
      <c r="N64" s="129">
        <v>24778</v>
      </c>
      <c r="O64" s="131">
        <v>447</v>
      </c>
      <c r="P64" s="131">
        <v>386</v>
      </c>
      <c r="Q64" s="131">
        <v>230</v>
      </c>
      <c r="R64" s="131">
        <v>602</v>
      </c>
      <c r="S64" s="131">
        <v>24</v>
      </c>
      <c r="T64" s="129">
        <v>26467</v>
      </c>
      <c r="U64" s="129">
        <v>5208</v>
      </c>
      <c r="V64" s="129">
        <v>4642</v>
      </c>
      <c r="W64" s="131">
        <v>38</v>
      </c>
      <c r="X64" s="129">
        <v>13416</v>
      </c>
      <c r="Y64" s="131">
        <v>77</v>
      </c>
      <c r="Z64" s="129">
        <v>3086</v>
      </c>
      <c r="AA64" s="129">
        <v>43482.240148108969</v>
      </c>
      <c r="AB64" s="126">
        <v>0.50689537915139604</v>
      </c>
      <c r="AC64" s="126">
        <v>2.9092832583972493E-3</v>
      </c>
      <c r="AD64" s="366">
        <v>0.37359730985755846</v>
      </c>
      <c r="AE64" s="366">
        <v>0.62640269014244154</v>
      </c>
      <c r="AF64" s="129">
        <v>26467</v>
      </c>
      <c r="AG64" s="131">
        <v>409</v>
      </c>
      <c r="AH64" s="129">
        <v>19192</v>
      </c>
      <c r="AI64" s="131">
        <v>38</v>
      </c>
      <c r="AJ64" s="129">
        <v>4899</v>
      </c>
      <c r="AK64" s="131">
        <v>89</v>
      </c>
      <c r="AL64" s="129">
        <v>1525</v>
      </c>
      <c r="AM64" s="131">
        <v>315</v>
      </c>
      <c r="AN64" s="126">
        <v>0.92711678694222999</v>
      </c>
      <c r="AO64" s="126">
        <v>7.2883213057770013E-2</v>
      </c>
      <c r="AP64" s="129">
        <v>26467</v>
      </c>
      <c r="AQ64" s="129">
        <v>3439</v>
      </c>
      <c r="AR64" s="129">
        <v>12584</v>
      </c>
      <c r="AS64" s="129">
        <v>7860</v>
      </c>
      <c r="AT64" s="126">
        <v>0.29697358975327764</v>
      </c>
      <c r="AU64" s="129">
        <v>2355</v>
      </c>
      <c r="AV64" s="131">
        <v>229</v>
      </c>
      <c r="AW64" s="126">
        <v>0.60539539804284581</v>
      </c>
      <c r="AX64" s="126">
        <v>8.8978728227604192E-2</v>
      </c>
      <c r="AY64" s="130">
        <v>0.34964295160010578</v>
      </c>
    </row>
    <row r="65" spans="1:51" x14ac:dyDescent="0.3">
      <c r="A65" s="19" t="s">
        <v>121</v>
      </c>
      <c r="B65" s="16" t="s">
        <v>162</v>
      </c>
      <c r="C65" s="124">
        <v>32362</v>
      </c>
      <c r="D65" s="365">
        <v>4.4498485878499476</v>
      </c>
      <c r="E65" s="129">
        <v>3</v>
      </c>
      <c r="F65" s="131">
        <v>404</v>
      </c>
      <c r="G65" s="129">
        <v>1102</v>
      </c>
      <c r="H65" s="129">
        <v>13057</v>
      </c>
      <c r="I65" s="129">
        <v>17304</v>
      </c>
      <c r="J65" s="131">
        <v>389</v>
      </c>
      <c r="K65" s="131">
        <v>54</v>
      </c>
      <c r="L65" s="131">
        <v>49</v>
      </c>
      <c r="M65" s="129">
        <v>32362</v>
      </c>
      <c r="N65" s="129">
        <v>31642</v>
      </c>
      <c r="O65" s="131">
        <v>213</v>
      </c>
      <c r="P65" s="131">
        <v>292</v>
      </c>
      <c r="Q65" s="131">
        <v>180</v>
      </c>
      <c r="R65" s="131">
        <v>10</v>
      </c>
      <c r="S65" s="131">
        <v>25</v>
      </c>
      <c r="T65" s="129">
        <v>32362</v>
      </c>
      <c r="U65" s="129">
        <v>12486</v>
      </c>
      <c r="V65" s="129">
        <v>3034</v>
      </c>
      <c r="W65" s="131">
        <v>14</v>
      </c>
      <c r="X65" s="129">
        <v>15124</v>
      </c>
      <c r="Y65" s="131">
        <v>17</v>
      </c>
      <c r="Z65" s="129">
        <v>1687</v>
      </c>
      <c r="AA65" s="129">
        <v>67303.049255299426</v>
      </c>
      <c r="AB65" s="126">
        <v>0.46733823620295406</v>
      </c>
      <c r="AC65" s="126">
        <v>5.2530745936592304E-4</v>
      </c>
      <c r="AD65" s="366">
        <v>0.48000741610530867</v>
      </c>
      <c r="AE65" s="366">
        <v>0.51999258389469127</v>
      </c>
      <c r="AF65" s="129">
        <v>32362</v>
      </c>
      <c r="AG65" s="131">
        <v>450</v>
      </c>
      <c r="AH65" s="129">
        <v>24347</v>
      </c>
      <c r="AI65" s="131">
        <v>35</v>
      </c>
      <c r="AJ65" s="129">
        <v>5904</v>
      </c>
      <c r="AK65" s="131">
        <v>29</v>
      </c>
      <c r="AL65" s="129">
        <v>1425</v>
      </c>
      <c r="AM65" s="131">
        <v>172</v>
      </c>
      <c r="AN65" s="126">
        <v>0.94975588653358878</v>
      </c>
      <c r="AO65" s="126">
        <v>5.0244113466411222E-2</v>
      </c>
      <c r="AP65" s="129">
        <v>32362</v>
      </c>
      <c r="AQ65" s="129">
        <v>9017</v>
      </c>
      <c r="AR65" s="129">
        <v>9071</v>
      </c>
      <c r="AS65" s="129">
        <v>12903</v>
      </c>
      <c r="AT65" s="126">
        <v>0.39870836165873558</v>
      </c>
      <c r="AU65" s="129">
        <v>1155</v>
      </c>
      <c r="AV65" s="131">
        <v>216</v>
      </c>
      <c r="AW65" s="126">
        <v>0.55892713676534211</v>
      </c>
      <c r="AX65" s="126">
        <v>3.569000679809653E-2</v>
      </c>
      <c r="AY65" s="130">
        <v>0.28511834868055125</v>
      </c>
    </row>
    <row r="66" spans="1:51" x14ac:dyDescent="0.3">
      <c r="A66" s="19" t="s">
        <v>121</v>
      </c>
      <c r="B66" s="16" t="s">
        <v>166</v>
      </c>
      <c r="C66" s="124">
        <v>31961</v>
      </c>
      <c r="D66" s="365">
        <v>5.2480836018898032</v>
      </c>
      <c r="E66" s="129">
        <v>254</v>
      </c>
      <c r="F66" s="129">
        <v>1180</v>
      </c>
      <c r="G66" s="129">
        <v>1150</v>
      </c>
      <c r="H66" s="129">
        <v>20760</v>
      </c>
      <c r="I66" s="129">
        <v>7811</v>
      </c>
      <c r="J66" s="131">
        <v>559</v>
      </c>
      <c r="K66" s="131">
        <v>188</v>
      </c>
      <c r="L66" s="131">
        <v>59</v>
      </c>
      <c r="M66" s="129">
        <v>31961</v>
      </c>
      <c r="N66" s="129">
        <v>29264</v>
      </c>
      <c r="O66" s="129">
        <v>1017</v>
      </c>
      <c r="P66" s="131">
        <v>722</v>
      </c>
      <c r="Q66" s="131">
        <v>721</v>
      </c>
      <c r="R66" s="131">
        <v>169</v>
      </c>
      <c r="S66" s="131">
        <v>68</v>
      </c>
      <c r="T66" s="129">
        <v>31961</v>
      </c>
      <c r="U66" s="129">
        <v>18599</v>
      </c>
      <c r="V66" s="131">
        <v>76</v>
      </c>
      <c r="W66" s="131">
        <v>23</v>
      </c>
      <c r="X66" s="129">
        <v>13139</v>
      </c>
      <c r="Y66" s="131">
        <v>85</v>
      </c>
      <c r="Z66" s="131">
        <v>39</v>
      </c>
      <c r="AA66" s="129">
        <v>93904.381120740902</v>
      </c>
      <c r="AB66" s="126">
        <v>0.41109477175307407</v>
      </c>
      <c r="AC66" s="126">
        <v>2.659491254966991E-3</v>
      </c>
      <c r="AD66" s="366">
        <v>0.5850254998279153</v>
      </c>
      <c r="AE66" s="366">
        <v>0.4149745001720847</v>
      </c>
      <c r="AF66" s="129">
        <v>31961</v>
      </c>
      <c r="AG66" s="131">
        <v>317</v>
      </c>
      <c r="AH66" s="129">
        <v>19829</v>
      </c>
      <c r="AI66" s="131">
        <v>25</v>
      </c>
      <c r="AJ66" s="129">
        <v>9574</v>
      </c>
      <c r="AK66" s="131">
        <v>44</v>
      </c>
      <c r="AL66" s="129">
        <v>2122</v>
      </c>
      <c r="AM66" s="131">
        <v>50</v>
      </c>
      <c r="AN66" s="126">
        <v>0.93066549857639003</v>
      </c>
      <c r="AO66" s="126">
        <v>6.9334501423609973E-2</v>
      </c>
      <c r="AP66" s="129">
        <v>31961</v>
      </c>
      <c r="AQ66" s="129">
        <v>1114</v>
      </c>
      <c r="AR66" s="131">
        <v>206</v>
      </c>
      <c r="AS66" s="129">
        <v>28716</v>
      </c>
      <c r="AT66" s="126">
        <v>0.89847001032508367</v>
      </c>
      <c r="AU66" s="129">
        <v>1804</v>
      </c>
      <c r="AV66" s="131">
        <v>121</v>
      </c>
      <c r="AW66" s="126">
        <v>4.1300334783016798E-2</v>
      </c>
      <c r="AX66" s="126">
        <v>5.644379087012296E-2</v>
      </c>
      <c r="AY66" s="130">
        <v>0.24215450079784734</v>
      </c>
    </row>
    <row r="67" spans="1:51" x14ac:dyDescent="0.3">
      <c r="A67" s="19" t="s">
        <v>121</v>
      </c>
      <c r="B67" s="16" t="s">
        <v>167</v>
      </c>
      <c r="C67" s="124">
        <v>23230</v>
      </c>
      <c r="D67" s="365">
        <v>5.1771846749892383</v>
      </c>
      <c r="E67" s="129">
        <v>39</v>
      </c>
      <c r="F67" s="129">
        <v>1031</v>
      </c>
      <c r="G67" s="129">
        <v>1692</v>
      </c>
      <c r="H67" s="129">
        <v>13593</v>
      </c>
      <c r="I67" s="129">
        <v>6672</v>
      </c>
      <c r="J67" s="131">
        <v>118</v>
      </c>
      <c r="K67" s="131">
        <v>46</v>
      </c>
      <c r="L67" s="131">
        <v>39</v>
      </c>
      <c r="M67" s="129">
        <v>23230</v>
      </c>
      <c r="N67" s="129">
        <v>22243</v>
      </c>
      <c r="O67" s="131">
        <v>456</v>
      </c>
      <c r="P67" s="131">
        <v>183</v>
      </c>
      <c r="Q67" s="131">
        <v>292</v>
      </c>
      <c r="R67" s="131">
        <v>40</v>
      </c>
      <c r="S67" s="131">
        <v>16</v>
      </c>
      <c r="T67" s="129">
        <v>23230</v>
      </c>
      <c r="U67" s="129">
        <v>10461</v>
      </c>
      <c r="V67" s="131">
        <v>50</v>
      </c>
      <c r="W67" s="131">
        <v>20</v>
      </c>
      <c r="X67" s="129">
        <v>12628</v>
      </c>
      <c r="Y67" s="131">
        <v>58</v>
      </c>
      <c r="Z67" s="131">
        <v>13</v>
      </c>
      <c r="AA67" s="129">
        <v>52860.873267326737</v>
      </c>
      <c r="AB67" s="126">
        <v>0.5436074042186827</v>
      </c>
      <c r="AC67" s="126">
        <v>2.496771416272062E-3</v>
      </c>
      <c r="AD67" s="366">
        <v>0.45333620318553597</v>
      </c>
      <c r="AE67" s="366">
        <v>0.54666379681446409</v>
      </c>
      <c r="AF67" s="129">
        <v>23230</v>
      </c>
      <c r="AG67" s="131">
        <v>74</v>
      </c>
      <c r="AH67" s="129">
        <v>13429</v>
      </c>
      <c r="AI67" s="131">
        <v>38</v>
      </c>
      <c r="AJ67" s="129">
        <v>7489</v>
      </c>
      <c r="AK67" s="131">
        <v>23</v>
      </c>
      <c r="AL67" s="129">
        <v>2164</v>
      </c>
      <c r="AM67" s="131">
        <v>13</v>
      </c>
      <c r="AN67" s="126">
        <v>0.9052948773138183</v>
      </c>
      <c r="AO67" s="126">
        <v>9.4705122686181697E-2</v>
      </c>
      <c r="AP67" s="129">
        <v>23230</v>
      </c>
      <c r="AQ67" s="129">
        <v>2329</v>
      </c>
      <c r="AR67" s="131">
        <v>159</v>
      </c>
      <c r="AS67" s="129">
        <v>19294</v>
      </c>
      <c r="AT67" s="126">
        <v>0.83056392595781314</v>
      </c>
      <c r="AU67" s="129">
        <v>1350</v>
      </c>
      <c r="AV67" s="131">
        <v>98</v>
      </c>
      <c r="AW67" s="126">
        <v>0.10710288420146362</v>
      </c>
      <c r="AX67" s="126">
        <v>5.8114507102884204E-2</v>
      </c>
      <c r="AY67" s="130">
        <v>0.32068445975032289</v>
      </c>
    </row>
    <row r="68" spans="1:51" x14ac:dyDescent="0.3">
      <c r="A68" s="19" t="s">
        <v>121</v>
      </c>
      <c r="B68" s="16" t="s">
        <v>169</v>
      </c>
      <c r="C68" s="124">
        <v>26389</v>
      </c>
      <c r="D68" s="365">
        <v>4.9245897912008791</v>
      </c>
      <c r="E68" s="129">
        <v>51</v>
      </c>
      <c r="F68" s="129">
        <v>1035</v>
      </c>
      <c r="G68" s="131">
        <v>857</v>
      </c>
      <c r="H68" s="129">
        <v>14501</v>
      </c>
      <c r="I68" s="129">
        <v>9328</v>
      </c>
      <c r="J68" s="131">
        <v>408</v>
      </c>
      <c r="K68" s="131">
        <v>139</v>
      </c>
      <c r="L68" s="131">
        <v>70</v>
      </c>
      <c r="M68" s="129">
        <v>26389</v>
      </c>
      <c r="N68" s="129">
        <v>24797</v>
      </c>
      <c r="O68" s="131">
        <v>645</v>
      </c>
      <c r="P68" s="131">
        <v>637</v>
      </c>
      <c r="Q68" s="131">
        <v>135</v>
      </c>
      <c r="R68" s="131">
        <v>128</v>
      </c>
      <c r="S68" s="131">
        <v>47</v>
      </c>
      <c r="T68" s="129">
        <v>26389</v>
      </c>
      <c r="U68" s="129">
        <v>15951</v>
      </c>
      <c r="V68" s="131">
        <v>75</v>
      </c>
      <c r="W68" s="131">
        <v>17</v>
      </c>
      <c r="X68" s="129">
        <v>10276</v>
      </c>
      <c r="Y68" s="131">
        <v>37</v>
      </c>
      <c r="Z68" s="131">
        <v>33</v>
      </c>
      <c r="AA68" s="129">
        <v>74958.246011595736</v>
      </c>
      <c r="AB68" s="126">
        <v>0.38940467619083707</v>
      </c>
      <c r="AC68" s="126">
        <v>1.4020993595816439E-3</v>
      </c>
      <c r="AD68" s="366">
        <v>0.60794270339914358</v>
      </c>
      <c r="AE68" s="366">
        <v>0.39205729660085642</v>
      </c>
      <c r="AF68" s="129">
        <v>26389</v>
      </c>
      <c r="AG68" s="131">
        <v>124</v>
      </c>
      <c r="AH68" s="129">
        <v>18128</v>
      </c>
      <c r="AI68" s="131">
        <v>26</v>
      </c>
      <c r="AJ68" s="129">
        <v>6469</v>
      </c>
      <c r="AK68" s="131">
        <v>25</v>
      </c>
      <c r="AL68" s="129">
        <v>1571</v>
      </c>
      <c r="AM68" s="131">
        <v>46</v>
      </c>
      <c r="AN68" s="126">
        <v>0.9377771040964038</v>
      </c>
      <c r="AO68" s="126">
        <v>6.2222895903596198E-2</v>
      </c>
      <c r="AP68" s="129">
        <v>26389</v>
      </c>
      <c r="AQ68" s="129">
        <v>2039</v>
      </c>
      <c r="AR68" s="131">
        <v>213</v>
      </c>
      <c r="AS68" s="129">
        <v>22607</v>
      </c>
      <c r="AT68" s="126">
        <v>0.85668270870438445</v>
      </c>
      <c r="AU68" s="129">
        <v>1419</v>
      </c>
      <c r="AV68" s="131">
        <v>111</v>
      </c>
      <c r="AW68" s="126">
        <v>8.5338588048050321E-2</v>
      </c>
      <c r="AX68" s="126">
        <v>5.3772405168820342E-2</v>
      </c>
      <c r="AY68" s="130">
        <v>0.22714009625222631</v>
      </c>
    </row>
    <row r="69" spans="1:51" x14ac:dyDescent="0.3">
      <c r="A69" s="19" t="s">
        <v>121</v>
      </c>
      <c r="B69" s="16" t="s">
        <v>171</v>
      </c>
      <c r="C69" s="124">
        <v>18868</v>
      </c>
      <c r="D69" s="365">
        <v>5.9713801144795422</v>
      </c>
      <c r="E69" s="129">
        <v>23</v>
      </c>
      <c r="F69" s="131">
        <v>260</v>
      </c>
      <c r="G69" s="131">
        <v>416</v>
      </c>
      <c r="H69" s="129">
        <v>13275</v>
      </c>
      <c r="I69" s="129">
        <v>4317</v>
      </c>
      <c r="J69" s="131">
        <v>435</v>
      </c>
      <c r="K69" s="131">
        <v>130</v>
      </c>
      <c r="L69" s="131">
        <v>12</v>
      </c>
      <c r="M69" s="129">
        <v>18868</v>
      </c>
      <c r="N69" s="129">
        <v>18339</v>
      </c>
      <c r="O69" s="131">
        <v>212</v>
      </c>
      <c r="P69" s="131">
        <v>77</v>
      </c>
      <c r="Q69" s="131">
        <v>198</v>
      </c>
      <c r="R69" s="131">
        <v>18</v>
      </c>
      <c r="S69" s="131">
        <v>24</v>
      </c>
      <c r="T69" s="129">
        <v>18868</v>
      </c>
      <c r="U69" s="129">
        <v>8597</v>
      </c>
      <c r="V69" s="131">
        <v>16</v>
      </c>
      <c r="W69" s="131">
        <v>11</v>
      </c>
      <c r="X69" s="129">
        <v>9731</v>
      </c>
      <c r="Y69" s="131">
        <v>8</v>
      </c>
      <c r="Z69" s="131">
        <v>505</v>
      </c>
      <c r="AA69" s="129">
        <v>46736.526340894634</v>
      </c>
      <c r="AB69" s="126">
        <v>0.5157409370362519</v>
      </c>
      <c r="AC69" s="126">
        <v>4.2399830400678397E-4</v>
      </c>
      <c r="AD69" s="366">
        <v>0.45707017171931313</v>
      </c>
      <c r="AE69" s="366">
        <v>0.54292982828068692</v>
      </c>
      <c r="AF69" s="129">
        <v>18868</v>
      </c>
      <c r="AG69" s="131">
        <v>68</v>
      </c>
      <c r="AH69" s="129">
        <v>11858</v>
      </c>
      <c r="AI69" s="131">
        <v>15</v>
      </c>
      <c r="AJ69" s="129">
        <v>6252</v>
      </c>
      <c r="AK69" s="131">
        <v>13</v>
      </c>
      <c r="AL69" s="131">
        <v>529</v>
      </c>
      <c r="AM69" s="131">
        <v>133</v>
      </c>
      <c r="AN69" s="126">
        <v>0.96422514309942764</v>
      </c>
      <c r="AO69" s="126">
        <v>3.577485690057236E-2</v>
      </c>
      <c r="AP69" s="129">
        <v>18868</v>
      </c>
      <c r="AQ69" s="129">
        <v>1667</v>
      </c>
      <c r="AR69" s="131">
        <v>245</v>
      </c>
      <c r="AS69" s="129">
        <v>16488</v>
      </c>
      <c r="AT69" s="126">
        <v>0.87386050455798181</v>
      </c>
      <c r="AU69" s="131">
        <v>408</v>
      </c>
      <c r="AV69" s="131">
        <v>60</v>
      </c>
      <c r="AW69" s="126">
        <v>0.10133559465762138</v>
      </c>
      <c r="AX69" s="126">
        <v>2.1623913504345983E-2</v>
      </c>
      <c r="AY69" s="130">
        <v>0.28935234259062964</v>
      </c>
    </row>
    <row r="70" spans="1:51" x14ac:dyDescent="0.3">
      <c r="A70" s="19" t="s">
        <v>121</v>
      </c>
      <c r="B70" s="16" t="s">
        <v>173</v>
      </c>
      <c r="C70" s="124">
        <v>31403</v>
      </c>
      <c r="D70" s="365">
        <v>4.6268509378084897</v>
      </c>
      <c r="E70" s="129">
        <v>73</v>
      </c>
      <c r="F70" s="129">
        <v>1218</v>
      </c>
      <c r="G70" s="129">
        <v>1299</v>
      </c>
      <c r="H70" s="129">
        <v>16295</v>
      </c>
      <c r="I70" s="129">
        <v>11920</v>
      </c>
      <c r="J70" s="131">
        <v>381</v>
      </c>
      <c r="K70" s="131">
        <v>179</v>
      </c>
      <c r="L70" s="131">
        <v>38</v>
      </c>
      <c r="M70" s="129">
        <v>31403</v>
      </c>
      <c r="N70" s="129">
        <v>29441</v>
      </c>
      <c r="O70" s="131">
        <v>780</v>
      </c>
      <c r="P70" s="131">
        <v>280</v>
      </c>
      <c r="Q70" s="131">
        <v>713</v>
      </c>
      <c r="R70" s="131">
        <v>123</v>
      </c>
      <c r="S70" s="131">
        <v>66</v>
      </c>
      <c r="T70" s="129">
        <v>31403</v>
      </c>
      <c r="U70" s="129">
        <v>10281</v>
      </c>
      <c r="V70" s="131">
        <v>213</v>
      </c>
      <c r="W70" s="131">
        <v>21</v>
      </c>
      <c r="X70" s="129">
        <v>20670</v>
      </c>
      <c r="Y70" s="131">
        <v>190</v>
      </c>
      <c r="Z70" s="131">
        <v>28</v>
      </c>
      <c r="AA70" s="129">
        <v>46860.256408623376</v>
      </c>
      <c r="AB70" s="126">
        <v>0.6582173677674108</v>
      </c>
      <c r="AC70" s="126">
        <v>6.0503773524822465E-3</v>
      </c>
      <c r="AD70" s="366">
        <v>0.33484062032289907</v>
      </c>
      <c r="AE70" s="366">
        <v>0.66515937967710093</v>
      </c>
      <c r="AF70" s="129">
        <v>31403</v>
      </c>
      <c r="AG70" s="131">
        <v>184</v>
      </c>
      <c r="AH70" s="129">
        <v>17211</v>
      </c>
      <c r="AI70" s="131">
        <v>32</v>
      </c>
      <c r="AJ70" s="129">
        <v>11658</v>
      </c>
      <c r="AK70" s="131">
        <v>23</v>
      </c>
      <c r="AL70" s="129">
        <v>2244</v>
      </c>
      <c r="AM70" s="131">
        <v>51</v>
      </c>
      <c r="AN70" s="126">
        <v>0.92618539629971663</v>
      </c>
      <c r="AO70" s="126">
        <v>7.3814603700283365E-2</v>
      </c>
      <c r="AP70" s="129">
        <v>31403</v>
      </c>
      <c r="AQ70" s="131">
        <v>880</v>
      </c>
      <c r="AR70" s="131">
        <v>189</v>
      </c>
      <c r="AS70" s="129">
        <v>28687</v>
      </c>
      <c r="AT70" s="126">
        <v>0.91351144795083272</v>
      </c>
      <c r="AU70" s="129">
        <v>1511</v>
      </c>
      <c r="AV70" s="131">
        <v>136</v>
      </c>
      <c r="AW70" s="126">
        <v>3.4041333630544852E-2</v>
      </c>
      <c r="AX70" s="126">
        <v>4.8116421997898291E-2</v>
      </c>
      <c r="AY70" s="130">
        <v>0.36948699168869215</v>
      </c>
    </row>
    <row r="71" spans="1:51" x14ac:dyDescent="0.3">
      <c r="A71" s="19" t="s">
        <v>121</v>
      </c>
      <c r="B71" s="16" t="s">
        <v>175</v>
      </c>
      <c r="C71" s="124">
        <v>14205</v>
      </c>
      <c r="D71" s="365">
        <v>5.1668426610348472</v>
      </c>
      <c r="E71" s="129">
        <v>203</v>
      </c>
      <c r="F71" s="131">
        <v>523</v>
      </c>
      <c r="G71" s="131">
        <v>792</v>
      </c>
      <c r="H71" s="129">
        <v>8533</v>
      </c>
      <c r="I71" s="129">
        <v>3908</v>
      </c>
      <c r="J71" s="131">
        <v>210</v>
      </c>
      <c r="K71" s="131">
        <v>32</v>
      </c>
      <c r="L71" s="131">
        <v>4</v>
      </c>
      <c r="M71" s="129">
        <v>14205</v>
      </c>
      <c r="N71" s="129">
        <v>13553</v>
      </c>
      <c r="O71" s="131">
        <v>178</v>
      </c>
      <c r="P71" s="131">
        <v>64</v>
      </c>
      <c r="Q71" s="131">
        <v>359</v>
      </c>
      <c r="R71" s="131">
        <v>31</v>
      </c>
      <c r="S71" s="131">
        <v>20</v>
      </c>
      <c r="T71" s="129">
        <v>14205</v>
      </c>
      <c r="U71" s="129">
        <v>4486</v>
      </c>
      <c r="V71" s="131">
        <v>14</v>
      </c>
      <c r="W71" s="131">
        <v>7</v>
      </c>
      <c r="X71" s="129">
        <v>9658</v>
      </c>
      <c r="Y71" s="131">
        <v>15</v>
      </c>
      <c r="Z71" s="131">
        <v>25</v>
      </c>
      <c r="AA71" s="129">
        <v>21998.521647307287</v>
      </c>
      <c r="AB71" s="126">
        <v>0.67990144315381906</v>
      </c>
      <c r="AC71" s="126">
        <v>1.0559662090813093E-3</v>
      </c>
      <c r="AD71" s="366">
        <v>0.31728264695529745</v>
      </c>
      <c r="AE71" s="366">
        <v>0.6827173530447026</v>
      </c>
      <c r="AF71" s="129">
        <v>14205</v>
      </c>
      <c r="AG71" s="131">
        <v>57</v>
      </c>
      <c r="AH71" s="129">
        <v>7358</v>
      </c>
      <c r="AI71" s="131">
        <v>5</v>
      </c>
      <c r="AJ71" s="129">
        <v>5521</v>
      </c>
      <c r="AK71" s="131">
        <v>13</v>
      </c>
      <c r="AL71" s="129">
        <v>1221</v>
      </c>
      <c r="AM71" s="131">
        <v>30</v>
      </c>
      <c r="AN71" s="126">
        <v>0.91101724744808166</v>
      </c>
      <c r="AO71" s="126">
        <v>8.8982752551918343E-2</v>
      </c>
      <c r="AP71" s="129">
        <v>14205</v>
      </c>
      <c r="AQ71" s="131">
        <v>382</v>
      </c>
      <c r="AR71" s="131">
        <v>49</v>
      </c>
      <c r="AS71" s="129">
        <v>12914</v>
      </c>
      <c r="AT71" s="126">
        <v>0.90911650827173529</v>
      </c>
      <c r="AU71" s="131">
        <v>815</v>
      </c>
      <c r="AV71" s="131">
        <v>45</v>
      </c>
      <c r="AW71" s="126">
        <v>3.0341429074269625E-2</v>
      </c>
      <c r="AX71" s="126">
        <v>5.7374164026751141E-2</v>
      </c>
      <c r="AY71" s="130">
        <v>0.38585005279831047</v>
      </c>
    </row>
    <row r="72" spans="1:51" x14ac:dyDescent="0.3">
      <c r="A72" s="19" t="s">
        <v>121</v>
      </c>
      <c r="B72" s="16" t="s">
        <v>177</v>
      </c>
      <c r="C72" s="124">
        <v>21900</v>
      </c>
      <c r="D72" s="365">
        <v>5.1126940639269405</v>
      </c>
      <c r="E72" s="129">
        <v>7</v>
      </c>
      <c r="F72" s="131">
        <v>569</v>
      </c>
      <c r="G72" s="131">
        <v>702</v>
      </c>
      <c r="H72" s="129">
        <v>15914</v>
      </c>
      <c r="I72" s="129">
        <v>4542</v>
      </c>
      <c r="J72" s="131">
        <v>104</v>
      </c>
      <c r="K72" s="131">
        <v>45</v>
      </c>
      <c r="L72" s="131">
        <v>17</v>
      </c>
      <c r="M72" s="129">
        <v>21900</v>
      </c>
      <c r="N72" s="129">
        <v>21406</v>
      </c>
      <c r="O72" s="131">
        <v>204</v>
      </c>
      <c r="P72" s="131">
        <v>74</v>
      </c>
      <c r="Q72" s="131">
        <v>200</v>
      </c>
      <c r="R72" s="131">
        <v>6</v>
      </c>
      <c r="S72" s="131">
        <v>10</v>
      </c>
      <c r="T72" s="129">
        <v>21900</v>
      </c>
      <c r="U72" s="129">
        <v>8116</v>
      </c>
      <c r="V72" s="131">
        <v>17</v>
      </c>
      <c r="W72" s="131">
        <v>11</v>
      </c>
      <c r="X72" s="129">
        <v>13716</v>
      </c>
      <c r="Y72" s="131">
        <v>18</v>
      </c>
      <c r="Z72" s="131">
        <v>22</v>
      </c>
      <c r="AA72" s="129">
        <v>40586.640958904114</v>
      </c>
      <c r="AB72" s="126">
        <v>0.62630136986301366</v>
      </c>
      <c r="AC72" s="126">
        <v>8.2191780821917813E-4</v>
      </c>
      <c r="AD72" s="366">
        <v>0.37187214611872144</v>
      </c>
      <c r="AE72" s="366">
        <v>0.62812785388127856</v>
      </c>
      <c r="AF72" s="129">
        <v>21900</v>
      </c>
      <c r="AG72" s="131">
        <v>102</v>
      </c>
      <c r="AH72" s="129">
        <v>14896</v>
      </c>
      <c r="AI72" s="131">
        <v>13</v>
      </c>
      <c r="AJ72" s="129">
        <v>5770</v>
      </c>
      <c r="AK72" s="131">
        <v>16</v>
      </c>
      <c r="AL72" s="129">
        <v>1076</v>
      </c>
      <c r="AM72" s="131">
        <v>27</v>
      </c>
      <c r="AN72" s="126">
        <v>0.94890410958904114</v>
      </c>
      <c r="AO72" s="126">
        <v>5.1095890410958855E-2</v>
      </c>
      <c r="AP72" s="129">
        <v>21900</v>
      </c>
      <c r="AQ72" s="131">
        <v>979</v>
      </c>
      <c r="AR72" s="131">
        <v>50</v>
      </c>
      <c r="AS72" s="129">
        <v>20054</v>
      </c>
      <c r="AT72" s="126">
        <v>0.91570776255707764</v>
      </c>
      <c r="AU72" s="131">
        <v>752</v>
      </c>
      <c r="AV72" s="131">
        <v>65</v>
      </c>
      <c r="AW72" s="126">
        <v>4.6986301369863016E-2</v>
      </c>
      <c r="AX72" s="126">
        <v>3.4337899543378993E-2</v>
      </c>
      <c r="AY72" s="130">
        <v>0.33961187214611871</v>
      </c>
    </row>
    <row r="73" spans="1:51" x14ac:dyDescent="0.3">
      <c r="A73" s="19" t="s">
        <v>121</v>
      </c>
      <c r="B73" s="16" t="s">
        <v>181</v>
      </c>
      <c r="C73" s="124">
        <v>72769</v>
      </c>
      <c r="D73" s="365">
        <v>4.7901304126757269</v>
      </c>
      <c r="E73" s="129">
        <v>1427</v>
      </c>
      <c r="F73" s="129">
        <v>4301</v>
      </c>
      <c r="G73" s="129">
        <v>5514</v>
      </c>
      <c r="H73" s="129">
        <v>36014</v>
      </c>
      <c r="I73" s="129">
        <v>24503</v>
      </c>
      <c r="J73" s="131">
        <v>580</v>
      </c>
      <c r="K73" s="131">
        <v>332</v>
      </c>
      <c r="L73" s="131">
        <v>98</v>
      </c>
      <c r="M73" s="129">
        <v>72769</v>
      </c>
      <c r="N73" s="129">
        <v>61080</v>
      </c>
      <c r="O73" s="129">
        <v>7130</v>
      </c>
      <c r="P73" s="129">
        <v>1391</v>
      </c>
      <c r="Q73" s="129">
        <v>2338</v>
      </c>
      <c r="R73" s="131">
        <v>564</v>
      </c>
      <c r="S73" s="131">
        <v>266</v>
      </c>
      <c r="T73" s="129">
        <v>72769</v>
      </c>
      <c r="U73" s="129">
        <v>11835</v>
      </c>
      <c r="V73" s="129">
        <v>2433</v>
      </c>
      <c r="W73" s="129">
        <v>1081</v>
      </c>
      <c r="X73" s="129">
        <v>57099</v>
      </c>
      <c r="Y73" s="131">
        <v>137</v>
      </c>
      <c r="Z73" s="131">
        <v>184</v>
      </c>
      <c r="AA73" s="129">
        <v>66527.792549024991</v>
      </c>
      <c r="AB73" s="126">
        <v>0.7846610507221482</v>
      </c>
      <c r="AC73" s="126">
        <v>1.8826698181918125E-3</v>
      </c>
      <c r="AD73" s="366">
        <v>0.21092773021478928</v>
      </c>
      <c r="AE73" s="366">
        <v>0.78907226978521072</v>
      </c>
      <c r="AF73" s="129">
        <v>72769</v>
      </c>
      <c r="AG73" s="131">
        <v>690</v>
      </c>
      <c r="AH73" s="129">
        <v>42720</v>
      </c>
      <c r="AI73" s="131">
        <v>71</v>
      </c>
      <c r="AJ73" s="129">
        <v>18628</v>
      </c>
      <c r="AK73" s="131">
        <v>130</v>
      </c>
      <c r="AL73" s="129">
        <v>10360</v>
      </c>
      <c r="AM73" s="131">
        <v>170</v>
      </c>
      <c r="AN73" s="126">
        <v>0.85350904918303128</v>
      </c>
      <c r="AO73" s="126">
        <v>0.14649095081696872</v>
      </c>
      <c r="AP73" s="129">
        <v>72769</v>
      </c>
      <c r="AQ73" s="129">
        <v>3409</v>
      </c>
      <c r="AR73" s="131">
        <v>531</v>
      </c>
      <c r="AS73" s="129">
        <v>61200</v>
      </c>
      <c r="AT73" s="126">
        <v>0.84101746622875129</v>
      </c>
      <c r="AU73" s="129">
        <v>7250</v>
      </c>
      <c r="AV73" s="131">
        <v>379</v>
      </c>
      <c r="AW73" s="126">
        <v>5.4143934917341173E-2</v>
      </c>
      <c r="AX73" s="126">
        <v>9.9630337094092261E-2</v>
      </c>
      <c r="AY73" s="130">
        <v>0.46778161030108972</v>
      </c>
    </row>
    <row r="74" spans="1:51" x14ac:dyDescent="0.3">
      <c r="A74" s="19" t="s">
        <v>121</v>
      </c>
      <c r="B74" s="16" t="s">
        <v>182</v>
      </c>
      <c r="C74" s="124">
        <v>11735</v>
      </c>
      <c r="D74" s="365">
        <v>4.8088623775031953</v>
      </c>
      <c r="E74" s="129">
        <v>4</v>
      </c>
      <c r="F74" s="131">
        <v>208</v>
      </c>
      <c r="G74" s="131">
        <v>506</v>
      </c>
      <c r="H74" s="129">
        <v>9076</v>
      </c>
      <c r="I74" s="129">
        <v>1761</v>
      </c>
      <c r="J74" s="131">
        <v>83</v>
      </c>
      <c r="K74" s="131">
        <v>57</v>
      </c>
      <c r="L74" s="131">
        <v>40</v>
      </c>
      <c r="M74" s="129">
        <v>11735</v>
      </c>
      <c r="N74" s="129">
        <v>10698</v>
      </c>
      <c r="O74" s="131">
        <v>305</v>
      </c>
      <c r="P74" s="131">
        <v>349</v>
      </c>
      <c r="Q74" s="131">
        <v>165</v>
      </c>
      <c r="R74" s="131">
        <v>199</v>
      </c>
      <c r="S74" s="131">
        <v>19</v>
      </c>
      <c r="T74" s="129">
        <v>11735</v>
      </c>
      <c r="U74" s="129">
        <v>3128</v>
      </c>
      <c r="V74" s="131">
        <v>234</v>
      </c>
      <c r="W74" s="131">
        <v>3</v>
      </c>
      <c r="X74" s="129">
        <v>8340</v>
      </c>
      <c r="Y74" s="131">
        <v>15</v>
      </c>
      <c r="Z74" s="131">
        <v>15</v>
      </c>
      <c r="AA74" s="129">
        <v>15683.79446101406</v>
      </c>
      <c r="AB74" s="126">
        <v>0.71069450362164466</v>
      </c>
      <c r="AC74" s="126">
        <v>1.2782275244993609E-3</v>
      </c>
      <c r="AD74" s="366">
        <v>0.28674904132935664</v>
      </c>
      <c r="AE74" s="366">
        <v>0.71325095867064336</v>
      </c>
      <c r="AF74" s="129">
        <v>11735</v>
      </c>
      <c r="AG74" s="131">
        <v>60</v>
      </c>
      <c r="AH74" s="129">
        <v>5874</v>
      </c>
      <c r="AI74" s="131">
        <v>8</v>
      </c>
      <c r="AJ74" s="129">
        <v>5075</v>
      </c>
      <c r="AK74" s="131">
        <v>12</v>
      </c>
      <c r="AL74" s="131">
        <v>660</v>
      </c>
      <c r="AM74" s="131">
        <v>46</v>
      </c>
      <c r="AN74" s="126">
        <v>0.93881550916063061</v>
      </c>
      <c r="AO74" s="126">
        <v>6.1184490839369388E-2</v>
      </c>
      <c r="AP74" s="129">
        <v>11735</v>
      </c>
      <c r="AQ74" s="131">
        <v>475</v>
      </c>
      <c r="AR74" s="131">
        <v>50</v>
      </c>
      <c r="AS74" s="129">
        <v>10546</v>
      </c>
      <c r="AT74" s="126">
        <v>0.89867916489135069</v>
      </c>
      <c r="AU74" s="131">
        <v>609</v>
      </c>
      <c r="AV74" s="131">
        <v>55</v>
      </c>
      <c r="AW74" s="126">
        <v>4.4737963357477629E-2</v>
      </c>
      <c r="AX74" s="126">
        <v>5.1896037494674051E-2</v>
      </c>
      <c r="AY74" s="130">
        <v>0.38721772475500638</v>
      </c>
    </row>
    <row r="75" spans="1:51" x14ac:dyDescent="0.3">
      <c r="A75" s="19" t="s">
        <v>121</v>
      </c>
      <c r="B75" s="16" t="s">
        <v>184</v>
      </c>
      <c r="C75" s="124">
        <v>22058</v>
      </c>
      <c r="D75" s="365">
        <v>4.7312993018406022</v>
      </c>
      <c r="E75" s="129">
        <v>18</v>
      </c>
      <c r="F75" s="131">
        <v>207</v>
      </c>
      <c r="G75" s="131">
        <v>791</v>
      </c>
      <c r="H75" s="129">
        <v>15948</v>
      </c>
      <c r="I75" s="129">
        <v>4473</v>
      </c>
      <c r="J75" s="131">
        <v>342</v>
      </c>
      <c r="K75" s="131">
        <v>156</v>
      </c>
      <c r="L75" s="131">
        <v>123</v>
      </c>
      <c r="M75" s="129">
        <v>22058</v>
      </c>
      <c r="N75" s="129">
        <v>21328</v>
      </c>
      <c r="O75" s="131">
        <v>205</v>
      </c>
      <c r="P75" s="131">
        <v>295</v>
      </c>
      <c r="Q75" s="131">
        <v>146</v>
      </c>
      <c r="R75" s="131">
        <v>4</v>
      </c>
      <c r="S75" s="131">
        <v>80</v>
      </c>
      <c r="T75" s="129">
        <v>22058</v>
      </c>
      <c r="U75" s="129">
        <v>9764</v>
      </c>
      <c r="V75" s="131">
        <v>241</v>
      </c>
      <c r="W75" s="131">
        <v>14</v>
      </c>
      <c r="X75" s="129">
        <v>11938</v>
      </c>
      <c r="Y75" s="131">
        <v>11</v>
      </c>
      <c r="Z75" s="131">
        <v>90</v>
      </c>
      <c r="AA75" s="129">
        <v>46400.466724091028</v>
      </c>
      <c r="AB75" s="126">
        <v>0.54120953848943698</v>
      </c>
      <c r="AC75" s="126">
        <v>4.9868528425061199E-4</v>
      </c>
      <c r="AD75" s="366">
        <v>0.45421162390062564</v>
      </c>
      <c r="AE75" s="366">
        <v>0.54578837609937436</v>
      </c>
      <c r="AF75" s="129">
        <v>22058</v>
      </c>
      <c r="AG75" s="131">
        <v>482</v>
      </c>
      <c r="AH75" s="129">
        <v>11761</v>
      </c>
      <c r="AI75" s="131">
        <v>22</v>
      </c>
      <c r="AJ75" s="129">
        <v>8814</v>
      </c>
      <c r="AK75" s="131">
        <v>17</v>
      </c>
      <c r="AL75" s="131">
        <v>754</v>
      </c>
      <c r="AM75" s="131">
        <v>208</v>
      </c>
      <c r="AN75" s="126">
        <v>0.9556170097016955</v>
      </c>
      <c r="AO75" s="126">
        <v>4.4382990298304503E-2</v>
      </c>
      <c r="AP75" s="129">
        <v>22058</v>
      </c>
      <c r="AQ75" s="131">
        <v>699</v>
      </c>
      <c r="AR75" s="131">
        <v>120</v>
      </c>
      <c r="AS75" s="129">
        <v>20597</v>
      </c>
      <c r="AT75" s="126">
        <v>0.93376552724635054</v>
      </c>
      <c r="AU75" s="131">
        <v>491</v>
      </c>
      <c r="AV75" s="131">
        <v>151</v>
      </c>
      <c r="AW75" s="126">
        <v>3.7129386163750111E-2</v>
      </c>
      <c r="AX75" s="126">
        <v>2.225949768791368E-2</v>
      </c>
      <c r="AY75" s="130">
        <v>0.29508568319883943</v>
      </c>
    </row>
    <row r="76" spans="1:51" x14ac:dyDescent="0.3">
      <c r="A76" s="19" t="s">
        <v>121</v>
      </c>
      <c r="B76" s="16" t="s">
        <v>188</v>
      </c>
      <c r="C76" s="124">
        <v>22591</v>
      </c>
      <c r="D76" s="365">
        <v>5.0847240051347882</v>
      </c>
      <c r="E76" s="129">
        <v>131</v>
      </c>
      <c r="F76" s="131">
        <v>640</v>
      </c>
      <c r="G76" s="131">
        <v>1098</v>
      </c>
      <c r="H76" s="129">
        <v>9134</v>
      </c>
      <c r="I76" s="129">
        <v>11350</v>
      </c>
      <c r="J76" s="131">
        <v>130</v>
      </c>
      <c r="K76" s="131">
        <v>64</v>
      </c>
      <c r="L76" s="131">
        <v>44</v>
      </c>
      <c r="M76" s="129">
        <v>22591</v>
      </c>
      <c r="N76" s="129">
        <v>18655</v>
      </c>
      <c r="O76" s="129">
        <v>2767</v>
      </c>
      <c r="P76" s="131">
        <v>500</v>
      </c>
      <c r="Q76" s="131">
        <v>427</v>
      </c>
      <c r="R76" s="131">
        <v>165</v>
      </c>
      <c r="S76" s="131">
        <v>77</v>
      </c>
      <c r="T76" s="129">
        <v>22591</v>
      </c>
      <c r="U76" s="129">
        <v>9460</v>
      </c>
      <c r="V76" s="131">
        <v>61</v>
      </c>
      <c r="W76" s="131">
        <v>58</v>
      </c>
      <c r="X76" s="129">
        <v>12923</v>
      </c>
      <c r="Y76" s="131">
        <v>52</v>
      </c>
      <c r="Z76" s="131">
        <v>37</v>
      </c>
      <c r="AA76" s="129">
        <v>47196.613961312032</v>
      </c>
      <c r="AB76" s="126">
        <v>0.57204196361382853</v>
      </c>
      <c r="AC76" s="126">
        <v>2.3018016024080384E-3</v>
      </c>
      <c r="AD76" s="366">
        <v>0.42401841441281929</v>
      </c>
      <c r="AE76" s="366">
        <v>0.57598158558718071</v>
      </c>
      <c r="AF76" s="129">
        <v>22591</v>
      </c>
      <c r="AG76" s="131">
        <v>82</v>
      </c>
      <c r="AH76" s="129">
        <v>12681</v>
      </c>
      <c r="AI76" s="131">
        <v>29</v>
      </c>
      <c r="AJ76" s="129">
        <v>8041</v>
      </c>
      <c r="AK76" s="131">
        <v>12</v>
      </c>
      <c r="AL76" s="129">
        <v>1679</v>
      </c>
      <c r="AM76" s="131">
        <v>67</v>
      </c>
      <c r="AN76" s="126">
        <v>0.92218139967243595</v>
      </c>
      <c r="AO76" s="126">
        <v>7.7818600327564047E-2</v>
      </c>
      <c r="AP76" s="129">
        <v>22591</v>
      </c>
      <c r="AQ76" s="131">
        <v>402</v>
      </c>
      <c r="AR76" s="131">
        <v>250</v>
      </c>
      <c r="AS76" s="129">
        <v>20190</v>
      </c>
      <c r="AT76" s="126">
        <v>0.89371873755035192</v>
      </c>
      <c r="AU76" s="129">
        <v>1652</v>
      </c>
      <c r="AV76" s="131">
        <v>97</v>
      </c>
      <c r="AW76" s="126">
        <v>2.8861050860962328E-2</v>
      </c>
      <c r="AX76" s="126">
        <v>7.3126466291886155E-2</v>
      </c>
      <c r="AY76" s="130">
        <v>0.32690009295737238</v>
      </c>
    </row>
    <row r="77" spans="1:51" x14ac:dyDescent="0.3">
      <c r="A77" s="19" t="s">
        <v>121</v>
      </c>
      <c r="B77" s="16" t="s">
        <v>191</v>
      </c>
      <c r="C77" s="124">
        <v>10345</v>
      </c>
      <c r="D77" s="365">
        <v>4.9602706621556312</v>
      </c>
      <c r="E77" s="129">
        <v>230</v>
      </c>
      <c r="F77" s="131">
        <v>235</v>
      </c>
      <c r="G77" s="131">
        <v>349</v>
      </c>
      <c r="H77" s="129">
        <v>7663</v>
      </c>
      <c r="I77" s="129">
        <v>1542</v>
      </c>
      <c r="J77" s="131">
        <v>186</v>
      </c>
      <c r="K77" s="131">
        <v>129</v>
      </c>
      <c r="L77" s="131">
        <v>11</v>
      </c>
      <c r="M77" s="129">
        <v>10345</v>
      </c>
      <c r="N77" s="129">
        <v>9547</v>
      </c>
      <c r="O77" s="131">
        <v>252</v>
      </c>
      <c r="P77" s="131">
        <v>108</v>
      </c>
      <c r="Q77" s="131">
        <v>389</v>
      </c>
      <c r="R77" s="131">
        <v>21</v>
      </c>
      <c r="S77" s="131">
        <v>28</v>
      </c>
      <c r="T77" s="129">
        <v>10345</v>
      </c>
      <c r="U77" s="129">
        <v>3394</v>
      </c>
      <c r="V77" s="131">
        <v>49</v>
      </c>
      <c r="W77" s="131">
        <v>6</v>
      </c>
      <c r="X77" s="129">
        <v>6807</v>
      </c>
      <c r="Y77" s="131">
        <v>27</v>
      </c>
      <c r="Z77" s="131">
        <v>62</v>
      </c>
      <c r="AA77" s="129">
        <v>16568.33504108265</v>
      </c>
      <c r="AB77" s="126">
        <v>0.65799903334944421</v>
      </c>
      <c r="AC77" s="126">
        <v>2.609956500724988E-3</v>
      </c>
      <c r="AD77" s="366">
        <v>0.33339777670372162</v>
      </c>
      <c r="AE77" s="366">
        <v>0.66660222329627838</v>
      </c>
      <c r="AF77" s="129">
        <v>10345</v>
      </c>
      <c r="AG77" s="131">
        <v>49</v>
      </c>
      <c r="AH77" s="129">
        <v>5306</v>
      </c>
      <c r="AI77" s="131">
        <v>8</v>
      </c>
      <c r="AJ77" s="129">
        <v>4234</v>
      </c>
      <c r="AK77" s="131">
        <v>16</v>
      </c>
      <c r="AL77" s="131">
        <v>691</v>
      </c>
      <c r="AM77" s="131">
        <v>41</v>
      </c>
      <c r="AN77" s="126">
        <v>0.92769453842435956</v>
      </c>
      <c r="AO77" s="126">
        <v>7.230546157564044E-2</v>
      </c>
      <c r="AP77" s="129">
        <v>10345</v>
      </c>
      <c r="AQ77" s="131">
        <v>351</v>
      </c>
      <c r="AR77" s="131">
        <v>30</v>
      </c>
      <c r="AS77" s="129">
        <v>9299</v>
      </c>
      <c r="AT77" s="126">
        <v>0.89888835186080229</v>
      </c>
      <c r="AU77" s="131">
        <v>601</v>
      </c>
      <c r="AV77" s="131">
        <v>64</v>
      </c>
      <c r="AW77" s="126">
        <v>3.6829386176897051E-2</v>
      </c>
      <c r="AX77" s="126">
        <v>5.8095698405026583E-2</v>
      </c>
      <c r="AY77" s="130">
        <v>0.36945384243595941</v>
      </c>
    </row>
    <row r="78" spans="1:51" x14ac:dyDescent="0.3">
      <c r="A78" s="19" t="s">
        <v>121</v>
      </c>
      <c r="B78" s="16" t="s">
        <v>192</v>
      </c>
      <c r="C78" s="124">
        <v>20246</v>
      </c>
      <c r="D78" s="365">
        <v>5.5662353057394052</v>
      </c>
      <c r="E78" s="129">
        <v>154</v>
      </c>
      <c r="F78" s="131">
        <v>367</v>
      </c>
      <c r="G78" s="131">
        <v>918</v>
      </c>
      <c r="H78" s="129">
        <v>15785</v>
      </c>
      <c r="I78" s="129">
        <v>2711</v>
      </c>
      <c r="J78" s="131">
        <v>143</v>
      </c>
      <c r="K78" s="131">
        <v>148</v>
      </c>
      <c r="L78" s="131">
        <v>20</v>
      </c>
      <c r="M78" s="129">
        <v>20246</v>
      </c>
      <c r="N78" s="129">
        <v>19479</v>
      </c>
      <c r="O78" s="131">
        <v>303</v>
      </c>
      <c r="P78" s="131">
        <v>126</v>
      </c>
      <c r="Q78" s="131">
        <v>269</v>
      </c>
      <c r="R78" s="131">
        <v>55</v>
      </c>
      <c r="S78" s="131">
        <v>14</v>
      </c>
      <c r="T78" s="129">
        <v>20246</v>
      </c>
      <c r="U78" s="129">
        <v>7865</v>
      </c>
      <c r="V78" s="131">
        <v>96</v>
      </c>
      <c r="W78" s="131">
        <v>19</v>
      </c>
      <c r="X78" s="129">
        <v>12200</v>
      </c>
      <c r="Y78" s="131">
        <v>9</v>
      </c>
      <c r="Z78" s="131">
        <v>57</v>
      </c>
      <c r="AA78" s="129">
        <v>43392.679739207742</v>
      </c>
      <c r="AB78" s="126">
        <v>0.60258816556356809</v>
      </c>
      <c r="AC78" s="126">
        <v>4.4453225328459944E-4</v>
      </c>
      <c r="AD78" s="366">
        <v>0.39415193124567816</v>
      </c>
      <c r="AE78" s="366">
        <v>0.60584806875432184</v>
      </c>
      <c r="AF78" s="129">
        <v>20246</v>
      </c>
      <c r="AG78" s="131">
        <v>110</v>
      </c>
      <c r="AH78" s="129">
        <v>7893</v>
      </c>
      <c r="AI78" s="131">
        <v>21</v>
      </c>
      <c r="AJ78" s="129">
        <v>10834</v>
      </c>
      <c r="AK78" s="131">
        <v>27</v>
      </c>
      <c r="AL78" s="129">
        <v>1300</v>
      </c>
      <c r="AM78" s="131">
        <v>61</v>
      </c>
      <c r="AN78" s="126">
        <v>0.93144324804899736</v>
      </c>
      <c r="AO78" s="126">
        <v>6.8556751951002637E-2</v>
      </c>
      <c r="AP78" s="129">
        <v>20246</v>
      </c>
      <c r="AQ78" s="131">
        <v>790</v>
      </c>
      <c r="AR78" s="131">
        <v>70</v>
      </c>
      <c r="AS78" s="129">
        <v>18129</v>
      </c>
      <c r="AT78" s="126">
        <v>0.89543613553294477</v>
      </c>
      <c r="AU78" s="129">
        <v>1162</v>
      </c>
      <c r="AV78" s="131">
        <v>95</v>
      </c>
      <c r="AW78" s="126">
        <v>4.2477526424972836E-2</v>
      </c>
      <c r="AX78" s="126">
        <v>5.7394053146300507E-2</v>
      </c>
      <c r="AY78" s="130">
        <v>0.33720241035266224</v>
      </c>
    </row>
    <row r="79" spans="1:51" x14ac:dyDescent="0.3">
      <c r="A79" s="19" t="s">
        <v>121</v>
      </c>
      <c r="B79" s="16" t="s">
        <v>196</v>
      </c>
      <c r="C79" s="124">
        <v>7361</v>
      </c>
      <c r="D79" s="365">
        <v>6.4743920662953407</v>
      </c>
      <c r="E79" s="129">
        <v>187</v>
      </c>
      <c r="F79" s="131">
        <v>121</v>
      </c>
      <c r="G79" s="131">
        <v>330</v>
      </c>
      <c r="H79" s="129">
        <v>3330</v>
      </c>
      <c r="I79" s="129">
        <v>2793</v>
      </c>
      <c r="J79" s="131">
        <v>197</v>
      </c>
      <c r="K79" s="131">
        <v>250</v>
      </c>
      <c r="L79" s="131">
        <v>153</v>
      </c>
      <c r="M79" s="129">
        <v>7361</v>
      </c>
      <c r="N79" s="129">
        <v>6496</v>
      </c>
      <c r="O79" s="131">
        <v>241</v>
      </c>
      <c r="P79" s="131">
        <v>133</v>
      </c>
      <c r="Q79" s="131">
        <v>407</v>
      </c>
      <c r="R79" s="131">
        <v>27</v>
      </c>
      <c r="S79" s="131">
        <v>57</v>
      </c>
      <c r="T79" s="129">
        <v>7361</v>
      </c>
      <c r="U79" s="129">
        <v>3327</v>
      </c>
      <c r="V79" s="131">
        <v>28</v>
      </c>
      <c r="W79" s="131">
        <v>7</v>
      </c>
      <c r="X79" s="129">
        <v>2629</v>
      </c>
      <c r="Y79" s="131">
        <v>1</v>
      </c>
      <c r="Z79" s="129">
        <v>1369</v>
      </c>
      <c r="AA79" s="129">
        <v>16886.210433365031</v>
      </c>
      <c r="AB79" s="126">
        <v>0.35715256079337049</v>
      </c>
      <c r="AC79" s="126">
        <v>1.3585110718652356E-4</v>
      </c>
      <c r="AD79" s="366">
        <v>0.45673142236109227</v>
      </c>
      <c r="AE79" s="366">
        <v>0.54326857763890768</v>
      </c>
      <c r="AF79" s="129">
        <v>7361</v>
      </c>
      <c r="AG79" s="131">
        <v>100</v>
      </c>
      <c r="AH79" s="129">
        <v>4415</v>
      </c>
      <c r="AI79" s="131">
        <v>7</v>
      </c>
      <c r="AJ79" s="129">
        <v>1960</v>
      </c>
      <c r="AK79" s="131">
        <v>12</v>
      </c>
      <c r="AL79" s="131">
        <v>537</v>
      </c>
      <c r="AM79" s="131">
        <v>330</v>
      </c>
      <c r="AN79" s="126">
        <v>0.88058687678304581</v>
      </c>
      <c r="AO79" s="126">
        <v>0.11941312321695419</v>
      </c>
      <c r="AP79" s="129">
        <v>7361</v>
      </c>
      <c r="AQ79" s="129">
        <v>2105</v>
      </c>
      <c r="AR79" s="131">
        <v>366</v>
      </c>
      <c r="AS79" s="129">
        <v>4270</v>
      </c>
      <c r="AT79" s="126">
        <v>0.58008422768645562</v>
      </c>
      <c r="AU79" s="131">
        <v>538</v>
      </c>
      <c r="AV79" s="131">
        <v>82</v>
      </c>
      <c r="AW79" s="126">
        <v>0.33568808585789972</v>
      </c>
      <c r="AX79" s="126">
        <v>7.3087895666349684E-2</v>
      </c>
      <c r="AY79" s="130">
        <v>0.33134085042793093</v>
      </c>
    </row>
    <row r="80" spans="1:51" x14ac:dyDescent="0.3">
      <c r="A80" s="19" t="s">
        <v>121</v>
      </c>
      <c r="B80" s="16" t="s">
        <v>197</v>
      </c>
      <c r="C80" s="124">
        <v>35743</v>
      </c>
      <c r="D80" s="365">
        <v>7.2239599362112861</v>
      </c>
      <c r="E80" s="129">
        <v>226</v>
      </c>
      <c r="F80" s="131">
        <v>448</v>
      </c>
      <c r="G80" s="131">
        <v>893</v>
      </c>
      <c r="H80" s="129">
        <v>26364</v>
      </c>
      <c r="I80" s="129">
        <v>6647</v>
      </c>
      <c r="J80" s="131">
        <v>689</v>
      </c>
      <c r="K80" s="131">
        <v>345</v>
      </c>
      <c r="L80" s="131">
        <v>131</v>
      </c>
      <c r="M80" s="129">
        <v>35743</v>
      </c>
      <c r="N80" s="129">
        <v>33563</v>
      </c>
      <c r="O80" s="129">
        <v>1109</v>
      </c>
      <c r="P80" s="131">
        <v>316</v>
      </c>
      <c r="Q80" s="131">
        <v>566</v>
      </c>
      <c r="R80" s="131">
        <v>138</v>
      </c>
      <c r="S80" s="131">
        <v>51</v>
      </c>
      <c r="T80" s="129">
        <v>35743</v>
      </c>
      <c r="U80" s="129">
        <v>7973</v>
      </c>
      <c r="V80" s="131">
        <v>192</v>
      </c>
      <c r="W80" s="131">
        <v>58</v>
      </c>
      <c r="X80" s="129">
        <v>26422</v>
      </c>
      <c r="Y80" s="131">
        <v>58</v>
      </c>
      <c r="Z80" s="129">
        <v>1040</v>
      </c>
      <c r="AA80" s="129">
        <v>45339.358895448058</v>
      </c>
      <c r="AB80" s="126">
        <v>0.73922166578071236</v>
      </c>
      <c r="AC80" s="126">
        <v>1.6226953529362392E-3</v>
      </c>
      <c r="AD80" s="366">
        <v>0.23005903253783958</v>
      </c>
      <c r="AE80" s="366">
        <v>0.76994096746216045</v>
      </c>
      <c r="AF80" s="129">
        <v>35743</v>
      </c>
      <c r="AG80" s="131">
        <v>266</v>
      </c>
      <c r="AH80" s="129">
        <v>16797</v>
      </c>
      <c r="AI80" s="131">
        <v>26</v>
      </c>
      <c r="AJ80" s="129">
        <v>16637</v>
      </c>
      <c r="AK80" s="131">
        <v>59</v>
      </c>
      <c r="AL80" s="129">
        <v>1327</v>
      </c>
      <c r="AM80" s="131">
        <v>631</v>
      </c>
      <c r="AN80" s="126">
        <v>0.94356937022633802</v>
      </c>
      <c r="AO80" s="126">
        <v>5.6430629773661978E-2</v>
      </c>
      <c r="AP80" s="129">
        <v>35743</v>
      </c>
      <c r="AQ80" s="129">
        <v>1767</v>
      </c>
      <c r="AR80" s="131">
        <v>211</v>
      </c>
      <c r="AS80" s="129">
        <v>32247</v>
      </c>
      <c r="AT80" s="126">
        <v>0.90219063872646388</v>
      </c>
      <c r="AU80" s="129">
        <v>1301</v>
      </c>
      <c r="AV80" s="131">
        <v>217</v>
      </c>
      <c r="AW80" s="126">
        <v>5.5339507036342779E-2</v>
      </c>
      <c r="AX80" s="126">
        <v>3.6398735416724955E-2</v>
      </c>
      <c r="AY80" s="130">
        <v>0.41318579861791122</v>
      </c>
    </row>
    <row r="81" spans="1:51" x14ac:dyDescent="0.3">
      <c r="A81" s="19" t="s">
        <v>121</v>
      </c>
      <c r="B81" s="16" t="s">
        <v>199</v>
      </c>
      <c r="C81" s="124">
        <v>1966</v>
      </c>
      <c r="D81" s="365">
        <v>5.3362156663275684</v>
      </c>
      <c r="E81" s="129">
        <v>33</v>
      </c>
      <c r="F81" s="131">
        <v>0</v>
      </c>
      <c r="G81" s="131">
        <v>7</v>
      </c>
      <c r="H81" s="131">
        <v>969</v>
      </c>
      <c r="I81" s="131">
        <v>917</v>
      </c>
      <c r="J81" s="131">
        <v>39</v>
      </c>
      <c r="K81" s="131">
        <v>0</v>
      </c>
      <c r="L81" s="131">
        <v>1</v>
      </c>
      <c r="M81" s="129">
        <v>1966</v>
      </c>
      <c r="N81" s="129">
        <v>1877</v>
      </c>
      <c r="O81" s="131">
        <v>25</v>
      </c>
      <c r="P81" s="131">
        <v>9</v>
      </c>
      <c r="Q81" s="131">
        <v>48</v>
      </c>
      <c r="R81" s="131">
        <v>6</v>
      </c>
      <c r="S81" s="131">
        <v>1</v>
      </c>
      <c r="T81" s="129">
        <v>1966</v>
      </c>
      <c r="U81" s="129">
        <v>1300</v>
      </c>
      <c r="V81" s="131">
        <v>2</v>
      </c>
      <c r="W81" s="131">
        <v>1</v>
      </c>
      <c r="X81" s="131">
        <v>511</v>
      </c>
      <c r="Y81" s="131">
        <v>0</v>
      </c>
      <c r="Z81" s="131">
        <v>152</v>
      </c>
      <c r="AA81" s="129">
        <v>6451.7212614445571</v>
      </c>
      <c r="AB81" s="126">
        <v>0.25991861648016279</v>
      </c>
      <c r="AC81" s="126">
        <v>0</v>
      </c>
      <c r="AD81" s="366">
        <v>0.66276703967446593</v>
      </c>
      <c r="AE81" s="366">
        <v>0.33723296032553407</v>
      </c>
      <c r="AF81" s="129">
        <v>1966</v>
      </c>
      <c r="AG81" s="131">
        <v>5</v>
      </c>
      <c r="AH81" s="129">
        <v>1351</v>
      </c>
      <c r="AI81" s="131">
        <v>2</v>
      </c>
      <c r="AJ81" s="131">
        <v>566</v>
      </c>
      <c r="AK81" s="131">
        <v>3</v>
      </c>
      <c r="AL81" s="131">
        <v>38</v>
      </c>
      <c r="AM81" s="131">
        <v>1</v>
      </c>
      <c r="AN81" s="126">
        <v>0.97863682604272639</v>
      </c>
      <c r="AO81" s="126">
        <v>2.1363173957273607E-2</v>
      </c>
      <c r="AP81" s="129">
        <v>1966</v>
      </c>
      <c r="AQ81" s="131">
        <v>427</v>
      </c>
      <c r="AR81" s="131">
        <v>608</v>
      </c>
      <c r="AS81" s="131">
        <v>770</v>
      </c>
      <c r="AT81" s="126">
        <v>0.39165818921668361</v>
      </c>
      <c r="AU81" s="131">
        <v>51</v>
      </c>
      <c r="AV81" s="131">
        <v>110</v>
      </c>
      <c r="AW81" s="126">
        <v>0.5264496439471007</v>
      </c>
      <c r="AX81" s="126">
        <v>2.5940996948118005E-2</v>
      </c>
      <c r="AY81" s="130">
        <v>0.17929806714140384</v>
      </c>
    </row>
    <row r="82" spans="1:51" x14ac:dyDescent="0.3">
      <c r="A82" s="19" t="s">
        <v>121</v>
      </c>
      <c r="B82" s="16" t="s">
        <v>201</v>
      </c>
      <c r="C82" s="124">
        <v>8932</v>
      </c>
      <c r="D82" s="365">
        <v>6.0856471115091804</v>
      </c>
      <c r="E82" s="129">
        <v>63</v>
      </c>
      <c r="F82" s="131">
        <v>7</v>
      </c>
      <c r="G82" s="131">
        <v>23</v>
      </c>
      <c r="H82" s="131">
        <v>1756</v>
      </c>
      <c r="I82" s="129">
        <v>6966</v>
      </c>
      <c r="J82" s="131">
        <v>94</v>
      </c>
      <c r="K82" s="131">
        <v>9</v>
      </c>
      <c r="L82" s="131">
        <v>14</v>
      </c>
      <c r="M82" s="129">
        <v>8932</v>
      </c>
      <c r="N82" s="129">
        <v>8632</v>
      </c>
      <c r="O82" s="131">
        <v>100</v>
      </c>
      <c r="P82" s="131">
        <v>60</v>
      </c>
      <c r="Q82" s="131">
        <v>102</v>
      </c>
      <c r="R82" s="131">
        <v>11</v>
      </c>
      <c r="S82" s="131">
        <v>27</v>
      </c>
      <c r="T82" s="129">
        <v>8932</v>
      </c>
      <c r="U82" s="129">
        <v>7604</v>
      </c>
      <c r="V82" s="131">
        <v>14</v>
      </c>
      <c r="W82" s="131">
        <v>3</v>
      </c>
      <c r="X82" s="131">
        <v>1136</v>
      </c>
      <c r="Y82" s="131">
        <v>0</v>
      </c>
      <c r="Z82" s="131">
        <v>175</v>
      </c>
      <c r="AA82" s="129">
        <v>45564.714733542314</v>
      </c>
      <c r="AB82" s="126">
        <v>0.12718316166592028</v>
      </c>
      <c r="AC82" s="126">
        <v>0</v>
      </c>
      <c r="AD82" s="366">
        <v>0.85322436184505146</v>
      </c>
      <c r="AE82" s="366">
        <v>0.14677563815494854</v>
      </c>
      <c r="AF82" s="129">
        <v>8932</v>
      </c>
      <c r="AG82" s="131">
        <v>19</v>
      </c>
      <c r="AH82" s="129">
        <v>7166</v>
      </c>
      <c r="AI82" s="131">
        <v>3</v>
      </c>
      <c r="AJ82" s="131">
        <v>1644</v>
      </c>
      <c r="AK82" s="131">
        <v>4</v>
      </c>
      <c r="AL82" s="131">
        <v>80</v>
      </c>
      <c r="AM82" s="131">
        <v>16</v>
      </c>
      <c r="AN82" s="126">
        <v>0.98880429914912671</v>
      </c>
      <c r="AO82" s="126">
        <v>1.1195700850873291E-2</v>
      </c>
      <c r="AP82" s="129">
        <v>8932</v>
      </c>
      <c r="AQ82" s="129">
        <v>4194</v>
      </c>
      <c r="AR82" s="129">
        <v>3717</v>
      </c>
      <c r="AS82" s="131">
        <v>920</v>
      </c>
      <c r="AT82" s="126">
        <v>0.10300044782803404</v>
      </c>
      <c r="AU82" s="131">
        <v>87</v>
      </c>
      <c r="AV82" s="131">
        <v>14</v>
      </c>
      <c r="AW82" s="126">
        <v>0.88569189431258399</v>
      </c>
      <c r="AX82" s="126">
        <v>9.74025974025974E-3</v>
      </c>
      <c r="AY82" s="130">
        <v>7.8985669502910916E-2</v>
      </c>
    </row>
    <row r="83" spans="1:51" x14ac:dyDescent="0.3">
      <c r="A83" s="19" t="s">
        <v>121</v>
      </c>
      <c r="B83" s="16" t="s">
        <v>203</v>
      </c>
      <c r="C83" s="124">
        <v>7840</v>
      </c>
      <c r="D83" s="365">
        <v>6.6301020408163263</v>
      </c>
      <c r="E83" s="129">
        <v>57</v>
      </c>
      <c r="F83" s="131">
        <v>3</v>
      </c>
      <c r="G83" s="131">
        <v>10</v>
      </c>
      <c r="H83" s="131">
        <v>329</v>
      </c>
      <c r="I83" s="129">
        <v>7383</v>
      </c>
      <c r="J83" s="131">
        <v>56</v>
      </c>
      <c r="K83" s="131">
        <v>2</v>
      </c>
      <c r="L83" s="131">
        <v>0</v>
      </c>
      <c r="M83" s="129">
        <v>7840</v>
      </c>
      <c r="N83" s="129">
        <v>7665</v>
      </c>
      <c r="O83" s="131">
        <v>29</v>
      </c>
      <c r="P83" s="131">
        <v>12</v>
      </c>
      <c r="Q83" s="131">
        <v>101</v>
      </c>
      <c r="R83" s="131">
        <v>4</v>
      </c>
      <c r="S83" s="131">
        <v>29</v>
      </c>
      <c r="T83" s="129">
        <v>7840</v>
      </c>
      <c r="U83" s="129">
        <v>7409</v>
      </c>
      <c r="V83" s="131">
        <v>95</v>
      </c>
      <c r="W83" s="131">
        <v>4</v>
      </c>
      <c r="X83" s="131">
        <v>274</v>
      </c>
      <c r="Y83" s="131">
        <v>0</v>
      </c>
      <c r="Z83" s="131">
        <v>58</v>
      </c>
      <c r="AA83" s="129">
        <v>47684.857142857145</v>
      </c>
      <c r="AB83" s="126">
        <v>3.4948979591836737E-2</v>
      </c>
      <c r="AC83" s="126">
        <v>0</v>
      </c>
      <c r="AD83" s="366">
        <v>0.95765306122448979</v>
      </c>
      <c r="AE83" s="366">
        <v>4.2346938775510212E-2</v>
      </c>
      <c r="AF83" s="129">
        <v>7840</v>
      </c>
      <c r="AG83" s="131">
        <v>13</v>
      </c>
      <c r="AH83" s="129">
        <v>7591</v>
      </c>
      <c r="AI83" s="131">
        <v>4</v>
      </c>
      <c r="AJ83" s="131">
        <v>167</v>
      </c>
      <c r="AK83" s="131">
        <v>3</v>
      </c>
      <c r="AL83" s="131">
        <v>61</v>
      </c>
      <c r="AM83" s="131">
        <v>1</v>
      </c>
      <c r="AN83" s="126">
        <v>0.99170918367346939</v>
      </c>
      <c r="AO83" s="126">
        <v>8.2908163265306145E-3</v>
      </c>
      <c r="AP83" s="129">
        <v>7840</v>
      </c>
      <c r="AQ83" s="129">
        <v>7414</v>
      </c>
      <c r="AR83" s="131">
        <v>99</v>
      </c>
      <c r="AS83" s="131">
        <v>248</v>
      </c>
      <c r="AT83" s="126">
        <v>3.1632653061224487E-2</v>
      </c>
      <c r="AU83" s="131">
        <v>68</v>
      </c>
      <c r="AV83" s="131">
        <v>11</v>
      </c>
      <c r="AW83" s="126">
        <v>0.95829081632653057</v>
      </c>
      <c r="AX83" s="126">
        <v>8.673469387755102E-3</v>
      </c>
      <c r="AY83" s="130">
        <v>2.5318877551020413E-2</v>
      </c>
    </row>
    <row r="84" spans="1:51" x14ac:dyDescent="0.3">
      <c r="A84" s="19" t="s">
        <v>205</v>
      </c>
      <c r="B84" s="16" t="s">
        <v>209</v>
      </c>
      <c r="C84" s="124">
        <v>29133</v>
      </c>
      <c r="D84" s="365">
        <v>5.0445886108536708</v>
      </c>
      <c r="E84" s="129">
        <v>1307</v>
      </c>
      <c r="F84" s="129">
        <v>3277</v>
      </c>
      <c r="G84" s="129">
        <v>3615</v>
      </c>
      <c r="H84" s="129">
        <v>14329</v>
      </c>
      <c r="I84" s="129">
        <v>5975</v>
      </c>
      <c r="J84" s="131">
        <v>355</v>
      </c>
      <c r="K84" s="131">
        <v>69</v>
      </c>
      <c r="L84" s="131">
        <v>206</v>
      </c>
      <c r="M84" s="129">
        <v>29133</v>
      </c>
      <c r="N84" s="129">
        <v>23282</v>
      </c>
      <c r="O84" s="129">
        <v>2459</v>
      </c>
      <c r="P84" s="129">
        <v>1560</v>
      </c>
      <c r="Q84" s="129">
        <v>1462</v>
      </c>
      <c r="R84" s="131">
        <v>263</v>
      </c>
      <c r="S84" s="131">
        <v>107</v>
      </c>
      <c r="T84" s="129">
        <v>29133</v>
      </c>
      <c r="U84" s="129">
        <v>13990</v>
      </c>
      <c r="V84" s="131">
        <v>48</v>
      </c>
      <c r="W84" s="131">
        <v>20</v>
      </c>
      <c r="X84" s="129">
        <v>14380</v>
      </c>
      <c r="Y84" s="131">
        <v>253</v>
      </c>
      <c r="Z84" s="131">
        <v>442</v>
      </c>
      <c r="AA84" s="129">
        <v>65530.904747193905</v>
      </c>
      <c r="AB84" s="126">
        <v>0.49359832492362615</v>
      </c>
      <c r="AC84" s="126">
        <v>8.6843098891291656E-3</v>
      </c>
      <c r="AD84" s="366">
        <v>0.48254556688291628</v>
      </c>
      <c r="AE84" s="366">
        <v>0.51745443311708372</v>
      </c>
      <c r="AF84" s="129">
        <v>29133</v>
      </c>
      <c r="AG84" s="129">
        <v>1088</v>
      </c>
      <c r="AH84" s="129">
        <v>10488</v>
      </c>
      <c r="AI84" s="131">
        <v>50</v>
      </c>
      <c r="AJ84" s="129">
        <v>10647</v>
      </c>
      <c r="AK84" s="131">
        <v>157</v>
      </c>
      <c r="AL84" s="129">
        <v>6308</v>
      </c>
      <c r="AM84" s="131">
        <v>395</v>
      </c>
      <c r="AN84" s="126">
        <v>0.764528198263138</v>
      </c>
      <c r="AO84" s="126">
        <v>0.235471801736862</v>
      </c>
      <c r="AP84" s="129">
        <v>29133</v>
      </c>
      <c r="AQ84" s="129">
        <v>4950</v>
      </c>
      <c r="AR84" s="131">
        <v>315</v>
      </c>
      <c r="AS84" s="129">
        <v>18292</v>
      </c>
      <c r="AT84" s="126">
        <v>0.62787903751759178</v>
      </c>
      <c r="AU84" s="129">
        <v>5354</v>
      </c>
      <c r="AV84" s="131">
        <v>222</v>
      </c>
      <c r="AW84" s="126">
        <v>0.18072289156626506</v>
      </c>
      <c r="AX84" s="126">
        <v>0.18377784642844883</v>
      </c>
      <c r="AY84" s="130">
        <v>0.37646311742697286</v>
      </c>
    </row>
    <row r="85" spans="1:51" x14ac:dyDescent="0.3">
      <c r="A85" s="19" t="s">
        <v>205</v>
      </c>
      <c r="B85" s="16" t="s">
        <v>210</v>
      </c>
      <c r="C85" s="124">
        <v>25735</v>
      </c>
      <c r="D85" s="365">
        <v>4.5975131144355936</v>
      </c>
      <c r="E85" s="129">
        <v>79</v>
      </c>
      <c r="F85" s="129">
        <v>3489</v>
      </c>
      <c r="G85" s="129">
        <v>3443</v>
      </c>
      <c r="H85" s="129">
        <v>13864</v>
      </c>
      <c r="I85" s="129">
        <v>4151</v>
      </c>
      <c r="J85" s="131">
        <v>450</v>
      </c>
      <c r="K85" s="131">
        <v>184</v>
      </c>
      <c r="L85" s="131">
        <v>75</v>
      </c>
      <c r="M85" s="129">
        <v>25735</v>
      </c>
      <c r="N85" s="129">
        <v>23456</v>
      </c>
      <c r="O85" s="131">
        <v>898</v>
      </c>
      <c r="P85" s="129">
        <v>1067</v>
      </c>
      <c r="Q85" s="131">
        <v>199</v>
      </c>
      <c r="R85" s="131">
        <v>70</v>
      </c>
      <c r="S85" s="131">
        <v>45</v>
      </c>
      <c r="T85" s="129">
        <v>25735</v>
      </c>
      <c r="U85" s="129">
        <v>18829</v>
      </c>
      <c r="V85" s="131">
        <v>38</v>
      </c>
      <c r="W85" s="131">
        <v>13</v>
      </c>
      <c r="X85" s="129">
        <v>6760</v>
      </c>
      <c r="Y85" s="131">
        <v>68</v>
      </c>
      <c r="Z85" s="131">
        <v>27</v>
      </c>
      <c r="AA85" s="129">
        <v>84292.638779871777</v>
      </c>
      <c r="AB85" s="126">
        <v>0.26267728774043131</v>
      </c>
      <c r="AC85" s="126">
        <v>2.6423159121818536E-3</v>
      </c>
      <c r="AD85" s="366">
        <v>0.73363124149990289</v>
      </c>
      <c r="AE85" s="366">
        <v>0.26636875850009711</v>
      </c>
      <c r="AF85" s="129">
        <v>25735</v>
      </c>
      <c r="AG85" s="129">
        <v>2116</v>
      </c>
      <c r="AH85" s="129">
        <v>5821</v>
      </c>
      <c r="AI85" s="131">
        <v>46</v>
      </c>
      <c r="AJ85" s="129">
        <v>12615</v>
      </c>
      <c r="AK85" s="131">
        <v>118</v>
      </c>
      <c r="AL85" s="129">
        <v>4894</v>
      </c>
      <c r="AM85" s="131">
        <v>125</v>
      </c>
      <c r="AN85" s="126">
        <v>0.80038857586943846</v>
      </c>
      <c r="AO85" s="126">
        <v>0.19961142413056154</v>
      </c>
      <c r="AP85" s="129">
        <v>25735</v>
      </c>
      <c r="AQ85" s="129">
        <v>2186</v>
      </c>
      <c r="AR85" s="131">
        <v>244</v>
      </c>
      <c r="AS85" s="129">
        <v>19413</v>
      </c>
      <c r="AT85" s="126">
        <v>0.75434233534097528</v>
      </c>
      <c r="AU85" s="129">
        <v>3704</v>
      </c>
      <c r="AV85" s="131">
        <v>188</v>
      </c>
      <c r="AW85" s="126">
        <v>9.4423936273557413E-2</v>
      </c>
      <c r="AX85" s="126">
        <v>0.1439285020400233</v>
      </c>
      <c r="AY85" s="130">
        <v>0.23299009131532933</v>
      </c>
    </row>
    <row r="86" spans="1:51" x14ac:dyDescent="0.3">
      <c r="A86" s="19" t="s">
        <v>205</v>
      </c>
      <c r="B86" s="16" t="s">
        <v>212</v>
      </c>
      <c r="C86" s="124">
        <v>22874</v>
      </c>
      <c r="D86" s="365">
        <v>4.6193057620005247</v>
      </c>
      <c r="E86" s="129">
        <v>271</v>
      </c>
      <c r="F86" s="129">
        <v>2045</v>
      </c>
      <c r="G86" s="129">
        <v>2336</v>
      </c>
      <c r="H86" s="129">
        <v>12554</v>
      </c>
      <c r="I86" s="129">
        <v>4236</v>
      </c>
      <c r="J86" s="129">
        <v>1082</v>
      </c>
      <c r="K86" s="131">
        <v>295</v>
      </c>
      <c r="L86" s="131">
        <v>55</v>
      </c>
      <c r="M86" s="129">
        <v>22874</v>
      </c>
      <c r="N86" s="129">
        <v>20926</v>
      </c>
      <c r="O86" s="131">
        <v>390</v>
      </c>
      <c r="P86" s="129">
        <v>1125</v>
      </c>
      <c r="Q86" s="131">
        <v>301</v>
      </c>
      <c r="R86" s="131">
        <v>89</v>
      </c>
      <c r="S86" s="131">
        <v>43</v>
      </c>
      <c r="T86" s="129">
        <v>22874</v>
      </c>
      <c r="U86" s="129">
        <v>17421</v>
      </c>
      <c r="V86" s="131">
        <v>24</v>
      </c>
      <c r="W86" s="131">
        <v>6</v>
      </c>
      <c r="X86" s="129">
        <v>5165</v>
      </c>
      <c r="Y86" s="131">
        <v>102</v>
      </c>
      <c r="Z86" s="131">
        <v>156</v>
      </c>
      <c r="AA86" s="129">
        <v>78692.401416455352</v>
      </c>
      <c r="AB86" s="126">
        <v>0.22580222086211418</v>
      </c>
      <c r="AC86" s="126">
        <v>4.459211331642913E-3</v>
      </c>
      <c r="AD86" s="366">
        <v>0.76291859753431845</v>
      </c>
      <c r="AE86" s="366">
        <v>0.23708140246568155</v>
      </c>
      <c r="AF86" s="129">
        <v>22874</v>
      </c>
      <c r="AG86" s="129">
        <v>2375</v>
      </c>
      <c r="AH86" s="129">
        <v>6690</v>
      </c>
      <c r="AI86" s="131">
        <v>24</v>
      </c>
      <c r="AJ86" s="129">
        <v>9956</v>
      </c>
      <c r="AK86" s="131">
        <v>53</v>
      </c>
      <c r="AL86" s="129">
        <v>3365</v>
      </c>
      <c r="AM86" s="131">
        <v>411</v>
      </c>
      <c r="AN86" s="126">
        <v>0.83260470403077735</v>
      </c>
      <c r="AO86" s="126">
        <v>0.16739529596922265</v>
      </c>
      <c r="AP86" s="129">
        <v>22874</v>
      </c>
      <c r="AQ86" s="129">
        <v>2690</v>
      </c>
      <c r="AR86" s="131">
        <v>270</v>
      </c>
      <c r="AS86" s="129">
        <v>17194</v>
      </c>
      <c r="AT86" s="126">
        <v>0.75168313368890438</v>
      </c>
      <c r="AU86" s="129">
        <v>2505</v>
      </c>
      <c r="AV86" s="131">
        <v>215</v>
      </c>
      <c r="AW86" s="126">
        <v>0.12940456413395121</v>
      </c>
      <c r="AX86" s="126">
        <v>0.10951298417417155</v>
      </c>
      <c r="AY86" s="130">
        <v>0.2022383492174521</v>
      </c>
    </row>
    <row r="87" spans="1:51" x14ac:dyDescent="0.3">
      <c r="A87" s="19" t="s">
        <v>205</v>
      </c>
      <c r="B87" s="16" t="s">
        <v>214</v>
      </c>
      <c r="C87" s="124">
        <v>26350</v>
      </c>
      <c r="D87" s="365">
        <v>4.6540037950664139</v>
      </c>
      <c r="E87" s="129">
        <v>958</v>
      </c>
      <c r="F87" s="129">
        <v>1613</v>
      </c>
      <c r="G87" s="129">
        <v>2452</v>
      </c>
      <c r="H87" s="129">
        <v>14810</v>
      </c>
      <c r="I87" s="129">
        <v>5307</v>
      </c>
      <c r="J87" s="131">
        <v>755</v>
      </c>
      <c r="K87" s="131">
        <v>324</v>
      </c>
      <c r="L87" s="131">
        <v>131</v>
      </c>
      <c r="M87" s="129">
        <v>26350</v>
      </c>
      <c r="N87" s="129">
        <v>22554</v>
      </c>
      <c r="O87" s="129">
        <v>1120</v>
      </c>
      <c r="P87" s="131">
        <v>977</v>
      </c>
      <c r="Q87" s="131">
        <v>1059</v>
      </c>
      <c r="R87" s="131">
        <v>441</v>
      </c>
      <c r="S87" s="131">
        <v>199</v>
      </c>
      <c r="T87" s="129">
        <v>26350</v>
      </c>
      <c r="U87" s="129">
        <v>17435</v>
      </c>
      <c r="V87" s="131">
        <v>20</v>
      </c>
      <c r="W87" s="131">
        <v>9</v>
      </c>
      <c r="X87" s="129">
        <v>7702</v>
      </c>
      <c r="Y87" s="131">
        <v>40</v>
      </c>
      <c r="Z87" s="131">
        <v>1144</v>
      </c>
      <c r="AA87" s="129">
        <v>76749.005692599618</v>
      </c>
      <c r="AB87" s="126">
        <v>0.29229601518026566</v>
      </c>
      <c r="AC87" s="126">
        <v>1.5180265654648956E-3</v>
      </c>
      <c r="AD87" s="366">
        <v>0.66277039848197339</v>
      </c>
      <c r="AE87" s="366">
        <v>0.33722960151802661</v>
      </c>
      <c r="AF87" s="129">
        <v>26350</v>
      </c>
      <c r="AG87" s="129">
        <v>2565</v>
      </c>
      <c r="AH87" s="129">
        <v>7360</v>
      </c>
      <c r="AI87" s="131">
        <v>29</v>
      </c>
      <c r="AJ87" s="129">
        <v>11831</v>
      </c>
      <c r="AK87" s="131">
        <v>84</v>
      </c>
      <c r="AL87" s="129">
        <v>3884</v>
      </c>
      <c r="AM87" s="131">
        <v>597</v>
      </c>
      <c r="AN87" s="126">
        <v>0.82675521821631881</v>
      </c>
      <c r="AO87" s="126">
        <v>0.17324478178368119</v>
      </c>
      <c r="AP87" s="129">
        <v>26350</v>
      </c>
      <c r="AQ87" s="129">
        <v>4236</v>
      </c>
      <c r="AR87" s="131">
        <v>206</v>
      </c>
      <c r="AS87" s="129">
        <v>18483</v>
      </c>
      <c r="AT87" s="126">
        <v>0.70144212523719163</v>
      </c>
      <c r="AU87" s="129">
        <v>3208</v>
      </c>
      <c r="AV87" s="131">
        <v>217</v>
      </c>
      <c r="AW87" s="126">
        <v>0.16857685009487666</v>
      </c>
      <c r="AX87" s="126">
        <v>0.12174573055028463</v>
      </c>
      <c r="AY87" s="130">
        <v>0.2552371916508539</v>
      </c>
    </row>
    <row r="88" spans="1:51" x14ac:dyDescent="0.3">
      <c r="A88" s="19" t="s">
        <v>205</v>
      </c>
      <c r="B88" s="16" t="s">
        <v>218</v>
      </c>
      <c r="C88" s="124">
        <v>54349</v>
      </c>
      <c r="D88" s="365">
        <v>5.2344845351340412</v>
      </c>
      <c r="E88" s="129">
        <v>2100</v>
      </c>
      <c r="F88" s="129">
        <v>5169</v>
      </c>
      <c r="G88" s="129">
        <v>4054</v>
      </c>
      <c r="H88" s="129">
        <v>25261</v>
      </c>
      <c r="I88" s="129">
        <v>16158</v>
      </c>
      <c r="J88" s="129">
        <v>1077</v>
      </c>
      <c r="K88" s="131">
        <v>287</v>
      </c>
      <c r="L88" s="131">
        <v>243</v>
      </c>
      <c r="M88" s="129">
        <v>54349</v>
      </c>
      <c r="N88" s="129">
        <v>35333</v>
      </c>
      <c r="O88" s="129">
        <v>11707</v>
      </c>
      <c r="P88" s="129">
        <v>3847</v>
      </c>
      <c r="Q88" s="129">
        <v>2367</v>
      </c>
      <c r="R88" s="131">
        <v>930</v>
      </c>
      <c r="S88" s="131">
        <v>165</v>
      </c>
      <c r="T88" s="129">
        <v>54349</v>
      </c>
      <c r="U88" s="129">
        <v>39251</v>
      </c>
      <c r="V88" s="131">
        <v>49</v>
      </c>
      <c r="W88" s="131">
        <v>20</v>
      </c>
      <c r="X88" s="129">
        <v>14298</v>
      </c>
      <c r="Y88" s="131">
        <v>666</v>
      </c>
      <c r="Z88" s="131">
        <v>65</v>
      </c>
      <c r="AA88" s="129">
        <v>197868.11348874864</v>
      </c>
      <c r="AB88" s="126">
        <v>0.26307751752562147</v>
      </c>
      <c r="AC88" s="126">
        <v>1.2254135310677289E-2</v>
      </c>
      <c r="AD88" s="366">
        <v>0.72347237299674327</v>
      </c>
      <c r="AE88" s="366">
        <v>0.27652762700325673</v>
      </c>
      <c r="AF88" s="129">
        <v>54349</v>
      </c>
      <c r="AG88" s="129">
        <v>2469</v>
      </c>
      <c r="AH88" s="129">
        <v>22265</v>
      </c>
      <c r="AI88" s="131">
        <v>74</v>
      </c>
      <c r="AJ88" s="129">
        <v>19539</v>
      </c>
      <c r="AK88" s="131">
        <v>155</v>
      </c>
      <c r="AL88" s="129">
        <v>9699</v>
      </c>
      <c r="AM88" s="131">
        <v>148</v>
      </c>
      <c r="AN88" s="126">
        <v>0.81596717510901762</v>
      </c>
      <c r="AO88" s="126">
        <v>0.18403282489098238</v>
      </c>
      <c r="AP88" s="129">
        <v>54349</v>
      </c>
      <c r="AQ88" s="129">
        <v>2967</v>
      </c>
      <c r="AR88" s="131">
        <v>724</v>
      </c>
      <c r="AS88" s="129">
        <v>41019</v>
      </c>
      <c r="AT88" s="126">
        <v>0.75473329776076836</v>
      </c>
      <c r="AU88" s="129">
        <v>9386</v>
      </c>
      <c r="AV88" s="131">
        <v>253</v>
      </c>
      <c r="AW88" s="126">
        <v>6.7912933080645457E-2</v>
      </c>
      <c r="AX88" s="126">
        <v>0.17269866970873429</v>
      </c>
      <c r="AY88" s="130">
        <v>0.23028022594711955</v>
      </c>
    </row>
    <row r="89" spans="1:51" x14ac:dyDescent="0.3">
      <c r="A89" s="19" t="s">
        <v>205</v>
      </c>
      <c r="B89" s="16" t="s">
        <v>219</v>
      </c>
      <c r="C89" s="124">
        <v>32988</v>
      </c>
      <c r="D89" s="365">
        <v>5.206529647144416</v>
      </c>
      <c r="E89" s="129">
        <v>473</v>
      </c>
      <c r="F89" s="131">
        <v>252</v>
      </c>
      <c r="G89" s="131">
        <v>884</v>
      </c>
      <c r="H89" s="129">
        <v>16551</v>
      </c>
      <c r="I89" s="129">
        <v>11117</v>
      </c>
      <c r="J89" s="129">
        <v>2796</v>
      </c>
      <c r="K89" s="131">
        <v>341</v>
      </c>
      <c r="L89" s="131">
        <v>574</v>
      </c>
      <c r="M89" s="129">
        <v>32988</v>
      </c>
      <c r="N89" s="129">
        <v>24707</v>
      </c>
      <c r="O89" s="129">
        <v>3034</v>
      </c>
      <c r="P89" s="129">
        <v>3204</v>
      </c>
      <c r="Q89" s="131">
        <v>585</v>
      </c>
      <c r="R89" s="129">
        <v>1324</v>
      </c>
      <c r="S89" s="131">
        <v>134</v>
      </c>
      <c r="T89" s="129">
        <v>32988</v>
      </c>
      <c r="U89" s="129">
        <v>30376</v>
      </c>
      <c r="V89" s="131">
        <v>27</v>
      </c>
      <c r="W89" s="131">
        <v>8</v>
      </c>
      <c r="X89" s="129">
        <v>2072</v>
      </c>
      <c r="Y89" s="131">
        <v>378</v>
      </c>
      <c r="Z89" s="131">
        <v>127</v>
      </c>
      <c r="AA89" s="129">
        <v>155324.60267369953</v>
      </c>
      <c r="AB89" s="126">
        <v>6.2810719049351274E-2</v>
      </c>
      <c r="AC89" s="126">
        <v>1.1458712259003273E-2</v>
      </c>
      <c r="AD89" s="366">
        <v>0.92188068388504907</v>
      </c>
      <c r="AE89" s="366">
        <v>7.8119316114950932E-2</v>
      </c>
      <c r="AF89" s="129">
        <v>32988</v>
      </c>
      <c r="AG89" s="129">
        <v>5612</v>
      </c>
      <c r="AH89" s="129">
        <v>14673</v>
      </c>
      <c r="AI89" s="131">
        <v>24</v>
      </c>
      <c r="AJ89" s="129">
        <v>11111</v>
      </c>
      <c r="AK89" s="131">
        <v>28</v>
      </c>
      <c r="AL89" s="129">
        <v>1099</v>
      </c>
      <c r="AM89" s="131">
        <v>441</v>
      </c>
      <c r="AN89" s="126">
        <v>0.95246756396265309</v>
      </c>
      <c r="AO89" s="126">
        <v>4.7532436037346915E-2</v>
      </c>
      <c r="AP89" s="129">
        <v>32988</v>
      </c>
      <c r="AQ89" s="129">
        <v>2501</v>
      </c>
      <c r="AR89" s="131">
        <v>222</v>
      </c>
      <c r="AS89" s="129">
        <v>28528</v>
      </c>
      <c r="AT89" s="126">
        <v>0.86479932096519951</v>
      </c>
      <c r="AU89" s="129">
        <v>1428</v>
      </c>
      <c r="AV89" s="131">
        <v>309</v>
      </c>
      <c r="AW89" s="126">
        <v>8.2545167939856917E-2</v>
      </c>
      <c r="AX89" s="126">
        <v>4.3288468534012366E-2</v>
      </c>
      <c r="AY89" s="130">
        <v>6.2825876076148923E-2</v>
      </c>
    </row>
    <row r="90" spans="1:51" x14ac:dyDescent="0.3">
      <c r="A90" s="19" t="s">
        <v>205</v>
      </c>
      <c r="B90" s="16" t="s">
        <v>221</v>
      </c>
      <c r="C90" s="124">
        <v>25653</v>
      </c>
      <c r="D90" s="365">
        <v>5.0673215608310915</v>
      </c>
      <c r="E90" s="129">
        <v>383</v>
      </c>
      <c r="F90" s="129">
        <v>2918</v>
      </c>
      <c r="G90" s="129">
        <v>1473</v>
      </c>
      <c r="H90" s="129">
        <v>10047</v>
      </c>
      <c r="I90" s="129">
        <v>9868</v>
      </c>
      <c r="J90" s="131">
        <v>672</v>
      </c>
      <c r="K90" s="131">
        <v>154</v>
      </c>
      <c r="L90" s="131">
        <v>138</v>
      </c>
      <c r="M90" s="129">
        <v>25653</v>
      </c>
      <c r="N90" s="129">
        <v>22607</v>
      </c>
      <c r="O90" s="129">
        <v>1321</v>
      </c>
      <c r="P90" s="131">
        <v>938</v>
      </c>
      <c r="Q90" s="131">
        <v>479</v>
      </c>
      <c r="R90" s="131">
        <v>236</v>
      </c>
      <c r="S90" s="131">
        <v>72</v>
      </c>
      <c r="T90" s="129">
        <v>25653</v>
      </c>
      <c r="U90" s="129">
        <v>22926</v>
      </c>
      <c r="V90" s="131">
        <v>15</v>
      </c>
      <c r="W90" s="131">
        <v>6</v>
      </c>
      <c r="X90" s="129">
        <v>2246</v>
      </c>
      <c r="Y90" s="131">
        <v>145</v>
      </c>
      <c r="Z90" s="131">
        <v>315</v>
      </c>
      <c r="AA90" s="129">
        <v>114400.94433399603</v>
      </c>
      <c r="AB90" s="126">
        <v>8.7553112696370797E-2</v>
      </c>
      <c r="AC90" s="126">
        <v>5.6523603477176155E-3</v>
      </c>
      <c r="AD90" s="366">
        <v>0.8945152613729388</v>
      </c>
      <c r="AE90" s="366">
        <v>0.1054847386270612</v>
      </c>
      <c r="AF90" s="129">
        <v>25653</v>
      </c>
      <c r="AG90" s="129">
        <v>4597</v>
      </c>
      <c r="AH90" s="129">
        <v>9365</v>
      </c>
      <c r="AI90" s="131">
        <v>40</v>
      </c>
      <c r="AJ90" s="129">
        <v>7049</v>
      </c>
      <c r="AK90" s="131">
        <v>37</v>
      </c>
      <c r="AL90" s="129">
        <v>4366</v>
      </c>
      <c r="AM90" s="131">
        <v>199</v>
      </c>
      <c r="AN90" s="126">
        <v>0.82060577710209337</v>
      </c>
      <c r="AO90" s="126">
        <v>0.17939422289790663</v>
      </c>
      <c r="AP90" s="129">
        <v>25653</v>
      </c>
      <c r="AQ90" s="129">
        <v>3729</v>
      </c>
      <c r="AR90" s="131">
        <v>492</v>
      </c>
      <c r="AS90" s="129">
        <v>17666</v>
      </c>
      <c r="AT90" s="126">
        <v>0.68865239932951317</v>
      </c>
      <c r="AU90" s="129">
        <v>3585</v>
      </c>
      <c r="AV90" s="131">
        <v>181</v>
      </c>
      <c r="AW90" s="126">
        <v>0.16454215881183487</v>
      </c>
      <c r="AX90" s="126">
        <v>0.13974973687288036</v>
      </c>
      <c r="AY90" s="130">
        <v>0.14243948076248392</v>
      </c>
    </row>
    <row r="91" spans="1:51" x14ac:dyDescent="0.3">
      <c r="A91" s="19" t="s">
        <v>205</v>
      </c>
      <c r="B91" s="16" t="s">
        <v>223</v>
      </c>
      <c r="C91" s="124">
        <v>19929</v>
      </c>
      <c r="D91" s="365">
        <v>5.3616839781223344</v>
      </c>
      <c r="E91" s="129">
        <v>328</v>
      </c>
      <c r="F91" s="131">
        <v>399</v>
      </c>
      <c r="G91" s="129">
        <v>1114</v>
      </c>
      <c r="H91" s="129">
        <v>8655</v>
      </c>
      <c r="I91" s="129">
        <v>7925</v>
      </c>
      <c r="J91" s="129">
        <v>1106</v>
      </c>
      <c r="K91" s="131">
        <v>322</v>
      </c>
      <c r="L91" s="131">
        <v>80</v>
      </c>
      <c r="M91" s="129">
        <v>19929</v>
      </c>
      <c r="N91" s="129">
        <v>17425</v>
      </c>
      <c r="O91" s="131">
        <v>917</v>
      </c>
      <c r="P91" s="131">
        <v>740</v>
      </c>
      <c r="Q91" s="131">
        <v>492</v>
      </c>
      <c r="R91" s="131">
        <v>319</v>
      </c>
      <c r="S91" s="131">
        <v>36</v>
      </c>
      <c r="T91" s="129">
        <v>19929</v>
      </c>
      <c r="U91" s="129">
        <v>14163</v>
      </c>
      <c r="V91" s="131">
        <v>23</v>
      </c>
      <c r="W91" s="131">
        <v>3</v>
      </c>
      <c r="X91" s="129">
        <v>3444</v>
      </c>
      <c r="Y91" s="129">
        <v>1085</v>
      </c>
      <c r="Z91" s="129">
        <v>1211</v>
      </c>
      <c r="AA91" s="129">
        <v>73179.373275126694</v>
      </c>
      <c r="AB91" s="126">
        <v>0.17281348788198103</v>
      </c>
      <c r="AC91" s="126">
        <v>5.4443273621355814E-2</v>
      </c>
      <c r="AD91" s="366">
        <v>0.71197752019669824</v>
      </c>
      <c r="AE91" s="366">
        <v>0.28802247980330176</v>
      </c>
      <c r="AF91" s="129">
        <v>19929</v>
      </c>
      <c r="AG91" s="131">
        <v>213</v>
      </c>
      <c r="AH91" s="129">
        <v>12418</v>
      </c>
      <c r="AI91" s="131">
        <v>19</v>
      </c>
      <c r="AJ91" s="129">
        <v>5545</v>
      </c>
      <c r="AK91" s="131">
        <v>23</v>
      </c>
      <c r="AL91" s="129">
        <v>1404</v>
      </c>
      <c r="AM91" s="131">
        <v>307</v>
      </c>
      <c r="AN91" s="126">
        <v>0.91299111847057057</v>
      </c>
      <c r="AO91" s="126">
        <v>8.7008881529429427E-2</v>
      </c>
      <c r="AP91" s="129">
        <v>19929</v>
      </c>
      <c r="AQ91" s="129">
        <v>4541</v>
      </c>
      <c r="AR91" s="131">
        <v>321</v>
      </c>
      <c r="AS91" s="129">
        <v>13251</v>
      </c>
      <c r="AT91" s="126">
        <v>0.66491043203371969</v>
      </c>
      <c r="AU91" s="129">
        <v>1335</v>
      </c>
      <c r="AV91" s="131">
        <v>481</v>
      </c>
      <c r="AW91" s="126">
        <v>0.24396607958251793</v>
      </c>
      <c r="AX91" s="126">
        <v>6.6987806713834114E-2</v>
      </c>
      <c r="AY91" s="130">
        <v>0.18751568066636559</v>
      </c>
    </row>
    <row r="92" spans="1:51" x14ac:dyDescent="0.3">
      <c r="A92" s="19" t="s">
        <v>205</v>
      </c>
      <c r="B92" s="16" t="s">
        <v>226</v>
      </c>
      <c r="C92" s="124">
        <v>30346</v>
      </c>
      <c r="D92" s="365">
        <v>4.6141171818361562</v>
      </c>
      <c r="E92" s="129">
        <v>3705</v>
      </c>
      <c r="F92" s="129">
        <v>5706</v>
      </c>
      <c r="G92" s="129">
        <v>4005</v>
      </c>
      <c r="H92" s="129">
        <v>11900</v>
      </c>
      <c r="I92" s="129">
        <v>3772</v>
      </c>
      <c r="J92" s="131">
        <v>605</v>
      </c>
      <c r="K92" s="131">
        <v>177</v>
      </c>
      <c r="L92" s="131">
        <v>476</v>
      </c>
      <c r="M92" s="129">
        <v>30346</v>
      </c>
      <c r="N92" s="129">
        <v>17176</v>
      </c>
      <c r="O92" s="129">
        <v>7342</v>
      </c>
      <c r="P92" s="129">
        <v>1269</v>
      </c>
      <c r="Q92" s="129">
        <v>1451</v>
      </c>
      <c r="R92" s="129">
        <v>3004</v>
      </c>
      <c r="S92" s="131">
        <v>104</v>
      </c>
      <c r="T92" s="129">
        <v>30346</v>
      </c>
      <c r="U92" s="129">
        <v>6398</v>
      </c>
      <c r="V92" s="131">
        <v>26</v>
      </c>
      <c r="W92" s="131">
        <v>25</v>
      </c>
      <c r="X92" s="129">
        <v>18581</v>
      </c>
      <c r="Y92" s="129">
        <v>4795</v>
      </c>
      <c r="Z92" s="131">
        <v>521</v>
      </c>
      <c r="AA92" s="129">
        <v>28266.362090555591</v>
      </c>
      <c r="AB92" s="126">
        <v>0.61230475186185984</v>
      </c>
      <c r="AC92" s="126">
        <v>0.15801094048639031</v>
      </c>
      <c r="AD92" s="366">
        <v>0.21251565280432347</v>
      </c>
      <c r="AE92" s="366">
        <v>0.7874843471956765</v>
      </c>
      <c r="AF92" s="129">
        <v>30346</v>
      </c>
      <c r="AG92" s="131">
        <v>1152</v>
      </c>
      <c r="AH92" s="129">
        <v>5685</v>
      </c>
      <c r="AI92" s="131">
        <v>35</v>
      </c>
      <c r="AJ92" s="129">
        <v>10167</v>
      </c>
      <c r="AK92" s="131">
        <v>363</v>
      </c>
      <c r="AL92" s="129">
        <v>12250</v>
      </c>
      <c r="AM92" s="131">
        <v>694</v>
      </c>
      <c r="AN92" s="126">
        <v>0.56149080603703949</v>
      </c>
      <c r="AO92" s="126">
        <v>0.43850919396296051</v>
      </c>
      <c r="AP92" s="129">
        <v>30346</v>
      </c>
      <c r="AQ92" s="131">
        <v>1974</v>
      </c>
      <c r="AR92" s="131">
        <v>436</v>
      </c>
      <c r="AS92" s="129">
        <v>13992</v>
      </c>
      <c r="AT92" s="126">
        <v>0.46108218546101626</v>
      </c>
      <c r="AU92" s="129">
        <v>13570</v>
      </c>
      <c r="AV92" s="131">
        <v>374</v>
      </c>
      <c r="AW92" s="126">
        <v>7.9417386146444335E-2</v>
      </c>
      <c r="AX92" s="126">
        <v>0.44717590456732353</v>
      </c>
      <c r="AY92" s="130">
        <v>0.61299677057931845</v>
      </c>
    </row>
    <row r="93" spans="1:51" x14ac:dyDescent="0.3">
      <c r="A93" s="19" t="s">
        <v>205</v>
      </c>
      <c r="B93" s="16" t="s">
        <v>227</v>
      </c>
      <c r="C93" s="124">
        <v>15742</v>
      </c>
      <c r="D93" s="365">
        <v>5.191081184093508</v>
      </c>
      <c r="E93" s="129">
        <v>1329</v>
      </c>
      <c r="F93" s="131">
        <v>228</v>
      </c>
      <c r="G93" s="131">
        <v>426</v>
      </c>
      <c r="H93" s="129">
        <v>8073</v>
      </c>
      <c r="I93" s="129">
        <v>4027</v>
      </c>
      <c r="J93" s="131">
        <v>1068</v>
      </c>
      <c r="K93" s="131">
        <v>326</v>
      </c>
      <c r="L93" s="131">
        <v>265</v>
      </c>
      <c r="M93" s="129">
        <v>15742</v>
      </c>
      <c r="N93" s="129">
        <v>10484</v>
      </c>
      <c r="O93" s="131">
        <v>1565</v>
      </c>
      <c r="P93" s="131">
        <v>687</v>
      </c>
      <c r="Q93" s="131">
        <v>1042</v>
      </c>
      <c r="R93" s="129">
        <v>1839</v>
      </c>
      <c r="S93" s="131">
        <v>125</v>
      </c>
      <c r="T93" s="129">
        <v>15742</v>
      </c>
      <c r="U93" s="129">
        <v>10665</v>
      </c>
      <c r="V93" s="131">
        <v>6</v>
      </c>
      <c r="W93" s="131">
        <v>5</v>
      </c>
      <c r="X93" s="129">
        <v>3872</v>
      </c>
      <c r="Y93" s="131">
        <v>500</v>
      </c>
      <c r="Z93" s="131">
        <v>694</v>
      </c>
      <c r="AA93" s="129">
        <v>51412.229958073942</v>
      </c>
      <c r="AB93" s="126">
        <v>0.24596620505653666</v>
      </c>
      <c r="AC93" s="126">
        <v>3.1762164909160208E-2</v>
      </c>
      <c r="AD93" s="366">
        <v>0.67818574514038876</v>
      </c>
      <c r="AE93" s="366">
        <v>0.32181425485961124</v>
      </c>
      <c r="AF93" s="129">
        <v>15742</v>
      </c>
      <c r="AG93" s="131">
        <v>1240</v>
      </c>
      <c r="AH93" s="129">
        <v>6090</v>
      </c>
      <c r="AI93" s="131">
        <v>12</v>
      </c>
      <c r="AJ93" s="129">
        <v>6128</v>
      </c>
      <c r="AK93" s="131">
        <v>50</v>
      </c>
      <c r="AL93" s="131">
        <v>1860</v>
      </c>
      <c r="AM93" s="131">
        <v>362</v>
      </c>
      <c r="AN93" s="126">
        <v>0.85567272265277605</v>
      </c>
      <c r="AO93" s="126">
        <v>0.14432727734722395</v>
      </c>
      <c r="AP93" s="129">
        <v>15742</v>
      </c>
      <c r="AQ93" s="131">
        <v>2238</v>
      </c>
      <c r="AR93" s="131">
        <v>109</v>
      </c>
      <c r="AS93" s="129">
        <v>11354</v>
      </c>
      <c r="AT93" s="126">
        <v>0.72125524075721004</v>
      </c>
      <c r="AU93" s="131">
        <v>1927</v>
      </c>
      <c r="AV93" s="131">
        <v>114</v>
      </c>
      <c r="AW93" s="126">
        <v>0.14909160208359801</v>
      </c>
      <c r="AX93" s="126">
        <v>0.12241138355990344</v>
      </c>
      <c r="AY93" s="130">
        <v>0.23307076610341759</v>
      </c>
    </row>
    <row r="94" spans="1:51" x14ac:dyDescent="0.3">
      <c r="A94" s="19" t="s">
        <v>229</v>
      </c>
      <c r="B94" s="16" t="s">
        <v>232</v>
      </c>
      <c r="C94" s="124">
        <v>68677</v>
      </c>
      <c r="D94" s="365">
        <v>4.2117011517684233</v>
      </c>
      <c r="E94" s="129">
        <v>2604</v>
      </c>
      <c r="F94" s="129">
        <v>6129</v>
      </c>
      <c r="G94" s="129">
        <v>3407</v>
      </c>
      <c r="H94" s="129">
        <v>18595</v>
      </c>
      <c r="I94" s="129">
        <v>36067</v>
      </c>
      <c r="J94" s="129">
        <v>1124</v>
      </c>
      <c r="K94" s="131">
        <v>515</v>
      </c>
      <c r="L94" s="131">
        <v>236</v>
      </c>
      <c r="M94" s="129">
        <v>68677</v>
      </c>
      <c r="N94" s="129">
        <v>57412</v>
      </c>
      <c r="O94" s="129">
        <v>4650</v>
      </c>
      <c r="P94" s="129">
        <v>2163</v>
      </c>
      <c r="Q94" s="129">
        <v>3776</v>
      </c>
      <c r="R94" s="131">
        <v>178</v>
      </c>
      <c r="S94" s="131">
        <v>498</v>
      </c>
      <c r="T94" s="129">
        <v>68677</v>
      </c>
      <c r="U94" s="129">
        <v>20213</v>
      </c>
      <c r="V94" s="129">
        <v>1476</v>
      </c>
      <c r="W94" s="131">
        <v>101</v>
      </c>
      <c r="X94" s="129">
        <v>45229</v>
      </c>
      <c r="Y94" s="131">
        <v>720</v>
      </c>
      <c r="Z94" s="131">
        <v>938</v>
      </c>
      <c r="AA94" s="129">
        <v>86509.982687071373</v>
      </c>
      <c r="AB94" s="126">
        <v>0.65857565123694983</v>
      </c>
      <c r="AC94" s="126">
        <v>1.0483859225068072E-2</v>
      </c>
      <c r="AD94" s="366">
        <v>0.3172823507142129</v>
      </c>
      <c r="AE94" s="366">
        <v>0.68271764928578715</v>
      </c>
      <c r="AF94" s="129">
        <v>68677</v>
      </c>
      <c r="AG94" s="129">
        <v>1696</v>
      </c>
      <c r="AH94" s="129">
        <v>51674</v>
      </c>
      <c r="AI94" s="131">
        <v>67</v>
      </c>
      <c r="AJ94" s="129">
        <v>3618</v>
      </c>
      <c r="AK94" s="131">
        <v>110</v>
      </c>
      <c r="AL94" s="129">
        <v>10807</v>
      </c>
      <c r="AM94" s="131">
        <v>705</v>
      </c>
      <c r="AN94" s="126">
        <v>0.83077303900869282</v>
      </c>
      <c r="AO94" s="126">
        <v>0.16922696099130718</v>
      </c>
      <c r="AP94" s="129">
        <v>68677</v>
      </c>
      <c r="AQ94" s="129">
        <v>46476</v>
      </c>
      <c r="AR94" s="129">
        <v>1725</v>
      </c>
      <c r="AS94" s="129">
        <v>9542</v>
      </c>
      <c r="AT94" s="126">
        <v>0.1389402565633327</v>
      </c>
      <c r="AU94" s="129">
        <v>10267</v>
      </c>
      <c r="AV94" s="131">
        <v>667</v>
      </c>
      <c r="AW94" s="126">
        <v>0.7018506923715363</v>
      </c>
      <c r="AX94" s="126">
        <v>0.14949692036635265</v>
      </c>
      <c r="AY94" s="130">
        <v>0.42597230513854717</v>
      </c>
    </row>
    <row r="95" spans="1:51" x14ac:dyDescent="0.3">
      <c r="A95" s="19" t="s">
        <v>229</v>
      </c>
      <c r="B95" s="16" t="s">
        <v>233</v>
      </c>
      <c r="C95" s="124">
        <v>32500</v>
      </c>
      <c r="D95" s="365">
        <v>4.1300615384615389</v>
      </c>
      <c r="E95" s="131">
        <v>319</v>
      </c>
      <c r="F95" s="129">
        <v>1391</v>
      </c>
      <c r="G95" s="129">
        <v>1233</v>
      </c>
      <c r="H95" s="129">
        <v>10705</v>
      </c>
      <c r="I95" s="129">
        <v>17602</v>
      </c>
      <c r="J95" s="131">
        <v>690</v>
      </c>
      <c r="K95" s="131">
        <v>279</v>
      </c>
      <c r="L95" s="131">
        <v>281</v>
      </c>
      <c r="M95" s="129">
        <v>32500</v>
      </c>
      <c r="N95" s="129">
        <v>30717</v>
      </c>
      <c r="O95" s="131">
        <v>473</v>
      </c>
      <c r="P95" s="131">
        <v>523</v>
      </c>
      <c r="Q95" s="131">
        <v>709</v>
      </c>
      <c r="R95" s="131">
        <v>11</v>
      </c>
      <c r="S95" s="131">
        <v>67</v>
      </c>
      <c r="T95" s="129">
        <v>32500</v>
      </c>
      <c r="U95" s="129">
        <v>6745</v>
      </c>
      <c r="V95" s="131">
        <v>287</v>
      </c>
      <c r="W95" s="131">
        <v>47</v>
      </c>
      <c r="X95" s="129">
        <v>23800</v>
      </c>
      <c r="Y95" s="131">
        <v>109</v>
      </c>
      <c r="Z95" s="129">
        <v>1512</v>
      </c>
      <c r="AA95" s="129">
        <v>28126.918153846153</v>
      </c>
      <c r="AB95" s="126">
        <v>0.73230769230769233</v>
      </c>
      <c r="AC95" s="126">
        <v>3.3538461538461539E-3</v>
      </c>
      <c r="AD95" s="366">
        <v>0.21781538461538461</v>
      </c>
      <c r="AE95" s="366">
        <v>0.78218461538461537</v>
      </c>
      <c r="AF95" s="129">
        <v>32500</v>
      </c>
      <c r="AG95" s="129">
        <v>1203</v>
      </c>
      <c r="AH95" s="129">
        <v>26644</v>
      </c>
      <c r="AI95" s="131">
        <v>12</v>
      </c>
      <c r="AJ95" s="129">
        <v>1330</v>
      </c>
      <c r="AK95" s="131">
        <v>46</v>
      </c>
      <c r="AL95" s="129">
        <v>2324</v>
      </c>
      <c r="AM95" s="131">
        <v>941</v>
      </c>
      <c r="AN95" s="126">
        <v>0.89812307692307691</v>
      </c>
      <c r="AO95" s="126">
        <v>0.10187692307692309</v>
      </c>
      <c r="AP95" s="129">
        <v>32500</v>
      </c>
      <c r="AQ95" s="129">
        <v>25331</v>
      </c>
      <c r="AR95" s="131">
        <v>763</v>
      </c>
      <c r="AS95" s="129">
        <v>3808</v>
      </c>
      <c r="AT95" s="126">
        <v>0.11716923076923078</v>
      </c>
      <c r="AU95" s="129">
        <v>2216</v>
      </c>
      <c r="AV95" s="131">
        <v>382</v>
      </c>
      <c r="AW95" s="126">
        <v>0.80289230769230768</v>
      </c>
      <c r="AX95" s="126">
        <v>6.8184615384615385E-2</v>
      </c>
      <c r="AY95" s="130">
        <v>0.44203076923076923</v>
      </c>
    </row>
    <row r="96" spans="1:51" x14ac:dyDescent="0.3">
      <c r="A96" s="19" t="s">
        <v>229</v>
      </c>
      <c r="B96" s="16" t="s">
        <v>235</v>
      </c>
      <c r="C96" s="124">
        <v>44618</v>
      </c>
      <c r="D96" s="365">
        <v>4.1505446232462235</v>
      </c>
      <c r="E96" s="131">
        <v>626</v>
      </c>
      <c r="F96" s="129">
        <v>2756</v>
      </c>
      <c r="G96" s="129">
        <v>2576</v>
      </c>
      <c r="H96" s="129">
        <v>10608</v>
      </c>
      <c r="I96" s="129">
        <v>26366</v>
      </c>
      <c r="J96" s="131">
        <v>865</v>
      </c>
      <c r="K96" s="131">
        <v>429</v>
      </c>
      <c r="L96" s="131">
        <v>392</v>
      </c>
      <c r="M96" s="129">
        <v>44618</v>
      </c>
      <c r="N96" s="129">
        <v>40675</v>
      </c>
      <c r="O96" s="129">
        <v>1029</v>
      </c>
      <c r="P96" s="131">
        <v>891</v>
      </c>
      <c r="Q96" s="129">
        <v>1946</v>
      </c>
      <c r="R96" s="131">
        <v>41</v>
      </c>
      <c r="S96" s="131">
        <v>36</v>
      </c>
      <c r="T96" s="129">
        <v>44618</v>
      </c>
      <c r="U96" s="129">
        <v>12270</v>
      </c>
      <c r="V96" s="131">
        <v>490</v>
      </c>
      <c r="W96" s="131">
        <v>47</v>
      </c>
      <c r="X96" s="129">
        <v>30443</v>
      </c>
      <c r="Y96" s="131">
        <v>362</v>
      </c>
      <c r="Z96" s="129">
        <v>1006</v>
      </c>
      <c r="AA96" s="129">
        <v>51911.390918463403</v>
      </c>
      <c r="AB96" s="126">
        <v>0.68230310636962666</v>
      </c>
      <c r="AC96" s="126">
        <v>8.1133174951813162E-3</v>
      </c>
      <c r="AD96" s="366">
        <v>0.28703662199112467</v>
      </c>
      <c r="AE96" s="366">
        <v>0.71296337800887533</v>
      </c>
      <c r="AF96" s="129">
        <v>44618</v>
      </c>
      <c r="AG96" s="129">
        <v>2774</v>
      </c>
      <c r="AH96" s="129">
        <v>34809</v>
      </c>
      <c r="AI96" s="131">
        <v>35</v>
      </c>
      <c r="AJ96" s="129">
        <v>1150</v>
      </c>
      <c r="AK96" s="131">
        <v>42</v>
      </c>
      <c r="AL96" s="129">
        <v>5066</v>
      </c>
      <c r="AM96" s="131">
        <v>742</v>
      </c>
      <c r="AN96" s="126">
        <v>0.86888699627952848</v>
      </c>
      <c r="AO96" s="126">
        <v>0.13111300372047152</v>
      </c>
      <c r="AP96" s="129">
        <v>44618</v>
      </c>
      <c r="AQ96" s="129">
        <v>29603</v>
      </c>
      <c r="AR96" s="129">
        <v>5022</v>
      </c>
      <c r="AS96" s="129">
        <v>3642</v>
      </c>
      <c r="AT96" s="126">
        <v>8.1626249495719214E-2</v>
      </c>
      <c r="AU96" s="129">
        <v>5747</v>
      </c>
      <c r="AV96" s="131">
        <v>604</v>
      </c>
      <c r="AW96" s="126">
        <v>0.77603209467031242</v>
      </c>
      <c r="AX96" s="126">
        <v>0.12880451835582052</v>
      </c>
      <c r="AY96" s="130">
        <v>0.42203819086467342</v>
      </c>
    </row>
    <row r="97" spans="1:51" x14ac:dyDescent="0.3">
      <c r="A97" s="19" t="s">
        <v>229</v>
      </c>
      <c r="B97" s="16" t="s">
        <v>237</v>
      </c>
      <c r="C97" s="124">
        <v>60263</v>
      </c>
      <c r="D97" s="365">
        <v>4.3120986343195655</v>
      </c>
      <c r="E97" s="129">
        <v>1023</v>
      </c>
      <c r="F97" s="129">
        <v>2086</v>
      </c>
      <c r="G97" s="129">
        <v>2488</v>
      </c>
      <c r="H97" s="129">
        <v>39780</v>
      </c>
      <c r="I97" s="129">
        <v>14175</v>
      </c>
      <c r="J97" s="131">
        <v>420</v>
      </c>
      <c r="K97" s="131">
        <v>192</v>
      </c>
      <c r="L97" s="131">
        <v>99</v>
      </c>
      <c r="M97" s="129">
        <v>60263</v>
      </c>
      <c r="N97" s="129">
        <v>56933</v>
      </c>
      <c r="O97" s="131">
        <v>784</v>
      </c>
      <c r="P97" s="131">
        <v>800</v>
      </c>
      <c r="Q97" s="129">
        <v>1606</v>
      </c>
      <c r="R97" s="131">
        <v>50</v>
      </c>
      <c r="S97" s="131">
        <v>90</v>
      </c>
      <c r="T97" s="129">
        <v>60263</v>
      </c>
      <c r="U97" s="129">
        <v>23259</v>
      </c>
      <c r="V97" s="129">
        <v>1518</v>
      </c>
      <c r="W97" s="131">
        <v>61</v>
      </c>
      <c r="X97" s="129">
        <v>35040</v>
      </c>
      <c r="Y97" s="131">
        <v>349</v>
      </c>
      <c r="Z97" s="131">
        <v>36</v>
      </c>
      <c r="AA97" s="129">
        <v>104508.83752883195</v>
      </c>
      <c r="AB97" s="126">
        <v>0.5814513051125898</v>
      </c>
      <c r="AC97" s="126">
        <v>5.7912815492092993E-3</v>
      </c>
      <c r="AD97" s="366">
        <v>0.4121600318603455</v>
      </c>
      <c r="AE97" s="366">
        <v>0.58783996813965445</v>
      </c>
      <c r="AF97" s="129">
        <v>60263</v>
      </c>
      <c r="AG97" s="131">
        <v>805</v>
      </c>
      <c r="AH97" s="129">
        <v>50364</v>
      </c>
      <c r="AI97" s="131">
        <v>31</v>
      </c>
      <c r="AJ97" s="129">
        <v>4371</v>
      </c>
      <c r="AK97" s="131">
        <v>38</v>
      </c>
      <c r="AL97" s="129">
        <v>4610</v>
      </c>
      <c r="AM97" s="131">
        <v>44</v>
      </c>
      <c r="AN97" s="126">
        <v>0.92214128071951285</v>
      </c>
      <c r="AO97" s="126">
        <v>7.7858719280487154E-2</v>
      </c>
      <c r="AP97" s="129">
        <v>60263</v>
      </c>
      <c r="AQ97" s="129">
        <v>17899</v>
      </c>
      <c r="AR97" s="129">
        <v>1913</v>
      </c>
      <c r="AS97" s="129">
        <v>36588</v>
      </c>
      <c r="AT97" s="126">
        <v>0.60713870866037201</v>
      </c>
      <c r="AU97" s="129">
        <v>3513</v>
      </c>
      <c r="AV97" s="131">
        <v>350</v>
      </c>
      <c r="AW97" s="126">
        <v>0.32875893997975542</v>
      </c>
      <c r="AX97" s="126">
        <v>5.8294475880722833E-2</v>
      </c>
      <c r="AY97" s="130">
        <v>0.3328493437100708</v>
      </c>
    </row>
    <row r="98" spans="1:51" x14ac:dyDescent="0.3">
      <c r="A98" s="19" t="s">
        <v>229</v>
      </c>
      <c r="B98" s="16" t="s">
        <v>239</v>
      </c>
      <c r="C98" s="124">
        <v>36948</v>
      </c>
      <c r="D98" s="365">
        <v>4.3171754898776662</v>
      </c>
      <c r="E98" s="131">
        <v>122</v>
      </c>
      <c r="F98" s="131">
        <v>650</v>
      </c>
      <c r="G98" s="129">
        <v>1094</v>
      </c>
      <c r="H98" s="129">
        <v>22283</v>
      </c>
      <c r="I98" s="129">
        <v>11817</v>
      </c>
      <c r="J98" s="131">
        <v>777</v>
      </c>
      <c r="K98" s="131">
        <v>118</v>
      </c>
      <c r="L98" s="131">
        <v>87</v>
      </c>
      <c r="M98" s="129">
        <v>36948</v>
      </c>
      <c r="N98" s="129">
        <v>36036</v>
      </c>
      <c r="O98" s="131">
        <v>222</v>
      </c>
      <c r="P98" s="131">
        <v>416</v>
      </c>
      <c r="Q98" s="131">
        <v>248</v>
      </c>
      <c r="R98" s="131">
        <v>13</v>
      </c>
      <c r="S98" s="131">
        <v>13</v>
      </c>
      <c r="T98" s="129">
        <v>36948</v>
      </c>
      <c r="U98" s="129">
        <v>12553</v>
      </c>
      <c r="V98" s="129">
        <v>1200</v>
      </c>
      <c r="W98" s="131">
        <v>55</v>
      </c>
      <c r="X98" s="129">
        <v>22946</v>
      </c>
      <c r="Y98" s="131">
        <v>100</v>
      </c>
      <c r="Z98" s="131">
        <v>94</v>
      </c>
      <c r="AA98" s="129">
        <v>58433.499837609612</v>
      </c>
      <c r="AB98" s="126">
        <v>0.621034968063224</v>
      </c>
      <c r="AC98" s="126">
        <v>2.7065064414853309E-3</v>
      </c>
      <c r="AD98" s="366">
        <v>0.37371440944029449</v>
      </c>
      <c r="AE98" s="366">
        <v>0.62628559055970556</v>
      </c>
      <c r="AF98" s="129">
        <v>36948</v>
      </c>
      <c r="AG98" s="131">
        <v>366</v>
      </c>
      <c r="AH98" s="129">
        <v>33144</v>
      </c>
      <c r="AI98" s="131">
        <v>15</v>
      </c>
      <c r="AJ98" s="129">
        <v>2023</v>
      </c>
      <c r="AK98" s="131">
        <v>15</v>
      </c>
      <c r="AL98" s="129">
        <v>1281</v>
      </c>
      <c r="AM98" s="131">
        <v>104</v>
      </c>
      <c r="AN98" s="126">
        <v>0.96210890981920538</v>
      </c>
      <c r="AO98" s="126">
        <v>3.7891090180794618E-2</v>
      </c>
      <c r="AP98" s="129">
        <v>36948</v>
      </c>
      <c r="AQ98" s="129">
        <v>19215</v>
      </c>
      <c r="AR98" s="131">
        <v>259</v>
      </c>
      <c r="AS98" s="129">
        <v>16666</v>
      </c>
      <c r="AT98" s="126">
        <v>0.45106636353794521</v>
      </c>
      <c r="AU98" s="131">
        <v>626</v>
      </c>
      <c r="AV98" s="131">
        <v>182</v>
      </c>
      <c r="AW98" s="126">
        <v>0.52706506441485335</v>
      </c>
      <c r="AX98" s="126">
        <v>1.6942730323698172E-2</v>
      </c>
      <c r="AY98" s="130">
        <v>0.33208834037025009</v>
      </c>
    </row>
    <row r="99" spans="1:51" x14ac:dyDescent="0.3">
      <c r="A99" s="19" t="s">
        <v>229</v>
      </c>
      <c r="B99" s="16" t="s">
        <v>241</v>
      </c>
      <c r="C99" s="124">
        <v>48426</v>
      </c>
      <c r="D99" s="365">
        <v>4.2744806508900179</v>
      </c>
      <c r="E99" s="131">
        <v>359</v>
      </c>
      <c r="F99" s="129">
        <v>2923</v>
      </c>
      <c r="G99" s="129">
        <v>3870</v>
      </c>
      <c r="H99" s="129">
        <v>27477</v>
      </c>
      <c r="I99" s="129">
        <v>12903</v>
      </c>
      <c r="J99" s="131">
        <v>728</v>
      </c>
      <c r="K99" s="131">
        <v>97</v>
      </c>
      <c r="L99" s="131">
        <v>69</v>
      </c>
      <c r="M99" s="129">
        <v>48426</v>
      </c>
      <c r="N99" s="129">
        <v>47292</v>
      </c>
      <c r="O99" s="131">
        <v>365</v>
      </c>
      <c r="P99" s="131">
        <v>275</v>
      </c>
      <c r="Q99" s="131">
        <v>481</v>
      </c>
      <c r="R99" s="131">
        <v>1</v>
      </c>
      <c r="S99" s="131">
        <v>12</v>
      </c>
      <c r="T99" s="129">
        <v>48426</v>
      </c>
      <c r="U99" s="129">
        <v>8672</v>
      </c>
      <c r="V99" s="131">
        <v>712</v>
      </c>
      <c r="W99" s="131">
        <v>75</v>
      </c>
      <c r="X99" s="129">
        <v>38666</v>
      </c>
      <c r="Y99" s="131">
        <v>69</v>
      </c>
      <c r="Z99" s="131">
        <v>232</v>
      </c>
      <c r="AA99" s="129">
        <v>39330.017098253003</v>
      </c>
      <c r="AB99" s="126">
        <v>0.79845537521166321</v>
      </c>
      <c r="AC99" s="126">
        <v>1.4248544170486928E-3</v>
      </c>
      <c r="AD99" s="366">
        <v>0.19532895551976212</v>
      </c>
      <c r="AE99" s="366">
        <v>0.80467104448023785</v>
      </c>
      <c r="AF99" s="129">
        <v>48426</v>
      </c>
      <c r="AG99" s="131">
        <v>801</v>
      </c>
      <c r="AH99" s="129">
        <v>38785</v>
      </c>
      <c r="AI99" s="131">
        <v>34</v>
      </c>
      <c r="AJ99" s="129">
        <v>2830</v>
      </c>
      <c r="AK99" s="131">
        <v>44</v>
      </c>
      <c r="AL99" s="129">
        <v>5744</v>
      </c>
      <c r="AM99" s="131">
        <v>188</v>
      </c>
      <c r="AN99" s="126">
        <v>0.8765952174451741</v>
      </c>
      <c r="AO99" s="126">
        <v>0.1234047825548259</v>
      </c>
      <c r="AP99" s="129">
        <v>48426</v>
      </c>
      <c r="AQ99" s="129">
        <v>23668</v>
      </c>
      <c r="AR99" s="131">
        <v>468</v>
      </c>
      <c r="AS99" s="129">
        <v>21389</v>
      </c>
      <c r="AT99" s="126">
        <v>0.44168421922107959</v>
      </c>
      <c r="AU99" s="129">
        <v>2525</v>
      </c>
      <c r="AV99" s="131">
        <v>376</v>
      </c>
      <c r="AW99" s="126">
        <v>0.4984099450708297</v>
      </c>
      <c r="AX99" s="126">
        <v>5.214141163837608E-2</v>
      </c>
      <c r="AY99" s="130">
        <v>0.46403791351753187</v>
      </c>
    </row>
    <row r="100" spans="1:51" x14ac:dyDescent="0.3">
      <c r="A100" s="19" t="s">
        <v>229</v>
      </c>
      <c r="B100" s="16" t="s">
        <v>245</v>
      </c>
      <c r="C100" s="124">
        <v>43817</v>
      </c>
      <c r="D100" s="365">
        <v>4.294725791359518</v>
      </c>
      <c r="E100" s="129">
        <v>1407</v>
      </c>
      <c r="F100" s="129">
        <v>1688</v>
      </c>
      <c r="G100" s="129">
        <v>1412</v>
      </c>
      <c r="H100" s="129">
        <v>9772</v>
      </c>
      <c r="I100" s="129">
        <v>28064</v>
      </c>
      <c r="J100" s="131">
        <v>794</v>
      </c>
      <c r="K100" s="131">
        <v>474</v>
      </c>
      <c r="L100" s="131">
        <v>206</v>
      </c>
      <c r="M100" s="129">
        <v>43817</v>
      </c>
      <c r="N100" s="129">
        <v>38736</v>
      </c>
      <c r="O100" s="129">
        <v>1001</v>
      </c>
      <c r="P100" s="129">
        <v>1618</v>
      </c>
      <c r="Q100" s="129">
        <v>2171</v>
      </c>
      <c r="R100" s="131">
        <v>136</v>
      </c>
      <c r="S100" s="131">
        <v>155</v>
      </c>
      <c r="T100" s="129">
        <v>43817</v>
      </c>
      <c r="U100" s="129">
        <v>18229</v>
      </c>
      <c r="V100" s="131">
        <v>616</v>
      </c>
      <c r="W100" s="131">
        <v>44</v>
      </c>
      <c r="X100" s="129">
        <v>24224</v>
      </c>
      <c r="Y100" s="131">
        <v>572</v>
      </c>
      <c r="Z100" s="131">
        <v>132</v>
      </c>
      <c r="AA100" s="129">
        <v>74337.905949745531</v>
      </c>
      <c r="AB100" s="126">
        <v>0.55284478627016909</v>
      </c>
      <c r="AC100" s="126">
        <v>1.3054293995481206E-2</v>
      </c>
      <c r="AD100" s="366">
        <v>0.43108839035077712</v>
      </c>
      <c r="AE100" s="366">
        <v>0.56891160964922283</v>
      </c>
      <c r="AF100" s="129">
        <v>43817</v>
      </c>
      <c r="AG100" s="131">
        <v>385</v>
      </c>
      <c r="AH100" s="129">
        <v>37056</v>
      </c>
      <c r="AI100" s="131">
        <v>18</v>
      </c>
      <c r="AJ100" s="129">
        <v>2475</v>
      </c>
      <c r="AK100" s="131">
        <v>36</v>
      </c>
      <c r="AL100" s="129">
        <v>3649</v>
      </c>
      <c r="AM100" s="131">
        <v>198</v>
      </c>
      <c r="AN100" s="126">
        <v>0.91138142729990645</v>
      </c>
      <c r="AO100" s="126">
        <v>8.8618572700093545E-2</v>
      </c>
      <c r="AP100" s="129">
        <v>43817</v>
      </c>
      <c r="AQ100" s="129">
        <v>33801</v>
      </c>
      <c r="AR100" s="131">
        <v>681</v>
      </c>
      <c r="AS100" s="129">
        <v>5246</v>
      </c>
      <c r="AT100" s="126">
        <v>0.1197252208047105</v>
      </c>
      <c r="AU100" s="129">
        <v>3773</v>
      </c>
      <c r="AV100" s="131">
        <v>316</v>
      </c>
      <c r="AW100" s="126">
        <v>0.78695483488143869</v>
      </c>
      <c r="AX100" s="126">
        <v>8.6108131547116412E-2</v>
      </c>
      <c r="AY100" s="130">
        <v>0.32876509117465819</v>
      </c>
    </row>
    <row r="101" spans="1:51" x14ac:dyDescent="0.3">
      <c r="A101" s="19" t="s">
        <v>229</v>
      </c>
      <c r="B101" s="16" t="s">
        <v>246</v>
      </c>
      <c r="C101" s="124">
        <v>39764</v>
      </c>
      <c r="D101" s="365">
        <v>4.1165878684237001</v>
      </c>
      <c r="E101" s="131">
        <v>415</v>
      </c>
      <c r="F101" s="131">
        <v>879</v>
      </c>
      <c r="G101" s="131">
        <v>907</v>
      </c>
      <c r="H101" s="129">
        <v>5608</v>
      </c>
      <c r="I101" s="129">
        <v>31261</v>
      </c>
      <c r="J101" s="131">
        <v>482</v>
      </c>
      <c r="K101" s="131">
        <v>139</v>
      </c>
      <c r="L101" s="131">
        <v>73</v>
      </c>
      <c r="M101" s="129">
        <v>39764</v>
      </c>
      <c r="N101" s="129">
        <v>37997</v>
      </c>
      <c r="O101" s="131">
        <v>392</v>
      </c>
      <c r="P101" s="131">
        <v>670</v>
      </c>
      <c r="Q101" s="131">
        <v>617</v>
      </c>
      <c r="R101" s="131">
        <v>31</v>
      </c>
      <c r="S101" s="131">
        <v>57</v>
      </c>
      <c r="T101" s="129">
        <v>39764</v>
      </c>
      <c r="U101" s="129">
        <v>22318</v>
      </c>
      <c r="V101" s="131">
        <v>912</v>
      </c>
      <c r="W101" s="131">
        <v>23</v>
      </c>
      <c r="X101" s="129">
        <v>16261</v>
      </c>
      <c r="Y101" s="131">
        <v>148</v>
      </c>
      <c r="Z101" s="131">
        <v>102</v>
      </c>
      <c r="AA101" s="129">
        <v>93404.299114777183</v>
      </c>
      <c r="AB101" s="126">
        <v>0.40893773262247257</v>
      </c>
      <c r="AC101" s="126">
        <v>3.7219595614123328E-3</v>
      </c>
      <c r="AD101" s="366">
        <v>0.58477517352379038</v>
      </c>
      <c r="AE101" s="366">
        <v>0.41522482647620962</v>
      </c>
      <c r="AF101" s="129">
        <v>39764</v>
      </c>
      <c r="AG101" s="131">
        <v>201</v>
      </c>
      <c r="AH101" s="129">
        <v>33770</v>
      </c>
      <c r="AI101" s="131">
        <v>19</v>
      </c>
      <c r="AJ101" s="129">
        <v>4074</v>
      </c>
      <c r="AK101" s="131">
        <v>23</v>
      </c>
      <c r="AL101" s="129">
        <v>1603</v>
      </c>
      <c r="AM101" s="131">
        <v>74</v>
      </c>
      <c r="AN101" s="126">
        <v>0.95724776179458804</v>
      </c>
      <c r="AO101" s="126">
        <v>4.2752238205411963E-2</v>
      </c>
      <c r="AP101" s="129">
        <v>39764</v>
      </c>
      <c r="AQ101" s="129">
        <v>32543</v>
      </c>
      <c r="AR101" s="131">
        <v>272</v>
      </c>
      <c r="AS101" s="129">
        <v>5589</v>
      </c>
      <c r="AT101" s="126">
        <v>0.14055427019414546</v>
      </c>
      <c r="AU101" s="129">
        <v>1143</v>
      </c>
      <c r="AV101" s="131">
        <v>217</v>
      </c>
      <c r="AW101" s="126">
        <v>0.82524393924152495</v>
      </c>
      <c r="AX101" s="126">
        <v>2.8744593099285787E-2</v>
      </c>
      <c r="AY101" s="130">
        <v>0.22898853234081079</v>
      </c>
    </row>
    <row r="102" spans="1:51" x14ac:dyDescent="0.3">
      <c r="A102" s="19" t="s">
        <v>229</v>
      </c>
      <c r="B102" s="16" t="s">
        <v>248</v>
      </c>
      <c r="C102" s="124">
        <v>12457</v>
      </c>
      <c r="D102" s="365">
        <v>4.1857590109978329</v>
      </c>
      <c r="E102" s="131">
        <v>376</v>
      </c>
      <c r="F102" s="131">
        <v>252</v>
      </c>
      <c r="G102" s="131">
        <v>357</v>
      </c>
      <c r="H102" s="129">
        <v>4323</v>
      </c>
      <c r="I102" s="129">
        <v>6963</v>
      </c>
      <c r="J102" s="131">
        <v>128</v>
      </c>
      <c r="K102" s="131">
        <v>49</v>
      </c>
      <c r="L102" s="131">
        <v>9</v>
      </c>
      <c r="M102" s="129">
        <v>12457</v>
      </c>
      <c r="N102" s="129">
        <v>11465</v>
      </c>
      <c r="O102" s="131">
        <v>275</v>
      </c>
      <c r="P102" s="131">
        <v>83</v>
      </c>
      <c r="Q102" s="131">
        <v>551</v>
      </c>
      <c r="R102" s="131">
        <v>66</v>
      </c>
      <c r="S102" s="131">
        <v>17</v>
      </c>
      <c r="T102" s="129">
        <v>12457</v>
      </c>
      <c r="U102" s="129">
        <v>7819</v>
      </c>
      <c r="V102" s="131">
        <v>56</v>
      </c>
      <c r="W102" s="131">
        <v>1</v>
      </c>
      <c r="X102" s="129">
        <v>4322</v>
      </c>
      <c r="Y102" s="131">
        <v>247</v>
      </c>
      <c r="Z102" s="131">
        <v>12</v>
      </c>
      <c r="AA102" s="129">
        <v>31821.144737898372</v>
      </c>
      <c r="AB102" s="126">
        <v>0.34695352010917557</v>
      </c>
      <c r="AC102" s="126">
        <v>1.9828209039094484E-2</v>
      </c>
      <c r="AD102" s="366">
        <v>0.63225495705225976</v>
      </c>
      <c r="AE102" s="366">
        <v>0.36774504294774024</v>
      </c>
      <c r="AF102" s="129">
        <v>12457</v>
      </c>
      <c r="AG102" s="131">
        <v>68</v>
      </c>
      <c r="AH102" s="129">
        <v>10019</v>
      </c>
      <c r="AI102" s="131">
        <v>10</v>
      </c>
      <c r="AJ102" s="129">
        <v>1507</v>
      </c>
      <c r="AK102" s="131">
        <v>13</v>
      </c>
      <c r="AL102" s="131">
        <v>816</v>
      </c>
      <c r="AM102" s="131">
        <v>24</v>
      </c>
      <c r="AN102" s="126">
        <v>0.93152444408766155</v>
      </c>
      <c r="AO102" s="126">
        <v>6.8475555912338448E-2</v>
      </c>
      <c r="AP102" s="129">
        <v>12457</v>
      </c>
      <c r="AQ102" s="129">
        <v>8273</v>
      </c>
      <c r="AR102" s="131">
        <v>149</v>
      </c>
      <c r="AS102" s="129">
        <v>3280</v>
      </c>
      <c r="AT102" s="126">
        <v>0.26330577185518184</v>
      </c>
      <c r="AU102" s="131">
        <v>706</v>
      </c>
      <c r="AV102" s="131">
        <v>49</v>
      </c>
      <c r="AW102" s="126">
        <v>0.67608573492815283</v>
      </c>
      <c r="AX102" s="126">
        <v>5.6674961868828769E-2</v>
      </c>
      <c r="AY102" s="130">
        <v>0.21811029943003934</v>
      </c>
    </row>
    <row r="103" spans="1:51" x14ac:dyDescent="0.3">
      <c r="A103" s="19" t="s">
        <v>229</v>
      </c>
      <c r="B103" s="16" t="s">
        <v>250</v>
      </c>
      <c r="C103" s="124">
        <v>55605</v>
      </c>
      <c r="D103" s="365">
        <v>4.2448161136588434</v>
      </c>
      <c r="E103" s="131">
        <v>492</v>
      </c>
      <c r="F103" s="129">
        <v>1150</v>
      </c>
      <c r="G103" s="129">
        <v>1515</v>
      </c>
      <c r="H103" s="129">
        <v>16205</v>
      </c>
      <c r="I103" s="129">
        <v>34961</v>
      </c>
      <c r="J103" s="131">
        <v>881</v>
      </c>
      <c r="K103" s="131">
        <v>297</v>
      </c>
      <c r="L103" s="131">
        <v>104</v>
      </c>
      <c r="M103" s="129">
        <v>55605</v>
      </c>
      <c r="N103" s="129">
        <v>53934</v>
      </c>
      <c r="O103" s="131">
        <v>464</v>
      </c>
      <c r="P103" s="131">
        <v>508</v>
      </c>
      <c r="Q103" s="131">
        <v>626</v>
      </c>
      <c r="R103" s="131">
        <v>29</v>
      </c>
      <c r="S103" s="131">
        <v>44</v>
      </c>
      <c r="T103" s="129">
        <v>55605</v>
      </c>
      <c r="U103" s="129">
        <v>29638</v>
      </c>
      <c r="V103" s="129">
        <v>2601</v>
      </c>
      <c r="W103" s="131">
        <v>20</v>
      </c>
      <c r="X103" s="129">
        <v>22767</v>
      </c>
      <c r="Y103" s="131">
        <v>63</v>
      </c>
      <c r="Z103" s="131">
        <v>516</v>
      </c>
      <c r="AA103" s="129">
        <v>134658.19521625753</v>
      </c>
      <c r="AB103" s="126">
        <v>0.40944159697868898</v>
      </c>
      <c r="AC103" s="126">
        <v>1.132991637442676E-3</v>
      </c>
      <c r="AD103" s="366">
        <v>0.58014567035338549</v>
      </c>
      <c r="AE103" s="366">
        <v>0.41985432964661451</v>
      </c>
      <c r="AF103" s="129">
        <v>55605</v>
      </c>
      <c r="AG103" s="131">
        <v>738</v>
      </c>
      <c r="AH103" s="129">
        <v>48396</v>
      </c>
      <c r="AI103" s="131">
        <v>41</v>
      </c>
      <c r="AJ103" s="129">
        <v>3664</v>
      </c>
      <c r="AK103" s="131">
        <v>43</v>
      </c>
      <c r="AL103" s="129">
        <v>2383</v>
      </c>
      <c r="AM103" s="131">
        <v>340</v>
      </c>
      <c r="AN103" s="126">
        <v>0.950256271917993</v>
      </c>
      <c r="AO103" s="126">
        <v>4.9743728082006999E-2</v>
      </c>
      <c r="AP103" s="129">
        <v>55605</v>
      </c>
      <c r="AQ103" s="129">
        <v>48134</v>
      </c>
      <c r="AR103" s="131">
        <v>809</v>
      </c>
      <c r="AS103" s="129">
        <v>4311</v>
      </c>
      <c r="AT103" s="126">
        <v>7.752899919072026E-2</v>
      </c>
      <c r="AU103" s="129">
        <v>1836</v>
      </c>
      <c r="AV103" s="131">
        <v>515</v>
      </c>
      <c r="AW103" s="126">
        <v>0.88019063033899825</v>
      </c>
      <c r="AX103" s="126">
        <v>3.3018613434043699E-2</v>
      </c>
      <c r="AY103" s="130">
        <v>0.23479902886431075</v>
      </c>
    </row>
    <row r="104" spans="1:51" x14ac:dyDescent="0.3">
      <c r="A104" s="19" t="s">
        <v>229</v>
      </c>
      <c r="B104" s="16" t="s">
        <v>252</v>
      </c>
      <c r="C104" s="124">
        <v>10780</v>
      </c>
      <c r="D104" s="365">
        <v>4.4087198515769943</v>
      </c>
      <c r="E104" s="131">
        <v>277</v>
      </c>
      <c r="F104" s="131">
        <v>61</v>
      </c>
      <c r="G104" s="131">
        <v>149</v>
      </c>
      <c r="H104" s="129">
        <v>2555</v>
      </c>
      <c r="I104" s="129">
        <v>7342</v>
      </c>
      <c r="J104" s="131">
        <v>218</v>
      </c>
      <c r="K104" s="131">
        <v>136</v>
      </c>
      <c r="L104" s="131">
        <v>42</v>
      </c>
      <c r="M104" s="129">
        <v>10780</v>
      </c>
      <c r="N104" s="129">
        <v>10104</v>
      </c>
      <c r="O104" s="131">
        <v>91</v>
      </c>
      <c r="P104" s="131">
        <v>70</v>
      </c>
      <c r="Q104" s="131">
        <v>358</v>
      </c>
      <c r="R104" s="131">
        <v>110</v>
      </c>
      <c r="S104" s="131">
        <v>47</v>
      </c>
      <c r="T104" s="129">
        <v>10780</v>
      </c>
      <c r="U104" s="129">
        <v>9145</v>
      </c>
      <c r="V104" s="131">
        <v>232</v>
      </c>
      <c r="W104" s="131">
        <v>4</v>
      </c>
      <c r="X104" s="129">
        <v>1254</v>
      </c>
      <c r="Y104" s="131">
        <v>113</v>
      </c>
      <c r="Z104" s="131">
        <v>32</v>
      </c>
      <c r="AA104" s="129">
        <v>39619.129777365495</v>
      </c>
      <c r="AB104" s="126">
        <v>0.11632653061224489</v>
      </c>
      <c r="AC104" s="126">
        <v>1.0482374768089053E-2</v>
      </c>
      <c r="AD104" s="366">
        <v>0.8702226345083488</v>
      </c>
      <c r="AE104" s="366">
        <v>0.1297773654916512</v>
      </c>
      <c r="AF104" s="129">
        <v>10780</v>
      </c>
      <c r="AG104" s="131">
        <v>141</v>
      </c>
      <c r="AH104" s="129">
        <v>8446</v>
      </c>
      <c r="AI104" s="131">
        <v>5</v>
      </c>
      <c r="AJ104" s="129">
        <v>1788</v>
      </c>
      <c r="AK104" s="131">
        <v>7</v>
      </c>
      <c r="AL104" s="131">
        <v>368</v>
      </c>
      <c r="AM104" s="131">
        <v>25</v>
      </c>
      <c r="AN104" s="126">
        <v>0.96289424860853434</v>
      </c>
      <c r="AO104" s="126">
        <v>3.7105751391465658E-2</v>
      </c>
      <c r="AP104" s="129">
        <v>10780</v>
      </c>
      <c r="AQ104" s="129">
        <v>6232</v>
      </c>
      <c r="AR104" s="131">
        <v>30</v>
      </c>
      <c r="AS104" s="129">
        <v>4091</v>
      </c>
      <c r="AT104" s="126">
        <v>0.37949907235621522</v>
      </c>
      <c r="AU104" s="131">
        <v>381</v>
      </c>
      <c r="AV104" s="131">
        <v>46</v>
      </c>
      <c r="AW104" s="126">
        <v>0.58089053803339519</v>
      </c>
      <c r="AX104" s="126">
        <v>3.5343228200371057E-2</v>
      </c>
      <c r="AY104" s="130">
        <v>8.3441558441558428E-2</v>
      </c>
    </row>
    <row r="105" spans="1:51" x14ac:dyDescent="0.3">
      <c r="A105" s="19" t="s">
        <v>229</v>
      </c>
      <c r="B105" s="16" t="s">
        <v>256</v>
      </c>
      <c r="C105" s="124">
        <v>25972</v>
      </c>
      <c r="D105" s="365">
        <v>4.0176728784845217</v>
      </c>
      <c r="E105" s="131">
        <v>556</v>
      </c>
      <c r="F105" s="131">
        <v>677</v>
      </c>
      <c r="G105" s="129">
        <v>1320</v>
      </c>
      <c r="H105" s="129">
        <v>14298</v>
      </c>
      <c r="I105" s="129">
        <v>8516</v>
      </c>
      <c r="J105" s="131">
        <v>297</v>
      </c>
      <c r="K105" s="131">
        <v>169</v>
      </c>
      <c r="L105" s="131">
        <v>139</v>
      </c>
      <c r="M105" s="129">
        <v>25972</v>
      </c>
      <c r="N105" s="129">
        <v>23735</v>
      </c>
      <c r="O105" s="131">
        <v>337</v>
      </c>
      <c r="P105" s="131">
        <v>610</v>
      </c>
      <c r="Q105" s="129">
        <v>1162</v>
      </c>
      <c r="R105" s="131">
        <v>31</v>
      </c>
      <c r="S105" s="131">
        <v>97</v>
      </c>
      <c r="T105" s="129">
        <v>25972</v>
      </c>
      <c r="U105" s="129">
        <v>8148</v>
      </c>
      <c r="V105" s="131">
        <v>398</v>
      </c>
      <c r="W105" s="131">
        <v>12</v>
      </c>
      <c r="X105" s="129">
        <v>16814</v>
      </c>
      <c r="Y105" s="131">
        <v>573</v>
      </c>
      <c r="Z105" s="131">
        <v>27</v>
      </c>
      <c r="AA105" s="129">
        <v>32776.338364392424</v>
      </c>
      <c r="AB105" s="126">
        <v>0.64738949638071774</v>
      </c>
      <c r="AC105" s="126">
        <v>2.2062220853226552E-2</v>
      </c>
      <c r="AD105" s="366">
        <v>0.32950870167873092</v>
      </c>
      <c r="AE105" s="366">
        <v>0.67049129832126908</v>
      </c>
      <c r="AF105" s="129">
        <v>25972</v>
      </c>
      <c r="AG105" s="129">
        <v>1303</v>
      </c>
      <c r="AH105" s="129">
        <v>10705</v>
      </c>
      <c r="AI105" s="131">
        <v>49</v>
      </c>
      <c r="AJ105" s="129">
        <v>11423</v>
      </c>
      <c r="AK105" s="131">
        <v>61</v>
      </c>
      <c r="AL105" s="129">
        <v>2002</v>
      </c>
      <c r="AM105" s="131">
        <v>429</v>
      </c>
      <c r="AN105" s="126">
        <v>0.90405051594024333</v>
      </c>
      <c r="AO105" s="126">
        <v>9.5949484059756673E-2</v>
      </c>
      <c r="AP105" s="129">
        <v>25972</v>
      </c>
      <c r="AQ105" s="129">
        <v>9666</v>
      </c>
      <c r="AR105" s="131">
        <v>464</v>
      </c>
      <c r="AS105" s="129">
        <v>13788</v>
      </c>
      <c r="AT105" s="126">
        <v>0.53087940859387028</v>
      </c>
      <c r="AU105" s="129">
        <v>1825</v>
      </c>
      <c r="AV105" s="131">
        <v>229</v>
      </c>
      <c r="AW105" s="126">
        <v>0.39003542276297554</v>
      </c>
      <c r="AX105" s="126">
        <v>7.0267980902510394E-2</v>
      </c>
      <c r="AY105" s="130">
        <v>0.38322039119051288</v>
      </c>
    </row>
    <row r="106" spans="1:51" x14ac:dyDescent="0.3">
      <c r="A106" s="19" t="s">
        <v>229</v>
      </c>
      <c r="B106" s="16" t="s">
        <v>257</v>
      </c>
      <c r="C106" s="124">
        <v>31622</v>
      </c>
      <c r="D106" s="365">
        <v>4.6196319018404912</v>
      </c>
      <c r="E106" s="129">
        <v>1799</v>
      </c>
      <c r="F106" s="129">
        <v>1105</v>
      </c>
      <c r="G106" s="129">
        <v>1002</v>
      </c>
      <c r="H106" s="129">
        <v>11477</v>
      </c>
      <c r="I106" s="129">
        <v>15464</v>
      </c>
      <c r="J106" s="131">
        <v>531</v>
      </c>
      <c r="K106" s="131">
        <v>207</v>
      </c>
      <c r="L106" s="131">
        <v>37</v>
      </c>
      <c r="M106" s="129">
        <v>31622</v>
      </c>
      <c r="N106" s="129">
        <v>27377</v>
      </c>
      <c r="O106" s="131">
        <v>740</v>
      </c>
      <c r="P106" s="131">
        <v>613</v>
      </c>
      <c r="Q106" s="129">
        <v>2526</v>
      </c>
      <c r="R106" s="131">
        <v>81</v>
      </c>
      <c r="S106" s="131">
        <v>285</v>
      </c>
      <c r="T106" s="129">
        <v>31622</v>
      </c>
      <c r="U106" s="129">
        <v>13219</v>
      </c>
      <c r="V106" s="131">
        <v>791</v>
      </c>
      <c r="W106" s="131">
        <v>24</v>
      </c>
      <c r="X106" s="129">
        <v>16490</v>
      </c>
      <c r="Y106" s="131">
        <v>995</v>
      </c>
      <c r="Z106" s="131">
        <v>103</v>
      </c>
      <c r="AA106" s="129">
        <v>54701.558092467269</v>
      </c>
      <c r="AB106" s="126">
        <v>0.5214723926380368</v>
      </c>
      <c r="AC106" s="126">
        <v>3.1465435456327871E-2</v>
      </c>
      <c r="AD106" s="366">
        <v>0.44380494592372399</v>
      </c>
      <c r="AE106" s="366">
        <v>0.55619505407627601</v>
      </c>
      <c r="AF106" s="129">
        <v>31622</v>
      </c>
      <c r="AG106" s="131">
        <v>985</v>
      </c>
      <c r="AH106" s="129">
        <v>19942</v>
      </c>
      <c r="AI106" s="131">
        <v>23</v>
      </c>
      <c r="AJ106" s="129">
        <v>7103</v>
      </c>
      <c r="AK106" s="131">
        <v>49</v>
      </c>
      <c r="AL106" s="129">
        <v>3392</v>
      </c>
      <c r="AM106" s="131">
        <v>128</v>
      </c>
      <c r="AN106" s="126">
        <v>0.88713553854911142</v>
      </c>
      <c r="AO106" s="126">
        <v>0.11286446145088858</v>
      </c>
      <c r="AP106" s="129">
        <v>31622</v>
      </c>
      <c r="AQ106" s="129">
        <v>18037</v>
      </c>
      <c r="AR106" s="131">
        <v>214</v>
      </c>
      <c r="AS106" s="129">
        <v>9967</v>
      </c>
      <c r="AT106" s="126">
        <v>0.31519195496806018</v>
      </c>
      <c r="AU106" s="129">
        <v>3210</v>
      </c>
      <c r="AV106" s="131">
        <v>194</v>
      </c>
      <c r="AW106" s="126">
        <v>0.57716146986275374</v>
      </c>
      <c r="AX106" s="126">
        <v>0.10151160584403264</v>
      </c>
      <c r="AY106" s="130">
        <v>0.33452975776358229</v>
      </c>
    </row>
    <row r="107" spans="1:51" x14ac:dyDescent="0.3">
      <c r="A107" s="19" t="s">
        <v>229</v>
      </c>
      <c r="B107" s="16" t="s">
        <v>259</v>
      </c>
      <c r="C107" s="124">
        <v>16809</v>
      </c>
      <c r="D107" s="365">
        <v>3.5312630138616217</v>
      </c>
      <c r="E107" s="131">
        <v>24</v>
      </c>
      <c r="F107" s="131">
        <v>221</v>
      </c>
      <c r="G107" s="131">
        <v>418</v>
      </c>
      <c r="H107" s="129">
        <v>9287</v>
      </c>
      <c r="I107" s="129">
        <v>6632</v>
      </c>
      <c r="J107" s="131">
        <v>133</v>
      </c>
      <c r="K107" s="131">
        <v>71</v>
      </c>
      <c r="L107" s="131">
        <v>23</v>
      </c>
      <c r="M107" s="129">
        <v>16809</v>
      </c>
      <c r="N107" s="129">
        <v>16177</v>
      </c>
      <c r="O107" s="131">
        <v>199</v>
      </c>
      <c r="P107" s="131">
        <v>258</v>
      </c>
      <c r="Q107" s="131">
        <v>127</v>
      </c>
      <c r="R107" s="131">
        <v>25</v>
      </c>
      <c r="S107" s="131">
        <v>23</v>
      </c>
      <c r="T107" s="129">
        <v>16809</v>
      </c>
      <c r="U107" s="129">
        <v>7581</v>
      </c>
      <c r="V107" s="131">
        <v>457</v>
      </c>
      <c r="W107" s="131">
        <v>9</v>
      </c>
      <c r="X107" s="129">
        <v>8751</v>
      </c>
      <c r="Y107" s="131">
        <v>4</v>
      </c>
      <c r="Z107" s="131">
        <v>7</v>
      </c>
      <c r="AA107" s="129">
        <v>27923.310964364329</v>
      </c>
      <c r="AB107" s="126">
        <v>0.52061395680885236</v>
      </c>
      <c r="AC107" s="126">
        <v>2.3796775536914747E-4</v>
      </c>
      <c r="AD107" s="366">
        <v>0.47873163186388246</v>
      </c>
      <c r="AE107" s="366">
        <v>0.52126836813611754</v>
      </c>
      <c r="AF107" s="129">
        <v>16809</v>
      </c>
      <c r="AG107" s="131">
        <v>64</v>
      </c>
      <c r="AH107" s="129">
        <v>8076</v>
      </c>
      <c r="AI107" s="131">
        <v>12</v>
      </c>
      <c r="AJ107" s="129">
        <v>8080</v>
      </c>
      <c r="AK107" s="131">
        <v>10</v>
      </c>
      <c r="AL107" s="131">
        <v>560</v>
      </c>
      <c r="AM107" s="131">
        <v>7</v>
      </c>
      <c r="AN107" s="126">
        <v>0.96567315128800046</v>
      </c>
      <c r="AO107" s="126">
        <v>3.4326848711999536E-2</v>
      </c>
      <c r="AP107" s="129">
        <v>16809</v>
      </c>
      <c r="AQ107" s="129">
        <v>9083</v>
      </c>
      <c r="AR107" s="131">
        <v>90</v>
      </c>
      <c r="AS107" s="129">
        <v>7156</v>
      </c>
      <c r="AT107" s="126">
        <v>0.42572431435540486</v>
      </c>
      <c r="AU107" s="131">
        <v>426</v>
      </c>
      <c r="AV107" s="131">
        <v>54</v>
      </c>
      <c r="AW107" s="126">
        <v>0.54571955500029745</v>
      </c>
      <c r="AX107" s="126">
        <v>2.5343565946814205E-2</v>
      </c>
      <c r="AY107" s="130">
        <v>0.27779760842405854</v>
      </c>
    </row>
    <row r="108" spans="1:51" x14ac:dyDescent="0.3">
      <c r="A108" s="19" t="s">
        <v>229</v>
      </c>
      <c r="B108" s="16" t="s">
        <v>261</v>
      </c>
      <c r="C108" s="124">
        <v>19143</v>
      </c>
      <c r="D108" s="365">
        <v>3.928067700987306</v>
      </c>
      <c r="E108" s="131">
        <v>13</v>
      </c>
      <c r="F108" s="131">
        <v>218</v>
      </c>
      <c r="G108" s="131">
        <v>604</v>
      </c>
      <c r="H108" s="129">
        <v>9820</v>
      </c>
      <c r="I108" s="129">
        <v>7823</v>
      </c>
      <c r="J108" s="131">
        <v>388</v>
      </c>
      <c r="K108" s="131">
        <v>239</v>
      </c>
      <c r="L108" s="131">
        <v>38</v>
      </c>
      <c r="M108" s="129">
        <v>19143</v>
      </c>
      <c r="N108" s="129">
        <v>18490</v>
      </c>
      <c r="O108" s="131">
        <v>223</v>
      </c>
      <c r="P108" s="131">
        <v>309</v>
      </c>
      <c r="Q108" s="131">
        <v>81</v>
      </c>
      <c r="R108" s="131">
        <v>5</v>
      </c>
      <c r="S108" s="131">
        <v>35</v>
      </c>
      <c r="T108" s="129">
        <v>19143</v>
      </c>
      <c r="U108" s="129">
        <v>7971</v>
      </c>
      <c r="V108" s="131">
        <v>547</v>
      </c>
      <c r="W108" s="131">
        <v>8</v>
      </c>
      <c r="X108" s="129">
        <v>10573</v>
      </c>
      <c r="Y108" s="131">
        <v>5</v>
      </c>
      <c r="Z108" s="131">
        <v>39</v>
      </c>
      <c r="AA108" s="129">
        <v>32826.092879903881</v>
      </c>
      <c r="AB108" s="126">
        <v>0.55231677375541977</v>
      </c>
      <c r="AC108" s="126">
        <v>2.6119208065611448E-4</v>
      </c>
      <c r="AD108" s="366">
        <v>0.44538473593480643</v>
      </c>
      <c r="AE108" s="366">
        <v>0.55461526406519357</v>
      </c>
      <c r="AF108" s="129">
        <v>19143</v>
      </c>
      <c r="AG108" s="129">
        <v>3472</v>
      </c>
      <c r="AH108" s="129">
        <v>9259</v>
      </c>
      <c r="AI108" s="131">
        <v>12</v>
      </c>
      <c r="AJ108" s="129">
        <v>5743</v>
      </c>
      <c r="AK108" s="131">
        <v>12</v>
      </c>
      <c r="AL108" s="131">
        <v>608</v>
      </c>
      <c r="AM108" s="131">
        <v>37</v>
      </c>
      <c r="AN108" s="126">
        <v>0.96567936060178661</v>
      </c>
      <c r="AO108" s="126">
        <v>3.4320639398213393E-2</v>
      </c>
      <c r="AP108" s="129">
        <v>19143</v>
      </c>
      <c r="AQ108" s="129">
        <v>10810</v>
      </c>
      <c r="AR108" s="131">
        <v>139</v>
      </c>
      <c r="AS108" s="129">
        <v>7822</v>
      </c>
      <c r="AT108" s="126">
        <v>0.40860889097842551</v>
      </c>
      <c r="AU108" s="131">
        <v>237</v>
      </c>
      <c r="AV108" s="131">
        <v>135</v>
      </c>
      <c r="AW108" s="126">
        <v>0.57195841822075955</v>
      </c>
      <c r="AX108" s="126">
        <v>1.2380504623099827E-2</v>
      </c>
      <c r="AY108" s="130">
        <v>0.29446795173170348</v>
      </c>
    </row>
    <row r="109" spans="1:51" x14ac:dyDescent="0.3">
      <c r="A109" s="19" t="s">
        <v>229</v>
      </c>
      <c r="B109" s="16" t="s">
        <v>263</v>
      </c>
      <c r="C109" s="124">
        <v>57609</v>
      </c>
      <c r="D109" s="365">
        <v>4.0830772969501297</v>
      </c>
      <c r="E109" s="129">
        <v>1210</v>
      </c>
      <c r="F109" s="129">
        <v>2248</v>
      </c>
      <c r="G109" s="129">
        <v>2714</v>
      </c>
      <c r="H109" s="129">
        <v>26593</v>
      </c>
      <c r="I109" s="129">
        <v>22373</v>
      </c>
      <c r="J109" s="129">
        <v>1592</v>
      </c>
      <c r="K109" s="131">
        <v>605</v>
      </c>
      <c r="L109" s="131">
        <v>274</v>
      </c>
      <c r="M109" s="129">
        <v>57609</v>
      </c>
      <c r="N109" s="129">
        <v>52394</v>
      </c>
      <c r="O109" s="129">
        <v>1786</v>
      </c>
      <c r="P109" s="129">
        <v>1633</v>
      </c>
      <c r="Q109" s="129">
        <v>1375</v>
      </c>
      <c r="R109" s="131">
        <v>248</v>
      </c>
      <c r="S109" s="131">
        <v>173</v>
      </c>
      <c r="T109" s="129">
        <v>57609</v>
      </c>
      <c r="U109" s="129">
        <v>22806</v>
      </c>
      <c r="V109" s="129">
        <v>1550</v>
      </c>
      <c r="W109" s="131">
        <v>70</v>
      </c>
      <c r="X109" s="129">
        <v>32642</v>
      </c>
      <c r="Y109" s="131">
        <v>475</v>
      </c>
      <c r="Z109" s="131">
        <v>66</v>
      </c>
      <c r="AA109" s="129">
        <v>97377.494072106783</v>
      </c>
      <c r="AB109" s="126">
        <v>0.5666128556301967</v>
      </c>
      <c r="AC109" s="126">
        <v>8.2452394591122913E-3</v>
      </c>
      <c r="AD109" s="366">
        <v>0.42399625058584595</v>
      </c>
      <c r="AE109" s="366">
        <v>0.57600374941415411</v>
      </c>
      <c r="AF109" s="129">
        <v>57609</v>
      </c>
      <c r="AG109" s="129">
        <v>5872</v>
      </c>
      <c r="AH109" s="129">
        <v>26972</v>
      </c>
      <c r="AI109" s="131">
        <v>40</v>
      </c>
      <c r="AJ109" s="129">
        <v>19211</v>
      </c>
      <c r="AK109" s="131">
        <v>73</v>
      </c>
      <c r="AL109" s="129">
        <v>5157</v>
      </c>
      <c r="AM109" s="131">
        <v>284</v>
      </c>
      <c r="AN109" s="126">
        <v>0.90428578867885223</v>
      </c>
      <c r="AO109" s="126">
        <v>9.5714211321147769E-2</v>
      </c>
      <c r="AP109" s="129">
        <v>57609</v>
      </c>
      <c r="AQ109" s="129">
        <v>17919</v>
      </c>
      <c r="AR109" s="131">
        <v>692</v>
      </c>
      <c r="AS109" s="129">
        <v>34265</v>
      </c>
      <c r="AT109" s="126">
        <v>0.59478553698206882</v>
      </c>
      <c r="AU109" s="129">
        <v>4200</v>
      </c>
      <c r="AV109" s="131">
        <v>533</v>
      </c>
      <c r="AW109" s="126">
        <v>0.32305716120745021</v>
      </c>
      <c r="AX109" s="126">
        <v>7.290527521741394E-2</v>
      </c>
      <c r="AY109" s="130">
        <v>0.33585898036765094</v>
      </c>
    </row>
    <row r="110" spans="1:51" x14ac:dyDescent="0.3">
      <c r="A110" s="19" t="s">
        <v>229</v>
      </c>
      <c r="B110" s="16" t="s">
        <v>265</v>
      </c>
      <c r="C110" s="124">
        <v>28684</v>
      </c>
      <c r="D110" s="365">
        <v>4.1083530888300102</v>
      </c>
      <c r="E110" s="131">
        <v>399</v>
      </c>
      <c r="F110" s="131">
        <v>490</v>
      </c>
      <c r="G110" s="129">
        <v>1245</v>
      </c>
      <c r="H110" s="129">
        <v>13752</v>
      </c>
      <c r="I110" s="129">
        <v>12369</v>
      </c>
      <c r="J110" s="131">
        <v>304</v>
      </c>
      <c r="K110" s="131">
        <v>89</v>
      </c>
      <c r="L110" s="131">
        <v>36</v>
      </c>
      <c r="M110" s="129">
        <v>28684</v>
      </c>
      <c r="N110" s="129">
        <v>27017</v>
      </c>
      <c r="O110" s="131">
        <v>338</v>
      </c>
      <c r="P110" s="131">
        <v>428</v>
      </c>
      <c r="Q110" s="131">
        <v>739</v>
      </c>
      <c r="R110" s="131">
        <v>139</v>
      </c>
      <c r="S110" s="131">
        <v>23</v>
      </c>
      <c r="T110" s="129">
        <v>28684</v>
      </c>
      <c r="U110" s="129">
        <v>14493</v>
      </c>
      <c r="V110" s="131">
        <v>978</v>
      </c>
      <c r="W110" s="131">
        <v>11</v>
      </c>
      <c r="X110" s="129">
        <v>12720</v>
      </c>
      <c r="Y110" s="131">
        <v>448</v>
      </c>
      <c r="Z110" s="131">
        <v>34</v>
      </c>
      <c r="AA110" s="129">
        <v>62092.732289778272</v>
      </c>
      <c r="AB110" s="126">
        <v>0.44345279598382376</v>
      </c>
      <c r="AC110" s="126">
        <v>1.5618463254776182E-2</v>
      </c>
      <c r="AD110" s="366">
        <v>0.53974341096081435</v>
      </c>
      <c r="AE110" s="366">
        <v>0.46025658903918565</v>
      </c>
      <c r="AF110" s="129">
        <v>28684</v>
      </c>
      <c r="AG110" s="129">
        <v>1063</v>
      </c>
      <c r="AH110" s="129">
        <v>18417</v>
      </c>
      <c r="AI110" s="131">
        <v>11</v>
      </c>
      <c r="AJ110" s="129">
        <v>7577</v>
      </c>
      <c r="AK110" s="131">
        <v>17</v>
      </c>
      <c r="AL110" s="129">
        <v>1552</v>
      </c>
      <c r="AM110" s="131">
        <v>47</v>
      </c>
      <c r="AN110" s="126">
        <v>0.94366197183098588</v>
      </c>
      <c r="AO110" s="126">
        <v>5.633802816901412E-2</v>
      </c>
      <c r="AP110" s="129">
        <v>28684</v>
      </c>
      <c r="AQ110" s="129">
        <v>12463</v>
      </c>
      <c r="AR110" s="131">
        <v>136</v>
      </c>
      <c r="AS110" s="129">
        <v>14515</v>
      </c>
      <c r="AT110" s="126">
        <v>0.50603123692650953</v>
      </c>
      <c r="AU110" s="129">
        <v>1387</v>
      </c>
      <c r="AV110" s="131">
        <v>183</v>
      </c>
      <c r="AW110" s="126">
        <v>0.43923441639938643</v>
      </c>
      <c r="AX110" s="126">
        <v>4.8354483335657512E-2</v>
      </c>
      <c r="AY110" s="130">
        <v>0.25829730860409988</v>
      </c>
    </row>
    <row r="111" spans="1:51" x14ac:dyDescent="0.3">
      <c r="A111" s="19" t="s">
        <v>229</v>
      </c>
      <c r="B111" s="16" t="s">
        <v>269</v>
      </c>
      <c r="C111" s="124">
        <v>66340</v>
      </c>
      <c r="D111" s="365">
        <v>4.3735152246005429</v>
      </c>
      <c r="E111" s="129">
        <v>2518</v>
      </c>
      <c r="F111" s="129">
        <v>3003</v>
      </c>
      <c r="G111" s="129">
        <v>4477</v>
      </c>
      <c r="H111" s="129">
        <v>16231</v>
      </c>
      <c r="I111" s="129">
        <v>38490</v>
      </c>
      <c r="J111" s="129">
        <v>1107</v>
      </c>
      <c r="K111" s="131">
        <v>266</v>
      </c>
      <c r="L111" s="131">
        <v>248</v>
      </c>
      <c r="M111" s="129">
        <v>66340</v>
      </c>
      <c r="N111" s="129">
        <v>55811</v>
      </c>
      <c r="O111" s="129">
        <v>3263</v>
      </c>
      <c r="P111" s="129">
        <v>2539</v>
      </c>
      <c r="Q111" s="129">
        <v>4063</v>
      </c>
      <c r="R111" s="131">
        <v>156</v>
      </c>
      <c r="S111" s="131">
        <v>508</v>
      </c>
      <c r="T111" s="129">
        <v>66340</v>
      </c>
      <c r="U111" s="129">
        <v>9062</v>
      </c>
      <c r="V111" s="129">
        <v>12602</v>
      </c>
      <c r="W111" s="131">
        <v>76</v>
      </c>
      <c r="X111" s="129">
        <v>40401</v>
      </c>
      <c r="Y111" s="129">
        <v>2349</v>
      </c>
      <c r="Z111" s="129">
        <v>1850</v>
      </c>
      <c r="AA111" s="129">
        <v>91749.358577027437</v>
      </c>
      <c r="AB111" s="126">
        <v>0.60899909556828458</v>
      </c>
      <c r="AC111" s="126">
        <v>3.5408501658124814E-2</v>
      </c>
      <c r="AD111" s="366">
        <v>0.32770575821525477</v>
      </c>
      <c r="AE111" s="366">
        <v>0.67229424178474528</v>
      </c>
      <c r="AF111" s="129">
        <v>66340</v>
      </c>
      <c r="AG111" s="129">
        <v>1134</v>
      </c>
      <c r="AH111" s="129">
        <v>53089</v>
      </c>
      <c r="AI111" s="131">
        <v>44</v>
      </c>
      <c r="AJ111" s="129">
        <v>1936</v>
      </c>
      <c r="AK111" s="131">
        <v>130</v>
      </c>
      <c r="AL111" s="129">
        <v>9450</v>
      </c>
      <c r="AM111" s="131">
        <v>557</v>
      </c>
      <c r="AN111" s="126">
        <v>0.84719626168224305</v>
      </c>
      <c r="AO111" s="126">
        <v>0.15280373831775695</v>
      </c>
      <c r="AP111" s="129">
        <v>66340</v>
      </c>
      <c r="AQ111" s="129">
        <v>23423</v>
      </c>
      <c r="AR111" s="129">
        <v>24244</v>
      </c>
      <c r="AS111" s="129">
        <v>4955</v>
      </c>
      <c r="AT111" s="126">
        <v>7.4690985830569795E-2</v>
      </c>
      <c r="AU111" s="129">
        <v>12916</v>
      </c>
      <c r="AV111" s="131">
        <v>802</v>
      </c>
      <c r="AW111" s="126">
        <v>0.71852577630388903</v>
      </c>
      <c r="AX111" s="126">
        <v>0.19469400060295447</v>
      </c>
      <c r="AY111" s="130">
        <v>0.41254899005125112</v>
      </c>
    </row>
    <row r="112" spans="1:51" x14ac:dyDescent="0.3">
      <c r="A112" s="19" t="s">
        <v>229</v>
      </c>
      <c r="B112" s="16" t="s">
        <v>270</v>
      </c>
      <c r="C112" s="124">
        <v>47332</v>
      </c>
      <c r="D112" s="365">
        <v>4.5498183047409784</v>
      </c>
      <c r="E112" s="131">
        <v>308</v>
      </c>
      <c r="F112" s="129">
        <v>1554</v>
      </c>
      <c r="G112" s="129">
        <v>1750</v>
      </c>
      <c r="H112" s="129">
        <v>12124</v>
      </c>
      <c r="I112" s="129">
        <v>28359</v>
      </c>
      <c r="J112" s="129">
        <v>2704</v>
      </c>
      <c r="K112" s="131">
        <v>364</v>
      </c>
      <c r="L112" s="131">
        <v>169</v>
      </c>
      <c r="M112" s="129">
        <v>47332</v>
      </c>
      <c r="N112" s="129">
        <v>45276</v>
      </c>
      <c r="O112" s="131">
        <v>494</v>
      </c>
      <c r="P112" s="129">
        <v>1025</v>
      </c>
      <c r="Q112" s="131">
        <v>468</v>
      </c>
      <c r="R112" s="131">
        <v>18</v>
      </c>
      <c r="S112" s="131">
        <v>51</v>
      </c>
      <c r="T112" s="129">
        <v>47332</v>
      </c>
      <c r="U112" s="129">
        <v>5692</v>
      </c>
      <c r="V112" s="129">
        <v>9242</v>
      </c>
      <c r="W112" s="131">
        <v>61</v>
      </c>
      <c r="X112" s="129">
        <v>29980</v>
      </c>
      <c r="Y112" s="131">
        <v>185</v>
      </c>
      <c r="Z112" s="129">
        <v>2172</v>
      </c>
      <c r="AA112" s="129">
        <v>66784.310360855234</v>
      </c>
      <c r="AB112" s="126">
        <v>0.63339812389081385</v>
      </c>
      <c r="AC112" s="126">
        <v>3.9085608045297052E-3</v>
      </c>
      <c r="AD112" s="366">
        <v>0.31680469872390771</v>
      </c>
      <c r="AE112" s="366">
        <v>0.68319530127609229</v>
      </c>
      <c r="AF112" s="129">
        <v>47332</v>
      </c>
      <c r="AG112" s="129">
        <v>1874</v>
      </c>
      <c r="AH112" s="129">
        <v>35740</v>
      </c>
      <c r="AI112" s="131">
        <v>48</v>
      </c>
      <c r="AJ112" s="129">
        <v>5210</v>
      </c>
      <c r="AK112" s="131">
        <v>55</v>
      </c>
      <c r="AL112" s="129">
        <v>3448</v>
      </c>
      <c r="AM112" s="131">
        <v>957</v>
      </c>
      <c r="AN112" s="126">
        <v>0.90577199357728388</v>
      </c>
      <c r="AO112" s="126">
        <v>9.4228006422716115E-2</v>
      </c>
      <c r="AP112" s="129">
        <v>47332</v>
      </c>
      <c r="AQ112" s="129">
        <v>17107</v>
      </c>
      <c r="AR112" s="129">
        <v>16863</v>
      </c>
      <c r="AS112" s="129">
        <v>8289</v>
      </c>
      <c r="AT112" s="126">
        <v>0.17512465139863095</v>
      </c>
      <c r="AU112" s="129">
        <v>4207</v>
      </c>
      <c r="AV112" s="131">
        <v>866</v>
      </c>
      <c r="AW112" s="126">
        <v>0.7176962731344545</v>
      </c>
      <c r="AX112" s="126">
        <v>8.8882785430575512E-2</v>
      </c>
      <c r="AY112" s="130">
        <v>0.3887116538494042</v>
      </c>
    </row>
    <row r="113" spans="1:51" x14ac:dyDescent="0.3">
      <c r="A113" s="19" t="s">
        <v>229</v>
      </c>
      <c r="B113" s="16" t="s">
        <v>272</v>
      </c>
      <c r="C113" s="124">
        <v>53641</v>
      </c>
      <c r="D113" s="365">
        <v>4.2089260080908257</v>
      </c>
      <c r="E113" s="131">
        <v>107</v>
      </c>
      <c r="F113" s="129">
        <v>2596</v>
      </c>
      <c r="G113" s="129">
        <v>6341</v>
      </c>
      <c r="H113" s="129">
        <v>12063</v>
      </c>
      <c r="I113" s="129">
        <v>27773</v>
      </c>
      <c r="J113" s="129">
        <v>3429</v>
      </c>
      <c r="K113" s="131">
        <v>565</v>
      </c>
      <c r="L113" s="131">
        <v>767</v>
      </c>
      <c r="M113" s="129">
        <v>53641</v>
      </c>
      <c r="N113" s="129">
        <v>50933</v>
      </c>
      <c r="O113" s="131">
        <v>744</v>
      </c>
      <c r="P113" s="129">
        <v>1297</v>
      </c>
      <c r="Q113" s="131">
        <v>326</v>
      </c>
      <c r="R113" s="131">
        <v>20</v>
      </c>
      <c r="S113" s="131">
        <v>321</v>
      </c>
      <c r="T113" s="129">
        <v>53641</v>
      </c>
      <c r="U113" s="129">
        <v>8093</v>
      </c>
      <c r="V113" s="129">
        <v>8542</v>
      </c>
      <c r="W113" s="131">
        <v>43</v>
      </c>
      <c r="X113" s="129">
        <v>32843</v>
      </c>
      <c r="Y113" s="131">
        <v>148</v>
      </c>
      <c r="Z113" s="129">
        <v>3972</v>
      </c>
      <c r="AA113" s="129">
        <v>68679.498983986137</v>
      </c>
      <c r="AB113" s="126">
        <v>0.61227419324770227</v>
      </c>
      <c r="AC113" s="126">
        <v>2.7590835368468151E-3</v>
      </c>
      <c r="AD113" s="366">
        <v>0.31091888667250794</v>
      </c>
      <c r="AE113" s="366">
        <v>0.68908111332749211</v>
      </c>
      <c r="AF113" s="129">
        <v>53641</v>
      </c>
      <c r="AG113" s="129">
        <v>2787</v>
      </c>
      <c r="AH113" s="129">
        <v>36431</v>
      </c>
      <c r="AI113" s="131">
        <v>41</v>
      </c>
      <c r="AJ113" s="129">
        <v>3390</v>
      </c>
      <c r="AK113" s="131">
        <v>87</v>
      </c>
      <c r="AL113" s="129">
        <v>8563</v>
      </c>
      <c r="AM113" s="129">
        <v>2342</v>
      </c>
      <c r="AN113" s="126">
        <v>0.7950821200201339</v>
      </c>
      <c r="AO113" s="126">
        <v>0.2049178799798661</v>
      </c>
      <c r="AP113" s="129">
        <v>53641</v>
      </c>
      <c r="AQ113" s="129">
        <v>16655</v>
      </c>
      <c r="AR113" s="129">
        <v>15850</v>
      </c>
      <c r="AS113" s="129">
        <v>13200</v>
      </c>
      <c r="AT113" s="126">
        <v>0.24608042355660781</v>
      </c>
      <c r="AU113" s="129">
        <v>6600</v>
      </c>
      <c r="AV113" s="129">
        <v>1336</v>
      </c>
      <c r="AW113" s="126">
        <v>0.60597304300814681</v>
      </c>
      <c r="AX113" s="126">
        <v>0.1230402117783039</v>
      </c>
      <c r="AY113" s="130">
        <v>0.44699949665367911</v>
      </c>
    </row>
    <row r="114" spans="1:51" x14ac:dyDescent="0.3">
      <c r="A114" s="19" t="s">
        <v>229</v>
      </c>
      <c r="B114" s="16" t="s">
        <v>274</v>
      </c>
      <c r="C114" s="124">
        <v>38965</v>
      </c>
      <c r="D114" s="365">
        <v>4.4017451559091496</v>
      </c>
      <c r="E114" s="131">
        <v>157</v>
      </c>
      <c r="F114" s="131">
        <v>589</v>
      </c>
      <c r="G114" s="129">
        <v>1191</v>
      </c>
      <c r="H114" s="129">
        <v>15813</v>
      </c>
      <c r="I114" s="129">
        <v>20104</v>
      </c>
      <c r="J114" s="131">
        <v>800</v>
      </c>
      <c r="K114" s="131">
        <v>196</v>
      </c>
      <c r="L114" s="131">
        <v>115</v>
      </c>
      <c r="M114" s="129">
        <v>38965</v>
      </c>
      <c r="N114" s="129">
        <v>37464</v>
      </c>
      <c r="O114" s="131">
        <v>382</v>
      </c>
      <c r="P114" s="131">
        <v>496</v>
      </c>
      <c r="Q114" s="131">
        <v>425</v>
      </c>
      <c r="R114" s="131">
        <v>150</v>
      </c>
      <c r="S114" s="131">
        <v>48</v>
      </c>
      <c r="T114" s="129">
        <v>38965</v>
      </c>
      <c r="U114" s="129">
        <v>17290</v>
      </c>
      <c r="V114" s="129">
        <v>3085</v>
      </c>
      <c r="W114" s="131">
        <v>34</v>
      </c>
      <c r="X114" s="129">
        <v>17764</v>
      </c>
      <c r="Y114" s="131">
        <v>31</v>
      </c>
      <c r="Z114" s="131">
        <v>761</v>
      </c>
      <c r="AA114" s="129">
        <v>88194.232003079684</v>
      </c>
      <c r="AB114" s="126">
        <v>0.45589631720775053</v>
      </c>
      <c r="AC114" s="126">
        <v>7.9558578211215197E-4</v>
      </c>
      <c r="AD114" s="366">
        <v>0.52377774926215837</v>
      </c>
      <c r="AE114" s="366">
        <v>0.47622225073784163</v>
      </c>
      <c r="AF114" s="129">
        <v>38965</v>
      </c>
      <c r="AG114" s="131">
        <v>891</v>
      </c>
      <c r="AH114" s="129">
        <v>31267</v>
      </c>
      <c r="AI114" s="131">
        <v>42</v>
      </c>
      <c r="AJ114" s="129">
        <v>4871</v>
      </c>
      <c r="AK114" s="131">
        <v>41</v>
      </c>
      <c r="AL114" s="129">
        <v>1552</v>
      </c>
      <c r="AM114" s="131">
        <v>301</v>
      </c>
      <c r="AN114" s="126">
        <v>0.95139227511869628</v>
      </c>
      <c r="AO114" s="126">
        <v>4.8607724881303715E-2</v>
      </c>
      <c r="AP114" s="129">
        <v>38965</v>
      </c>
      <c r="AQ114" s="129">
        <v>22731</v>
      </c>
      <c r="AR114" s="131">
        <v>604</v>
      </c>
      <c r="AS114" s="129">
        <v>14030</v>
      </c>
      <c r="AT114" s="126">
        <v>0.36006672654946748</v>
      </c>
      <c r="AU114" s="129">
        <v>1261</v>
      </c>
      <c r="AV114" s="131">
        <v>339</v>
      </c>
      <c r="AW114" s="126">
        <v>0.59887078147055051</v>
      </c>
      <c r="AX114" s="126">
        <v>3.2362376491723341E-2</v>
      </c>
      <c r="AY114" s="130">
        <v>0.26241498780957268</v>
      </c>
    </row>
    <row r="115" spans="1:51" x14ac:dyDescent="0.3">
      <c r="A115" s="19" t="s">
        <v>229</v>
      </c>
      <c r="B115" s="16" t="s">
        <v>276</v>
      </c>
      <c r="C115" s="124">
        <v>23427</v>
      </c>
      <c r="D115" s="365">
        <v>4.3867759422888124</v>
      </c>
      <c r="E115" s="131">
        <v>504</v>
      </c>
      <c r="F115" s="131">
        <v>487</v>
      </c>
      <c r="G115" s="131">
        <v>365</v>
      </c>
      <c r="H115" s="129">
        <v>12759</v>
      </c>
      <c r="I115" s="129">
        <v>8639</v>
      </c>
      <c r="J115" s="131">
        <v>551</v>
      </c>
      <c r="K115" s="131">
        <v>92</v>
      </c>
      <c r="L115" s="131">
        <v>30</v>
      </c>
      <c r="M115" s="129">
        <v>23427</v>
      </c>
      <c r="N115" s="129">
        <v>21977</v>
      </c>
      <c r="O115" s="131">
        <v>236</v>
      </c>
      <c r="P115" s="131">
        <v>353</v>
      </c>
      <c r="Q115" s="131">
        <v>791</v>
      </c>
      <c r="R115" s="131">
        <v>54</v>
      </c>
      <c r="S115" s="131">
        <v>16</v>
      </c>
      <c r="T115" s="129">
        <v>23427</v>
      </c>
      <c r="U115" s="129">
        <v>10526</v>
      </c>
      <c r="V115" s="131">
        <v>327</v>
      </c>
      <c r="W115" s="131">
        <v>30</v>
      </c>
      <c r="X115" s="129">
        <v>12307</v>
      </c>
      <c r="Y115" s="131">
        <v>57</v>
      </c>
      <c r="Z115" s="131">
        <v>180</v>
      </c>
      <c r="AA115" s="129">
        <v>46096.643146796436</v>
      </c>
      <c r="AB115" s="126">
        <v>0.52533401630597176</v>
      </c>
      <c r="AC115" s="126">
        <v>2.4330900243309003E-3</v>
      </c>
      <c r="AD115" s="366">
        <v>0.4645494514875998</v>
      </c>
      <c r="AE115" s="366">
        <v>0.53545054851240015</v>
      </c>
      <c r="AF115" s="129">
        <v>23427</v>
      </c>
      <c r="AG115" s="131">
        <v>383</v>
      </c>
      <c r="AH115" s="129">
        <v>20215</v>
      </c>
      <c r="AI115" s="131">
        <v>17</v>
      </c>
      <c r="AJ115" s="129">
        <v>1431</v>
      </c>
      <c r="AK115" s="131">
        <v>7</v>
      </c>
      <c r="AL115" s="129">
        <v>1211</v>
      </c>
      <c r="AM115" s="131">
        <v>163</v>
      </c>
      <c r="AN115" s="126">
        <v>0.94105092414735136</v>
      </c>
      <c r="AO115" s="126">
        <v>5.8949075852648636E-2</v>
      </c>
      <c r="AP115" s="129">
        <v>23427</v>
      </c>
      <c r="AQ115" s="129">
        <v>18282</v>
      </c>
      <c r="AR115" s="129">
        <v>1049</v>
      </c>
      <c r="AS115" s="129">
        <v>2796</v>
      </c>
      <c r="AT115" s="126">
        <v>0.11934946856191574</v>
      </c>
      <c r="AU115" s="129">
        <v>1164</v>
      </c>
      <c r="AV115" s="131">
        <v>136</v>
      </c>
      <c r="AW115" s="126">
        <v>0.82515900456737956</v>
      </c>
      <c r="AX115" s="126">
        <v>4.9686259444231017E-2</v>
      </c>
      <c r="AY115" s="130">
        <v>0.29719981218252439</v>
      </c>
    </row>
    <row r="116" spans="1:51" x14ac:dyDescent="0.3">
      <c r="A116" s="19" t="s">
        <v>229</v>
      </c>
      <c r="B116" s="16" t="s">
        <v>280</v>
      </c>
      <c r="C116" s="124">
        <v>29912</v>
      </c>
      <c r="D116" s="365">
        <v>4.4562382990104306</v>
      </c>
      <c r="E116" s="131">
        <v>418</v>
      </c>
      <c r="F116" s="129">
        <v>1699</v>
      </c>
      <c r="G116" s="129">
        <v>2079</v>
      </c>
      <c r="H116" s="129">
        <v>14702</v>
      </c>
      <c r="I116" s="129">
        <v>10856</v>
      </c>
      <c r="J116" s="131">
        <v>76</v>
      </c>
      <c r="K116" s="131">
        <v>59</v>
      </c>
      <c r="L116" s="131">
        <v>23</v>
      </c>
      <c r="M116" s="129">
        <v>29912</v>
      </c>
      <c r="N116" s="129">
        <v>27820</v>
      </c>
      <c r="O116" s="131">
        <v>808</v>
      </c>
      <c r="P116" s="131">
        <v>262</v>
      </c>
      <c r="Q116" s="131">
        <v>880</v>
      </c>
      <c r="R116" s="131">
        <v>104</v>
      </c>
      <c r="S116" s="131">
        <v>38</v>
      </c>
      <c r="T116" s="129">
        <v>29912</v>
      </c>
      <c r="U116" s="129">
        <v>2409</v>
      </c>
      <c r="V116" s="129">
        <v>11279</v>
      </c>
      <c r="W116" s="131">
        <v>605</v>
      </c>
      <c r="X116" s="129">
        <v>15570</v>
      </c>
      <c r="Y116" s="131">
        <v>27</v>
      </c>
      <c r="Z116" s="131">
        <v>22</v>
      </c>
      <c r="AA116" s="129">
        <v>58946.901577962031</v>
      </c>
      <c r="AB116" s="126">
        <v>0.52052687884461091</v>
      </c>
      <c r="AC116" s="126">
        <v>9.0264776678256216E-4</v>
      </c>
      <c r="AD116" s="366">
        <v>0.47783498261567264</v>
      </c>
      <c r="AE116" s="366">
        <v>0.5221650173843273</v>
      </c>
      <c r="AF116" s="129">
        <v>29912</v>
      </c>
      <c r="AG116" s="131">
        <v>141</v>
      </c>
      <c r="AH116" s="129">
        <v>17361</v>
      </c>
      <c r="AI116" s="131">
        <v>38</v>
      </c>
      <c r="AJ116" s="129">
        <v>8595</v>
      </c>
      <c r="AK116" s="131">
        <v>48</v>
      </c>
      <c r="AL116" s="129">
        <v>3702</v>
      </c>
      <c r="AM116" s="131">
        <v>27</v>
      </c>
      <c r="AN116" s="126">
        <v>0.8737296068467505</v>
      </c>
      <c r="AO116" s="126">
        <v>0.1262703931532495</v>
      </c>
      <c r="AP116" s="129">
        <v>29912</v>
      </c>
      <c r="AQ116" s="129">
        <v>2425</v>
      </c>
      <c r="AR116" s="131">
        <v>172</v>
      </c>
      <c r="AS116" s="129">
        <v>25163</v>
      </c>
      <c r="AT116" s="126">
        <v>0.8412342872425782</v>
      </c>
      <c r="AU116" s="129">
        <v>2020</v>
      </c>
      <c r="AV116" s="131">
        <v>132</v>
      </c>
      <c r="AW116" s="126">
        <v>8.6821342604974594E-2</v>
      </c>
      <c r="AX116" s="126">
        <v>6.7531425514843535E-2</v>
      </c>
      <c r="AY116" s="130">
        <v>0.3242177052687884</v>
      </c>
    </row>
    <row r="117" spans="1:51" x14ac:dyDescent="0.3">
      <c r="A117" s="19" t="s">
        <v>229</v>
      </c>
      <c r="B117" s="16" t="s">
        <v>281</v>
      </c>
      <c r="C117" s="124">
        <v>10532</v>
      </c>
      <c r="D117" s="365">
        <v>4.6397645271553358</v>
      </c>
      <c r="E117" s="131">
        <v>14</v>
      </c>
      <c r="F117" s="131">
        <v>304</v>
      </c>
      <c r="G117" s="131">
        <v>663</v>
      </c>
      <c r="H117" s="129">
        <v>6566</v>
      </c>
      <c r="I117" s="129">
        <v>2964</v>
      </c>
      <c r="J117" s="131">
        <v>7</v>
      </c>
      <c r="K117" s="131">
        <v>7</v>
      </c>
      <c r="L117" s="131">
        <v>7</v>
      </c>
      <c r="M117" s="129">
        <v>10532</v>
      </c>
      <c r="N117" s="129">
        <v>10154</v>
      </c>
      <c r="O117" s="131">
        <v>169</v>
      </c>
      <c r="P117" s="131">
        <v>41</v>
      </c>
      <c r="Q117" s="131">
        <v>131</v>
      </c>
      <c r="R117" s="131">
        <v>12</v>
      </c>
      <c r="S117" s="131">
        <v>25</v>
      </c>
      <c r="T117" s="129">
        <v>10532</v>
      </c>
      <c r="U117" s="129">
        <v>2491</v>
      </c>
      <c r="V117" s="129">
        <v>4132</v>
      </c>
      <c r="W117" s="131">
        <v>35</v>
      </c>
      <c r="X117" s="129">
        <v>3863</v>
      </c>
      <c r="Y117" s="131">
        <v>4</v>
      </c>
      <c r="Z117" s="131">
        <v>7</v>
      </c>
      <c r="AA117" s="129">
        <v>29992.153627041396</v>
      </c>
      <c r="AB117" s="126">
        <v>0.36678693505507026</v>
      </c>
      <c r="AC117" s="126">
        <v>3.7979491074819596E-4</v>
      </c>
      <c r="AD117" s="366">
        <v>0.63216862894037218</v>
      </c>
      <c r="AE117" s="366">
        <v>0.36783137105962782</v>
      </c>
      <c r="AF117" s="129">
        <v>10532</v>
      </c>
      <c r="AG117" s="131">
        <v>138</v>
      </c>
      <c r="AH117" s="129">
        <v>4769</v>
      </c>
      <c r="AI117" s="131">
        <v>9</v>
      </c>
      <c r="AJ117" s="129">
        <v>4797</v>
      </c>
      <c r="AK117" s="131">
        <v>18</v>
      </c>
      <c r="AL117" s="131">
        <v>793</v>
      </c>
      <c r="AM117" s="131">
        <v>8</v>
      </c>
      <c r="AN117" s="126">
        <v>0.92223699202430687</v>
      </c>
      <c r="AO117" s="126">
        <v>7.7763007975693133E-2</v>
      </c>
      <c r="AP117" s="129">
        <v>10532</v>
      </c>
      <c r="AQ117" s="131">
        <v>843</v>
      </c>
      <c r="AR117" s="131">
        <v>55</v>
      </c>
      <c r="AS117" s="129">
        <v>9136</v>
      </c>
      <c r="AT117" s="126">
        <v>0.86745157614887958</v>
      </c>
      <c r="AU117" s="131">
        <v>449</v>
      </c>
      <c r="AV117" s="131">
        <v>49</v>
      </c>
      <c r="AW117" s="126">
        <v>8.5263957462969997E-2</v>
      </c>
      <c r="AX117" s="126">
        <v>4.2631978731484999E-2</v>
      </c>
      <c r="AY117" s="130">
        <v>0.22279718951766048</v>
      </c>
    </row>
    <row r="118" spans="1:51" x14ac:dyDescent="0.3">
      <c r="A118" s="19" t="s">
        <v>229</v>
      </c>
      <c r="B118" s="16" t="s">
        <v>283</v>
      </c>
      <c r="C118" s="124">
        <v>15934</v>
      </c>
      <c r="D118" s="365">
        <v>4.3113468055729882</v>
      </c>
      <c r="E118" s="131">
        <v>74</v>
      </c>
      <c r="F118" s="131">
        <v>282</v>
      </c>
      <c r="G118" s="131">
        <v>615</v>
      </c>
      <c r="H118" s="129">
        <v>6609</v>
      </c>
      <c r="I118" s="129">
        <v>8228</v>
      </c>
      <c r="J118" s="131">
        <v>65</v>
      </c>
      <c r="K118" s="131">
        <v>50</v>
      </c>
      <c r="L118" s="131">
        <v>11</v>
      </c>
      <c r="M118" s="129">
        <v>15934</v>
      </c>
      <c r="N118" s="129">
        <v>14823</v>
      </c>
      <c r="O118" s="131">
        <v>472</v>
      </c>
      <c r="P118" s="131">
        <v>208</v>
      </c>
      <c r="Q118" s="131">
        <v>290</v>
      </c>
      <c r="R118" s="131">
        <v>100</v>
      </c>
      <c r="S118" s="131">
        <v>41</v>
      </c>
      <c r="T118" s="129">
        <v>15934</v>
      </c>
      <c r="U118" s="129">
        <v>3791</v>
      </c>
      <c r="V118" s="129">
        <v>4839</v>
      </c>
      <c r="W118" s="131">
        <v>10</v>
      </c>
      <c r="X118" s="129">
        <v>7249</v>
      </c>
      <c r="Y118" s="131">
        <v>6</v>
      </c>
      <c r="Z118" s="131">
        <v>39</v>
      </c>
      <c r="AA118" s="129">
        <v>36093.374544998114</v>
      </c>
      <c r="AB118" s="126">
        <v>0.45493912388602986</v>
      </c>
      <c r="AC118" s="126">
        <v>3.7655328228944395E-4</v>
      </c>
      <c r="AD118" s="366">
        <v>0.54223672649679933</v>
      </c>
      <c r="AE118" s="366">
        <v>0.45776327350320067</v>
      </c>
      <c r="AF118" s="129">
        <v>15934</v>
      </c>
      <c r="AG118" s="131">
        <v>42</v>
      </c>
      <c r="AH118" s="129">
        <v>10323</v>
      </c>
      <c r="AI118" s="131">
        <v>23</v>
      </c>
      <c r="AJ118" s="129">
        <v>4685</v>
      </c>
      <c r="AK118" s="131">
        <v>18</v>
      </c>
      <c r="AL118" s="131">
        <v>801</v>
      </c>
      <c r="AM118" s="131">
        <v>42</v>
      </c>
      <c r="AN118" s="126">
        <v>0.94596460399146476</v>
      </c>
      <c r="AO118" s="126">
        <v>5.4035396008535241E-2</v>
      </c>
      <c r="AP118" s="129">
        <v>15934</v>
      </c>
      <c r="AQ118" s="129">
        <v>5551</v>
      </c>
      <c r="AR118" s="131">
        <v>114</v>
      </c>
      <c r="AS118" s="129">
        <v>9744</v>
      </c>
      <c r="AT118" s="126">
        <v>0.61152253043805693</v>
      </c>
      <c r="AU118" s="131">
        <v>486</v>
      </c>
      <c r="AV118" s="131">
        <v>39</v>
      </c>
      <c r="AW118" s="126">
        <v>0.35552905736161666</v>
      </c>
      <c r="AX118" s="126">
        <v>3.0500815865444959E-2</v>
      </c>
      <c r="AY118" s="130">
        <v>0.25589933475586796</v>
      </c>
    </row>
    <row r="119" spans="1:51" x14ac:dyDescent="0.3">
      <c r="A119" s="19" t="s">
        <v>285</v>
      </c>
      <c r="B119" s="16" t="s">
        <v>288</v>
      </c>
      <c r="C119" s="124">
        <v>49731</v>
      </c>
      <c r="D119" s="365">
        <v>5.3443325088978701</v>
      </c>
      <c r="E119" s="129">
        <v>5767</v>
      </c>
      <c r="F119" s="129">
        <v>7634</v>
      </c>
      <c r="G119" s="129">
        <v>6460</v>
      </c>
      <c r="H119" s="129">
        <v>10756</v>
      </c>
      <c r="I119" s="129">
        <v>18089</v>
      </c>
      <c r="J119" s="131">
        <v>287</v>
      </c>
      <c r="K119" s="131">
        <v>248</v>
      </c>
      <c r="L119" s="131">
        <v>490</v>
      </c>
      <c r="M119" s="129">
        <v>49731</v>
      </c>
      <c r="N119" s="129">
        <v>29098</v>
      </c>
      <c r="O119" s="129">
        <v>10810</v>
      </c>
      <c r="P119" s="129">
        <v>3693</v>
      </c>
      <c r="Q119" s="129">
        <v>4834</v>
      </c>
      <c r="R119" s="131">
        <v>404</v>
      </c>
      <c r="S119" s="131">
        <v>892</v>
      </c>
      <c r="T119" s="129">
        <v>49731</v>
      </c>
      <c r="U119" s="129">
        <v>1082</v>
      </c>
      <c r="V119" s="129">
        <v>2890</v>
      </c>
      <c r="W119" s="131">
        <v>84</v>
      </c>
      <c r="X119" s="129">
        <v>40795</v>
      </c>
      <c r="Y119" s="129">
        <v>4430</v>
      </c>
      <c r="Z119" s="131">
        <v>450</v>
      </c>
      <c r="AA119" s="129">
        <v>19290.049828075043</v>
      </c>
      <c r="AB119" s="126">
        <v>0.82031328547586013</v>
      </c>
      <c r="AC119" s="126">
        <v>8.9079246345337912E-2</v>
      </c>
      <c r="AD119" s="366">
        <v>8.1558786270133313E-2</v>
      </c>
      <c r="AE119" s="366">
        <v>0.91844121372986665</v>
      </c>
      <c r="AF119" s="129">
        <v>49731</v>
      </c>
      <c r="AG119" s="131">
        <v>536</v>
      </c>
      <c r="AH119" s="129">
        <v>24910</v>
      </c>
      <c r="AI119" s="131">
        <v>42</v>
      </c>
      <c r="AJ119" s="129">
        <v>4130</v>
      </c>
      <c r="AK119" s="131">
        <v>207</v>
      </c>
      <c r="AL119" s="129">
        <v>19303</v>
      </c>
      <c r="AM119" s="131">
        <v>603</v>
      </c>
      <c r="AN119" s="126">
        <v>0.59556413504655048</v>
      </c>
      <c r="AO119" s="126">
        <v>0.40443586495344952</v>
      </c>
      <c r="AP119" s="129">
        <v>49731</v>
      </c>
      <c r="AQ119" s="129">
        <v>1496</v>
      </c>
      <c r="AR119" s="129">
        <v>8103</v>
      </c>
      <c r="AS119" s="129">
        <v>16386</v>
      </c>
      <c r="AT119" s="126">
        <v>0.32949267056765397</v>
      </c>
      <c r="AU119" s="129">
        <v>22978</v>
      </c>
      <c r="AV119" s="131">
        <v>768</v>
      </c>
      <c r="AW119" s="126">
        <v>0.19301843920291167</v>
      </c>
      <c r="AX119" s="126">
        <v>0.46204580643863991</v>
      </c>
      <c r="AY119" s="130">
        <v>0.66143853934165808</v>
      </c>
    </row>
    <row r="120" spans="1:51" x14ac:dyDescent="0.3">
      <c r="A120" s="19" t="s">
        <v>285</v>
      </c>
      <c r="B120" s="16" t="s">
        <v>290</v>
      </c>
      <c r="C120" s="124">
        <v>33281</v>
      </c>
      <c r="D120" s="365">
        <v>5.9245515459271054</v>
      </c>
      <c r="E120" s="129">
        <v>4378</v>
      </c>
      <c r="F120" s="129">
        <v>8316</v>
      </c>
      <c r="G120" s="129">
        <v>6272</v>
      </c>
      <c r="H120" s="129">
        <v>6572</v>
      </c>
      <c r="I120" s="129">
        <v>7113</v>
      </c>
      <c r="J120" s="131">
        <v>104</v>
      </c>
      <c r="K120" s="131">
        <v>165</v>
      </c>
      <c r="L120" s="131">
        <v>361</v>
      </c>
      <c r="M120" s="129">
        <v>33281</v>
      </c>
      <c r="N120" s="129">
        <v>19539</v>
      </c>
      <c r="O120" s="129">
        <v>6860</v>
      </c>
      <c r="P120" s="129">
        <v>3327</v>
      </c>
      <c r="Q120" s="129">
        <v>2640</v>
      </c>
      <c r="R120" s="131">
        <v>299</v>
      </c>
      <c r="S120" s="131">
        <v>616</v>
      </c>
      <c r="T120" s="129">
        <v>33281</v>
      </c>
      <c r="U120" s="131">
        <v>131</v>
      </c>
      <c r="V120" s="131">
        <v>984</v>
      </c>
      <c r="W120" s="131">
        <v>93</v>
      </c>
      <c r="X120" s="129">
        <v>25719</v>
      </c>
      <c r="Y120" s="129">
        <v>5906</v>
      </c>
      <c r="Z120" s="131">
        <v>448</v>
      </c>
      <c r="AA120" s="129">
        <v>5364.8046933685891</v>
      </c>
      <c r="AB120" s="126">
        <v>0.77278326973348155</v>
      </c>
      <c r="AC120" s="126">
        <v>0.17745861001772784</v>
      </c>
      <c r="AD120" s="366">
        <v>3.6296986268441453E-2</v>
      </c>
      <c r="AE120" s="366">
        <v>0.96370301373155853</v>
      </c>
      <c r="AF120" s="129">
        <v>33281</v>
      </c>
      <c r="AG120" s="131">
        <v>169</v>
      </c>
      <c r="AH120" s="129">
        <v>10872</v>
      </c>
      <c r="AI120" s="131">
        <v>30</v>
      </c>
      <c r="AJ120" s="129">
        <v>3029</v>
      </c>
      <c r="AK120" s="131">
        <v>184</v>
      </c>
      <c r="AL120" s="129">
        <v>18475</v>
      </c>
      <c r="AM120" s="131">
        <v>522</v>
      </c>
      <c r="AN120" s="126">
        <v>0.42366515429223883</v>
      </c>
      <c r="AO120" s="126">
        <v>0.57633484570776117</v>
      </c>
      <c r="AP120" s="129">
        <v>33281</v>
      </c>
      <c r="AQ120" s="131">
        <v>331</v>
      </c>
      <c r="AR120" s="129">
        <v>3869</v>
      </c>
      <c r="AS120" s="129">
        <v>7440</v>
      </c>
      <c r="AT120" s="126">
        <v>0.22355097503079835</v>
      </c>
      <c r="AU120" s="129">
        <v>21131</v>
      </c>
      <c r="AV120" s="131">
        <v>510</v>
      </c>
      <c r="AW120" s="126">
        <v>0.12619813106577327</v>
      </c>
      <c r="AX120" s="126">
        <v>0.63492683513115589</v>
      </c>
      <c r="AY120" s="130">
        <v>0.77001892971965979</v>
      </c>
    </row>
    <row r="121" spans="1:51" x14ac:dyDescent="0.3">
      <c r="A121" s="19" t="s">
        <v>285</v>
      </c>
      <c r="B121" s="16" t="s">
        <v>292</v>
      </c>
      <c r="C121" s="124">
        <v>41927</v>
      </c>
      <c r="D121" s="365">
        <v>5.7507811195649579</v>
      </c>
      <c r="E121" s="129">
        <v>1851</v>
      </c>
      <c r="F121" s="129">
        <v>7881</v>
      </c>
      <c r="G121" s="129">
        <v>7248</v>
      </c>
      <c r="H121" s="129">
        <v>9912</v>
      </c>
      <c r="I121" s="129">
        <v>13565</v>
      </c>
      <c r="J121" s="131">
        <v>380</v>
      </c>
      <c r="K121" s="131">
        <v>747</v>
      </c>
      <c r="L121" s="131">
        <v>343</v>
      </c>
      <c r="M121" s="129">
        <v>41927</v>
      </c>
      <c r="N121" s="129">
        <v>26194</v>
      </c>
      <c r="O121" s="129">
        <v>8683</v>
      </c>
      <c r="P121" s="129">
        <v>3464</v>
      </c>
      <c r="Q121" s="129">
        <v>1347</v>
      </c>
      <c r="R121" s="131">
        <v>182</v>
      </c>
      <c r="S121" s="129">
        <v>2057</v>
      </c>
      <c r="T121" s="129">
        <v>41927</v>
      </c>
      <c r="U121" s="131">
        <v>362</v>
      </c>
      <c r="V121" s="129">
        <v>2284</v>
      </c>
      <c r="W121" s="131">
        <v>112</v>
      </c>
      <c r="X121" s="129">
        <v>34597</v>
      </c>
      <c r="Y121" s="129">
        <v>3745</v>
      </c>
      <c r="Z121" s="131">
        <v>827</v>
      </c>
      <c r="AA121" s="129">
        <v>13740.557397381162</v>
      </c>
      <c r="AB121" s="126">
        <v>0.82517232332387247</v>
      </c>
      <c r="AC121" s="126">
        <v>8.9321916664679091E-2</v>
      </c>
      <c r="AD121" s="366">
        <v>6.5781000310062732E-2</v>
      </c>
      <c r="AE121" s="366">
        <v>0.93421899968993727</v>
      </c>
      <c r="AF121" s="129">
        <v>41927</v>
      </c>
      <c r="AG121" s="131">
        <v>162</v>
      </c>
      <c r="AH121" s="129">
        <v>20814</v>
      </c>
      <c r="AI121" s="131">
        <v>52</v>
      </c>
      <c r="AJ121" s="129">
        <v>3597</v>
      </c>
      <c r="AK121" s="131">
        <v>235</v>
      </c>
      <c r="AL121" s="129">
        <v>16371</v>
      </c>
      <c r="AM121" s="131">
        <v>696</v>
      </c>
      <c r="AN121" s="126">
        <v>0.58733035991127436</v>
      </c>
      <c r="AO121" s="126">
        <v>0.41266964008872564</v>
      </c>
      <c r="AP121" s="129">
        <v>41927</v>
      </c>
      <c r="AQ121" s="129">
        <v>1497</v>
      </c>
      <c r="AR121" s="129">
        <v>7010</v>
      </c>
      <c r="AS121" s="129">
        <v>11926</v>
      </c>
      <c r="AT121" s="126">
        <v>0.28444677654017697</v>
      </c>
      <c r="AU121" s="129">
        <v>20876</v>
      </c>
      <c r="AV121" s="131">
        <v>618</v>
      </c>
      <c r="AW121" s="126">
        <v>0.20290027905645527</v>
      </c>
      <c r="AX121" s="126">
        <v>0.49791303933026448</v>
      </c>
      <c r="AY121" s="130">
        <v>0.6734443198893314</v>
      </c>
    </row>
    <row r="122" spans="1:51" x14ac:dyDescent="0.3">
      <c r="A122" s="19" t="s">
        <v>285</v>
      </c>
      <c r="B122" s="16" t="s">
        <v>294</v>
      </c>
      <c r="C122" s="124">
        <v>53047</v>
      </c>
      <c r="D122" s="365">
        <v>5.3496144928082643</v>
      </c>
      <c r="E122" s="129">
        <v>2650</v>
      </c>
      <c r="F122" s="129">
        <v>7116</v>
      </c>
      <c r="G122" s="129">
        <v>4461</v>
      </c>
      <c r="H122" s="129">
        <v>10553</v>
      </c>
      <c r="I122" s="129">
        <v>26950</v>
      </c>
      <c r="J122" s="131">
        <v>586</v>
      </c>
      <c r="K122" s="131">
        <v>384</v>
      </c>
      <c r="L122" s="131">
        <v>347</v>
      </c>
      <c r="M122" s="129">
        <v>53047</v>
      </c>
      <c r="N122" s="129">
        <v>30331</v>
      </c>
      <c r="O122" s="129">
        <v>14181</v>
      </c>
      <c r="P122" s="129">
        <v>3113</v>
      </c>
      <c r="Q122" s="129">
        <v>2652</v>
      </c>
      <c r="R122" s="131">
        <v>514</v>
      </c>
      <c r="S122" s="129">
        <v>2256</v>
      </c>
      <c r="T122" s="129">
        <v>53047</v>
      </c>
      <c r="U122" s="131">
        <v>731</v>
      </c>
      <c r="V122" s="129">
        <v>4295</v>
      </c>
      <c r="W122" s="131">
        <v>123</v>
      </c>
      <c r="X122" s="129">
        <v>44782</v>
      </c>
      <c r="Y122" s="129">
        <v>2821</v>
      </c>
      <c r="Z122" s="131">
        <v>295</v>
      </c>
      <c r="AA122" s="129">
        <v>25320.629291006087</v>
      </c>
      <c r="AB122" s="126">
        <v>0.84419477067506177</v>
      </c>
      <c r="AC122" s="126">
        <v>5.3179256131355213E-2</v>
      </c>
      <c r="AD122" s="366">
        <v>9.7064867004731659E-2</v>
      </c>
      <c r="AE122" s="366">
        <v>0.9029351329952684</v>
      </c>
      <c r="AF122" s="129">
        <v>53047</v>
      </c>
      <c r="AG122" s="131">
        <v>424</v>
      </c>
      <c r="AH122" s="129">
        <v>36183</v>
      </c>
      <c r="AI122" s="131">
        <v>39</v>
      </c>
      <c r="AJ122" s="129">
        <v>2348</v>
      </c>
      <c r="AK122" s="131">
        <v>164</v>
      </c>
      <c r="AL122" s="129">
        <v>13663</v>
      </c>
      <c r="AM122" s="131">
        <v>226</v>
      </c>
      <c r="AN122" s="126">
        <v>0.73508398212905535</v>
      </c>
      <c r="AO122" s="126">
        <v>0.26491601787094465</v>
      </c>
      <c r="AP122" s="129">
        <v>53047</v>
      </c>
      <c r="AQ122" s="129">
        <v>1711</v>
      </c>
      <c r="AR122" s="129">
        <v>14935</v>
      </c>
      <c r="AS122" s="129">
        <v>13421</v>
      </c>
      <c r="AT122" s="126">
        <v>0.25300205478160875</v>
      </c>
      <c r="AU122" s="129">
        <v>22289</v>
      </c>
      <c r="AV122" s="131">
        <v>691</v>
      </c>
      <c r="AW122" s="126">
        <v>0.31379719871057743</v>
      </c>
      <c r="AX122" s="126">
        <v>0.4201745621807077</v>
      </c>
      <c r="AY122" s="130">
        <v>0.58392557543310653</v>
      </c>
    </row>
    <row r="123" spans="1:51" x14ac:dyDescent="0.3">
      <c r="A123" s="19" t="s">
        <v>285</v>
      </c>
      <c r="B123" s="16" t="s">
        <v>296</v>
      </c>
      <c r="C123" s="124">
        <v>43875</v>
      </c>
      <c r="D123" s="365">
        <v>5.4176182336182332</v>
      </c>
      <c r="E123" s="129">
        <v>1524</v>
      </c>
      <c r="F123" s="129">
        <v>4062</v>
      </c>
      <c r="G123" s="129">
        <v>2895</v>
      </c>
      <c r="H123" s="129">
        <v>9267</v>
      </c>
      <c r="I123" s="129">
        <v>24283</v>
      </c>
      <c r="J123" s="129">
        <v>1030</v>
      </c>
      <c r="K123" s="131">
        <v>470</v>
      </c>
      <c r="L123" s="131">
        <v>344</v>
      </c>
      <c r="M123" s="129">
        <v>43875</v>
      </c>
      <c r="N123" s="129">
        <v>22876</v>
      </c>
      <c r="O123" s="129">
        <v>13689</v>
      </c>
      <c r="P123" s="129">
        <v>3059</v>
      </c>
      <c r="Q123" s="131">
        <v>963</v>
      </c>
      <c r="R123" s="131">
        <v>518</v>
      </c>
      <c r="S123" s="129">
        <v>2770</v>
      </c>
      <c r="T123" s="129">
        <v>43875</v>
      </c>
      <c r="U123" s="131">
        <v>797</v>
      </c>
      <c r="V123" s="129">
        <v>6298</v>
      </c>
      <c r="W123" s="131">
        <v>103</v>
      </c>
      <c r="X123" s="129">
        <v>35207</v>
      </c>
      <c r="Y123" s="129">
        <v>1289</v>
      </c>
      <c r="Z123" s="131">
        <v>181</v>
      </c>
      <c r="AA123" s="129">
        <v>35487.77504273504</v>
      </c>
      <c r="AB123" s="126">
        <v>0.80243874643874646</v>
      </c>
      <c r="AC123" s="126">
        <v>2.9378917378917378E-2</v>
      </c>
      <c r="AD123" s="366">
        <v>0.16405698005698005</v>
      </c>
      <c r="AE123" s="366">
        <v>0.83594301994302</v>
      </c>
      <c r="AF123" s="129">
        <v>43875</v>
      </c>
      <c r="AG123" s="131">
        <v>702</v>
      </c>
      <c r="AH123" s="129">
        <v>33385</v>
      </c>
      <c r="AI123" s="131">
        <v>29</v>
      </c>
      <c r="AJ123" s="129">
        <v>1369</v>
      </c>
      <c r="AK123" s="131">
        <v>176</v>
      </c>
      <c r="AL123" s="129">
        <v>8025</v>
      </c>
      <c r="AM123" s="131">
        <v>189</v>
      </c>
      <c r="AN123" s="126">
        <v>0.80877492877492874</v>
      </c>
      <c r="AO123" s="126">
        <v>0.19122507122507126</v>
      </c>
      <c r="AP123" s="129">
        <v>43875</v>
      </c>
      <c r="AQ123" s="129">
        <v>3503</v>
      </c>
      <c r="AR123" s="129">
        <v>10395</v>
      </c>
      <c r="AS123" s="129">
        <v>17985</v>
      </c>
      <c r="AT123" s="126">
        <v>0.40991452991452992</v>
      </c>
      <c r="AU123" s="129">
        <v>11539</v>
      </c>
      <c r="AV123" s="131">
        <v>453</v>
      </c>
      <c r="AW123" s="126">
        <v>0.31676353276353275</v>
      </c>
      <c r="AX123" s="126">
        <v>0.26299715099715099</v>
      </c>
      <c r="AY123" s="130">
        <v>0.51358404558404569</v>
      </c>
    </row>
    <row r="124" spans="1:51" x14ac:dyDescent="0.3">
      <c r="A124" s="19" t="s">
        <v>285</v>
      </c>
      <c r="B124" s="16" t="s">
        <v>298</v>
      </c>
      <c r="C124" s="124">
        <v>49626</v>
      </c>
      <c r="D124" s="365">
        <v>4.7881755531374681</v>
      </c>
      <c r="E124" s="129">
        <v>1030</v>
      </c>
      <c r="F124" s="129">
        <v>4481</v>
      </c>
      <c r="G124" s="129">
        <v>2586</v>
      </c>
      <c r="H124" s="129">
        <v>13382</v>
      </c>
      <c r="I124" s="129">
        <v>26543</v>
      </c>
      <c r="J124" s="131">
        <v>703</v>
      </c>
      <c r="K124" s="131">
        <v>691</v>
      </c>
      <c r="L124" s="131">
        <v>210</v>
      </c>
      <c r="M124" s="129">
        <v>49626</v>
      </c>
      <c r="N124" s="129">
        <v>37407</v>
      </c>
      <c r="O124" s="129">
        <v>5102</v>
      </c>
      <c r="P124" s="129">
        <v>3152</v>
      </c>
      <c r="Q124" s="129">
        <v>2683</v>
      </c>
      <c r="R124" s="131">
        <v>598</v>
      </c>
      <c r="S124" s="131">
        <v>684</v>
      </c>
      <c r="T124" s="129">
        <v>49626</v>
      </c>
      <c r="U124" s="129">
        <v>3555</v>
      </c>
      <c r="V124" s="129">
        <v>6327</v>
      </c>
      <c r="W124" s="131">
        <v>75</v>
      </c>
      <c r="X124" s="129">
        <v>37793</v>
      </c>
      <c r="Y124" s="129">
        <v>1365</v>
      </c>
      <c r="Z124" s="131">
        <v>511</v>
      </c>
      <c r="AA124" s="129">
        <v>44629.100108813931</v>
      </c>
      <c r="AB124" s="126">
        <v>0.76155644218756302</v>
      </c>
      <c r="AC124" s="126">
        <v>2.7505742957320761E-2</v>
      </c>
      <c r="AD124" s="366">
        <v>0.20064079313263208</v>
      </c>
      <c r="AE124" s="366">
        <v>0.79935920686736794</v>
      </c>
      <c r="AF124" s="129">
        <v>49626</v>
      </c>
      <c r="AG124" s="131">
        <v>994</v>
      </c>
      <c r="AH124" s="129">
        <v>36246</v>
      </c>
      <c r="AI124" s="131">
        <v>22</v>
      </c>
      <c r="AJ124" s="129">
        <v>4338</v>
      </c>
      <c r="AK124" s="131">
        <v>124</v>
      </c>
      <c r="AL124" s="129">
        <v>7407</v>
      </c>
      <c r="AM124" s="131">
        <v>495</v>
      </c>
      <c r="AN124" s="126">
        <v>0.83827026155644224</v>
      </c>
      <c r="AO124" s="126">
        <v>0.16172973844355776</v>
      </c>
      <c r="AP124" s="129">
        <v>49626</v>
      </c>
      <c r="AQ124" s="129">
        <v>6918</v>
      </c>
      <c r="AR124" s="129">
        <v>14521</v>
      </c>
      <c r="AS124" s="129">
        <v>16722</v>
      </c>
      <c r="AT124" s="126">
        <v>0.33696046427276027</v>
      </c>
      <c r="AU124" s="129">
        <v>10756</v>
      </c>
      <c r="AV124" s="131">
        <v>709</v>
      </c>
      <c r="AW124" s="126">
        <v>0.43201144561318666</v>
      </c>
      <c r="AX124" s="126">
        <v>0.21674122435819934</v>
      </c>
      <c r="AY124" s="130">
        <v>0.48054447265546285</v>
      </c>
    </row>
    <row r="125" spans="1:51" x14ac:dyDescent="0.3">
      <c r="A125" s="19" t="s">
        <v>285</v>
      </c>
      <c r="B125" s="16" t="s">
        <v>300</v>
      </c>
      <c r="C125" s="124">
        <v>52990</v>
      </c>
      <c r="D125" s="365">
        <v>4.9768824306472919</v>
      </c>
      <c r="E125" s="129">
        <v>1645</v>
      </c>
      <c r="F125" s="129">
        <v>3238</v>
      </c>
      <c r="G125" s="129">
        <v>2498</v>
      </c>
      <c r="H125" s="129">
        <v>10724</v>
      </c>
      <c r="I125" s="129">
        <v>32419</v>
      </c>
      <c r="J125" s="129">
        <v>1198</v>
      </c>
      <c r="K125" s="131">
        <v>944</v>
      </c>
      <c r="L125" s="131">
        <v>324</v>
      </c>
      <c r="M125" s="129">
        <v>52990</v>
      </c>
      <c r="N125" s="129">
        <v>42156</v>
      </c>
      <c r="O125" s="129">
        <v>4938</v>
      </c>
      <c r="P125" s="129">
        <v>1474</v>
      </c>
      <c r="Q125" s="129">
        <v>2728</v>
      </c>
      <c r="R125" s="129">
        <v>1013</v>
      </c>
      <c r="S125" s="131">
        <v>681</v>
      </c>
      <c r="T125" s="129">
        <v>52990</v>
      </c>
      <c r="U125" s="129">
        <v>8576</v>
      </c>
      <c r="V125" s="129">
        <v>5426</v>
      </c>
      <c r="W125" s="131">
        <v>84</v>
      </c>
      <c r="X125" s="129">
        <v>38176</v>
      </c>
      <c r="Y125" s="131">
        <v>436</v>
      </c>
      <c r="Z125" s="131">
        <v>292</v>
      </c>
      <c r="AA125" s="129">
        <v>65330.335535006605</v>
      </c>
      <c r="AB125" s="126">
        <v>0.7204378184563125</v>
      </c>
      <c r="AC125" s="126">
        <v>8.2279675410454802E-3</v>
      </c>
      <c r="AD125" s="366">
        <v>0.26582374032836387</v>
      </c>
      <c r="AE125" s="366">
        <v>0.73417625967163613</v>
      </c>
      <c r="AF125" s="129">
        <v>52990</v>
      </c>
      <c r="AG125" s="129">
        <v>1046</v>
      </c>
      <c r="AH125" s="129">
        <v>40535</v>
      </c>
      <c r="AI125" s="131">
        <v>34</v>
      </c>
      <c r="AJ125" s="129">
        <v>3896</v>
      </c>
      <c r="AK125" s="131">
        <v>100</v>
      </c>
      <c r="AL125" s="129">
        <v>6922</v>
      </c>
      <c r="AM125" s="131">
        <v>457</v>
      </c>
      <c r="AN125" s="126">
        <v>0.85886016229477258</v>
      </c>
      <c r="AO125" s="126">
        <v>0.14113983770522742</v>
      </c>
      <c r="AP125" s="129">
        <v>52990</v>
      </c>
      <c r="AQ125" s="129">
        <v>12692</v>
      </c>
      <c r="AR125" s="129">
        <v>7948</v>
      </c>
      <c r="AS125" s="129">
        <v>21576</v>
      </c>
      <c r="AT125" s="126">
        <v>0.407171164370636</v>
      </c>
      <c r="AU125" s="129">
        <v>9755</v>
      </c>
      <c r="AV125" s="131">
        <v>1019</v>
      </c>
      <c r="AW125" s="126">
        <v>0.3895074542366484</v>
      </c>
      <c r="AX125" s="126">
        <v>0.18409133798829969</v>
      </c>
      <c r="AY125" s="130">
        <v>0.43765804868843178</v>
      </c>
    </row>
    <row r="126" spans="1:51" x14ac:dyDescent="0.3">
      <c r="A126" s="19" t="s">
        <v>285</v>
      </c>
      <c r="B126" s="16" t="s">
        <v>304</v>
      </c>
      <c r="C126" s="124">
        <v>53382</v>
      </c>
      <c r="D126" s="365">
        <v>4.7864074032445396</v>
      </c>
      <c r="E126" s="129">
        <v>6155</v>
      </c>
      <c r="F126" s="129">
        <v>17374</v>
      </c>
      <c r="G126" s="129">
        <v>4878</v>
      </c>
      <c r="H126" s="129">
        <v>4516</v>
      </c>
      <c r="I126" s="129">
        <v>19013</v>
      </c>
      <c r="J126" s="131">
        <v>774</v>
      </c>
      <c r="K126" s="131">
        <v>184</v>
      </c>
      <c r="L126" s="131">
        <v>488</v>
      </c>
      <c r="M126" s="129">
        <v>53382</v>
      </c>
      <c r="N126" s="129">
        <v>34478</v>
      </c>
      <c r="O126" s="129">
        <v>7533</v>
      </c>
      <c r="P126" s="129">
        <v>2727</v>
      </c>
      <c r="Q126" s="129">
        <v>6267</v>
      </c>
      <c r="R126" s="129">
        <v>1207</v>
      </c>
      <c r="S126" s="129">
        <v>1170</v>
      </c>
      <c r="T126" s="129">
        <v>53382</v>
      </c>
      <c r="U126" s="129">
        <v>2354</v>
      </c>
      <c r="V126" s="131">
        <v>225</v>
      </c>
      <c r="W126" s="131">
        <v>60</v>
      </c>
      <c r="X126" s="129">
        <v>49554</v>
      </c>
      <c r="Y126" s="131">
        <v>876</v>
      </c>
      <c r="Z126" s="131">
        <v>313</v>
      </c>
      <c r="AA126" s="129">
        <v>11100.686186354949</v>
      </c>
      <c r="AB126" s="126">
        <v>0.9282904349780825</v>
      </c>
      <c r="AC126" s="126">
        <v>1.641002585141059E-2</v>
      </c>
      <c r="AD126" s="366">
        <v>4.9436139522685552E-2</v>
      </c>
      <c r="AE126" s="366">
        <v>0.95056386047731445</v>
      </c>
      <c r="AF126" s="129">
        <v>53382</v>
      </c>
      <c r="AG126" s="131">
        <v>442</v>
      </c>
      <c r="AH126" s="129">
        <v>21353</v>
      </c>
      <c r="AI126" s="131">
        <v>56</v>
      </c>
      <c r="AJ126" s="129">
        <v>3451</v>
      </c>
      <c r="AK126" s="131">
        <v>253</v>
      </c>
      <c r="AL126" s="129">
        <v>27406</v>
      </c>
      <c r="AM126" s="131">
        <v>421</v>
      </c>
      <c r="AN126" s="126">
        <v>0.47397999325615375</v>
      </c>
      <c r="AO126" s="126">
        <v>0.5260200067438463</v>
      </c>
      <c r="AP126" s="129">
        <v>53382</v>
      </c>
      <c r="AQ126" s="129">
        <v>6165</v>
      </c>
      <c r="AR126" s="129">
        <v>6405</v>
      </c>
      <c r="AS126" s="129">
        <v>9542</v>
      </c>
      <c r="AT126" s="126">
        <v>0.17874939118054775</v>
      </c>
      <c r="AU126" s="129">
        <v>30752</v>
      </c>
      <c r="AV126" s="131">
        <v>518</v>
      </c>
      <c r="AW126" s="126">
        <v>0.23547263122400811</v>
      </c>
      <c r="AX126" s="126">
        <v>0.57607433217189319</v>
      </c>
      <c r="AY126" s="130">
        <v>0.73829193361058043</v>
      </c>
    </row>
    <row r="127" spans="1:51" x14ac:dyDescent="0.3">
      <c r="A127" s="19" t="s">
        <v>285</v>
      </c>
      <c r="B127" s="16" t="s">
        <v>305</v>
      </c>
      <c r="C127" s="124">
        <v>58645</v>
      </c>
      <c r="D127" s="365">
        <v>4.3993690851735012</v>
      </c>
      <c r="E127" s="129">
        <v>210</v>
      </c>
      <c r="F127" s="129">
        <v>2945</v>
      </c>
      <c r="G127" s="129">
        <v>1789</v>
      </c>
      <c r="H127" s="129">
        <v>12693</v>
      </c>
      <c r="I127" s="129">
        <v>38232</v>
      </c>
      <c r="J127" s="129">
        <v>1072</v>
      </c>
      <c r="K127" s="129">
        <v>1104</v>
      </c>
      <c r="L127" s="131">
        <v>600</v>
      </c>
      <c r="M127" s="129">
        <v>58645</v>
      </c>
      <c r="N127" s="129">
        <v>52950</v>
      </c>
      <c r="O127" s="129">
        <v>1494</v>
      </c>
      <c r="P127" s="129">
        <v>1764</v>
      </c>
      <c r="Q127" s="131">
        <v>622</v>
      </c>
      <c r="R127" s="129">
        <v>1656</v>
      </c>
      <c r="S127" s="131">
        <v>159</v>
      </c>
      <c r="T127" s="129">
        <v>58645</v>
      </c>
      <c r="U127" s="129">
        <v>17704</v>
      </c>
      <c r="V127" s="129">
        <v>5924</v>
      </c>
      <c r="W127" s="131">
        <v>54</v>
      </c>
      <c r="X127" s="129">
        <v>34619</v>
      </c>
      <c r="Y127" s="131">
        <v>190</v>
      </c>
      <c r="Z127" s="131">
        <v>154</v>
      </c>
      <c r="AA127" s="129">
        <v>101432.59265069486</v>
      </c>
      <c r="AB127" s="126">
        <v>0.59031460482564579</v>
      </c>
      <c r="AC127" s="126">
        <v>3.2398328928297383E-3</v>
      </c>
      <c r="AD127" s="366">
        <v>0.4038195924631256</v>
      </c>
      <c r="AE127" s="366">
        <v>0.5961804075368744</v>
      </c>
      <c r="AF127" s="129">
        <v>58645</v>
      </c>
      <c r="AG127" s="131">
        <v>719</v>
      </c>
      <c r="AH127" s="129">
        <v>46459</v>
      </c>
      <c r="AI127" s="131">
        <v>21</v>
      </c>
      <c r="AJ127" s="129">
        <v>6745</v>
      </c>
      <c r="AK127" s="131">
        <v>54</v>
      </c>
      <c r="AL127" s="129">
        <v>4455</v>
      </c>
      <c r="AM127" s="131">
        <v>192</v>
      </c>
      <c r="AN127" s="126">
        <v>0.91983971353056526</v>
      </c>
      <c r="AO127" s="126">
        <v>8.0160286469434738E-2</v>
      </c>
      <c r="AP127" s="129">
        <v>58645</v>
      </c>
      <c r="AQ127" s="129">
        <v>27865</v>
      </c>
      <c r="AR127" s="129">
        <v>2581</v>
      </c>
      <c r="AS127" s="129">
        <v>22386</v>
      </c>
      <c r="AT127" s="126">
        <v>0.38172052178361326</v>
      </c>
      <c r="AU127" s="129">
        <v>4450</v>
      </c>
      <c r="AV127" s="129">
        <v>1363</v>
      </c>
      <c r="AW127" s="126">
        <v>0.5191576434478643</v>
      </c>
      <c r="AX127" s="126">
        <v>7.5880296700485975E-2</v>
      </c>
      <c r="AY127" s="130">
        <v>0.33817034700315457</v>
      </c>
    </row>
    <row r="128" spans="1:51" x14ac:dyDescent="0.3">
      <c r="A128" s="19" t="s">
        <v>285</v>
      </c>
      <c r="B128" s="16" t="s">
        <v>307</v>
      </c>
      <c r="C128" s="124">
        <v>34533</v>
      </c>
      <c r="D128" s="365">
        <v>4.5633162482263341</v>
      </c>
      <c r="E128" s="129">
        <v>112</v>
      </c>
      <c r="F128" s="129">
        <v>1545</v>
      </c>
      <c r="G128" s="129">
        <v>1416</v>
      </c>
      <c r="H128" s="129">
        <v>7958</v>
      </c>
      <c r="I128" s="129">
        <v>22284</v>
      </c>
      <c r="J128" s="131">
        <v>579</v>
      </c>
      <c r="K128" s="131">
        <v>393</v>
      </c>
      <c r="L128" s="131">
        <v>246</v>
      </c>
      <c r="M128" s="129">
        <v>34533</v>
      </c>
      <c r="N128" s="129">
        <v>31502</v>
      </c>
      <c r="O128" s="129">
        <v>1115</v>
      </c>
      <c r="P128" s="129">
        <v>1301</v>
      </c>
      <c r="Q128" s="131">
        <v>282</v>
      </c>
      <c r="R128" s="131">
        <v>189</v>
      </c>
      <c r="S128" s="131">
        <v>144</v>
      </c>
      <c r="T128" s="129">
        <v>34533</v>
      </c>
      <c r="U128" s="129">
        <v>11489</v>
      </c>
      <c r="V128" s="129">
        <v>2546</v>
      </c>
      <c r="W128" s="131">
        <v>47</v>
      </c>
      <c r="X128" s="129">
        <v>20090</v>
      </c>
      <c r="Y128" s="131">
        <v>61</v>
      </c>
      <c r="Z128" s="131">
        <v>300</v>
      </c>
      <c r="AA128" s="129">
        <v>62539.127646019755</v>
      </c>
      <c r="AB128" s="126">
        <v>0.58176237222367011</v>
      </c>
      <c r="AC128" s="126">
        <v>1.7664263168563404E-3</v>
      </c>
      <c r="AD128" s="366">
        <v>0.40778385891755714</v>
      </c>
      <c r="AE128" s="366">
        <v>0.59221614108244292</v>
      </c>
      <c r="AF128" s="129">
        <v>34533</v>
      </c>
      <c r="AG128" s="131">
        <v>391</v>
      </c>
      <c r="AH128" s="129">
        <v>26954</v>
      </c>
      <c r="AI128" s="131">
        <v>27</v>
      </c>
      <c r="AJ128" s="129">
        <v>4286</v>
      </c>
      <c r="AK128" s="131">
        <v>52</v>
      </c>
      <c r="AL128" s="129">
        <v>2591</v>
      </c>
      <c r="AM128" s="131">
        <v>232</v>
      </c>
      <c r="AN128" s="126">
        <v>0.91674630063996754</v>
      </c>
      <c r="AO128" s="126">
        <v>8.3253699360032463E-2</v>
      </c>
      <c r="AP128" s="129">
        <v>34533</v>
      </c>
      <c r="AQ128" s="129">
        <v>16355</v>
      </c>
      <c r="AR128" s="131">
        <v>662</v>
      </c>
      <c r="AS128" s="129">
        <v>14872</v>
      </c>
      <c r="AT128" s="126">
        <v>0.43066052761127038</v>
      </c>
      <c r="AU128" s="129">
        <v>2248</v>
      </c>
      <c r="AV128" s="131">
        <v>396</v>
      </c>
      <c r="AW128" s="126">
        <v>0.49277502678597285</v>
      </c>
      <c r="AX128" s="126">
        <v>6.50971534474271E-2</v>
      </c>
      <c r="AY128" s="130">
        <v>0.33773492022123769</v>
      </c>
    </row>
    <row r="129" spans="1:51" x14ac:dyDescent="0.3">
      <c r="A129" s="19" t="s">
        <v>285</v>
      </c>
      <c r="B129" s="16" t="s">
        <v>309</v>
      </c>
      <c r="C129" s="124">
        <v>35247</v>
      </c>
      <c r="D129" s="365">
        <v>4.7422191959599402</v>
      </c>
      <c r="E129" s="129">
        <v>186</v>
      </c>
      <c r="F129" s="129">
        <v>3226</v>
      </c>
      <c r="G129" s="129">
        <v>4842</v>
      </c>
      <c r="H129" s="129">
        <v>6602</v>
      </c>
      <c r="I129" s="129">
        <v>19299</v>
      </c>
      <c r="J129" s="131">
        <v>230</v>
      </c>
      <c r="K129" s="131">
        <v>52</v>
      </c>
      <c r="L129" s="131">
        <v>810</v>
      </c>
      <c r="M129" s="129">
        <v>35247</v>
      </c>
      <c r="N129" s="129">
        <v>29604</v>
      </c>
      <c r="O129" s="129">
        <v>3232</v>
      </c>
      <c r="P129" s="129">
        <v>1527</v>
      </c>
      <c r="Q129" s="131">
        <v>609</v>
      </c>
      <c r="R129" s="131">
        <v>214</v>
      </c>
      <c r="S129" s="131">
        <v>61</v>
      </c>
      <c r="T129" s="129">
        <v>35247</v>
      </c>
      <c r="U129" s="129">
        <v>1443</v>
      </c>
      <c r="V129" s="131">
        <v>66</v>
      </c>
      <c r="W129" s="131">
        <v>81</v>
      </c>
      <c r="X129" s="129">
        <v>33399</v>
      </c>
      <c r="Y129" s="131">
        <v>110</v>
      </c>
      <c r="Z129" s="131">
        <v>148</v>
      </c>
      <c r="AA129" s="129">
        <v>6719.4960422163585</v>
      </c>
      <c r="AB129" s="126">
        <v>0.94757000595795382</v>
      </c>
      <c r="AC129" s="126">
        <v>3.120832978693222E-3</v>
      </c>
      <c r="AD129" s="366">
        <v>4.5110222146565668E-2</v>
      </c>
      <c r="AE129" s="366">
        <v>0.95488977785343432</v>
      </c>
      <c r="AF129" s="129">
        <v>35247</v>
      </c>
      <c r="AG129" s="131">
        <v>187</v>
      </c>
      <c r="AH129" s="129">
        <v>20652</v>
      </c>
      <c r="AI129" s="131">
        <v>668</v>
      </c>
      <c r="AJ129" s="129">
        <v>6777</v>
      </c>
      <c r="AK129" s="131">
        <v>194</v>
      </c>
      <c r="AL129" s="129">
        <v>6631</v>
      </c>
      <c r="AM129" s="131">
        <v>138</v>
      </c>
      <c r="AN129" s="126">
        <v>0.80245127244871906</v>
      </c>
      <c r="AO129" s="126">
        <v>0.19754872755128094</v>
      </c>
      <c r="AP129" s="129">
        <v>35247</v>
      </c>
      <c r="AQ129" s="129">
        <v>2672</v>
      </c>
      <c r="AR129" s="129">
        <v>7042</v>
      </c>
      <c r="AS129" s="129">
        <v>19669</v>
      </c>
      <c r="AT129" s="126">
        <v>0.55803330779924532</v>
      </c>
      <c r="AU129" s="129">
        <v>5551</v>
      </c>
      <c r="AV129" s="131">
        <v>313</v>
      </c>
      <c r="AW129" s="126">
        <v>0.2755979232275087</v>
      </c>
      <c r="AX129" s="126">
        <v>0.15748858058841889</v>
      </c>
      <c r="AY129" s="130">
        <v>0.57621925270235763</v>
      </c>
    </row>
    <row r="130" spans="1:51" x14ac:dyDescent="0.3">
      <c r="A130" s="19" t="s">
        <v>285</v>
      </c>
      <c r="B130" s="16" t="s">
        <v>311</v>
      </c>
      <c r="C130" s="124">
        <v>33141</v>
      </c>
      <c r="D130" s="365">
        <v>4.9395612685193564</v>
      </c>
      <c r="E130" s="129">
        <v>641</v>
      </c>
      <c r="F130" s="131">
        <v>1147</v>
      </c>
      <c r="G130" s="129">
        <v>1185</v>
      </c>
      <c r="H130" s="129">
        <v>5226</v>
      </c>
      <c r="I130" s="129">
        <v>23348</v>
      </c>
      <c r="J130" s="131">
        <v>862</v>
      </c>
      <c r="K130" s="131">
        <v>398</v>
      </c>
      <c r="L130" s="131">
        <v>334</v>
      </c>
      <c r="M130" s="129">
        <v>33141</v>
      </c>
      <c r="N130" s="129">
        <v>29331</v>
      </c>
      <c r="O130" s="131">
        <v>1230</v>
      </c>
      <c r="P130" s="131">
        <v>1226</v>
      </c>
      <c r="Q130" s="131">
        <v>912</v>
      </c>
      <c r="R130" s="131">
        <v>323</v>
      </c>
      <c r="S130" s="131">
        <v>119</v>
      </c>
      <c r="T130" s="129">
        <v>33141</v>
      </c>
      <c r="U130" s="129">
        <v>16007</v>
      </c>
      <c r="V130" s="129">
        <v>1887</v>
      </c>
      <c r="W130" s="131">
        <v>30</v>
      </c>
      <c r="X130" s="129">
        <v>14776</v>
      </c>
      <c r="Y130" s="131">
        <v>39</v>
      </c>
      <c r="Z130" s="131">
        <v>402</v>
      </c>
      <c r="AA130" s="129">
        <v>81800.217253552997</v>
      </c>
      <c r="AB130" s="126">
        <v>0.44585256932500528</v>
      </c>
      <c r="AC130" s="126">
        <v>1.176790078754413E-3</v>
      </c>
      <c r="AD130" s="366">
        <v>0.54084065055369479</v>
      </c>
      <c r="AE130" s="366">
        <v>0.45915934944630521</v>
      </c>
      <c r="AF130" s="129">
        <v>33141</v>
      </c>
      <c r="AG130" s="131">
        <v>339</v>
      </c>
      <c r="AH130" s="129">
        <v>26560</v>
      </c>
      <c r="AI130" s="131">
        <v>17</v>
      </c>
      <c r="AJ130" s="129">
        <v>3109</v>
      </c>
      <c r="AK130" s="131">
        <v>54</v>
      </c>
      <c r="AL130" s="129">
        <v>2688</v>
      </c>
      <c r="AM130" s="131">
        <v>374</v>
      </c>
      <c r="AN130" s="126">
        <v>0.90597749011798079</v>
      </c>
      <c r="AO130" s="126">
        <v>9.4022509882019212E-2</v>
      </c>
      <c r="AP130" s="129">
        <v>33141</v>
      </c>
      <c r="AQ130" s="129">
        <v>14227</v>
      </c>
      <c r="AR130" s="129">
        <v>1212</v>
      </c>
      <c r="AS130" s="129">
        <v>14771</v>
      </c>
      <c r="AT130" s="126">
        <v>0.44570169880208804</v>
      </c>
      <c r="AU130" s="129">
        <v>2607</v>
      </c>
      <c r="AV130" s="131">
        <v>324</v>
      </c>
      <c r="AW130" s="126">
        <v>0.46585800066383032</v>
      </c>
      <c r="AX130" s="126">
        <v>7.8663890649044985E-2</v>
      </c>
      <c r="AY130" s="130">
        <v>0.27659092966416221</v>
      </c>
    </row>
    <row r="131" spans="1:51" x14ac:dyDescent="0.3">
      <c r="A131" s="19" t="s">
        <v>285</v>
      </c>
      <c r="B131" s="16" t="s">
        <v>315</v>
      </c>
      <c r="C131" s="124">
        <v>57765</v>
      </c>
      <c r="D131" s="365">
        <v>4.4647623993767853</v>
      </c>
      <c r="E131" s="129">
        <v>1582</v>
      </c>
      <c r="F131" s="129">
        <v>4835</v>
      </c>
      <c r="G131" s="129">
        <v>2525</v>
      </c>
      <c r="H131" s="129">
        <v>5845</v>
      </c>
      <c r="I131" s="129">
        <v>42303</v>
      </c>
      <c r="J131" s="131">
        <v>351</v>
      </c>
      <c r="K131" s="131">
        <v>170</v>
      </c>
      <c r="L131" s="131">
        <v>154</v>
      </c>
      <c r="M131" s="129">
        <v>57765</v>
      </c>
      <c r="N131" s="129">
        <v>50161</v>
      </c>
      <c r="O131" s="129">
        <v>1986</v>
      </c>
      <c r="P131" s="129">
        <v>1772</v>
      </c>
      <c r="Q131" s="129">
        <v>2207</v>
      </c>
      <c r="R131" s="129">
        <v>1165</v>
      </c>
      <c r="S131" s="131">
        <v>474</v>
      </c>
      <c r="T131" s="129">
        <v>57765</v>
      </c>
      <c r="U131" s="129">
        <v>10501</v>
      </c>
      <c r="V131" s="129">
        <v>12951</v>
      </c>
      <c r="W131" s="131">
        <v>63</v>
      </c>
      <c r="X131" s="129">
        <v>31199</v>
      </c>
      <c r="Y131" s="131">
        <v>910</v>
      </c>
      <c r="Z131" s="129">
        <v>2141</v>
      </c>
      <c r="AA131" s="129">
        <v>100779.65660867306</v>
      </c>
      <c r="AB131" s="126">
        <v>0.54010213797282092</v>
      </c>
      <c r="AC131" s="126">
        <v>1.5753483943564441E-2</v>
      </c>
      <c r="AD131" s="366">
        <v>0.40708041201419543</v>
      </c>
      <c r="AE131" s="366">
        <v>0.59291958798580457</v>
      </c>
      <c r="AF131" s="129">
        <v>57765</v>
      </c>
      <c r="AG131" s="131">
        <v>600</v>
      </c>
      <c r="AH131" s="129">
        <v>46365</v>
      </c>
      <c r="AI131" s="131">
        <v>88</v>
      </c>
      <c r="AJ131" s="129">
        <v>2053</v>
      </c>
      <c r="AK131" s="131">
        <v>112</v>
      </c>
      <c r="AL131" s="129">
        <v>8368</v>
      </c>
      <c r="AM131" s="131">
        <v>179</v>
      </c>
      <c r="AN131" s="126">
        <v>0.85009954124469833</v>
      </c>
      <c r="AO131" s="126">
        <v>0.14990045875530167</v>
      </c>
      <c r="AP131" s="129">
        <v>57765</v>
      </c>
      <c r="AQ131" s="129">
        <v>28398</v>
      </c>
      <c r="AR131" s="129">
        <v>5047</v>
      </c>
      <c r="AS131" s="129">
        <v>13746</v>
      </c>
      <c r="AT131" s="126">
        <v>0.2379641651519086</v>
      </c>
      <c r="AU131" s="129">
        <v>10122</v>
      </c>
      <c r="AV131" s="131">
        <v>452</v>
      </c>
      <c r="AW131" s="126">
        <v>0.57898381372803598</v>
      </c>
      <c r="AX131" s="126">
        <v>0.1752272137107245</v>
      </c>
      <c r="AY131" s="130">
        <v>0.37141002337055312</v>
      </c>
    </row>
    <row r="132" spans="1:51" x14ac:dyDescent="0.3">
      <c r="A132" s="19" t="s">
        <v>285</v>
      </c>
      <c r="B132" s="16" t="s">
        <v>316</v>
      </c>
      <c r="C132" s="124">
        <v>33579</v>
      </c>
      <c r="D132" s="365">
        <v>4.4348551177819466</v>
      </c>
      <c r="E132" s="129">
        <v>1006</v>
      </c>
      <c r="F132" s="129">
        <v>3317</v>
      </c>
      <c r="G132" s="129">
        <v>1458</v>
      </c>
      <c r="H132" s="129">
        <v>3427</v>
      </c>
      <c r="I132" s="129">
        <v>23965</v>
      </c>
      <c r="J132" s="131">
        <v>224</v>
      </c>
      <c r="K132" s="131">
        <v>78</v>
      </c>
      <c r="L132" s="131">
        <v>104</v>
      </c>
      <c r="M132" s="129">
        <v>33579</v>
      </c>
      <c r="N132" s="129">
        <v>29360</v>
      </c>
      <c r="O132" s="129">
        <v>1142</v>
      </c>
      <c r="P132" s="131">
        <v>702</v>
      </c>
      <c r="Q132" s="129">
        <v>1962</v>
      </c>
      <c r="R132" s="131">
        <v>250</v>
      </c>
      <c r="S132" s="131">
        <v>163</v>
      </c>
      <c r="T132" s="129">
        <v>33579</v>
      </c>
      <c r="U132" s="129">
        <v>7218</v>
      </c>
      <c r="V132" s="129">
        <v>4246</v>
      </c>
      <c r="W132" s="131">
        <v>24</v>
      </c>
      <c r="X132" s="129">
        <v>20611</v>
      </c>
      <c r="Y132" s="131">
        <v>312</v>
      </c>
      <c r="Z132" s="129">
        <v>1168</v>
      </c>
      <c r="AA132" s="129">
        <v>48423.015575210702</v>
      </c>
      <c r="AB132" s="126">
        <v>0.61380624795258942</v>
      </c>
      <c r="AC132" s="126">
        <v>9.2915214866434379E-3</v>
      </c>
      <c r="AD132" s="366">
        <v>0.34211858602102507</v>
      </c>
      <c r="AE132" s="366">
        <v>0.65788141397897493</v>
      </c>
      <c r="AF132" s="129">
        <v>33579</v>
      </c>
      <c r="AG132" s="131">
        <v>217</v>
      </c>
      <c r="AH132" s="129">
        <v>26247</v>
      </c>
      <c r="AI132" s="131">
        <v>20</v>
      </c>
      <c r="AJ132" s="129">
        <v>1425</v>
      </c>
      <c r="AK132" s="131">
        <v>58</v>
      </c>
      <c r="AL132" s="129">
        <v>5475</v>
      </c>
      <c r="AM132" s="131">
        <v>137</v>
      </c>
      <c r="AN132" s="126">
        <v>0.83114446529080677</v>
      </c>
      <c r="AO132" s="126">
        <v>0.16885553470919323</v>
      </c>
      <c r="AP132" s="129">
        <v>33579</v>
      </c>
      <c r="AQ132" s="129">
        <v>9854</v>
      </c>
      <c r="AR132" s="129">
        <v>8455</v>
      </c>
      <c r="AS132" s="129">
        <v>7933</v>
      </c>
      <c r="AT132" s="126">
        <v>0.23624884600494356</v>
      </c>
      <c r="AU132" s="129">
        <v>6905</v>
      </c>
      <c r="AV132" s="131">
        <v>432</v>
      </c>
      <c r="AW132" s="126">
        <v>0.54525149647100868</v>
      </c>
      <c r="AX132" s="126">
        <v>0.20563447392715686</v>
      </c>
      <c r="AY132" s="130">
        <v>0.41336847434408408</v>
      </c>
    </row>
    <row r="133" spans="1:51" x14ac:dyDescent="0.3">
      <c r="A133" s="19" t="s">
        <v>285</v>
      </c>
      <c r="B133" s="16" t="s">
        <v>318</v>
      </c>
      <c r="C133" s="124">
        <v>46017</v>
      </c>
      <c r="D133" s="365">
        <v>4.251233239889606</v>
      </c>
      <c r="E133" s="129">
        <v>496</v>
      </c>
      <c r="F133" s="129">
        <v>2394</v>
      </c>
      <c r="G133" s="129">
        <v>1959</v>
      </c>
      <c r="H133" s="129">
        <v>4916</v>
      </c>
      <c r="I133" s="129">
        <v>35767</v>
      </c>
      <c r="J133" s="131">
        <v>351</v>
      </c>
      <c r="K133" s="131">
        <v>55</v>
      </c>
      <c r="L133" s="131">
        <v>79</v>
      </c>
      <c r="M133" s="129">
        <v>46017</v>
      </c>
      <c r="N133" s="129">
        <v>43634</v>
      </c>
      <c r="O133" s="131">
        <v>625</v>
      </c>
      <c r="P133" s="131">
        <v>488</v>
      </c>
      <c r="Q133" s="129">
        <v>1151</v>
      </c>
      <c r="R133" s="131">
        <v>31</v>
      </c>
      <c r="S133" s="131">
        <v>88</v>
      </c>
      <c r="T133" s="129">
        <v>46017</v>
      </c>
      <c r="U133" s="129">
        <v>9113</v>
      </c>
      <c r="V133" s="129">
        <v>5120</v>
      </c>
      <c r="W133" s="131">
        <v>35</v>
      </c>
      <c r="X133" s="129">
        <v>30997</v>
      </c>
      <c r="Y133" s="131">
        <v>274</v>
      </c>
      <c r="Z133" s="131">
        <v>478</v>
      </c>
      <c r="AA133" s="129">
        <v>59303.70271856054</v>
      </c>
      <c r="AB133" s="126">
        <v>0.6735988873677119</v>
      </c>
      <c r="AC133" s="126">
        <v>5.9543212291109805E-3</v>
      </c>
      <c r="AD133" s="366">
        <v>0.31005932590129737</v>
      </c>
      <c r="AE133" s="366">
        <v>0.68994067409870263</v>
      </c>
      <c r="AF133" s="129">
        <v>46017</v>
      </c>
      <c r="AG133" s="131">
        <v>327</v>
      </c>
      <c r="AH133" s="129">
        <v>39344</v>
      </c>
      <c r="AI133" s="131">
        <v>19</v>
      </c>
      <c r="AJ133" s="129">
        <v>1746</v>
      </c>
      <c r="AK133" s="131">
        <v>30</v>
      </c>
      <c r="AL133" s="129">
        <v>4466</v>
      </c>
      <c r="AM133" s="131">
        <v>85</v>
      </c>
      <c r="AN133" s="126">
        <v>0.90044983375708976</v>
      </c>
      <c r="AO133" s="126">
        <v>9.9550166242910243E-2</v>
      </c>
      <c r="AP133" s="129">
        <v>46017</v>
      </c>
      <c r="AQ133" s="129">
        <v>19329</v>
      </c>
      <c r="AR133" s="129">
        <v>9276</v>
      </c>
      <c r="AS133" s="129">
        <v>11541</v>
      </c>
      <c r="AT133" s="126">
        <v>0.25079861790207969</v>
      </c>
      <c r="AU133" s="129">
        <v>5639</v>
      </c>
      <c r="AV133" s="131">
        <v>232</v>
      </c>
      <c r="AW133" s="126">
        <v>0.62161809765956055</v>
      </c>
      <c r="AX133" s="126">
        <v>0.12254166938305409</v>
      </c>
      <c r="AY133" s="130">
        <v>0.39474542017080644</v>
      </c>
    </row>
    <row r="134" spans="1:51" x14ac:dyDescent="0.3">
      <c r="A134" s="19" t="s">
        <v>285</v>
      </c>
      <c r="B134" s="16" t="s">
        <v>320</v>
      </c>
      <c r="C134" s="124">
        <v>32627</v>
      </c>
      <c r="D134" s="365">
        <v>4.2485364881846319</v>
      </c>
      <c r="E134" s="129">
        <v>143</v>
      </c>
      <c r="F134" s="129">
        <v>3210</v>
      </c>
      <c r="G134" s="129">
        <v>1480</v>
      </c>
      <c r="H134" s="129">
        <v>3851</v>
      </c>
      <c r="I134" s="129">
        <v>22568</v>
      </c>
      <c r="J134" s="131">
        <v>862</v>
      </c>
      <c r="K134" s="131">
        <v>104</v>
      </c>
      <c r="L134" s="131">
        <v>409</v>
      </c>
      <c r="M134" s="129">
        <v>32627</v>
      </c>
      <c r="N134" s="129">
        <v>31201</v>
      </c>
      <c r="O134" s="131">
        <v>335</v>
      </c>
      <c r="P134" s="131">
        <v>750</v>
      </c>
      <c r="Q134" s="131">
        <v>248</v>
      </c>
      <c r="R134" s="131">
        <v>41</v>
      </c>
      <c r="S134" s="131">
        <v>52</v>
      </c>
      <c r="T134" s="129">
        <v>32627</v>
      </c>
      <c r="U134" s="129">
        <v>4749</v>
      </c>
      <c r="V134" s="129">
        <v>3428</v>
      </c>
      <c r="W134" s="131">
        <v>37</v>
      </c>
      <c r="X134" s="129">
        <v>17807</v>
      </c>
      <c r="Y134" s="131">
        <v>129</v>
      </c>
      <c r="Z134" s="129">
        <v>6477</v>
      </c>
      <c r="AA134" s="129">
        <v>33855.090722407818</v>
      </c>
      <c r="AB134" s="126">
        <v>0.5457749716492476</v>
      </c>
      <c r="AC134" s="126">
        <v>3.9537806111502741E-3</v>
      </c>
      <c r="AD134" s="366">
        <v>0.25175468170533605</v>
      </c>
      <c r="AE134" s="366">
        <v>0.74824531829466401</v>
      </c>
      <c r="AF134" s="129">
        <v>32627</v>
      </c>
      <c r="AG134" s="131">
        <v>387</v>
      </c>
      <c r="AH134" s="129">
        <v>25139</v>
      </c>
      <c r="AI134" s="131">
        <v>16</v>
      </c>
      <c r="AJ134" s="129">
        <v>1447</v>
      </c>
      <c r="AK134" s="131">
        <v>42</v>
      </c>
      <c r="AL134" s="129">
        <v>4636</v>
      </c>
      <c r="AM134" s="131">
        <v>960</v>
      </c>
      <c r="AN134" s="126">
        <v>0.82719833266926168</v>
      </c>
      <c r="AO134" s="126">
        <v>0.17280166733073832</v>
      </c>
      <c r="AP134" s="129">
        <v>32627</v>
      </c>
      <c r="AQ134" s="129">
        <v>2269</v>
      </c>
      <c r="AR134" s="129">
        <v>20535</v>
      </c>
      <c r="AS134" s="129">
        <v>3081</v>
      </c>
      <c r="AT134" s="126">
        <v>9.4430992736077482E-2</v>
      </c>
      <c r="AU134" s="129">
        <v>6399</v>
      </c>
      <c r="AV134" s="131">
        <v>343</v>
      </c>
      <c r="AW134" s="126">
        <v>0.69893033377264224</v>
      </c>
      <c r="AX134" s="126">
        <v>0.19612590799031476</v>
      </c>
      <c r="AY134" s="130">
        <v>0.46052349281270116</v>
      </c>
    </row>
    <row r="135" spans="1:51" x14ac:dyDescent="0.3">
      <c r="A135" s="19" t="s">
        <v>285</v>
      </c>
      <c r="B135" s="16" t="s">
        <v>324</v>
      </c>
      <c r="C135" s="124">
        <v>62340</v>
      </c>
      <c r="D135" s="365">
        <v>4.4288739172281035</v>
      </c>
      <c r="E135" s="129">
        <v>510</v>
      </c>
      <c r="F135" s="129">
        <v>3221</v>
      </c>
      <c r="G135" s="129">
        <v>1850</v>
      </c>
      <c r="H135" s="129">
        <v>14401</v>
      </c>
      <c r="I135" s="129">
        <v>40723</v>
      </c>
      <c r="J135" s="129">
        <v>1125</v>
      </c>
      <c r="K135" s="131">
        <v>264</v>
      </c>
      <c r="L135" s="131">
        <v>246</v>
      </c>
      <c r="M135" s="129">
        <v>62340</v>
      </c>
      <c r="N135" s="129">
        <v>56658</v>
      </c>
      <c r="O135" s="129">
        <v>2269</v>
      </c>
      <c r="P135" s="129">
        <v>2115</v>
      </c>
      <c r="Q135" s="131">
        <v>822</v>
      </c>
      <c r="R135" s="131">
        <v>217</v>
      </c>
      <c r="S135" s="131">
        <v>259</v>
      </c>
      <c r="T135" s="129">
        <v>62340</v>
      </c>
      <c r="U135" s="129">
        <v>4530</v>
      </c>
      <c r="V135" s="129">
        <v>10824</v>
      </c>
      <c r="W135" s="131">
        <v>98</v>
      </c>
      <c r="X135" s="129">
        <v>44810</v>
      </c>
      <c r="Y135" s="131">
        <v>914</v>
      </c>
      <c r="Z135" s="129">
        <v>1164</v>
      </c>
      <c r="AA135" s="129">
        <v>65986.487295476414</v>
      </c>
      <c r="AB135" s="126">
        <v>0.71880012832852103</v>
      </c>
      <c r="AC135" s="126">
        <v>1.4661533525826114E-2</v>
      </c>
      <c r="AD135" s="366">
        <v>0.24786653833814565</v>
      </c>
      <c r="AE135" s="366">
        <v>0.75213346166185435</v>
      </c>
      <c r="AF135" s="129">
        <v>62340</v>
      </c>
      <c r="AG135" s="131">
        <v>754</v>
      </c>
      <c r="AH135" s="129">
        <v>52157</v>
      </c>
      <c r="AI135" s="131">
        <v>49</v>
      </c>
      <c r="AJ135" s="129">
        <v>3457</v>
      </c>
      <c r="AK135" s="131">
        <v>63</v>
      </c>
      <c r="AL135" s="129">
        <v>5444</v>
      </c>
      <c r="AM135" s="131">
        <v>416</v>
      </c>
      <c r="AN135" s="126">
        <v>0.90498877125441124</v>
      </c>
      <c r="AO135" s="126">
        <v>9.5011228745588761E-2</v>
      </c>
      <c r="AP135" s="129">
        <v>62340</v>
      </c>
      <c r="AQ135" s="129">
        <v>7113</v>
      </c>
      <c r="AR135" s="129">
        <v>38734</v>
      </c>
      <c r="AS135" s="129">
        <v>5725</v>
      </c>
      <c r="AT135" s="126">
        <v>9.1835097850497274E-2</v>
      </c>
      <c r="AU135" s="129">
        <v>10349</v>
      </c>
      <c r="AV135" s="131">
        <v>419</v>
      </c>
      <c r="AW135" s="126">
        <v>0.73543471286493423</v>
      </c>
      <c r="AX135" s="126">
        <v>0.16600898299647096</v>
      </c>
      <c r="AY135" s="130">
        <v>0.42357234520372156</v>
      </c>
    </row>
    <row r="136" spans="1:51" x14ac:dyDescent="0.3">
      <c r="A136" s="19" t="s">
        <v>285</v>
      </c>
      <c r="B136" s="16" t="s">
        <v>325</v>
      </c>
      <c r="C136" s="124">
        <v>49852</v>
      </c>
      <c r="D136" s="365">
        <v>4.345703281713873</v>
      </c>
      <c r="E136" s="129">
        <v>222</v>
      </c>
      <c r="F136" s="129">
        <v>2380</v>
      </c>
      <c r="G136" s="129">
        <v>2272</v>
      </c>
      <c r="H136" s="129">
        <v>6685</v>
      </c>
      <c r="I136" s="129">
        <v>34622</v>
      </c>
      <c r="J136" s="129">
        <v>2910</v>
      </c>
      <c r="K136" s="131">
        <v>381</v>
      </c>
      <c r="L136" s="131">
        <v>380</v>
      </c>
      <c r="M136" s="129">
        <v>49852</v>
      </c>
      <c r="N136" s="129">
        <v>48232</v>
      </c>
      <c r="O136" s="131">
        <v>420</v>
      </c>
      <c r="P136" s="131">
        <v>804</v>
      </c>
      <c r="Q136" s="131">
        <v>353</v>
      </c>
      <c r="R136" s="131">
        <v>7</v>
      </c>
      <c r="S136" s="131">
        <v>36</v>
      </c>
      <c r="T136" s="129">
        <v>49852</v>
      </c>
      <c r="U136" s="129">
        <v>14021</v>
      </c>
      <c r="V136" s="129">
        <v>2675</v>
      </c>
      <c r="W136" s="131">
        <v>76</v>
      </c>
      <c r="X136" s="129">
        <v>31394</v>
      </c>
      <c r="Y136" s="131">
        <v>179</v>
      </c>
      <c r="Z136" s="129">
        <v>1507</v>
      </c>
      <c r="AA136" s="129">
        <v>71497.877076145392</v>
      </c>
      <c r="AB136" s="126">
        <v>0.6297440423654016</v>
      </c>
      <c r="AC136" s="126">
        <v>3.5906282596485598E-3</v>
      </c>
      <c r="AD136" s="366">
        <v>0.33643585011634436</v>
      </c>
      <c r="AE136" s="366">
        <v>0.66356414988365564</v>
      </c>
      <c r="AF136" s="129">
        <v>49852</v>
      </c>
      <c r="AG136" s="129">
        <v>5556</v>
      </c>
      <c r="AH136" s="129">
        <v>38130</v>
      </c>
      <c r="AI136" s="131">
        <v>22</v>
      </c>
      <c r="AJ136" s="131">
        <v>820</v>
      </c>
      <c r="AK136" s="131">
        <v>31</v>
      </c>
      <c r="AL136" s="129">
        <v>4405</v>
      </c>
      <c r="AM136" s="131">
        <v>888</v>
      </c>
      <c r="AN136" s="126">
        <v>0.89320388349514568</v>
      </c>
      <c r="AO136" s="126">
        <v>0.10679611650485432</v>
      </c>
      <c r="AP136" s="129">
        <v>49852</v>
      </c>
      <c r="AQ136" s="129">
        <v>16168</v>
      </c>
      <c r="AR136" s="129">
        <v>23801</v>
      </c>
      <c r="AS136" s="129">
        <v>3360</v>
      </c>
      <c r="AT136" s="126">
        <v>6.739950252748135E-2</v>
      </c>
      <c r="AU136" s="129">
        <v>6089</v>
      </c>
      <c r="AV136" s="131">
        <v>434</v>
      </c>
      <c r="AW136" s="126">
        <v>0.80175318944074458</v>
      </c>
      <c r="AX136" s="126">
        <v>0.12214153895530772</v>
      </c>
      <c r="AY136" s="130">
        <v>0.38518013319425498</v>
      </c>
    </row>
    <row r="137" spans="1:51" x14ac:dyDescent="0.3">
      <c r="A137" s="19" t="s">
        <v>285</v>
      </c>
      <c r="B137" s="16" t="s">
        <v>327</v>
      </c>
      <c r="C137" s="124">
        <v>40965</v>
      </c>
      <c r="D137" s="365">
        <v>4.3226656902233618</v>
      </c>
      <c r="E137" s="129">
        <v>64</v>
      </c>
      <c r="F137" s="129">
        <v>3132</v>
      </c>
      <c r="G137" s="129">
        <v>2161</v>
      </c>
      <c r="H137" s="129">
        <v>2328</v>
      </c>
      <c r="I137" s="129">
        <v>28926</v>
      </c>
      <c r="J137" s="129">
        <v>3046</v>
      </c>
      <c r="K137" s="131">
        <v>720</v>
      </c>
      <c r="L137" s="131">
        <v>588</v>
      </c>
      <c r="M137" s="129">
        <v>40965</v>
      </c>
      <c r="N137" s="129">
        <v>40014</v>
      </c>
      <c r="O137" s="131">
        <v>298</v>
      </c>
      <c r="P137" s="131">
        <v>410</v>
      </c>
      <c r="Q137" s="131">
        <v>168</v>
      </c>
      <c r="R137" s="131">
        <v>10</v>
      </c>
      <c r="S137" s="131">
        <v>65</v>
      </c>
      <c r="T137" s="129">
        <v>40965</v>
      </c>
      <c r="U137" s="129">
        <v>7503</v>
      </c>
      <c r="V137" s="131">
        <v>978</v>
      </c>
      <c r="W137" s="131">
        <v>32</v>
      </c>
      <c r="X137" s="129">
        <v>28727</v>
      </c>
      <c r="Y137" s="131">
        <v>158</v>
      </c>
      <c r="Z137" s="129">
        <v>3567</v>
      </c>
      <c r="AA137" s="129">
        <v>36083.534016843645</v>
      </c>
      <c r="AB137" s="126">
        <v>0.70125717075552296</v>
      </c>
      <c r="AC137" s="126">
        <v>3.8569510557793238E-3</v>
      </c>
      <c r="AD137" s="366">
        <v>0.20781154644208472</v>
      </c>
      <c r="AE137" s="366">
        <v>0.79218845355791534</v>
      </c>
      <c r="AF137" s="129">
        <v>40965</v>
      </c>
      <c r="AG137" s="129">
        <v>1918</v>
      </c>
      <c r="AH137" s="129">
        <v>30320</v>
      </c>
      <c r="AI137" s="131">
        <v>15</v>
      </c>
      <c r="AJ137" s="129">
        <v>1223</v>
      </c>
      <c r="AK137" s="131">
        <v>62</v>
      </c>
      <c r="AL137" s="129">
        <v>5252</v>
      </c>
      <c r="AM137" s="129">
        <v>2175</v>
      </c>
      <c r="AN137" s="126">
        <v>0.81718540217258639</v>
      </c>
      <c r="AO137" s="126">
        <v>0.18281459782741361</v>
      </c>
      <c r="AP137" s="129">
        <v>40965</v>
      </c>
      <c r="AQ137" s="131">
        <v>648</v>
      </c>
      <c r="AR137" s="129">
        <v>31326</v>
      </c>
      <c r="AS137" s="129">
        <v>1136</v>
      </c>
      <c r="AT137" s="126">
        <v>2.7730989869400709E-2</v>
      </c>
      <c r="AU137" s="129">
        <v>7557</v>
      </c>
      <c r="AV137" s="131">
        <v>298</v>
      </c>
      <c r="AW137" s="126">
        <v>0.78051995606005131</v>
      </c>
      <c r="AX137" s="126">
        <v>0.18447455144635663</v>
      </c>
      <c r="AY137" s="130">
        <v>0.48750152569266447</v>
      </c>
    </row>
    <row r="138" spans="1:51" x14ac:dyDescent="0.3">
      <c r="A138" s="19" t="s">
        <v>285</v>
      </c>
      <c r="B138" s="16" t="s">
        <v>329</v>
      </c>
      <c r="C138" s="124">
        <v>61961</v>
      </c>
      <c r="D138" s="365">
        <v>4.2269814883555785</v>
      </c>
      <c r="E138" s="129">
        <v>394</v>
      </c>
      <c r="F138" s="129">
        <v>5038</v>
      </c>
      <c r="G138" s="129">
        <v>5075</v>
      </c>
      <c r="H138" s="129">
        <v>24382</v>
      </c>
      <c r="I138" s="129">
        <v>25600</v>
      </c>
      <c r="J138" s="131">
        <v>907</v>
      </c>
      <c r="K138" s="131">
        <v>183</v>
      </c>
      <c r="L138" s="131">
        <v>382</v>
      </c>
      <c r="M138" s="129">
        <v>61961</v>
      </c>
      <c r="N138" s="129">
        <v>59598</v>
      </c>
      <c r="O138" s="131">
        <v>768</v>
      </c>
      <c r="P138" s="131">
        <v>716</v>
      </c>
      <c r="Q138" s="131">
        <v>753</v>
      </c>
      <c r="R138" s="131">
        <v>79</v>
      </c>
      <c r="S138" s="131">
        <v>47</v>
      </c>
      <c r="T138" s="129">
        <v>61961</v>
      </c>
      <c r="U138" s="129">
        <v>7479</v>
      </c>
      <c r="V138" s="131">
        <v>407</v>
      </c>
      <c r="W138" s="131">
        <v>74</v>
      </c>
      <c r="X138" s="129">
        <v>52655</v>
      </c>
      <c r="Y138" s="131">
        <v>158</v>
      </c>
      <c r="Z138" s="129">
        <v>1188</v>
      </c>
      <c r="AA138" s="129">
        <v>32609.280095543971</v>
      </c>
      <c r="AB138" s="126">
        <v>0.84980875066574135</v>
      </c>
      <c r="AC138" s="126">
        <v>2.5499911234486208E-3</v>
      </c>
      <c r="AD138" s="366">
        <v>0.12846790723196849</v>
      </c>
      <c r="AE138" s="366">
        <v>0.87153209276803145</v>
      </c>
      <c r="AF138" s="129">
        <v>61961</v>
      </c>
      <c r="AG138" s="129">
        <v>1776</v>
      </c>
      <c r="AH138" s="129">
        <v>48776</v>
      </c>
      <c r="AI138" s="131">
        <v>27</v>
      </c>
      <c r="AJ138" s="129">
        <v>1646</v>
      </c>
      <c r="AK138" s="131">
        <v>84</v>
      </c>
      <c r="AL138" s="129">
        <v>8969</v>
      </c>
      <c r="AM138" s="131">
        <v>683</v>
      </c>
      <c r="AN138" s="126">
        <v>0.8428689014057229</v>
      </c>
      <c r="AO138" s="126">
        <v>0.1571310985942771</v>
      </c>
      <c r="AP138" s="129">
        <v>61961</v>
      </c>
      <c r="AQ138" s="129">
        <v>34767</v>
      </c>
      <c r="AR138" s="129">
        <v>7413</v>
      </c>
      <c r="AS138" s="129">
        <v>11045</v>
      </c>
      <c r="AT138" s="126">
        <v>0.17825729087651909</v>
      </c>
      <c r="AU138" s="129">
        <v>8115</v>
      </c>
      <c r="AV138" s="131">
        <v>621</v>
      </c>
      <c r="AW138" s="126">
        <v>0.68075079485482803</v>
      </c>
      <c r="AX138" s="126">
        <v>0.13096948080244025</v>
      </c>
      <c r="AY138" s="130">
        <v>0.51433159568115427</v>
      </c>
    </row>
    <row r="139" spans="1:51" x14ac:dyDescent="0.3">
      <c r="A139" s="19" t="s">
        <v>285</v>
      </c>
      <c r="B139" s="16" t="s">
        <v>331</v>
      </c>
      <c r="C139" s="124">
        <v>27838</v>
      </c>
      <c r="D139" s="365">
        <v>4.4627128385659889</v>
      </c>
      <c r="E139" s="129">
        <v>58</v>
      </c>
      <c r="F139" s="129">
        <v>2345</v>
      </c>
      <c r="G139" s="129">
        <v>1273</v>
      </c>
      <c r="H139" s="129">
        <v>3334</v>
      </c>
      <c r="I139" s="129">
        <v>19076</v>
      </c>
      <c r="J139" s="129">
        <v>1274</v>
      </c>
      <c r="K139" s="131">
        <v>306</v>
      </c>
      <c r="L139" s="131">
        <v>172</v>
      </c>
      <c r="M139" s="129">
        <v>27838</v>
      </c>
      <c r="N139" s="129">
        <v>26667</v>
      </c>
      <c r="O139" s="131">
        <v>240</v>
      </c>
      <c r="P139" s="131">
        <v>730</v>
      </c>
      <c r="Q139" s="131">
        <v>122</v>
      </c>
      <c r="R139" s="131">
        <v>13</v>
      </c>
      <c r="S139" s="131">
        <v>66</v>
      </c>
      <c r="T139" s="129">
        <v>27838</v>
      </c>
      <c r="U139" s="129">
        <v>4576</v>
      </c>
      <c r="V139" s="129">
        <v>2261</v>
      </c>
      <c r="W139" s="131">
        <v>23</v>
      </c>
      <c r="X139" s="129">
        <v>17203</v>
      </c>
      <c r="Y139" s="131">
        <v>91</v>
      </c>
      <c r="Z139" s="129">
        <v>3684</v>
      </c>
      <c r="AA139" s="129">
        <v>29862.448092535382</v>
      </c>
      <c r="AB139" s="126">
        <v>0.61796824484517565</v>
      </c>
      <c r="AC139" s="126">
        <v>3.2689129966233204E-3</v>
      </c>
      <c r="AD139" s="366">
        <v>0.24642574897621955</v>
      </c>
      <c r="AE139" s="366">
        <v>0.75357425102378039</v>
      </c>
      <c r="AF139" s="129">
        <v>27838</v>
      </c>
      <c r="AG139" s="131">
        <v>391</v>
      </c>
      <c r="AH139" s="129">
        <v>21943</v>
      </c>
      <c r="AI139" s="131">
        <v>17</v>
      </c>
      <c r="AJ139" s="131">
        <v>968</v>
      </c>
      <c r="AK139" s="131">
        <v>19</v>
      </c>
      <c r="AL139" s="129">
        <v>3592</v>
      </c>
      <c r="AM139" s="131">
        <v>908</v>
      </c>
      <c r="AN139" s="126">
        <v>0.83766793591493638</v>
      </c>
      <c r="AO139" s="126">
        <v>0.16233206408506362</v>
      </c>
      <c r="AP139" s="129">
        <v>27838</v>
      </c>
      <c r="AQ139" s="129">
        <v>1314</v>
      </c>
      <c r="AR139" s="129">
        <v>20578</v>
      </c>
      <c r="AS139" s="129">
        <v>1589</v>
      </c>
      <c r="AT139" s="126">
        <v>5.7080250017961062E-2</v>
      </c>
      <c r="AU139" s="129">
        <v>4119</v>
      </c>
      <c r="AV139" s="131">
        <v>238</v>
      </c>
      <c r="AW139" s="126">
        <v>0.78640706947338168</v>
      </c>
      <c r="AX139" s="126">
        <v>0.14796321574825777</v>
      </c>
      <c r="AY139" s="130">
        <v>0.45795315755442201</v>
      </c>
    </row>
    <row r="140" spans="1:51" x14ac:dyDescent="0.3">
      <c r="A140" s="19" t="s">
        <v>285</v>
      </c>
      <c r="B140" s="16" t="s">
        <v>335</v>
      </c>
      <c r="C140" s="124">
        <v>54473</v>
      </c>
      <c r="D140" s="365">
        <v>4.4048794815780292</v>
      </c>
      <c r="E140" s="129">
        <v>383</v>
      </c>
      <c r="F140" s="129">
        <v>5648</v>
      </c>
      <c r="G140" s="129">
        <v>4182</v>
      </c>
      <c r="H140" s="129">
        <v>6181</v>
      </c>
      <c r="I140" s="129">
        <v>32548</v>
      </c>
      <c r="J140" s="129">
        <v>3887</v>
      </c>
      <c r="K140" s="131">
        <v>448</v>
      </c>
      <c r="L140" s="131">
        <v>1196</v>
      </c>
      <c r="M140" s="129">
        <v>54473</v>
      </c>
      <c r="N140" s="129">
        <v>51071</v>
      </c>
      <c r="O140" s="131">
        <v>1066</v>
      </c>
      <c r="P140" s="131">
        <v>926</v>
      </c>
      <c r="Q140" s="131">
        <v>946</v>
      </c>
      <c r="R140" s="131">
        <v>369</v>
      </c>
      <c r="S140" s="131">
        <v>95</v>
      </c>
      <c r="T140" s="129">
        <v>54473</v>
      </c>
      <c r="U140" s="129">
        <v>16359</v>
      </c>
      <c r="V140" s="129">
        <v>1920</v>
      </c>
      <c r="W140" s="131">
        <v>56</v>
      </c>
      <c r="X140" s="129">
        <v>31049</v>
      </c>
      <c r="Y140" s="131">
        <v>117</v>
      </c>
      <c r="Z140" s="129">
        <v>4972</v>
      </c>
      <c r="AA140" s="129">
        <v>77913.511849907285</v>
      </c>
      <c r="AB140" s="126">
        <v>0.5699888017917133</v>
      </c>
      <c r="AC140" s="126">
        <v>2.1478530648211041E-3</v>
      </c>
      <c r="AD140" s="366">
        <v>0.33658876874782001</v>
      </c>
      <c r="AE140" s="366">
        <v>0.66341123125218004</v>
      </c>
      <c r="AF140" s="129">
        <v>54473</v>
      </c>
      <c r="AG140" s="129">
        <v>4659</v>
      </c>
      <c r="AH140" s="129">
        <v>36475</v>
      </c>
      <c r="AI140" s="131">
        <v>23</v>
      </c>
      <c r="AJ140" s="129">
        <v>1215</v>
      </c>
      <c r="AK140" s="131">
        <v>68</v>
      </c>
      <c r="AL140" s="129">
        <v>9163</v>
      </c>
      <c r="AM140" s="129">
        <v>2870</v>
      </c>
      <c r="AN140" s="126">
        <v>0.77785324839828907</v>
      </c>
      <c r="AO140" s="126">
        <v>0.22214675160171093</v>
      </c>
      <c r="AP140" s="129">
        <v>54473</v>
      </c>
      <c r="AQ140" s="129">
        <v>21404</v>
      </c>
      <c r="AR140" s="129">
        <v>19030</v>
      </c>
      <c r="AS140" s="129">
        <v>1652</v>
      </c>
      <c r="AT140" s="126">
        <v>3.0326950966533879E-2</v>
      </c>
      <c r="AU140" s="129">
        <v>11552</v>
      </c>
      <c r="AV140" s="131">
        <v>835</v>
      </c>
      <c r="AW140" s="126">
        <v>0.74227598993997024</v>
      </c>
      <c r="AX140" s="126">
        <v>0.21206836414370422</v>
      </c>
      <c r="AY140" s="130">
        <v>0.44277899142694549</v>
      </c>
    </row>
    <row r="141" spans="1:51" x14ac:dyDescent="0.3">
      <c r="A141" s="19" t="s">
        <v>285</v>
      </c>
      <c r="B141" s="16" t="s">
        <v>338</v>
      </c>
      <c r="C141" s="124">
        <v>57259</v>
      </c>
      <c r="D141" s="365">
        <v>4.5074311461953576</v>
      </c>
      <c r="E141" s="129">
        <v>584</v>
      </c>
      <c r="F141" s="129">
        <v>3998</v>
      </c>
      <c r="G141" s="129">
        <v>3720</v>
      </c>
      <c r="H141" s="129">
        <v>31726</v>
      </c>
      <c r="I141" s="129">
        <v>16289</v>
      </c>
      <c r="J141" s="131">
        <v>608</v>
      </c>
      <c r="K141" s="131">
        <v>190</v>
      </c>
      <c r="L141" s="131">
        <v>144</v>
      </c>
      <c r="M141" s="129">
        <v>57259</v>
      </c>
      <c r="N141" s="129">
        <v>54618</v>
      </c>
      <c r="O141" s="131">
        <v>810</v>
      </c>
      <c r="P141" s="131">
        <v>760</v>
      </c>
      <c r="Q141" s="131">
        <v>957</v>
      </c>
      <c r="R141" s="131">
        <v>51</v>
      </c>
      <c r="S141" s="131">
        <v>63</v>
      </c>
      <c r="T141" s="129">
        <v>57259</v>
      </c>
      <c r="U141" s="129">
        <v>8480</v>
      </c>
      <c r="V141" s="129">
        <v>1129</v>
      </c>
      <c r="W141" s="131">
        <v>66</v>
      </c>
      <c r="X141" s="129">
        <v>46959</v>
      </c>
      <c r="Y141" s="131">
        <v>400</v>
      </c>
      <c r="Z141" s="131">
        <v>225</v>
      </c>
      <c r="AA141" s="129">
        <v>39796.82329415463</v>
      </c>
      <c r="AB141" s="126">
        <v>0.82011561501248709</v>
      </c>
      <c r="AC141" s="126">
        <v>6.9858013587383644E-3</v>
      </c>
      <c r="AD141" s="366">
        <v>0.16896907036448419</v>
      </c>
      <c r="AE141" s="366">
        <v>0.83103092963551584</v>
      </c>
      <c r="AF141" s="129">
        <v>57259</v>
      </c>
      <c r="AG141" s="131">
        <v>721</v>
      </c>
      <c r="AH141" s="129">
        <v>45525</v>
      </c>
      <c r="AI141" s="131">
        <v>21</v>
      </c>
      <c r="AJ141" s="129">
        <v>4067</v>
      </c>
      <c r="AK141" s="131">
        <v>43</v>
      </c>
      <c r="AL141" s="129">
        <v>6743</v>
      </c>
      <c r="AM141" s="131">
        <v>139</v>
      </c>
      <c r="AN141" s="126">
        <v>0.87905831397684209</v>
      </c>
      <c r="AO141" s="126">
        <v>0.12094168602315791</v>
      </c>
      <c r="AP141" s="129">
        <v>57259</v>
      </c>
      <c r="AQ141" s="129">
        <v>13868</v>
      </c>
      <c r="AR141" s="131">
        <v>811</v>
      </c>
      <c r="AS141" s="129">
        <v>37928</v>
      </c>
      <c r="AT141" s="126">
        <v>0.66239368483557171</v>
      </c>
      <c r="AU141" s="129">
        <v>4371</v>
      </c>
      <c r="AV141" s="131">
        <v>281</v>
      </c>
      <c r="AW141" s="126">
        <v>0.2563614453623011</v>
      </c>
      <c r="AX141" s="126">
        <v>7.6337344347613481E-2</v>
      </c>
      <c r="AY141" s="130">
        <v>0.47598630782933687</v>
      </c>
    </row>
    <row r="142" spans="1:51" x14ac:dyDescent="0.3">
      <c r="A142" s="19" t="s">
        <v>285</v>
      </c>
      <c r="B142" s="16" t="s">
        <v>339</v>
      </c>
      <c r="C142" s="124">
        <v>58863</v>
      </c>
      <c r="D142" s="365">
        <v>4.4220138287209281</v>
      </c>
      <c r="E142" s="129">
        <v>478</v>
      </c>
      <c r="F142" s="129">
        <v>4386</v>
      </c>
      <c r="G142" s="129">
        <v>4479</v>
      </c>
      <c r="H142" s="129">
        <v>30594</v>
      </c>
      <c r="I142" s="129">
        <v>18083</v>
      </c>
      <c r="J142" s="131">
        <v>281</v>
      </c>
      <c r="K142" s="131">
        <v>70</v>
      </c>
      <c r="L142" s="131">
        <v>492</v>
      </c>
      <c r="M142" s="129">
        <v>58863</v>
      </c>
      <c r="N142" s="129">
        <v>56255</v>
      </c>
      <c r="O142" s="131">
        <v>795</v>
      </c>
      <c r="P142" s="131">
        <v>680</v>
      </c>
      <c r="Q142" s="131">
        <v>617</v>
      </c>
      <c r="R142" s="131">
        <v>51</v>
      </c>
      <c r="S142" s="131">
        <v>465</v>
      </c>
      <c r="T142" s="129">
        <v>58863</v>
      </c>
      <c r="U142" s="129">
        <v>6597</v>
      </c>
      <c r="V142" s="129">
        <v>1441</v>
      </c>
      <c r="W142" s="131">
        <v>107</v>
      </c>
      <c r="X142" s="129">
        <v>49982</v>
      </c>
      <c r="Y142" s="131">
        <v>146</v>
      </c>
      <c r="Z142" s="131">
        <v>590</v>
      </c>
      <c r="AA142" s="129">
        <v>34743.938535242851</v>
      </c>
      <c r="AB142" s="126">
        <v>0.84912423763654588</v>
      </c>
      <c r="AC142" s="126">
        <v>2.4803356947488238E-3</v>
      </c>
      <c r="AD142" s="366">
        <v>0.13837215228581623</v>
      </c>
      <c r="AE142" s="366">
        <v>0.86162784771418377</v>
      </c>
      <c r="AF142" s="129">
        <v>58863</v>
      </c>
      <c r="AG142" s="129">
        <v>1142</v>
      </c>
      <c r="AH142" s="129">
        <v>45739</v>
      </c>
      <c r="AI142" s="131">
        <v>25</v>
      </c>
      <c r="AJ142" s="129">
        <v>3141</v>
      </c>
      <c r="AK142" s="131">
        <v>52</v>
      </c>
      <c r="AL142" s="129">
        <v>8101</v>
      </c>
      <c r="AM142" s="131">
        <v>663</v>
      </c>
      <c r="AN142" s="126">
        <v>0.85022849667872857</v>
      </c>
      <c r="AO142" s="126">
        <v>0.14977150332127143</v>
      </c>
      <c r="AP142" s="129">
        <v>58863</v>
      </c>
      <c r="AQ142" s="129">
        <v>17281</v>
      </c>
      <c r="AR142" s="131">
        <v>975</v>
      </c>
      <c r="AS142" s="129">
        <v>34489</v>
      </c>
      <c r="AT142" s="126">
        <v>0.58591984778213824</v>
      </c>
      <c r="AU142" s="129">
        <v>5280</v>
      </c>
      <c r="AV142" s="131">
        <v>838</v>
      </c>
      <c r="AW142" s="126">
        <v>0.31014389344749671</v>
      </c>
      <c r="AX142" s="126">
        <v>8.9699811426532799E-2</v>
      </c>
      <c r="AY142" s="130">
        <v>0.50569967551772765</v>
      </c>
    </row>
    <row r="143" spans="1:51" x14ac:dyDescent="0.3">
      <c r="A143" s="19" t="s">
        <v>285</v>
      </c>
      <c r="B143" s="16" t="s">
        <v>343</v>
      </c>
      <c r="C143" s="124">
        <v>68439</v>
      </c>
      <c r="D143" s="365">
        <v>4.5246569938193133</v>
      </c>
      <c r="E143" s="129">
        <v>3823</v>
      </c>
      <c r="F143" s="129">
        <v>6865</v>
      </c>
      <c r="G143" s="129">
        <v>6221</v>
      </c>
      <c r="H143" s="129">
        <v>16344</v>
      </c>
      <c r="I143" s="129">
        <v>34260</v>
      </c>
      <c r="J143" s="131">
        <v>518</v>
      </c>
      <c r="K143" s="131">
        <v>276</v>
      </c>
      <c r="L143" s="131">
        <v>132</v>
      </c>
      <c r="M143" s="129">
        <v>68439</v>
      </c>
      <c r="N143" s="129">
        <v>56384</v>
      </c>
      <c r="O143" s="129">
        <v>3910</v>
      </c>
      <c r="P143" s="129">
        <v>1587</v>
      </c>
      <c r="Q143" s="129">
        <v>6025</v>
      </c>
      <c r="R143" s="131">
        <v>329</v>
      </c>
      <c r="S143" s="131">
        <v>204</v>
      </c>
      <c r="T143" s="129">
        <v>68439</v>
      </c>
      <c r="U143" s="129">
        <v>4840</v>
      </c>
      <c r="V143" s="129">
        <v>1116</v>
      </c>
      <c r="W143" s="131">
        <v>112</v>
      </c>
      <c r="X143" s="129">
        <v>60750</v>
      </c>
      <c r="Y143" s="129">
        <v>1047</v>
      </c>
      <c r="Z143" s="131">
        <v>574</v>
      </c>
      <c r="AA143" s="129">
        <v>25368.022443343707</v>
      </c>
      <c r="AB143" s="126">
        <v>0.88765177749528779</v>
      </c>
      <c r="AC143" s="126">
        <v>1.5298294831894096E-2</v>
      </c>
      <c r="AD143" s="366">
        <v>8.8662896886278292E-2</v>
      </c>
      <c r="AE143" s="366">
        <v>0.91133710311372174</v>
      </c>
      <c r="AF143" s="129">
        <v>68439</v>
      </c>
      <c r="AG143" s="131">
        <v>663</v>
      </c>
      <c r="AH143" s="129">
        <v>48326</v>
      </c>
      <c r="AI143" s="131">
        <v>46</v>
      </c>
      <c r="AJ143" s="129">
        <v>3021</v>
      </c>
      <c r="AK143" s="131">
        <v>159</v>
      </c>
      <c r="AL143" s="129">
        <v>15768</v>
      </c>
      <c r="AM143" s="131">
        <v>456</v>
      </c>
      <c r="AN143" s="126">
        <v>0.76061894533818442</v>
      </c>
      <c r="AO143" s="126">
        <v>0.23938105466181558</v>
      </c>
      <c r="AP143" s="129">
        <v>68439</v>
      </c>
      <c r="AQ143" s="129">
        <v>22862</v>
      </c>
      <c r="AR143" s="129">
        <v>5899</v>
      </c>
      <c r="AS143" s="129">
        <v>23610</v>
      </c>
      <c r="AT143" s="126">
        <v>0.34497874019199581</v>
      </c>
      <c r="AU143" s="129">
        <v>15250</v>
      </c>
      <c r="AV143" s="131">
        <v>818</v>
      </c>
      <c r="AW143" s="126">
        <v>0.42024284399246042</v>
      </c>
      <c r="AX143" s="126">
        <v>0.22282616636712985</v>
      </c>
      <c r="AY143" s="130">
        <v>0.57535907888776872</v>
      </c>
    </row>
    <row r="144" spans="1:51" x14ac:dyDescent="0.3">
      <c r="A144" s="19" t="s">
        <v>285</v>
      </c>
      <c r="B144" s="16" t="s">
        <v>344</v>
      </c>
      <c r="C144" s="124">
        <v>33327</v>
      </c>
      <c r="D144" s="365">
        <v>4.183604884928136</v>
      </c>
      <c r="E144" s="129">
        <v>65</v>
      </c>
      <c r="F144" s="129">
        <v>3499</v>
      </c>
      <c r="G144" s="129">
        <v>2690</v>
      </c>
      <c r="H144" s="129">
        <v>6597</v>
      </c>
      <c r="I144" s="129">
        <v>19561</v>
      </c>
      <c r="J144" s="131">
        <v>640</v>
      </c>
      <c r="K144" s="131">
        <v>151</v>
      </c>
      <c r="L144" s="131">
        <v>124</v>
      </c>
      <c r="M144" s="129">
        <v>33327</v>
      </c>
      <c r="N144" s="129">
        <v>32330</v>
      </c>
      <c r="O144" s="131">
        <v>367</v>
      </c>
      <c r="P144" s="131">
        <v>392</v>
      </c>
      <c r="Q144" s="131">
        <v>201</v>
      </c>
      <c r="R144" s="131">
        <v>13</v>
      </c>
      <c r="S144" s="131">
        <v>24</v>
      </c>
      <c r="T144" s="129">
        <v>33327</v>
      </c>
      <c r="U144" s="129">
        <v>5072</v>
      </c>
      <c r="V144" s="131">
        <v>83</v>
      </c>
      <c r="W144" s="131">
        <v>17</v>
      </c>
      <c r="X144" s="129">
        <v>27077</v>
      </c>
      <c r="Y144" s="131">
        <v>134</v>
      </c>
      <c r="Z144" s="131">
        <v>944</v>
      </c>
      <c r="AA144" s="129">
        <v>21091.308098538724</v>
      </c>
      <c r="AB144" s="126">
        <v>0.81246436822996371</v>
      </c>
      <c r="AC144" s="126">
        <v>4.0207639451495785E-3</v>
      </c>
      <c r="AD144" s="366">
        <v>0.15518948600234045</v>
      </c>
      <c r="AE144" s="366">
        <v>0.84481051399765961</v>
      </c>
      <c r="AF144" s="129">
        <v>33327</v>
      </c>
      <c r="AG144" s="131">
        <v>534</v>
      </c>
      <c r="AH144" s="129">
        <v>25369</v>
      </c>
      <c r="AI144" s="131">
        <v>14</v>
      </c>
      <c r="AJ144" s="129">
        <v>1189</v>
      </c>
      <c r="AK144" s="131">
        <v>36</v>
      </c>
      <c r="AL144" s="129">
        <v>5782</v>
      </c>
      <c r="AM144" s="131">
        <v>403</v>
      </c>
      <c r="AN144" s="126">
        <v>0.81333453356137664</v>
      </c>
      <c r="AO144" s="126">
        <v>0.18666546643862336</v>
      </c>
      <c r="AP144" s="129">
        <v>33327</v>
      </c>
      <c r="AQ144" s="129">
        <v>1587</v>
      </c>
      <c r="AR144" s="129">
        <v>22102</v>
      </c>
      <c r="AS144" s="129">
        <v>2690</v>
      </c>
      <c r="AT144" s="126">
        <v>8.0715335913823627E-2</v>
      </c>
      <c r="AU144" s="129">
        <v>6556</v>
      </c>
      <c r="AV144" s="131">
        <v>392</v>
      </c>
      <c r="AW144" s="126">
        <v>0.71080505296006247</v>
      </c>
      <c r="AX144" s="126">
        <v>0.19671737630149727</v>
      </c>
      <c r="AY144" s="130">
        <v>0.51573799021814148</v>
      </c>
    </row>
    <row r="145" spans="1:51" x14ac:dyDescent="0.3">
      <c r="A145" s="19" t="s">
        <v>285</v>
      </c>
      <c r="B145" s="16" t="s">
        <v>346</v>
      </c>
      <c r="C145" s="124">
        <v>44892</v>
      </c>
      <c r="D145" s="365">
        <v>4.5148356054530874</v>
      </c>
      <c r="E145" s="129">
        <v>1337</v>
      </c>
      <c r="F145" s="129">
        <v>3234</v>
      </c>
      <c r="G145" s="129">
        <v>3119</v>
      </c>
      <c r="H145" s="129">
        <v>17112</v>
      </c>
      <c r="I145" s="129">
        <v>19600</v>
      </c>
      <c r="J145" s="131">
        <v>342</v>
      </c>
      <c r="K145" s="131">
        <v>115</v>
      </c>
      <c r="L145" s="131">
        <v>33</v>
      </c>
      <c r="M145" s="129">
        <v>44892</v>
      </c>
      <c r="N145" s="129">
        <v>41142</v>
      </c>
      <c r="O145" s="131">
        <v>812</v>
      </c>
      <c r="P145" s="131">
        <v>422</v>
      </c>
      <c r="Q145" s="129">
        <v>2189</v>
      </c>
      <c r="R145" s="131">
        <v>299</v>
      </c>
      <c r="S145" s="131">
        <v>28</v>
      </c>
      <c r="T145" s="129">
        <v>44892</v>
      </c>
      <c r="U145" s="129">
        <v>4154</v>
      </c>
      <c r="V145" s="131">
        <v>576</v>
      </c>
      <c r="W145" s="131">
        <v>68</v>
      </c>
      <c r="X145" s="129">
        <v>39280</v>
      </c>
      <c r="Y145" s="131">
        <v>501</v>
      </c>
      <c r="Z145" s="131">
        <v>313</v>
      </c>
      <c r="AA145" s="129">
        <v>20547.452107279696</v>
      </c>
      <c r="AB145" s="126">
        <v>0.87498886215806826</v>
      </c>
      <c r="AC145" s="126">
        <v>1.1160117615610799E-2</v>
      </c>
      <c r="AD145" s="366">
        <v>0.10687873117704713</v>
      </c>
      <c r="AE145" s="366">
        <v>0.89312126882295284</v>
      </c>
      <c r="AF145" s="129">
        <v>44892</v>
      </c>
      <c r="AG145" s="131">
        <v>366</v>
      </c>
      <c r="AH145" s="129">
        <v>33942</v>
      </c>
      <c r="AI145" s="131">
        <v>23</v>
      </c>
      <c r="AJ145" s="129">
        <v>3439</v>
      </c>
      <c r="AK145" s="131">
        <v>49</v>
      </c>
      <c r="AL145" s="129">
        <v>6798</v>
      </c>
      <c r="AM145" s="131">
        <v>275</v>
      </c>
      <c r="AN145" s="126">
        <v>0.8413525795241914</v>
      </c>
      <c r="AO145" s="126">
        <v>0.1586474204758086</v>
      </c>
      <c r="AP145" s="129">
        <v>44892</v>
      </c>
      <c r="AQ145" s="129">
        <v>16752</v>
      </c>
      <c r="AR145" s="129">
        <v>1047</v>
      </c>
      <c r="AS145" s="129">
        <v>21442</v>
      </c>
      <c r="AT145" s="126">
        <v>0.47763521340105142</v>
      </c>
      <c r="AU145" s="129">
        <v>5380</v>
      </c>
      <c r="AV145" s="131">
        <v>271</v>
      </c>
      <c r="AW145" s="126">
        <v>0.39648489708634055</v>
      </c>
      <c r="AX145" s="126">
        <v>0.119843179185601</v>
      </c>
      <c r="AY145" s="130">
        <v>0.52588434464938072</v>
      </c>
    </row>
    <row r="146" spans="1:51" x14ac:dyDescent="0.3">
      <c r="A146" s="19" t="s">
        <v>285</v>
      </c>
      <c r="B146" s="16" t="s">
        <v>348</v>
      </c>
      <c r="C146" s="124">
        <v>53569</v>
      </c>
      <c r="D146" s="365">
        <v>4.2890477701655811</v>
      </c>
      <c r="E146" s="129">
        <v>107</v>
      </c>
      <c r="F146" s="129">
        <v>3974</v>
      </c>
      <c r="G146" s="129">
        <v>2385</v>
      </c>
      <c r="H146" s="129">
        <v>11399</v>
      </c>
      <c r="I146" s="129">
        <v>35253</v>
      </c>
      <c r="J146" s="131">
        <v>258</v>
      </c>
      <c r="K146" s="131">
        <v>96</v>
      </c>
      <c r="L146" s="131">
        <v>97</v>
      </c>
      <c r="M146" s="129">
        <v>53569</v>
      </c>
      <c r="N146" s="129">
        <v>51620</v>
      </c>
      <c r="O146" s="131">
        <v>572</v>
      </c>
      <c r="P146" s="131">
        <v>524</v>
      </c>
      <c r="Q146" s="131">
        <v>376</v>
      </c>
      <c r="R146" s="131">
        <v>367</v>
      </c>
      <c r="S146" s="131">
        <v>110</v>
      </c>
      <c r="T146" s="129">
        <v>53569</v>
      </c>
      <c r="U146" s="129">
        <v>5489</v>
      </c>
      <c r="V146" s="131">
        <v>410</v>
      </c>
      <c r="W146" s="131">
        <v>73</v>
      </c>
      <c r="X146" s="129">
        <v>47243</v>
      </c>
      <c r="Y146" s="131">
        <v>99</v>
      </c>
      <c r="Z146" s="131">
        <v>255</v>
      </c>
      <c r="AA146" s="129">
        <v>24789.366741958973</v>
      </c>
      <c r="AB146" s="126">
        <v>0.88190931322219945</v>
      </c>
      <c r="AC146" s="126">
        <v>1.8480837797980175E-3</v>
      </c>
      <c r="AD146" s="366">
        <v>0.11148238720155314</v>
      </c>
      <c r="AE146" s="366">
        <v>0.88851761279844688</v>
      </c>
      <c r="AF146" s="129">
        <v>53569</v>
      </c>
      <c r="AG146" s="131">
        <v>419</v>
      </c>
      <c r="AH146" s="129">
        <v>45259</v>
      </c>
      <c r="AI146" s="131">
        <v>18</v>
      </c>
      <c r="AJ146" s="129">
        <v>1762</v>
      </c>
      <c r="AK146" s="131">
        <v>39</v>
      </c>
      <c r="AL146" s="129">
        <v>5940</v>
      </c>
      <c r="AM146" s="131">
        <v>132</v>
      </c>
      <c r="AN146" s="126">
        <v>0.88592282850155879</v>
      </c>
      <c r="AO146" s="126">
        <v>0.11407717149844121</v>
      </c>
      <c r="AP146" s="129">
        <v>53569</v>
      </c>
      <c r="AQ146" s="129">
        <v>19372</v>
      </c>
      <c r="AR146" s="129">
        <v>4661</v>
      </c>
      <c r="AS146" s="129">
        <v>22889</v>
      </c>
      <c r="AT146" s="126">
        <v>0.42728070339188712</v>
      </c>
      <c r="AU146" s="129">
        <v>6200</v>
      </c>
      <c r="AV146" s="131">
        <v>447</v>
      </c>
      <c r="AW146" s="126">
        <v>0.44863633818066417</v>
      </c>
      <c r="AX146" s="126">
        <v>0.11573858014896675</v>
      </c>
      <c r="AY146" s="130">
        <v>0.50129739214844404</v>
      </c>
    </row>
    <row r="147" spans="1:51" x14ac:dyDescent="0.3">
      <c r="A147" s="19" t="s">
        <v>350</v>
      </c>
      <c r="B147" s="16" t="s">
        <v>354</v>
      </c>
      <c r="C147" s="124">
        <v>57457</v>
      </c>
      <c r="D147" s="365">
        <v>5.036601284438798</v>
      </c>
      <c r="E147" s="129">
        <v>3368</v>
      </c>
      <c r="F147" s="129">
        <v>9539</v>
      </c>
      <c r="G147" s="129">
        <v>7718</v>
      </c>
      <c r="H147" s="129">
        <v>31089</v>
      </c>
      <c r="I147" s="129">
        <v>4730</v>
      </c>
      <c r="J147" s="131">
        <v>501</v>
      </c>
      <c r="K147" s="131">
        <v>258</v>
      </c>
      <c r="L147" s="131">
        <v>254</v>
      </c>
      <c r="M147" s="129">
        <v>57457</v>
      </c>
      <c r="N147" s="129">
        <v>42788</v>
      </c>
      <c r="O147" s="129">
        <v>7677</v>
      </c>
      <c r="P147" s="129">
        <v>2800</v>
      </c>
      <c r="Q147" s="129">
        <v>3587</v>
      </c>
      <c r="R147" s="131">
        <v>294</v>
      </c>
      <c r="S147" s="131">
        <v>311</v>
      </c>
      <c r="T147" s="129">
        <v>57457</v>
      </c>
      <c r="U147" s="129">
        <v>11071</v>
      </c>
      <c r="V147" s="131">
        <v>70</v>
      </c>
      <c r="W147" s="131">
        <v>39</v>
      </c>
      <c r="X147" s="129">
        <v>44707</v>
      </c>
      <c r="Y147" s="129">
        <v>1519</v>
      </c>
      <c r="Z147" s="131">
        <v>51</v>
      </c>
      <c r="AA147" s="129">
        <v>52337.12438867327</v>
      </c>
      <c r="AB147" s="126">
        <v>0.77809492315992834</v>
      </c>
      <c r="AC147" s="126">
        <v>2.6437161703534818E-2</v>
      </c>
      <c r="AD147" s="366">
        <v>0.1945802948291766</v>
      </c>
      <c r="AE147" s="366">
        <v>0.8054197051708234</v>
      </c>
      <c r="AF147" s="129">
        <v>57457</v>
      </c>
      <c r="AG147" s="129">
        <v>1479</v>
      </c>
      <c r="AH147" s="129">
        <v>15248</v>
      </c>
      <c r="AI147" s="131">
        <v>23</v>
      </c>
      <c r="AJ147" s="129">
        <v>21366</v>
      </c>
      <c r="AK147" s="131">
        <v>754</v>
      </c>
      <c r="AL147" s="129">
        <v>18097</v>
      </c>
      <c r="AM147" s="131">
        <v>490</v>
      </c>
      <c r="AN147" s="126">
        <v>0.66338305167342537</v>
      </c>
      <c r="AO147" s="126">
        <v>0.33661694832657463</v>
      </c>
      <c r="AP147" s="129">
        <v>57457</v>
      </c>
      <c r="AQ147" s="129">
        <v>3099</v>
      </c>
      <c r="AR147" s="131">
        <v>214</v>
      </c>
      <c r="AS147" s="129">
        <v>43768</v>
      </c>
      <c r="AT147" s="126">
        <v>0.76175226691264775</v>
      </c>
      <c r="AU147" s="129">
        <v>9783</v>
      </c>
      <c r="AV147" s="131">
        <v>593</v>
      </c>
      <c r="AW147" s="126">
        <v>5.7660511338914318E-2</v>
      </c>
      <c r="AX147" s="126">
        <v>0.17026646013540561</v>
      </c>
      <c r="AY147" s="130">
        <v>0.57101832674869901</v>
      </c>
    </row>
    <row r="148" spans="1:51" x14ac:dyDescent="0.3">
      <c r="A148" s="19" t="s">
        <v>350</v>
      </c>
      <c r="B148" s="16" t="s">
        <v>355</v>
      </c>
      <c r="C148" s="124">
        <v>38888</v>
      </c>
      <c r="D148" s="365">
        <v>5.0352293766714666</v>
      </c>
      <c r="E148" s="129">
        <v>269</v>
      </c>
      <c r="F148" s="129">
        <v>2893</v>
      </c>
      <c r="G148" s="129">
        <v>4715</v>
      </c>
      <c r="H148" s="129">
        <v>24701</v>
      </c>
      <c r="I148" s="129">
        <v>3610</v>
      </c>
      <c r="J148" s="129">
        <v>1612</v>
      </c>
      <c r="K148" s="131">
        <v>641</v>
      </c>
      <c r="L148" s="131">
        <v>447</v>
      </c>
      <c r="M148" s="129">
        <v>38888</v>
      </c>
      <c r="N148" s="129">
        <v>36140</v>
      </c>
      <c r="O148" s="131">
        <v>658</v>
      </c>
      <c r="P148" s="129">
        <v>1436</v>
      </c>
      <c r="Q148" s="131">
        <v>303</v>
      </c>
      <c r="R148" s="131">
        <v>144</v>
      </c>
      <c r="S148" s="131">
        <v>207</v>
      </c>
      <c r="T148" s="129">
        <v>38888</v>
      </c>
      <c r="U148" s="129">
        <v>11177</v>
      </c>
      <c r="V148" s="131">
        <v>27</v>
      </c>
      <c r="W148" s="131">
        <v>37</v>
      </c>
      <c r="X148" s="129">
        <v>27489</v>
      </c>
      <c r="Y148" s="131">
        <v>96</v>
      </c>
      <c r="Z148" s="131">
        <v>62</v>
      </c>
      <c r="AA148" s="129">
        <v>53152.734828224646</v>
      </c>
      <c r="AB148" s="126">
        <v>0.70687615716930674</v>
      </c>
      <c r="AC148" s="126">
        <v>2.4686278543509564E-3</v>
      </c>
      <c r="AD148" s="366">
        <v>0.28906089282040731</v>
      </c>
      <c r="AE148" s="366">
        <v>0.71093910717959274</v>
      </c>
      <c r="AF148" s="129">
        <v>38888</v>
      </c>
      <c r="AG148" s="129">
        <v>7125</v>
      </c>
      <c r="AH148" s="129">
        <v>5464</v>
      </c>
      <c r="AI148" s="131">
        <v>40</v>
      </c>
      <c r="AJ148" s="129">
        <v>20170</v>
      </c>
      <c r="AK148" s="131">
        <v>101</v>
      </c>
      <c r="AL148" s="129">
        <v>5500</v>
      </c>
      <c r="AM148" s="131">
        <v>488</v>
      </c>
      <c r="AN148" s="126">
        <v>0.84342213536309396</v>
      </c>
      <c r="AO148" s="126">
        <v>0.15657786463690604</v>
      </c>
      <c r="AP148" s="129">
        <v>38888</v>
      </c>
      <c r="AQ148" s="129">
        <v>3074</v>
      </c>
      <c r="AR148" s="131">
        <v>119</v>
      </c>
      <c r="AS148" s="129">
        <v>32606</v>
      </c>
      <c r="AT148" s="126">
        <v>0.83845916478090932</v>
      </c>
      <c r="AU148" s="129">
        <v>2735</v>
      </c>
      <c r="AV148" s="131">
        <v>354</v>
      </c>
      <c r="AW148" s="126">
        <v>8.2107591030652127E-2</v>
      </c>
      <c r="AX148" s="126">
        <v>7.0330178975519436E-2</v>
      </c>
      <c r="AY148" s="130">
        <v>0.43375848590824939</v>
      </c>
    </row>
    <row r="149" spans="1:51" x14ac:dyDescent="0.3">
      <c r="A149" s="19" t="s">
        <v>350</v>
      </c>
      <c r="B149" s="16" t="s">
        <v>357</v>
      </c>
      <c r="C149" s="124">
        <v>27944</v>
      </c>
      <c r="D149" s="365">
        <v>4.3703836243916401</v>
      </c>
      <c r="E149" s="129">
        <v>35</v>
      </c>
      <c r="F149" s="129">
        <v>1619</v>
      </c>
      <c r="G149" s="129">
        <v>3788</v>
      </c>
      <c r="H149" s="129">
        <v>15988</v>
      </c>
      <c r="I149" s="129">
        <v>5808</v>
      </c>
      <c r="J149" s="131">
        <v>496</v>
      </c>
      <c r="K149" s="131">
        <v>177</v>
      </c>
      <c r="L149" s="131">
        <v>33</v>
      </c>
      <c r="M149" s="129">
        <v>27944</v>
      </c>
      <c r="N149" s="129">
        <v>26963</v>
      </c>
      <c r="O149" s="131">
        <v>352</v>
      </c>
      <c r="P149" s="131">
        <v>430</v>
      </c>
      <c r="Q149" s="131">
        <v>62</v>
      </c>
      <c r="R149" s="131">
        <v>56</v>
      </c>
      <c r="S149" s="131">
        <v>81</v>
      </c>
      <c r="T149" s="129">
        <v>27944</v>
      </c>
      <c r="U149" s="129">
        <v>14141</v>
      </c>
      <c r="V149" s="131">
        <v>22</v>
      </c>
      <c r="W149" s="131">
        <v>13</v>
      </c>
      <c r="X149" s="129">
        <v>13636</v>
      </c>
      <c r="Y149" s="131">
        <v>114</v>
      </c>
      <c r="Z149" s="131">
        <v>18</v>
      </c>
      <c r="AA149" s="129">
        <v>60756.350629831082</v>
      </c>
      <c r="AB149" s="126">
        <v>0.4879759519038076</v>
      </c>
      <c r="AC149" s="126">
        <v>4.0795877469224162E-3</v>
      </c>
      <c r="AD149" s="366">
        <v>0.50730031491554539</v>
      </c>
      <c r="AE149" s="366">
        <v>0.49269968508445461</v>
      </c>
      <c r="AF149" s="129">
        <v>27944</v>
      </c>
      <c r="AG149" s="129">
        <v>2776</v>
      </c>
      <c r="AH149" s="129">
        <v>7819</v>
      </c>
      <c r="AI149" s="131">
        <v>15</v>
      </c>
      <c r="AJ149" s="129">
        <v>14292</v>
      </c>
      <c r="AK149" s="131">
        <v>37</v>
      </c>
      <c r="AL149" s="129">
        <v>2879</v>
      </c>
      <c r="AM149" s="131">
        <v>126</v>
      </c>
      <c r="AN149" s="126">
        <v>0.89113942170054394</v>
      </c>
      <c r="AO149" s="126">
        <v>0.10886057829945606</v>
      </c>
      <c r="AP149" s="129">
        <v>27944</v>
      </c>
      <c r="AQ149" s="129">
        <v>4670</v>
      </c>
      <c r="AR149" s="131">
        <v>62</v>
      </c>
      <c r="AS149" s="129">
        <v>21648</v>
      </c>
      <c r="AT149" s="126">
        <v>0.77469224162610939</v>
      </c>
      <c r="AU149" s="129">
        <v>1388</v>
      </c>
      <c r="AV149" s="131">
        <v>176</v>
      </c>
      <c r="AW149" s="126">
        <v>0.16933867735470942</v>
      </c>
      <c r="AX149" s="126">
        <v>4.9670770111651878E-2</v>
      </c>
      <c r="AY149" s="130">
        <v>0.30078013169195533</v>
      </c>
    </row>
    <row r="150" spans="1:51" x14ac:dyDescent="0.3">
      <c r="A150" s="19" t="s">
        <v>350</v>
      </c>
      <c r="B150" s="16" t="s">
        <v>359</v>
      </c>
      <c r="C150" s="124">
        <v>36234</v>
      </c>
      <c r="D150" s="365">
        <v>4.7065187393056247</v>
      </c>
      <c r="E150" s="129">
        <v>443</v>
      </c>
      <c r="F150" s="129">
        <v>3122</v>
      </c>
      <c r="G150" s="129">
        <v>4522</v>
      </c>
      <c r="H150" s="129">
        <v>20123</v>
      </c>
      <c r="I150" s="129">
        <v>5554</v>
      </c>
      <c r="J150" s="129">
        <v>1477</v>
      </c>
      <c r="K150" s="131">
        <v>730</v>
      </c>
      <c r="L150" s="131">
        <v>263</v>
      </c>
      <c r="M150" s="129">
        <v>36234</v>
      </c>
      <c r="N150" s="129">
        <v>30994</v>
      </c>
      <c r="O150" s="129">
        <v>2268</v>
      </c>
      <c r="P150" s="129">
        <v>1375</v>
      </c>
      <c r="Q150" s="131">
        <v>621</v>
      </c>
      <c r="R150" s="131">
        <v>605</v>
      </c>
      <c r="S150" s="131">
        <v>371</v>
      </c>
      <c r="T150" s="129">
        <v>36234</v>
      </c>
      <c r="U150" s="129">
        <v>11699</v>
      </c>
      <c r="V150" s="131">
        <v>31</v>
      </c>
      <c r="W150" s="131">
        <v>29</v>
      </c>
      <c r="X150" s="129">
        <v>24295</v>
      </c>
      <c r="Y150" s="131">
        <v>137</v>
      </c>
      <c r="Z150" s="131">
        <v>43</v>
      </c>
      <c r="AA150" s="129">
        <v>52569.07269415466</v>
      </c>
      <c r="AB150" s="126">
        <v>0.67050284263399018</v>
      </c>
      <c r="AC150" s="126">
        <v>3.7809791908152562E-3</v>
      </c>
      <c r="AD150" s="366">
        <v>0.32452944748026713</v>
      </c>
      <c r="AE150" s="366">
        <v>0.67547055251973287</v>
      </c>
      <c r="AF150" s="129">
        <v>36234</v>
      </c>
      <c r="AG150" s="129">
        <v>4983</v>
      </c>
      <c r="AH150" s="129">
        <v>6255</v>
      </c>
      <c r="AI150" s="131">
        <v>19</v>
      </c>
      <c r="AJ150" s="129">
        <v>18562</v>
      </c>
      <c r="AK150" s="131">
        <v>119</v>
      </c>
      <c r="AL150" s="129">
        <v>5934</v>
      </c>
      <c r="AM150" s="131">
        <v>362</v>
      </c>
      <c r="AN150" s="126">
        <v>0.82295633934978196</v>
      </c>
      <c r="AO150" s="126">
        <v>0.17704366065021804</v>
      </c>
      <c r="AP150" s="129">
        <v>36234</v>
      </c>
      <c r="AQ150" s="129">
        <v>4044</v>
      </c>
      <c r="AR150" s="131">
        <v>106</v>
      </c>
      <c r="AS150" s="129">
        <v>29068</v>
      </c>
      <c r="AT150" s="126">
        <v>0.80222994977093343</v>
      </c>
      <c r="AU150" s="129">
        <v>2602</v>
      </c>
      <c r="AV150" s="131">
        <v>414</v>
      </c>
      <c r="AW150" s="126">
        <v>0.11453331125462272</v>
      </c>
      <c r="AX150" s="126">
        <v>7.1811006237235742E-2</v>
      </c>
      <c r="AY150" s="130">
        <v>0.42625710658497545</v>
      </c>
    </row>
    <row r="151" spans="1:51" x14ac:dyDescent="0.3">
      <c r="A151" s="19" t="s">
        <v>350</v>
      </c>
      <c r="B151" s="16" t="s">
        <v>361</v>
      </c>
      <c r="C151" s="124">
        <v>39312</v>
      </c>
      <c r="D151" s="365">
        <v>4.8518772893772892</v>
      </c>
      <c r="E151" s="129">
        <v>531</v>
      </c>
      <c r="F151" s="129">
        <v>3870</v>
      </c>
      <c r="G151" s="129">
        <v>7326</v>
      </c>
      <c r="H151" s="129">
        <v>21710</v>
      </c>
      <c r="I151" s="129">
        <v>5151</v>
      </c>
      <c r="J151" s="131">
        <v>525</v>
      </c>
      <c r="K151" s="131">
        <v>116</v>
      </c>
      <c r="L151" s="131">
        <v>83</v>
      </c>
      <c r="M151" s="129">
        <v>39312</v>
      </c>
      <c r="N151" s="129">
        <v>36294</v>
      </c>
      <c r="O151" s="129">
        <v>1140</v>
      </c>
      <c r="P151" s="131">
        <v>987</v>
      </c>
      <c r="Q151" s="131">
        <v>655</v>
      </c>
      <c r="R151" s="131">
        <v>123</v>
      </c>
      <c r="S151" s="131">
        <v>113</v>
      </c>
      <c r="T151" s="129">
        <v>39312</v>
      </c>
      <c r="U151" s="129">
        <v>8910</v>
      </c>
      <c r="V151" s="131">
        <v>46</v>
      </c>
      <c r="W151" s="131">
        <v>41</v>
      </c>
      <c r="X151" s="129">
        <v>30180</v>
      </c>
      <c r="Y151" s="131">
        <v>110</v>
      </c>
      <c r="Z151" s="131">
        <v>25</v>
      </c>
      <c r="AA151" s="129">
        <v>40897.289682539682</v>
      </c>
      <c r="AB151" s="126">
        <v>0.76770451770451775</v>
      </c>
      <c r="AC151" s="126">
        <v>2.7981277981277983E-3</v>
      </c>
      <c r="AD151" s="366">
        <v>0.22886141636141635</v>
      </c>
      <c r="AE151" s="366">
        <v>0.77113858363858367</v>
      </c>
      <c r="AF151" s="129">
        <v>39312</v>
      </c>
      <c r="AG151" s="129">
        <v>4244</v>
      </c>
      <c r="AH151" s="129">
        <v>6135</v>
      </c>
      <c r="AI151" s="131">
        <v>23</v>
      </c>
      <c r="AJ151" s="129">
        <v>20319</v>
      </c>
      <c r="AK151" s="131">
        <v>104</v>
      </c>
      <c r="AL151" s="129">
        <v>8330</v>
      </c>
      <c r="AM151" s="131">
        <v>157</v>
      </c>
      <c r="AN151" s="126">
        <v>0.78146621896621893</v>
      </c>
      <c r="AO151" s="126">
        <v>0.21853378103378107</v>
      </c>
      <c r="AP151" s="129">
        <v>39312</v>
      </c>
      <c r="AQ151" s="129">
        <v>2402</v>
      </c>
      <c r="AR151" s="131">
        <v>76</v>
      </c>
      <c r="AS151" s="129">
        <v>33403</v>
      </c>
      <c r="AT151" s="126">
        <v>0.84968966218966224</v>
      </c>
      <c r="AU151" s="129">
        <v>3009</v>
      </c>
      <c r="AV151" s="131">
        <v>422</v>
      </c>
      <c r="AW151" s="126">
        <v>6.3034188034188032E-2</v>
      </c>
      <c r="AX151" s="126">
        <v>7.6541514041514047E-2</v>
      </c>
      <c r="AY151" s="130">
        <v>0.49483618233618237</v>
      </c>
    </row>
    <row r="152" spans="1:51" x14ac:dyDescent="0.3">
      <c r="A152" s="19" t="s">
        <v>350</v>
      </c>
      <c r="B152" s="16" t="s">
        <v>363</v>
      </c>
      <c r="C152" s="124">
        <v>53448</v>
      </c>
      <c r="D152" s="365">
        <v>4.9323454572668766</v>
      </c>
      <c r="E152" s="129">
        <v>992</v>
      </c>
      <c r="F152" s="129">
        <v>2927</v>
      </c>
      <c r="G152" s="129">
        <v>5314</v>
      </c>
      <c r="H152" s="129">
        <v>31146</v>
      </c>
      <c r="I152" s="129">
        <v>11144</v>
      </c>
      <c r="J152" s="131">
        <v>1227</v>
      </c>
      <c r="K152" s="131">
        <v>483</v>
      </c>
      <c r="L152" s="131">
        <v>215</v>
      </c>
      <c r="M152" s="129">
        <v>53448</v>
      </c>
      <c r="N152" s="129">
        <v>45686</v>
      </c>
      <c r="O152" s="129">
        <v>4253</v>
      </c>
      <c r="P152" s="129">
        <v>1901</v>
      </c>
      <c r="Q152" s="131">
        <v>1073</v>
      </c>
      <c r="R152" s="131">
        <v>189</v>
      </c>
      <c r="S152" s="131">
        <v>346</v>
      </c>
      <c r="T152" s="129">
        <v>53448</v>
      </c>
      <c r="U152" s="129">
        <v>28642</v>
      </c>
      <c r="V152" s="131">
        <v>80</v>
      </c>
      <c r="W152" s="131">
        <v>28</v>
      </c>
      <c r="X152" s="129">
        <v>24213</v>
      </c>
      <c r="Y152" s="131">
        <v>234</v>
      </c>
      <c r="Z152" s="131">
        <v>251</v>
      </c>
      <c r="AA152" s="129">
        <v>135658.89402784014</v>
      </c>
      <c r="AB152" s="126">
        <v>0.45301975752132917</v>
      </c>
      <c r="AC152" s="126">
        <v>4.3780871127076784E-3</v>
      </c>
      <c r="AD152" s="366">
        <v>0.53790600209549466</v>
      </c>
      <c r="AE152" s="366">
        <v>0.46209399790450534</v>
      </c>
      <c r="AF152" s="129">
        <v>53448</v>
      </c>
      <c r="AG152" s="129">
        <v>5081</v>
      </c>
      <c r="AH152" s="129">
        <v>14783</v>
      </c>
      <c r="AI152" s="131">
        <v>89</v>
      </c>
      <c r="AJ152" s="129">
        <v>25957</v>
      </c>
      <c r="AK152" s="131">
        <v>160</v>
      </c>
      <c r="AL152" s="129">
        <v>6828</v>
      </c>
      <c r="AM152" s="131">
        <v>550</v>
      </c>
      <c r="AN152" s="126">
        <v>0.85896572369405777</v>
      </c>
      <c r="AO152" s="126">
        <v>0.14103427630594223</v>
      </c>
      <c r="AP152" s="129">
        <v>53448</v>
      </c>
      <c r="AQ152" s="129">
        <v>9354</v>
      </c>
      <c r="AR152" s="131">
        <v>250</v>
      </c>
      <c r="AS152" s="129">
        <v>39117</v>
      </c>
      <c r="AT152" s="126">
        <v>0.73187022900763354</v>
      </c>
      <c r="AU152" s="129">
        <v>4107</v>
      </c>
      <c r="AV152" s="131">
        <v>620</v>
      </c>
      <c r="AW152" s="126">
        <v>0.17968866936087413</v>
      </c>
      <c r="AX152" s="126">
        <v>7.6841041760215542E-2</v>
      </c>
      <c r="AY152" s="130">
        <v>0.30156413710522378</v>
      </c>
    </row>
    <row r="153" spans="1:51" x14ac:dyDescent="0.3">
      <c r="A153" s="19" t="s">
        <v>350</v>
      </c>
      <c r="B153" s="16" t="s">
        <v>367</v>
      </c>
      <c r="C153" s="124">
        <v>48284</v>
      </c>
      <c r="D153" s="365">
        <v>4.9313644271394255</v>
      </c>
      <c r="E153" s="129">
        <v>1339</v>
      </c>
      <c r="F153" s="129">
        <v>3117</v>
      </c>
      <c r="G153" s="129">
        <v>4420</v>
      </c>
      <c r="H153" s="129">
        <v>26819</v>
      </c>
      <c r="I153" s="129">
        <v>10768</v>
      </c>
      <c r="J153" s="129">
        <v>1172</v>
      </c>
      <c r="K153" s="131">
        <v>462</v>
      </c>
      <c r="L153" s="131">
        <v>187</v>
      </c>
      <c r="M153" s="129">
        <v>48284</v>
      </c>
      <c r="N153" s="129">
        <v>43743</v>
      </c>
      <c r="O153" s="129">
        <v>1396</v>
      </c>
      <c r="P153" s="129">
        <v>1064</v>
      </c>
      <c r="Q153" s="129">
        <v>1812</v>
      </c>
      <c r="R153" s="131">
        <v>154</v>
      </c>
      <c r="S153" s="131">
        <v>115</v>
      </c>
      <c r="T153" s="129">
        <v>48284</v>
      </c>
      <c r="U153" s="129">
        <v>19378</v>
      </c>
      <c r="V153" s="131">
        <v>36</v>
      </c>
      <c r="W153" s="131">
        <v>34</v>
      </c>
      <c r="X153" s="129">
        <v>26295</v>
      </c>
      <c r="Y153" s="131">
        <v>437</v>
      </c>
      <c r="Z153" s="129">
        <v>2104</v>
      </c>
      <c r="AA153" s="129">
        <v>91710.282081020632</v>
      </c>
      <c r="AB153" s="126">
        <v>0.54459034048546107</v>
      </c>
      <c r="AC153" s="126">
        <v>9.0506171816750886E-3</v>
      </c>
      <c r="AD153" s="366">
        <v>0.40278353077624057</v>
      </c>
      <c r="AE153" s="366">
        <v>0.59721646922375937</v>
      </c>
      <c r="AF153" s="129">
        <v>48284</v>
      </c>
      <c r="AG153" s="129">
        <v>8021</v>
      </c>
      <c r="AH153" s="129">
        <v>11661</v>
      </c>
      <c r="AI153" s="131">
        <v>47</v>
      </c>
      <c r="AJ153" s="129">
        <v>20140</v>
      </c>
      <c r="AK153" s="131">
        <v>155</v>
      </c>
      <c r="AL153" s="129">
        <v>6580</v>
      </c>
      <c r="AM153" s="129">
        <v>1680</v>
      </c>
      <c r="AN153" s="126">
        <v>0.82571866456797283</v>
      </c>
      <c r="AO153" s="126">
        <v>0.17428133543202717</v>
      </c>
      <c r="AP153" s="129">
        <v>48284</v>
      </c>
      <c r="AQ153" s="129">
        <v>10584</v>
      </c>
      <c r="AR153" s="131">
        <v>206</v>
      </c>
      <c r="AS153" s="129">
        <v>32976</v>
      </c>
      <c r="AT153" s="126">
        <v>0.68295915831331289</v>
      </c>
      <c r="AU153" s="129">
        <v>4146</v>
      </c>
      <c r="AV153" s="131">
        <v>372</v>
      </c>
      <c r="AW153" s="126">
        <v>0.223469472288957</v>
      </c>
      <c r="AX153" s="126">
        <v>8.5866953856349931E-2</v>
      </c>
      <c r="AY153" s="130">
        <v>0.38574890232789327</v>
      </c>
    </row>
    <row r="154" spans="1:51" x14ac:dyDescent="0.3">
      <c r="A154" s="19" t="s">
        <v>350</v>
      </c>
      <c r="B154" s="16" t="s">
        <v>368</v>
      </c>
      <c r="C154" s="124">
        <v>43726</v>
      </c>
      <c r="D154" s="365">
        <v>4.9960892832639621</v>
      </c>
      <c r="E154" s="129">
        <v>371</v>
      </c>
      <c r="F154" s="129">
        <v>3110</v>
      </c>
      <c r="G154" s="129">
        <v>3932</v>
      </c>
      <c r="H154" s="129">
        <v>26952</v>
      </c>
      <c r="I154" s="129">
        <v>6854</v>
      </c>
      <c r="J154" s="129">
        <v>1224</v>
      </c>
      <c r="K154" s="131">
        <v>595</v>
      </c>
      <c r="L154" s="131">
        <v>688</v>
      </c>
      <c r="M154" s="129">
        <v>43726</v>
      </c>
      <c r="N154" s="129">
        <v>40827</v>
      </c>
      <c r="O154" s="129">
        <v>1016</v>
      </c>
      <c r="P154" s="129">
        <v>1022</v>
      </c>
      <c r="Q154" s="131">
        <v>556</v>
      </c>
      <c r="R154" s="131">
        <v>100</v>
      </c>
      <c r="S154" s="131">
        <v>205</v>
      </c>
      <c r="T154" s="129">
        <v>43726</v>
      </c>
      <c r="U154" s="129">
        <v>14656</v>
      </c>
      <c r="V154" s="131">
        <v>54</v>
      </c>
      <c r="W154" s="131">
        <v>40</v>
      </c>
      <c r="X154" s="129">
        <v>28517</v>
      </c>
      <c r="Y154" s="131">
        <v>242</v>
      </c>
      <c r="Z154" s="131">
        <v>217</v>
      </c>
      <c r="AA154" s="129">
        <v>71259.363079174858</v>
      </c>
      <c r="AB154" s="126">
        <v>0.65217490737776151</v>
      </c>
      <c r="AC154" s="126">
        <v>5.5344646205918672E-3</v>
      </c>
      <c r="AD154" s="366">
        <v>0.33732790559392584</v>
      </c>
      <c r="AE154" s="366">
        <v>0.66267209440607422</v>
      </c>
      <c r="AF154" s="129">
        <v>43726</v>
      </c>
      <c r="AG154" s="129">
        <v>7198</v>
      </c>
      <c r="AH154" s="129">
        <v>9278</v>
      </c>
      <c r="AI154" s="131">
        <v>24</v>
      </c>
      <c r="AJ154" s="129">
        <v>20502</v>
      </c>
      <c r="AK154" s="131">
        <v>131</v>
      </c>
      <c r="AL154" s="129">
        <v>5196</v>
      </c>
      <c r="AM154" s="129">
        <v>1397</v>
      </c>
      <c r="AN154" s="126">
        <v>0.84622421442619955</v>
      </c>
      <c r="AO154" s="126">
        <v>0.15377578557380045</v>
      </c>
      <c r="AP154" s="129">
        <v>43726</v>
      </c>
      <c r="AQ154" s="129">
        <v>5667</v>
      </c>
      <c r="AR154" s="131">
        <v>107</v>
      </c>
      <c r="AS154" s="129">
        <v>34399</v>
      </c>
      <c r="AT154" s="126">
        <v>0.78669441522206462</v>
      </c>
      <c r="AU154" s="129">
        <v>2933</v>
      </c>
      <c r="AV154" s="131">
        <v>620</v>
      </c>
      <c r="AW154" s="126">
        <v>0.13204958148470017</v>
      </c>
      <c r="AX154" s="126">
        <v>6.7076796414032844E-2</v>
      </c>
      <c r="AY154" s="130">
        <v>0.40822393998993733</v>
      </c>
    </row>
    <row r="155" spans="1:51" x14ac:dyDescent="0.3">
      <c r="A155" s="19" t="s">
        <v>350</v>
      </c>
      <c r="B155" s="16" t="s">
        <v>370</v>
      </c>
      <c r="C155" s="124">
        <v>38088</v>
      </c>
      <c r="D155" s="365">
        <v>4.8448855282503676</v>
      </c>
      <c r="E155" s="129">
        <v>1375</v>
      </c>
      <c r="F155" s="129">
        <v>2287</v>
      </c>
      <c r="G155" s="129">
        <v>2681</v>
      </c>
      <c r="H155" s="129">
        <v>19073</v>
      </c>
      <c r="I155" s="129">
        <v>10406</v>
      </c>
      <c r="J155" s="129">
        <v>1196</v>
      </c>
      <c r="K155" s="131">
        <v>682</v>
      </c>
      <c r="L155" s="131">
        <v>388</v>
      </c>
      <c r="M155" s="129">
        <v>38088</v>
      </c>
      <c r="N155" s="129">
        <v>32203</v>
      </c>
      <c r="O155" s="129">
        <v>1732</v>
      </c>
      <c r="P155" s="129">
        <v>1360</v>
      </c>
      <c r="Q155" s="129">
        <v>2064</v>
      </c>
      <c r="R155" s="131">
        <v>406</v>
      </c>
      <c r="S155" s="131">
        <v>323</v>
      </c>
      <c r="T155" s="129">
        <v>38088</v>
      </c>
      <c r="U155" s="129">
        <v>18734</v>
      </c>
      <c r="V155" s="131">
        <v>57</v>
      </c>
      <c r="W155" s="131">
        <v>37</v>
      </c>
      <c r="X155" s="129">
        <v>16455</v>
      </c>
      <c r="Y155" s="131">
        <v>210</v>
      </c>
      <c r="Z155" s="129">
        <v>2595</v>
      </c>
      <c r="AA155" s="129">
        <v>82520.946859903372</v>
      </c>
      <c r="AB155" s="126">
        <v>0.43202583490863267</v>
      </c>
      <c r="AC155" s="126">
        <v>5.5135475740390677E-3</v>
      </c>
      <c r="AD155" s="366">
        <v>0.4943289224952741</v>
      </c>
      <c r="AE155" s="366">
        <v>0.50567107750472595</v>
      </c>
      <c r="AF155" s="129">
        <v>38088</v>
      </c>
      <c r="AG155" s="129">
        <v>3024</v>
      </c>
      <c r="AH155" s="129">
        <v>14231</v>
      </c>
      <c r="AI155" s="131">
        <v>43</v>
      </c>
      <c r="AJ155" s="129">
        <v>13365</v>
      </c>
      <c r="AK155" s="131">
        <v>269</v>
      </c>
      <c r="AL155" s="129">
        <v>5335</v>
      </c>
      <c r="AM155" s="129">
        <v>1821</v>
      </c>
      <c r="AN155" s="126">
        <v>0.80505671077504726</v>
      </c>
      <c r="AO155" s="126">
        <v>0.19494328922495274</v>
      </c>
      <c r="AP155" s="129">
        <v>38088</v>
      </c>
      <c r="AQ155" s="129">
        <v>8817</v>
      </c>
      <c r="AR155" s="131">
        <v>243</v>
      </c>
      <c r="AS155" s="129">
        <v>23612</v>
      </c>
      <c r="AT155" s="126">
        <v>0.61993278722957357</v>
      </c>
      <c r="AU155" s="129">
        <v>4995</v>
      </c>
      <c r="AV155" s="131">
        <v>421</v>
      </c>
      <c r="AW155" s="126">
        <v>0.23787019533711407</v>
      </c>
      <c r="AX155" s="126">
        <v>0.13114366729678639</v>
      </c>
      <c r="AY155" s="130">
        <v>0.35030718336483935</v>
      </c>
    </row>
    <row r="156" spans="1:51" x14ac:dyDescent="0.3">
      <c r="A156" s="19" t="s">
        <v>350</v>
      </c>
      <c r="B156" s="16" t="s">
        <v>372</v>
      </c>
      <c r="C156" s="124">
        <v>39231</v>
      </c>
      <c r="D156" s="365">
        <v>4.615610104254289</v>
      </c>
      <c r="E156" s="131">
        <v>654</v>
      </c>
      <c r="F156" s="129">
        <v>1298</v>
      </c>
      <c r="G156" s="129">
        <v>1773</v>
      </c>
      <c r="H156" s="129">
        <v>23528</v>
      </c>
      <c r="I156" s="129">
        <v>10353</v>
      </c>
      <c r="J156" s="131">
        <v>897</v>
      </c>
      <c r="K156" s="131">
        <v>458</v>
      </c>
      <c r="L156" s="131">
        <v>270</v>
      </c>
      <c r="M156" s="129">
        <v>39231</v>
      </c>
      <c r="N156" s="129">
        <v>36676</v>
      </c>
      <c r="O156" s="131">
        <v>602</v>
      </c>
      <c r="P156" s="131">
        <v>889</v>
      </c>
      <c r="Q156" s="131">
        <v>720</v>
      </c>
      <c r="R156" s="131">
        <v>259</v>
      </c>
      <c r="S156" s="131">
        <v>85</v>
      </c>
      <c r="T156" s="129">
        <v>39231</v>
      </c>
      <c r="U156" s="129">
        <v>25502</v>
      </c>
      <c r="V156" s="131">
        <v>49</v>
      </c>
      <c r="W156" s="131">
        <v>12</v>
      </c>
      <c r="X156" s="129">
        <v>10552</v>
      </c>
      <c r="Y156" s="131">
        <v>165</v>
      </c>
      <c r="Z156" s="129">
        <v>2951</v>
      </c>
      <c r="AA156" s="129">
        <v>113339.21059876119</v>
      </c>
      <c r="AB156" s="126">
        <v>0.26897096683744998</v>
      </c>
      <c r="AC156" s="126">
        <v>4.2058576126022791E-3</v>
      </c>
      <c r="AD156" s="366">
        <v>0.65160204939970945</v>
      </c>
      <c r="AE156" s="366">
        <v>0.34839795060029055</v>
      </c>
      <c r="AF156" s="129">
        <v>39231</v>
      </c>
      <c r="AG156" s="129">
        <v>5120</v>
      </c>
      <c r="AH156" s="129">
        <v>12468</v>
      </c>
      <c r="AI156" s="131">
        <v>39</v>
      </c>
      <c r="AJ156" s="129">
        <v>17624</v>
      </c>
      <c r="AK156" s="131">
        <v>53</v>
      </c>
      <c r="AL156" s="129">
        <v>3058</v>
      </c>
      <c r="AM156" s="131">
        <v>869</v>
      </c>
      <c r="AN156" s="126">
        <v>0.89854961637480568</v>
      </c>
      <c r="AO156" s="126">
        <v>0.10145038362519432</v>
      </c>
      <c r="AP156" s="129">
        <v>39231</v>
      </c>
      <c r="AQ156" s="129">
        <v>9461</v>
      </c>
      <c r="AR156" s="131">
        <v>175</v>
      </c>
      <c r="AS156" s="129">
        <v>27071</v>
      </c>
      <c r="AT156" s="126">
        <v>0.6900410389742806</v>
      </c>
      <c r="AU156" s="129">
        <v>2175</v>
      </c>
      <c r="AV156" s="131">
        <v>349</v>
      </c>
      <c r="AW156" s="126">
        <v>0.24562208457597309</v>
      </c>
      <c r="AX156" s="126">
        <v>5.5440850347939129E-2</v>
      </c>
      <c r="AY156" s="130">
        <v>0.22492416711274243</v>
      </c>
    </row>
    <row r="157" spans="1:51" x14ac:dyDescent="0.3">
      <c r="A157" s="19" t="s">
        <v>374</v>
      </c>
      <c r="B157" s="16" t="s">
        <v>378</v>
      </c>
      <c r="C157" s="124">
        <v>29036</v>
      </c>
      <c r="D157" s="365">
        <v>10.296976167516187</v>
      </c>
      <c r="E157" s="129">
        <v>2189</v>
      </c>
      <c r="F157" s="129">
        <v>1877</v>
      </c>
      <c r="G157" s="129">
        <v>2102</v>
      </c>
      <c r="H157" s="129">
        <v>10151</v>
      </c>
      <c r="I157" s="129">
        <v>12205</v>
      </c>
      <c r="J157" s="131">
        <v>271</v>
      </c>
      <c r="K157" s="131">
        <v>161</v>
      </c>
      <c r="L157" s="131">
        <v>80</v>
      </c>
      <c r="M157" s="129">
        <v>29036</v>
      </c>
      <c r="N157" s="129">
        <v>22280</v>
      </c>
      <c r="O157" s="129">
        <v>1894</v>
      </c>
      <c r="P157" s="129">
        <v>1339</v>
      </c>
      <c r="Q157" s="129">
        <v>3182</v>
      </c>
      <c r="R157" s="131">
        <v>89</v>
      </c>
      <c r="S157" s="131">
        <v>252</v>
      </c>
      <c r="T157" s="129">
        <v>29036</v>
      </c>
      <c r="U157" s="129">
        <v>12270</v>
      </c>
      <c r="V157" s="131">
        <v>212</v>
      </c>
      <c r="W157" s="131">
        <v>48</v>
      </c>
      <c r="X157" s="129">
        <v>15527</v>
      </c>
      <c r="Y157" s="131">
        <v>931</v>
      </c>
      <c r="Z157" s="131">
        <v>48</v>
      </c>
      <c r="AA157" s="129">
        <v>60042.650020663998</v>
      </c>
      <c r="AB157" s="126">
        <v>0.53474996555999454</v>
      </c>
      <c r="AC157" s="126">
        <v>3.206364513018322E-2</v>
      </c>
      <c r="AD157" s="366">
        <v>0.43153326904532302</v>
      </c>
      <c r="AE157" s="366">
        <v>0.56846673095467692</v>
      </c>
      <c r="AF157" s="129">
        <v>29036</v>
      </c>
      <c r="AG157" s="131">
        <v>672</v>
      </c>
      <c r="AH157" s="129">
        <v>18781</v>
      </c>
      <c r="AI157" s="131">
        <v>34</v>
      </c>
      <c r="AJ157" s="129">
        <v>3654</v>
      </c>
      <c r="AK157" s="131">
        <v>258</v>
      </c>
      <c r="AL157" s="129">
        <v>5551</v>
      </c>
      <c r="AM157" s="131">
        <v>86</v>
      </c>
      <c r="AN157" s="126">
        <v>0.79697616751618683</v>
      </c>
      <c r="AO157" s="126">
        <v>0.20302383248381317</v>
      </c>
      <c r="AP157" s="129">
        <v>29036</v>
      </c>
      <c r="AQ157" s="129">
        <v>10981</v>
      </c>
      <c r="AR157" s="131">
        <v>343</v>
      </c>
      <c r="AS157" s="129">
        <v>13225</v>
      </c>
      <c r="AT157" s="126">
        <v>0.45546907287505167</v>
      </c>
      <c r="AU157" s="129">
        <v>4235</v>
      </c>
      <c r="AV157" s="131">
        <v>252</v>
      </c>
      <c r="AW157" s="126">
        <v>0.38999862239977956</v>
      </c>
      <c r="AX157" s="126">
        <v>0.14585342333654774</v>
      </c>
      <c r="AY157" s="130">
        <v>0.38574528171924505</v>
      </c>
    </row>
    <row r="158" spans="1:51" x14ac:dyDescent="0.3">
      <c r="A158" s="19" t="s">
        <v>374</v>
      </c>
      <c r="B158" s="16" t="s">
        <v>379</v>
      </c>
      <c r="C158" s="124">
        <v>25335</v>
      </c>
      <c r="D158" s="365">
        <v>5.9221630155910798</v>
      </c>
      <c r="E158" s="129">
        <v>22</v>
      </c>
      <c r="F158" s="131">
        <v>290</v>
      </c>
      <c r="G158" s="131">
        <v>213</v>
      </c>
      <c r="H158" s="129">
        <v>11318</v>
      </c>
      <c r="I158" s="129">
        <v>13198</v>
      </c>
      <c r="J158" s="131">
        <v>179</v>
      </c>
      <c r="K158" s="131">
        <v>67</v>
      </c>
      <c r="L158" s="131">
        <v>48</v>
      </c>
      <c r="M158" s="129">
        <v>25335</v>
      </c>
      <c r="N158" s="129">
        <v>24667</v>
      </c>
      <c r="O158" s="131">
        <v>204</v>
      </c>
      <c r="P158" s="131">
        <v>290</v>
      </c>
      <c r="Q158" s="131">
        <v>149</v>
      </c>
      <c r="R158" s="131">
        <v>13</v>
      </c>
      <c r="S158" s="131">
        <v>12</v>
      </c>
      <c r="T158" s="129">
        <v>25335</v>
      </c>
      <c r="U158" s="129">
        <v>16919</v>
      </c>
      <c r="V158" s="131">
        <v>82</v>
      </c>
      <c r="W158" s="131">
        <v>10</v>
      </c>
      <c r="X158" s="129">
        <v>8295</v>
      </c>
      <c r="Y158" s="131">
        <v>21</v>
      </c>
      <c r="Z158" s="131">
        <v>8</v>
      </c>
      <c r="AA158" s="129">
        <v>85652.561278863228</v>
      </c>
      <c r="AB158" s="126">
        <v>0.32741267021906456</v>
      </c>
      <c r="AC158" s="126">
        <v>8.2889283599763171E-4</v>
      </c>
      <c r="AD158" s="366">
        <v>0.67144266824551013</v>
      </c>
      <c r="AE158" s="366">
        <v>0.32855733175448987</v>
      </c>
      <c r="AF158" s="129">
        <v>25335</v>
      </c>
      <c r="AG158" s="129">
        <v>1999</v>
      </c>
      <c r="AH158" s="129">
        <v>17776</v>
      </c>
      <c r="AI158" s="131">
        <v>37</v>
      </c>
      <c r="AJ158" s="129">
        <v>4876</v>
      </c>
      <c r="AK158" s="131">
        <v>171</v>
      </c>
      <c r="AL158" s="131">
        <v>446</v>
      </c>
      <c r="AM158" s="131">
        <v>30</v>
      </c>
      <c r="AN158" s="126">
        <v>0.97446220643378723</v>
      </c>
      <c r="AO158" s="126">
        <v>2.5537793566212774E-2</v>
      </c>
      <c r="AP158" s="129">
        <v>25335</v>
      </c>
      <c r="AQ158" s="129">
        <v>12514</v>
      </c>
      <c r="AR158" s="131">
        <v>200</v>
      </c>
      <c r="AS158" s="129">
        <v>12134</v>
      </c>
      <c r="AT158" s="126">
        <v>0.47894217485691731</v>
      </c>
      <c r="AU158" s="131">
        <v>339</v>
      </c>
      <c r="AV158" s="131">
        <v>148</v>
      </c>
      <c r="AW158" s="126">
        <v>0.50183540556542328</v>
      </c>
      <c r="AX158" s="126">
        <v>1.3380698638247484E-2</v>
      </c>
      <c r="AY158" s="130">
        <v>0.17704756266035132</v>
      </c>
    </row>
    <row r="159" spans="1:51" x14ac:dyDescent="0.3">
      <c r="A159" s="19" t="s">
        <v>374</v>
      </c>
      <c r="B159" s="16" t="s">
        <v>383</v>
      </c>
      <c r="C159" s="124">
        <v>41525</v>
      </c>
      <c r="D159" s="365">
        <v>5.2269957856712823</v>
      </c>
      <c r="E159" s="129">
        <v>423</v>
      </c>
      <c r="F159" s="131">
        <v>326</v>
      </c>
      <c r="G159" s="131">
        <v>254</v>
      </c>
      <c r="H159" s="129">
        <v>10288</v>
      </c>
      <c r="I159" s="129">
        <v>29532</v>
      </c>
      <c r="J159" s="131">
        <v>418</v>
      </c>
      <c r="K159" s="131">
        <v>205</v>
      </c>
      <c r="L159" s="131">
        <v>79</v>
      </c>
      <c r="M159" s="129">
        <v>41525</v>
      </c>
      <c r="N159" s="129">
        <v>38534</v>
      </c>
      <c r="O159" s="131">
        <v>602</v>
      </c>
      <c r="P159" s="129">
        <v>1827</v>
      </c>
      <c r="Q159" s="131">
        <v>501</v>
      </c>
      <c r="R159" s="131">
        <v>30</v>
      </c>
      <c r="S159" s="131">
        <v>31</v>
      </c>
      <c r="T159" s="129">
        <v>41525</v>
      </c>
      <c r="U159" s="129">
        <v>31952</v>
      </c>
      <c r="V159" s="131">
        <v>265</v>
      </c>
      <c r="W159" s="131">
        <v>45</v>
      </c>
      <c r="X159" s="129">
        <v>9232</v>
      </c>
      <c r="Y159" s="131">
        <v>13</v>
      </c>
      <c r="Z159" s="131">
        <v>18</v>
      </c>
      <c r="AA159" s="129">
        <v>144734.82400963275</v>
      </c>
      <c r="AB159" s="126">
        <v>0.22232390126429863</v>
      </c>
      <c r="AC159" s="126">
        <v>3.1306441902468393E-4</v>
      </c>
      <c r="AD159" s="366">
        <v>0.77692956050571949</v>
      </c>
      <c r="AE159" s="366">
        <v>0.22307043949428051</v>
      </c>
      <c r="AF159" s="129">
        <v>41525</v>
      </c>
      <c r="AG159" s="129">
        <v>2039</v>
      </c>
      <c r="AH159" s="129">
        <v>34986</v>
      </c>
      <c r="AI159" s="131">
        <v>41</v>
      </c>
      <c r="AJ159" s="129">
        <v>3485</v>
      </c>
      <c r="AK159" s="131">
        <v>54</v>
      </c>
      <c r="AL159" s="131">
        <v>890</v>
      </c>
      <c r="AM159" s="131">
        <v>30</v>
      </c>
      <c r="AN159" s="126">
        <v>0.97654425045153526</v>
      </c>
      <c r="AO159" s="126">
        <v>2.3455749548464744E-2</v>
      </c>
      <c r="AP159" s="129">
        <v>41525</v>
      </c>
      <c r="AQ159" s="129">
        <v>29410</v>
      </c>
      <c r="AR159" s="131">
        <v>283</v>
      </c>
      <c r="AS159" s="129">
        <v>11004</v>
      </c>
      <c r="AT159" s="126">
        <v>0.2649969897652017</v>
      </c>
      <c r="AU159" s="131">
        <v>673</v>
      </c>
      <c r="AV159" s="131">
        <v>155</v>
      </c>
      <c r="AW159" s="126">
        <v>0.71506321493076463</v>
      </c>
      <c r="AX159" s="126">
        <v>1.6207104154124023E-2</v>
      </c>
      <c r="AY159" s="130">
        <v>0.12326309452137263</v>
      </c>
    </row>
    <row r="160" spans="1:51" x14ac:dyDescent="0.3">
      <c r="A160" s="19" t="s">
        <v>374</v>
      </c>
      <c r="B160" s="16" t="s">
        <v>384</v>
      </c>
      <c r="C160" s="124">
        <v>36495</v>
      </c>
      <c r="D160" s="365">
        <v>5.7825455541855044</v>
      </c>
      <c r="E160" s="129">
        <v>556</v>
      </c>
      <c r="F160" s="131">
        <v>427</v>
      </c>
      <c r="G160" s="131">
        <v>461</v>
      </c>
      <c r="H160" s="129">
        <v>11663</v>
      </c>
      <c r="I160" s="129">
        <v>22707</v>
      </c>
      <c r="J160" s="131">
        <v>437</v>
      </c>
      <c r="K160" s="131">
        <v>175</v>
      </c>
      <c r="L160" s="131">
        <v>69</v>
      </c>
      <c r="M160" s="129">
        <v>36495</v>
      </c>
      <c r="N160" s="129">
        <v>34510</v>
      </c>
      <c r="O160" s="131">
        <v>383</v>
      </c>
      <c r="P160" s="131">
        <v>762</v>
      </c>
      <c r="Q160" s="131">
        <v>781</v>
      </c>
      <c r="R160" s="131">
        <v>20</v>
      </c>
      <c r="S160" s="131">
        <v>39</v>
      </c>
      <c r="T160" s="129">
        <v>36495</v>
      </c>
      <c r="U160" s="129">
        <v>19379</v>
      </c>
      <c r="V160" s="131">
        <v>261</v>
      </c>
      <c r="W160" s="131">
        <v>40</v>
      </c>
      <c r="X160" s="129">
        <v>16695</v>
      </c>
      <c r="Y160" s="131">
        <v>96</v>
      </c>
      <c r="Z160" s="131">
        <v>24</v>
      </c>
      <c r="AA160" s="129">
        <v>91910.033703247027</v>
      </c>
      <c r="AB160" s="126">
        <v>0.45745992601726265</v>
      </c>
      <c r="AC160" s="126">
        <v>2.6304973284011508E-3</v>
      </c>
      <c r="AD160" s="366">
        <v>0.53925195232223588</v>
      </c>
      <c r="AE160" s="366">
        <v>0.46074804767776412</v>
      </c>
      <c r="AF160" s="129">
        <v>36495</v>
      </c>
      <c r="AG160" s="131">
        <v>378</v>
      </c>
      <c r="AH160" s="129">
        <v>28990</v>
      </c>
      <c r="AI160" s="131">
        <v>68</v>
      </c>
      <c r="AJ160" s="129">
        <v>5678</v>
      </c>
      <c r="AK160" s="131">
        <v>99</v>
      </c>
      <c r="AL160" s="129">
        <v>1207</v>
      </c>
      <c r="AM160" s="131">
        <v>75</v>
      </c>
      <c r="AN160" s="126">
        <v>0.962159199890396</v>
      </c>
      <c r="AO160" s="126">
        <v>3.7840800109604E-2</v>
      </c>
      <c r="AP160" s="129">
        <v>36495</v>
      </c>
      <c r="AQ160" s="129">
        <v>22874</v>
      </c>
      <c r="AR160" s="131">
        <v>220</v>
      </c>
      <c r="AS160" s="129">
        <v>12295</v>
      </c>
      <c r="AT160" s="126">
        <v>0.33689546513220991</v>
      </c>
      <c r="AU160" s="131">
        <v>871</v>
      </c>
      <c r="AV160" s="131">
        <v>235</v>
      </c>
      <c r="AW160" s="126">
        <v>0.63279901356350188</v>
      </c>
      <c r="AX160" s="126">
        <v>2.3866283052472941E-2</v>
      </c>
      <c r="AY160" s="130">
        <v>0.24929442389368406</v>
      </c>
    </row>
    <row r="161" spans="1:51" x14ac:dyDescent="0.3">
      <c r="A161" s="19" t="s">
        <v>374</v>
      </c>
      <c r="B161" s="16" t="s">
        <v>386</v>
      </c>
      <c r="C161" s="124">
        <v>36628</v>
      </c>
      <c r="D161" s="365">
        <v>5.3397127880310142</v>
      </c>
      <c r="E161" s="129">
        <v>482</v>
      </c>
      <c r="F161" s="131">
        <v>232</v>
      </c>
      <c r="G161" s="131">
        <v>226</v>
      </c>
      <c r="H161" s="129">
        <v>15432</v>
      </c>
      <c r="I161" s="129">
        <v>19423</v>
      </c>
      <c r="J161" s="131">
        <v>520</v>
      </c>
      <c r="K161" s="131">
        <v>208</v>
      </c>
      <c r="L161" s="131">
        <v>105</v>
      </c>
      <c r="M161" s="129">
        <v>36628</v>
      </c>
      <c r="N161" s="129">
        <v>34236</v>
      </c>
      <c r="O161" s="131">
        <v>646</v>
      </c>
      <c r="P161" s="129">
        <v>1003</v>
      </c>
      <c r="Q161" s="131">
        <v>662</v>
      </c>
      <c r="R161" s="131">
        <v>19</v>
      </c>
      <c r="S161" s="131">
        <v>62</v>
      </c>
      <c r="T161" s="129">
        <v>36628</v>
      </c>
      <c r="U161" s="129">
        <v>29424</v>
      </c>
      <c r="V161" s="131">
        <v>528</v>
      </c>
      <c r="W161" s="131">
        <v>17</v>
      </c>
      <c r="X161" s="129">
        <v>6481</v>
      </c>
      <c r="Y161" s="131">
        <v>49</v>
      </c>
      <c r="Z161" s="131">
        <v>129</v>
      </c>
      <c r="AA161" s="129">
        <v>135555.1241673037</v>
      </c>
      <c r="AB161" s="126">
        <v>0.17694113792726876</v>
      </c>
      <c r="AC161" s="126">
        <v>1.3377743802555422E-3</v>
      </c>
      <c r="AD161" s="366">
        <v>0.81819919187506829</v>
      </c>
      <c r="AE161" s="366">
        <v>0.18180080812493171</v>
      </c>
      <c r="AF161" s="129">
        <v>36628</v>
      </c>
      <c r="AG161" s="129">
        <v>3745</v>
      </c>
      <c r="AH161" s="129">
        <v>28465</v>
      </c>
      <c r="AI161" s="131">
        <v>33</v>
      </c>
      <c r="AJ161" s="129">
        <v>3384</v>
      </c>
      <c r="AK161" s="131">
        <v>41</v>
      </c>
      <c r="AL161" s="131">
        <v>855</v>
      </c>
      <c r="AM161" s="131">
        <v>105</v>
      </c>
      <c r="AN161" s="126">
        <v>0.97267118051763679</v>
      </c>
      <c r="AO161" s="126">
        <v>2.7328819482363209E-2</v>
      </c>
      <c r="AP161" s="129">
        <v>36628</v>
      </c>
      <c r="AQ161" s="129">
        <v>16701</v>
      </c>
      <c r="AR161" s="131">
        <v>292</v>
      </c>
      <c r="AS161" s="129">
        <v>18714</v>
      </c>
      <c r="AT161" s="126">
        <v>0.51092060718575949</v>
      </c>
      <c r="AU161" s="131">
        <v>731</v>
      </c>
      <c r="AV161" s="131">
        <v>190</v>
      </c>
      <c r="AW161" s="126">
        <v>0.46393469476902915</v>
      </c>
      <c r="AX161" s="126">
        <v>1.9957409631975537E-2</v>
      </c>
      <c r="AY161" s="130">
        <v>0.10456481380364746</v>
      </c>
    </row>
    <row r="162" spans="1:51" x14ac:dyDescent="0.3">
      <c r="A162" s="19" t="s">
        <v>374</v>
      </c>
      <c r="B162" s="16" t="s">
        <v>388</v>
      </c>
      <c r="C162" s="124">
        <v>31339</v>
      </c>
      <c r="D162" s="365">
        <v>4.4538753629662722</v>
      </c>
      <c r="E162" s="129">
        <v>17</v>
      </c>
      <c r="F162" s="131">
        <v>403</v>
      </c>
      <c r="G162" s="131">
        <v>341</v>
      </c>
      <c r="H162" s="129">
        <v>16920</v>
      </c>
      <c r="I162" s="129">
        <v>12083</v>
      </c>
      <c r="J162" s="131">
        <v>728</v>
      </c>
      <c r="K162" s="131">
        <v>284</v>
      </c>
      <c r="L162" s="131">
        <v>563</v>
      </c>
      <c r="M162" s="129">
        <v>31339</v>
      </c>
      <c r="N162" s="129">
        <v>27627</v>
      </c>
      <c r="O162" s="129">
        <v>1168</v>
      </c>
      <c r="P162" s="129">
        <v>1731</v>
      </c>
      <c r="Q162" s="131">
        <v>149</v>
      </c>
      <c r="R162" s="131">
        <v>20</v>
      </c>
      <c r="S162" s="131">
        <v>644</v>
      </c>
      <c r="T162" s="129">
        <v>31339</v>
      </c>
      <c r="U162" s="129">
        <v>26225</v>
      </c>
      <c r="V162" s="131">
        <v>41</v>
      </c>
      <c r="W162" s="131">
        <v>7</v>
      </c>
      <c r="X162" s="129">
        <v>4951</v>
      </c>
      <c r="Y162" s="131">
        <v>12</v>
      </c>
      <c r="Z162" s="131">
        <v>103</v>
      </c>
      <c r="AA162" s="129">
        <v>113056.36019017837</v>
      </c>
      <c r="AB162" s="126">
        <v>0.15798206707297616</v>
      </c>
      <c r="AC162" s="126">
        <v>3.8290947381856475E-4</v>
      </c>
      <c r="AD162" s="366">
        <v>0.83834838380292931</v>
      </c>
      <c r="AE162" s="366">
        <v>0.16165161619707069</v>
      </c>
      <c r="AF162" s="129">
        <v>31339</v>
      </c>
      <c r="AG162" s="129">
        <v>4135</v>
      </c>
      <c r="AH162" s="129">
        <v>20626</v>
      </c>
      <c r="AI162" s="131">
        <v>27</v>
      </c>
      <c r="AJ162" s="129">
        <v>5409</v>
      </c>
      <c r="AK162" s="131">
        <v>20</v>
      </c>
      <c r="AL162" s="131">
        <v>651</v>
      </c>
      <c r="AM162" s="131">
        <v>471</v>
      </c>
      <c r="AN162" s="126">
        <v>0.96355978174159995</v>
      </c>
      <c r="AO162" s="126">
        <v>3.6440218258400048E-2</v>
      </c>
      <c r="AP162" s="129">
        <v>31339</v>
      </c>
      <c r="AQ162" s="129">
        <v>9007</v>
      </c>
      <c r="AR162" s="131">
        <v>227</v>
      </c>
      <c r="AS162" s="129">
        <v>21412</v>
      </c>
      <c r="AT162" s="126">
        <v>0.68323813778359233</v>
      </c>
      <c r="AU162" s="131">
        <v>535</v>
      </c>
      <c r="AV162" s="131">
        <v>158</v>
      </c>
      <c r="AW162" s="126">
        <v>0.29464884010338555</v>
      </c>
      <c r="AX162" s="126">
        <v>1.7071380707744343E-2</v>
      </c>
      <c r="AY162" s="130">
        <v>9.9045917227735369E-2</v>
      </c>
    </row>
    <row r="163" spans="1:51" x14ac:dyDescent="0.3">
      <c r="A163" s="19" t="s">
        <v>374</v>
      </c>
      <c r="B163" s="16" t="s">
        <v>390</v>
      </c>
      <c r="C163" s="124">
        <v>30544</v>
      </c>
      <c r="D163" s="365">
        <v>5.8271673651126248</v>
      </c>
      <c r="E163" s="129">
        <v>35</v>
      </c>
      <c r="F163" s="131">
        <v>115</v>
      </c>
      <c r="G163" s="131">
        <v>209</v>
      </c>
      <c r="H163" s="129">
        <v>12209</v>
      </c>
      <c r="I163" s="129">
        <v>16710</v>
      </c>
      <c r="J163" s="131">
        <v>562</v>
      </c>
      <c r="K163" s="131">
        <v>311</v>
      </c>
      <c r="L163" s="131">
        <v>393</v>
      </c>
      <c r="M163" s="129">
        <v>30544</v>
      </c>
      <c r="N163" s="129">
        <v>29299</v>
      </c>
      <c r="O163" s="131">
        <v>233</v>
      </c>
      <c r="P163" s="131">
        <v>570</v>
      </c>
      <c r="Q163" s="131">
        <v>116</v>
      </c>
      <c r="R163" s="131">
        <v>7</v>
      </c>
      <c r="S163" s="131">
        <v>319</v>
      </c>
      <c r="T163" s="129">
        <v>30544</v>
      </c>
      <c r="U163" s="129">
        <v>22723</v>
      </c>
      <c r="V163" s="131">
        <v>123</v>
      </c>
      <c r="W163" s="131">
        <v>35</v>
      </c>
      <c r="X163" s="129">
        <v>7515</v>
      </c>
      <c r="Y163" s="131">
        <v>18</v>
      </c>
      <c r="Z163" s="131">
        <v>130</v>
      </c>
      <c r="AA163" s="129">
        <v>107409.26028025144</v>
      </c>
      <c r="AB163" s="126">
        <v>0.24603850183342063</v>
      </c>
      <c r="AC163" s="126">
        <v>5.8931377684651653E-4</v>
      </c>
      <c r="AD163" s="366">
        <v>0.7491160293347302</v>
      </c>
      <c r="AE163" s="366">
        <v>0.2508839706652698</v>
      </c>
      <c r="AF163" s="129">
        <v>30544</v>
      </c>
      <c r="AG163" s="129">
        <v>4886</v>
      </c>
      <c r="AH163" s="129">
        <v>20285</v>
      </c>
      <c r="AI163" s="131">
        <v>39</v>
      </c>
      <c r="AJ163" s="129">
        <v>4540</v>
      </c>
      <c r="AK163" s="131">
        <v>75</v>
      </c>
      <c r="AL163" s="131">
        <v>262</v>
      </c>
      <c r="AM163" s="131">
        <v>457</v>
      </c>
      <c r="AN163" s="126">
        <v>0.97400471451021475</v>
      </c>
      <c r="AO163" s="126">
        <v>2.5995285489785247E-2</v>
      </c>
      <c r="AP163" s="129">
        <v>30544</v>
      </c>
      <c r="AQ163" s="129">
        <v>14359</v>
      </c>
      <c r="AR163" s="131">
        <v>228</v>
      </c>
      <c r="AS163" s="129">
        <v>15507</v>
      </c>
      <c r="AT163" s="126">
        <v>0.50769381875327402</v>
      </c>
      <c r="AU163" s="131">
        <v>162</v>
      </c>
      <c r="AV163" s="131">
        <v>288</v>
      </c>
      <c r="AW163" s="126">
        <v>0.47757333682556313</v>
      </c>
      <c r="AX163" s="126">
        <v>5.3038239916186483E-3</v>
      </c>
      <c r="AY163" s="130">
        <v>0.13843962807752752</v>
      </c>
    </row>
    <row r="164" spans="1:51" x14ac:dyDescent="0.3">
      <c r="A164" s="19" t="s">
        <v>374</v>
      </c>
      <c r="B164" s="16" t="s">
        <v>392</v>
      </c>
      <c r="C164" s="124">
        <v>24341</v>
      </c>
      <c r="D164" s="365">
        <v>6.7449570683209403</v>
      </c>
      <c r="E164" s="129">
        <v>253</v>
      </c>
      <c r="F164" s="131">
        <v>181</v>
      </c>
      <c r="G164" s="131">
        <v>397</v>
      </c>
      <c r="H164" s="129">
        <v>8961</v>
      </c>
      <c r="I164" s="129">
        <v>14067</v>
      </c>
      <c r="J164" s="131">
        <v>309</v>
      </c>
      <c r="K164" s="131">
        <v>108</v>
      </c>
      <c r="L164" s="131">
        <v>65</v>
      </c>
      <c r="M164" s="129">
        <v>24341</v>
      </c>
      <c r="N164" s="129">
        <v>22913</v>
      </c>
      <c r="O164" s="131">
        <v>199</v>
      </c>
      <c r="P164" s="131">
        <v>933</v>
      </c>
      <c r="Q164" s="131">
        <v>272</v>
      </c>
      <c r="R164" s="131">
        <v>3</v>
      </c>
      <c r="S164" s="131">
        <v>21</v>
      </c>
      <c r="T164" s="129">
        <v>24341</v>
      </c>
      <c r="U164" s="129">
        <v>17124</v>
      </c>
      <c r="V164" s="131">
        <v>147</v>
      </c>
      <c r="W164" s="131">
        <v>18</v>
      </c>
      <c r="X164" s="129">
        <v>7035</v>
      </c>
      <c r="Y164" s="131">
        <v>10</v>
      </c>
      <c r="Z164" s="131">
        <v>7</v>
      </c>
      <c r="AA164" s="129">
        <v>78041.98755186722</v>
      </c>
      <c r="AB164" s="126">
        <v>0.2890185284088575</v>
      </c>
      <c r="AC164" s="126">
        <v>4.108294646892075E-4</v>
      </c>
      <c r="AD164" s="366">
        <v>0.71028306150117082</v>
      </c>
      <c r="AE164" s="366">
        <v>0.28971693849882918</v>
      </c>
      <c r="AF164" s="129">
        <v>24341</v>
      </c>
      <c r="AG164" s="129">
        <v>1598</v>
      </c>
      <c r="AH164" s="129">
        <v>18557</v>
      </c>
      <c r="AI164" s="131">
        <v>29</v>
      </c>
      <c r="AJ164" s="129">
        <v>3320</v>
      </c>
      <c r="AK164" s="131">
        <v>107</v>
      </c>
      <c r="AL164" s="131">
        <v>716</v>
      </c>
      <c r="AM164" s="131">
        <v>14</v>
      </c>
      <c r="AN164" s="126">
        <v>0.96561357380551338</v>
      </c>
      <c r="AO164" s="126">
        <v>3.4386426194486619E-2</v>
      </c>
      <c r="AP164" s="129">
        <v>24341</v>
      </c>
      <c r="AQ164" s="129">
        <v>13560</v>
      </c>
      <c r="AR164" s="131">
        <v>380</v>
      </c>
      <c r="AS164" s="129">
        <v>9799</v>
      </c>
      <c r="AT164" s="126">
        <v>0.40257179244895441</v>
      </c>
      <c r="AU164" s="131">
        <v>447</v>
      </c>
      <c r="AV164" s="131">
        <v>155</v>
      </c>
      <c r="AW164" s="126">
        <v>0.57269627377675525</v>
      </c>
      <c r="AX164" s="126">
        <v>1.8364077071607577E-2</v>
      </c>
      <c r="AY164" s="130">
        <v>0.1620516823466579</v>
      </c>
    </row>
    <row r="165" spans="1:51" x14ac:dyDescent="0.3">
      <c r="A165" s="19" t="s">
        <v>374</v>
      </c>
      <c r="B165" s="16" t="s">
        <v>396</v>
      </c>
      <c r="C165" s="124">
        <v>7896</v>
      </c>
      <c r="D165" s="365">
        <v>67.350430597771023</v>
      </c>
      <c r="E165" s="129">
        <v>461</v>
      </c>
      <c r="F165" s="131">
        <v>232</v>
      </c>
      <c r="G165" s="131">
        <v>321</v>
      </c>
      <c r="H165" s="129">
        <v>2985</v>
      </c>
      <c r="I165" s="129">
        <v>3674</v>
      </c>
      <c r="J165" s="131">
        <v>36</v>
      </c>
      <c r="K165" s="131">
        <v>66</v>
      </c>
      <c r="L165" s="131">
        <v>121</v>
      </c>
      <c r="M165" s="129">
        <v>7896</v>
      </c>
      <c r="N165" s="129">
        <v>6694</v>
      </c>
      <c r="O165" s="131">
        <v>295</v>
      </c>
      <c r="P165" s="131">
        <v>142</v>
      </c>
      <c r="Q165" s="131">
        <v>677</v>
      </c>
      <c r="R165" s="131">
        <v>20</v>
      </c>
      <c r="S165" s="131">
        <v>68</v>
      </c>
      <c r="T165" s="129">
        <v>7896</v>
      </c>
      <c r="U165" s="129">
        <v>4247</v>
      </c>
      <c r="V165" s="131">
        <v>142</v>
      </c>
      <c r="W165" s="131">
        <v>9</v>
      </c>
      <c r="X165" s="129">
        <v>3354</v>
      </c>
      <c r="Y165" s="131">
        <v>57</v>
      </c>
      <c r="Z165" s="131">
        <v>87</v>
      </c>
      <c r="AA165" s="129">
        <v>20871.09574468085</v>
      </c>
      <c r="AB165" s="126">
        <v>0.42477203647416412</v>
      </c>
      <c r="AC165" s="126">
        <v>7.2188449848024317E-3</v>
      </c>
      <c r="AD165" s="366">
        <v>0.55699088145896658</v>
      </c>
      <c r="AE165" s="366">
        <v>0.44300911854103342</v>
      </c>
      <c r="AF165" s="129">
        <v>7896</v>
      </c>
      <c r="AG165" s="131">
        <v>117</v>
      </c>
      <c r="AH165" s="129">
        <v>6303</v>
      </c>
      <c r="AI165" s="131">
        <v>32</v>
      </c>
      <c r="AJ165" s="131">
        <v>452</v>
      </c>
      <c r="AK165" s="131">
        <v>24</v>
      </c>
      <c r="AL165" s="131">
        <v>901</v>
      </c>
      <c r="AM165" s="131">
        <v>67</v>
      </c>
      <c r="AN165" s="126">
        <v>0.87436676798378921</v>
      </c>
      <c r="AO165" s="126">
        <v>0.12563323201621079</v>
      </c>
      <c r="AP165" s="129">
        <v>7896</v>
      </c>
      <c r="AQ165" s="129">
        <v>2450</v>
      </c>
      <c r="AR165" s="131">
        <v>682</v>
      </c>
      <c r="AS165" s="129">
        <v>3815</v>
      </c>
      <c r="AT165" s="126">
        <v>0.48315602836879434</v>
      </c>
      <c r="AU165" s="131">
        <v>803</v>
      </c>
      <c r="AV165" s="131">
        <v>146</v>
      </c>
      <c r="AW165" s="126">
        <v>0.39665653495440728</v>
      </c>
      <c r="AX165" s="126">
        <v>0.10169706180344479</v>
      </c>
      <c r="AY165" s="130">
        <v>0.28432117527862211</v>
      </c>
    </row>
    <row r="166" spans="1:51" x14ac:dyDescent="0.3">
      <c r="A166" s="19" t="s">
        <v>374</v>
      </c>
      <c r="B166" s="16" t="s">
        <v>397</v>
      </c>
      <c r="C166" s="124">
        <v>11264</v>
      </c>
      <c r="D166" s="365">
        <v>27.060724431818183</v>
      </c>
      <c r="E166" s="129">
        <v>1366</v>
      </c>
      <c r="F166" s="131">
        <v>194</v>
      </c>
      <c r="G166" s="131">
        <v>347</v>
      </c>
      <c r="H166" s="129">
        <v>3016</v>
      </c>
      <c r="I166" s="129">
        <v>6178</v>
      </c>
      <c r="J166" s="131">
        <v>101</v>
      </c>
      <c r="K166" s="131">
        <v>36</v>
      </c>
      <c r="L166" s="131">
        <v>26</v>
      </c>
      <c r="M166" s="129">
        <v>11264</v>
      </c>
      <c r="N166" s="129">
        <v>9276</v>
      </c>
      <c r="O166" s="131">
        <v>145</v>
      </c>
      <c r="P166" s="131">
        <v>169</v>
      </c>
      <c r="Q166" s="129">
        <v>1639</v>
      </c>
      <c r="R166" s="131">
        <v>9</v>
      </c>
      <c r="S166" s="131">
        <v>26</v>
      </c>
      <c r="T166" s="129">
        <v>11264</v>
      </c>
      <c r="U166" s="129">
        <v>7327</v>
      </c>
      <c r="V166" s="131">
        <v>457</v>
      </c>
      <c r="W166" s="131">
        <v>12</v>
      </c>
      <c r="X166" s="129">
        <v>3032</v>
      </c>
      <c r="Y166" s="131">
        <v>86</v>
      </c>
      <c r="Z166" s="131">
        <v>350</v>
      </c>
      <c r="AA166" s="129">
        <v>35973.357954545449</v>
      </c>
      <c r="AB166" s="126">
        <v>0.26917613636363635</v>
      </c>
      <c r="AC166" s="126">
        <v>7.634943181818182E-3</v>
      </c>
      <c r="AD166" s="366">
        <v>0.69211647727272729</v>
      </c>
      <c r="AE166" s="366">
        <v>0.30788352272727271</v>
      </c>
      <c r="AF166" s="129">
        <v>11264</v>
      </c>
      <c r="AG166" s="131">
        <v>185</v>
      </c>
      <c r="AH166" s="129">
        <v>8688</v>
      </c>
      <c r="AI166" s="131">
        <v>7</v>
      </c>
      <c r="AJ166" s="131">
        <v>493</v>
      </c>
      <c r="AK166" s="131">
        <v>18</v>
      </c>
      <c r="AL166" s="129">
        <v>1854</v>
      </c>
      <c r="AM166" s="131">
        <v>19</v>
      </c>
      <c r="AN166" s="126">
        <v>0.83212002840909094</v>
      </c>
      <c r="AO166" s="126">
        <v>0.16787997159090906</v>
      </c>
      <c r="AP166" s="129">
        <v>11264</v>
      </c>
      <c r="AQ166" s="129">
        <v>5428</v>
      </c>
      <c r="AR166" s="131">
        <v>170</v>
      </c>
      <c r="AS166" s="129">
        <v>3812</v>
      </c>
      <c r="AT166" s="126">
        <v>0.33842329545454547</v>
      </c>
      <c r="AU166" s="129">
        <v>1721</v>
      </c>
      <c r="AV166" s="131">
        <v>133</v>
      </c>
      <c r="AW166" s="126">
        <v>0.49698153409090912</v>
      </c>
      <c r="AX166" s="126">
        <v>0.15278764204545456</v>
      </c>
      <c r="AY166" s="130">
        <v>0.23788174715909088</v>
      </c>
    </row>
    <row r="167" spans="1:51" x14ac:dyDescent="0.3">
      <c r="A167" s="19" t="s">
        <v>374</v>
      </c>
      <c r="B167" s="16" t="s">
        <v>401</v>
      </c>
      <c r="C167" s="124">
        <v>37264</v>
      </c>
      <c r="D167" s="365">
        <v>4.4373121511378271</v>
      </c>
      <c r="E167" s="129">
        <v>822</v>
      </c>
      <c r="F167" s="131">
        <v>543</v>
      </c>
      <c r="G167" s="131">
        <v>968</v>
      </c>
      <c r="H167" s="129">
        <v>25877</v>
      </c>
      <c r="I167" s="129">
        <v>8465</v>
      </c>
      <c r="J167" s="131">
        <v>410</v>
      </c>
      <c r="K167" s="131">
        <v>111</v>
      </c>
      <c r="L167" s="131">
        <v>68</v>
      </c>
      <c r="M167" s="129">
        <v>37264</v>
      </c>
      <c r="N167" s="129">
        <v>33584</v>
      </c>
      <c r="O167" s="129">
        <v>1361</v>
      </c>
      <c r="P167" s="131">
        <v>978</v>
      </c>
      <c r="Q167" s="129">
        <v>1132</v>
      </c>
      <c r="R167" s="131">
        <v>106</v>
      </c>
      <c r="S167" s="131">
        <v>103</v>
      </c>
      <c r="T167" s="129">
        <v>37264</v>
      </c>
      <c r="U167" s="129">
        <v>28103</v>
      </c>
      <c r="V167" s="131">
        <v>68</v>
      </c>
      <c r="W167" s="131">
        <v>39</v>
      </c>
      <c r="X167" s="129">
        <v>8824</v>
      </c>
      <c r="Y167" s="131">
        <v>191</v>
      </c>
      <c r="Z167" s="131">
        <v>39</v>
      </c>
      <c r="AA167" s="129">
        <v>117668.20467475311</v>
      </c>
      <c r="AB167" s="126">
        <v>0.23679690854443966</v>
      </c>
      <c r="AC167" s="126">
        <v>5.125590382138257E-3</v>
      </c>
      <c r="AD167" s="366">
        <v>0.75703091455560323</v>
      </c>
      <c r="AE167" s="366">
        <v>0.24296908544439677</v>
      </c>
      <c r="AF167" s="129">
        <v>37264</v>
      </c>
      <c r="AG167" s="129">
        <v>3509</v>
      </c>
      <c r="AH167" s="129">
        <v>21987</v>
      </c>
      <c r="AI167" s="131">
        <v>62</v>
      </c>
      <c r="AJ167" s="129">
        <v>9423</v>
      </c>
      <c r="AK167" s="131">
        <v>79</v>
      </c>
      <c r="AL167" s="129">
        <v>2065</v>
      </c>
      <c r="AM167" s="131">
        <v>139</v>
      </c>
      <c r="AN167" s="126">
        <v>0.93873443537999146</v>
      </c>
      <c r="AO167" s="126">
        <v>6.1265564620008539E-2</v>
      </c>
      <c r="AP167" s="129">
        <v>37264</v>
      </c>
      <c r="AQ167" s="129">
        <v>4443</v>
      </c>
      <c r="AR167" s="131">
        <v>223</v>
      </c>
      <c r="AS167" s="129">
        <v>30497</v>
      </c>
      <c r="AT167" s="126">
        <v>0.81840382138256762</v>
      </c>
      <c r="AU167" s="129">
        <v>1805</v>
      </c>
      <c r="AV167" s="131">
        <v>296</v>
      </c>
      <c r="AW167" s="126">
        <v>0.12521468441391154</v>
      </c>
      <c r="AX167" s="126">
        <v>4.8438170888793472E-2</v>
      </c>
      <c r="AY167" s="130">
        <v>0.15211732503220265</v>
      </c>
    </row>
    <row r="168" spans="1:51" x14ac:dyDescent="0.3">
      <c r="A168" s="19" t="s">
        <v>374</v>
      </c>
      <c r="B168" s="16" t="s">
        <v>402</v>
      </c>
      <c r="C168" s="124">
        <v>14735</v>
      </c>
      <c r="D168" s="365">
        <v>3.8660332541567697</v>
      </c>
      <c r="E168" s="129">
        <v>32</v>
      </c>
      <c r="F168" s="131">
        <v>60</v>
      </c>
      <c r="G168" s="131">
        <v>429</v>
      </c>
      <c r="H168" s="129">
        <v>12030</v>
      </c>
      <c r="I168" s="129">
        <v>2096</v>
      </c>
      <c r="J168" s="131">
        <v>59</v>
      </c>
      <c r="K168" s="131">
        <v>19</v>
      </c>
      <c r="L168" s="131">
        <v>10</v>
      </c>
      <c r="M168" s="129">
        <v>14735</v>
      </c>
      <c r="N168" s="129">
        <v>14121</v>
      </c>
      <c r="O168" s="131">
        <v>236</v>
      </c>
      <c r="P168" s="131">
        <v>268</v>
      </c>
      <c r="Q168" s="131">
        <v>94</v>
      </c>
      <c r="R168" s="131">
        <v>5</v>
      </c>
      <c r="S168" s="131">
        <v>11</v>
      </c>
      <c r="T168" s="129">
        <v>14735</v>
      </c>
      <c r="U168" s="129">
        <v>9568</v>
      </c>
      <c r="V168" s="131">
        <v>31</v>
      </c>
      <c r="W168" s="131">
        <v>6</v>
      </c>
      <c r="X168" s="129">
        <v>5125</v>
      </c>
      <c r="Y168" s="131">
        <v>3</v>
      </c>
      <c r="Z168" s="131">
        <v>2</v>
      </c>
      <c r="AA168" s="129">
        <v>36489.228842891076</v>
      </c>
      <c r="AB168" s="126">
        <v>0.34781133355955207</v>
      </c>
      <c r="AC168" s="126">
        <v>2.0359687818120121E-4</v>
      </c>
      <c r="AD168" s="366">
        <v>0.65184933831014591</v>
      </c>
      <c r="AE168" s="366">
        <v>0.34815066168985409</v>
      </c>
      <c r="AF168" s="129">
        <v>14735</v>
      </c>
      <c r="AG168" s="131">
        <v>646</v>
      </c>
      <c r="AH168" s="129">
        <v>3038</v>
      </c>
      <c r="AI168" s="131">
        <v>16</v>
      </c>
      <c r="AJ168" s="129">
        <v>10471</v>
      </c>
      <c r="AK168" s="131">
        <v>39</v>
      </c>
      <c r="AL168" s="131">
        <v>518</v>
      </c>
      <c r="AM168" s="131">
        <v>7</v>
      </c>
      <c r="AN168" s="126">
        <v>0.96172378690193416</v>
      </c>
      <c r="AO168" s="126">
        <v>3.8276213098065837E-2</v>
      </c>
      <c r="AP168" s="129">
        <v>14735</v>
      </c>
      <c r="AQ168" s="129">
        <v>1429</v>
      </c>
      <c r="AR168" s="131">
        <v>39</v>
      </c>
      <c r="AS168" s="129">
        <v>12877</v>
      </c>
      <c r="AT168" s="126">
        <v>0.87390566677977599</v>
      </c>
      <c r="AU168" s="131">
        <v>277</v>
      </c>
      <c r="AV168" s="131">
        <v>113</v>
      </c>
      <c r="AW168" s="126">
        <v>9.9626739056667801E-2</v>
      </c>
      <c r="AX168" s="126">
        <v>1.8798778418730913E-2</v>
      </c>
      <c r="AY168" s="130">
        <v>0.19321343739395996</v>
      </c>
    </row>
    <row r="169" spans="1:51" x14ac:dyDescent="0.3">
      <c r="A169" s="19" t="s">
        <v>374</v>
      </c>
      <c r="B169" s="16" t="s">
        <v>404</v>
      </c>
      <c r="C169" s="124">
        <v>22418</v>
      </c>
      <c r="D169" s="365">
        <v>4.366625033455259</v>
      </c>
      <c r="E169" s="129">
        <v>8</v>
      </c>
      <c r="F169" s="131">
        <v>44</v>
      </c>
      <c r="G169" s="131">
        <v>216</v>
      </c>
      <c r="H169" s="129">
        <v>19679</v>
      </c>
      <c r="I169" s="129">
        <v>2321</v>
      </c>
      <c r="J169" s="131">
        <v>101</v>
      </c>
      <c r="K169" s="131">
        <v>38</v>
      </c>
      <c r="L169" s="131">
        <v>11</v>
      </c>
      <c r="M169" s="129">
        <v>22418</v>
      </c>
      <c r="N169" s="129">
        <v>21643</v>
      </c>
      <c r="O169" s="131">
        <v>328</v>
      </c>
      <c r="P169" s="131">
        <v>338</v>
      </c>
      <c r="Q169" s="131">
        <v>91</v>
      </c>
      <c r="R169" s="131">
        <v>7</v>
      </c>
      <c r="S169" s="131">
        <v>11</v>
      </c>
      <c r="T169" s="129">
        <v>22418</v>
      </c>
      <c r="U169" s="129">
        <v>17373</v>
      </c>
      <c r="V169" s="131">
        <v>58</v>
      </c>
      <c r="W169" s="131">
        <v>9</v>
      </c>
      <c r="X169" s="129">
        <v>4961</v>
      </c>
      <c r="Y169" s="131">
        <v>8</v>
      </c>
      <c r="Z169" s="131">
        <v>9</v>
      </c>
      <c r="AA169" s="129">
        <v>74137.344455348371</v>
      </c>
      <c r="AB169" s="126">
        <v>0.22129538763493622</v>
      </c>
      <c r="AC169" s="126">
        <v>3.5685609777857079E-4</v>
      </c>
      <c r="AD169" s="366">
        <v>0.77794629315728436</v>
      </c>
      <c r="AE169" s="366">
        <v>0.22205370684271564</v>
      </c>
      <c r="AF169" s="129">
        <v>22418</v>
      </c>
      <c r="AG169" s="129">
        <v>2201</v>
      </c>
      <c r="AH169" s="129">
        <v>2642</v>
      </c>
      <c r="AI169" s="131">
        <v>39</v>
      </c>
      <c r="AJ169" s="129">
        <v>17252</v>
      </c>
      <c r="AK169" s="131">
        <v>46</v>
      </c>
      <c r="AL169" s="131">
        <v>213</v>
      </c>
      <c r="AM169" s="131">
        <v>25</v>
      </c>
      <c r="AN169" s="126">
        <v>0.9873316085288607</v>
      </c>
      <c r="AO169" s="126">
        <v>1.2668391471139295E-2</v>
      </c>
      <c r="AP169" s="129">
        <v>22418</v>
      </c>
      <c r="AQ169" s="129">
        <v>1240</v>
      </c>
      <c r="AR169" s="131">
        <v>47</v>
      </c>
      <c r="AS169" s="129">
        <v>20884</v>
      </c>
      <c r="AT169" s="126">
        <v>0.93157284325095902</v>
      </c>
      <c r="AU169" s="131">
        <v>135</v>
      </c>
      <c r="AV169" s="131">
        <v>112</v>
      </c>
      <c r="AW169" s="126">
        <v>5.7409224730127578E-2</v>
      </c>
      <c r="AX169" s="126">
        <v>6.0219466500133819E-3</v>
      </c>
      <c r="AY169" s="130">
        <v>0.11736104915692747</v>
      </c>
    </row>
    <row r="170" spans="1:51" x14ac:dyDescent="0.3">
      <c r="A170" s="19" t="s">
        <v>374</v>
      </c>
      <c r="B170" s="16" t="s">
        <v>406</v>
      </c>
      <c r="C170" s="124">
        <v>27359</v>
      </c>
      <c r="D170" s="365">
        <v>4.3756716254249062</v>
      </c>
      <c r="E170" s="129">
        <v>917</v>
      </c>
      <c r="F170" s="131">
        <v>218</v>
      </c>
      <c r="G170" s="131">
        <v>398</v>
      </c>
      <c r="H170" s="129">
        <v>15253</v>
      </c>
      <c r="I170" s="129">
        <v>9928</v>
      </c>
      <c r="J170" s="131">
        <v>407</v>
      </c>
      <c r="K170" s="131">
        <v>186</v>
      </c>
      <c r="L170" s="131">
        <v>52</v>
      </c>
      <c r="M170" s="129">
        <v>27359</v>
      </c>
      <c r="N170" s="129">
        <v>24602</v>
      </c>
      <c r="O170" s="131">
        <v>940</v>
      </c>
      <c r="P170" s="131">
        <v>682</v>
      </c>
      <c r="Q170" s="129">
        <v>1044</v>
      </c>
      <c r="R170" s="131">
        <v>35</v>
      </c>
      <c r="S170" s="131">
        <v>56</v>
      </c>
      <c r="T170" s="129">
        <v>27359</v>
      </c>
      <c r="U170" s="129">
        <v>21575</v>
      </c>
      <c r="V170" s="131">
        <v>340</v>
      </c>
      <c r="W170" s="131">
        <v>4</v>
      </c>
      <c r="X170" s="129">
        <v>5377</v>
      </c>
      <c r="Y170" s="131">
        <v>25</v>
      </c>
      <c r="Z170" s="131">
        <v>38</v>
      </c>
      <c r="AA170" s="129">
        <v>92563.820680580422</v>
      </c>
      <c r="AB170" s="126">
        <v>0.19653496107313864</v>
      </c>
      <c r="AC170" s="126">
        <v>9.1377608830732113E-4</v>
      </c>
      <c r="AD170" s="366">
        <v>0.8011623231843269</v>
      </c>
      <c r="AE170" s="366">
        <v>0.1988376768156731</v>
      </c>
      <c r="AF170" s="129">
        <v>27359</v>
      </c>
      <c r="AG170" s="131">
        <v>335</v>
      </c>
      <c r="AH170" s="129">
        <v>19379</v>
      </c>
      <c r="AI170" s="131">
        <v>35</v>
      </c>
      <c r="AJ170" s="129">
        <v>6094</v>
      </c>
      <c r="AK170" s="131">
        <v>34</v>
      </c>
      <c r="AL170" s="129">
        <v>1385</v>
      </c>
      <c r="AM170" s="131">
        <v>97</v>
      </c>
      <c r="AN170" s="126">
        <v>0.94458861800504401</v>
      </c>
      <c r="AO170" s="126">
        <v>5.5411381994955988E-2</v>
      </c>
      <c r="AP170" s="129">
        <v>27359</v>
      </c>
      <c r="AQ170" s="129">
        <v>7597</v>
      </c>
      <c r="AR170" s="131">
        <v>233</v>
      </c>
      <c r="AS170" s="129">
        <v>18024</v>
      </c>
      <c r="AT170" s="126">
        <v>0.65879600862604626</v>
      </c>
      <c r="AU170" s="129">
        <v>1423</v>
      </c>
      <c r="AV170" s="131">
        <v>82</v>
      </c>
      <c r="AW170" s="126">
        <v>0.286194670857853</v>
      </c>
      <c r="AX170" s="126">
        <v>5.2012134946452723E-2</v>
      </c>
      <c r="AY170" s="130">
        <v>0.12712452940531455</v>
      </c>
    </row>
    <row r="171" spans="1:51" x14ac:dyDescent="0.3">
      <c r="A171" s="19" t="s">
        <v>374</v>
      </c>
      <c r="B171" s="16" t="s">
        <v>410</v>
      </c>
      <c r="C171" s="124">
        <v>31075</v>
      </c>
      <c r="D171" s="365">
        <v>4.2955430410297666</v>
      </c>
      <c r="E171" s="129">
        <v>417</v>
      </c>
      <c r="F171" s="131">
        <v>512</v>
      </c>
      <c r="G171" s="129">
        <v>1136</v>
      </c>
      <c r="H171" s="129">
        <v>24181</v>
      </c>
      <c r="I171" s="129">
        <v>3800</v>
      </c>
      <c r="J171" s="131">
        <v>599</v>
      </c>
      <c r="K171" s="131">
        <v>300</v>
      </c>
      <c r="L171" s="131">
        <v>130</v>
      </c>
      <c r="M171" s="129">
        <v>31075</v>
      </c>
      <c r="N171" s="129">
        <v>27516</v>
      </c>
      <c r="O171" s="129">
        <v>1682</v>
      </c>
      <c r="P171" s="131">
        <v>726</v>
      </c>
      <c r="Q171" s="131">
        <v>888</v>
      </c>
      <c r="R171" s="131">
        <v>190</v>
      </c>
      <c r="S171" s="131">
        <v>73</v>
      </c>
      <c r="T171" s="129">
        <v>31075</v>
      </c>
      <c r="U171" s="129">
        <v>24975</v>
      </c>
      <c r="V171" s="131">
        <v>41</v>
      </c>
      <c r="W171" s="131">
        <v>12</v>
      </c>
      <c r="X171" s="129">
        <v>5884</v>
      </c>
      <c r="Y171" s="131">
        <v>128</v>
      </c>
      <c r="Z171" s="131">
        <v>35</v>
      </c>
      <c r="AA171" s="129">
        <v>100444.77451327433</v>
      </c>
      <c r="AB171" s="126">
        <v>0.18934835076427997</v>
      </c>
      <c r="AC171" s="126">
        <v>4.1190667739340308E-3</v>
      </c>
      <c r="AD171" s="366">
        <v>0.80540627514078844</v>
      </c>
      <c r="AE171" s="366">
        <v>0.19459372485921156</v>
      </c>
      <c r="AF171" s="129">
        <v>31075</v>
      </c>
      <c r="AG171" s="129">
        <v>1999</v>
      </c>
      <c r="AH171" s="129">
        <v>10288</v>
      </c>
      <c r="AI171" s="131">
        <v>49</v>
      </c>
      <c r="AJ171" s="129">
        <v>17173</v>
      </c>
      <c r="AK171" s="131">
        <v>44</v>
      </c>
      <c r="AL171" s="129">
        <v>1454</v>
      </c>
      <c r="AM171" s="131">
        <v>68</v>
      </c>
      <c r="AN171" s="126">
        <v>0.94960579243765086</v>
      </c>
      <c r="AO171" s="126">
        <v>5.0394207562349136E-2</v>
      </c>
      <c r="AP171" s="129">
        <v>31075</v>
      </c>
      <c r="AQ171" s="129">
        <v>2137</v>
      </c>
      <c r="AR171" s="131">
        <v>174</v>
      </c>
      <c r="AS171" s="129">
        <v>27606</v>
      </c>
      <c r="AT171" s="126">
        <v>0.88836685438455354</v>
      </c>
      <c r="AU171" s="129">
        <v>1038</v>
      </c>
      <c r="AV171" s="131">
        <v>120</v>
      </c>
      <c r="AW171" s="126">
        <v>7.4368463395012074E-2</v>
      </c>
      <c r="AX171" s="126">
        <v>3.3403057119871279E-2</v>
      </c>
      <c r="AY171" s="130">
        <v>0.12249396621078035</v>
      </c>
    </row>
    <row r="172" spans="1:51" x14ac:dyDescent="0.3">
      <c r="A172" s="19" t="s">
        <v>374</v>
      </c>
      <c r="B172" s="16" t="s">
        <v>411</v>
      </c>
      <c r="C172" s="124">
        <v>35192</v>
      </c>
      <c r="D172" s="365">
        <v>4.499346442373267</v>
      </c>
      <c r="E172" s="129">
        <v>462</v>
      </c>
      <c r="F172" s="131">
        <v>246</v>
      </c>
      <c r="G172" s="131">
        <v>803</v>
      </c>
      <c r="H172" s="129">
        <v>27552</v>
      </c>
      <c r="I172" s="129">
        <v>4825</v>
      </c>
      <c r="J172" s="131">
        <v>871</v>
      </c>
      <c r="K172" s="131">
        <v>249</v>
      </c>
      <c r="L172" s="131">
        <v>184</v>
      </c>
      <c r="M172" s="129">
        <v>35192</v>
      </c>
      <c r="N172" s="129">
        <v>31330</v>
      </c>
      <c r="O172" s="129">
        <v>1818</v>
      </c>
      <c r="P172" s="131">
        <v>1119</v>
      </c>
      <c r="Q172" s="131">
        <v>751</v>
      </c>
      <c r="R172" s="131">
        <v>96</v>
      </c>
      <c r="S172" s="131">
        <v>78</v>
      </c>
      <c r="T172" s="129">
        <v>35192</v>
      </c>
      <c r="U172" s="129">
        <v>26104</v>
      </c>
      <c r="V172" s="131">
        <v>103</v>
      </c>
      <c r="W172" s="131">
        <v>7</v>
      </c>
      <c r="X172" s="129">
        <v>8902</v>
      </c>
      <c r="Y172" s="131">
        <v>40</v>
      </c>
      <c r="Z172" s="131">
        <v>36</v>
      </c>
      <c r="AA172" s="129">
        <v>114473.92154466924</v>
      </c>
      <c r="AB172" s="126">
        <v>0.25295521709479429</v>
      </c>
      <c r="AC172" s="126">
        <v>1.1366219595362582E-3</v>
      </c>
      <c r="AD172" s="366">
        <v>0.74488520118208679</v>
      </c>
      <c r="AE172" s="366">
        <v>0.25511479881791321</v>
      </c>
      <c r="AF172" s="129">
        <v>35192</v>
      </c>
      <c r="AG172" s="129">
        <v>5524</v>
      </c>
      <c r="AH172" s="129">
        <v>6692</v>
      </c>
      <c r="AI172" s="131">
        <v>31</v>
      </c>
      <c r="AJ172" s="129">
        <v>21434</v>
      </c>
      <c r="AK172" s="131">
        <v>82</v>
      </c>
      <c r="AL172" s="129">
        <v>1296</v>
      </c>
      <c r="AM172" s="131">
        <v>133</v>
      </c>
      <c r="AN172" s="126">
        <v>0.95706410547851783</v>
      </c>
      <c r="AO172" s="126">
        <v>4.2935894521482165E-2</v>
      </c>
      <c r="AP172" s="129">
        <v>35192</v>
      </c>
      <c r="AQ172" s="129">
        <v>2661</v>
      </c>
      <c r="AR172" s="131">
        <v>106</v>
      </c>
      <c r="AS172" s="129">
        <v>31361</v>
      </c>
      <c r="AT172" s="126">
        <v>0.8911400318254149</v>
      </c>
      <c r="AU172" s="131">
        <v>856</v>
      </c>
      <c r="AV172" s="131">
        <v>208</v>
      </c>
      <c r="AW172" s="126">
        <v>7.8625824050920667E-2</v>
      </c>
      <c r="AX172" s="126">
        <v>2.4323709934075927E-2</v>
      </c>
      <c r="AY172" s="130">
        <v>0.14902534666969769</v>
      </c>
    </row>
    <row r="173" spans="1:51" x14ac:dyDescent="0.3">
      <c r="A173" s="19" t="s">
        <v>374</v>
      </c>
      <c r="B173" s="16" t="s">
        <v>413</v>
      </c>
      <c r="C173" s="124">
        <v>17326</v>
      </c>
      <c r="D173" s="365">
        <v>3.8101696871753434</v>
      </c>
      <c r="E173" s="129">
        <v>197</v>
      </c>
      <c r="F173" s="131">
        <v>172</v>
      </c>
      <c r="G173" s="131">
        <v>351</v>
      </c>
      <c r="H173" s="129">
        <v>12361</v>
      </c>
      <c r="I173" s="129">
        <v>3350</v>
      </c>
      <c r="J173" s="131">
        <v>518</v>
      </c>
      <c r="K173" s="131">
        <v>336</v>
      </c>
      <c r="L173" s="131">
        <v>41</v>
      </c>
      <c r="M173" s="129">
        <v>17326</v>
      </c>
      <c r="N173" s="129">
        <v>15430</v>
      </c>
      <c r="O173" s="131">
        <v>861</v>
      </c>
      <c r="P173" s="131">
        <v>663</v>
      </c>
      <c r="Q173" s="131">
        <v>309</v>
      </c>
      <c r="R173" s="131">
        <v>39</v>
      </c>
      <c r="S173" s="131">
        <v>24</v>
      </c>
      <c r="T173" s="129">
        <v>17326</v>
      </c>
      <c r="U173" s="129">
        <v>15159</v>
      </c>
      <c r="V173" s="131">
        <v>22</v>
      </c>
      <c r="W173" s="131">
        <v>2</v>
      </c>
      <c r="X173" s="129">
        <v>2035</v>
      </c>
      <c r="Y173" s="131">
        <v>90</v>
      </c>
      <c r="Z173" s="131">
        <v>18</v>
      </c>
      <c r="AA173" s="129">
        <v>56584.84243333718</v>
      </c>
      <c r="AB173" s="126">
        <v>0.11745353803532263</v>
      </c>
      <c r="AC173" s="126">
        <v>5.1945053676555469E-3</v>
      </c>
      <c r="AD173" s="366">
        <v>0.8763130555234907</v>
      </c>
      <c r="AE173" s="366">
        <v>0.1236869444765093</v>
      </c>
      <c r="AF173" s="129">
        <v>17326</v>
      </c>
      <c r="AG173" s="129">
        <v>2327</v>
      </c>
      <c r="AH173" s="129">
        <v>5653</v>
      </c>
      <c r="AI173" s="131">
        <v>15</v>
      </c>
      <c r="AJ173" s="129">
        <v>8661</v>
      </c>
      <c r="AK173" s="131">
        <v>22</v>
      </c>
      <c r="AL173" s="131">
        <v>612</v>
      </c>
      <c r="AM173" s="131">
        <v>36</v>
      </c>
      <c r="AN173" s="126">
        <v>0.96132979337411983</v>
      </c>
      <c r="AO173" s="126">
        <v>3.8670206625880166E-2</v>
      </c>
      <c r="AP173" s="129">
        <v>17326</v>
      </c>
      <c r="AQ173" s="129">
        <v>2045</v>
      </c>
      <c r="AR173" s="131">
        <v>52</v>
      </c>
      <c r="AS173" s="129">
        <v>14644</v>
      </c>
      <c r="AT173" s="126">
        <v>0.84520374004386467</v>
      </c>
      <c r="AU173" s="131">
        <v>525</v>
      </c>
      <c r="AV173" s="131">
        <v>60</v>
      </c>
      <c r="AW173" s="126">
        <v>0.12103197506637424</v>
      </c>
      <c r="AX173" s="126">
        <v>3.0301281311324021E-2</v>
      </c>
      <c r="AY173" s="130">
        <v>8.1178575551194732E-2</v>
      </c>
    </row>
    <row r="174" spans="1:51" x14ac:dyDescent="0.3">
      <c r="A174" s="19" t="s">
        <v>415</v>
      </c>
      <c r="B174" s="16" t="s">
        <v>419</v>
      </c>
      <c r="C174" s="124">
        <v>61676</v>
      </c>
      <c r="D174" s="365">
        <v>4.9497859783384133</v>
      </c>
      <c r="E174" s="129">
        <v>6174</v>
      </c>
      <c r="F174" s="129">
        <v>6785</v>
      </c>
      <c r="G174" s="129">
        <v>12274</v>
      </c>
      <c r="H174" s="129">
        <v>28627</v>
      </c>
      <c r="I174" s="129">
        <v>6746</v>
      </c>
      <c r="J174" s="131">
        <v>260</v>
      </c>
      <c r="K174" s="131">
        <v>226</v>
      </c>
      <c r="L174" s="131">
        <v>584</v>
      </c>
      <c r="M174" s="129">
        <v>61676</v>
      </c>
      <c r="N174" s="129">
        <v>34320</v>
      </c>
      <c r="O174" s="129">
        <v>15126</v>
      </c>
      <c r="P174" s="129">
        <v>2344</v>
      </c>
      <c r="Q174" s="129">
        <v>7212</v>
      </c>
      <c r="R174" s="129">
        <v>1648</v>
      </c>
      <c r="S174" s="129">
        <v>1026</v>
      </c>
      <c r="T174" s="129">
        <v>61676</v>
      </c>
      <c r="U174" s="129">
        <v>4534</v>
      </c>
      <c r="V174" s="131">
        <v>89</v>
      </c>
      <c r="W174" s="131">
        <v>113</v>
      </c>
      <c r="X174" s="129">
        <v>53056</v>
      </c>
      <c r="Y174" s="129">
        <v>3714</v>
      </c>
      <c r="Z174" s="131">
        <v>170</v>
      </c>
      <c r="AA174" s="129">
        <v>20911.736785783774</v>
      </c>
      <c r="AB174" s="126">
        <v>0.86023736947921392</v>
      </c>
      <c r="AC174" s="126">
        <v>6.0217912964524285E-2</v>
      </c>
      <c r="AD174" s="366">
        <v>7.6788377975225378E-2</v>
      </c>
      <c r="AE174" s="366">
        <v>0.92321162202477458</v>
      </c>
      <c r="AF174" s="129">
        <v>61676</v>
      </c>
      <c r="AG174" s="129">
        <v>1431</v>
      </c>
      <c r="AH174" s="129">
        <v>17445</v>
      </c>
      <c r="AI174" s="131">
        <v>41</v>
      </c>
      <c r="AJ174" s="129">
        <v>18171</v>
      </c>
      <c r="AK174" s="129">
        <v>1233</v>
      </c>
      <c r="AL174" s="129">
        <v>22722</v>
      </c>
      <c r="AM174" s="131">
        <v>633</v>
      </c>
      <c r="AN174" s="126">
        <v>0.60133601400869052</v>
      </c>
      <c r="AO174" s="126">
        <v>0.39866398599130948</v>
      </c>
      <c r="AP174" s="129">
        <v>61676</v>
      </c>
      <c r="AQ174" s="129">
        <v>4654</v>
      </c>
      <c r="AR174" s="131">
        <v>299</v>
      </c>
      <c r="AS174" s="129">
        <v>33659</v>
      </c>
      <c r="AT174" s="126">
        <v>0.54573902328296253</v>
      </c>
      <c r="AU174" s="129">
        <v>22319</v>
      </c>
      <c r="AV174" s="131">
        <v>745</v>
      </c>
      <c r="AW174" s="126">
        <v>8.030676438160711E-2</v>
      </c>
      <c r="AX174" s="126">
        <v>0.36187495946559439</v>
      </c>
      <c r="AY174" s="130">
        <v>0.66093780400804203</v>
      </c>
    </row>
    <row r="175" spans="1:51" x14ac:dyDescent="0.3">
      <c r="A175" s="19" t="s">
        <v>415</v>
      </c>
      <c r="B175" s="16" t="s">
        <v>421</v>
      </c>
      <c r="C175" s="124">
        <v>66303</v>
      </c>
      <c r="D175" s="365">
        <v>5.0010708414400558</v>
      </c>
      <c r="E175" s="129">
        <v>8404</v>
      </c>
      <c r="F175" s="129">
        <v>7445</v>
      </c>
      <c r="G175" s="129">
        <v>10329</v>
      </c>
      <c r="H175" s="129">
        <v>28675</v>
      </c>
      <c r="I175" s="129">
        <v>9818</v>
      </c>
      <c r="J175" s="131">
        <v>433</v>
      </c>
      <c r="K175" s="131">
        <v>216</v>
      </c>
      <c r="L175" s="131">
        <v>983</v>
      </c>
      <c r="M175" s="129">
        <v>66303</v>
      </c>
      <c r="N175" s="129">
        <v>33027</v>
      </c>
      <c r="O175" s="129">
        <v>20612</v>
      </c>
      <c r="P175" s="129">
        <v>2495</v>
      </c>
      <c r="Q175" s="129">
        <v>8207</v>
      </c>
      <c r="R175" s="129">
        <v>1254</v>
      </c>
      <c r="S175" s="131">
        <v>708</v>
      </c>
      <c r="T175" s="129">
        <v>66303</v>
      </c>
      <c r="U175" s="129">
        <v>5518</v>
      </c>
      <c r="V175" s="131">
        <v>177</v>
      </c>
      <c r="W175" s="131">
        <v>107</v>
      </c>
      <c r="X175" s="129">
        <v>59125</v>
      </c>
      <c r="Y175" s="129">
        <v>1219</v>
      </c>
      <c r="Z175" s="131">
        <v>157</v>
      </c>
      <c r="AA175" s="129">
        <v>25072.670618222404</v>
      </c>
      <c r="AB175" s="126">
        <v>0.89173943863776906</v>
      </c>
      <c r="AC175" s="126">
        <v>1.838529176658673E-2</v>
      </c>
      <c r="AD175" s="366">
        <v>8.750735260847925E-2</v>
      </c>
      <c r="AE175" s="366">
        <v>0.91249264739152069</v>
      </c>
      <c r="AF175" s="129">
        <v>66303</v>
      </c>
      <c r="AG175" s="129">
        <v>1768</v>
      </c>
      <c r="AH175" s="129">
        <v>24991</v>
      </c>
      <c r="AI175" s="131">
        <v>50</v>
      </c>
      <c r="AJ175" s="129">
        <v>13968</v>
      </c>
      <c r="AK175" s="131">
        <v>664</v>
      </c>
      <c r="AL175" s="129">
        <v>24000</v>
      </c>
      <c r="AM175" s="131">
        <v>862</v>
      </c>
      <c r="AN175" s="126">
        <v>0.61500987888934133</v>
      </c>
      <c r="AO175" s="126">
        <v>0.38499012111065867</v>
      </c>
      <c r="AP175" s="129">
        <v>66303</v>
      </c>
      <c r="AQ175" s="129">
        <v>6836</v>
      </c>
      <c r="AR175" s="131">
        <v>847</v>
      </c>
      <c r="AS175" s="129">
        <v>32476</v>
      </c>
      <c r="AT175" s="126">
        <v>1.2774685911648039E-2</v>
      </c>
      <c r="AU175" s="129">
        <v>25225</v>
      </c>
      <c r="AV175" s="131">
        <v>919</v>
      </c>
      <c r="AW175" s="126">
        <v>0.11587710963304827</v>
      </c>
      <c r="AX175" s="126">
        <v>0.38045035669577548</v>
      </c>
      <c r="AY175" s="130">
        <v>0.64874138425108963</v>
      </c>
    </row>
    <row r="176" spans="1:51" x14ac:dyDescent="0.3">
      <c r="A176" s="19" t="s">
        <v>415</v>
      </c>
      <c r="B176" s="16" t="s">
        <v>423</v>
      </c>
      <c r="C176" s="124">
        <v>56469</v>
      </c>
      <c r="D176" s="365">
        <v>4.3317041208450657</v>
      </c>
      <c r="E176" s="129">
        <v>4137</v>
      </c>
      <c r="F176" s="129">
        <v>4180</v>
      </c>
      <c r="G176" s="129">
        <v>4284</v>
      </c>
      <c r="H176" s="129">
        <v>23927</v>
      </c>
      <c r="I176" s="129">
        <v>18186</v>
      </c>
      <c r="J176" s="131">
        <v>638</v>
      </c>
      <c r="K176" s="131">
        <v>576</v>
      </c>
      <c r="L176" s="131">
        <v>541</v>
      </c>
      <c r="M176" s="129">
        <v>56469</v>
      </c>
      <c r="N176" s="129">
        <v>42215</v>
      </c>
      <c r="O176" s="129">
        <v>5755</v>
      </c>
      <c r="P176" s="129">
        <v>1871</v>
      </c>
      <c r="Q176" s="129">
        <v>4784</v>
      </c>
      <c r="R176" s="129">
        <v>1416</v>
      </c>
      <c r="S176" s="131">
        <v>428</v>
      </c>
      <c r="T176" s="129">
        <v>56469</v>
      </c>
      <c r="U176" s="129">
        <v>12220</v>
      </c>
      <c r="V176" s="131">
        <v>143</v>
      </c>
      <c r="W176" s="131">
        <v>59</v>
      </c>
      <c r="X176" s="129">
        <v>42900</v>
      </c>
      <c r="Y176" s="131">
        <v>983</v>
      </c>
      <c r="Z176" s="131">
        <v>164</v>
      </c>
      <c r="AA176" s="129">
        <v>50589.801466291239</v>
      </c>
      <c r="AB176" s="126">
        <v>0.7597088668118791</v>
      </c>
      <c r="AC176" s="126">
        <v>1.7407781260514617E-2</v>
      </c>
      <c r="AD176" s="366">
        <v>0.21997910357895484</v>
      </c>
      <c r="AE176" s="366">
        <v>0.78002089642104511</v>
      </c>
      <c r="AF176" s="129">
        <v>56469</v>
      </c>
      <c r="AG176" s="129">
        <v>3056</v>
      </c>
      <c r="AH176" s="129">
        <v>28948</v>
      </c>
      <c r="AI176" s="131">
        <v>36</v>
      </c>
      <c r="AJ176" s="129">
        <v>9884</v>
      </c>
      <c r="AK176" s="131">
        <v>322</v>
      </c>
      <c r="AL176" s="129">
        <v>11937</v>
      </c>
      <c r="AM176" s="129">
        <v>2286</v>
      </c>
      <c r="AN176" s="126">
        <v>0.74242504737112403</v>
      </c>
      <c r="AO176" s="126">
        <v>0.25757495262887597</v>
      </c>
      <c r="AP176" s="129">
        <v>56469</v>
      </c>
      <c r="AQ176" s="129">
        <v>15975</v>
      </c>
      <c r="AR176" s="131">
        <v>748</v>
      </c>
      <c r="AS176" s="129">
        <v>26869</v>
      </c>
      <c r="AT176" s="126">
        <v>0.47581859073119764</v>
      </c>
      <c r="AU176" s="129">
        <v>12197</v>
      </c>
      <c r="AV176" s="131">
        <v>680</v>
      </c>
      <c r="AW176" s="126">
        <v>0.29614478740547912</v>
      </c>
      <c r="AX176" s="126">
        <v>0.21599461651525617</v>
      </c>
      <c r="AY176" s="130">
        <v>0.51879792452496054</v>
      </c>
    </row>
    <row r="177" spans="1:51" x14ac:dyDescent="0.3">
      <c r="A177" s="19" t="s">
        <v>415</v>
      </c>
      <c r="B177" s="16" t="s">
        <v>425</v>
      </c>
      <c r="C177" s="124">
        <v>58023</v>
      </c>
      <c r="D177" s="365">
        <v>4.6660979266842455</v>
      </c>
      <c r="E177" s="129">
        <v>3979</v>
      </c>
      <c r="F177" s="129">
        <v>3810</v>
      </c>
      <c r="G177" s="129">
        <v>3740</v>
      </c>
      <c r="H177" s="129">
        <v>27035</v>
      </c>
      <c r="I177" s="129">
        <v>16913</v>
      </c>
      <c r="J177" s="129">
        <v>1150</v>
      </c>
      <c r="K177" s="131">
        <v>856</v>
      </c>
      <c r="L177" s="131">
        <v>540</v>
      </c>
      <c r="M177" s="129">
        <v>58023</v>
      </c>
      <c r="N177" s="129">
        <v>46846</v>
      </c>
      <c r="O177" s="129">
        <v>3118</v>
      </c>
      <c r="P177" s="129">
        <v>1437</v>
      </c>
      <c r="Q177" s="129">
        <v>5365</v>
      </c>
      <c r="R177" s="131">
        <v>713</v>
      </c>
      <c r="S177" s="131">
        <v>544</v>
      </c>
      <c r="T177" s="129">
        <v>58023</v>
      </c>
      <c r="U177" s="129">
        <v>15488</v>
      </c>
      <c r="V177" s="131">
        <v>166</v>
      </c>
      <c r="W177" s="131">
        <v>95</v>
      </c>
      <c r="X177" s="129">
        <v>41772</v>
      </c>
      <c r="Y177" s="131">
        <v>275</v>
      </c>
      <c r="Z177" s="131">
        <v>227</v>
      </c>
      <c r="AA177" s="129">
        <v>66759.967736931911</v>
      </c>
      <c r="AB177" s="126">
        <v>0.71992141047515645</v>
      </c>
      <c r="AC177" s="126">
        <v>4.7394998535063683E-3</v>
      </c>
      <c r="AD177" s="366">
        <v>0.27142684797407923</v>
      </c>
      <c r="AE177" s="366">
        <v>0.72857315202592077</v>
      </c>
      <c r="AF177" s="129">
        <v>58023</v>
      </c>
      <c r="AG177" s="129">
        <v>8091</v>
      </c>
      <c r="AH177" s="129">
        <v>26073</v>
      </c>
      <c r="AI177" s="131">
        <v>20</v>
      </c>
      <c r="AJ177" s="129">
        <v>11948</v>
      </c>
      <c r="AK177" s="131">
        <v>223</v>
      </c>
      <c r="AL177" s="129">
        <v>10640</v>
      </c>
      <c r="AM177" s="129">
        <v>1028</v>
      </c>
      <c r="AN177" s="126">
        <v>0.79506402633438467</v>
      </c>
      <c r="AO177" s="126">
        <v>0.20493597366561533</v>
      </c>
      <c r="AP177" s="129">
        <v>58023</v>
      </c>
      <c r="AQ177" s="129">
        <v>14441</v>
      </c>
      <c r="AR177" s="131">
        <v>381</v>
      </c>
      <c r="AS177" s="129">
        <v>33095</v>
      </c>
      <c r="AT177" s="126">
        <v>0.57037726418833912</v>
      </c>
      <c r="AU177" s="129">
        <v>9504</v>
      </c>
      <c r="AV177" s="131">
        <v>602</v>
      </c>
      <c r="AW177" s="126">
        <v>0.2554504248315323</v>
      </c>
      <c r="AX177" s="126">
        <v>0.16379711493718008</v>
      </c>
      <c r="AY177" s="130">
        <v>0.46675456284576805</v>
      </c>
    </row>
    <row r="178" spans="1:51" x14ac:dyDescent="0.3">
      <c r="A178" s="19" t="s">
        <v>415</v>
      </c>
      <c r="B178" s="16" t="s">
        <v>427</v>
      </c>
      <c r="C178" s="124">
        <v>66999</v>
      </c>
      <c r="D178" s="365">
        <v>4.13839012522575</v>
      </c>
      <c r="E178" s="129">
        <v>1537</v>
      </c>
      <c r="F178" s="129">
        <v>2260</v>
      </c>
      <c r="G178" s="129">
        <v>3932</v>
      </c>
      <c r="H178" s="129">
        <v>33325</v>
      </c>
      <c r="I178" s="129">
        <v>22890</v>
      </c>
      <c r="J178" s="129">
        <v>1418</v>
      </c>
      <c r="K178" s="129">
        <v>1323</v>
      </c>
      <c r="L178" s="131">
        <v>314</v>
      </c>
      <c r="M178" s="129">
        <v>66999</v>
      </c>
      <c r="N178" s="129">
        <v>59512</v>
      </c>
      <c r="O178" s="129">
        <v>2556</v>
      </c>
      <c r="P178" s="129">
        <v>1337</v>
      </c>
      <c r="Q178" s="129">
        <v>2003</v>
      </c>
      <c r="R178" s="129">
        <v>1160</v>
      </c>
      <c r="S178" s="131">
        <v>431</v>
      </c>
      <c r="T178" s="129">
        <v>66999</v>
      </c>
      <c r="U178" s="129">
        <v>27954</v>
      </c>
      <c r="V178" s="131">
        <v>222</v>
      </c>
      <c r="W178" s="131">
        <v>80</v>
      </c>
      <c r="X178" s="129">
        <v>37771</v>
      </c>
      <c r="Y178" s="131">
        <v>812</v>
      </c>
      <c r="Z178" s="131">
        <v>160</v>
      </c>
      <c r="AA178" s="129">
        <v>114017.77817579366</v>
      </c>
      <c r="AB178" s="126">
        <v>0.56375468290571507</v>
      </c>
      <c r="AC178" s="126">
        <v>1.2119583874386185E-2</v>
      </c>
      <c r="AD178" s="366">
        <v>0.42173763787519214</v>
      </c>
      <c r="AE178" s="366">
        <v>0.57826236212480786</v>
      </c>
      <c r="AF178" s="129">
        <v>66999</v>
      </c>
      <c r="AG178" s="129">
        <v>3579</v>
      </c>
      <c r="AH178" s="129">
        <v>44671</v>
      </c>
      <c r="AI178" s="131">
        <v>45</v>
      </c>
      <c r="AJ178" s="129">
        <v>10816</v>
      </c>
      <c r="AK178" s="131">
        <v>166</v>
      </c>
      <c r="AL178" s="129">
        <v>6681</v>
      </c>
      <c r="AM178" s="129">
        <v>1041</v>
      </c>
      <c r="AN178" s="126">
        <v>0.88226689950596282</v>
      </c>
      <c r="AO178" s="126">
        <v>0.11773310049403718</v>
      </c>
      <c r="AP178" s="129">
        <v>66999</v>
      </c>
      <c r="AQ178" s="129">
        <v>20393</v>
      </c>
      <c r="AR178" s="131">
        <v>491</v>
      </c>
      <c r="AS178" s="129">
        <v>40580</v>
      </c>
      <c r="AT178" s="126">
        <v>7.3284675890684936E-3</v>
      </c>
      <c r="AU178" s="129">
        <v>5037</v>
      </c>
      <c r="AV178" s="131">
        <v>498</v>
      </c>
      <c r="AW178" s="126">
        <v>0.31170614486783382</v>
      </c>
      <c r="AX178" s="126">
        <v>7.5180226570545836E-2</v>
      </c>
      <c r="AY178" s="130">
        <v>0.34799773130942252</v>
      </c>
    </row>
    <row r="179" spans="1:51" x14ac:dyDescent="0.3">
      <c r="A179" s="19" t="s">
        <v>415</v>
      </c>
      <c r="B179" s="16" t="s">
        <v>429</v>
      </c>
      <c r="C179" s="124">
        <v>34211</v>
      </c>
      <c r="D179" s="365">
        <v>4.2615533015696707</v>
      </c>
      <c r="E179" s="131">
        <v>158</v>
      </c>
      <c r="F179" s="131">
        <v>620</v>
      </c>
      <c r="G179" s="129">
        <v>1091</v>
      </c>
      <c r="H179" s="129">
        <v>15941</v>
      </c>
      <c r="I179" s="129">
        <v>15207</v>
      </c>
      <c r="J179" s="131">
        <v>421</v>
      </c>
      <c r="K179" s="131">
        <v>335</v>
      </c>
      <c r="L179" s="131">
        <v>438</v>
      </c>
      <c r="M179" s="129">
        <v>34211</v>
      </c>
      <c r="N179" s="129">
        <v>29640</v>
      </c>
      <c r="O179" s="129">
        <v>2186</v>
      </c>
      <c r="P179" s="129">
        <v>1620</v>
      </c>
      <c r="Q179" s="131">
        <v>135</v>
      </c>
      <c r="R179" s="131">
        <v>145</v>
      </c>
      <c r="S179" s="131">
        <v>485</v>
      </c>
      <c r="T179" s="129">
        <v>34211</v>
      </c>
      <c r="U179" s="129">
        <v>9878</v>
      </c>
      <c r="V179" s="131">
        <v>34</v>
      </c>
      <c r="W179" s="131">
        <v>30</v>
      </c>
      <c r="X179" s="129">
        <v>24040</v>
      </c>
      <c r="Y179" s="131">
        <v>65</v>
      </c>
      <c r="Z179" s="131">
        <v>164</v>
      </c>
      <c r="AA179" s="129">
        <v>41660.763847885188</v>
      </c>
      <c r="AB179" s="126">
        <v>0.70269796264359419</v>
      </c>
      <c r="AC179" s="126">
        <v>1.8999736926719477E-3</v>
      </c>
      <c r="AD179" s="366">
        <v>0.29060828388530002</v>
      </c>
      <c r="AE179" s="366">
        <v>0.70939171611469998</v>
      </c>
      <c r="AF179" s="129">
        <v>34211</v>
      </c>
      <c r="AG179" s="129">
        <v>11039</v>
      </c>
      <c r="AH179" s="129">
        <v>10874</v>
      </c>
      <c r="AI179" s="131">
        <v>15</v>
      </c>
      <c r="AJ179" s="129">
        <v>8052</v>
      </c>
      <c r="AK179" s="131">
        <v>134</v>
      </c>
      <c r="AL179" s="129">
        <v>1730</v>
      </c>
      <c r="AM179" s="129">
        <v>2367</v>
      </c>
      <c r="AN179" s="126">
        <v>0.87632632778930752</v>
      </c>
      <c r="AO179" s="126">
        <v>0.12367367221069248</v>
      </c>
      <c r="AP179" s="129">
        <v>34211</v>
      </c>
      <c r="AQ179" s="129">
        <v>10093</v>
      </c>
      <c r="AR179" s="131">
        <v>131</v>
      </c>
      <c r="AS179" s="129">
        <v>21931</v>
      </c>
      <c r="AT179" s="126">
        <v>0.64105112390751517</v>
      </c>
      <c r="AU179" s="129">
        <v>1593</v>
      </c>
      <c r="AV179" s="131">
        <v>463</v>
      </c>
      <c r="AW179" s="126">
        <v>0.29885124667504603</v>
      </c>
      <c r="AX179" s="126">
        <v>4.6563970652714039E-2</v>
      </c>
      <c r="AY179" s="130">
        <v>0.41653269416269623</v>
      </c>
    </row>
    <row r="180" spans="1:51" x14ac:dyDescent="0.3">
      <c r="A180" s="19" t="s">
        <v>415</v>
      </c>
      <c r="B180" s="16" t="s">
        <v>431</v>
      </c>
      <c r="C180" s="124">
        <v>73775</v>
      </c>
      <c r="D180" s="365">
        <v>4.6564012199254492</v>
      </c>
      <c r="E180" s="129">
        <v>2700</v>
      </c>
      <c r="F180" s="129">
        <v>5838</v>
      </c>
      <c r="G180" s="129">
        <v>7321</v>
      </c>
      <c r="H180" s="129">
        <v>38779</v>
      </c>
      <c r="I180" s="129">
        <v>16278</v>
      </c>
      <c r="J180" s="129">
        <v>1074</v>
      </c>
      <c r="K180" s="131">
        <v>712</v>
      </c>
      <c r="L180" s="129">
        <v>1073</v>
      </c>
      <c r="M180" s="129">
        <v>73775</v>
      </c>
      <c r="N180" s="129">
        <v>40677</v>
      </c>
      <c r="O180" s="129">
        <v>25986</v>
      </c>
      <c r="P180" s="129">
        <v>2419</v>
      </c>
      <c r="Q180" s="129">
        <v>1711</v>
      </c>
      <c r="R180" s="129">
        <v>1647</v>
      </c>
      <c r="S180" s="129">
        <v>1335</v>
      </c>
      <c r="T180" s="129">
        <v>73775</v>
      </c>
      <c r="U180" s="129">
        <v>10208</v>
      </c>
      <c r="V180" s="131">
        <v>181</v>
      </c>
      <c r="W180" s="131">
        <v>122</v>
      </c>
      <c r="X180" s="129">
        <v>62475</v>
      </c>
      <c r="Y180" s="131">
        <v>630</v>
      </c>
      <c r="Z180" s="131">
        <v>159</v>
      </c>
      <c r="AA180" s="129">
        <v>46293.186851914608</v>
      </c>
      <c r="AB180" s="126">
        <v>0.84683158251440194</v>
      </c>
      <c r="AC180" s="126">
        <v>8.5394781430023717E-3</v>
      </c>
      <c r="AD180" s="366">
        <v>0.14247373771602848</v>
      </c>
      <c r="AE180" s="366">
        <v>0.85752626228397155</v>
      </c>
      <c r="AF180" s="129">
        <v>73775</v>
      </c>
      <c r="AG180" s="129">
        <v>4293</v>
      </c>
      <c r="AH180" s="129">
        <v>32208</v>
      </c>
      <c r="AI180" s="131">
        <v>52</v>
      </c>
      <c r="AJ180" s="129">
        <v>20527</v>
      </c>
      <c r="AK180" s="131">
        <v>827</v>
      </c>
      <c r="AL180" s="129">
        <v>14475</v>
      </c>
      <c r="AM180" s="129">
        <v>1393</v>
      </c>
      <c r="AN180" s="126">
        <v>0.77370382921043712</v>
      </c>
      <c r="AO180" s="126">
        <v>0.22629617078956288</v>
      </c>
      <c r="AP180" s="129">
        <v>73775</v>
      </c>
      <c r="AQ180" s="129">
        <v>13627</v>
      </c>
      <c r="AR180" s="131">
        <v>543</v>
      </c>
      <c r="AS180" s="129">
        <v>43045</v>
      </c>
      <c r="AT180" s="126">
        <v>0.58346323280243984</v>
      </c>
      <c r="AU180" s="129">
        <v>15689</v>
      </c>
      <c r="AV180" s="131">
        <v>871</v>
      </c>
      <c r="AW180" s="126">
        <v>0.19207048458149781</v>
      </c>
      <c r="AX180" s="126">
        <v>0.2126601152151813</v>
      </c>
      <c r="AY180" s="130">
        <v>0.54191121653676722</v>
      </c>
    </row>
    <row r="181" spans="1:51" x14ac:dyDescent="0.3">
      <c r="A181" s="19" t="s">
        <v>415</v>
      </c>
      <c r="B181" s="16" t="s">
        <v>433</v>
      </c>
      <c r="C181" s="124">
        <v>148711</v>
      </c>
      <c r="D181" s="365">
        <v>4.6255287100483491</v>
      </c>
      <c r="E181" s="129">
        <v>14289</v>
      </c>
      <c r="F181" s="129">
        <v>9606</v>
      </c>
      <c r="G181" s="129">
        <v>17161</v>
      </c>
      <c r="H181" s="129">
        <v>69538</v>
      </c>
      <c r="I181" s="129">
        <v>32302</v>
      </c>
      <c r="J181" s="129">
        <v>2123</v>
      </c>
      <c r="K181" s="129">
        <v>1599</v>
      </c>
      <c r="L181" s="129">
        <v>2093</v>
      </c>
      <c r="M181" s="129">
        <v>148711</v>
      </c>
      <c r="N181" s="129">
        <v>58666</v>
      </c>
      <c r="O181" s="129">
        <v>81378</v>
      </c>
      <c r="P181" s="129">
        <v>2097</v>
      </c>
      <c r="Q181" s="129">
        <v>1066</v>
      </c>
      <c r="R181" s="129">
        <v>1941</v>
      </c>
      <c r="S181" s="129">
        <v>3563</v>
      </c>
      <c r="T181" s="129">
        <v>148711</v>
      </c>
      <c r="U181" s="129">
        <v>23325</v>
      </c>
      <c r="V181" s="131">
        <v>386</v>
      </c>
      <c r="W181" s="131">
        <v>218</v>
      </c>
      <c r="X181" s="129">
        <v>120741</v>
      </c>
      <c r="Y181" s="129">
        <v>3336</v>
      </c>
      <c r="Z181" s="131">
        <v>705</v>
      </c>
      <c r="AA181" s="129">
        <v>105784.85245207147</v>
      </c>
      <c r="AB181" s="126">
        <v>0.81191707405639124</v>
      </c>
      <c r="AC181" s="126">
        <v>2.2432772289877681E-2</v>
      </c>
      <c r="AD181" s="366">
        <v>0.16090941490542057</v>
      </c>
      <c r="AE181" s="366">
        <v>0.83909058509457946</v>
      </c>
      <c r="AF181" s="129">
        <v>148711</v>
      </c>
      <c r="AG181" s="129">
        <v>15023</v>
      </c>
      <c r="AH181" s="129">
        <v>58101</v>
      </c>
      <c r="AI181" s="131">
        <v>82</v>
      </c>
      <c r="AJ181" s="129">
        <v>33648</v>
      </c>
      <c r="AK181" s="129">
        <v>2499</v>
      </c>
      <c r="AL181" s="129">
        <v>36886</v>
      </c>
      <c r="AM181" s="129">
        <v>2472</v>
      </c>
      <c r="AN181" s="126">
        <v>0.71853460739286268</v>
      </c>
      <c r="AO181" s="126">
        <v>0.28146539260713732</v>
      </c>
      <c r="AP181" s="129">
        <v>148711</v>
      </c>
      <c r="AQ181" s="129">
        <v>25347</v>
      </c>
      <c r="AR181" s="131">
        <v>740</v>
      </c>
      <c r="AS181" s="129">
        <v>80111</v>
      </c>
      <c r="AT181" s="126">
        <v>0.53870258420695172</v>
      </c>
      <c r="AU181" s="129">
        <v>40154</v>
      </c>
      <c r="AV181" s="131">
        <v>2359</v>
      </c>
      <c r="AW181" s="126">
        <v>0.17542078259173835</v>
      </c>
      <c r="AX181" s="126">
        <v>0.2700136506378143</v>
      </c>
      <c r="AY181" s="130">
        <v>0.56027798885085844</v>
      </c>
    </row>
    <row r="182" spans="1:51" x14ac:dyDescent="0.3">
      <c r="A182" s="19" t="s">
        <v>415</v>
      </c>
      <c r="B182" s="16" t="s">
        <v>437</v>
      </c>
      <c r="C182" s="124">
        <v>43320</v>
      </c>
      <c r="D182" s="365">
        <v>4.835780240073869</v>
      </c>
      <c r="E182" s="129">
        <v>15549</v>
      </c>
      <c r="F182" s="129">
        <v>4792</v>
      </c>
      <c r="G182" s="129">
        <v>5110</v>
      </c>
      <c r="H182" s="129">
        <v>15908</v>
      </c>
      <c r="I182" s="129">
        <v>1028</v>
      </c>
      <c r="J182" s="131">
        <v>231</v>
      </c>
      <c r="K182" s="131">
        <v>139</v>
      </c>
      <c r="L182" s="131">
        <v>563</v>
      </c>
      <c r="M182" s="129">
        <v>43320</v>
      </c>
      <c r="N182" s="129">
        <v>24773</v>
      </c>
      <c r="O182" s="129">
        <v>13721</v>
      </c>
      <c r="P182" s="129">
        <v>1710</v>
      </c>
      <c r="Q182" s="129">
        <v>2013</v>
      </c>
      <c r="R182" s="131">
        <v>395</v>
      </c>
      <c r="S182" s="131">
        <v>708</v>
      </c>
      <c r="T182" s="129">
        <v>43320</v>
      </c>
      <c r="U182" s="131">
        <v>987</v>
      </c>
      <c r="V182" s="131">
        <v>36</v>
      </c>
      <c r="W182" s="131">
        <v>56</v>
      </c>
      <c r="X182" s="129">
        <v>37661</v>
      </c>
      <c r="Y182" s="129">
        <v>4348</v>
      </c>
      <c r="Z182" s="131">
        <v>232</v>
      </c>
      <c r="AA182" s="129">
        <v>4754.0689750692518</v>
      </c>
      <c r="AB182" s="126">
        <v>0.86936749769159738</v>
      </c>
      <c r="AC182" s="126">
        <v>0.10036934441366574</v>
      </c>
      <c r="AD182" s="366">
        <v>2.4907663896583564E-2</v>
      </c>
      <c r="AE182" s="366">
        <v>0.97509233610341639</v>
      </c>
      <c r="AF182" s="129">
        <v>43320</v>
      </c>
      <c r="AG182" s="131">
        <v>776</v>
      </c>
      <c r="AH182" s="129">
        <v>5491</v>
      </c>
      <c r="AI182" s="131">
        <v>15</v>
      </c>
      <c r="AJ182" s="129">
        <v>9914</v>
      </c>
      <c r="AK182" s="129">
        <v>1950</v>
      </c>
      <c r="AL182" s="129">
        <v>24576</v>
      </c>
      <c r="AM182" s="131">
        <v>598</v>
      </c>
      <c r="AN182" s="126">
        <v>0.37386888273314867</v>
      </c>
      <c r="AO182" s="126">
        <v>0.62613111726685133</v>
      </c>
      <c r="AP182" s="129">
        <v>43320</v>
      </c>
      <c r="AQ182" s="131">
        <v>492</v>
      </c>
      <c r="AR182" s="131">
        <v>147</v>
      </c>
      <c r="AS182" s="129">
        <v>18612</v>
      </c>
      <c r="AT182" s="126">
        <v>0.42963988919667589</v>
      </c>
      <c r="AU182" s="129">
        <v>23544</v>
      </c>
      <c r="AV182" s="131">
        <v>525</v>
      </c>
      <c r="AW182" s="126">
        <v>1.4750692520775623E-2</v>
      </c>
      <c r="AX182" s="126">
        <v>0.54349030470914128</v>
      </c>
      <c r="AY182" s="130">
        <v>0.80061172668513381</v>
      </c>
    </row>
    <row r="183" spans="1:51" x14ac:dyDescent="0.3">
      <c r="A183" s="19" t="s">
        <v>415</v>
      </c>
      <c r="B183" s="16" t="s">
        <v>439</v>
      </c>
      <c r="C183" s="124">
        <v>14637</v>
      </c>
      <c r="D183" s="365">
        <v>4.8470314955250391</v>
      </c>
      <c r="E183" s="129">
        <v>6460</v>
      </c>
      <c r="F183" s="129">
        <v>1837</v>
      </c>
      <c r="G183" s="129">
        <v>1620</v>
      </c>
      <c r="H183" s="129">
        <v>4290</v>
      </c>
      <c r="I183" s="131">
        <v>194</v>
      </c>
      <c r="J183" s="131">
        <v>76</v>
      </c>
      <c r="K183" s="131">
        <v>23</v>
      </c>
      <c r="L183" s="131">
        <v>137</v>
      </c>
      <c r="M183" s="129">
        <v>14637</v>
      </c>
      <c r="N183" s="129">
        <v>7902</v>
      </c>
      <c r="O183" s="129">
        <v>3347</v>
      </c>
      <c r="P183" s="131">
        <v>371</v>
      </c>
      <c r="Q183" s="129">
        <v>2540</v>
      </c>
      <c r="R183" s="131">
        <v>173</v>
      </c>
      <c r="S183" s="131">
        <v>304</v>
      </c>
      <c r="T183" s="129">
        <v>14637</v>
      </c>
      <c r="U183" s="131">
        <v>301</v>
      </c>
      <c r="V183" s="131">
        <v>3</v>
      </c>
      <c r="W183" s="131">
        <v>19</v>
      </c>
      <c r="X183" s="129">
        <v>9645</v>
      </c>
      <c r="Y183" s="129">
        <v>4584</v>
      </c>
      <c r="Z183" s="131">
        <v>85</v>
      </c>
      <c r="AA183" s="129">
        <v>1387.2219717155156</v>
      </c>
      <c r="AB183" s="126">
        <v>0.65894650543144084</v>
      </c>
      <c r="AC183" s="126">
        <v>0.31317893010862879</v>
      </c>
      <c r="AD183" s="366">
        <v>2.2067363530778164E-2</v>
      </c>
      <c r="AE183" s="366">
        <v>0.97793263646922179</v>
      </c>
      <c r="AF183" s="129">
        <v>14637</v>
      </c>
      <c r="AG183" s="131">
        <v>67</v>
      </c>
      <c r="AH183" s="129">
        <v>1030</v>
      </c>
      <c r="AI183" s="131">
        <v>4</v>
      </c>
      <c r="AJ183" s="129">
        <v>3335</v>
      </c>
      <c r="AK183" s="131">
        <v>355</v>
      </c>
      <c r="AL183" s="129">
        <v>9703</v>
      </c>
      <c r="AM183" s="131">
        <v>143</v>
      </c>
      <c r="AN183" s="126">
        <v>0.30306756849081096</v>
      </c>
      <c r="AO183" s="126">
        <v>0.69693243150918904</v>
      </c>
      <c r="AP183" s="129">
        <v>14637</v>
      </c>
      <c r="AQ183" s="131">
        <v>94</v>
      </c>
      <c r="AR183" s="131">
        <v>62</v>
      </c>
      <c r="AS183" s="129">
        <v>5145</v>
      </c>
      <c r="AT183" s="126">
        <v>0.35150645624103299</v>
      </c>
      <c r="AU183" s="129">
        <v>9201</v>
      </c>
      <c r="AV183" s="131">
        <v>135</v>
      </c>
      <c r="AW183" s="126">
        <v>1.0657921705267474E-2</v>
      </c>
      <c r="AX183" s="126">
        <v>0.62861242057798727</v>
      </c>
      <c r="AY183" s="130">
        <v>0.83743253398920547</v>
      </c>
    </row>
    <row r="184" spans="1:51" x14ac:dyDescent="0.3">
      <c r="A184" s="19" t="s">
        <v>415</v>
      </c>
      <c r="B184" s="16" t="s">
        <v>441</v>
      </c>
      <c r="C184" s="124">
        <v>32725</v>
      </c>
      <c r="D184" s="365">
        <v>4.9236363636363638</v>
      </c>
      <c r="E184" s="129">
        <v>2299</v>
      </c>
      <c r="F184" s="129">
        <v>5809</v>
      </c>
      <c r="G184" s="129">
        <v>7093</v>
      </c>
      <c r="H184" s="129">
        <v>15829</v>
      </c>
      <c r="I184" s="129">
        <v>1348</v>
      </c>
      <c r="J184" s="131">
        <v>89</v>
      </c>
      <c r="K184" s="131">
        <v>34</v>
      </c>
      <c r="L184" s="131">
        <v>224</v>
      </c>
      <c r="M184" s="129">
        <v>32725</v>
      </c>
      <c r="N184" s="129">
        <v>18924</v>
      </c>
      <c r="O184" s="129">
        <v>9355</v>
      </c>
      <c r="P184" s="129">
        <v>2754</v>
      </c>
      <c r="Q184" s="131">
        <v>920</v>
      </c>
      <c r="R184" s="131">
        <v>293</v>
      </c>
      <c r="S184" s="131">
        <v>479</v>
      </c>
      <c r="T184" s="129">
        <v>32725</v>
      </c>
      <c r="U184" s="131">
        <v>728</v>
      </c>
      <c r="V184" s="131">
        <v>26</v>
      </c>
      <c r="W184" s="131">
        <v>57</v>
      </c>
      <c r="X184" s="129">
        <v>30772</v>
      </c>
      <c r="Y184" s="129">
        <v>1064</v>
      </c>
      <c r="Z184" s="131">
        <v>78</v>
      </c>
      <c r="AA184" s="129">
        <v>3541.0236210847975</v>
      </c>
      <c r="AB184" s="126">
        <v>0.94032085561497325</v>
      </c>
      <c r="AC184" s="126">
        <v>3.2513368983957222E-2</v>
      </c>
      <c r="AD184" s="366">
        <v>2.478227654698243E-2</v>
      </c>
      <c r="AE184" s="366">
        <v>0.9752177234530176</v>
      </c>
      <c r="AF184" s="129">
        <v>32725</v>
      </c>
      <c r="AG184" s="131">
        <v>381</v>
      </c>
      <c r="AH184" s="129">
        <v>4388</v>
      </c>
      <c r="AI184" s="131">
        <v>12</v>
      </c>
      <c r="AJ184" s="129">
        <v>12864</v>
      </c>
      <c r="AK184" s="131">
        <v>742</v>
      </c>
      <c r="AL184" s="129">
        <v>14165</v>
      </c>
      <c r="AM184" s="131">
        <v>173</v>
      </c>
      <c r="AN184" s="126">
        <v>0.53919022154316276</v>
      </c>
      <c r="AO184" s="126">
        <v>0.46080977845683724</v>
      </c>
      <c r="AP184" s="129">
        <v>32725</v>
      </c>
      <c r="AQ184" s="131">
        <v>851</v>
      </c>
      <c r="AR184" s="131">
        <v>110</v>
      </c>
      <c r="AS184" s="129">
        <v>18520</v>
      </c>
      <c r="AT184" s="126">
        <v>0.56592818945760126</v>
      </c>
      <c r="AU184" s="129">
        <v>12753</v>
      </c>
      <c r="AV184" s="131">
        <v>491</v>
      </c>
      <c r="AW184" s="126">
        <v>2.9365928189457602E-2</v>
      </c>
      <c r="AX184" s="126">
        <v>0.38970206264323909</v>
      </c>
      <c r="AY184" s="130">
        <v>0.71801375095492737</v>
      </c>
    </row>
    <row r="185" spans="1:51" x14ac:dyDescent="0.3">
      <c r="A185" s="19" t="s">
        <v>415</v>
      </c>
      <c r="B185" s="16" t="s">
        <v>443</v>
      </c>
      <c r="C185" s="124">
        <v>64756</v>
      </c>
      <c r="D185" s="365">
        <v>5.146905306072024</v>
      </c>
      <c r="E185" s="129">
        <v>2096</v>
      </c>
      <c r="F185" s="129">
        <v>8633</v>
      </c>
      <c r="G185" s="129">
        <v>10642</v>
      </c>
      <c r="H185" s="129">
        <v>36459</v>
      </c>
      <c r="I185" s="129">
        <v>5679</v>
      </c>
      <c r="J185" s="131">
        <v>430</v>
      </c>
      <c r="K185" s="131">
        <v>90</v>
      </c>
      <c r="L185" s="131">
        <v>727</v>
      </c>
      <c r="M185" s="129">
        <v>64756</v>
      </c>
      <c r="N185" s="129">
        <v>39317</v>
      </c>
      <c r="O185" s="129">
        <v>19839</v>
      </c>
      <c r="P185" s="129">
        <v>3349</v>
      </c>
      <c r="Q185" s="129">
        <v>1204</v>
      </c>
      <c r="R185" s="131">
        <v>440</v>
      </c>
      <c r="S185" s="131">
        <v>607</v>
      </c>
      <c r="T185" s="129">
        <v>64756</v>
      </c>
      <c r="U185" s="129">
        <v>2704</v>
      </c>
      <c r="V185" s="131">
        <v>160</v>
      </c>
      <c r="W185" s="131">
        <v>103</v>
      </c>
      <c r="X185" s="129">
        <v>61005</v>
      </c>
      <c r="Y185" s="131">
        <v>574</v>
      </c>
      <c r="Z185" s="131">
        <v>210</v>
      </c>
      <c r="AA185" s="129">
        <v>13853.841497312991</v>
      </c>
      <c r="AB185" s="126">
        <v>0.94207486564951515</v>
      </c>
      <c r="AC185" s="126">
        <v>8.8640434863178699E-3</v>
      </c>
      <c r="AD185" s="366">
        <v>4.5818148125270249E-2</v>
      </c>
      <c r="AE185" s="366">
        <v>0.9541818518747297</v>
      </c>
      <c r="AF185" s="129">
        <v>64756</v>
      </c>
      <c r="AG185" s="129">
        <v>1847</v>
      </c>
      <c r="AH185" s="129">
        <v>18928</v>
      </c>
      <c r="AI185" s="131">
        <v>34</v>
      </c>
      <c r="AJ185" s="129">
        <v>21516</v>
      </c>
      <c r="AK185" s="129">
        <v>1778</v>
      </c>
      <c r="AL185" s="129">
        <v>19864</v>
      </c>
      <c r="AM185" s="131">
        <v>789</v>
      </c>
      <c r="AN185" s="126">
        <v>0.65360738773241089</v>
      </c>
      <c r="AO185" s="126">
        <v>0.34639261226758911</v>
      </c>
      <c r="AP185" s="129">
        <v>64756</v>
      </c>
      <c r="AQ185" s="129">
        <v>3476</v>
      </c>
      <c r="AR185" s="131">
        <v>308</v>
      </c>
      <c r="AS185" s="129">
        <v>39705</v>
      </c>
      <c r="AT185" s="126">
        <v>0.61314781641855576</v>
      </c>
      <c r="AU185" s="129">
        <v>20409</v>
      </c>
      <c r="AV185" s="131">
        <v>858</v>
      </c>
      <c r="AW185" s="126">
        <v>5.8434739638025819E-2</v>
      </c>
      <c r="AX185" s="126">
        <v>0.31516770646735437</v>
      </c>
      <c r="AY185" s="130">
        <v>0.65028723207115946</v>
      </c>
    </row>
    <row r="186" spans="1:51" x14ac:dyDescent="0.3">
      <c r="A186" s="19" t="s">
        <v>415</v>
      </c>
      <c r="B186" s="16" t="s">
        <v>445</v>
      </c>
      <c r="C186" s="124">
        <v>45456</v>
      </c>
      <c r="D186" s="365">
        <v>4.8520767335445267</v>
      </c>
      <c r="E186" s="129">
        <v>3868</v>
      </c>
      <c r="F186" s="129">
        <v>3454</v>
      </c>
      <c r="G186" s="129">
        <v>8015</v>
      </c>
      <c r="H186" s="129">
        <v>27030</v>
      </c>
      <c r="I186" s="129">
        <v>2174</v>
      </c>
      <c r="J186" s="131">
        <v>181</v>
      </c>
      <c r="K186" s="131">
        <v>225</v>
      </c>
      <c r="L186" s="131">
        <v>509</v>
      </c>
      <c r="M186" s="129">
        <v>45456</v>
      </c>
      <c r="N186" s="129">
        <v>23224</v>
      </c>
      <c r="O186" s="129">
        <v>13820</v>
      </c>
      <c r="P186" s="129">
        <v>4563</v>
      </c>
      <c r="Q186" s="129">
        <v>2425</v>
      </c>
      <c r="R186" s="131">
        <v>641</v>
      </c>
      <c r="S186" s="131">
        <v>783</v>
      </c>
      <c r="T186" s="129">
        <v>45456</v>
      </c>
      <c r="U186" s="129">
        <v>1694</v>
      </c>
      <c r="V186" s="131">
        <v>41</v>
      </c>
      <c r="W186" s="131">
        <v>59</v>
      </c>
      <c r="X186" s="129">
        <v>42394</v>
      </c>
      <c r="Y186" s="129">
        <v>1130</v>
      </c>
      <c r="Z186" s="131">
        <v>138</v>
      </c>
      <c r="AA186" s="129">
        <v>8102.8500087997181</v>
      </c>
      <c r="AB186" s="126">
        <v>0.93263815557902152</v>
      </c>
      <c r="AC186" s="126">
        <v>2.4859204505455826E-2</v>
      </c>
      <c r="AD186" s="366">
        <v>3.9466737064413941E-2</v>
      </c>
      <c r="AE186" s="366">
        <v>0.96053326293558605</v>
      </c>
      <c r="AF186" s="129">
        <v>45456</v>
      </c>
      <c r="AG186" s="131">
        <v>423</v>
      </c>
      <c r="AH186" s="129">
        <v>7746</v>
      </c>
      <c r="AI186" s="131">
        <v>27</v>
      </c>
      <c r="AJ186" s="129">
        <v>21228</v>
      </c>
      <c r="AK186" s="129">
        <v>1680</v>
      </c>
      <c r="AL186" s="129">
        <v>13778</v>
      </c>
      <c r="AM186" s="131">
        <v>574</v>
      </c>
      <c r="AN186" s="126">
        <v>0.64730728616684263</v>
      </c>
      <c r="AO186" s="126">
        <v>0.35269271383315737</v>
      </c>
      <c r="AP186" s="129">
        <v>45456</v>
      </c>
      <c r="AQ186" s="129">
        <v>1465</v>
      </c>
      <c r="AR186" s="131">
        <v>144</v>
      </c>
      <c r="AS186" s="129">
        <v>29514</v>
      </c>
      <c r="AT186" s="126">
        <v>0.64928722280887008</v>
      </c>
      <c r="AU186" s="129">
        <v>13782</v>
      </c>
      <c r="AV186" s="131">
        <v>551</v>
      </c>
      <c r="AW186" s="126">
        <v>3.5396867300246389E-2</v>
      </c>
      <c r="AX186" s="126">
        <v>0.30319429778247098</v>
      </c>
      <c r="AY186" s="130">
        <v>0.65661298838437165</v>
      </c>
    </row>
    <row r="187" spans="1:51" x14ac:dyDescent="0.3">
      <c r="A187" s="19" t="s">
        <v>415</v>
      </c>
      <c r="B187" s="16" t="s">
        <v>447</v>
      </c>
      <c r="C187" s="124">
        <v>14409</v>
      </c>
      <c r="D187" s="365">
        <v>5.227635505586786</v>
      </c>
      <c r="E187" s="129">
        <v>2356</v>
      </c>
      <c r="F187" s="131">
        <v>948</v>
      </c>
      <c r="G187" s="129">
        <v>2263</v>
      </c>
      <c r="H187" s="129">
        <v>8088</v>
      </c>
      <c r="I187" s="131">
        <v>579</v>
      </c>
      <c r="J187" s="131">
        <v>13</v>
      </c>
      <c r="K187" s="131">
        <v>28</v>
      </c>
      <c r="L187" s="131">
        <v>134</v>
      </c>
      <c r="M187" s="129">
        <v>14409</v>
      </c>
      <c r="N187" s="129">
        <v>7269</v>
      </c>
      <c r="O187" s="129">
        <v>5775</v>
      </c>
      <c r="P187" s="131">
        <v>295</v>
      </c>
      <c r="Q187" s="131">
        <v>524</v>
      </c>
      <c r="R187" s="131">
        <v>397</v>
      </c>
      <c r="S187" s="131">
        <v>149</v>
      </c>
      <c r="T187" s="129">
        <v>14409</v>
      </c>
      <c r="U187" s="131">
        <v>459</v>
      </c>
      <c r="V187" s="131">
        <v>8</v>
      </c>
      <c r="W187" s="131">
        <v>30</v>
      </c>
      <c r="X187" s="129">
        <v>12852</v>
      </c>
      <c r="Y187" s="129">
        <v>1027</v>
      </c>
      <c r="Z187" s="131">
        <v>33</v>
      </c>
      <c r="AA187" s="129">
        <v>2355.6777708376712</v>
      </c>
      <c r="AB187" s="126">
        <v>0.89194253591505313</v>
      </c>
      <c r="AC187" s="126">
        <v>7.1274897633423553E-2</v>
      </c>
      <c r="AD187" s="366">
        <v>3.4492331181900204E-2</v>
      </c>
      <c r="AE187" s="366">
        <v>0.9655076688180998</v>
      </c>
      <c r="AF187" s="129">
        <v>14409</v>
      </c>
      <c r="AG187" s="131">
        <v>218</v>
      </c>
      <c r="AH187" s="129">
        <v>2015</v>
      </c>
      <c r="AI187" s="131">
        <v>8</v>
      </c>
      <c r="AJ187" s="129">
        <v>5743</v>
      </c>
      <c r="AK187" s="131">
        <v>874</v>
      </c>
      <c r="AL187" s="129">
        <v>5468</v>
      </c>
      <c r="AM187" s="131">
        <v>83</v>
      </c>
      <c r="AN187" s="126">
        <v>0.55409813311124989</v>
      </c>
      <c r="AO187" s="126">
        <v>0.44590186688875011</v>
      </c>
      <c r="AP187" s="129">
        <v>14409</v>
      </c>
      <c r="AQ187" s="131">
        <v>333</v>
      </c>
      <c r="AR187" s="131">
        <v>37</v>
      </c>
      <c r="AS187" s="129">
        <v>8676</v>
      </c>
      <c r="AT187" s="126">
        <v>0.60212367270455969</v>
      </c>
      <c r="AU187" s="129">
        <v>5172</v>
      </c>
      <c r="AV187" s="131">
        <v>191</v>
      </c>
      <c r="AW187" s="126">
        <v>2.5678395447289889E-2</v>
      </c>
      <c r="AX187" s="126">
        <v>0.35894232771184675</v>
      </c>
      <c r="AY187" s="130">
        <v>0.70570476785342495</v>
      </c>
    </row>
    <row r="188" spans="1:51" x14ac:dyDescent="0.3">
      <c r="A188" s="19" t="s">
        <v>415</v>
      </c>
      <c r="B188" s="16" t="s">
        <v>449</v>
      </c>
      <c r="C188" s="124">
        <v>35360</v>
      </c>
      <c r="D188" s="365">
        <v>4.6751414027149325</v>
      </c>
      <c r="E188" s="129">
        <v>29261</v>
      </c>
      <c r="F188" s="129">
        <v>2022</v>
      </c>
      <c r="G188" s="129">
        <v>1340</v>
      </c>
      <c r="H188" s="129">
        <v>2362</v>
      </c>
      <c r="I188" s="131">
        <v>172</v>
      </c>
      <c r="J188" s="131">
        <v>58</v>
      </c>
      <c r="K188" s="131">
        <v>15</v>
      </c>
      <c r="L188" s="131">
        <v>130</v>
      </c>
      <c r="M188" s="129">
        <v>35360</v>
      </c>
      <c r="N188" s="129">
        <v>22307</v>
      </c>
      <c r="O188" s="129">
        <v>10578</v>
      </c>
      <c r="P188" s="131">
        <v>979</v>
      </c>
      <c r="Q188" s="129">
        <v>1109</v>
      </c>
      <c r="R188" s="131">
        <v>186</v>
      </c>
      <c r="S188" s="131">
        <v>201</v>
      </c>
      <c r="T188" s="129">
        <v>35360</v>
      </c>
      <c r="U188" s="131">
        <v>200</v>
      </c>
      <c r="V188" s="131">
        <v>4</v>
      </c>
      <c r="W188" s="131">
        <v>194</v>
      </c>
      <c r="X188" s="129">
        <v>30789</v>
      </c>
      <c r="Y188" s="129">
        <v>4113</v>
      </c>
      <c r="Z188" s="131">
        <v>60</v>
      </c>
      <c r="AA188" s="129">
        <v>901.96153846153845</v>
      </c>
      <c r="AB188" s="126">
        <v>0.87072963800904979</v>
      </c>
      <c r="AC188" s="126">
        <v>0.11631787330316742</v>
      </c>
      <c r="AD188" s="366">
        <v>1.1255656108597285E-2</v>
      </c>
      <c r="AE188" s="366">
        <v>0.98874434389140275</v>
      </c>
      <c r="AF188" s="129">
        <v>35360</v>
      </c>
      <c r="AG188" s="131">
        <v>62</v>
      </c>
      <c r="AH188" s="131">
        <v>543</v>
      </c>
      <c r="AI188" s="131">
        <v>5</v>
      </c>
      <c r="AJ188" s="129">
        <v>2040</v>
      </c>
      <c r="AK188" s="131">
        <v>349</v>
      </c>
      <c r="AL188" s="129">
        <v>32296</v>
      </c>
      <c r="AM188" s="131">
        <v>65</v>
      </c>
      <c r="AN188" s="126">
        <v>7.4943438914027147E-2</v>
      </c>
      <c r="AO188" s="126">
        <v>0.92505656108597289</v>
      </c>
      <c r="AP188" s="129">
        <v>35360</v>
      </c>
      <c r="AQ188" s="131">
        <v>133</v>
      </c>
      <c r="AR188" s="131">
        <v>52</v>
      </c>
      <c r="AS188" s="129">
        <v>4609</v>
      </c>
      <c r="AT188" s="126">
        <v>0.1303450226244344</v>
      </c>
      <c r="AU188" s="129">
        <v>30246</v>
      </c>
      <c r="AV188" s="131">
        <v>320</v>
      </c>
      <c r="AW188" s="126">
        <v>5.2319004524886874E-3</v>
      </c>
      <c r="AX188" s="126">
        <v>0.85537330316742077</v>
      </c>
      <c r="AY188" s="130">
        <v>0.95690045248868782</v>
      </c>
    </row>
    <row r="189" spans="1:51" x14ac:dyDescent="0.3">
      <c r="A189" s="19" t="s">
        <v>415</v>
      </c>
      <c r="B189" s="16" t="s">
        <v>451</v>
      </c>
      <c r="C189" s="124">
        <v>10306</v>
      </c>
      <c r="D189" s="365">
        <v>4.7016301183776443</v>
      </c>
      <c r="E189" s="129">
        <v>8460</v>
      </c>
      <c r="F189" s="131">
        <v>434</v>
      </c>
      <c r="G189" s="131">
        <v>769</v>
      </c>
      <c r="H189" s="131">
        <v>480</v>
      </c>
      <c r="I189" s="131">
        <v>107</v>
      </c>
      <c r="J189" s="131">
        <v>6</v>
      </c>
      <c r="K189" s="131">
        <v>1</v>
      </c>
      <c r="L189" s="131">
        <v>49</v>
      </c>
      <c r="M189" s="129">
        <v>10306</v>
      </c>
      <c r="N189" s="129">
        <v>6866</v>
      </c>
      <c r="O189" s="129">
        <v>2552</v>
      </c>
      <c r="P189" s="131">
        <v>321</v>
      </c>
      <c r="Q189" s="131">
        <v>365</v>
      </c>
      <c r="R189" s="131">
        <v>53</v>
      </c>
      <c r="S189" s="131">
        <v>149</v>
      </c>
      <c r="T189" s="129">
        <v>10306</v>
      </c>
      <c r="U189" s="131">
        <v>113</v>
      </c>
      <c r="V189" s="131">
        <v>3</v>
      </c>
      <c r="W189" s="131">
        <v>40</v>
      </c>
      <c r="X189" s="129">
        <v>6914</v>
      </c>
      <c r="Y189" s="129">
        <v>3211</v>
      </c>
      <c r="Z189" s="131">
        <v>25</v>
      </c>
      <c r="AA189" s="129">
        <v>510.40675334756446</v>
      </c>
      <c r="AB189" s="126">
        <v>0.67087133708519309</v>
      </c>
      <c r="AC189" s="126">
        <v>0.31156607801280806</v>
      </c>
      <c r="AD189" s="366">
        <v>1.5136813506695129E-2</v>
      </c>
      <c r="AE189" s="366">
        <v>0.98486318649330484</v>
      </c>
      <c r="AF189" s="129">
        <v>10306</v>
      </c>
      <c r="AG189" s="131">
        <v>102</v>
      </c>
      <c r="AH189" s="131">
        <v>31</v>
      </c>
      <c r="AI189" s="131">
        <v>2</v>
      </c>
      <c r="AJ189" s="131">
        <v>463</v>
      </c>
      <c r="AK189" s="131">
        <v>119</v>
      </c>
      <c r="AL189" s="129">
        <v>9566</v>
      </c>
      <c r="AM189" s="131">
        <v>23</v>
      </c>
      <c r="AN189" s="126">
        <v>5.8024451775664662E-2</v>
      </c>
      <c r="AO189" s="126">
        <v>0.94197554822433538</v>
      </c>
      <c r="AP189" s="129">
        <v>10306</v>
      </c>
      <c r="AQ189" s="131">
        <v>3</v>
      </c>
      <c r="AR189" s="131">
        <v>9</v>
      </c>
      <c r="AS189" s="129">
        <v>1865</v>
      </c>
      <c r="AT189" s="126">
        <v>0.18096254608965651</v>
      </c>
      <c r="AU189" s="129">
        <v>8217</v>
      </c>
      <c r="AV189" s="131">
        <v>212</v>
      </c>
      <c r="AW189" s="126">
        <v>1.1643702697457792E-3</v>
      </c>
      <c r="AX189" s="126">
        <v>0.79730254220842223</v>
      </c>
      <c r="AY189" s="130">
        <v>0.96341936735882006</v>
      </c>
    </row>
    <row r="190" spans="1:51" x14ac:dyDescent="0.3">
      <c r="A190" s="19" t="s">
        <v>415</v>
      </c>
      <c r="B190" s="16" t="s">
        <v>453</v>
      </c>
      <c r="C190" s="124">
        <v>8397</v>
      </c>
      <c r="D190" s="365">
        <v>4.882100750267953</v>
      </c>
      <c r="E190" s="129">
        <v>6986</v>
      </c>
      <c r="F190" s="131">
        <v>277</v>
      </c>
      <c r="G190" s="131">
        <v>290</v>
      </c>
      <c r="H190" s="131">
        <v>630</v>
      </c>
      <c r="I190" s="131">
        <v>159</v>
      </c>
      <c r="J190" s="131" t="s">
        <v>896</v>
      </c>
      <c r="K190" s="131">
        <v>5</v>
      </c>
      <c r="L190" s="131">
        <v>50</v>
      </c>
      <c r="M190" s="129">
        <v>8397</v>
      </c>
      <c r="N190" s="129">
        <v>4468</v>
      </c>
      <c r="O190" s="129">
        <v>1337</v>
      </c>
      <c r="P190" s="131">
        <v>227</v>
      </c>
      <c r="Q190" s="129">
        <v>2165</v>
      </c>
      <c r="R190" s="131">
        <v>93</v>
      </c>
      <c r="S190" s="131">
        <v>107</v>
      </c>
      <c r="T190" s="129">
        <v>8397</v>
      </c>
      <c r="U190" s="131">
        <v>152</v>
      </c>
      <c r="V190" s="131">
        <v>1</v>
      </c>
      <c r="W190" s="131">
        <v>10</v>
      </c>
      <c r="X190" s="129">
        <v>6433</v>
      </c>
      <c r="Y190" s="129">
        <v>1776</v>
      </c>
      <c r="Z190" s="131">
        <v>25</v>
      </c>
      <c r="AA190" s="129">
        <v>667.99249732047156</v>
      </c>
      <c r="AB190" s="126">
        <v>0.7661069429558176</v>
      </c>
      <c r="AC190" s="126">
        <v>0.21150410861021793</v>
      </c>
      <c r="AD190" s="366">
        <v>1.941169465285221E-2</v>
      </c>
      <c r="AE190" s="366">
        <v>0.9805883053471478</v>
      </c>
      <c r="AF190" s="129">
        <v>8397</v>
      </c>
      <c r="AG190" s="131">
        <v>7</v>
      </c>
      <c r="AH190" s="131">
        <v>228</v>
      </c>
      <c r="AI190" s="131">
        <v>2</v>
      </c>
      <c r="AJ190" s="131">
        <v>524</v>
      </c>
      <c r="AK190" s="131">
        <v>210</v>
      </c>
      <c r="AL190" s="129">
        <v>7409</v>
      </c>
      <c r="AM190" s="131">
        <v>17</v>
      </c>
      <c r="AN190" s="126">
        <v>9.0627605097058472E-2</v>
      </c>
      <c r="AO190" s="126">
        <v>0.90937239490294153</v>
      </c>
      <c r="AP190" s="129">
        <v>8397</v>
      </c>
      <c r="AQ190" s="131">
        <v>146</v>
      </c>
      <c r="AR190" s="131">
        <v>9</v>
      </c>
      <c r="AS190" s="129">
        <v>1296</v>
      </c>
      <c r="AT190" s="126">
        <v>0.15434083601286175</v>
      </c>
      <c r="AU190" s="129">
        <v>6872</v>
      </c>
      <c r="AV190" s="131">
        <v>74</v>
      </c>
      <c r="AW190" s="126">
        <v>1.8458973442896272E-2</v>
      </c>
      <c r="AX190" s="126">
        <v>0.81838751935214959</v>
      </c>
      <c r="AY190" s="130">
        <v>0.94498035012504467</v>
      </c>
    </row>
    <row r="191" spans="1:51" x14ac:dyDescent="0.3">
      <c r="A191" s="19" t="s">
        <v>415</v>
      </c>
      <c r="B191" s="16" t="s">
        <v>455</v>
      </c>
      <c r="C191" s="124">
        <v>76984</v>
      </c>
      <c r="D191" s="365">
        <v>4.8275745609477294</v>
      </c>
      <c r="E191" s="129">
        <v>3291</v>
      </c>
      <c r="F191" s="129">
        <v>4855</v>
      </c>
      <c r="G191" s="129">
        <v>7098</v>
      </c>
      <c r="H191" s="129">
        <v>46860</v>
      </c>
      <c r="I191" s="129">
        <v>11790</v>
      </c>
      <c r="J191" s="131">
        <v>874</v>
      </c>
      <c r="K191" s="131">
        <v>685</v>
      </c>
      <c r="L191" s="129">
        <v>1531</v>
      </c>
      <c r="M191" s="129">
        <v>76984</v>
      </c>
      <c r="N191" s="129">
        <v>40931</v>
      </c>
      <c r="O191" s="129">
        <v>28549</v>
      </c>
      <c r="P191" s="129">
        <v>3038</v>
      </c>
      <c r="Q191" s="129">
        <v>1264</v>
      </c>
      <c r="R191" s="131">
        <v>837</v>
      </c>
      <c r="S191" s="129">
        <v>2365</v>
      </c>
      <c r="T191" s="129">
        <v>76984</v>
      </c>
      <c r="U191" s="129">
        <v>6269</v>
      </c>
      <c r="V191" s="131">
        <v>188</v>
      </c>
      <c r="W191" s="131">
        <v>118</v>
      </c>
      <c r="X191" s="129">
        <v>69664</v>
      </c>
      <c r="Y191" s="131">
        <v>558</v>
      </c>
      <c r="Z191" s="131">
        <v>187</v>
      </c>
      <c r="AA191" s="129">
        <v>30056.452639509509</v>
      </c>
      <c r="AB191" s="126">
        <v>0.90491530707679513</v>
      </c>
      <c r="AC191" s="126">
        <v>7.248259378572171E-3</v>
      </c>
      <c r="AD191" s="366">
        <v>8.540735737296061E-2</v>
      </c>
      <c r="AE191" s="366">
        <v>0.91459264262703943</v>
      </c>
      <c r="AF191" s="129">
        <v>76984</v>
      </c>
      <c r="AG191" s="129">
        <v>3013</v>
      </c>
      <c r="AH191" s="129">
        <v>30928</v>
      </c>
      <c r="AI191" s="131">
        <v>60</v>
      </c>
      <c r="AJ191" s="129">
        <v>24926</v>
      </c>
      <c r="AK191" s="129">
        <v>2101</v>
      </c>
      <c r="AL191" s="129">
        <v>14262</v>
      </c>
      <c r="AM191" s="129">
        <v>1694</v>
      </c>
      <c r="AN191" s="126">
        <v>0.76544476774394676</v>
      </c>
      <c r="AO191" s="126">
        <v>0.23455523225605324</v>
      </c>
      <c r="AP191" s="129">
        <v>76984</v>
      </c>
      <c r="AQ191" s="129">
        <v>8028</v>
      </c>
      <c r="AR191" s="131">
        <v>415</v>
      </c>
      <c r="AS191" s="129">
        <v>52877</v>
      </c>
      <c r="AT191" s="126">
        <v>5.3907305414112022E-3</v>
      </c>
      <c r="AU191" s="129">
        <v>14661</v>
      </c>
      <c r="AV191" s="131">
        <v>1003</v>
      </c>
      <c r="AW191" s="126">
        <v>0.10967213966538501</v>
      </c>
      <c r="AX191" s="126">
        <v>0.19044216980151721</v>
      </c>
      <c r="AY191" s="130">
        <v>0.57457393744154639</v>
      </c>
    </row>
    <row r="192" spans="1:51" x14ac:dyDescent="0.3">
      <c r="A192" s="19" t="s">
        <v>415</v>
      </c>
      <c r="B192" s="16" t="s">
        <v>457</v>
      </c>
      <c r="C192" s="124">
        <v>42704</v>
      </c>
      <c r="D192" s="365">
        <v>4.7758523791682279</v>
      </c>
      <c r="E192" s="129">
        <v>3274</v>
      </c>
      <c r="F192" s="129">
        <v>9769</v>
      </c>
      <c r="G192" s="129">
        <v>5323</v>
      </c>
      <c r="H192" s="129">
        <v>19201</v>
      </c>
      <c r="I192" s="129">
        <v>3761</v>
      </c>
      <c r="J192" s="131">
        <v>326</v>
      </c>
      <c r="K192" s="131">
        <v>153</v>
      </c>
      <c r="L192" s="131">
        <v>897</v>
      </c>
      <c r="M192" s="129">
        <v>42704</v>
      </c>
      <c r="N192" s="129">
        <v>23079</v>
      </c>
      <c r="O192" s="129">
        <v>14753</v>
      </c>
      <c r="P192" s="129">
        <v>2468</v>
      </c>
      <c r="Q192" s="131">
        <v>724</v>
      </c>
      <c r="R192" s="131">
        <v>907</v>
      </c>
      <c r="S192" s="131">
        <v>773</v>
      </c>
      <c r="T192" s="129">
        <v>42704</v>
      </c>
      <c r="U192" s="129">
        <v>1870</v>
      </c>
      <c r="V192" s="131">
        <v>66</v>
      </c>
      <c r="W192" s="131">
        <v>81</v>
      </c>
      <c r="X192" s="129">
        <v>39343</v>
      </c>
      <c r="Y192" s="129">
        <v>1210</v>
      </c>
      <c r="Z192" s="131">
        <v>134</v>
      </c>
      <c r="AA192" s="129">
        <v>9095.5822405395284</v>
      </c>
      <c r="AB192" s="126">
        <v>0.92129542899962535</v>
      </c>
      <c r="AC192" s="126">
        <v>2.8334582240539526E-2</v>
      </c>
      <c r="AD192" s="366">
        <v>4.7232109404271264E-2</v>
      </c>
      <c r="AE192" s="366">
        <v>0.95276789059572875</v>
      </c>
      <c r="AF192" s="129">
        <v>42704</v>
      </c>
      <c r="AG192" s="131">
        <v>642</v>
      </c>
      <c r="AH192" s="129">
        <v>7653</v>
      </c>
      <c r="AI192" s="131">
        <v>18</v>
      </c>
      <c r="AJ192" s="129">
        <v>16037</v>
      </c>
      <c r="AK192" s="131">
        <v>505</v>
      </c>
      <c r="AL192" s="129">
        <v>17418</v>
      </c>
      <c r="AM192" s="131">
        <v>431</v>
      </c>
      <c r="AN192" s="126">
        <v>0.57020419632821284</v>
      </c>
      <c r="AO192" s="126">
        <v>0.42979580367178716</v>
      </c>
      <c r="AP192" s="129">
        <v>42704</v>
      </c>
      <c r="AQ192" s="129">
        <v>2524</v>
      </c>
      <c r="AR192" s="131">
        <v>200</v>
      </c>
      <c r="AS192" s="129">
        <v>22771</v>
      </c>
      <c r="AT192" s="126">
        <v>0.53322873735481457</v>
      </c>
      <c r="AU192" s="129">
        <v>16612</v>
      </c>
      <c r="AV192" s="131">
        <v>597</v>
      </c>
      <c r="AW192" s="126">
        <v>6.3787935556388162E-2</v>
      </c>
      <c r="AX192" s="126">
        <v>0.38900337204945673</v>
      </c>
      <c r="AY192" s="130">
        <v>0.69128184713375795</v>
      </c>
    </row>
    <row r="193" spans="1:51" x14ac:dyDescent="0.3">
      <c r="A193" s="19" t="s">
        <v>415</v>
      </c>
      <c r="B193" s="16" t="s">
        <v>459</v>
      </c>
      <c r="C193" s="124">
        <v>33913</v>
      </c>
      <c r="D193" s="365">
        <v>4.8839088255241352</v>
      </c>
      <c r="E193" s="131">
        <v>791</v>
      </c>
      <c r="F193" s="129">
        <v>3280</v>
      </c>
      <c r="G193" s="129">
        <v>2893</v>
      </c>
      <c r="H193" s="129">
        <v>17461</v>
      </c>
      <c r="I193" s="129">
        <v>7494</v>
      </c>
      <c r="J193" s="131">
        <v>745</v>
      </c>
      <c r="K193" s="131">
        <v>573</v>
      </c>
      <c r="L193" s="131">
        <v>676</v>
      </c>
      <c r="M193" s="129">
        <v>33913</v>
      </c>
      <c r="N193" s="129">
        <v>18870</v>
      </c>
      <c r="O193" s="129">
        <v>10090</v>
      </c>
      <c r="P193" s="129">
        <v>1310</v>
      </c>
      <c r="Q193" s="131">
        <v>872</v>
      </c>
      <c r="R193" s="131">
        <v>559</v>
      </c>
      <c r="S193" s="129">
        <v>2212</v>
      </c>
      <c r="T193" s="129">
        <v>33913</v>
      </c>
      <c r="U193" s="129">
        <v>4568</v>
      </c>
      <c r="V193" s="131">
        <v>55</v>
      </c>
      <c r="W193" s="131">
        <v>62</v>
      </c>
      <c r="X193" s="129">
        <v>28796</v>
      </c>
      <c r="Y193" s="131">
        <v>302</v>
      </c>
      <c r="Z193" s="131">
        <v>130</v>
      </c>
      <c r="AA193" s="129">
        <v>21164.678264972135</v>
      </c>
      <c r="AB193" s="126">
        <v>0.8491139091203963</v>
      </c>
      <c r="AC193" s="126">
        <v>8.9051396219738746E-3</v>
      </c>
      <c r="AD193" s="366">
        <v>0.13814761300976028</v>
      </c>
      <c r="AE193" s="366">
        <v>0.86185238699023969</v>
      </c>
      <c r="AF193" s="129">
        <v>33913</v>
      </c>
      <c r="AG193" s="129">
        <v>3266</v>
      </c>
      <c r="AH193" s="129">
        <v>13092</v>
      </c>
      <c r="AI193" s="131">
        <v>22</v>
      </c>
      <c r="AJ193" s="129">
        <v>9520</v>
      </c>
      <c r="AK193" s="131">
        <v>481</v>
      </c>
      <c r="AL193" s="129">
        <v>6439</v>
      </c>
      <c r="AM193" s="129">
        <v>1093</v>
      </c>
      <c r="AN193" s="126">
        <v>0.76371892784477924</v>
      </c>
      <c r="AO193" s="126">
        <v>0.23628107215522076</v>
      </c>
      <c r="AP193" s="129">
        <v>33913</v>
      </c>
      <c r="AQ193" s="129">
        <v>5746</v>
      </c>
      <c r="AR193" s="131">
        <v>268</v>
      </c>
      <c r="AS193" s="129">
        <v>20702</v>
      </c>
      <c r="AT193" s="126">
        <v>0.61044437236457993</v>
      </c>
      <c r="AU193" s="129">
        <v>6657</v>
      </c>
      <c r="AV193" s="131">
        <v>540</v>
      </c>
      <c r="AW193" s="126">
        <v>0.17733612478990357</v>
      </c>
      <c r="AX193" s="126">
        <v>0.1962964055082122</v>
      </c>
      <c r="AY193" s="130">
        <v>0.54906672957273028</v>
      </c>
    </row>
    <row r="194" spans="1:51" x14ac:dyDescent="0.3">
      <c r="A194" s="19" t="s">
        <v>415</v>
      </c>
      <c r="B194" s="16" t="s">
        <v>461</v>
      </c>
      <c r="C194" s="124">
        <v>37905</v>
      </c>
      <c r="D194" s="365">
        <v>4.4175702413929558</v>
      </c>
      <c r="E194" s="129">
        <v>8972</v>
      </c>
      <c r="F194" s="131">
        <v>780</v>
      </c>
      <c r="G194" s="129">
        <v>1313</v>
      </c>
      <c r="H194" s="129">
        <v>12518</v>
      </c>
      <c r="I194" s="129">
        <v>12726</v>
      </c>
      <c r="J194" s="131">
        <v>696</v>
      </c>
      <c r="K194" s="131">
        <v>550</v>
      </c>
      <c r="L194" s="131">
        <v>350</v>
      </c>
      <c r="M194" s="129">
        <v>37905</v>
      </c>
      <c r="N194" s="129">
        <v>19894</v>
      </c>
      <c r="O194" s="129">
        <v>14446</v>
      </c>
      <c r="P194" s="131">
        <v>932</v>
      </c>
      <c r="Q194" s="131">
        <v>602</v>
      </c>
      <c r="R194" s="131">
        <v>841</v>
      </c>
      <c r="S194" s="129">
        <v>1190</v>
      </c>
      <c r="T194" s="129">
        <v>37905</v>
      </c>
      <c r="U194" s="129">
        <v>8590</v>
      </c>
      <c r="V194" s="131">
        <v>75</v>
      </c>
      <c r="W194" s="131">
        <v>45</v>
      </c>
      <c r="X194" s="129">
        <v>28503</v>
      </c>
      <c r="Y194" s="131">
        <v>578</v>
      </c>
      <c r="Z194" s="131">
        <v>114</v>
      </c>
      <c r="AA194" s="129">
        <v>36418.602954755312</v>
      </c>
      <c r="AB194" s="126">
        <v>0.75195884447962014</v>
      </c>
      <c r="AC194" s="126">
        <v>1.5248647935628546E-2</v>
      </c>
      <c r="AD194" s="366">
        <v>0.22978498878775888</v>
      </c>
      <c r="AE194" s="366">
        <v>0.77021501121224112</v>
      </c>
      <c r="AF194" s="129">
        <v>37905</v>
      </c>
      <c r="AG194" s="129">
        <v>4204</v>
      </c>
      <c r="AH194" s="129">
        <v>16043</v>
      </c>
      <c r="AI194" s="131">
        <v>14</v>
      </c>
      <c r="AJ194" s="129">
        <v>5301</v>
      </c>
      <c r="AK194" s="131">
        <v>557</v>
      </c>
      <c r="AL194" s="129">
        <v>10815</v>
      </c>
      <c r="AM194" s="131">
        <v>971</v>
      </c>
      <c r="AN194" s="126">
        <v>0.67437013586598071</v>
      </c>
      <c r="AO194" s="126">
        <v>0.32562986413401929</v>
      </c>
      <c r="AP194" s="129">
        <v>37905</v>
      </c>
      <c r="AQ194" s="129">
        <v>10026</v>
      </c>
      <c r="AR194" s="131">
        <v>231</v>
      </c>
      <c r="AS194" s="129">
        <v>16125</v>
      </c>
      <c r="AT194" s="126">
        <v>0.4254056193114365</v>
      </c>
      <c r="AU194" s="129">
        <v>11068</v>
      </c>
      <c r="AV194" s="131">
        <v>455</v>
      </c>
      <c r="AW194" s="126">
        <v>0.27059754649782353</v>
      </c>
      <c r="AX194" s="126">
        <v>0.29199314074660337</v>
      </c>
      <c r="AY194" s="130">
        <v>0.5479224376731302</v>
      </c>
    </row>
    <row r="195" spans="1:51" x14ac:dyDescent="0.3">
      <c r="A195" s="19" t="s">
        <v>415</v>
      </c>
      <c r="B195" s="16" t="s">
        <v>463</v>
      </c>
      <c r="C195" s="124">
        <v>25918</v>
      </c>
      <c r="D195" s="365">
        <v>5.1120456825372331</v>
      </c>
      <c r="E195" s="129">
        <v>19003</v>
      </c>
      <c r="F195" s="131">
        <v>698</v>
      </c>
      <c r="G195" s="129">
        <v>1003</v>
      </c>
      <c r="H195" s="129">
        <v>4537</v>
      </c>
      <c r="I195" s="131">
        <v>433</v>
      </c>
      <c r="J195" s="131">
        <v>56</v>
      </c>
      <c r="K195" s="131">
        <v>45</v>
      </c>
      <c r="L195" s="131">
        <v>143</v>
      </c>
      <c r="M195" s="129">
        <v>25918</v>
      </c>
      <c r="N195" s="129">
        <v>13977</v>
      </c>
      <c r="O195" s="129">
        <v>6786</v>
      </c>
      <c r="P195" s="131">
        <v>532</v>
      </c>
      <c r="Q195" s="129">
        <v>3870</v>
      </c>
      <c r="R195" s="131">
        <v>429</v>
      </c>
      <c r="S195" s="131">
        <v>324</v>
      </c>
      <c r="T195" s="129">
        <v>25918</v>
      </c>
      <c r="U195" s="131">
        <v>309</v>
      </c>
      <c r="V195" s="131">
        <v>11</v>
      </c>
      <c r="W195" s="131">
        <v>136</v>
      </c>
      <c r="X195" s="129">
        <v>17527</v>
      </c>
      <c r="Y195" s="129">
        <v>7779</v>
      </c>
      <c r="Z195" s="131">
        <v>156</v>
      </c>
      <c r="AA195" s="129">
        <v>1557.3300408982175</v>
      </c>
      <c r="AB195" s="126">
        <v>0.67624816729685933</v>
      </c>
      <c r="AC195" s="126">
        <v>0.30013889960645113</v>
      </c>
      <c r="AD195" s="366">
        <v>1.7593950150474574E-2</v>
      </c>
      <c r="AE195" s="366">
        <v>0.9824060498495254</v>
      </c>
      <c r="AF195" s="129">
        <v>25918</v>
      </c>
      <c r="AG195" s="131">
        <v>46</v>
      </c>
      <c r="AH195" s="131">
        <v>895</v>
      </c>
      <c r="AI195" s="131">
        <v>5</v>
      </c>
      <c r="AJ195" s="129">
        <v>3861</v>
      </c>
      <c r="AK195" s="131">
        <v>437</v>
      </c>
      <c r="AL195" s="129">
        <v>20535</v>
      </c>
      <c r="AM195" s="131">
        <v>139</v>
      </c>
      <c r="AN195" s="126">
        <v>0.1854695578362528</v>
      </c>
      <c r="AO195" s="126">
        <v>0.81453044216374715</v>
      </c>
      <c r="AP195" s="129">
        <v>25918</v>
      </c>
      <c r="AQ195" s="131">
        <v>276</v>
      </c>
      <c r="AR195" s="131">
        <v>55</v>
      </c>
      <c r="AS195" s="129">
        <v>5462</v>
      </c>
      <c r="AT195" s="126">
        <v>0.2107415695655529</v>
      </c>
      <c r="AU195" s="129">
        <v>19923</v>
      </c>
      <c r="AV195" s="131">
        <v>202</v>
      </c>
      <c r="AW195" s="126">
        <v>1.2771047148699746E-2</v>
      </c>
      <c r="AX195" s="126">
        <v>0.7686935720348792</v>
      </c>
      <c r="AY195" s="130">
        <v>0.89846824600663622</v>
      </c>
    </row>
    <row r="196" spans="1:51" x14ac:dyDescent="0.3">
      <c r="A196" s="19" t="s">
        <v>415</v>
      </c>
      <c r="B196" s="16" t="s">
        <v>467</v>
      </c>
      <c r="C196" s="124">
        <v>61597</v>
      </c>
      <c r="D196" s="365">
        <v>4.3518840203256648</v>
      </c>
      <c r="E196" s="129">
        <v>3097</v>
      </c>
      <c r="F196" s="129">
        <v>5076</v>
      </c>
      <c r="G196" s="129">
        <v>5569</v>
      </c>
      <c r="H196" s="129">
        <v>26851</v>
      </c>
      <c r="I196" s="129">
        <v>19565</v>
      </c>
      <c r="J196" s="131">
        <v>512</v>
      </c>
      <c r="K196" s="131">
        <v>357</v>
      </c>
      <c r="L196" s="131">
        <v>570</v>
      </c>
      <c r="M196" s="129">
        <v>61597</v>
      </c>
      <c r="N196" s="129">
        <v>44779</v>
      </c>
      <c r="O196" s="129">
        <v>10096</v>
      </c>
      <c r="P196" s="129">
        <v>1620</v>
      </c>
      <c r="Q196" s="129">
        <v>3989</v>
      </c>
      <c r="R196" s="131">
        <v>770</v>
      </c>
      <c r="S196" s="131">
        <v>343</v>
      </c>
      <c r="T196" s="129">
        <v>61597</v>
      </c>
      <c r="U196" s="129">
        <v>16839</v>
      </c>
      <c r="V196" s="131">
        <v>236</v>
      </c>
      <c r="W196" s="131">
        <v>84</v>
      </c>
      <c r="X196" s="129">
        <v>43431</v>
      </c>
      <c r="Y196" s="131">
        <v>955</v>
      </c>
      <c r="Z196" s="131">
        <v>52</v>
      </c>
      <c r="AA196" s="129">
        <v>70388.7401172135</v>
      </c>
      <c r="AB196" s="126">
        <v>0.70508303975842979</v>
      </c>
      <c r="AC196" s="126">
        <v>1.550400181827037E-2</v>
      </c>
      <c r="AD196" s="366">
        <v>0.27856876146565579</v>
      </c>
      <c r="AE196" s="366">
        <v>0.72143123853434421</v>
      </c>
      <c r="AF196" s="129">
        <v>61597</v>
      </c>
      <c r="AG196" s="129">
        <v>4382</v>
      </c>
      <c r="AH196" s="129">
        <v>28132</v>
      </c>
      <c r="AI196" s="131">
        <v>43</v>
      </c>
      <c r="AJ196" s="129">
        <v>15138</v>
      </c>
      <c r="AK196" s="131">
        <v>565</v>
      </c>
      <c r="AL196" s="129">
        <v>11962</v>
      </c>
      <c r="AM196" s="129">
        <v>1375</v>
      </c>
      <c r="AN196" s="126">
        <v>0.7743071902852412</v>
      </c>
      <c r="AO196" s="126">
        <v>0.2256928097147588</v>
      </c>
      <c r="AP196" s="129">
        <v>61597</v>
      </c>
      <c r="AQ196" s="129">
        <v>15152</v>
      </c>
      <c r="AR196" s="131">
        <v>459</v>
      </c>
      <c r="AS196" s="129">
        <v>32117</v>
      </c>
      <c r="AT196" s="126">
        <v>0.5214052632433398</v>
      </c>
      <c r="AU196" s="129">
        <v>13279</v>
      </c>
      <c r="AV196" s="131">
        <v>590</v>
      </c>
      <c r="AW196" s="126">
        <v>0.25343766741886781</v>
      </c>
      <c r="AX196" s="126">
        <v>0.21557868077990811</v>
      </c>
      <c r="AY196" s="130">
        <v>0.47356202412455151</v>
      </c>
    </row>
    <row r="197" spans="1:51" x14ac:dyDescent="0.3">
      <c r="A197" s="19" t="s">
        <v>415</v>
      </c>
      <c r="B197" s="16" t="s">
        <v>469</v>
      </c>
      <c r="C197" s="124">
        <v>42469</v>
      </c>
      <c r="D197" s="365">
        <v>3.9428288869528361</v>
      </c>
      <c r="E197" s="131">
        <v>644</v>
      </c>
      <c r="F197" s="129">
        <v>1448</v>
      </c>
      <c r="G197" s="129">
        <v>2475</v>
      </c>
      <c r="H197" s="129">
        <v>16213</v>
      </c>
      <c r="I197" s="129">
        <v>20194</v>
      </c>
      <c r="J197" s="131">
        <v>923</v>
      </c>
      <c r="K197" s="131">
        <v>440</v>
      </c>
      <c r="L197" s="131">
        <v>132</v>
      </c>
      <c r="M197" s="129">
        <v>42469</v>
      </c>
      <c r="N197" s="129">
        <v>37375</v>
      </c>
      <c r="O197" s="129">
        <v>3046</v>
      </c>
      <c r="P197" s="131">
        <v>1098</v>
      </c>
      <c r="Q197" s="131">
        <v>521</v>
      </c>
      <c r="R197" s="131">
        <v>311</v>
      </c>
      <c r="S197" s="131">
        <v>118</v>
      </c>
      <c r="T197" s="129">
        <v>42469</v>
      </c>
      <c r="U197" s="129">
        <v>20897</v>
      </c>
      <c r="V197" s="131">
        <v>54</v>
      </c>
      <c r="W197" s="131">
        <v>35</v>
      </c>
      <c r="X197" s="129">
        <v>21372</v>
      </c>
      <c r="Y197" s="131">
        <v>72</v>
      </c>
      <c r="Z197" s="131">
        <v>39</v>
      </c>
      <c r="AA197" s="129">
        <v>80020.694082742702</v>
      </c>
      <c r="AB197" s="126">
        <v>0.50323765570180601</v>
      </c>
      <c r="AC197" s="126">
        <v>1.6953542584002448E-3</v>
      </c>
      <c r="AD197" s="366">
        <v>0.49414867314982691</v>
      </c>
      <c r="AE197" s="366">
        <v>0.50585132685017309</v>
      </c>
      <c r="AF197" s="129">
        <v>42469</v>
      </c>
      <c r="AG197" s="129">
        <v>9521</v>
      </c>
      <c r="AH197" s="129">
        <v>17882</v>
      </c>
      <c r="AI197" s="131">
        <v>14</v>
      </c>
      <c r="AJ197" s="129">
        <v>10834</v>
      </c>
      <c r="AK197" s="131">
        <v>169</v>
      </c>
      <c r="AL197" s="129">
        <v>3903</v>
      </c>
      <c r="AM197" s="131">
        <v>146</v>
      </c>
      <c r="AN197" s="126">
        <v>0.90068049636205227</v>
      </c>
      <c r="AO197" s="126">
        <v>9.9319503637947726E-2</v>
      </c>
      <c r="AP197" s="129">
        <v>42469</v>
      </c>
      <c r="AQ197" s="129">
        <v>12129</v>
      </c>
      <c r="AR197" s="131">
        <v>177</v>
      </c>
      <c r="AS197" s="129">
        <v>26577</v>
      </c>
      <c r="AT197" s="126">
        <v>0.62579764063199039</v>
      </c>
      <c r="AU197" s="129">
        <v>3307</v>
      </c>
      <c r="AV197" s="131">
        <v>279</v>
      </c>
      <c r="AW197" s="126">
        <v>0.28976429866490855</v>
      </c>
      <c r="AX197" s="126">
        <v>7.7868562951800141E-2</v>
      </c>
      <c r="AY197" s="130">
        <v>0.30258541524406041</v>
      </c>
    </row>
    <row r="198" spans="1:51" x14ac:dyDescent="0.3">
      <c r="A198" s="19" t="s">
        <v>415</v>
      </c>
      <c r="B198" s="16" t="s">
        <v>471</v>
      </c>
      <c r="C198" s="124">
        <v>40087</v>
      </c>
      <c r="D198" s="365">
        <v>3.9383341232818618</v>
      </c>
      <c r="E198" s="131">
        <v>59</v>
      </c>
      <c r="F198" s="129">
        <v>1015</v>
      </c>
      <c r="G198" s="129">
        <v>1961</v>
      </c>
      <c r="H198" s="129">
        <v>17685</v>
      </c>
      <c r="I198" s="129">
        <v>18163</v>
      </c>
      <c r="J198" s="131">
        <v>574</v>
      </c>
      <c r="K198" s="131">
        <v>377</v>
      </c>
      <c r="L198" s="131">
        <v>253</v>
      </c>
      <c r="M198" s="129">
        <v>40087</v>
      </c>
      <c r="N198" s="129">
        <v>38633</v>
      </c>
      <c r="O198" s="131">
        <v>720</v>
      </c>
      <c r="P198" s="131">
        <v>469</v>
      </c>
      <c r="Q198" s="131">
        <v>115</v>
      </c>
      <c r="R198" s="131">
        <v>62</v>
      </c>
      <c r="S198" s="131">
        <v>88</v>
      </c>
      <c r="T198" s="129">
        <v>40087</v>
      </c>
      <c r="U198" s="129">
        <v>17433</v>
      </c>
      <c r="V198" s="131">
        <v>69</v>
      </c>
      <c r="W198" s="131">
        <v>49</v>
      </c>
      <c r="X198" s="129">
        <v>22422</v>
      </c>
      <c r="Y198" s="131">
        <v>73</v>
      </c>
      <c r="Z198" s="131">
        <v>41</v>
      </c>
      <c r="AA198" s="129">
        <v>67923.233117968426</v>
      </c>
      <c r="AB198" s="126">
        <v>0.55933344974680066</v>
      </c>
      <c r="AC198" s="126">
        <v>1.821039239653753E-3</v>
      </c>
      <c r="AD198" s="366">
        <v>0.43782273555017837</v>
      </c>
      <c r="AE198" s="366">
        <v>0.56217726444982163</v>
      </c>
      <c r="AF198" s="129">
        <v>40087</v>
      </c>
      <c r="AG198" s="129">
        <v>4635</v>
      </c>
      <c r="AH198" s="129">
        <v>19684</v>
      </c>
      <c r="AI198" s="131">
        <v>16</v>
      </c>
      <c r="AJ198" s="129">
        <v>12630</v>
      </c>
      <c r="AK198" s="131">
        <v>107</v>
      </c>
      <c r="AL198" s="129">
        <v>2663</v>
      </c>
      <c r="AM198" s="131">
        <v>352</v>
      </c>
      <c r="AN198" s="126">
        <v>0.92211939032604084</v>
      </c>
      <c r="AO198" s="126">
        <v>7.7880609673959156E-2</v>
      </c>
      <c r="AP198" s="129">
        <v>40087</v>
      </c>
      <c r="AQ198" s="129">
        <v>9385</v>
      </c>
      <c r="AR198" s="131">
        <v>94</v>
      </c>
      <c r="AS198" s="129">
        <v>28773</v>
      </c>
      <c r="AT198" s="126">
        <v>2.344899842841819E-3</v>
      </c>
      <c r="AU198" s="129">
        <v>1520</v>
      </c>
      <c r="AV198" s="131">
        <v>315</v>
      </c>
      <c r="AW198" s="126">
        <v>0.2364606979818894</v>
      </c>
      <c r="AX198" s="126">
        <v>3.7917529373612396E-2</v>
      </c>
      <c r="AY198" s="130">
        <v>0.3200289370618904</v>
      </c>
    </row>
    <row r="199" spans="1:51" x14ac:dyDescent="0.3">
      <c r="A199" s="19" t="s">
        <v>415</v>
      </c>
      <c r="B199" s="16" t="s">
        <v>473</v>
      </c>
      <c r="C199" s="124">
        <v>39314</v>
      </c>
      <c r="D199" s="365">
        <v>4.0194078445337542</v>
      </c>
      <c r="E199" s="131">
        <v>101</v>
      </c>
      <c r="F199" s="131">
        <v>842</v>
      </c>
      <c r="G199" s="129">
        <v>1834</v>
      </c>
      <c r="H199" s="129">
        <v>18392</v>
      </c>
      <c r="I199" s="129">
        <v>17216</v>
      </c>
      <c r="J199" s="131">
        <v>540</v>
      </c>
      <c r="K199" s="131">
        <v>341</v>
      </c>
      <c r="L199" s="131">
        <v>48</v>
      </c>
      <c r="M199" s="129">
        <v>39314</v>
      </c>
      <c r="N199" s="129">
        <v>38075</v>
      </c>
      <c r="O199" s="131">
        <v>630</v>
      </c>
      <c r="P199" s="131">
        <v>441</v>
      </c>
      <c r="Q199" s="131">
        <v>129</v>
      </c>
      <c r="R199" s="131">
        <v>16</v>
      </c>
      <c r="S199" s="131">
        <v>23</v>
      </c>
      <c r="T199" s="129">
        <v>39314</v>
      </c>
      <c r="U199" s="129">
        <v>13431</v>
      </c>
      <c r="V199" s="131">
        <v>69</v>
      </c>
      <c r="W199" s="131">
        <v>22</v>
      </c>
      <c r="X199" s="129">
        <v>25655</v>
      </c>
      <c r="Y199" s="131">
        <v>109</v>
      </c>
      <c r="Z199" s="131">
        <v>28</v>
      </c>
      <c r="AA199" s="129">
        <v>53564.925980566724</v>
      </c>
      <c r="AB199" s="126">
        <v>0.65256651574502722</v>
      </c>
      <c r="AC199" s="126">
        <v>2.7725492191076969E-3</v>
      </c>
      <c r="AD199" s="366">
        <v>0.3439487205575622</v>
      </c>
      <c r="AE199" s="366">
        <v>0.6560512794424378</v>
      </c>
      <c r="AF199" s="129">
        <v>39314</v>
      </c>
      <c r="AG199" s="129">
        <v>1168</v>
      </c>
      <c r="AH199" s="129">
        <v>23634</v>
      </c>
      <c r="AI199" s="131">
        <v>21</v>
      </c>
      <c r="AJ199" s="129">
        <v>11970</v>
      </c>
      <c r="AK199" s="131">
        <v>60</v>
      </c>
      <c r="AL199" s="129">
        <v>2271</v>
      </c>
      <c r="AM199" s="131">
        <v>190</v>
      </c>
      <c r="AN199" s="126">
        <v>0.9358752607213715</v>
      </c>
      <c r="AO199" s="126">
        <v>6.4124739278628495E-2</v>
      </c>
      <c r="AP199" s="129">
        <v>39314</v>
      </c>
      <c r="AQ199" s="129">
        <v>8604</v>
      </c>
      <c r="AR199" s="131">
        <v>94</v>
      </c>
      <c r="AS199" s="129">
        <v>29381</v>
      </c>
      <c r="AT199" s="126">
        <v>2.3910057485882893E-3</v>
      </c>
      <c r="AU199" s="129">
        <v>1022</v>
      </c>
      <c r="AV199" s="131">
        <v>213</v>
      </c>
      <c r="AW199" s="126">
        <v>0.22124434043852062</v>
      </c>
      <c r="AX199" s="126">
        <v>2.5995828458055655E-2</v>
      </c>
      <c r="AY199" s="130">
        <v>0.36008800936053315</v>
      </c>
    </row>
    <row r="200" spans="1:51" x14ac:dyDescent="0.3">
      <c r="A200" s="19" t="s">
        <v>415</v>
      </c>
      <c r="B200" s="16" t="s">
        <v>475</v>
      </c>
      <c r="C200" s="124">
        <v>51602</v>
      </c>
      <c r="D200" s="365">
        <v>4.3958761288322155</v>
      </c>
      <c r="E200" s="131">
        <v>208</v>
      </c>
      <c r="F200" s="129">
        <v>1666</v>
      </c>
      <c r="G200" s="129">
        <v>2181</v>
      </c>
      <c r="H200" s="129">
        <v>18112</v>
      </c>
      <c r="I200" s="129">
        <v>27597</v>
      </c>
      <c r="J200" s="129">
        <v>1146</v>
      </c>
      <c r="K200" s="131">
        <v>603</v>
      </c>
      <c r="L200" s="131">
        <v>89</v>
      </c>
      <c r="M200" s="129">
        <v>51602</v>
      </c>
      <c r="N200" s="129">
        <v>47156</v>
      </c>
      <c r="O200" s="129">
        <v>1875</v>
      </c>
      <c r="P200" s="129">
        <v>1532</v>
      </c>
      <c r="Q200" s="131">
        <v>422</v>
      </c>
      <c r="R200" s="131">
        <v>550</v>
      </c>
      <c r="S200" s="131">
        <v>67</v>
      </c>
      <c r="T200" s="129">
        <v>51602</v>
      </c>
      <c r="U200" s="129">
        <v>24583</v>
      </c>
      <c r="V200" s="131">
        <v>57</v>
      </c>
      <c r="W200" s="131">
        <v>41</v>
      </c>
      <c r="X200" s="129">
        <v>26608</v>
      </c>
      <c r="Y200" s="131">
        <v>205</v>
      </c>
      <c r="Z200" s="131">
        <v>108</v>
      </c>
      <c r="AA200" s="129">
        <v>105705.32304949421</v>
      </c>
      <c r="AB200" s="126">
        <v>0.51563892872369288</v>
      </c>
      <c r="AC200" s="126">
        <v>3.9727142358823297E-3</v>
      </c>
      <c r="AD200" s="366">
        <v>0.47829541490639899</v>
      </c>
      <c r="AE200" s="366">
        <v>0.52170458509360107</v>
      </c>
      <c r="AF200" s="129">
        <v>51602</v>
      </c>
      <c r="AG200" s="129">
        <v>18779</v>
      </c>
      <c r="AH200" s="129">
        <v>18391</v>
      </c>
      <c r="AI200" s="131">
        <v>17</v>
      </c>
      <c r="AJ200" s="129">
        <v>10023</v>
      </c>
      <c r="AK200" s="131">
        <v>174</v>
      </c>
      <c r="AL200" s="129">
        <v>3810</v>
      </c>
      <c r="AM200" s="131">
        <v>408</v>
      </c>
      <c r="AN200" s="126">
        <v>0.91488701988295029</v>
      </c>
      <c r="AO200" s="126">
        <v>8.5112980117049708E-2</v>
      </c>
      <c r="AP200" s="129">
        <v>51602</v>
      </c>
      <c r="AQ200" s="129">
        <v>20138</v>
      </c>
      <c r="AR200" s="131">
        <v>304</v>
      </c>
      <c r="AS200" s="129">
        <v>27012</v>
      </c>
      <c r="AT200" s="126">
        <v>0.52346808263245614</v>
      </c>
      <c r="AU200" s="129">
        <v>3790</v>
      </c>
      <c r="AV200" s="131">
        <v>358</v>
      </c>
      <c r="AW200" s="126">
        <v>0.39614743614588582</v>
      </c>
      <c r="AX200" s="126">
        <v>7.3446765629239172E-2</v>
      </c>
      <c r="AY200" s="130">
        <v>0.30340878260532539</v>
      </c>
    </row>
    <row r="201" spans="1:51" x14ac:dyDescent="0.3">
      <c r="A201" s="19" t="s">
        <v>415</v>
      </c>
      <c r="B201" s="16" t="s">
        <v>477</v>
      </c>
      <c r="C201" s="124">
        <v>29792</v>
      </c>
      <c r="D201" s="365">
        <v>3.9960392051557463</v>
      </c>
      <c r="E201" s="131">
        <v>119</v>
      </c>
      <c r="F201" s="131">
        <v>639</v>
      </c>
      <c r="G201" s="131">
        <v>782</v>
      </c>
      <c r="H201" s="129">
        <v>9285</v>
      </c>
      <c r="I201" s="129">
        <v>17880</v>
      </c>
      <c r="J201" s="131">
        <v>696</v>
      </c>
      <c r="K201" s="131">
        <v>319</v>
      </c>
      <c r="L201" s="131">
        <v>72</v>
      </c>
      <c r="M201" s="129">
        <v>29792</v>
      </c>
      <c r="N201" s="129">
        <v>28213</v>
      </c>
      <c r="O201" s="131">
        <v>656</v>
      </c>
      <c r="P201" s="131">
        <v>598</v>
      </c>
      <c r="Q201" s="131">
        <v>181</v>
      </c>
      <c r="R201" s="131">
        <v>49</v>
      </c>
      <c r="S201" s="131">
        <v>95</v>
      </c>
      <c r="T201" s="129">
        <v>29792</v>
      </c>
      <c r="U201" s="129">
        <v>17196</v>
      </c>
      <c r="V201" s="131">
        <v>14</v>
      </c>
      <c r="W201" s="131">
        <v>24</v>
      </c>
      <c r="X201" s="129">
        <v>12477</v>
      </c>
      <c r="Y201" s="131">
        <v>23</v>
      </c>
      <c r="Z201" s="131">
        <v>58</v>
      </c>
      <c r="AA201" s="129">
        <v>67249.669374328674</v>
      </c>
      <c r="AB201" s="126">
        <v>0.41880370569280345</v>
      </c>
      <c r="AC201" s="126">
        <v>7.7201933404940921E-4</v>
      </c>
      <c r="AD201" s="366">
        <v>0.57847744360902253</v>
      </c>
      <c r="AE201" s="366">
        <v>0.42152255639097747</v>
      </c>
      <c r="AF201" s="129">
        <v>29792</v>
      </c>
      <c r="AG201" s="129">
        <v>15889</v>
      </c>
      <c r="AH201" s="129">
        <v>7417</v>
      </c>
      <c r="AI201" s="131">
        <v>8</v>
      </c>
      <c r="AJ201" s="129">
        <v>4760</v>
      </c>
      <c r="AK201" s="131">
        <v>64</v>
      </c>
      <c r="AL201" s="129">
        <v>1392</v>
      </c>
      <c r="AM201" s="131">
        <v>262</v>
      </c>
      <c r="AN201" s="126">
        <v>0.94233351235230933</v>
      </c>
      <c r="AO201" s="126">
        <v>5.7666487647690667E-2</v>
      </c>
      <c r="AP201" s="129">
        <v>29792</v>
      </c>
      <c r="AQ201" s="129">
        <v>11559</v>
      </c>
      <c r="AR201" s="131">
        <v>103</v>
      </c>
      <c r="AS201" s="129">
        <v>16542</v>
      </c>
      <c r="AT201" s="126">
        <v>0.555249731471536</v>
      </c>
      <c r="AU201" s="129">
        <v>1349</v>
      </c>
      <c r="AV201" s="131">
        <v>239</v>
      </c>
      <c r="AW201" s="126">
        <v>0.39144736842105265</v>
      </c>
      <c r="AX201" s="126">
        <v>4.5280612244897961E-2</v>
      </c>
      <c r="AY201" s="130">
        <v>0.23959452201933407</v>
      </c>
    </row>
    <row r="202" spans="1:51" x14ac:dyDescent="0.3">
      <c r="A202" s="19" t="s">
        <v>415</v>
      </c>
      <c r="B202" s="16" t="s">
        <v>479</v>
      </c>
      <c r="C202" s="124">
        <v>28352</v>
      </c>
      <c r="D202" s="365">
        <v>3.9373589164785554</v>
      </c>
      <c r="E202" s="131">
        <v>95</v>
      </c>
      <c r="F202" s="131">
        <v>897</v>
      </c>
      <c r="G202" s="131">
        <v>756</v>
      </c>
      <c r="H202" s="129">
        <v>11275</v>
      </c>
      <c r="I202" s="129">
        <v>14657</v>
      </c>
      <c r="J202" s="131">
        <v>312</v>
      </c>
      <c r="K202" s="131">
        <v>244</v>
      </c>
      <c r="L202" s="131">
        <v>116</v>
      </c>
      <c r="M202" s="129">
        <v>28352</v>
      </c>
      <c r="N202" s="129">
        <v>26980</v>
      </c>
      <c r="O202" s="131">
        <v>709</v>
      </c>
      <c r="P202" s="131">
        <v>461</v>
      </c>
      <c r="Q202" s="131">
        <v>121</v>
      </c>
      <c r="R202" s="131">
        <v>23</v>
      </c>
      <c r="S202" s="131">
        <v>58</v>
      </c>
      <c r="T202" s="129">
        <v>28352</v>
      </c>
      <c r="U202" s="129">
        <v>16048</v>
      </c>
      <c r="V202" s="131">
        <v>15</v>
      </c>
      <c r="W202" s="131">
        <v>18</v>
      </c>
      <c r="X202" s="129">
        <v>12185</v>
      </c>
      <c r="Y202" s="131">
        <v>25</v>
      </c>
      <c r="Z202" s="131">
        <v>61</v>
      </c>
      <c r="AA202" s="129">
        <v>62087.755502257336</v>
      </c>
      <c r="AB202" s="126">
        <v>0.42977567720090293</v>
      </c>
      <c r="AC202" s="126">
        <v>8.8177200902934537E-4</v>
      </c>
      <c r="AD202" s="366">
        <v>0.56719102708803615</v>
      </c>
      <c r="AE202" s="366">
        <v>0.43280897291196385</v>
      </c>
      <c r="AF202" s="129">
        <v>28352</v>
      </c>
      <c r="AG202" s="129">
        <v>11602</v>
      </c>
      <c r="AH202" s="129">
        <v>9329</v>
      </c>
      <c r="AI202" s="131">
        <v>6</v>
      </c>
      <c r="AJ202" s="129">
        <v>5477</v>
      </c>
      <c r="AK202" s="131">
        <v>57</v>
      </c>
      <c r="AL202" s="129">
        <v>1617</v>
      </c>
      <c r="AM202" s="131">
        <v>264</v>
      </c>
      <c r="AN202" s="126">
        <v>0.93164503386004516</v>
      </c>
      <c r="AO202" s="126">
        <v>6.8354966139954842E-2</v>
      </c>
      <c r="AP202" s="129">
        <v>28352</v>
      </c>
      <c r="AQ202" s="129">
        <v>6519</v>
      </c>
      <c r="AR202" s="131">
        <v>85</v>
      </c>
      <c r="AS202" s="129">
        <v>20154</v>
      </c>
      <c r="AT202" s="126">
        <v>0.71084932279909707</v>
      </c>
      <c r="AU202" s="129">
        <v>1423</v>
      </c>
      <c r="AV202" s="131">
        <v>171</v>
      </c>
      <c r="AW202" s="126">
        <v>0.23292889390519186</v>
      </c>
      <c r="AX202" s="126">
        <v>5.0190462753950338E-2</v>
      </c>
      <c r="AY202" s="130">
        <v>0.25058196952595935</v>
      </c>
    </row>
    <row r="203" spans="1:51" x14ac:dyDescent="0.3">
      <c r="A203" s="19" t="s">
        <v>415</v>
      </c>
      <c r="B203" s="16" t="s">
        <v>481</v>
      </c>
      <c r="C203" s="124">
        <v>37912</v>
      </c>
      <c r="D203" s="365">
        <v>4.5594270943236967</v>
      </c>
      <c r="E203" s="131">
        <v>421</v>
      </c>
      <c r="F203" s="131">
        <v>636</v>
      </c>
      <c r="G203" s="129">
        <v>1278</v>
      </c>
      <c r="H203" s="129">
        <v>18949</v>
      </c>
      <c r="I203" s="129">
        <v>15198</v>
      </c>
      <c r="J203" s="131">
        <v>489</v>
      </c>
      <c r="K203" s="131">
        <v>515</v>
      </c>
      <c r="L203" s="131">
        <v>426</v>
      </c>
      <c r="M203" s="129">
        <v>37912</v>
      </c>
      <c r="N203" s="129">
        <v>26479</v>
      </c>
      <c r="O203" s="129">
        <v>7777</v>
      </c>
      <c r="P203" s="129">
        <v>1359</v>
      </c>
      <c r="Q203" s="129">
        <v>1153</v>
      </c>
      <c r="R203" s="131">
        <v>31</v>
      </c>
      <c r="S203" s="129">
        <v>1113</v>
      </c>
      <c r="T203" s="129">
        <v>37912</v>
      </c>
      <c r="U203" s="129">
        <v>12177</v>
      </c>
      <c r="V203" s="131">
        <v>57</v>
      </c>
      <c r="W203" s="131">
        <v>49</v>
      </c>
      <c r="X203" s="129">
        <v>25314</v>
      </c>
      <c r="Y203" s="131">
        <v>224</v>
      </c>
      <c r="Z203" s="131">
        <v>91</v>
      </c>
      <c r="AA203" s="129">
        <v>54975.230586621656</v>
      </c>
      <c r="AB203" s="126">
        <v>0.66770415699514662</v>
      </c>
      <c r="AC203" s="126">
        <v>5.9084194977843431E-3</v>
      </c>
      <c r="AD203" s="366">
        <v>0.32398712808609409</v>
      </c>
      <c r="AE203" s="366">
        <v>0.67601287191390591</v>
      </c>
      <c r="AF203" s="129">
        <v>37912</v>
      </c>
      <c r="AG203" s="129">
        <v>8493</v>
      </c>
      <c r="AH203" s="129">
        <v>14095</v>
      </c>
      <c r="AI203" s="131">
        <v>23</v>
      </c>
      <c r="AJ203" s="129">
        <v>11688</v>
      </c>
      <c r="AK203" s="131">
        <v>933</v>
      </c>
      <c r="AL203" s="129">
        <v>2139</v>
      </c>
      <c r="AM203" s="131">
        <v>541</v>
      </c>
      <c r="AN203" s="126">
        <v>0.9047003587254695</v>
      </c>
      <c r="AO203" s="126">
        <v>9.52996412745305E-2</v>
      </c>
      <c r="AP203" s="129">
        <v>37912</v>
      </c>
      <c r="AQ203" s="129">
        <v>12339</v>
      </c>
      <c r="AR203" s="131">
        <v>150</v>
      </c>
      <c r="AS203" s="129">
        <v>23150</v>
      </c>
      <c r="AT203" s="126">
        <v>0.61062460434690868</v>
      </c>
      <c r="AU203" s="129">
        <v>1880</v>
      </c>
      <c r="AV203" s="131">
        <v>393</v>
      </c>
      <c r="AW203" s="126">
        <v>0.32942076387423508</v>
      </c>
      <c r="AX203" s="126">
        <v>4.9588520784975734E-2</v>
      </c>
      <c r="AY203" s="130">
        <v>0.38565625659421821</v>
      </c>
    </row>
    <row r="204" spans="1:51" x14ac:dyDescent="0.3">
      <c r="A204" s="19" t="s">
        <v>415</v>
      </c>
      <c r="B204" s="16" t="s">
        <v>483</v>
      </c>
      <c r="C204" s="124">
        <v>7729</v>
      </c>
      <c r="D204" s="365">
        <v>4.3994048389183593</v>
      </c>
      <c r="E204" s="131">
        <v>22</v>
      </c>
      <c r="F204" s="131">
        <v>43</v>
      </c>
      <c r="G204" s="131">
        <v>186</v>
      </c>
      <c r="H204" s="129">
        <v>5153</v>
      </c>
      <c r="I204" s="129">
        <v>2246</v>
      </c>
      <c r="J204" s="131">
        <v>32</v>
      </c>
      <c r="K204" s="131">
        <v>28</v>
      </c>
      <c r="L204" s="131">
        <v>19</v>
      </c>
      <c r="M204" s="129">
        <v>7729</v>
      </c>
      <c r="N204" s="129">
        <v>6106</v>
      </c>
      <c r="O204" s="129">
        <v>1245</v>
      </c>
      <c r="P204" s="131">
        <v>233</v>
      </c>
      <c r="Q204" s="131">
        <v>74</v>
      </c>
      <c r="R204" s="131">
        <v>33</v>
      </c>
      <c r="S204" s="131">
        <v>38</v>
      </c>
      <c r="T204" s="129">
        <v>7729</v>
      </c>
      <c r="U204" s="129">
        <v>1467</v>
      </c>
      <c r="V204" s="131">
        <v>6</v>
      </c>
      <c r="W204" s="131">
        <v>19</v>
      </c>
      <c r="X204" s="129">
        <v>6205</v>
      </c>
      <c r="Y204" s="131">
        <v>19</v>
      </c>
      <c r="Z204" s="131">
        <v>13</v>
      </c>
      <c r="AA204" s="129">
        <v>6337.0064691421921</v>
      </c>
      <c r="AB204" s="126">
        <v>0.80282054599560093</v>
      </c>
      <c r="AC204" s="126">
        <v>2.4582740328632424E-3</v>
      </c>
      <c r="AD204" s="366">
        <v>0.19303920300168198</v>
      </c>
      <c r="AE204" s="366">
        <v>0.80696079699831802</v>
      </c>
      <c r="AF204" s="129">
        <v>7729</v>
      </c>
      <c r="AG204" s="129">
        <v>1488</v>
      </c>
      <c r="AH204" s="129">
        <v>3349</v>
      </c>
      <c r="AI204" s="131">
        <v>4</v>
      </c>
      <c r="AJ204" s="129">
        <v>1999</v>
      </c>
      <c r="AK204" s="131">
        <v>483</v>
      </c>
      <c r="AL204" s="131">
        <v>224</v>
      </c>
      <c r="AM204" s="131">
        <v>182</v>
      </c>
      <c r="AN204" s="126">
        <v>0.88497865183076729</v>
      </c>
      <c r="AO204" s="126">
        <v>0.11502134816923271</v>
      </c>
      <c r="AP204" s="129">
        <v>7729</v>
      </c>
      <c r="AQ204" s="129">
        <v>1818</v>
      </c>
      <c r="AR204" s="131">
        <v>18</v>
      </c>
      <c r="AS204" s="129">
        <v>5609</v>
      </c>
      <c r="AT204" s="126">
        <v>2.3288911890283347E-3</v>
      </c>
      <c r="AU204" s="131">
        <v>224</v>
      </c>
      <c r="AV204" s="131">
        <v>60</v>
      </c>
      <c r="AW204" s="126">
        <v>0.23754690128089015</v>
      </c>
      <c r="AX204" s="126">
        <v>2.898175701901928E-2</v>
      </c>
      <c r="AY204" s="130">
        <v>0.46099107258377536</v>
      </c>
    </row>
    <row r="205" spans="1:51" x14ac:dyDescent="0.3">
      <c r="A205" s="19" t="s">
        <v>415</v>
      </c>
      <c r="B205" s="16" t="s">
        <v>485</v>
      </c>
      <c r="C205" s="132">
        <v>351</v>
      </c>
      <c r="D205" s="365">
        <v>5.5270655270655267</v>
      </c>
      <c r="E205" s="131">
        <v>49</v>
      </c>
      <c r="F205" s="131">
        <v>14</v>
      </c>
      <c r="G205" s="131">
        <v>9</v>
      </c>
      <c r="H205" s="131">
        <v>167</v>
      </c>
      <c r="I205" s="131">
        <v>5</v>
      </c>
      <c r="J205" s="131">
        <v>95</v>
      </c>
      <c r="K205" s="131">
        <v>2</v>
      </c>
      <c r="L205" s="131">
        <v>10</v>
      </c>
      <c r="M205" s="131">
        <v>351</v>
      </c>
      <c r="N205" s="131">
        <v>132</v>
      </c>
      <c r="O205" s="131">
        <v>14</v>
      </c>
      <c r="P205" s="131">
        <v>20</v>
      </c>
      <c r="Q205" s="131">
        <v>182</v>
      </c>
      <c r="R205" s="131">
        <v>2</v>
      </c>
      <c r="S205" s="131">
        <v>1</v>
      </c>
      <c r="T205" s="131">
        <v>351</v>
      </c>
      <c r="U205" s="131">
        <v>31</v>
      </c>
      <c r="V205" s="131">
        <v>1</v>
      </c>
      <c r="W205" s="131">
        <v>0</v>
      </c>
      <c r="X205" s="131">
        <v>245</v>
      </c>
      <c r="Y205" s="131" t="s">
        <v>896</v>
      </c>
      <c r="Z205" s="131">
        <v>74</v>
      </c>
      <c r="AA205" s="129">
        <v>106.84900284900284</v>
      </c>
      <c r="AB205" s="126">
        <v>0.69800569800569801</v>
      </c>
      <c r="AC205" s="126" t="e">
        <v>#VALUE!</v>
      </c>
      <c r="AD205" s="366">
        <v>9.1168091168091173E-2</v>
      </c>
      <c r="AE205" s="366">
        <v>0.90883190883190879</v>
      </c>
      <c r="AF205" s="131">
        <v>351</v>
      </c>
      <c r="AG205" s="131">
        <v>7</v>
      </c>
      <c r="AH205" s="131">
        <v>27</v>
      </c>
      <c r="AI205" s="131">
        <v>0</v>
      </c>
      <c r="AJ205" s="131">
        <v>78</v>
      </c>
      <c r="AK205" s="131">
        <v>88</v>
      </c>
      <c r="AL205" s="131">
        <v>72</v>
      </c>
      <c r="AM205" s="131">
        <v>79</v>
      </c>
      <c r="AN205" s="126">
        <v>0.31908831908831908</v>
      </c>
      <c r="AO205" s="126">
        <v>0.68091168091168086</v>
      </c>
      <c r="AP205" s="131">
        <v>351</v>
      </c>
      <c r="AQ205" s="131">
        <v>73</v>
      </c>
      <c r="AR205" s="131">
        <v>2</v>
      </c>
      <c r="AS205" s="131">
        <v>183</v>
      </c>
      <c r="AT205" s="126">
        <v>0.5213675213675214</v>
      </c>
      <c r="AU205" s="131">
        <v>86</v>
      </c>
      <c r="AV205" s="131">
        <v>7</v>
      </c>
      <c r="AW205" s="126">
        <v>0.21367521367521367</v>
      </c>
      <c r="AX205" s="126">
        <v>0.24501424501424501</v>
      </c>
      <c r="AY205" s="130">
        <v>0.79487179487179482</v>
      </c>
    </row>
    <row r="206" spans="1:51" x14ac:dyDescent="0.3">
      <c r="A206" s="19" t="s">
        <v>415</v>
      </c>
      <c r="B206" s="16" t="s">
        <v>489</v>
      </c>
      <c r="C206" s="124">
        <v>6120</v>
      </c>
      <c r="D206" s="365">
        <v>4.8779411764705882</v>
      </c>
      <c r="E206" s="129">
        <v>5913</v>
      </c>
      <c r="F206" s="131">
        <v>175</v>
      </c>
      <c r="G206" s="131">
        <v>13</v>
      </c>
      <c r="H206" s="131">
        <v>8</v>
      </c>
      <c r="I206" s="131" t="s">
        <v>896</v>
      </c>
      <c r="J206" s="131">
        <v>2</v>
      </c>
      <c r="K206" s="131" t="s">
        <v>896</v>
      </c>
      <c r="L206" s="131">
        <v>9</v>
      </c>
      <c r="M206" s="129">
        <v>6120</v>
      </c>
      <c r="N206" s="129">
        <v>4207</v>
      </c>
      <c r="O206" s="129">
        <v>1321</v>
      </c>
      <c r="P206" s="131">
        <v>151</v>
      </c>
      <c r="Q206" s="131">
        <v>354</v>
      </c>
      <c r="R206" s="131">
        <v>32</v>
      </c>
      <c r="S206" s="131">
        <v>55</v>
      </c>
      <c r="T206" s="129">
        <v>6120</v>
      </c>
      <c r="U206" s="131">
        <v>0</v>
      </c>
      <c r="V206" s="131">
        <v>1</v>
      </c>
      <c r="W206" s="131">
        <v>19</v>
      </c>
      <c r="X206" s="129">
        <v>5049</v>
      </c>
      <c r="Y206" s="129">
        <v>1045</v>
      </c>
      <c r="Z206" s="131">
        <v>6</v>
      </c>
      <c r="AA206" s="129">
        <v>4.208169934640523</v>
      </c>
      <c r="AB206" s="126">
        <v>0.82499999999999996</v>
      </c>
      <c r="AC206" s="126">
        <v>0.17075163398692811</v>
      </c>
      <c r="AD206" s="366">
        <v>3.2679738562091504E-3</v>
      </c>
      <c r="AE206" s="366">
        <v>0.99673202614379086</v>
      </c>
      <c r="AF206" s="129">
        <v>6120</v>
      </c>
      <c r="AG206" s="131">
        <v>0</v>
      </c>
      <c r="AH206" s="131">
        <v>2</v>
      </c>
      <c r="AI206" s="131">
        <v>0</v>
      </c>
      <c r="AJ206" s="131">
        <v>84</v>
      </c>
      <c r="AK206" s="131">
        <v>33</v>
      </c>
      <c r="AL206" s="129">
        <v>5997</v>
      </c>
      <c r="AM206" s="131">
        <v>4</v>
      </c>
      <c r="AN206" s="126">
        <v>1.4052287581699347E-2</v>
      </c>
      <c r="AO206" s="126">
        <v>0.9859477124183007</v>
      </c>
      <c r="AP206" s="129">
        <v>6120</v>
      </c>
      <c r="AQ206" s="131">
        <v>0</v>
      </c>
      <c r="AR206" s="131">
        <v>7</v>
      </c>
      <c r="AS206" s="131">
        <v>385</v>
      </c>
      <c r="AT206" s="126">
        <v>6.2908496732026142E-2</v>
      </c>
      <c r="AU206" s="129">
        <v>5682</v>
      </c>
      <c r="AV206" s="131">
        <v>46</v>
      </c>
      <c r="AW206" s="126">
        <v>1.1437908496732027E-3</v>
      </c>
      <c r="AX206" s="126">
        <v>0.92843137254901964</v>
      </c>
      <c r="AY206" s="130">
        <v>0.99133986928104578</v>
      </c>
    </row>
    <row r="207" spans="1:51" x14ac:dyDescent="0.3">
      <c r="A207" s="19" t="s">
        <v>415</v>
      </c>
      <c r="B207" s="16" t="s">
        <v>491</v>
      </c>
      <c r="C207" s="124">
        <v>6563</v>
      </c>
      <c r="D207" s="365">
        <v>5.0793844278531157</v>
      </c>
      <c r="E207" s="129">
        <v>5847</v>
      </c>
      <c r="F207" s="131">
        <v>468</v>
      </c>
      <c r="G207" s="131">
        <v>229</v>
      </c>
      <c r="H207" s="131">
        <v>10</v>
      </c>
      <c r="I207" s="131" t="s">
        <v>896</v>
      </c>
      <c r="J207" s="131">
        <v>1</v>
      </c>
      <c r="K207" s="131">
        <v>1</v>
      </c>
      <c r="L207" s="131">
        <v>7</v>
      </c>
      <c r="M207" s="129">
        <v>6563</v>
      </c>
      <c r="N207" s="129">
        <v>4937</v>
      </c>
      <c r="O207" s="129">
        <v>1215</v>
      </c>
      <c r="P207" s="131">
        <v>246</v>
      </c>
      <c r="Q207" s="131">
        <v>82</v>
      </c>
      <c r="R207" s="131">
        <v>32</v>
      </c>
      <c r="S207" s="131">
        <v>51</v>
      </c>
      <c r="T207" s="129">
        <v>6563</v>
      </c>
      <c r="U207" s="131">
        <v>2</v>
      </c>
      <c r="V207" s="131">
        <v>0</v>
      </c>
      <c r="W207" s="131">
        <v>8</v>
      </c>
      <c r="X207" s="129">
        <v>5419</v>
      </c>
      <c r="Y207" s="129">
        <v>1132</v>
      </c>
      <c r="Z207" s="131">
        <v>2</v>
      </c>
      <c r="AA207" s="129">
        <v>9.5468535730610995</v>
      </c>
      <c r="AB207" s="126">
        <v>0.82568947127837877</v>
      </c>
      <c r="AC207" s="126">
        <v>0.17248209660216365</v>
      </c>
      <c r="AD207" s="366">
        <v>1.5236934328813044E-3</v>
      </c>
      <c r="AE207" s="366">
        <v>0.99847630656711872</v>
      </c>
      <c r="AF207" s="129">
        <v>6563</v>
      </c>
      <c r="AG207" s="131">
        <v>0</v>
      </c>
      <c r="AH207" s="131">
        <v>1</v>
      </c>
      <c r="AI207" s="131">
        <v>0</v>
      </c>
      <c r="AJ207" s="131">
        <v>85</v>
      </c>
      <c r="AK207" s="131">
        <v>14</v>
      </c>
      <c r="AL207" s="129">
        <v>6460</v>
      </c>
      <c r="AM207" s="131">
        <v>3</v>
      </c>
      <c r="AN207" s="126">
        <v>1.3103763522779217E-2</v>
      </c>
      <c r="AO207" s="126">
        <v>0.9868962364772208</v>
      </c>
      <c r="AP207" s="129">
        <v>6563</v>
      </c>
      <c r="AQ207" s="131">
        <v>0</v>
      </c>
      <c r="AR207" s="131">
        <v>1</v>
      </c>
      <c r="AS207" s="131">
        <v>311</v>
      </c>
      <c r="AT207" s="126">
        <v>4.738686576260856E-2</v>
      </c>
      <c r="AU207" s="129">
        <v>6217</v>
      </c>
      <c r="AV207" s="131">
        <v>34</v>
      </c>
      <c r="AW207" s="126">
        <v>1.5236934328813042E-4</v>
      </c>
      <c r="AX207" s="126">
        <v>0.94728020722230688</v>
      </c>
      <c r="AY207" s="130">
        <v>0.99268627152216982</v>
      </c>
    </row>
    <row r="208" spans="1:51" x14ac:dyDescent="0.3">
      <c r="A208" s="19" t="s">
        <v>415</v>
      </c>
      <c r="B208" s="16" t="s">
        <v>493</v>
      </c>
      <c r="C208" s="124">
        <v>8599</v>
      </c>
      <c r="D208" s="365">
        <v>5.4843586463542273</v>
      </c>
      <c r="E208" s="129">
        <v>7699</v>
      </c>
      <c r="F208" s="131">
        <v>396</v>
      </c>
      <c r="G208" s="131">
        <v>188</v>
      </c>
      <c r="H208" s="131">
        <v>247</v>
      </c>
      <c r="I208" s="131">
        <v>33</v>
      </c>
      <c r="J208" s="131">
        <v>16</v>
      </c>
      <c r="K208" s="131">
        <v>6</v>
      </c>
      <c r="L208" s="131">
        <v>14</v>
      </c>
      <c r="M208" s="129">
        <v>8599</v>
      </c>
      <c r="N208" s="129">
        <v>5394</v>
      </c>
      <c r="O208" s="129">
        <v>1912</v>
      </c>
      <c r="P208" s="131">
        <v>343</v>
      </c>
      <c r="Q208" s="131">
        <v>750</v>
      </c>
      <c r="R208" s="131">
        <v>84</v>
      </c>
      <c r="S208" s="131">
        <v>116</v>
      </c>
      <c r="T208" s="129">
        <v>8599</v>
      </c>
      <c r="U208" s="131">
        <v>34</v>
      </c>
      <c r="V208" s="131">
        <v>0</v>
      </c>
      <c r="W208" s="131">
        <v>19</v>
      </c>
      <c r="X208" s="129">
        <v>5830</v>
      </c>
      <c r="Y208" s="129">
        <v>2681</v>
      </c>
      <c r="Z208" s="131">
        <v>35</v>
      </c>
      <c r="AA208" s="129">
        <v>143.53622514245842</v>
      </c>
      <c r="AB208" s="126">
        <v>0.67798581230375621</v>
      </c>
      <c r="AC208" s="126">
        <v>0.31178043958599838</v>
      </c>
      <c r="AD208" s="366">
        <v>6.163507384579602E-3</v>
      </c>
      <c r="AE208" s="366">
        <v>0.9938364926154204</v>
      </c>
      <c r="AF208" s="129">
        <v>8599</v>
      </c>
      <c r="AG208" s="131">
        <v>2</v>
      </c>
      <c r="AH208" s="131">
        <v>29</v>
      </c>
      <c r="AI208" s="131">
        <v>1</v>
      </c>
      <c r="AJ208" s="131">
        <v>224</v>
      </c>
      <c r="AK208" s="131">
        <v>69</v>
      </c>
      <c r="AL208" s="129">
        <v>8240</v>
      </c>
      <c r="AM208" s="131">
        <v>34</v>
      </c>
      <c r="AN208" s="126">
        <v>2.9770903593441096E-2</v>
      </c>
      <c r="AO208" s="126">
        <v>0.97022909640655886</v>
      </c>
      <c r="AP208" s="129">
        <v>8599</v>
      </c>
      <c r="AQ208" s="131">
        <v>26</v>
      </c>
      <c r="AR208" s="131">
        <v>3</v>
      </c>
      <c r="AS208" s="131">
        <v>687</v>
      </c>
      <c r="AT208" s="126">
        <v>7.9893010815211066E-2</v>
      </c>
      <c r="AU208" s="129">
        <v>7799</v>
      </c>
      <c r="AV208" s="131">
        <v>84</v>
      </c>
      <c r="AW208" s="126">
        <v>3.3724851726944995E-3</v>
      </c>
      <c r="AX208" s="126">
        <v>0.90696592627049655</v>
      </c>
      <c r="AY208" s="130">
        <v>0.98203279451098968</v>
      </c>
    </row>
    <row r="209" spans="1:51" x14ac:dyDescent="0.3">
      <c r="A209" s="19" t="s">
        <v>415</v>
      </c>
      <c r="B209" s="16" t="s">
        <v>495</v>
      </c>
      <c r="C209" s="124">
        <v>4473</v>
      </c>
      <c r="D209" s="365">
        <v>5.6018332215515318</v>
      </c>
      <c r="E209" s="129">
        <v>3976</v>
      </c>
      <c r="F209" s="131">
        <v>364</v>
      </c>
      <c r="G209" s="131">
        <v>79</v>
      </c>
      <c r="H209" s="131">
        <v>54</v>
      </c>
      <c r="I209" s="131" t="s">
        <v>896</v>
      </c>
      <c r="J209" s="131" t="s">
        <v>896</v>
      </c>
      <c r="K209" s="131" t="s">
        <v>896</v>
      </c>
      <c r="L209" s="131" t="s">
        <v>896</v>
      </c>
      <c r="M209" s="129">
        <v>4473</v>
      </c>
      <c r="N209" s="129">
        <v>3192</v>
      </c>
      <c r="O209" s="131">
        <v>834</v>
      </c>
      <c r="P209" s="131">
        <v>170</v>
      </c>
      <c r="Q209" s="131">
        <v>244</v>
      </c>
      <c r="R209" s="131">
        <v>20</v>
      </c>
      <c r="S209" s="131">
        <v>13</v>
      </c>
      <c r="T209" s="129">
        <v>4473</v>
      </c>
      <c r="U209" s="131">
        <v>2</v>
      </c>
      <c r="V209" s="131">
        <v>0</v>
      </c>
      <c r="W209" s="131">
        <v>24</v>
      </c>
      <c r="X209" s="129">
        <v>3244</v>
      </c>
      <c r="Y209" s="129">
        <v>1199</v>
      </c>
      <c r="Z209" s="131">
        <v>4</v>
      </c>
      <c r="AA209" s="129">
        <v>8.1202772188687682</v>
      </c>
      <c r="AB209" s="126">
        <v>0.72524033087413364</v>
      </c>
      <c r="AC209" s="126">
        <v>0.26805276101050751</v>
      </c>
      <c r="AD209" s="366">
        <v>5.8126536999776436E-3</v>
      </c>
      <c r="AE209" s="366">
        <v>0.99418734630002237</v>
      </c>
      <c r="AF209" s="129">
        <v>4473</v>
      </c>
      <c r="AG209" s="131">
        <v>1</v>
      </c>
      <c r="AH209" s="131">
        <v>0</v>
      </c>
      <c r="AI209" s="131">
        <v>0</v>
      </c>
      <c r="AJ209" s="131">
        <v>86</v>
      </c>
      <c r="AK209" s="131">
        <v>30</v>
      </c>
      <c r="AL209" s="129">
        <v>4340</v>
      </c>
      <c r="AM209" s="131">
        <v>16</v>
      </c>
      <c r="AN209" s="126">
        <v>1.9450033534540577E-2</v>
      </c>
      <c r="AO209" s="126">
        <v>0.98054996646545944</v>
      </c>
      <c r="AP209" s="129">
        <v>4473</v>
      </c>
      <c r="AQ209" s="131">
        <v>0</v>
      </c>
      <c r="AR209" s="131">
        <v>0</v>
      </c>
      <c r="AS209" s="131">
        <v>477</v>
      </c>
      <c r="AT209" s="126">
        <v>0.10663983903420524</v>
      </c>
      <c r="AU209" s="129">
        <v>3958</v>
      </c>
      <c r="AV209" s="131">
        <v>38</v>
      </c>
      <c r="AW209" s="126">
        <v>0</v>
      </c>
      <c r="AX209" s="126">
        <v>0.88486474401967363</v>
      </c>
      <c r="AY209" s="130">
        <v>0.98736865638274085</v>
      </c>
    </row>
    <row r="210" spans="1:51" x14ac:dyDescent="0.3">
      <c r="A210" s="19" t="s">
        <v>415</v>
      </c>
      <c r="B210" s="16" t="s">
        <v>497</v>
      </c>
      <c r="C210" s="124">
        <v>10943</v>
      </c>
      <c r="D210" s="365">
        <v>5.0700904687928352</v>
      </c>
      <c r="E210" s="129">
        <v>7556</v>
      </c>
      <c r="F210" s="131">
        <v>531</v>
      </c>
      <c r="G210" s="131">
        <v>652</v>
      </c>
      <c r="H210" s="129">
        <v>1770</v>
      </c>
      <c r="I210" s="131">
        <v>366</v>
      </c>
      <c r="J210" s="131">
        <v>12</v>
      </c>
      <c r="K210" s="131">
        <v>11</v>
      </c>
      <c r="L210" s="131">
        <v>45</v>
      </c>
      <c r="M210" s="129">
        <v>10943</v>
      </c>
      <c r="N210" s="129">
        <v>5766</v>
      </c>
      <c r="O210" s="129">
        <v>2330</v>
      </c>
      <c r="P210" s="131">
        <v>432</v>
      </c>
      <c r="Q210" s="129">
        <v>1893</v>
      </c>
      <c r="R210" s="131">
        <v>145</v>
      </c>
      <c r="S210" s="131">
        <v>377</v>
      </c>
      <c r="T210" s="129">
        <v>10943</v>
      </c>
      <c r="U210" s="131">
        <v>220</v>
      </c>
      <c r="V210" s="131">
        <v>3</v>
      </c>
      <c r="W210" s="131">
        <v>34</v>
      </c>
      <c r="X210" s="129">
        <v>7563</v>
      </c>
      <c r="Y210" s="129">
        <v>3075</v>
      </c>
      <c r="Z210" s="131">
        <v>48</v>
      </c>
      <c r="AA210" s="129">
        <v>990.63108836699269</v>
      </c>
      <c r="AB210" s="126">
        <v>0.69112674769258886</v>
      </c>
      <c r="AC210" s="126">
        <v>0.28100155350452344</v>
      </c>
      <c r="AD210" s="366">
        <v>2.348533308964635E-2</v>
      </c>
      <c r="AE210" s="366">
        <v>0.9765146669103536</v>
      </c>
      <c r="AF210" s="129">
        <v>10943</v>
      </c>
      <c r="AG210" s="131">
        <v>42</v>
      </c>
      <c r="AH210" s="131">
        <v>496</v>
      </c>
      <c r="AI210" s="131">
        <v>3</v>
      </c>
      <c r="AJ210" s="129">
        <v>1444</v>
      </c>
      <c r="AK210" s="131">
        <v>191</v>
      </c>
      <c r="AL210" s="129">
        <v>8726</v>
      </c>
      <c r="AM210" s="131">
        <v>41</v>
      </c>
      <c r="AN210" s="126">
        <v>0.18139449876633465</v>
      </c>
      <c r="AO210" s="126">
        <v>0.81860550123366538</v>
      </c>
      <c r="AP210" s="129">
        <v>10943</v>
      </c>
      <c r="AQ210" s="131">
        <v>275</v>
      </c>
      <c r="AR210" s="131">
        <v>25</v>
      </c>
      <c r="AS210" s="129">
        <v>2108</v>
      </c>
      <c r="AT210" s="126">
        <v>0.19263456090651557</v>
      </c>
      <c r="AU210" s="129">
        <v>8463</v>
      </c>
      <c r="AV210" s="131">
        <v>72</v>
      </c>
      <c r="AW210" s="126">
        <v>2.7414785707758384E-2</v>
      </c>
      <c r="AX210" s="126">
        <v>0.77337110481586402</v>
      </c>
      <c r="AY210" s="130">
        <v>0.89756008407200949</v>
      </c>
    </row>
    <row r="211" spans="1:51" x14ac:dyDescent="0.3">
      <c r="A211" s="19" t="s">
        <v>415</v>
      </c>
      <c r="B211" s="16" t="s">
        <v>499</v>
      </c>
      <c r="C211" s="124">
        <v>23062</v>
      </c>
      <c r="D211" s="365">
        <v>4.8354002254791428</v>
      </c>
      <c r="E211" s="129">
        <v>8522</v>
      </c>
      <c r="F211" s="129">
        <v>1514</v>
      </c>
      <c r="G211" s="129">
        <v>1687</v>
      </c>
      <c r="H211" s="129">
        <v>7761</v>
      </c>
      <c r="I211" s="129">
        <v>3064</v>
      </c>
      <c r="J211" s="131">
        <v>60</v>
      </c>
      <c r="K211" s="131">
        <v>31</v>
      </c>
      <c r="L211" s="131">
        <v>423</v>
      </c>
      <c r="M211" s="129">
        <v>23062</v>
      </c>
      <c r="N211" s="129">
        <v>15565</v>
      </c>
      <c r="O211" s="129">
        <v>5693</v>
      </c>
      <c r="P211" s="131">
        <v>920</v>
      </c>
      <c r="Q211" s="131">
        <v>710</v>
      </c>
      <c r="R211" s="131">
        <v>47</v>
      </c>
      <c r="S211" s="131">
        <v>127</v>
      </c>
      <c r="T211" s="129">
        <v>23062</v>
      </c>
      <c r="U211" s="129">
        <v>2118</v>
      </c>
      <c r="V211" s="131">
        <v>2</v>
      </c>
      <c r="W211" s="131">
        <v>42</v>
      </c>
      <c r="X211" s="129">
        <v>19082</v>
      </c>
      <c r="Y211" s="129">
        <v>1793</v>
      </c>
      <c r="Z211" s="131">
        <v>25</v>
      </c>
      <c r="AA211" s="129">
        <v>9808.7000260168243</v>
      </c>
      <c r="AB211" s="126">
        <v>0.82742173272049258</v>
      </c>
      <c r="AC211" s="126">
        <v>7.7746943023154977E-2</v>
      </c>
      <c r="AD211" s="366">
        <v>9.374728991414448E-2</v>
      </c>
      <c r="AE211" s="366">
        <v>0.90625271008585551</v>
      </c>
      <c r="AF211" s="129">
        <v>23062</v>
      </c>
      <c r="AG211" s="129">
        <v>4626</v>
      </c>
      <c r="AH211" s="129">
        <v>1218</v>
      </c>
      <c r="AI211" s="131">
        <v>3</v>
      </c>
      <c r="AJ211" s="129">
        <v>4795</v>
      </c>
      <c r="AK211" s="131">
        <v>563</v>
      </c>
      <c r="AL211" s="129">
        <v>11627</v>
      </c>
      <c r="AM211" s="131">
        <v>230</v>
      </c>
      <c r="AN211" s="126">
        <v>0.46145173879108492</v>
      </c>
      <c r="AO211" s="126">
        <v>0.53854826120891508</v>
      </c>
      <c r="AP211" s="129">
        <v>23062</v>
      </c>
      <c r="AQ211" s="129">
        <v>2392</v>
      </c>
      <c r="AR211" s="131">
        <v>45</v>
      </c>
      <c r="AS211" s="129">
        <v>9635</v>
      </c>
      <c r="AT211" s="126">
        <v>0.41778683548694823</v>
      </c>
      <c r="AU211" s="129">
        <v>10687</v>
      </c>
      <c r="AV211" s="131">
        <v>303</v>
      </c>
      <c r="AW211" s="126">
        <v>0.10567166767843206</v>
      </c>
      <c r="AX211" s="126">
        <v>0.46340300060705925</v>
      </c>
      <c r="AY211" s="130">
        <v>0.72240048564738535</v>
      </c>
    </row>
    <row r="212" spans="1:51" x14ac:dyDescent="0.3">
      <c r="A212" s="19" t="s">
        <v>415</v>
      </c>
      <c r="B212" s="16" t="s">
        <v>501</v>
      </c>
      <c r="C212" s="124">
        <v>20635</v>
      </c>
      <c r="D212" s="365">
        <v>4.8276714320329539</v>
      </c>
      <c r="E212" s="129">
        <v>15372</v>
      </c>
      <c r="F212" s="131">
        <v>964</v>
      </c>
      <c r="G212" s="129">
        <v>1585</v>
      </c>
      <c r="H212" s="129">
        <v>2607</v>
      </c>
      <c r="I212" s="131">
        <v>22</v>
      </c>
      <c r="J212" s="131">
        <v>39</v>
      </c>
      <c r="K212" s="131">
        <v>10</v>
      </c>
      <c r="L212" s="131">
        <v>36</v>
      </c>
      <c r="M212" s="129">
        <v>20635</v>
      </c>
      <c r="N212" s="129">
        <v>13004</v>
      </c>
      <c r="O212" s="129">
        <v>5659</v>
      </c>
      <c r="P212" s="131">
        <v>935</v>
      </c>
      <c r="Q212" s="131">
        <v>842</v>
      </c>
      <c r="R212" s="131">
        <v>71</v>
      </c>
      <c r="S212" s="131">
        <v>124</v>
      </c>
      <c r="T212" s="129">
        <v>20635</v>
      </c>
      <c r="U212" s="131">
        <v>57</v>
      </c>
      <c r="V212" s="131">
        <v>2</v>
      </c>
      <c r="W212" s="131">
        <v>50</v>
      </c>
      <c r="X212" s="129">
        <v>17601</v>
      </c>
      <c r="Y212" s="129">
        <v>2907</v>
      </c>
      <c r="Z212" s="131">
        <v>18</v>
      </c>
      <c r="AA212" s="129">
        <v>249.40402229222195</v>
      </c>
      <c r="AB212" s="126">
        <v>0.852968257814393</v>
      </c>
      <c r="AC212" s="126">
        <v>0.14087715047249819</v>
      </c>
      <c r="AD212" s="366">
        <v>5.282287375817785E-3</v>
      </c>
      <c r="AE212" s="366">
        <v>0.99471771262418218</v>
      </c>
      <c r="AF212" s="129">
        <v>20635</v>
      </c>
      <c r="AG212" s="131">
        <v>12</v>
      </c>
      <c r="AH212" s="131">
        <v>94</v>
      </c>
      <c r="AI212" s="131">
        <v>1</v>
      </c>
      <c r="AJ212" s="129">
        <v>2623</v>
      </c>
      <c r="AK212" s="131">
        <v>184</v>
      </c>
      <c r="AL212" s="129">
        <v>17675</v>
      </c>
      <c r="AM212" s="131">
        <v>46</v>
      </c>
      <c r="AN212" s="126">
        <v>0.13229949115580325</v>
      </c>
      <c r="AO212" s="126">
        <v>0.86770050884419669</v>
      </c>
      <c r="AP212" s="129">
        <v>20635</v>
      </c>
      <c r="AQ212" s="131">
        <v>36</v>
      </c>
      <c r="AR212" s="131">
        <v>26</v>
      </c>
      <c r="AS212" s="129">
        <v>4955</v>
      </c>
      <c r="AT212" s="126">
        <v>0.24012599951538649</v>
      </c>
      <c r="AU212" s="129">
        <v>15459</v>
      </c>
      <c r="AV212" s="131">
        <v>159</v>
      </c>
      <c r="AW212" s="126">
        <v>3.0046038284468135E-3</v>
      </c>
      <c r="AX212" s="126">
        <v>0.74916404167676276</v>
      </c>
      <c r="AY212" s="130">
        <v>0.93120911073418944</v>
      </c>
    </row>
    <row r="213" spans="1:51" x14ac:dyDescent="0.3">
      <c r="A213" s="19" t="s">
        <v>415</v>
      </c>
      <c r="B213" s="16" t="s">
        <v>503</v>
      </c>
      <c r="C213" s="124">
        <v>32837</v>
      </c>
      <c r="D213" s="365">
        <v>4.8819015135365591</v>
      </c>
      <c r="E213" s="129">
        <v>17803</v>
      </c>
      <c r="F213" s="129">
        <v>2665</v>
      </c>
      <c r="G213" s="129">
        <v>3494</v>
      </c>
      <c r="H213" s="129">
        <v>7969</v>
      </c>
      <c r="I213" s="131">
        <v>538</v>
      </c>
      <c r="J213" s="131">
        <v>52</v>
      </c>
      <c r="K213" s="131">
        <v>41</v>
      </c>
      <c r="L213" s="131">
        <v>275</v>
      </c>
      <c r="M213" s="129">
        <v>32837</v>
      </c>
      <c r="N213" s="129">
        <v>17597</v>
      </c>
      <c r="O213" s="129">
        <v>9881</v>
      </c>
      <c r="P213" s="129">
        <v>1132</v>
      </c>
      <c r="Q213" s="129">
        <v>3378</v>
      </c>
      <c r="R213" s="131">
        <v>533</v>
      </c>
      <c r="S213" s="131">
        <v>316</v>
      </c>
      <c r="T213" s="129">
        <v>32837</v>
      </c>
      <c r="U213" s="131">
        <v>462</v>
      </c>
      <c r="V213" s="131">
        <v>22</v>
      </c>
      <c r="W213" s="131">
        <v>156</v>
      </c>
      <c r="X213" s="129">
        <v>23272</v>
      </c>
      <c r="Y213" s="129">
        <v>8754</v>
      </c>
      <c r="Z213" s="131">
        <v>171</v>
      </c>
      <c r="AA213" s="129">
        <v>2169.5174346012122</v>
      </c>
      <c r="AB213" s="126">
        <v>0.70871273258823886</v>
      </c>
      <c r="AC213" s="126">
        <v>0.26658951792185642</v>
      </c>
      <c r="AD213" s="366">
        <v>1.9490209215214545E-2</v>
      </c>
      <c r="AE213" s="366">
        <v>0.98050979078478551</v>
      </c>
      <c r="AF213" s="129">
        <v>32837</v>
      </c>
      <c r="AG213" s="131">
        <v>282</v>
      </c>
      <c r="AH213" s="129">
        <v>1441</v>
      </c>
      <c r="AI213" s="131">
        <v>7</v>
      </c>
      <c r="AJ213" s="129">
        <v>6916</v>
      </c>
      <c r="AK213" s="131">
        <v>588</v>
      </c>
      <c r="AL213" s="129">
        <v>23406</v>
      </c>
      <c r="AM213" s="131">
        <v>197</v>
      </c>
      <c r="AN213" s="126">
        <v>0.26330054511678896</v>
      </c>
      <c r="AO213" s="126">
        <v>0.73669945488321109</v>
      </c>
      <c r="AP213" s="129">
        <v>32837</v>
      </c>
      <c r="AQ213" s="131">
        <v>341</v>
      </c>
      <c r="AR213" s="131">
        <v>89</v>
      </c>
      <c r="AS213" s="129">
        <v>10630</v>
      </c>
      <c r="AT213" s="126">
        <v>0.32372019368395405</v>
      </c>
      <c r="AU213" s="129">
        <v>21284</v>
      </c>
      <c r="AV213" s="131">
        <v>493</v>
      </c>
      <c r="AW213" s="126">
        <v>1.3094984316472272E-2</v>
      </c>
      <c r="AX213" s="126">
        <v>0.64817127021347865</v>
      </c>
      <c r="AY213" s="130">
        <v>0.8586046228339983</v>
      </c>
    </row>
    <row r="214" spans="1:51" x14ac:dyDescent="0.3">
      <c r="A214" s="19" t="s">
        <v>415</v>
      </c>
      <c r="B214" s="16" t="s">
        <v>505</v>
      </c>
      <c r="C214" s="124">
        <v>16299</v>
      </c>
      <c r="D214" s="365">
        <v>5.1886005276397329</v>
      </c>
      <c r="E214" s="129">
        <v>12239</v>
      </c>
      <c r="F214" s="129">
        <v>1353</v>
      </c>
      <c r="G214" s="129">
        <v>1051</v>
      </c>
      <c r="H214" s="129">
        <v>1444</v>
      </c>
      <c r="I214" s="131">
        <v>139</v>
      </c>
      <c r="J214" s="131">
        <v>15</v>
      </c>
      <c r="K214" s="131">
        <v>17</v>
      </c>
      <c r="L214" s="131">
        <v>41</v>
      </c>
      <c r="M214" s="129">
        <v>16299</v>
      </c>
      <c r="N214" s="129">
        <v>8706</v>
      </c>
      <c r="O214" s="129">
        <v>4534</v>
      </c>
      <c r="P214" s="131">
        <v>511</v>
      </c>
      <c r="Q214" s="129">
        <v>2214</v>
      </c>
      <c r="R214" s="131">
        <v>173</v>
      </c>
      <c r="S214" s="131">
        <v>161</v>
      </c>
      <c r="T214" s="129">
        <v>16299</v>
      </c>
      <c r="U214" s="131">
        <v>85</v>
      </c>
      <c r="V214" s="131">
        <v>5</v>
      </c>
      <c r="W214" s="131">
        <v>22</v>
      </c>
      <c r="X214" s="129">
        <v>12059</v>
      </c>
      <c r="Y214" s="129">
        <v>4106</v>
      </c>
      <c r="Z214" s="131">
        <v>22</v>
      </c>
      <c r="AA214" s="129">
        <v>401.41910546659301</v>
      </c>
      <c r="AB214" s="126">
        <v>0.73986134118657587</v>
      </c>
      <c r="AC214" s="126">
        <v>0.25191729553960368</v>
      </c>
      <c r="AD214" s="366">
        <v>6.8715872139395052E-3</v>
      </c>
      <c r="AE214" s="366">
        <v>0.99312841278606045</v>
      </c>
      <c r="AF214" s="129">
        <v>16299</v>
      </c>
      <c r="AG214" s="131">
        <v>5</v>
      </c>
      <c r="AH214" s="131">
        <v>457</v>
      </c>
      <c r="AI214" s="131">
        <v>3</v>
      </c>
      <c r="AJ214" s="129">
        <v>1198</v>
      </c>
      <c r="AK214" s="131">
        <v>124</v>
      </c>
      <c r="AL214" s="129">
        <v>14473</v>
      </c>
      <c r="AM214" s="131">
        <v>39</v>
      </c>
      <c r="AN214" s="126">
        <v>0.10203079943554819</v>
      </c>
      <c r="AO214" s="126">
        <v>0.89796920056445184</v>
      </c>
      <c r="AP214" s="129">
        <v>16299</v>
      </c>
      <c r="AQ214" s="131">
        <v>119</v>
      </c>
      <c r="AR214" s="131">
        <v>13</v>
      </c>
      <c r="AS214" s="129">
        <v>2771</v>
      </c>
      <c r="AT214" s="126">
        <v>0.17001043008773545</v>
      </c>
      <c r="AU214" s="129">
        <v>13114</v>
      </c>
      <c r="AV214" s="131">
        <v>282</v>
      </c>
      <c r="AW214" s="126">
        <v>8.0986563592858451E-3</v>
      </c>
      <c r="AX214" s="126">
        <v>0.80458923860359532</v>
      </c>
      <c r="AY214" s="130">
        <v>0.9455488066752562</v>
      </c>
    </row>
    <row r="215" spans="1:51" x14ac:dyDescent="0.3">
      <c r="A215" s="19" t="s">
        <v>415</v>
      </c>
      <c r="B215" s="16" t="s">
        <v>507</v>
      </c>
      <c r="C215" s="124">
        <v>38807</v>
      </c>
      <c r="D215" s="365">
        <v>5.1050841343056668</v>
      </c>
      <c r="E215" s="129">
        <v>11020</v>
      </c>
      <c r="F215" s="129">
        <v>5069</v>
      </c>
      <c r="G215" s="129">
        <v>6806</v>
      </c>
      <c r="H215" s="129">
        <v>14141</v>
      </c>
      <c r="I215" s="129">
        <v>1315</v>
      </c>
      <c r="J215" s="131">
        <v>157</v>
      </c>
      <c r="K215" s="131">
        <v>73</v>
      </c>
      <c r="L215" s="131">
        <v>226</v>
      </c>
      <c r="M215" s="129">
        <v>38807</v>
      </c>
      <c r="N215" s="129">
        <v>20311</v>
      </c>
      <c r="O215" s="129">
        <v>11236</v>
      </c>
      <c r="P215" s="129">
        <v>1876</v>
      </c>
      <c r="Q215" s="129">
        <v>4521</v>
      </c>
      <c r="R215" s="131">
        <v>547</v>
      </c>
      <c r="S215" s="131">
        <v>316</v>
      </c>
      <c r="T215" s="129">
        <v>38807</v>
      </c>
      <c r="U215" s="131">
        <v>750</v>
      </c>
      <c r="V215" s="131">
        <v>33</v>
      </c>
      <c r="W215" s="131">
        <v>73</v>
      </c>
      <c r="X215" s="129">
        <v>31935</v>
      </c>
      <c r="Y215" s="129">
        <v>5916</v>
      </c>
      <c r="Z215" s="131">
        <v>100</v>
      </c>
      <c r="AA215" s="129">
        <v>3628.5705413971705</v>
      </c>
      <c r="AB215" s="126">
        <v>0.82291854562321232</v>
      </c>
      <c r="AC215" s="126">
        <v>0.1524467235292602</v>
      </c>
      <c r="AD215" s="366">
        <v>2.2057876156363544E-2</v>
      </c>
      <c r="AE215" s="366">
        <v>0.97794212384363643</v>
      </c>
      <c r="AF215" s="129">
        <v>38807</v>
      </c>
      <c r="AG215" s="131">
        <v>458</v>
      </c>
      <c r="AH215" s="129">
        <v>5456</v>
      </c>
      <c r="AI215" s="131">
        <v>22</v>
      </c>
      <c r="AJ215" s="129">
        <v>9445</v>
      </c>
      <c r="AK215" s="129">
        <v>1077</v>
      </c>
      <c r="AL215" s="129">
        <v>21839</v>
      </c>
      <c r="AM215" s="131">
        <v>510</v>
      </c>
      <c r="AN215" s="126">
        <v>0.39634602004792951</v>
      </c>
      <c r="AO215" s="126">
        <v>0.60365397995207049</v>
      </c>
      <c r="AP215" s="129">
        <v>38807</v>
      </c>
      <c r="AQ215" s="131">
        <v>563</v>
      </c>
      <c r="AR215" s="131">
        <v>147</v>
      </c>
      <c r="AS215" s="129">
        <v>17736</v>
      </c>
      <c r="AT215" s="126">
        <v>0.4570309480248409</v>
      </c>
      <c r="AU215" s="129">
        <v>19696</v>
      </c>
      <c r="AV215" s="131">
        <v>665</v>
      </c>
      <c r="AW215" s="126">
        <v>1.8295668307264153E-2</v>
      </c>
      <c r="AX215" s="126">
        <v>0.50753729997165464</v>
      </c>
      <c r="AY215" s="130">
        <v>0.79079805189785346</v>
      </c>
    </row>
    <row r="216" spans="1:51" x14ac:dyDescent="0.3">
      <c r="A216" s="19" t="s">
        <v>415</v>
      </c>
      <c r="B216" s="16" t="s">
        <v>509</v>
      </c>
      <c r="C216" s="124">
        <v>4608</v>
      </c>
      <c r="D216" s="365">
        <v>5.4431423611111107</v>
      </c>
      <c r="E216" s="129">
        <v>3547</v>
      </c>
      <c r="F216" s="131">
        <v>250</v>
      </c>
      <c r="G216" s="131">
        <v>196</v>
      </c>
      <c r="H216" s="131">
        <v>472</v>
      </c>
      <c r="I216" s="131">
        <v>38</v>
      </c>
      <c r="J216" s="131">
        <v>43</v>
      </c>
      <c r="K216" s="131">
        <v>9</v>
      </c>
      <c r="L216" s="131">
        <v>53</v>
      </c>
      <c r="M216" s="129">
        <v>4608</v>
      </c>
      <c r="N216" s="129">
        <v>1861</v>
      </c>
      <c r="O216" s="131">
        <v>471</v>
      </c>
      <c r="P216" s="131">
        <v>87</v>
      </c>
      <c r="Q216" s="129">
        <v>1913</v>
      </c>
      <c r="R216" s="131">
        <v>206</v>
      </c>
      <c r="S216" s="131">
        <v>70</v>
      </c>
      <c r="T216" s="129">
        <v>4608</v>
      </c>
      <c r="U216" s="131">
        <v>2</v>
      </c>
      <c r="V216" s="131">
        <v>0</v>
      </c>
      <c r="W216" s="131">
        <v>8</v>
      </c>
      <c r="X216" s="129">
        <v>2792</v>
      </c>
      <c r="Y216" s="129">
        <v>1765</v>
      </c>
      <c r="Z216" s="131">
        <v>41</v>
      </c>
      <c r="AA216" s="129">
        <v>8.8615451388888893</v>
      </c>
      <c r="AB216" s="126">
        <v>0.60590277777777779</v>
      </c>
      <c r="AC216" s="126">
        <v>0.3830295138888889</v>
      </c>
      <c r="AD216" s="366">
        <v>2.170138888888889E-3</v>
      </c>
      <c r="AE216" s="366">
        <v>0.99782986111111116</v>
      </c>
      <c r="AF216" s="129">
        <v>4608</v>
      </c>
      <c r="AG216" s="131">
        <v>3</v>
      </c>
      <c r="AH216" s="131">
        <v>82</v>
      </c>
      <c r="AI216" s="131">
        <v>1</v>
      </c>
      <c r="AJ216" s="131">
        <v>428</v>
      </c>
      <c r="AK216" s="131">
        <v>66</v>
      </c>
      <c r="AL216" s="129">
        <v>3986</v>
      </c>
      <c r="AM216" s="131">
        <v>42</v>
      </c>
      <c r="AN216" s="126">
        <v>0.1115451388888889</v>
      </c>
      <c r="AO216" s="126">
        <v>0.88845486111111116</v>
      </c>
      <c r="AP216" s="129">
        <v>4608</v>
      </c>
      <c r="AQ216" s="131">
        <v>31</v>
      </c>
      <c r="AR216" s="131">
        <v>20</v>
      </c>
      <c r="AS216" s="131">
        <v>584</v>
      </c>
      <c r="AT216" s="126">
        <v>0.1267361111111111</v>
      </c>
      <c r="AU216" s="129">
        <v>3915</v>
      </c>
      <c r="AV216" s="131">
        <v>58</v>
      </c>
      <c r="AW216" s="126">
        <v>1.1067708333333334E-2</v>
      </c>
      <c r="AX216" s="126">
        <v>0.849609375</v>
      </c>
      <c r="AY216" s="130">
        <v>0.94314236111111116</v>
      </c>
    </row>
    <row r="217" spans="1:51" x14ac:dyDescent="0.3">
      <c r="A217" s="19" t="s">
        <v>415</v>
      </c>
      <c r="B217" s="16" t="s">
        <v>511</v>
      </c>
      <c r="C217" s="124">
        <v>17426</v>
      </c>
      <c r="D217" s="365">
        <v>5.5510157236313553</v>
      </c>
      <c r="E217" s="129">
        <v>8336</v>
      </c>
      <c r="F217" s="129">
        <v>2769</v>
      </c>
      <c r="G217" s="129">
        <v>2688</v>
      </c>
      <c r="H217" s="129">
        <v>3305</v>
      </c>
      <c r="I217" s="131">
        <v>193</v>
      </c>
      <c r="J217" s="131">
        <v>22</v>
      </c>
      <c r="K217" s="131">
        <v>26</v>
      </c>
      <c r="L217" s="131">
        <v>87</v>
      </c>
      <c r="M217" s="129">
        <v>17426</v>
      </c>
      <c r="N217" s="129">
        <v>9597</v>
      </c>
      <c r="O217" s="129">
        <v>4256</v>
      </c>
      <c r="P217" s="131">
        <v>753</v>
      </c>
      <c r="Q217" s="129">
        <v>2183</v>
      </c>
      <c r="R217" s="131">
        <v>356</v>
      </c>
      <c r="S217" s="131">
        <v>281</v>
      </c>
      <c r="T217" s="129">
        <v>17426</v>
      </c>
      <c r="U217" s="131">
        <v>92</v>
      </c>
      <c r="V217" s="131">
        <v>10</v>
      </c>
      <c r="W217" s="131">
        <v>26</v>
      </c>
      <c r="X217" s="129">
        <v>14437</v>
      </c>
      <c r="Y217" s="129">
        <v>2760</v>
      </c>
      <c r="Z217" s="131">
        <v>101</v>
      </c>
      <c r="AA217" s="129">
        <v>461.20084930563524</v>
      </c>
      <c r="AB217" s="126">
        <v>0.82847469298748999</v>
      </c>
      <c r="AC217" s="126">
        <v>0.1583840238723746</v>
      </c>
      <c r="AD217" s="366">
        <v>7.3453460346608514E-3</v>
      </c>
      <c r="AE217" s="366">
        <v>0.99265465396533914</v>
      </c>
      <c r="AF217" s="129">
        <v>17426</v>
      </c>
      <c r="AG217" s="131">
        <v>48</v>
      </c>
      <c r="AH217" s="131">
        <v>438</v>
      </c>
      <c r="AI217" s="131">
        <v>6</v>
      </c>
      <c r="AJ217" s="129">
        <v>3017</v>
      </c>
      <c r="AK217" s="131">
        <v>289</v>
      </c>
      <c r="AL217" s="129">
        <v>13523</v>
      </c>
      <c r="AM217" s="131">
        <v>105</v>
      </c>
      <c r="AN217" s="126">
        <v>0.20136577527831975</v>
      </c>
      <c r="AO217" s="126">
        <v>0.79863422472168022</v>
      </c>
      <c r="AP217" s="129">
        <v>17426</v>
      </c>
      <c r="AQ217" s="131">
        <v>38</v>
      </c>
      <c r="AR217" s="131">
        <v>37</v>
      </c>
      <c r="AS217" s="129">
        <v>5759</v>
      </c>
      <c r="AT217" s="126">
        <v>0.33048318604384253</v>
      </c>
      <c r="AU217" s="129">
        <v>11401</v>
      </c>
      <c r="AV217" s="131">
        <v>191</v>
      </c>
      <c r="AW217" s="126">
        <v>4.3039136921840925E-3</v>
      </c>
      <c r="AX217" s="126">
        <v>0.65425226672787784</v>
      </c>
      <c r="AY217" s="130">
        <v>0.89564443934350968</v>
      </c>
    </row>
    <row r="218" spans="1:51" x14ac:dyDescent="0.3">
      <c r="A218" s="19" t="s">
        <v>415</v>
      </c>
      <c r="B218" s="16" t="s">
        <v>513</v>
      </c>
      <c r="C218" s="132">
        <v>410</v>
      </c>
      <c r="D218" s="365">
        <v>6.8926829268292682</v>
      </c>
      <c r="E218" s="131">
        <v>175</v>
      </c>
      <c r="F218" s="131">
        <v>121</v>
      </c>
      <c r="G218" s="131">
        <v>38</v>
      </c>
      <c r="H218" s="131">
        <v>53</v>
      </c>
      <c r="I218" s="131">
        <v>6</v>
      </c>
      <c r="J218" s="131">
        <v>3</v>
      </c>
      <c r="K218" s="131">
        <v>5</v>
      </c>
      <c r="L218" s="131">
        <v>9</v>
      </c>
      <c r="M218" s="131">
        <v>410</v>
      </c>
      <c r="N218" s="131">
        <v>9</v>
      </c>
      <c r="O218" s="131">
        <v>78</v>
      </c>
      <c r="P218" s="131" t="s">
        <v>896</v>
      </c>
      <c r="Q218" s="131">
        <v>282</v>
      </c>
      <c r="R218" s="131">
        <v>27</v>
      </c>
      <c r="S218" s="131">
        <v>14</v>
      </c>
      <c r="T218" s="131">
        <v>410</v>
      </c>
      <c r="U218" s="131">
        <v>6</v>
      </c>
      <c r="V218" s="131">
        <v>1</v>
      </c>
      <c r="W218" s="131">
        <v>0</v>
      </c>
      <c r="X218" s="131">
        <v>230</v>
      </c>
      <c r="Y218" s="131">
        <v>161</v>
      </c>
      <c r="Z218" s="131">
        <v>12</v>
      </c>
      <c r="AA218" s="129">
        <v>34.043902439024393</v>
      </c>
      <c r="AB218" s="126">
        <v>0.56097560975609762</v>
      </c>
      <c r="AC218" s="126">
        <v>0.39268292682926831</v>
      </c>
      <c r="AD218" s="366">
        <v>1.7073170731707318E-2</v>
      </c>
      <c r="AE218" s="366">
        <v>0.98292682926829267</v>
      </c>
      <c r="AF218" s="131">
        <v>410</v>
      </c>
      <c r="AG218" s="131">
        <v>6</v>
      </c>
      <c r="AH218" s="131">
        <v>14</v>
      </c>
      <c r="AI218" s="131">
        <v>0</v>
      </c>
      <c r="AJ218" s="131">
        <v>36</v>
      </c>
      <c r="AK218" s="131">
        <v>26</v>
      </c>
      <c r="AL218" s="131">
        <v>316</v>
      </c>
      <c r="AM218" s="131">
        <v>12</v>
      </c>
      <c r="AN218" s="126">
        <v>0.13658536585365855</v>
      </c>
      <c r="AO218" s="126">
        <v>0.86341463414634145</v>
      </c>
      <c r="AP218" s="131">
        <v>410</v>
      </c>
      <c r="AQ218" s="131">
        <v>1</v>
      </c>
      <c r="AR218" s="131">
        <v>0</v>
      </c>
      <c r="AS218" s="131">
        <v>53</v>
      </c>
      <c r="AT218" s="126">
        <v>0.12926829268292683</v>
      </c>
      <c r="AU218" s="131">
        <v>335</v>
      </c>
      <c r="AV218" s="131">
        <v>21</v>
      </c>
      <c r="AW218" s="126">
        <v>2.4390243902439024E-3</v>
      </c>
      <c r="AX218" s="126">
        <v>0.81707317073170727</v>
      </c>
      <c r="AY218" s="130">
        <v>0.923170731707317</v>
      </c>
    </row>
    <row r="219" spans="1:51" x14ac:dyDescent="0.3">
      <c r="A219" s="19" t="s">
        <v>515</v>
      </c>
      <c r="B219" s="16" t="s">
        <v>519</v>
      </c>
      <c r="C219" s="124">
        <v>85687</v>
      </c>
      <c r="D219" s="365">
        <v>4.4462403865230433</v>
      </c>
      <c r="E219" s="129">
        <v>3741</v>
      </c>
      <c r="F219" s="129">
        <v>4195</v>
      </c>
      <c r="G219" s="129">
        <v>4061</v>
      </c>
      <c r="H219" s="129">
        <v>47041</v>
      </c>
      <c r="I219" s="129">
        <v>21357</v>
      </c>
      <c r="J219" s="131">
        <v>2185</v>
      </c>
      <c r="K219" s="131">
        <v>1295</v>
      </c>
      <c r="L219" s="129">
        <v>1812</v>
      </c>
      <c r="M219" s="129">
        <v>85687</v>
      </c>
      <c r="N219" s="129">
        <v>70548</v>
      </c>
      <c r="O219" s="129">
        <v>7669</v>
      </c>
      <c r="P219" s="129">
        <v>1793</v>
      </c>
      <c r="Q219" s="129">
        <v>4432</v>
      </c>
      <c r="R219" s="131">
        <v>810</v>
      </c>
      <c r="S219" s="131">
        <v>435</v>
      </c>
      <c r="T219" s="129">
        <v>85687</v>
      </c>
      <c r="U219" s="129">
        <v>46361</v>
      </c>
      <c r="V219" s="131">
        <v>82</v>
      </c>
      <c r="W219" s="131">
        <v>100</v>
      </c>
      <c r="X219" s="129">
        <v>37937</v>
      </c>
      <c r="Y219" s="131">
        <v>878</v>
      </c>
      <c r="Z219" s="131">
        <v>329</v>
      </c>
      <c r="AA219" s="129">
        <v>191659.28588934144</v>
      </c>
      <c r="AB219" s="126">
        <v>0.44273927200158719</v>
      </c>
      <c r="AC219" s="126">
        <v>1.0246595166127885E-2</v>
      </c>
      <c r="AD219" s="366">
        <v>0.54317457724042151</v>
      </c>
      <c r="AE219" s="366">
        <v>0.45682542275957849</v>
      </c>
      <c r="AF219" s="129">
        <v>85687</v>
      </c>
      <c r="AG219" s="129">
        <v>25337</v>
      </c>
      <c r="AH219" s="129">
        <v>18509</v>
      </c>
      <c r="AI219" s="131">
        <v>90</v>
      </c>
      <c r="AJ219" s="129">
        <v>29591</v>
      </c>
      <c r="AK219" s="131">
        <v>463</v>
      </c>
      <c r="AL219" s="129">
        <v>10923</v>
      </c>
      <c r="AM219" s="131">
        <v>774</v>
      </c>
      <c r="AN219" s="126">
        <v>0.85808815806365024</v>
      </c>
      <c r="AO219" s="126">
        <v>0.14191184193634976</v>
      </c>
      <c r="AP219" s="129">
        <v>85687</v>
      </c>
      <c r="AQ219" s="129">
        <v>9949</v>
      </c>
      <c r="AR219" s="131">
        <v>567</v>
      </c>
      <c r="AS219" s="129">
        <v>64306</v>
      </c>
      <c r="AT219" s="126">
        <v>0.75047556805583115</v>
      </c>
      <c r="AU219" s="129">
        <v>10072</v>
      </c>
      <c r="AV219" s="131">
        <v>793</v>
      </c>
      <c r="AW219" s="126">
        <v>0.12272573435877088</v>
      </c>
      <c r="AX219" s="126">
        <v>0.11754408486701599</v>
      </c>
      <c r="AY219" s="130">
        <v>0.29936863234796413</v>
      </c>
    </row>
    <row r="220" spans="1:51" x14ac:dyDescent="0.3">
      <c r="A220" s="19" t="s">
        <v>515</v>
      </c>
      <c r="B220" s="16" t="s">
        <v>520</v>
      </c>
      <c r="C220" s="124">
        <v>42966</v>
      </c>
      <c r="D220" s="365">
        <v>4.1425778522552719</v>
      </c>
      <c r="E220" s="129">
        <v>95</v>
      </c>
      <c r="F220" s="131">
        <v>650</v>
      </c>
      <c r="G220" s="129">
        <v>1342</v>
      </c>
      <c r="H220" s="129">
        <v>18962</v>
      </c>
      <c r="I220" s="129">
        <v>20683</v>
      </c>
      <c r="J220" s="131">
        <v>663</v>
      </c>
      <c r="K220" s="131">
        <v>275</v>
      </c>
      <c r="L220" s="131">
        <v>296</v>
      </c>
      <c r="M220" s="129">
        <v>42966</v>
      </c>
      <c r="N220" s="129">
        <v>41535</v>
      </c>
      <c r="O220" s="131">
        <v>569</v>
      </c>
      <c r="P220" s="131">
        <v>388</v>
      </c>
      <c r="Q220" s="131">
        <v>299</v>
      </c>
      <c r="R220" s="131">
        <v>75</v>
      </c>
      <c r="S220" s="131">
        <v>100</v>
      </c>
      <c r="T220" s="129">
        <v>42966</v>
      </c>
      <c r="U220" s="129">
        <v>30684</v>
      </c>
      <c r="V220" s="131">
        <v>25</v>
      </c>
      <c r="W220" s="131">
        <v>28</v>
      </c>
      <c r="X220" s="129">
        <v>12123</v>
      </c>
      <c r="Y220" s="131">
        <v>38</v>
      </c>
      <c r="Z220" s="131">
        <v>68</v>
      </c>
      <c r="AA220" s="129">
        <v>125634.15982404693</v>
      </c>
      <c r="AB220" s="126">
        <v>0.28215333054042729</v>
      </c>
      <c r="AC220" s="126">
        <v>8.8442023925894894E-4</v>
      </c>
      <c r="AD220" s="366">
        <v>0.71537960247637666</v>
      </c>
      <c r="AE220" s="366">
        <v>0.28462039752362334</v>
      </c>
      <c r="AF220" s="129">
        <v>42966</v>
      </c>
      <c r="AG220" s="129">
        <v>26430</v>
      </c>
      <c r="AH220" s="129">
        <v>6732</v>
      </c>
      <c r="AI220" s="131">
        <v>14</v>
      </c>
      <c r="AJ220" s="129">
        <v>7982</v>
      </c>
      <c r="AK220" s="131">
        <v>53</v>
      </c>
      <c r="AL220" s="129">
        <v>1595</v>
      </c>
      <c r="AM220" s="131">
        <v>160</v>
      </c>
      <c r="AN220" s="126">
        <v>0.95792021598473209</v>
      </c>
      <c r="AO220" s="126">
        <v>4.2079784015267907E-2</v>
      </c>
      <c r="AP220" s="129">
        <v>42966</v>
      </c>
      <c r="AQ220" s="129">
        <v>10712</v>
      </c>
      <c r="AR220" s="131">
        <v>156</v>
      </c>
      <c r="AS220" s="129">
        <v>30455</v>
      </c>
      <c r="AT220" s="126">
        <v>0.70881627333240238</v>
      </c>
      <c r="AU220" s="129">
        <v>1401</v>
      </c>
      <c r="AV220" s="131">
        <v>242</v>
      </c>
      <c r="AW220" s="126">
        <v>0.25294418842805938</v>
      </c>
      <c r="AX220" s="126">
        <v>3.2607177768468089E-2</v>
      </c>
      <c r="AY220" s="130">
        <v>0.16335009076944562</v>
      </c>
    </row>
    <row r="221" spans="1:51" x14ac:dyDescent="0.3">
      <c r="A221" s="19" t="s">
        <v>515</v>
      </c>
      <c r="B221" s="16" t="s">
        <v>522</v>
      </c>
      <c r="C221" s="124">
        <v>37237</v>
      </c>
      <c r="D221" s="365">
        <v>4.1464135134409323</v>
      </c>
      <c r="E221" s="129">
        <v>587</v>
      </c>
      <c r="F221" s="131">
        <v>241</v>
      </c>
      <c r="G221" s="131">
        <v>465</v>
      </c>
      <c r="H221" s="129">
        <v>21506</v>
      </c>
      <c r="I221" s="129">
        <v>12503</v>
      </c>
      <c r="J221" s="129">
        <v>1103</v>
      </c>
      <c r="K221" s="131">
        <v>621</v>
      </c>
      <c r="L221" s="131">
        <v>211</v>
      </c>
      <c r="M221" s="129">
        <v>37237</v>
      </c>
      <c r="N221" s="129">
        <v>35682</v>
      </c>
      <c r="O221" s="131">
        <v>228</v>
      </c>
      <c r="P221" s="131">
        <v>353</v>
      </c>
      <c r="Q221" s="131">
        <v>856</v>
      </c>
      <c r="R221" s="131">
        <v>77</v>
      </c>
      <c r="S221" s="131">
        <v>41</v>
      </c>
      <c r="T221" s="129">
        <v>37237</v>
      </c>
      <c r="U221" s="129">
        <v>21479</v>
      </c>
      <c r="V221" s="131">
        <v>21</v>
      </c>
      <c r="W221" s="131">
        <v>24</v>
      </c>
      <c r="X221" s="129">
        <v>15429</v>
      </c>
      <c r="Y221" s="131">
        <v>175</v>
      </c>
      <c r="Z221" s="131">
        <v>109</v>
      </c>
      <c r="AA221" s="129">
        <v>88086.661116631309</v>
      </c>
      <c r="AB221" s="126">
        <v>0.41434594623627036</v>
      </c>
      <c r="AC221" s="126">
        <v>4.699626715363751E-3</v>
      </c>
      <c r="AD221" s="366">
        <v>0.57802723097993935</v>
      </c>
      <c r="AE221" s="366">
        <v>0.42197276902006065</v>
      </c>
      <c r="AF221" s="129">
        <v>37237</v>
      </c>
      <c r="AG221" s="129">
        <v>16651</v>
      </c>
      <c r="AH221" s="129">
        <v>9904</v>
      </c>
      <c r="AI221" s="131">
        <v>10</v>
      </c>
      <c r="AJ221" s="129">
        <v>9224</v>
      </c>
      <c r="AK221" s="131">
        <v>57</v>
      </c>
      <c r="AL221" s="129">
        <v>1144</v>
      </c>
      <c r="AM221" s="131">
        <v>247</v>
      </c>
      <c r="AN221" s="126">
        <v>0.96111394580659026</v>
      </c>
      <c r="AO221" s="126">
        <v>3.8886054193409736E-2</v>
      </c>
      <c r="AP221" s="129">
        <v>37237</v>
      </c>
      <c r="AQ221" s="129">
        <v>9019</v>
      </c>
      <c r="AR221" s="131">
        <v>72</v>
      </c>
      <c r="AS221" s="129">
        <v>26827</v>
      </c>
      <c r="AT221" s="126">
        <v>0.72043934796036202</v>
      </c>
      <c r="AU221" s="129">
        <v>1112</v>
      </c>
      <c r="AV221" s="131">
        <v>207</v>
      </c>
      <c r="AW221" s="126">
        <v>0.24413889411069636</v>
      </c>
      <c r="AX221" s="126">
        <v>2.9862770899911378E-2</v>
      </c>
      <c r="AY221" s="130">
        <v>0.23042941160673519</v>
      </c>
    </row>
    <row r="222" spans="1:51" x14ac:dyDescent="0.3">
      <c r="A222" s="19" t="s">
        <v>515</v>
      </c>
      <c r="B222" s="16" t="s">
        <v>524</v>
      </c>
      <c r="C222" s="124">
        <v>76652</v>
      </c>
      <c r="D222" s="365">
        <v>4.2331446015759537</v>
      </c>
      <c r="E222" s="129">
        <v>347</v>
      </c>
      <c r="F222" s="131">
        <v>275</v>
      </c>
      <c r="G222" s="131">
        <v>1208</v>
      </c>
      <c r="H222" s="129">
        <v>46493</v>
      </c>
      <c r="I222" s="129">
        <v>20374</v>
      </c>
      <c r="J222" s="129">
        <v>3953</v>
      </c>
      <c r="K222" s="129">
        <v>2173</v>
      </c>
      <c r="L222" s="129">
        <v>1829</v>
      </c>
      <c r="M222" s="129">
        <v>76652</v>
      </c>
      <c r="N222" s="129">
        <v>68468</v>
      </c>
      <c r="O222" s="131">
        <v>2987</v>
      </c>
      <c r="P222" s="129">
        <v>3356</v>
      </c>
      <c r="Q222" s="131">
        <v>583</v>
      </c>
      <c r="R222" s="131">
        <v>816</v>
      </c>
      <c r="S222" s="131">
        <v>442</v>
      </c>
      <c r="T222" s="129">
        <v>76652</v>
      </c>
      <c r="U222" s="129">
        <v>62000</v>
      </c>
      <c r="V222" s="131">
        <v>45</v>
      </c>
      <c r="W222" s="131">
        <v>84</v>
      </c>
      <c r="X222" s="129">
        <v>13815</v>
      </c>
      <c r="Y222" s="131">
        <v>298</v>
      </c>
      <c r="Z222" s="131">
        <v>410</v>
      </c>
      <c r="AA222" s="129">
        <v>259450.60715963057</v>
      </c>
      <c r="AB222" s="126">
        <v>0.18023013098157908</v>
      </c>
      <c r="AC222" s="126">
        <v>3.8877002557010905E-3</v>
      </c>
      <c r="AD222" s="366">
        <v>0.81053331941762774</v>
      </c>
      <c r="AE222" s="366">
        <v>0.18946668058237226</v>
      </c>
      <c r="AF222" s="129">
        <v>76652</v>
      </c>
      <c r="AG222" s="129">
        <v>45414</v>
      </c>
      <c r="AH222" s="129">
        <v>9700</v>
      </c>
      <c r="AI222" s="131">
        <v>15</v>
      </c>
      <c r="AJ222" s="129">
        <v>18888</v>
      </c>
      <c r="AK222" s="131">
        <v>124</v>
      </c>
      <c r="AL222" s="131">
        <v>1547</v>
      </c>
      <c r="AM222" s="131">
        <v>964</v>
      </c>
      <c r="AN222" s="126">
        <v>0.96562385847727394</v>
      </c>
      <c r="AO222" s="126">
        <v>3.4376141522726056E-2</v>
      </c>
      <c r="AP222" s="129">
        <v>76652</v>
      </c>
      <c r="AQ222" s="129">
        <v>14992</v>
      </c>
      <c r="AR222" s="131">
        <v>326</v>
      </c>
      <c r="AS222" s="129">
        <v>59293</v>
      </c>
      <c r="AT222" s="126">
        <v>0.77353493711840526</v>
      </c>
      <c r="AU222" s="131">
        <v>1414</v>
      </c>
      <c r="AV222" s="131">
        <v>627</v>
      </c>
      <c r="AW222" s="126">
        <v>0.19983822992224601</v>
      </c>
      <c r="AX222" s="126">
        <v>1.8447007253561552E-2</v>
      </c>
      <c r="AY222" s="130">
        <v>0.11192141105254916</v>
      </c>
    </row>
    <row r="223" spans="1:51" x14ac:dyDescent="0.3">
      <c r="A223" s="19" t="s">
        <v>515</v>
      </c>
      <c r="B223" s="16" t="s">
        <v>526</v>
      </c>
      <c r="C223" s="124">
        <v>59488</v>
      </c>
      <c r="D223" s="365">
        <v>3.9625974986551911</v>
      </c>
      <c r="E223" s="129">
        <v>117</v>
      </c>
      <c r="F223" s="129">
        <v>1425</v>
      </c>
      <c r="G223" s="129">
        <v>1570</v>
      </c>
      <c r="H223" s="129">
        <v>17649</v>
      </c>
      <c r="I223" s="129">
        <v>38145</v>
      </c>
      <c r="J223" s="131">
        <v>266</v>
      </c>
      <c r="K223" s="131">
        <v>208</v>
      </c>
      <c r="L223" s="131">
        <v>108</v>
      </c>
      <c r="M223" s="129">
        <v>59488</v>
      </c>
      <c r="N223" s="129">
        <v>58276</v>
      </c>
      <c r="O223" s="131">
        <v>394</v>
      </c>
      <c r="P223" s="131">
        <v>506</v>
      </c>
      <c r="Q223" s="131">
        <v>227</v>
      </c>
      <c r="R223" s="131">
        <v>33</v>
      </c>
      <c r="S223" s="131">
        <v>52</v>
      </c>
      <c r="T223" s="129">
        <v>59488</v>
      </c>
      <c r="U223" s="129">
        <v>27310</v>
      </c>
      <c r="V223" s="131">
        <v>183</v>
      </c>
      <c r="W223" s="131">
        <v>70</v>
      </c>
      <c r="X223" s="129">
        <v>31823</v>
      </c>
      <c r="Y223" s="131">
        <v>68</v>
      </c>
      <c r="Z223" s="131">
        <v>34</v>
      </c>
      <c r="AA223" s="129">
        <v>107730.98404720279</v>
      </c>
      <c r="AB223" s="126">
        <v>0.53494822485207105</v>
      </c>
      <c r="AC223" s="126">
        <v>1.1430876815492199E-3</v>
      </c>
      <c r="AD223" s="366">
        <v>0.46333714362560519</v>
      </c>
      <c r="AE223" s="366">
        <v>0.53666285637439481</v>
      </c>
      <c r="AF223" s="129">
        <v>59488</v>
      </c>
      <c r="AG223" s="129">
        <v>1011</v>
      </c>
      <c r="AH223" s="129">
        <v>46011</v>
      </c>
      <c r="AI223" s="131">
        <v>29</v>
      </c>
      <c r="AJ223" s="129">
        <v>9446</v>
      </c>
      <c r="AK223" s="131">
        <v>33</v>
      </c>
      <c r="AL223" s="129">
        <v>2604</v>
      </c>
      <c r="AM223" s="131">
        <v>354</v>
      </c>
      <c r="AN223" s="126">
        <v>0.94972095212479823</v>
      </c>
      <c r="AO223" s="126">
        <v>5.0279047875201766E-2</v>
      </c>
      <c r="AP223" s="129">
        <v>59488</v>
      </c>
      <c r="AQ223" s="129">
        <v>22249</v>
      </c>
      <c r="AR223" s="131">
        <v>223</v>
      </c>
      <c r="AS223" s="129">
        <v>34628</v>
      </c>
      <c r="AT223" s="126">
        <v>0.58210059171597628</v>
      </c>
      <c r="AU223" s="129">
        <v>2097</v>
      </c>
      <c r="AV223" s="131">
        <v>291</v>
      </c>
      <c r="AW223" s="126">
        <v>0.37775685852608931</v>
      </c>
      <c r="AX223" s="126">
        <v>3.5250806885422273E-2</v>
      </c>
      <c r="AY223" s="130">
        <v>0.29347095212479829</v>
      </c>
    </row>
    <row r="224" spans="1:51" x14ac:dyDescent="0.3">
      <c r="A224" s="19" t="s">
        <v>515</v>
      </c>
      <c r="B224" s="16" t="s">
        <v>528</v>
      </c>
      <c r="C224" s="124">
        <v>50715</v>
      </c>
      <c r="D224" s="365">
        <v>3.8272700384501626</v>
      </c>
      <c r="E224" s="129">
        <v>107</v>
      </c>
      <c r="F224" s="131">
        <v>736</v>
      </c>
      <c r="G224" s="131">
        <v>1035</v>
      </c>
      <c r="H224" s="129">
        <v>23693</v>
      </c>
      <c r="I224" s="129">
        <v>24195</v>
      </c>
      <c r="J224" s="131">
        <v>387</v>
      </c>
      <c r="K224" s="131">
        <v>394</v>
      </c>
      <c r="L224" s="131">
        <v>168</v>
      </c>
      <c r="M224" s="129">
        <v>50715</v>
      </c>
      <c r="N224" s="129">
        <v>49096</v>
      </c>
      <c r="O224" s="131">
        <v>495</v>
      </c>
      <c r="P224" s="131">
        <v>537</v>
      </c>
      <c r="Q224" s="131">
        <v>483</v>
      </c>
      <c r="R224" s="131">
        <v>41</v>
      </c>
      <c r="S224" s="131">
        <v>63</v>
      </c>
      <c r="T224" s="129">
        <v>50715</v>
      </c>
      <c r="U224" s="129">
        <v>22429</v>
      </c>
      <c r="V224" s="131">
        <v>87</v>
      </c>
      <c r="W224" s="131">
        <v>42</v>
      </c>
      <c r="X224" s="129">
        <v>28007</v>
      </c>
      <c r="Y224" s="131">
        <v>94</v>
      </c>
      <c r="Z224" s="131">
        <v>56</v>
      </c>
      <c r="AA224" s="129">
        <v>84976.533885438228</v>
      </c>
      <c r="AB224" s="126">
        <v>0.55224292615596959</v>
      </c>
      <c r="AC224" s="126">
        <v>1.8534950211968845E-3</v>
      </c>
      <c r="AD224" s="366">
        <v>0.44479936902297151</v>
      </c>
      <c r="AE224" s="366">
        <v>0.55520063097702854</v>
      </c>
      <c r="AF224" s="129">
        <v>50715</v>
      </c>
      <c r="AG224" s="129">
        <v>4194</v>
      </c>
      <c r="AH224" s="129">
        <v>34122</v>
      </c>
      <c r="AI224" s="131">
        <v>22</v>
      </c>
      <c r="AJ224" s="129">
        <v>10576</v>
      </c>
      <c r="AK224" s="131">
        <v>43</v>
      </c>
      <c r="AL224" s="131">
        <v>1688</v>
      </c>
      <c r="AM224" s="131">
        <v>70</v>
      </c>
      <c r="AN224" s="126">
        <v>0.96448782411515332</v>
      </c>
      <c r="AO224" s="126">
        <v>3.5512175884846675E-2</v>
      </c>
      <c r="AP224" s="129">
        <v>50715</v>
      </c>
      <c r="AQ224" s="129">
        <v>19590</v>
      </c>
      <c r="AR224" s="131">
        <v>174</v>
      </c>
      <c r="AS224" s="129">
        <v>29573</v>
      </c>
      <c r="AT224" s="126">
        <v>0.58312136448782415</v>
      </c>
      <c r="AU224" s="131">
        <v>1158</v>
      </c>
      <c r="AV224" s="131">
        <v>220</v>
      </c>
      <c r="AW224" s="126">
        <v>0.38970718722271519</v>
      </c>
      <c r="AX224" s="126">
        <v>2.2833481218574387E-2</v>
      </c>
      <c r="AY224" s="130">
        <v>0.29535640343093761</v>
      </c>
    </row>
    <row r="225" spans="1:51" x14ac:dyDescent="0.3">
      <c r="A225" s="19" t="s">
        <v>515</v>
      </c>
      <c r="B225" s="16" t="s">
        <v>530</v>
      </c>
      <c r="C225" s="124">
        <v>41402</v>
      </c>
      <c r="D225" s="365">
        <v>3.9378532438046472</v>
      </c>
      <c r="E225" s="129">
        <v>43</v>
      </c>
      <c r="F225" s="131">
        <v>802</v>
      </c>
      <c r="G225" s="129">
        <v>1022</v>
      </c>
      <c r="H225" s="129">
        <v>13677</v>
      </c>
      <c r="I225" s="129">
        <v>25319</v>
      </c>
      <c r="J225" s="131">
        <v>270</v>
      </c>
      <c r="K225" s="131">
        <v>199</v>
      </c>
      <c r="L225" s="131">
        <v>70</v>
      </c>
      <c r="M225" s="129">
        <v>41402</v>
      </c>
      <c r="N225" s="129">
        <v>40782</v>
      </c>
      <c r="O225" s="131">
        <v>222</v>
      </c>
      <c r="P225" s="131">
        <v>200</v>
      </c>
      <c r="Q225" s="131">
        <v>133</v>
      </c>
      <c r="R225" s="131">
        <v>38</v>
      </c>
      <c r="S225" s="131">
        <v>27</v>
      </c>
      <c r="T225" s="129">
        <v>41402</v>
      </c>
      <c r="U225" s="129">
        <v>17960</v>
      </c>
      <c r="V225" s="131">
        <v>46</v>
      </c>
      <c r="W225" s="131">
        <v>40</v>
      </c>
      <c r="X225" s="129">
        <v>23217</v>
      </c>
      <c r="Y225" s="131">
        <v>40</v>
      </c>
      <c r="Z225" s="131">
        <v>99</v>
      </c>
      <c r="AA225" s="129">
        <v>69899.046712719195</v>
      </c>
      <c r="AB225" s="126">
        <v>0.56077001111057434</v>
      </c>
      <c r="AC225" s="126">
        <v>9.6613690159895655E-4</v>
      </c>
      <c r="AD225" s="366">
        <v>0.43587266315636924</v>
      </c>
      <c r="AE225" s="366">
        <v>0.56412733684363081</v>
      </c>
      <c r="AF225" s="129">
        <v>41402</v>
      </c>
      <c r="AG225" s="129">
        <v>13348</v>
      </c>
      <c r="AH225" s="129">
        <v>19711</v>
      </c>
      <c r="AI225" s="131">
        <v>8</v>
      </c>
      <c r="AJ225" s="129">
        <v>6463</v>
      </c>
      <c r="AK225" s="131">
        <v>36</v>
      </c>
      <c r="AL225" s="129">
        <v>1630</v>
      </c>
      <c r="AM225" s="131">
        <v>206</v>
      </c>
      <c r="AN225" s="126">
        <v>0.95478479300516883</v>
      </c>
      <c r="AO225" s="126">
        <v>4.521520699483117E-2</v>
      </c>
      <c r="AP225" s="129">
        <v>41402</v>
      </c>
      <c r="AQ225" s="129">
        <v>14935</v>
      </c>
      <c r="AR225" s="131">
        <v>140</v>
      </c>
      <c r="AS225" s="129">
        <v>24660</v>
      </c>
      <c r="AT225" s="126">
        <v>0.59562339983575674</v>
      </c>
      <c r="AU225" s="129">
        <v>1407</v>
      </c>
      <c r="AV225" s="131">
        <v>260</v>
      </c>
      <c r="AW225" s="126">
        <v>0.36411284479010675</v>
      </c>
      <c r="AX225" s="126">
        <v>3.39838655137433E-2</v>
      </c>
      <c r="AY225" s="130">
        <v>0.30467127191923099</v>
      </c>
    </row>
    <row r="226" spans="1:51" x14ac:dyDescent="0.3">
      <c r="A226" s="19" t="s">
        <v>515</v>
      </c>
      <c r="B226" s="16" t="s">
        <v>534</v>
      </c>
      <c r="C226" s="124">
        <v>86129</v>
      </c>
      <c r="D226" s="365">
        <v>3.9293966027702631</v>
      </c>
      <c r="E226" s="129">
        <v>443</v>
      </c>
      <c r="F226" s="129">
        <v>2562</v>
      </c>
      <c r="G226" s="129">
        <v>2107</v>
      </c>
      <c r="H226" s="129">
        <v>28721</v>
      </c>
      <c r="I226" s="129">
        <v>51286</v>
      </c>
      <c r="J226" s="131">
        <v>490</v>
      </c>
      <c r="K226" s="131">
        <v>366</v>
      </c>
      <c r="L226" s="131">
        <v>154</v>
      </c>
      <c r="M226" s="129">
        <v>86129</v>
      </c>
      <c r="N226" s="129">
        <v>82126</v>
      </c>
      <c r="O226" s="129">
        <v>1571</v>
      </c>
      <c r="P226" s="129">
        <v>1109</v>
      </c>
      <c r="Q226" s="129">
        <v>1109</v>
      </c>
      <c r="R226" s="131">
        <v>93</v>
      </c>
      <c r="S226" s="131">
        <v>121</v>
      </c>
      <c r="T226" s="129">
        <v>86129</v>
      </c>
      <c r="U226" s="129">
        <v>29229</v>
      </c>
      <c r="V226" s="131">
        <v>180</v>
      </c>
      <c r="W226" s="131">
        <v>77</v>
      </c>
      <c r="X226" s="129">
        <v>56207</v>
      </c>
      <c r="Y226" s="131">
        <v>371</v>
      </c>
      <c r="Z226" s="131">
        <v>65</v>
      </c>
      <c r="AA226" s="129">
        <v>113038.67765793171</v>
      </c>
      <c r="AB226" s="126">
        <v>0.65259088112018016</v>
      </c>
      <c r="AC226" s="126">
        <v>4.3074922499970972E-3</v>
      </c>
      <c r="AD226" s="366">
        <v>0.34234694469923022</v>
      </c>
      <c r="AE226" s="366">
        <v>0.65765305530076978</v>
      </c>
      <c r="AF226" s="129">
        <v>86129</v>
      </c>
      <c r="AG226" s="131">
        <v>566</v>
      </c>
      <c r="AH226" s="129">
        <v>63480</v>
      </c>
      <c r="AI226" s="131">
        <v>47</v>
      </c>
      <c r="AJ226" s="129">
        <v>16529</v>
      </c>
      <c r="AK226" s="131">
        <v>109</v>
      </c>
      <c r="AL226" s="129">
        <v>4477</v>
      </c>
      <c r="AM226" s="131">
        <v>921</v>
      </c>
      <c r="AN226" s="126">
        <v>0.93606102474195685</v>
      </c>
      <c r="AO226" s="126">
        <v>6.3938975258043151E-2</v>
      </c>
      <c r="AP226" s="129">
        <v>86129</v>
      </c>
      <c r="AQ226" s="129">
        <v>31992</v>
      </c>
      <c r="AR226" s="131">
        <v>344</v>
      </c>
      <c r="AS226" s="129">
        <v>49363</v>
      </c>
      <c r="AT226" s="126">
        <v>0.57312867907441167</v>
      </c>
      <c r="AU226" s="129">
        <v>4009</v>
      </c>
      <c r="AV226" s="131">
        <v>421</v>
      </c>
      <c r="AW226" s="126">
        <v>0.37543684473290068</v>
      </c>
      <c r="AX226" s="126">
        <v>4.6546459380696396E-2</v>
      </c>
      <c r="AY226" s="130">
        <v>0.36079601527940647</v>
      </c>
    </row>
    <row r="227" spans="1:51" x14ac:dyDescent="0.3">
      <c r="A227" s="19" t="s">
        <v>515</v>
      </c>
      <c r="B227" s="16" t="s">
        <v>535</v>
      </c>
      <c r="C227" s="124">
        <v>42073</v>
      </c>
      <c r="D227" s="365">
        <v>3.9978846290970456</v>
      </c>
      <c r="E227" s="129">
        <v>38</v>
      </c>
      <c r="F227" s="131">
        <v>599</v>
      </c>
      <c r="G227" s="129">
        <v>1079</v>
      </c>
      <c r="H227" s="129">
        <v>16450</v>
      </c>
      <c r="I227" s="129">
        <v>23150</v>
      </c>
      <c r="J227" s="131">
        <v>479</v>
      </c>
      <c r="K227" s="131">
        <v>220</v>
      </c>
      <c r="L227" s="131">
        <v>58</v>
      </c>
      <c r="M227" s="129">
        <v>42073</v>
      </c>
      <c r="N227" s="129">
        <v>41347</v>
      </c>
      <c r="O227" s="131">
        <v>224</v>
      </c>
      <c r="P227" s="131">
        <v>326</v>
      </c>
      <c r="Q227" s="131">
        <v>131</v>
      </c>
      <c r="R227" s="131">
        <v>14</v>
      </c>
      <c r="S227" s="131">
        <v>31</v>
      </c>
      <c r="T227" s="129">
        <v>42073</v>
      </c>
      <c r="U227" s="129">
        <v>19697</v>
      </c>
      <c r="V227" s="131">
        <v>54</v>
      </c>
      <c r="W227" s="131">
        <v>32</v>
      </c>
      <c r="X227" s="129">
        <v>22260</v>
      </c>
      <c r="Y227" s="131">
        <v>17</v>
      </c>
      <c r="Z227" s="131">
        <v>13</v>
      </c>
      <c r="AA227" s="129">
        <v>78004.549544838737</v>
      </c>
      <c r="AB227" s="126">
        <v>0.52908040786252464</v>
      </c>
      <c r="AC227" s="126">
        <v>4.0405961067668101E-4</v>
      </c>
      <c r="AD227" s="366">
        <v>0.47020654576569298</v>
      </c>
      <c r="AE227" s="366">
        <v>0.52979345423430702</v>
      </c>
      <c r="AF227" s="129">
        <v>42073</v>
      </c>
      <c r="AG227" s="131">
        <v>524</v>
      </c>
      <c r="AH227" s="129">
        <v>32448</v>
      </c>
      <c r="AI227" s="131">
        <v>10</v>
      </c>
      <c r="AJ227" s="129">
        <v>7245</v>
      </c>
      <c r="AK227" s="131">
        <v>47</v>
      </c>
      <c r="AL227" s="129">
        <v>1284</v>
      </c>
      <c r="AM227" s="131">
        <v>515</v>
      </c>
      <c r="AN227" s="126">
        <v>0.95612387992299097</v>
      </c>
      <c r="AO227" s="126">
        <v>4.3876120077009029E-2</v>
      </c>
      <c r="AP227" s="129">
        <v>42073</v>
      </c>
      <c r="AQ227" s="129">
        <v>13920</v>
      </c>
      <c r="AR227" s="131">
        <v>158</v>
      </c>
      <c r="AS227" s="129">
        <v>26863</v>
      </c>
      <c r="AT227" s="126">
        <v>0.63848548950633421</v>
      </c>
      <c r="AU227" s="131">
        <v>979</v>
      </c>
      <c r="AV227" s="131">
        <v>153</v>
      </c>
      <c r="AW227" s="126">
        <v>0.33460889406507738</v>
      </c>
      <c r="AX227" s="126">
        <v>2.3269079932498278E-2</v>
      </c>
      <c r="AY227" s="130">
        <v>0.28683478715565802</v>
      </c>
    </row>
    <row r="228" spans="1:51" x14ac:dyDescent="0.3">
      <c r="A228" s="19" t="s">
        <v>515</v>
      </c>
      <c r="B228" s="16" t="s">
        <v>537</v>
      </c>
      <c r="C228" s="124">
        <v>26244</v>
      </c>
      <c r="D228" s="365">
        <v>3.9256210943453742</v>
      </c>
      <c r="E228" s="129">
        <v>11</v>
      </c>
      <c r="F228" s="131">
        <v>121</v>
      </c>
      <c r="G228" s="131">
        <v>440</v>
      </c>
      <c r="H228" s="129">
        <v>12631</v>
      </c>
      <c r="I228" s="129">
        <v>12127</v>
      </c>
      <c r="J228" s="131">
        <v>516</v>
      </c>
      <c r="K228" s="131">
        <v>334</v>
      </c>
      <c r="L228" s="131">
        <v>64</v>
      </c>
      <c r="M228" s="129">
        <v>26244</v>
      </c>
      <c r="N228" s="129">
        <v>25649</v>
      </c>
      <c r="O228" s="131">
        <v>111</v>
      </c>
      <c r="P228" s="131">
        <v>363</v>
      </c>
      <c r="Q228" s="131">
        <v>86</v>
      </c>
      <c r="R228" s="131">
        <v>7</v>
      </c>
      <c r="S228" s="131">
        <v>28</v>
      </c>
      <c r="T228" s="129">
        <v>26244</v>
      </c>
      <c r="U228" s="129">
        <v>14074</v>
      </c>
      <c r="V228" s="131">
        <v>35</v>
      </c>
      <c r="W228" s="131">
        <v>12</v>
      </c>
      <c r="X228" s="129">
        <v>12100</v>
      </c>
      <c r="Y228" s="131">
        <v>11</v>
      </c>
      <c r="Z228" s="131">
        <v>12</v>
      </c>
      <c r="AA228" s="129">
        <v>54423.193415637863</v>
      </c>
      <c r="AB228" s="126">
        <v>0.46105776558451456</v>
      </c>
      <c r="AC228" s="126">
        <v>4.1914342325864961E-4</v>
      </c>
      <c r="AD228" s="366">
        <v>0.5380658436213992</v>
      </c>
      <c r="AE228" s="366">
        <v>0.4619341563786008</v>
      </c>
      <c r="AF228" s="129">
        <v>26244</v>
      </c>
      <c r="AG228" s="131">
        <v>217</v>
      </c>
      <c r="AH228" s="129">
        <v>20705</v>
      </c>
      <c r="AI228" s="131">
        <v>13</v>
      </c>
      <c r="AJ228" s="129">
        <v>4791</v>
      </c>
      <c r="AK228" s="131">
        <v>13</v>
      </c>
      <c r="AL228" s="131">
        <v>469</v>
      </c>
      <c r="AM228" s="131">
        <v>36</v>
      </c>
      <c r="AN228" s="126">
        <v>0.98026215515927451</v>
      </c>
      <c r="AO228" s="126">
        <v>1.9737844840725494E-2</v>
      </c>
      <c r="AP228" s="129">
        <v>26244</v>
      </c>
      <c r="AQ228" s="129">
        <v>10655</v>
      </c>
      <c r="AR228" s="131">
        <v>77</v>
      </c>
      <c r="AS228" s="129">
        <v>15119</v>
      </c>
      <c r="AT228" s="126">
        <v>0.57609358329522942</v>
      </c>
      <c r="AU228" s="131">
        <v>272</v>
      </c>
      <c r="AV228" s="131">
        <v>121</v>
      </c>
      <c r="AW228" s="126">
        <v>0.40893156531016611</v>
      </c>
      <c r="AX228" s="126">
        <v>1.0364273738759335E-2</v>
      </c>
      <c r="AY228" s="130">
        <v>0.24083600060966315</v>
      </c>
    </row>
    <row r="229" spans="1:51" x14ac:dyDescent="0.3">
      <c r="A229" s="19" t="s">
        <v>515</v>
      </c>
      <c r="B229" s="16" t="s">
        <v>539</v>
      </c>
      <c r="C229" s="124">
        <v>59920</v>
      </c>
      <c r="D229" s="365">
        <v>3.6478805073431242</v>
      </c>
      <c r="E229" s="129">
        <v>85</v>
      </c>
      <c r="F229" s="129">
        <v>1043</v>
      </c>
      <c r="G229" s="129">
        <v>2276</v>
      </c>
      <c r="H229" s="129">
        <v>33805</v>
      </c>
      <c r="I229" s="129">
        <v>20754</v>
      </c>
      <c r="J229" s="129">
        <v>1124</v>
      </c>
      <c r="K229" s="131">
        <v>713</v>
      </c>
      <c r="L229" s="131">
        <v>120</v>
      </c>
      <c r="M229" s="129">
        <v>59920</v>
      </c>
      <c r="N229" s="129">
        <v>57578</v>
      </c>
      <c r="O229" s="131">
        <v>504</v>
      </c>
      <c r="P229" s="131">
        <v>915</v>
      </c>
      <c r="Q229" s="131">
        <v>825</v>
      </c>
      <c r="R229" s="131">
        <v>43</v>
      </c>
      <c r="S229" s="131">
        <v>55</v>
      </c>
      <c r="T229" s="129">
        <v>59920</v>
      </c>
      <c r="U229" s="129">
        <v>25794</v>
      </c>
      <c r="V229" s="131">
        <v>201</v>
      </c>
      <c r="W229" s="131">
        <v>47</v>
      </c>
      <c r="X229" s="129">
        <v>33624</v>
      </c>
      <c r="Y229" s="131">
        <v>167</v>
      </c>
      <c r="Z229" s="131">
        <v>87</v>
      </c>
      <c r="AA229" s="129">
        <v>93512.587449933242</v>
      </c>
      <c r="AB229" s="126">
        <v>0.56114819759679568</v>
      </c>
      <c r="AC229" s="126">
        <v>2.7870493991989319E-3</v>
      </c>
      <c r="AD229" s="366">
        <v>0.4346128170894526</v>
      </c>
      <c r="AE229" s="366">
        <v>0.56538718291054746</v>
      </c>
      <c r="AF229" s="129">
        <v>59920</v>
      </c>
      <c r="AG229" s="129">
        <v>1794</v>
      </c>
      <c r="AH229" s="129">
        <v>41313</v>
      </c>
      <c r="AI229" s="131">
        <v>49</v>
      </c>
      <c r="AJ229" s="129">
        <v>13407</v>
      </c>
      <c r="AK229" s="131">
        <v>62</v>
      </c>
      <c r="AL229" s="129">
        <v>2843</v>
      </c>
      <c r="AM229" s="131">
        <v>452</v>
      </c>
      <c r="AN229" s="126">
        <v>0.94397530040053401</v>
      </c>
      <c r="AO229" s="126">
        <v>5.6024699599465988E-2</v>
      </c>
      <c r="AP229" s="129">
        <v>59920</v>
      </c>
      <c r="AQ229" s="129">
        <v>29721</v>
      </c>
      <c r="AR229" s="131">
        <v>472</v>
      </c>
      <c r="AS229" s="129">
        <v>27861</v>
      </c>
      <c r="AT229" s="126">
        <v>0.46496995994659546</v>
      </c>
      <c r="AU229" s="129">
        <v>1534</v>
      </c>
      <c r="AV229" s="131">
        <v>332</v>
      </c>
      <c r="AW229" s="126">
        <v>0.50388851802403201</v>
      </c>
      <c r="AX229" s="126">
        <v>2.5600801068090789E-2</v>
      </c>
      <c r="AY229" s="130">
        <v>0.31070594125500672</v>
      </c>
    </row>
    <row r="230" spans="1:51" x14ac:dyDescent="0.3">
      <c r="A230" s="19" t="s">
        <v>515</v>
      </c>
      <c r="B230" s="16" t="s">
        <v>541</v>
      </c>
      <c r="C230" s="124">
        <v>26857</v>
      </c>
      <c r="D230" s="365">
        <v>3.5775775403060655</v>
      </c>
      <c r="E230" s="129">
        <v>151</v>
      </c>
      <c r="F230" s="131">
        <v>724</v>
      </c>
      <c r="G230" s="131">
        <v>805</v>
      </c>
      <c r="H230" s="129">
        <v>18589</v>
      </c>
      <c r="I230" s="129">
        <v>5489</v>
      </c>
      <c r="J230" s="131">
        <v>571</v>
      </c>
      <c r="K230" s="131">
        <v>382</v>
      </c>
      <c r="L230" s="131">
        <v>146</v>
      </c>
      <c r="M230" s="129">
        <v>26857</v>
      </c>
      <c r="N230" s="129">
        <v>25151</v>
      </c>
      <c r="O230" s="131">
        <v>432</v>
      </c>
      <c r="P230" s="131">
        <v>515</v>
      </c>
      <c r="Q230" s="131">
        <v>683</v>
      </c>
      <c r="R230" s="131">
        <v>42</v>
      </c>
      <c r="S230" s="131">
        <v>34</v>
      </c>
      <c r="T230" s="129">
        <v>26857</v>
      </c>
      <c r="U230" s="129">
        <v>12351</v>
      </c>
      <c r="V230" s="131">
        <v>238</v>
      </c>
      <c r="W230" s="131">
        <v>7</v>
      </c>
      <c r="X230" s="129">
        <v>13995</v>
      </c>
      <c r="Y230" s="131">
        <v>235</v>
      </c>
      <c r="Z230" s="131">
        <v>31</v>
      </c>
      <c r="AA230" s="129">
        <v>44301.730200692553</v>
      </c>
      <c r="AB230" s="126">
        <v>0.52109319730424097</v>
      </c>
      <c r="AC230" s="126">
        <v>8.7500465428007601E-3</v>
      </c>
      <c r="AD230" s="366">
        <v>0.4690024946941207</v>
      </c>
      <c r="AE230" s="366">
        <v>0.5309975053058793</v>
      </c>
      <c r="AF230" s="129">
        <v>26857</v>
      </c>
      <c r="AG230" s="131">
        <v>772</v>
      </c>
      <c r="AH230" s="129">
        <v>15552</v>
      </c>
      <c r="AI230" s="131">
        <v>12</v>
      </c>
      <c r="AJ230" s="129">
        <v>8993</v>
      </c>
      <c r="AK230" s="131">
        <v>33</v>
      </c>
      <c r="AL230" s="129">
        <v>1465</v>
      </c>
      <c r="AM230" s="131">
        <v>30</v>
      </c>
      <c r="AN230" s="126">
        <v>0.94310608035149124</v>
      </c>
      <c r="AO230" s="126">
        <v>5.6893919648508762E-2</v>
      </c>
      <c r="AP230" s="129">
        <v>26857</v>
      </c>
      <c r="AQ230" s="129">
        <v>11471</v>
      </c>
      <c r="AR230" s="131">
        <v>85</v>
      </c>
      <c r="AS230" s="129">
        <v>14024</v>
      </c>
      <c r="AT230" s="126">
        <v>0.52217299028186315</v>
      </c>
      <c r="AU230" s="129">
        <v>1130</v>
      </c>
      <c r="AV230" s="131">
        <v>147</v>
      </c>
      <c r="AW230" s="126">
        <v>0.4302788844621514</v>
      </c>
      <c r="AX230" s="126">
        <v>4.2074691886658973E-2</v>
      </c>
      <c r="AY230" s="130">
        <v>0.29394571247719403</v>
      </c>
    </row>
    <row r="231" spans="1:51" x14ac:dyDescent="0.3">
      <c r="A231" s="19" t="s">
        <v>515</v>
      </c>
      <c r="B231" s="16" t="s">
        <v>543</v>
      </c>
      <c r="C231" s="124">
        <v>57229</v>
      </c>
      <c r="D231" s="365">
        <v>3.7460727952611439</v>
      </c>
      <c r="E231" s="129">
        <v>225</v>
      </c>
      <c r="F231" s="131">
        <v>387</v>
      </c>
      <c r="G231" s="131">
        <v>713</v>
      </c>
      <c r="H231" s="129">
        <v>29194</v>
      </c>
      <c r="I231" s="129">
        <v>25503</v>
      </c>
      <c r="J231" s="131">
        <v>581</v>
      </c>
      <c r="K231" s="131">
        <v>447</v>
      </c>
      <c r="L231" s="131">
        <v>179</v>
      </c>
      <c r="M231" s="129">
        <v>57229</v>
      </c>
      <c r="N231" s="129">
        <v>55502</v>
      </c>
      <c r="O231" s="131">
        <v>367</v>
      </c>
      <c r="P231" s="131">
        <v>751</v>
      </c>
      <c r="Q231" s="131">
        <v>489</v>
      </c>
      <c r="R231" s="131">
        <v>47</v>
      </c>
      <c r="S231" s="131">
        <v>73</v>
      </c>
      <c r="T231" s="129">
        <v>57229</v>
      </c>
      <c r="U231" s="129">
        <v>29974</v>
      </c>
      <c r="V231" s="131">
        <v>147</v>
      </c>
      <c r="W231" s="131">
        <v>44</v>
      </c>
      <c r="X231" s="129">
        <v>26937</v>
      </c>
      <c r="Y231" s="131">
        <v>62</v>
      </c>
      <c r="Z231" s="131">
        <v>65</v>
      </c>
      <c r="AA231" s="129">
        <v>110867.53298153034</v>
      </c>
      <c r="AB231" s="126">
        <v>0.47068793793356517</v>
      </c>
      <c r="AC231" s="126">
        <v>1.0833668245120481E-3</v>
      </c>
      <c r="AD231" s="366">
        <v>0.52709290744203119</v>
      </c>
      <c r="AE231" s="366">
        <v>0.47290709255796881</v>
      </c>
      <c r="AF231" s="129">
        <v>57229</v>
      </c>
      <c r="AG231" s="129">
        <v>1082</v>
      </c>
      <c r="AH231" s="129">
        <v>42181</v>
      </c>
      <c r="AI231" s="131">
        <v>27</v>
      </c>
      <c r="AJ231" s="129">
        <v>12475</v>
      </c>
      <c r="AK231" s="131">
        <v>38</v>
      </c>
      <c r="AL231" s="129">
        <v>1261</v>
      </c>
      <c r="AM231" s="131">
        <v>165</v>
      </c>
      <c r="AN231" s="126">
        <v>0.9744185640147478</v>
      </c>
      <c r="AO231" s="126">
        <v>2.5581435985252199E-2</v>
      </c>
      <c r="AP231" s="129">
        <v>57229</v>
      </c>
      <c r="AQ231" s="129">
        <v>21670</v>
      </c>
      <c r="AR231" s="131">
        <v>187</v>
      </c>
      <c r="AS231" s="129">
        <v>34296</v>
      </c>
      <c r="AT231" s="126">
        <v>0.59927659053976134</v>
      </c>
      <c r="AU231" s="131">
        <v>860</v>
      </c>
      <c r="AV231" s="131">
        <v>216</v>
      </c>
      <c r="AW231" s="126">
        <v>0.3819217529574167</v>
      </c>
      <c r="AX231" s="126">
        <v>1.5027346275489699E-2</v>
      </c>
      <c r="AY231" s="130">
        <v>0.24924426427161051</v>
      </c>
    </row>
    <row r="232" spans="1:51" x14ac:dyDescent="0.3">
      <c r="A232" s="19" t="s">
        <v>515</v>
      </c>
      <c r="B232" s="16" t="s">
        <v>547</v>
      </c>
      <c r="C232" s="124">
        <v>66172</v>
      </c>
      <c r="D232" s="365">
        <v>4.5130417699329017</v>
      </c>
      <c r="E232" s="129">
        <v>496</v>
      </c>
      <c r="F232" s="129">
        <v>1615</v>
      </c>
      <c r="G232" s="129">
        <v>2134</v>
      </c>
      <c r="H232" s="129">
        <v>33077</v>
      </c>
      <c r="I232" s="129">
        <v>25140</v>
      </c>
      <c r="J232" s="129">
        <v>2034</v>
      </c>
      <c r="K232" s="131">
        <v>930</v>
      </c>
      <c r="L232" s="131">
        <v>746</v>
      </c>
      <c r="M232" s="129">
        <v>66172</v>
      </c>
      <c r="N232" s="129">
        <v>61790</v>
      </c>
      <c r="O232" s="129">
        <v>2077</v>
      </c>
      <c r="P232" s="129">
        <v>1056</v>
      </c>
      <c r="Q232" s="131">
        <v>803</v>
      </c>
      <c r="R232" s="131">
        <v>304</v>
      </c>
      <c r="S232" s="131">
        <v>142</v>
      </c>
      <c r="T232" s="129">
        <v>66172</v>
      </c>
      <c r="U232" s="129">
        <v>50233</v>
      </c>
      <c r="V232" s="131">
        <v>52</v>
      </c>
      <c r="W232" s="131">
        <v>28</v>
      </c>
      <c r="X232" s="129">
        <v>15441</v>
      </c>
      <c r="Y232" s="131">
        <v>336</v>
      </c>
      <c r="Z232" s="131">
        <v>82</v>
      </c>
      <c r="AA232" s="129">
        <v>221431.21184186667</v>
      </c>
      <c r="AB232" s="126">
        <v>0.23334643051441697</v>
      </c>
      <c r="AC232" s="126">
        <v>5.0776763585806683E-3</v>
      </c>
      <c r="AD232" s="366">
        <v>0.76033669830139639</v>
      </c>
      <c r="AE232" s="366">
        <v>0.23966330169860361</v>
      </c>
      <c r="AF232" s="129">
        <v>66172</v>
      </c>
      <c r="AG232" s="129">
        <v>42346</v>
      </c>
      <c r="AH232" s="129">
        <v>9811</v>
      </c>
      <c r="AI232" s="131">
        <v>11</v>
      </c>
      <c r="AJ232" s="129">
        <v>10031</v>
      </c>
      <c r="AK232" s="131">
        <v>240</v>
      </c>
      <c r="AL232" s="129">
        <v>3572</v>
      </c>
      <c r="AM232" s="131">
        <v>161</v>
      </c>
      <c r="AN232" s="126">
        <v>0.93995949948618751</v>
      </c>
      <c r="AO232" s="126">
        <v>6.0040500513812489E-2</v>
      </c>
      <c r="AP232" s="129">
        <v>66172</v>
      </c>
      <c r="AQ232" s="129">
        <v>17927</v>
      </c>
      <c r="AR232" s="131">
        <v>355</v>
      </c>
      <c r="AS232" s="129">
        <v>43027</v>
      </c>
      <c r="AT232" s="126">
        <v>0.65022970440669769</v>
      </c>
      <c r="AU232" s="129">
        <v>3821</v>
      </c>
      <c r="AV232" s="131">
        <v>1042</v>
      </c>
      <c r="AW232" s="126">
        <v>0.2762799975820589</v>
      </c>
      <c r="AX232" s="126">
        <v>5.7743456446835519E-2</v>
      </c>
      <c r="AY232" s="130">
        <v>0.14985190110620805</v>
      </c>
    </row>
    <row r="233" spans="1:51" x14ac:dyDescent="0.3">
      <c r="A233" s="19" t="s">
        <v>515</v>
      </c>
      <c r="B233" s="16" t="s">
        <v>548</v>
      </c>
      <c r="C233" s="124">
        <v>46455</v>
      </c>
      <c r="D233" s="365">
        <v>4.178258529759983</v>
      </c>
      <c r="E233" s="129">
        <v>128</v>
      </c>
      <c r="F233" s="131">
        <v>852</v>
      </c>
      <c r="G233" s="129">
        <v>1169</v>
      </c>
      <c r="H233" s="129">
        <v>18213</v>
      </c>
      <c r="I233" s="129">
        <v>25397</v>
      </c>
      <c r="J233" s="131">
        <v>353</v>
      </c>
      <c r="K233" s="131">
        <v>205</v>
      </c>
      <c r="L233" s="131">
        <v>138</v>
      </c>
      <c r="M233" s="129">
        <v>46455</v>
      </c>
      <c r="N233" s="129">
        <v>45371</v>
      </c>
      <c r="O233" s="131">
        <v>403</v>
      </c>
      <c r="P233" s="131">
        <v>282</v>
      </c>
      <c r="Q233" s="131">
        <v>224</v>
      </c>
      <c r="R233" s="131">
        <v>83</v>
      </c>
      <c r="S233" s="131">
        <v>92</v>
      </c>
      <c r="T233" s="129">
        <v>46455</v>
      </c>
      <c r="U233" s="129">
        <v>27462</v>
      </c>
      <c r="V233" s="131">
        <v>31</v>
      </c>
      <c r="W233" s="131">
        <v>33</v>
      </c>
      <c r="X233" s="129">
        <v>18865</v>
      </c>
      <c r="Y233" s="131">
        <v>26</v>
      </c>
      <c r="Z233" s="131">
        <v>38</v>
      </c>
      <c r="AA233" s="129">
        <v>113598.08139059304</v>
      </c>
      <c r="AB233" s="126">
        <v>0.4060919169088365</v>
      </c>
      <c r="AC233" s="126">
        <v>5.596814121192552E-4</v>
      </c>
      <c r="AD233" s="366">
        <v>0.59253040576902383</v>
      </c>
      <c r="AE233" s="366">
        <v>0.40746959423097617</v>
      </c>
      <c r="AF233" s="129">
        <v>46455</v>
      </c>
      <c r="AG233" s="129">
        <v>31300</v>
      </c>
      <c r="AH233" s="129">
        <v>5415</v>
      </c>
      <c r="AI233" s="131">
        <v>9</v>
      </c>
      <c r="AJ233" s="129">
        <v>7534</v>
      </c>
      <c r="AK233" s="131">
        <v>63</v>
      </c>
      <c r="AL233" s="129">
        <v>1895</v>
      </c>
      <c r="AM233" s="131">
        <v>239</v>
      </c>
      <c r="AN233" s="126">
        <v>0.95270692067592289</v>
      </c>
      <c r="AO233" s="126">
        <v>4.7293079324077114E-2</v>
      </c>
      <c r="AP233" s="129">
        <v>46455</v>
      </c>
      <c r="AQ233" s="129">
        <v>17768</v>
      </c>
      <c r="AR233" s="131">
        <v>134</v>
      </c>
      <c r="AS233" s="129">
        <v>25999</v>
      </c>
      <c r="AT233" s="126">
        <v>0.55965988591109672</v>
      </c>
      <c r="AU233" s="129">
        <v>1768</v>
      </c>
      <c r="AV233" s="131">
        <v>786</v>
      </c>
      <c r="AW233" s="126">
        <v>0.38536217845226561</v>
      </c>
      <c r="AX233" s="126">
        <v>3.8058336024109352E-2</v>
      </c>
      <c r="AY233" s="130">
        <v>0.22738133677752664</v>
      </c>
    </row>
    <row r="234" spans="1:51" x14ac:dyDescent="0.3">
      <c r="A234" s="19" t="s">
        <v>515</v>
      </c>
      <c r="B234" s="16" t="s">
        <v>552</v>
      </c>
      <c r="C234" s="124">
        <v>75583</v>
      </c>
      <c r="D234" s="365">
        <v>4.1704880727147637</v>
      </c>
      <c r="E234" s="129">
        <v>241</v>
      </c>
      <c r="F234" s="131">
        <v>733</v>
      </c>
      <c r="G234" s="131">
        <v>858</v>
      </c>
      <c r="H234" s="129">
        <v>38376</v>
      </c>
      <c r="I234" s="129">
        <v>27475</v>
      </c>
      <c r="J234" s="129">
        <v>3324</v>
      </c>
      <c r="K234" s="129">
        <v>3616</v>
      </c>
      <c r="L234" s="131">
        <v>960</v>
      </c>
      <c r="M234" s="129">
        <v>75583</v>
      </c>
      <c r="N234" s="129">
        <v>66670</v>
      </c>
      <c r="O234" s="129">
        <v>4530</v>
      </c>
      <c r="P234" s="129">
        <v>3078</v>
      </c>
      <c r="Q234" s="131">
        <v>517</v>
      </c>
      <c r="R234" s="131">
        <v>366</v>
      </c>
      <c r="S234" s="131">
        <v>422</v>
      </c>
      <c r="T234" s="129">
        <v>75583</v>
      </c>
      <c r="U234" s="129">
        <v>61062</v>
      </c>
      <c r="V234" s="131">
        <v>31</v>
      </c>
      <c r="W234" s="131">
        <v>29</v>
      </c>
      <c r="X234" s="129">
        <v>13963</v>
      </c>
      <c r="Y234" s="131">
        <v>104</v>
      </c>
      <c r="Z234" s="131">
        <v>394</v>
      </c>
      <c r="AA234" s="129">
        <v>250317.78288768636</v>
      </c>
      <c r="AB234" s="126">
        <v>0.18473730865406243</v>
      </c>
      <c r="AC234" s="126">
        <v>1.3759707870817511E-3</v>
      </c>
      <c r="AD234" s="366">
        <v>0.80867390815395002</v>
      </c>
      <c r="AE234" s="366">
        <v>0.19132609184604998</v>
      </c>
      <c r="AF234" s="129">
        <v>75583</v>
      </c>
      <c r="AG234" s="129">
        <v>55458</v>
      </c>
      <c r="AH234" s="129">
        <v>8421</v>
      </c>
      <c r="AI234" s="131">
        <v>8</v>
      </c>
      <c r="AJ234" s="129">
        <v>8904</v>
      </c>
      <c r="AK234" s="131">
        <v>362</v>
      </c>
      <c r="AL234" s="129">
        <v>1616</v>
      </c>
      <c r="AM234" s="131">
        <v>814</v>
      </c>
      <c r="AN234" s="126">
        <v>0.96306047656218996</v>
      </c>
      <c r="AO234" s="126">
        <v>3.693952343781004E-2</v>
      </c>
      <c r="AP234" s="129">
        <v>75583</v>
      </c>
      <c r="AQ234" s="129">
        <v>24761</v>
      </c>
      <c r="AR234" s="131">
        <v>774</v>
      </c>
      <c r="AS234" s="129">
        <v>47541</v>
      </c>
      <c r="AT234" s="126">
        <v>0.62899064604474553</v>
      </c>
      <c r="AU234" s="129">
        <v>1714</v>
      </c>
      <c r="AV234" s="131">
        <v>793</v>
      </c>
      <c r="AW234" s="126">
        <v>0.33784051969358186</v>
      </c>
      <c r="AX234" s="126">
        <v>2.2677057010174244E-2</v>
      </c>
      <c r="AY234" s="130">
        <v>0.11413280764193001</v>
      </c>
    </row>
    <row r="235" spans="1:51" x14ac:dyDescent="0.3">
      <c r="A235" s="19" t="s">
        <v>515</v>
      </c>
      <c r="B235" s="16" t="s">
        <v>553</v>
      </c>
      <c r="C235" s="124">
        <v>67448</v>
      </c>
      <c r="D235" s="365">
        <v>4.2863539319179216</v>
      </c>
      <c r="E235" s="129">
        <v>92</v>
      </c>
      <c r="F235" s="131">
        <v>918</v>
      </c>
      <c r="G235" s="129">
        <v>1632</v>
      </c>
      <c r="H235" s="129">
        <v>30892</v>
      </c>
      <c r="I235" s="129">
        <v>30958</v>
      </c>
      <c r="J235" s="129">
        <v>1453</v>
      </c>
      <c r="K235" s="131">
        <v>930</v>
      </c>
      <c r="L235" s="131">
        <v>573</v>
      </c>
      <c r="M235" s="129">
        <v>67448</v>
      </c>
      <c r="N235" s="129">
        <v>64928</v>
      </c>
      <c r="O235" s="129">
        <v>1152</v>
      </c>
      <c r="P235" s="131">
        <v>875</v>
      </c>
      <c r="Q235" s="131">
        <v>320</v>
      </c>
      <c r="R235" s="131">
        <v>75</v>
      </c>
      <c r="S235" s="131">
        <v>98</v>
      </c>
      <c r="T235" s="129">
        <v>67448</v>
      </c>
      <c r="U235" s="129">
        <v>42500</v>
      </c>
      <c r="V235" s="131">
        <v>43</v>
      </c>
      <c r="W235" s="131">
        <v>48</v>
      </c>
      <c r="X235" s="129">
        <v>24679</v>
      </c>
      <c r="Y235" s="131">
        <v>84</v>
      </c>
      <c r="Z235" s="131">
        <v>94</v>
      </c>
      <c r="AA235" s="129">
        <v>179135.62491104257</v>
      </c>
      <c r="AB235" s="126">
        <v>0.36589669078401138</v>
      </c>
      <c r="AC235" s="126">
        <v>1.2454038666824814E-3</v>
      </c>
      <c r="AD235" s="366">
        <v>0.63146423911754246</v>
      </c>
      <c r="AE235" s="366">
        <v>0.36853576088245754</v>
      </c>
      <c r="AF235" s="129">
        <v>67448</v>
      </c>
      <c r="AG235" s="129">
        <v>45934</v>
      </c>
      <c r="AH235" s="129">
        <v>5827</v>
      </c>
      <c r="AI235" s="131">
        <v>18</v>
      </c>
      <c r="AJ235" s="129">
        <v>11371</v>
      </c>
      <c r="AK235" s="129">
        <v>1163</v>
      </c>
      <c r="AL235" s="129">
        <v>2313</v>
      </c>
      <c r="AM235" s="131">
        <v>822</v>
      </c>
      <c r="AN235" s="126">
        <v>0.93627683548807972</v>
      </c>
      <c r="AO235" s="126">
        <v>6.3723164511920283E-2</v>
      </c>
      <c r="AP235" s="129">
        <v>67448</v>
      </c>
      <c r="AQ235" s="129">
        <v>15590</v>
      </c>
      <c r="AR235" s="131">
        <v>265</v>
      </c>
      <c r="AS235" s="129">
        <v>48783</v>
      </c>
      <c r="AT235" s="126">
        <v>0.72326829557585104</v>
      </c>
      <c r="AU235" s="129">
        <v>2225</v>
      </c>
      <c r="AV235" s="131">
        <v>585</v>
      </c>
      <c r="AW235" s="126">
        <v>0.23506997983631836</v>
      </c>
      <c r="AX235" s="126">
        <v>3.2988376230577633E-2</v>
      </c>
      <c r="AY235" s="130">
        <v>0.21612946269718891</v>
      </c>
    </row>
    <row r="236" spans="1:51" x14ac:dyDescent="0.3">
      <c r="A236" s="19" t="s">
        <v>515</v>
      </c>
      <c r="B236" s="16" t="s">
        <v>555</v>
      </c>
      <c r="C236" s="124">
        <v>74886</v>
      </c>
      <c r="D236" s="365">
        <v>4.1575194295328899</v>
      </c>
      <c r="E236" s="129">
        <v>268</v>
      </c>
      <c r="F236" s="131">
        <v>885</v>
      </c>
      <c r="G236" s="129">
        <v>1700</v>
      </c>
      <c r="H236" s="129">
        <v>32383</v>
      </c>
      <c r="I236" s="129">
        <v>29203</v>
      </c>
      <c r="J236" s="129">
        <v>5210</v>
      </c>
      <c r="K236" s="129">
        <v>3851</v>
      </c>
      <c r="L236" s="129">
        <v>1386</v>
      </c>
      <c r="M236" s="129">
        <v>74886</v>
      </c>
      <c r="N236" s="129">
        <v>69194</v>
      </c>
      <c r="O236" s="129">
        <v>2978</v>
      </c>
      <c r="P236" s="129">
        <v>1685</v>
      </c>
      <c r="Q236" s="131">
        <v>464</v>
      </c>
      <c r="R236" s="131">
        <v>164</v>
      </c>
      <c r="S236" s="131">
        <v>401</v>
      </c>
      <c r="T236" s="129">
        <v>74886</v>
      </c>
      <c r="U236" s="129">
        <v>54981</v>
      </c>
      <c r="V236" s="131">
        <v>30</v>
      </c>
      <c r="W236" s="131">
        <v>24</v>
      </c>
      <c r="X236" s="129">
        <v>19406</v>
      </c>
      <c r="Y236" s="131">
        <v>110</v>
      </c>
      <c r="Z236" s="131">
        <v>335</v>
      </c>
      <c r="AA236" s="129">
        <v>225958.97171700987</v>
      </c>
      <c r="AB236" s="126">
        <v>0.25914056031835053</v>
      </c>
      <c r="AC236" s="126">
        <v>1.4688993937451594E-3</v>
      </c>
      <c r="AD236" s="366">
        <v>0.73491707395240768</v>
      </c>
      <c r="AE236" s="366">
        <v>0.26508292604759232</v>
      </c>
      <c r="AF236" s="129">
        <v>74886</v>
      </c>
      <c r="AG236" s="129">
        <v>51852</v>
      </c>
      <c r="AH236" s="129">
        <v>8158</v>
      </c>
      <c r="AI236" s="131">
        <v>15</v>
      </c>
      <c r="AJ236" s="129">
        <v>10730</v>
      </c>
      <c r="AK236" s="129">
        <v>1038</v>
      </c>
      <c r="AL236" s="129">
        <v>2334</v>
      </c>
      <c r="AM236" s="131">
        <v>759</v>
      </c>
      <c r="AN236" s="126">
        <v>0.94483615094944318</v>
      </c>
      <c r="AO236" s="126">
        <v>5.5163849050556824E-2</v>
      </c>
      <c r="AP236" s="129">
        <v>74886</v>
      </c>
      <c r="AQ236" s="129">
        <v>13428</v>
      </c>
      <c r="AR236" s="131">
        <v>503</v>
      </c>
      <c r="AS236" s="129">
        <v>56189</v>
      </c>
      <c r="AT236" s="126">
        <v>0.75032716395587962</v>
      </c>
      <c r="AU236" s="129">
        <v>2629</v>
      </c>
      <c r="AV236" s="129">
        <v>2137</v>
      </c>
      <c r="AW236" s="126">
        <v>0.1860294314023983</v>
      </c>
      <c r="AX236" s="126">
        <v>3.5106695510509309E-2</v>
      </c>
      <c r="AY236" s="130">
        <v>0.16012338754907457</v>
      </c>
    </row>
    <row r="237" spans="1:51" x14ac:dyDescent="0.3">
      <c r="A237" s="19" t="s">
        <v>515</v>
      </c>
      <c r="B237" s="16" t="s">
        <v>559</v>
      </c>
      <c r="C237" s="124">
        <v>71804</v>
      </c>
      <c r="D237" s="365">
        <v>4.3743106233636011</v>
      </c>
      <c r="E237" s="129">
        <v>430</v>
      </c>
      <c r="F237" s="129">
        <v>1540</v>
      </c>
      <c r="G237" s="129">
        <v>2150</v>
      </c>
      <c r="H237" s="129">
        <v>28411</v>
      </c>
      <c r="I237" s="129">
        <v>37579</v>
      </c>
      <c r="J237" s="131">
        <v>743</v>
      </c>
      <c r="K237" s="131">
        <v>674</v>
      </c>
      <c r="L237" s="131">
        <v>277</v>
      </c>
      <c r="M237" s="129">
        <v>71804</v>
      </c>
      <c r="N237" s="129">
        <v>68376</v>
      </c>
      <c r="O237" s="129">
        <v>1277</v>
      </c>
      <c r="P237" s="131">
        <v>647</v>
      </c>
      <c r="Q237" s="131">
        <v>774</v>
      </c>
      <c r="R237" s="131">
        <v>432</v>
      </c>
      <c r="S237" s="131">
        <v>298</v>
      </c>
      <c r="T237" s="129">
        <v>71804</v>
      </c>
      <c r="U237" s="129">
        <v>33372</v>
      </c>
      <c r="V237" s="131">
        <v>55</v>
      </c>
      <c r="W237" s="131">
        <v>74</v>
      </c>
      <c r="X237" s="129">
        <v>37910</v>
      </c>
      <c r="Y237" s="131">
        <v>173</v>
      </c>
      <c r="Z237" s="131">
        <v>220</v>
      </c>
      <c r="AA237" s="129">
        <v>142778.87481198818</v>
      </c>
      <c r="AB237" s="126">
        <v>0.52796501587655287</v>
      </c>
      <c r="AC237" s="126">
        <v>2.4093365272129688E-3</v>
      </c>
      <c r="AD237" s="366">
        <v>0.46656175143446049</v>
      </c>
      <c r="AE237" s="366">
        <v>0.53343824856553956</v>
      </c>
      <c r="AF237" s="129">
        <v>71804</v>
      </c>
      <c r="AG237" s="129">
        <v>44562</v>
      </c>
      <c r="AH237" s="129">
        <v>7290</v>
      </c>
      <c r="AI237" s="131">
        <v>14</v>
      </c>
      <c r="AJ237" s="129">
        <v>15405</v>
      </c>
      <c r="AK237" s="131">
        <v>230</v>
      </c>
      <c r="AL237" s="129">
        <v>3305</v>
      </c>
      <c r="AM237" s="131">
        <v>998</v>
      </c>
      <c r="AN237" s="126">
        <v>0.93686981226672605</v>
      </c>
      <c r="AO237" s="126">
        <v>6.3130187733273946E-2</v>
      </c>
      <c r="AP237" s="129">
        <v>71804</v>
      </c>
      <c r="AQ237" s="129">
        <v>14904</v>
      </c>
      <c r="AR237" s="131">
        <v>280</v>
      </c>
      <c r="AS237" s="129">
        <v>52526</v>
      </c>
      <c r="AT237" s="126">
        <v>0.73151913542421032</v>
      </c>
      <c r="AU237" s="129">
        <v>3438</v>
      </c>
      <c r="AV237" s="131">
        <v>656</v>
      </c>
      <c r="AW237" s="126">
        <v>0.21146454236532783</v>
      </c>
      <c r="AX237" s="126">
        <v>4.7880340928082001E-2</v>
      </c>
      <c r="AY237" s="130">
        <v>0.29828421814940675</v>
      </c>
    </row>
    <row r="238" spans="1:51" x14ac:dyDescent="0.3">
      <c r="A238" s="19" t="s">
        <v>515</v>
      </c>
      <c r="B238" s="16" t="s">
        <v>560</v>
      </c>
      <c r="C238" s="124">
        <v>60277</v>
      </c>
      <c r="D238" s="365">
        <v>4.3896677007813922</v>
      </c>
      <c r="E238" s="129">
        <v>125</v>
      </c>
      <c r="F238" s="131">
        <v>903</v>
      </c>
      <c r="G238" s="129">
        <v>1392</v>
      </c>
      <c r="H238" s="129">
        <v>19644</v>
      </c>
      <c r="I238" s="129">
        <v>37480</v>
      </c>
      <c r="J238" s="131">
        <v>285</v>
      </c>
      <c r="K238" s="131">
        <v>367</v>
      </c>
      <c r="L238" s="131">
        <v>81</v>
      </c>
      <c r="M238" s="129">
        <v>60277</v>
      </c>
      <c r="N238" s="129">
        <v>59408</v>
      </c>
      <c r="O238" s="131">
        <v>251</v>
      </c>
      <c r="P238" s="131">
        <v>129</v>
      </c>
      <c r="Q238" s="131">
        <v>158</v>
      </c>
      <c r="R238" s="131">
        <v>258</v>
      </c>
      <c r="S238" s="131">
        <v>73</v>
      </c>
      <c r="T238" s="129">
        <v>60277</v>
      </c>
      <c r="U238" s="129">
        <v>21373</v>
      </c>
      <c r="V238" s="131">
        <v>44</v>
      </c>
      <c r="W238" s="131">
        <v>62</v>
      </c>
      <c r="X238" s="129">
        <v>38679</v>
      </c>
      <c r="Y238" s="131">
        <v>51</v>
      </c>
      <c r="Z238" s="131">
        <v>68</v>
      </c>
      <c r="AA238" s="129">
        <v>92838.859432287602</v>
      </c>
      <c r="AB238" s="126">
        <v>0.64168754251206928</v>
      </c>
      <c r="AC238" s="126">
        <v>8.460938666489706E-4</v>
      </c>
      <c r="AD238" s="366">
        <v>0.3563382384657498</v>
      </c>
      <c r="AE238" s="366">
        <v>0.64366176153425014</v>
      </c>
      <c r="AF238" s="129">
        <v>60277</v>
      </c>
      <c r="AG238" s="129">
        <v>34580</v>
      </c>
      <c r="AH238" s="129">
        <v>7381</v>
      </c>
      <c r="AI238" s="131">
        <v>11</v>
      </c>
      <c r="AJ238" s="129">
        <v>12785</v>
      </c>
      <c r="AK238" s="131">
        <v>104</v>
      </c>
      <c r="AL238" s="129">
        <v>1974</v>
      </c>
      <c r="AM238" s="129">
        <v>3442</v>
      </c>
      <c r="AN238" s="126">
        <v>0.90842278149211142</v>
      </c>
      <c r="AO238" s="126">
        <v>9.157721850788858E-2</v>
      </c>
      <c r="AP238" s="129">
        <v>60277</v>
      </c>
      <c r="AQ238" s="129">
        <v>14746</v>
      </c>
      <c r="AR238" s="131">
        <v>219</v>
      </c>
      <c r="AS238" s="129">
        <v>42893</v>
      </c>
      <c r="AT238" s="126">
        <v>0.71159812200341754</v>
      </c>
      <c r="AU238" s="129">
        <v>1871</v>
      </c>
      <c r="AV238" s="131">
        <v>548</v>
      </c>
      <c r="AW238" s="126">
        <v>0.24827048459611462</v>
      </c>
      <c r="AX238" s="126">
        <v>3.1040031852945568E-2</v>
      </c>
      <c r="AY238" s="130">
        <v>0.36761949002106936</v>
      </c>
    </row>
    <row r="239" spans="1:51" x14ac:dyDescent="0.3">
      <c r="A239" s="19" t="s">
        <v>515</v>
      </c>
      <c r="B239" s="16" t="s">
        <v>562</v>
      </c>
      <c r="C239" s="124">
        <v>51201</v>
      </c>
      <c r="D239" s="365">
        <v>4.2168317025058109</v>
      </c>
      <c r="E239" s="129">
        <v>311</v>
      </c>
      <c r="F239" s="129">
        <v>1403</v>
      </c>
      <c r="G239" s="129">
        <v>1837</v>
      </c>
      <c r="H239" s="129">
        <v>20894</v>
      </c>
      <c r="I239" s="129">
        <v>25776</v>
      </c>
      <c r="J239" s="131">
        <v>407</v>
      </c>
      <c r="K239" s="131">
        <v>353</v>
      </c>
      <c r="L239" s="131">
        <v>220</v>
      </c>
      <c r="M239" s="129">
        <v>51201</v>
      </c>
      <c r="N239" s="129">
        <v>49037</v>
      </c>
      <c r="O239" s="131">
        <v>612</v>
      </c>
      <c r="P239" s="131">
        <v>585</v>
      </c>
      <c r="Q239" s="131">
        <v>583</v>
      </c>
      <c r="R239" s="131">
        <v>294</v>
      </c>
      <c r="S239" s="131">
        <v>90</v>
      </c>
      <c r="T239" s="129">
        <v>51201</v>
      </c>
      <c r="U239" s="129">
        <v>14400</v>
      </c>
      <c r="V239" s="131">
        <v>23</v>
      </c>
      <c r="W239" s="131">
        <v>51</v>
      </c>
      <c r="X239" s="129">
        <v>36559</v>
      </c>
      <c r="Y239" s="131">
        <v>82</v>
      </c>
      <c r="Z239" s="131">
        <v>86</v>
      </c>
      <c r="AA239" s="129">
        <v>59141.59586726821</v>
      </c>
      <c r="AB239" s="126">
        <v>0.71402902287064707</v>
      </c>
      <c r="AC239" s="126">
        <v>1.6015312200933576E-3</v>
      </c>
      <c r="AD239" s="366">
        <v>0.28268979121501531</v>
      </c>
      <c r="AE239" s="366">
        <v>0.71731020878498475</v>
      </c>
      <c r="AF239" s="129">
        <v>51201</v>
      </c>
      <c r="AG239" s="129">
        <v>24649</v>
      </c>
      <c r="AH239" s="129">
        <v>6528</v>
      </c>
      <c r="AI239" s="131">
        <v>7</v>
      </c>
      <c r="AJ239" s="129">
        <v>12462</v>
      </c>
      <c r="AK239" s="131">
        <v>284</v>
      </c>
      <c r="AL239" s="129">
        <v>2895</v>
      </c>
      <c r="AM239" s="129">
        <v>4376</v>
      </c>
      <c r="AN239" s="126">
        <v>0.85244428819749618</v>
      </c>
      <c r="AO239" s="126">
        <v>0.14755571180250382</v>
      </c>
      <c r="AP239" s="129">
        <v>51201</v>
      </c>
      <c r="AQ239" s="129">
        <v>9916</v>
      </c>
      <c r="AR239" s="131">
        <v>201</v>
      </c>
      <c r="AS239" s="129">
        <v>37823</v>
      </c>
      <c r="AT239" s="126">
        <v>0.73871604070232999</v>
      </c>
      <c r="AU239" s="129">
        <v>2797</v>
      </c>
      <c r="AV239" s="131">
        <v>464</v>
      </c>
      <c r="AW239" s="126">
        <v>0.19759379699615243</v>
      </c>
      <c r="AX239" s="126">
        <v>5.4627839300013671E-2</v>
      </c>
      <c r="AY239" s="130">
        <v>0.43243296029374428</v>
      </c>
    </row>
    <row r="240" spans="1:51" x14ac:dyDescent="0.3">
      <c r="A240" s="19" t="s">
        <v>515</v>
      </c>
      <c r="B240" s="16" t="s">
        <v>564</v>
      </c>
      <c r="C240" s="124">
        <v>44797</v>
      </c>
      <c r="D240" s="365">
        <v>4.0036832823626582</v>
      </c>
      <c r="E240" s="129">
        <v>79</v>
      </c>
      <c r="F240" s="129">
        <v>1049</v>
      </c>
      <c r="G240" s="129">
        <v>1343</v>
      </c>
      <c r="H240" s="129">
        <v>16674</v>
      </c>
      <c r="I240" s="129">
        <v>25297</v>
      </c>
      <c r="J240" s="131">
        <v>197</v>
      </c>
      <c r="K240" s="131">
        <v>114</v>
      </c>
      <c r="L240" s="131">
        <v>44</v>
      </c>
      <c r="M240" s="129">
        <v>44797</v>
      </c>
      <c r="N240" s="129">
        <v>43892</v>
      </c>
      <c r="O240" s="131">
        <v>290</v>
      </c>
      <c r="P240" s="131">
        <v>158</v>
      </c>
      <c r="Q240" s="131">
        <v>291</v>
      </c>
      <c r="R240" s="131">
        <v>141</v>
      </c>
      <c r="S240" s="131">
        <v>25</v>
      </c>
      <c r="T240" s="129">
        <v>44797</v>
      </c>
      <c r="U240" s="129">
        <v>15197</v>
      </c>
      <c r="V240" s="131">
        <v>72</v>
      </c>
      <c r="W240" s="131">
        <v>37</v>
      </c>
      <c r="X240" s="129">
        <v>29448</v>
      </c>
      <c r="Y240" s="131">
        <v>32</v>
      </c>
      <c r="Z240" s="131">
        <v>11</v>
      </c>
      <c r="AA240" s="129">
        <v>60232.740272786126</v>
      </c>
      <c r="AB240" s="126">
        <v>0.65736544857914592</v>
      </c>
      <c r="AC240" s="126">
        <v>7.1433354912159297E-4</v>
      </c>
      <c r="AD240" s="366">
        <v>0.34167466571422195</v>
      </c>
      <c r="AE240" s="366">
        <v>0.658325334285778</v>
      </c>
      <c r="AF240" s="129">
        <v>44797</v>
      </c>
      <c r="AG240" s="129">
        <v>5166</v>
      </c>
      <c r="AH240" s="129">
        <v>28263</v>
      </c>
      <c r="AI240" s="131">
        <v>37</v>
      </c>
      <c r="AJ240" s="129">
        <v>8187</v>
      </c>
      <c r="AK240" s="131">
        <v>152</v>
      </c>
      <c r="AL240" s="129">
        <v>1964</v>
      </c>
      <c r="AM240" s="129">
        <v>1028</v>
      </c>
      <c r="AN240" s="126">
        <v>0.9298167287988035</v>
      </c>
      <c r="AO240" s="126">
        <v>7.0183271201196495E-2</v>
      </c>
      <c r="AP240" s="129">
        <v>44797</v>
      </c>
      <c r="AQ240" s="129">
        <v>15079</v>
      </c>
      <c r="AR240" s="131">
        <v>174</v>
      </c>
      <c r="AS240" s="129">
        <v>27528</v>
      </c>
      <c r="AT240" s="126">
        <v>0.61450543563185034</v>
      </c>
      <c r="AU240" s="129">
        <v>1728</v>
      </c>
      <c r="AV240" s="131">
        <v>288</v>
      </c>
      <c r="AW240" s="126">
        <v>0.3404915507734893</v>
      </c>
      <c r="AX240" s="126">
        <v>3.857401165256602E-2</v>
      </c>
      <c r="AY240" s="130">
        <v>0.36425430274348725</v>
      </c>
    </row>
    <row r="241" spans="1:51" x14ac:dyDescent="0.3">
      <c r="A241" s="19" t="s">
        <v>515</v>
      </c>
      <c r="B241" s="16" t="s">
        <v>568</v>
      </c>
      <c r="C241" s="124">
        <v>69416</v>
      </c>
      <c r="D241" s="365">
        <v>4.5252103261495913</v>
      </c>
      <c r="E241" s="129">
        <v>666</v>
      </c>
      <c r="F241" s="129">
        <v>1547</v>
      </c>
      <c r="G241" s="129">
        <v>1200</v>
      </c>
      <c r="H241" s="129">
        <v>17208</v>
      </c>
      <c r="I241" s="129">
        <v>38187</v>
      </c>
      <c r="J241" s="129">
        <v>5136</v>
      </c>
      <c r="K241" s="129">
        <v>3819</v>
      </c>
      <c r="L241" s="131">
        <v>1653</v>
      </c>
      <c r="M241" s="129">
        <v>69416</v>
      </c>
      <c r="N241" s="129">
        <v>60297</v>
      </c>
      <c r="O241" s="129">
        <v>4042</v>
      </c>
      <c r="P241" s="129">
        <v>2371</v>
      </c>
      <c r="Q241" s="131">
        <v>685</v>
      </c>
      <c r="R241" s="131">
        <v>1328</v>
      </c>
      <c r="S241" s="131">
        <v>693</v>
      </c>
      <c r="T241" s="129">
        <v>69416</v>
      </c>
      <c r="U241" s="129">
        <v>53560</v>
      </c>
      <c r="V241" s="131">
        <v>28</v>
      </c>
      <c r="W241" s="131">
        <v>25</v>
      </c>
      <c r="X241" s="129">
        <v>15140</v>
      </c>
      <c r="Y241" s="131">
        <v>182</v>
      </c>
      <c r="Z241" s="131">
        <v>481</v>
      </c>
      <c r="AA241" s="129">
        <v>236516.41552379855</v>
      </c>
      <c r="AB241" s="126">
        <v>0.21810533594560333</v>
      </c>
      <c r="AC241" s="126">
        <v>2.6218739195574508E-3</v>
      </c>
      <c r="AD241" s="366">
        <v>0.77234355191886594</v>
      </c>
      <c r="AE241" s="366">
        <v>0.22765644808113406</v>
      </c>
      <c r="AF241" s="129">
        <v>69416</v>
      </c>
      <c r="AG241" s="129">
        <v>42237</v>
      </c>
      <c r="AH241" s="129">
        <v>15826</v>
      </c>
      <c r="AI241" s="131">
        <v>19</v>
      </c>
      <c r="AJ241" s="129">
        <v>7328</v>
      </c>
      <c r="AK241" s="131">
        <v>329</v>
      </c>
      <c r="AL241" s="129">
        <v>2994</v>
      </c>
      <c r="AM241" s="131">
        <v>683</v>
      </c>
      <c r="AN241" s="126">
        <v>0.9422899619684223</v>
      </c>
      <c r="AO241" s="126">
        <v>5.7710038031577704E-2</v>
      </c>
      <c r="AP241" s="129">
        <v>69416</v>
      </c>
      <c r="AQ241" s="129">
        <v>30499</v>
      </c>
      <c r="AR241" s="131">
        <v>452</v>
      </c>
      <c r="AS241" s="129">
        <v>34078</v>
      </c>
      <c r="AT241" s="126">
        <v>0.49092428258614729</v>
      </c>
      <c r="AU241" s="129">
        <v>3205</v>
      </c>
      <c r="AV241" s="131">
        <v>1182</v>
      </c>
      <c r="AW241" s="126">
        <v>0.44587703123199263</v>
      </c>
      <c r="AX241" s="126">
        <v>4.6170911605393571E-2</v>
      </c>
      <c r="AY241" s="130">
        <v>0.14268324305635588</v>
      </c>
    </row>
    <row r="242" spans="1:51" x14ac:dyDescent="0.3">
      <c r="A242" s="19" t="s">
        <v>515</v>
      </c>
      <c r="B242" s="16" t="s">
        <v>569</v>
      </c>
      <c r="C242" s="124">
        <v>75987</v>
      </c>
      <c r="D242" s="365">
        <v>4.2463184492084176</v>
      </c>
      <c r="E242" s="129">
        <v>178</v>
      </c>
      <c r="F242" s="129">
        <v>1257</v>
      </c>
      <c r="G242" s="129">
        <v>1382</v>
      </c>
      <c r="H242" s="129">
        <v>23110</v>
      </c>
      <c r="I242" s="129">
        <v>27707</v>
      </c>
      <c r="J242" s="129">
        <v>11383</v>
      </c>
      <c r="K242" s="129">
        <v>7926</v>
      </c>
      <c r="L242" s="129">
        <v>3044</v>
      </c>
      <c r="M242" s="129">
        <v>75987</v>
      </c>
      <c r="N242" s="129">
        <v>67853</v>
      </c>
      <c r="O242" s="129">
        <v>3894</v>
      </c>
      <c r="P242" s="129">
        <v>2665</v>
      </c>
      <c r="Q242" s="131">
        <v>439</v>
      </c>
      <c r="R242" s="131">
        <v>198</v>
      </c>
      <c r="S242" s="131">
        <v>938</v>
      </c>
      <c r="T242" s="129">
        <v>75987</v>
      </c>
      <c r="U242" s="129">
        <v>59488</v>
      </c>
      <c r="V242" s="131">
        <v>58</v>
      </c>
      <c r="W242" s="131">
        <v>27</v>
      </c>
      <c r="X242" s="129">
        <v>15250</v>
      </c>
      <c r="Y242" s="131">
        <v>52</v>
      </c>
      <c r="Z242" s="129">
        <v>1112</v>
      </c>
      <c r="AA242" s="129">
        <v>248512.29668232723</v>
      </c>
      <c r="AB242" s="126">
        <v>0.20069222366983827</v>
      </c>
      <c r="AC242" s="126">
        <v>6.8432758234961242E-4</v>
      </c>
      <c r="AD242" s="366">
        <v>0.78398936660218199</v>
      </c>
      <c r="AE242" s="366">
        <v>0.21601063339781801</v>
      </c>
      <c r="AF242" s="129">
        <v>75987</v>
      </c>
      <c r="AG242" s="129">
        <v>46972</v>
      </c>
      <c r="AH242" s="129">
        <v>16110</v>
      </c>
      <c r="AI242" s="131">
        <v>7</v>
      </c>
      <c r="AJ242" s="129">
        <v>8406</v>
      </c>
      <c r="AK242" s="131">
        <v>553</v>
      </c>
      <c r="AL242" s="129">
        <v>2380</v>
      </c>
      <c r="AM242" s="129">
        <v>1559</v>
      </c>
      <c r="AN242" s="126">
        <v>0.94088462500164505</v>
      </c>
      <c r="AO242" s="126">
        <v>5.9115374998354953E-2</v>
      </c>
      <c r="AP242" s="129">
        <v>75987</v>
      </c>
      <c r="AQ242" s="129">
        <v>15609</v>
      </c>
      <c r="AR242" s="131">
        <v>865</v>
      </c>
      <c r="AS242" s="129">
        <v>54503</v>
      </c>
      <c r="AT242" s="126">
        <v>0.71726742732309479</v>
      </c>
      <c r="AU242" s="129">
        <v>2551</v>
      </c>
      <c r="AV242" s="129">
        <v>2459</v>
      </c>
      <c r="AW242" s="126">
        <v>0.21680024214668298</v>
      </c>
      <c r="AX242" s="126">
        <v>3.3571531972574259E-2</v>
      </c>
      <c r="AY242" s="130">
        <v>0.13756300419808648</v>
      </c>
    </row>
    <row r="243" spans="1:51" x14ac:dyDescent="0.3">
      <c r="A243" s="19" t="s">
        <v>515</v>
      </c>
      <c r="B243" s="16" t="s">
        <v>571</v>
      </c>
      <c r="C243" s="124">
        <v>43748</v>
      </c>
      <c r="D243" s="365">
        <v>4.4194020298070766</v>
      </c>
      <c r="E243" s="129">
        <v>100</v>
      </c>
      <c r="F243" s="131">
        <v>850</v>
      </c>
      <c r="G243" s="129">
        <v>1060</v>
      </c>
      <c r="H243" s="129">
        <v>14857</v>
      </c>
      <c r="I243" s="129">
        <v>24243</v>
      </c>
      <c r="J243" s="129">
        <v>1464</v>
      </c>
      <c r="K243" s="131">
        <v>935</v>
      </c>
      <c r="L243" s="131">
        <v>239</v>
      </c>
      <c r="M243" s="129">
        <v>43748</v>
      </c>
      <c r="N243" s="129">
        <v>42209</v>
      </c>
      <c r="O243" s="131">
        <v>769</v>
      </c>
      <c r="P243" s="131">
        <v>341</v>
      </c>
      <c r="Q243" s="131">
        <v>220</v>
      </c>
      <c r="R243" s="131">
        <v>136</v>
      </c>
      <c r="S243" s="131">
        <v>73</v>
      </c>
      <c r="T243" s="129">
        <v>43748</v>
      </c>
      <c r="U243" s="129">
        <v>28212</v>
      </c>
      <c r="V243" s="131">
        <v>32</v>
      </c>
      <c r="W243" s="131">
        <v>23</v>
      </c>
      <c r="X243" s="129">
        <v>15256</v>
      </c>
      <c r="Y243" s="131">
        <v>56</v>
      </c>
      <c r="Z243" s="131">
        <v>169</v>
      </c>
      <c r="AA243" s="129">
        <v>120256.50626314346</v>
      </c>
      <c r="AB243" s="126">
        <v>0.34872451312059982</v>
      </c>
      <c r="AC243" s="126">
        <v>1.2800585169607753E-3</v>
      </c>
      <c r="AD243" s="366">
        <v>0.64613239462375427</v>
      </c>
      <c r="AE243" s="366">
        <v>0.35386760537624573</v>
      </c>
      <c r="AF243" s="129">
        <v>43748</v>
      </c>
      <c r="AG243" s="129">
        <v>25337</v>
      </c>
      <c r="AH243" s="129">
        <v>8277</v>
      </c>
      <c r="AI243" s="131">
        <v>6</v>
      </c>
      <c r="AJ243" s="129">
        <v>7455</v>
      </c>
      <c r="AK243" s="131">
        <v>373</v>
      </c>
      <c r="AL243" s="129">
        <v>1647</v>
      </c>
      <c r="AM243" s="131">
        <v>653</v>
      </c>
      <c r="AN243" s="126">
        <v>0.9389000640029258</v>
      </c>
      <c r="AO243" s="126">
        <v>6.1099935997074195E-2</v>
      </c>
      <c r="AP243" s="129">
        <v>43748</v>
      </c>
      <c r="AQ243" s="129">
        <v>6491</v>
      </c>
      <c r="AR243" s="131">
        <v>235</v>
      </c>
      <c r="AS243" s="129">
        <v>33866</v>
      </c>
      <c r="AT243" s="126">
        <v>0.77411538813202885</v>
      </c>
      <c r="AU243" s="129">
        <v>1826</v>
      </c>
      <c r="AV243" s="129">
        <v>1330</v>
      </c>
      <c r="AW243" s="126">
        <v>0.15374417116211025</v>
      </c>
      <c r="AX243" s="126">
        <v>4.1739050928042427E-2</v>
      </c>
      <c r="AY243" s="130">
        <v>0.20748377068665996</v>
      </c>
    </row>
    <row r="244" spans="1:51" x14ac:dyDescent="0.3">
      <c r="A244" s="19" t="s">
        <v>515</v>
      </c>
      <c r="B244" s="16" t="s">
        <v>573</v>
      </c>
      <c r="C244" s="124">
        <v>48610</v>
      </c>
      <c r="D244" s="365">
        <v>4.1745731331001847</v>
      </c>
      <c r="E244" s="129">
        <v>57</v>
      </c>
      <c r="F244" s="131">
        <v>509</v>
      </c>
      <c r="G244" s="129">
        <v>1011</v>
      </c>
      <c r="H244" s="129">
        <v>14035</v>
      </c>
      <c r="I244" s="129">
        <v>30194</v>
      </c>
      <c r="J244" s="129">
        <v>1584</v>
      </c>
      <c r="K244" s="131">
        <v>750</v>
      </c>
      <c r="L244" s="131">
        <v>470</v>
      </c>
      <c r="M244" s="129">
        <v>48610</v>
      </c>
      <c r="N244" s="129">
        <v>46129</v>
      </c>
      <c r="O244" s="129">
        <v>1119</v>
      </c>
      <c r="P244" s="131">
        <v>826</v>
      </c>
      <c r="Q244" s="131">
        <v>170</v>
      </c>
      <c r="R244" s="131">
        <v>246</v>
      </c>
      <c r="S244" s="131">
        <v>120</v>
      </c>
      <c r="T244" s="129">
        <v>48610</v>
      </c>
      <c r="U244" s="129">
        <v>36446</v>
      </c>
      <c r="V244" s="131">
        <v>24</v>
      </c>
      <c r="W244" s="131">
        <v>22</v>
      </c>
      <c r="X244" s="129">
        <v>11997</v>
      </c>
      <c r="Y244" s="131">
        <v>35</v>
      </c>
      <c r="Z244" s="131">
        <v>86</v>
      </c>
      <c r="AA244" s="129">
        <v>148309.33264760338</v>
      </c>
      <c r="AB244" s="126">
        <v>0.24680106973873689</v>
      </c>
      <c r="AC244" s="126">
        <v>7.2001645751902904E-4</v>
      </c>
      <c r="AD244" s="366">
        <v>0.75070973050812595</v>
      </c>
      <c r="AE244" s="366">
        <v>0.24929026949187405</v>
      </c>
      <c r="AF244" s="129">
        <v>48610</v>
      </c>
      <c r="AG244" s="129">
        <v>28429</v>
      </c>
      <c r="AH244" s="129">
        <v>12062</v>
      </c>
      <c r="AI244" s="131">
        <v>10</v>
      </c>
      <c r="AJ244" s="129">
        <v>6279</v>
      </c>
      <c r="AK244" s="131">
        <v>144</v>
      </c>
      <c r="AL244" s="129">
        <v>1407</v>
      </c>
      <c r="AM244" s="131">
        <v>279</v>
      </c>
      <c r="AN244" s="126">
        <v>0.96235342522114786</v>
      </c>
      <c r="AO244" s="126">
        <v>3.7646574778852138E-2</v>
      </c>
      <c r="AP244" s="129">
        <v>48610</v>
      </c>
      <c r="AQ244" s="129">
        <v>11259</v>
      </c>
      <c r="AR244" s="131">
        <v>170</v>
      </c>
      <c r="AS244" s="129">
        <v>35215</v>
      </c>
      <c r="AT244" s="126">
        <v>0.72443941575807447</v>
      </c>
      <c r="AU244" s="129">
        <v>1168</v>
      </c>
      <c r="AV244" s="131">
        <v>798</v>
      </c>
      <c r="AW244" s="126">
        <v>0.23511623122814235</v>
      </c>
      <c r="AX244" s="126">
        <v>2.4027977782349309E-2</v>
      </c>
      <c r="AY244" s="130">
        <v>0.14346842213536309</v>
      </c>
    </row>
    <row r="245" spans="1:51" x14ac:dyDescent="0.3">
      <c r="A245" s="19" t="s">
        <v>575</v>
      </c>
      <c r="B245" s="16" t="s">
        <v>579</v>
      </c>
      <c r="C245" s="124">
        <v>26075</v>
      </c>
      <c r="D245" s="365">
        <v>4.2681879194630872</v>
      </c>
      <c r="E245" s="129">
        <v>6697</v>
      </c>
      <c r="F245" s="131">
        <v>953</v>
      </c>
      <c r="G245" s="129">
        <v>1285</v>
      </c>
      <c r="H245" s="129">
        <v>10529</v>
      </c>
      <c r="I245" s="129">
        <v>6102</v>
      </c>
      <c r="J245" s="131">
        <v>195</v>
      </c>
      <c r="K245" s="131">
        <v>58</v>
      </c>
      <c r="L245" s="131">
        <v>256</v>
      </c>
      <c r="M245" s="129">
        <v>26075</v>
      </c>
      <c r="N245" s="129">
        <v>16387</v>
      </c>
      <c r="O245" s="129">
        <v>1107</v>
      </c>
      <c r="P245" s="131">
        <v>183</v>
      </c>
      <c r="Q245" s="129">
        <v>8021</v>
      </c>
      <c r="R245" s="131">
        <v>290</v>
      </c>
      <c r="S245" s="131">
        <v>87</v>
      </c>
      <c r="T245" s="129">
        <v>26075</v>
      </c>
      <c r="U245" s="129">
        <v>3392</v>
      </c>
      <c r="V245" s="131">
        <v>63</v>
      </c>
      <c r="W245" s="131">
        <v>36</v>
      </c>
      <c r="X245" s="129">
        <v>22011</v>
      </c>
      <c r="Y245" s="131">
        <v>558</v>
      </c>
      <c r="Z245" s="131">
        <v>15</v>
      </c>
      <c r="AA245" s="129">
        <v>13820</v>
      </c>
      <c r="AB245" s="126">
        <v>0.84414189837008624</v>
      </c>
      <c r="AC245" s="126">
        <v>2.139980824544583E-2</v>
      </c>
      <c r="AD245" s="366">
        <v>0.1338830297219559</v>
      </c>
      <c r="AE245" s="366">
        <v>0.86611697027804413</v>
      </c>
      <c r="AF245" s="129">
        <v>26075</v>
      </c>
      <c r="AG245" s="131">
        <v>293</v>
      </c>
      <c r="AH245" s="129">
        <v>14770</v>
      </c>
      <c r="AI245" s="131">
        <v>13</v>
      </c>
      <c r="AJ245" s="129">
        <v>2584</v>
      </c>
      <c r="AK245" s="131">
        <v>14</v>
      </c>
      <c r="AL245" s="129">
        <v>8279</v>
      </c>
      <c r="AM245" s="131">
        <v>122</v>
      </c>
      <c r="AN245" s="126">
        <v>0.67727708533077657</v>
      </c>
      <c r="AO245" s="126">
        <v>0.32272291466922343</v>
      </c>
      <c r="AP245" s="129">
        <v>26075</v>
      </c>
      <c r="AQ245" s="129">
        <v>5699</v>
      </c>
      <c r="AR245" s="131">
        <v>403</v>
      </c>
      <c r="AS245" s="129">
        <v>9986</v>
      </c>
      <c r="AT245" s="126">
        <v>0.38297219558964524</v>
      </c>
      <c r="AU245" s="129">
        <v>9696</v>
      </c>
      <c r="AV245" s="131">
        <v>291</v>
      </c>
      <c r="AW245" s="126">
        <v>0.23401725790987535</v>
      </c>
      <c r="AX245" s="126">
        <v>0.37185043144774688</v>
      </c>
      <c r="AY245" s="130">
        <v>0.59441994247363383</v>
      </c>
    </row>
    <row r="246" spans="1:51" x14ac:dyDescent="0.3">
      <c r="A246" s="19" t="s">
        <v>575</v>
      </c>
      <c r="B246" s="16" t="s">
        <v>583</v>
      </c>
      <c r="C246" s="124">
        <v>26320</v>
      </c>
      <c r="D246" s="365">
        <v>4.1967705167173248</v>
      </c>
      <c r="E246" s="129">
        <v>17406</v>
      </c>
      <c r="F246" s="129">
        <v>1009</v>
      </c>
      <c r="G246" s="129">
        <v>1050</v>
      </c>
      <c r="H246" s="129">
        <v>2846</v>
      </c>
      <c r="I246" s="129">
        <v>3506</v>
      </c>
      <c r="J246" s="131">
        <v>253</v>
      </c>
      <c r="K246" s="131">
        <v>126</v>
      </c>
      <c r="L246" s="131">
        <v>124</v>
      </c>
      <c r="M246" s="129">
        <v>26320</v>
      </c>
      <c r="N246" s="129">
        <v>5747</v>
      </c>
      <c r="O246" s="129">
        <v>2132</v>
      </c>
      <c r="P246" s="131">
        <v>335</v>
      </c>
      <c r="Q246" s="129">
        <v>16980</v>
      </c>
      <c r="R246" s="131">
        <v>943</v>
      </c>
      <c r="S246" s="131">
        <v>183</v>
      </c>
      <c r="T246" s="129">
        <v>26320</v>
      </c>
      <c r="U246" s="129">
        <v>1156</v>
      </c>
      <c r="V246" s="131">
        <v>35</v>
      </c>
      <c r="W246" s="131">
        <v>21</v>
      </c>
      <c r="X246" s="129">
        <v>24310</v>
      </c>
      <c r="Y246" s="131">
        <v>734</v>
      </c>
      <c r="Z246" s="131">
        <v>64</v>
      </c>
      <c r="AA246" s="129">
        <v>4168.5</v>
      </c>
      <c r="AB246" s="126">
        <v>0.92363221884498481</v>
      </c>
      <c r="AC246" s="126">
        <v>2.7887537993920974E-2</v>
      </c>
      <c r="AD246" s="366">
        <v>4.6048632218844983E-2</v>
      </c>
      <c r="AE246" s="366">
        <v>0.95395136778115497</v>
      </c>
      <c r="AF246" s="129">
        <v>26320</v>
      </c>
      <c r="AG246" s="131">
        <v>137</v>
      </c>
      <c r="AH246" s="129">
        <v>5676</v>
      </c>
      <c r="AI246" s="131">
        <v>20</v>
      </c>
      <c r="AJ246" s="129">
        <v>1142</v>
      </c>
      <c r="AK246" s="131">
        <v>40</v>
      </c>
      <c r="AL246" s="129">
        <v>19175</v>
      </c>
      <c r="AM246" s="131">
        <v>130</v>
      </c>
      <c r="AN246" s="126">
        <v>0.26500759878419455</v>
      </c>
      <c r="AO246" s="126">
        <v>0.73499240121580545</v>
      </c>
      <c r="AP246" s="129">
        <v>26320</v>
      </c>
      <c r="AQ246" s="129">
        <v>2533</v>
      </c>
      <c r="AR246" s="131">
        <v>155</v>
      </c>
      <c r="AS246" s="129">
        <v>4470</v>
      </c>
      <c r="AT246" s="126">
        <v>0.16983282674772038</v>
      </c>
      <c r="AU246" s="129">
        <v>18974</v>
      </c>
      <c r="AV246" s="131">
        <v>188</v>
      </c>
      <c r="AW246" s="126">
        <v>0.10212765957446808</v>
      </c>
      <c r="AX246" s="126">
        <v>0.72089665653495438</v>
      </c>
      <c r="AY246" s="130">
        <v>0.84447188449848021</v>
      </c>
    </row>
    <row r="247" spans="1:51" x14ac:dyDescent="0.3">
      <c r="A247" s="19" t="s">
        <v>575</v>
      </c>
      <c r="B247" s="16" t="s">
        <v>585</v>
      </c>
      <c r="C247" s="124">
        <v>51747</v>
      </c>
      <c r="D247" s="365">
        <v>4.1952770208901002</v>
      </c>
      <c r="E247" s="129">
        <v>2312</v>
      </c>
      <c r="F247" s="129">
        <v>2167</v>
      </c>
      <c r="G247" s="129">
        <v>2225</v>
      </c>
      <c r="H247" s="129">
        <v>26024</v>
      </c>
      <c r="I247" s="129">
        <v>17820</v>
      </c>
      <c r="J247" s="131">
        <v>729</v>
      </c>
      <c r="K247" s="131">
        <v>208</v>
      </c>
      <c r="L247" s="131">
        <v>262</v>
      </c>
      <c r="M247" s="129">
        <v>51747</v>
      </c>
      <c r="N247" s="129">
        <v>47297</v>
      </c>
      <c r="O247" s="129">
        <v>1002</v>
      </c>
      <c r="P247" s="131">
        <v>617</v>
      </c>
      <c r="Q247" s="129">
        <v>2378</v>
      </c>
      <c r="R247" s="131">
        <v>406</v>
      </c>
      <c r="S247" s="131">
        <v>47</v>
      </c>
      <c r="T247" s="129">
        <v>51747</v>
      </c>
      <c r="U247" s="129">
        <v>6142</v>
      </c>
      <c r="V247" s="131">
        <v>612</v>
      </c>
      <c r="W247" s="131">
        <v>50</v>
      </c>
      <c r="X247" s="129">
        <v>44721</v>
      </c>
      <c r="Y247" s="131">
        <v>129</v>
      </c>
      <c r="Z247" s="131">
        <v>93</v>
      </c>
      <c r="AA247" s="129">
        <v>27691.399999999998</v>
      </c>
      <c r="AB247" s="126">
        <v>0.86422401298626006</v>
      </c>
      <c r="AC247" s="126">
        <v>2.4928981390225521E-3</v>
      </c>
      <c r="AD247" s="366">
        <v>0.13148588323960808</v>
      </c>
      <c r="AE247" s="366">
        <v>0.86851411676039192</v>
      </c>
      <c r="AF247" s="129">
        <v>51747</v>
      </c>
      <c r="AG247" s="131">
        <v>416</v>
      </c>
      <c r="AH247" s="129">
        <v>41523</v>
      </c>
      <c r="AI247" s="131">
        <v>34</v>
      </c>
      <c r="AJ247" s="129">
        <v>3905</v>
      </c>
      <c r="AK247" s="131">
        <v>45</v>
      </c>
      <c r="AL247" s="129">
        <v>5719</v>
      </c>
      <c r="AM247" s="131">
        <v>105</v>
      </c>
      <c r="AN247" s="126">
        <v>0.88658279707036158</v>
      </c>
      <c r="AO247" s="126">
        <v>0.11341720292963842</v>
      </c>
      <c r="AP247" s="129">
        <v>51747</v>
      </c>
      <c r="AQ247" s="129">
        <v>15298</v>
      </c>
      <c r="AR247" s="131">
        <v>519</v>
      </c>
      <c r="AS247" s="129">
        <v>30420</v>
      </c>
      <c r="AT247" s="126">
        <v>0.58786016580671341</v>
      </c>
      <c r="AU247" s="129">
        <v>5269</v>
      </c>
      <c r="AV247" s="131">
        <v>241</v>
      </c>
      <c r="AW247" s="126">
        <v>0.30566023151100546</v>
      </c>
      <c r="AX247" s="126">
        <v>0.10182232786441726</v>
      </c>
      <c r="AY247" s="130">
        <v>0.49096565984501517</v>
      </c>
    </row>
    <row r="248" spans="1:51" x14ac:dyDescent="0.3">
      <c r="A248" s="19" t="s">
        <v>575</v>
      </c>
      <c r="B248" s="16" t="s">
        <v>587</v>
      </c>
      <c r="C248" s="124">
        <v>6997</v>
      </c>
      <c r="D248" s="365">
        <v>7.3357153065599539</v>
      </c>
      <c r="E248" s="131">
        <v>231</v>
      </c>
      <c r="F248" s="131">
        <v>254</v>
      </c>
      <c r="G248" s="131">
        <v>247</v>
      </c>
      <c r="H248" s="129">
        <v>3714</v>
      </c>
      <c r="I248" s="129">
        <v>2376</v>
      </c>
      <c r="J248" s="131">
        <v>84</v>
      </c>
      <c r="K248" s="131">
        <v>43</v>
      </c>
      <c r="L248" s="131">
        <v>48</v>
      </c>
      <c r="M248" s="129">
        <v>6997</v>
      </c>
      <c r="N248" s="129">
        <v>6155</v>
      </c>
      <c r="O248" s="131">
        <v>293</v>
      </c>
      <c r="P248" s="131">
        <v>72</v>
      </c>
      <c r="Q248" s="131">
        <v>94</v>
      </c>
      <c r="R248" s="131">
        <v>279</v>
      </c>
      <c r="S248" s="131">
        <v>104</v>
      </c>
      <c r="T248" s="129">
        <v>6997</v>
      </c>
      <c r="U248" s="129">
        <v>2805</v>
      </c>
      <c r="V248" s="131">
        <v>14</v>
      </c>
      <c r="W248" s="131">
        <v>27</v>
      </c>
      <c r="X248" s="129">
        <v>4104</v>
      </c>
      <c r="Y248" s="131">
        <v>30</v>
      </c>
      <c r="Z248" s="131">
        <v>17</v>
      </c>
      <c r="AA248" s="129">
        <v>10994.1</v>
      </c>
      <c r="AB248" s="126">
        <v>0.58653708732313847</v>
      </c>
      <c r="AC248" s="126">
        <v>4.2875518079176786E-3</v>
      </c>
      <c r="AD248" s="366">
        <v>0.40674574817779047</v>
      </c>
      <c r="AE248" s="366">
        <v>0.59325425182220948</v>
      </c>
      <c r="AF248" s="129">
        <v>6997</v>
      </c>
      <c r="AG248" s="131">
        <v>59</v>
      </c>
      <c r="AH248" s="129">
        <v>5379</v>
      </c>
      <c r="AI248" s="131">
        <v>9</v>
      </c>
      <c r="AJ248" s="131">
        <v>918</v>
      </c>
      <c r="AK248" s="131">
        <v>4</v>
      </c>
      <c r="AL248" s="131">
        <v>595</v>
      </c>
      <c r="AM248" s="131">
        <v>33</v>
      </c>
      <c r="AN248" s="126">
        <v>0.9096755752465342</v>
      </c>
      <c r="AO248" s="126">
        <v>9.0324424753465804E-2</v>
      </c>
      <c r="AP248" s="129">
        <v>6997</v>
      </c>
      <c r="AQ248" s="129">
        <v>2998</v>
      </c>
      <c r="AR248" s="131">
        <v>62</v>
      </c>
      <c r="AS248" s="129">
        <v>3296</v>
      </c>
      <c r="AT248" s="126">
        <v>0.47105902529655569</v>
      </c>
      <c r="AU248" s="131">
        <v>551</v>
      </c>
      <c r="AV248" s="131">
        <v>90</v>
      </c>
      <c r="AW248" s="126">
        <v>0.43733028440760324</v>
      </c>
      <c r="AX248" s="126">
        <v>7.8748034872088035E-2</v>
      </c>
      <c r="AY248" s="130">
        <v>0.34178933828783764</v>
      </c>
    </row>
    <row r="249" spans="1:51" x14ac:dyDescent="0.3">
      <c r="A249" s="19" t="s">
        <v>575</v>
      </c>
      <c r="B249" s="16" t="s">
        <v>589</v>
      </c>
      <c r="C249" s="124">
        <v>27616</v>
      </c>
      <c r="D249" s="365">
        <v>4.2182430475086905</v>
      </c>
      <c r="E249" s="129">
        <v>3641</v>
      </c>
      <c r="F249" s="129">
        <v>1997</v>
      </c>
      <c r="G249" s="129">
        <v>1245</v>
      </c>
      <c r="H249" s="129">
        <v>13627</v>
      </c>
      <c r="I249" s="129">
        <v>6357</v>
      </c>
      <c r="J249" s="131">
        <v>356</v>
      </c>
      <c r="K249" s="131">
        <v>245</v>
      </c>
      <c r="L249" s="131">
        <v>148</v>
      </c>
      <c r="M249" s="129">
        <v>27616</v>
      </c>
      <c r="N249" s="129">
        <v>18375</v>
      </c>
      <c r="O249" s="129">
        <v>2749</v>
      </c>
      <c r="P249" s="129">
        <v>1771</v>
      </c>
      <c r="Q249" s="129">
        <v>3961</v>
      </c>
      <c r="R249" s="131">
        <v>401</v>
      </c>
      <c r="S249" s="131">
        <v>359</v>
      </c>
      <c r="T249" s="129">
        <v>27616</v>
      </c>
      <c r="U249" s="129">
        <v>4883</v>
      </c>
      <c r="V249" s="131">
        <v>96</v>
      </c>
      <c r="W249" s="131">
        <v>32</v>
      </c>
      <c r="X249" s="129">
        <v>22452</v>
      </c>
      <c r="Y249" s="131">
        <v>91</v>
      </c>
      <c r="Z249" s="131">
        <v>62</v>
      </c>
      <c r="AA249" s="129">
        <v>19916</v>
      </c>
      <c r="AB249" s="126">
        <v>0.81300695249130939</v>
      </c>
      <c r="AC249" s="126">
        <v>3.2951911935110083E-3</v>
      </c>
      <c r="AD249" s="366">
        <v>0.18145278099652376</v>
      </c>
      <c r="AE249" s="366">
        <v>0.81854721900347627</v>
      </c>
      <c r="AF249" s="129">
        <v>27616</v>
      </c>
      <c r="AG249" s="131">
        <v>222</v>
      </c>
      <c r="AH249" s="129">
        <v>16383</v>
      </c>
      <c r="AI249" s="131">
        <v>4</v>
      </c>
      <c r="AJ249" s="129">
        <v>4415</v>
      </c>
      <c r="AK249" s="131">
        <v>37</v>
      </c>
      <c r="AL249" s="129">
        <v>6481</v>
      </c>
      <c r="AM249" s="131">
        <v>74</v>
      </c>
      <c r="AN249" s="126">
        <v>0.76129779837775202</v>
      </c>
      <c r="AO249" s="126">
        <v>0.23870220162224798</v>
      </c>
      <c r="AP249" s="129">
        <v>27616</v>
      </c>
      <c r="AQ249" s="129">
        <v>5542</v>
      </c>
      <c r="AR249" s="131">
        <v>285</v>
      </c>
      <c r="AS249" s="129">
        <v>15168</v>
      </c>
      <c r="AT249" s="126">
        <v>0.54924681344148318</v>
      </c>
      <c r="AU249" s="129">
        <v>6487</v>
      </c>
      <c r="AV249" s="131">
        <v>134</v>
      </c>
      <c r="AW249" s="126">
        <v>0.21100086906141366</v>
      </c>
      <c r="AX249" s="126">
        <v>0.23490005793742758</v>
      </c>
      <c r="AY249" s="130">
        <v>0.52862471031286207</v>
      </c>
    </row>
    <row r="250" spans="1:51" x14ac:dyDescent="0.3">
      <c r="A250" s="19" t="s">
        <v>575</v>
      </c>
      <c r="B250" s="16" t="s">
        <v>591</v>
      </c>
      <c r="C250" s="124">
        <v>39663</v>
      </c>
      <c r="D250" s="365">
        <v>4.7289665431258348</v>
      </c>
      <c r="E250" s="129">
        <v>1823</v>
      </c>
      <c r="F250" s="129">
        <v>3299</v>
      </c>
      <c r="G250" s="129">
        <v>2804</v>
      </c>
      <c r="H250" s="129">
        <v>19577</v>
      </c>
      <c r="I250" s="129">
        <v>11085</v>
      </c>
      <c r="J250" s="131">
        <v>495</v>
      </c>
      <c r="K250" s="131">
        <v>177</v>
      </c>
      <c r="L250" s="131">
        <v>403</v>
      </c>
      <c r="M250" s="129">
        <v>39663</v>
      </c>
      <c r="N250" s="129">
        <v>30968</v>
      </c>
      <c r="O250" s="129">
        <v>4272</v>
      </c>
      <c r="P250" s="129">
        <v>1600</v>
      </c>
      <c r="Q250" s="129">
        <v>2434</v>
      </c>
      <c r="R250" s="131">
        <v>176</v>
      </c>
      <c r="S250" s="131">
        <v>213</v>
      </c>
      <c r="T250" s="129">
        <v>39663</v>
      </c>
      <c r="U250" s="129">
        <v>5967</v>
      </c>
      <c r="V250" s="131">
        <v>297</v>
      </c>
      <c r="W250" s="131">
        <v>84</v>
      </c>
      <c r="X250" s="129">
        <v>32651</v>
      </c>
      <c r="Y250" s="131">
        <v>518</v>
      </c>
      <c r="Z250" s="131">
        <v>146</v>
      </c>
      <c r="AA250" s="129">
        <v>28188</v>
      </c>
      <c r="AB250" s="126">
        <v>0.8232105488742657</v>
      </c>
      <c r="AC250" s="126">
        <v>1.3060030759145804E-2</v>
      </c>
      <c r="AD250" s="366">
        <v>0.16004840783601845</v>
      </c>
      <c r="AE250" s="366">
        <v>0.83995159216398152</v>
      </c>
      <c r="AF250" s="129">
        <v>39663</v>
      </c>
      <c r="AG250" s="131">
        <v>343</v>
      </c>
      <c r="AH250" s="129">
        <v>26875</v>
      </c>
      <c r="AI250" s="131">
        <v>58</v>
      </c>
      <c r="AJ250" s="129">
        <v>5137</v>
      </c>
      <c r="AK250" s="131">
        <v>91</v>
      </c>
      <c r="AL250" s="129">
        <v>6839</v>
      </c>
      <c r="AM250" s="131">
        <v>320</v>
      </c>
      <c r="AN250" s="126">
        <v>0.8172099942011446</v>
      </c>
      <c r="AO250" s="126">
        <v>0.1827900057988554</v>
      </c>
      <c r="AP250" s="129">
        <v>39663</v>
      </c>
      <c r="AQ250" s="129">
        <v>9504</v>
      </c>
      <c r="AR250" s="131">
        <v>774</v>
      </c>
      <c r="AS250" s="129">
        <v>22811</v>
      </c>
      <c r="AT250" s="126">
        <v>0.57512038927968134</v>
      </c>
      <c r="AU250" s="129">
        <v>6183</v>
      </c>
      <c r="AV250" s="131">
        <v>391</v>
      </c>
      <c r="AW250" s="126">
        <v>0.25913319718629452</v>
      </c>
      <c r="AX250" s="126">
        <v>0.15588835942818244</v>
      </c>
      <c r="AY250" s="130">
        <v>0.51137079898141846</v>
      </c>
    </row>
    <row r="251" spans="1:51" x14ac:dyDescent="0.3">
      <c r="A251" s="19" t="s">
        <v>575</v>
      </c>
      <c r="B251" s="16" t="s">
        <v>593</v>
      </c>
      <c r="C251" s="124">
        <v>65174</v>
      </c>
      <c r="D251" s="365">
        <v>4.3635959124804371</v>
      </c>
      <c r="E251" s="129">
        <v>1538</v>
      </c>
      <c r="F251" s="129">
        <v>1816</v>
      </c>
      <c r="G251" s="129">
        <v>2751</v>
      </c>
      <c r="H251" s="129">
        <v>34921</v>
      </c>
      <c r="I251" s="129">
        <v>22415</v>
      </c>
      <c r="J251" s="131">
        <v>768</v>
      </c>
      <c r="K251" s="131">
        <v>307</v>
      </c>
      <c r="L251" s="131">
        <v>658</v>
      </c>
      <c r="M251" s="129">
        <v>65174</v>
      </c>
      <c r="N251" s="129">
        <v>60185</v>
      </c>
      <c r="O251" s="129">
        <v>1158</v>
      </c>
      <c r="P251" s="129">
        <v>1271</v>
      </c>
      <c r="Q251" s="129">
        <v>1933</v>
      </c>
      <c r="R251" s="131">
        <v>542</v>
      </c>
      <c r="S251" s="131">
        <v>85</v>
      </c>
      <c r="T251" s="129">
        <v>65174</v>
      </c>
      <c r="U251" s="129">
        <v>33913</v>
      </c>
      <c r="V251" s="131">
        <v>111</v>
      </c>
      <c r="W251" s="131">
        <v>81</v>
      </c>
      <c r="X251" s="129">
        <v>30755</v>
      </c>
      <c r="Y251" s="131">
        <v>250</v>
      </c>
      <c r="Z251" s="131">
        <v>64</v>
      </c>
      <c r="AA251" s="129">
        <v>146303.19999999998</v>
      </c>
      <c r="AB251" s="126">
        <v>0.47189063123331387</v>
      </c>
      <c r="AC251" s="126">
        <v>3.8358854758032343E-3</v>
      </c>
      <c r="AD251" s="366">
        <v>0.52329149660907726</v>
      </c>
      <c r="AE251" s="366">
        <v>0.47670850339092274</v>
      </c>
      <c r="AF251" s="129">
        <v>65174</v>
      </c>
      <c r="AG251" s="131">
        <v>521</v>
      </c>
      <c r="AH251" s="129">
        <v>51438</v>
      </c>
      <c r="AI251" s="131">
        <v>48</v>
      </c>
      <c r="AJ251" s="129">
        <v>8322</v>
      </c>
      <c r="AK251" s="131">
        <v>46</v>
      </c>
      <c r="AL251" s="129">
        <v>4716</v>
      </c>
      <c r="AM251" s="131">
        <v>83</v>
      </c>
      <c r="AN251" s="126">
        <v>0.92566053947893334</v>
      </c>
      <c r="AO251" s="126">
        <v>7.4339460521066658E-2</v>
      </c>
      <c r="AP251" s="129">
        <v>65174</v>
      </c>
      <c r="AQ251" s="129">
        <v>26958</v>
      </c>
      <c r="AR251" s="131">
        <v>775</v>
      </c>
      <c r="AS251" s="129">
        <v>32890</v>
      </c>
      <c r="AT251" s="126">
        <v>0.5046490931966735</v>
      </c>
      <c r="AU251" s="129">
        <v>4246</v>
      </c>
      <c r="AV251" s="131">
        <v>305</v>
      </c>
      <c r="AW251" s="126">
        <v>0.42552244760180441</v>
      </c>
      <c r="AX251" s="126">
        <v>6.5148678921042133E-2</v>
      </c>
      <c r="AY251" s="130">
        <v>0.2755239819559947</v>
      </c>
    </row>
    <row r="252" spans="1:51" x14ac:dyDescent="0.3">
      <c r="A252" s="19" t="s">
        <v>575</v>
      </c>
      <c r="B252" s="16" t="s">
        <v>595</v>
      </c>
      <c r="C252" s="124">
        <v>18661</v>
      </c>
      <c r="D252" s="365">
        <v>4.3738277691442047</v>
      </c>
      <c r="E252" s="129">
        <v>1388</v>
      </c>
      <c r="F252" s="129">
        <v>1153</v>
      </c>
      <c r="G252" s="129">
        <v>1343</v>
      </c>
      <c r="H252" s="129">
        <v>6874</v>
      </c>
      <c r="I252" s="129">
        <v>6982</v>
      </c>
      <c r="J252" s="131">
        <v>458</v>
      </c>
      <c r="K252" s="131">
        <v>383</v>
      </c>
      <c r="L252" s="131">
        <v>80</v>
      </c>
      <c r="M252" s="129">
        <v>18661</v>
      </c>
      <c r="N252" s="129">
        <v>13962</v>
      </c>
      <c r="O252" s="129">
        <v>1006</v>
      </c>
      <c r="P252" s="131">
        <v>746</v>
      </c>
      <c r="Q252" s="129">
        <v>1943</v>
      </c>
      <c r="R252" s="131">
        <v>867</v>
      </c>
      <c r="S252" s="131">
        <v>137</v>
      </c>
      <c r="T252" s="129">
        <v>18661</v>
      </c>
      <c r="U252" s="129">
        <v>7624</v>
      </c>
      <c r="V252" s="131">
        <v>72</v>
      </c>
      <c r="W252" s="131">
        <v>14</v>
      </c>
      <c r="X252" s="129">
        <v>10806</v>
      </c>
      <c r="Y252" s="131">
        <v>91</v>
      </c>
      <c r="Z252" s="131">
        <v>54</v>
      </c>
      <c r="AA252" s="129">
        <v>31553.599999999999</v>
      </c>
      <c r="AB252" s="126">
        <v>0.57906864583891537</v>
      </c>
      <c r="AC252" s="126">
        <v>4.876480360109319E-3</v>
      </c>
      <c r="AD252" s="366">
        <v>0.41316113820266864</v>
      </c>
      <c r="AE252" s="366">
        <v>0.58683886179733136</v>
      </c>
      <c r="AF252" s="129">
        <v>18661</v>
      </c>
      <c r="AG252" s="131">
        <v>208</v>
      </c>
      <c r="AH252" s="129">
        <v>12889</v>
      </c>
      <c r="AI252" s="131">
        <v>10</v>
      </c>
      <c r="AJ252" s="129">
        <v>2235</v>
      </c>
      <c r="AK252" s="131">
        <v>22</v>
      </c>
      <c r="AL252" s="129">
        <v>3228</v>
      </c>
      <c r="AM252" s="131">
        <v>69</v>
      </c>
      <c r="AN252" s="126">
        <v>0.82214243609667226</v>
      </c>
      <c r="AO252" s="126">
        <v>0.17785756390332774</v>
      </c>
      <c r="AP252" s="129">
        <v>18661</v>
      </c>
      <c r="AQ252" s="129">
        <v>5254</v>
      </c>
      <c r="AR252" s="131">
        <v>280</v>
      </c>
      <c r="AS252" s="129">
        <v>9339</v>
      </c>
      <c r="AT252" s="126">
        <v>0.50045549541825196</v>
      </c>
      <c r="AU252" s="129">
        <v>3656</v>
      </c>
      <c r="AV252" s="131">
        <v>132</v>
      </c>
      <c r="AW252" s="126">
        <v>0.29655431113016451</v>
      </c>
      <c r="AX252" s="126">
        <v>0.19591661754461176</v>
      </c>
      <c r="AY252" s="130">
        <v>0.38234821285032955</v>
      </c>
    </row>
    <row r="253" spans="1:51" x14ac:dyDescent="0.3">
      <c r="A253" s="19" t="s">
        <v>597</v>
      </c>
      <c r="B253" s="16" t="s">
        <v>600</v>
      </c>
      <c r="C253" s="124">
        <v>107132</v>
      </c>
      <c r="D253" s="365">
        <v>4.5871821677930029</v>
      </c>
      <c r="E253" s="129">
        <v>3869</v>
      </c>
      <c r="F253" s="129">
        <v>8863</v>
      </c>
      <c r="G253" s="129">
        <v>9892</v>
      </c>
      <c r="H253" s="129">
        <v>56854</v>
      </c>
      <c r="I253" s="129">
        <v>24407</v>
      </c>
      <c r="J253" s="129">
        <v>1731</v>
      </c>
      <c r="K253" s="129">
        <v>1072</v>
      </c>
      <c r="L253" s="131">
        <v>444</v>
      </c>
      <c r="M253" s="129">
        <v>107132</v>
      </c>
      <c r="N253" s="129">
        <v>84915</v>
      </c>
      <c r="O253" s="129">
        <v>9734</v>
      </c>
      <c r="P253" s="129">
        <v>5505</v>
      </c>
      <c r="Q253" s="129">
        <v>4858</v>
      </c>
      <c r="R253" s="129">
        <v>1489</v>
      </c>
      <c r="S253" s="131">
        <v>631</v>
      </c>
      <c r="T253" s="129">
        <v>107132</v>
      </c>
      <c r="U253" s="129">
        <v>28567</v>
      </c>
      <c r="V253" s="131">
        <v>285</v>
      </c>
      <c r="W253" s="131">
        <v>149</v>
      </c>
      <c r="X253" s="129">
        <v>76430</v>
      </c>
      <c r="Y253" s="131">
        <v>595</v>
      </c>
      <c r="Z253" s="129">
        <v>1106</v>
      </c>
      <c r="AA253" s="129">
        <v>126948.80000000002</v>
      </c>
      <c r="AB253" s="126">
        <v>0.71341895978792513</v>
      </c>
      <c r="AC253" s="126">
        <v>5.5538961281409848E-3</v>
      </c>
      <c r="AD253" s="366">
        <v>0.27070343128103647</v>
      </c>
      <c r="AE253" s="366">
        <v>0.72929656871896353</v>
      </c>
      <c r="AF253" s="129">
        <v>107132</v>
      </c>
      <c r="AG253" s="129">
        <v>7379</v>
      </c>
      <c r="AH253" s="129">
        <v>49462</v>
      </c>
      <c r="AI253" s="131">
        <v>59</v>
      </c>
      <c r="AJ253" s="129">
        <v>28833</v>
      </c>
      <c r="AK253" s="131">
        <v>268</v>
      </c>
      <c r="AL253" s="129">
        <v>19900</v>
      </c>
      <c r="AM253" s="129">
        <v>1231</v>
      </c>
      <c r="AN253" s="126">
        <v>0.8002557592502707</v>
      </c>
      <c r="AO253" s="126">
        <v>0.1997442407497293</v>
      </c>
      <c r="AP253" s="129">
        <v>107132</v>
      </c>
      <c r="AQ253" s="129">
        <v>20157</v>
      </c>
      <c r="AR253" s="131">
        <v>615</v>
      </c>
      <c r="AS253" s="129">
        <v>69577</v>
      </c>
      <c r="AT253" s="126">
        <v>0.64945114438263074</v>
      </c>
      <c r="AU253" s="129">
        <v>15809</v>
      </c>
      <c r="AV253" s="131">
        <v>974</v>
      </c>
      <c r="AW253" s="126">
        <v>0.19389164768696562</v>
      </c>
      <c r="AX253" s="126">
        <v>0.14756561998282491</v>
      </c>
      <c r="AY253" s="130">
        <v>0.46452040473434641</v>
      </c>
    </row>
    <row r="254" spans="1:51" x14ac:dyDescent="0.3">
      <c r="A254" s="19" t="s">
        <v>597</v>
      </c>
      <c r="B254" s="16" t="s">
        <v>601</v>
      </c>
      <c r="C254" s="124">
        <v>32527</v>
      </c>
      <c r="D254" s="365">
        <v>4.4666584683493715</v>
      </c>
      <c r="E254" s="129">
        <v>53</v>
      </c>
      <c r="F254" s="131">
        <v>682</v>
      </c>
      <c r="G254" s="129">
        <v>1249</v>
      </c>
      <c r="H254" s="129">
        <v>14525</v>
      </c>
      <c r="I254" s="129">
        <v>14909</v>
      </c>
      <c r="J254" s="131">
        <v>568</v>
      </c>
      <c r="K254" s="131">
        <v>471</v>
      </c>
      <c r="L254" s="131">
        <v>70</v>
      </c>
      <c r="M254" s="129">
        <v>32527</v>
      </c>
      <c r="N254" s="129">
        <v>31119</v>
      </c>
      <c r="O254" s="131">
        <v>440</v>
      </c>
      <c r="P254" s="131">
        <v>743</v>
      </c>
      <c r="Q254" s="131">
        <v>151</v>
      </c>
      <c r="R254" s="131">
        <v>24</v>
      </c>
      <c r="S254" s="131">
        <v>50</v>
      </c>
      <c r="T254" s="129">
        <v>32527</v>
      </c>
      <c r="U254" s="129">
        <v>13017</v>
      </c>
      <c r="V254" s="131">
        <v>78</v>
      </c>
      <c r="W254" s="131">
        <v>23</v>
      </c>
      <c r="X254" s="129">
        <v>17815</v>
      </c>
      <c r="Y254" s="131">
        <v>53</v>
      </c>
      <c r="Z254" s="129">
        <v>1541</v>
      </c>
      <c r="AA254" s="129">
        <v>57618.000000000007</v>
      </c>
      <c r="AB254" s="126">
        <v>0.54769883481415438</v>
      </c>
      <c r="AC254" s="126">
        <v>1.629415562455806E-3</v>
      </c>
      <c r="AD254" s="366">
        <v>0.40329572355274079</v>
      </c>
      <c r="AE254" s="366">
        <v>0.59670427644725921</v>
      </c>
      <c r="AF254" s="129">
        <v>32527</v>
      </c>
      <c r="AG254" s="129">
        <v>5248</v>
      </c>
      <c r="AH254" s="129">
        <v>16312</v>
      </c>
      <c r="AI254" s="131">
        <v>25</v>
      </c>
      <c r="AJ254" s="129">
        <v>8738</v>
      </c>
      <c r="AK254" s="131">
        <v>29</v>
      </c>
      <c r="AL254" s="129">
        <v>1495</v>
      </c>
      <c r="AM254" s="131">
        <v>680</v>
      </c>
      <c r="AN254" s="126">
        <v>0.93224090755372457</v>
      </c>
      <c r="AO254" s="126">
        <v>6.7759092446275426E-2</v>
      </c>
      <c r="AP254" s="129">
        <v>32527</v>
      </c>
      <c r="AQ254" s="129">
        <v>14224</v>
      </c>
      <c r="AR254" s="131">
        <v>88</v>
      </c>
      <c r="AS254" s="129">
        <v>17162</v>
      </c>
      <c r="AT254" s="126">
        <v>0.52762320533710461</v>
      </c>
      <c r="AU254" s="131">
        <v>843</v>
      </c>
      <c r="AV254" s="131">
        <v>210</v>
      </c>
      <c r="AW254" s="126">
        <v>0.44000368924278294</v>
      </c>
      <c r="AX254" s="126">
        <v>2.5916930550004613E-2</v>
      </c>
      <c r="AY254" s="130">
        <v>0.33223168444676732</v>
      </c>
    </row>
    <row r="255" spans="1:51" x14ac:dyDescent="0.3">
      <c r="A255" s="19" t="s">
        <v>597</v>
      </c>
      <c r="B255" s="16" t="s">
        <v>603</v>
      </c>
      <c r="C255" s="124">
        <v>46075</v>
      </c>
      <c r="D255" s="365">
        <v>4.2835160065111229</v>
      </c>
      <c r="E255" s="129">
        <v>51</v>
      </c>
      <c r="F255" s="131">
        <v>668</v>
      </c>
      <c r="G255" s="129">
        <v>1885</v>
      </c>
      <c r="H255" s="129">
        <v>17586</v>
      </c>
      <c r="I255" s="129">
        <v>24403</v>
      </c>
      <c r="J255" s="131">
        <v>941</v>
      </c>
      <c r="K255" s="131">
        <v>389</v>
      </c>
      <c r="L255" s="131">
        <v>152</v>
      </c>
      <c r="M255" s="129">
        <v>46075</v>
      </c>
      <c r="N255" s="129">
        <v>44991</v>
      </c>
      <c r="O255" s="131">
        <v>460</v>
      </c>
      <c r="P255" s="131">
        <v>436</v>
      </c>
      <c r="Q255" s="131">
        <v>128</v>
      </c>
      <c r="R255" s="131">
        <v>24</v>
      </c>
      <c r="S255" s="131">
        <v>36</v>
      </c>
      <c r="T255" s="129">
        <v>46075</v>
      </c>
      <c r="U255" s="129">
        <v>19818</v>
      </c>
      <c r="V255" s="131">
        <v>70</v>
      </c>
      <c r="W255" s="131">
        <v>62</v>
      </c>
      <c r="X255" s="129">
        <v>25998</v>
      </c>
      <c r="Y255" s="131">
        <v>58</v>
      </c>
      <c r="Z255" s="131">
        <v>69</v>
      </c>
      <c r="AA255" s="129">
        <v>83529.600000000006</v>
      </c>
      <c r="AB255" s="126">
        <v>0.56425393380358113</v>
      </c>
      <c r="AC255" s="126">
        <v>1.2588171459576778E-3</v>
      </c>
      <c r="AD255" s="366">
        <v>0.4329896907216495</v>
      </c>
      <c r="AE255" s="366">
        <v>0.5670103092783505</v>
      </c>
      <c r="AF255" s="129">
        <v>46075</v>
      </c>
      <c r="AG255" s="129">
        <v>5014</v>
      </c>
      <c r="AH255" s="129">
        <v>28132</v>
      </c>
      <c r="AI255" s="131">
        <v>31</v>
      </c>
      <c r="AJ255" s="129">
        <v>10736</v>
      </c>
      <c r="AK255" s="131">
        <v>31</v>
      </c>
      <c r="AL255" s="129">
        <v>1865</v>
      </c>
      <c r="AM255" s="131">
        <v>266</v>
      </c>
      <c r="AN255" s="126">
        <v>0.95307650569723279</v>
      </c>
      <c r="AO255" s="126">
        <v>4.692349430276721E-2</v>
      </c>
      <c r="AP255" s="129">
        <v>46075</v>
      </c>
      <c r="AQ255" s="129">
        <v>15212</v>
      </c>
      <c r="AR255" s="131">
        <v>120</v>
      </c>
      <c r="AS255" s="129">
        <v>29651</v>
      </c>
      <c r="AT255" s="126">
        <v>0.64353771025501894</v>
      </c>
      <c r="AU255" s="131">
        <v>780</v>
      </c>
      <c r="AV255" s="131">
        <v>312</v>
      </c>
      <c r="AW255" s="126">
        <v>0.33276180141074335</v>
      </c>
      <c r="AX255" s="126">
        <v>1.6928920238741183E-2</v>
      </c>
      <c r="AY255" s="130">
        <v>0.30696690179055885</v>
      </c>
    </row>
    <row r="256" spans="1:51" x14ac:dyDescent="0.3">
      <c r="A256" s="19" t="s">
        <v>597</v>
      </c>
      <c r="B256" s="16" t="s">
        <v>605</v>
      </c>
      <c r="C256" s="124">
        <v>37083</v>
      </c>
      <c r="D256" s="365">
        <v>4.7464876088773833</v>
      </c>
      <c r="E256" s="129">
        <v>97</v>
      </c>
      <c r="F256" s="131">
        <v>932</v>
      </c>
      <c r="G256" s="129">
        <v>1507</v>
      </c>
      <c r="H256" s="129">
        <v>22300</v>
      </c>
      <c r="I256" s="129">
        <v>10925</v>
      </c>
      <c r="J256" s="131">
        <v>769</v>
      </c>
      <c r="K256" s="131">
        <v>438</v>
      </c>
      <c r="L256" s="131">
        <v>115</v>
      </c>
      <c r="M256" s="129">
        <v>37083</v>
      </c>
      <c r="N256" s="129">
        <v>35060</v>
      </c>
      <c r="O256" s="131">
        <v>739</v>
      </c>
      <c r="P256" s="129">
        <v>1013</v>
      </c>
      <c r="Q256" s="131">
        <v>192</v>
      </c>
      <c r="R256" s="131">
        <v>34</v>
      </c>
      <c r="S256" s="131">
        <v>45</v>
      </c>
      <c r="T256" s="129">
        <v>37083</v>
      </c>
      <c r="U256" s="129">
        <v>14536</v>
      </c>
      <c r="V256" s="131">
        <v>70</v>
      </c>
      <c r="W256" s="131">
        <v>21</v>
      </c>
      <c r="X256" s="129">
        <v>20194</v>
      </c>
      <c r="Y256" s="131">
        <v>61</v>
      </c>
      <c r="Z256" s="129">
        <v>2201</v>
      </c>
      <c r="AA256" s="129">
        <v>67187.599999999991</v>
      </c>
      <c r="AB256" s="126">
        <v>0.5445621983118949</v>
      </c>
      <c r="AC256" s="126">
        <v>1.6449586063694954E-3</v>
      </c>
      <c r="AD256" s="366">
        <v>0.3944395005797805</v>
      </c>
      <c r="AE256" s="366">
        <v>0.6055604994202195</v>
      </c>
      <c r="AF256" s="129">
        <v>37083</v>
      </c>
      <c r="AG256" s="129">
        <v>1725</v>
      </c>
      <c r="AH256" s="129">
        <v>18950</v>
      </c>
      <c r="AI256" s="131">
        <v>30</v>
      </c>
      <c r="AJ256" s="129">
        <v>13769</v>
      </c>
      <c r="AK256" s="131">
        <v>40</v>
      </c>
      <c r="AL256" s="129">
        <v>1949</v>
      </c>
      <c r="AM256" s="131">
        <v>620</v>
      </c>
      <c r="AN256" s="126">
        <v>0.92964431140954074</v>
      </c>
      <c r="AO256" s="126">
        <v>7.0355688590459264E-2</v>
      </c>
      <c r="AP256" s="129">
        <v>37083</v>
      </c>
      <c r="AQ256" s="129">
        <v>9533</v>
      </c>
      <c r="AR256" s="131">
        <v>114</v>
      </c>
      <c r="AS256" s="129">
        <v>26009</v>
      </c>
      <c r="AT256" s="126">
        <v>0.70137259660760998</v>
      </c>
      <c r="AU256" s="129">
        <v>1238</v>
      </c>
      <c r="AV256" s="131">
        <v>189</v>
      </c>
      <c r="AW256" s="126">
        <v>0.26014615861715612</v>
      </c>
      <c r="AX256" s="126">
        <v>3.3384569748941564E-2</v>
      </c>
      <c r="AY256" s="130">
        <v>0.33795809400533938</v>
      </c>
    </row>
    <row r="257" spans="1:51" x14ac:dyDescent="0.3">
      <c r="A257" s="19" t="s">
        <v>597</v>
      </c>
      <c r="B257" s="16" t="s">
        <v>607</v>
      </c>
      <c r="C257" s="124">
        <v>44762</v>
      </c>
      <c r="D257" s="365">
        <v>4.4565256244135654</v>
      </c>
      <c r="E257" s="129">
        <v>295</v>
      </c>
      <c r="F257" s="129">
        <v>1713</v>
      </c>
      <c r="G257" s="129">
        <v>2494</v>
      </c>
      <c r="H257" s="129">
        <v>26826</v>
      </c>
      <c r="I257" s="129">
        <v>12403</v>
      </c>
      <c r="J257" s="131">
        <v>567</v>
      </c>
      <c r="K257" s="131">
        <v>300</v>
      </c>
      <c r="L257" s="131">
        <v>164</v>
      </c>
      <c r="M257" s="129">
        <v>44762</v>
      </c>
      <c r="N257" s="129">
        <v>42440</v>
      </c>
      <c r="O257" s="131">
        <v>740</v>
      </c>
      <c r="P257" s="131">
        <v>775</v>
      </c>
      <c r="Q257" s="131">
        <v>640</v>
      </c>
      <c r="R257" s="131">
        <v>58</v>
      </c>
      <c r="S257" s="131">
        <v>109</v>
      </c>
      <c r="T257" s="129">
        <v>44762</v>
      </c>
      <c r="U257" s="129">
        <v>19374</v>
      </c>
      <c r="V257" s="131">
        <v>79</v>
      </c>
      <c r="W257" s="131">
        <v>23</v>
      </c>
      <c r="X257" s="129">
        <v>24972</v>
      </c>
      <c r="Y257" s="131">
        <v>162</v>
      </c>
      <c r="Z257" s="131">
        <v>152</v>
      </c>
      <c r="AA257" s="129">
        <v>85593.200000000012</v>
      </c>
      <c r="AB257" s="126">
        <v>0.55788391939591619</v>
      </c>
      <c r="AC257" s="126">
        <v>3.6191412358697111E-3</v>
      </c>
      <c r="AD257" s="366">
        <v>0.43510120191233637</v>
      </c>
      <c r="AE257" s="366">
        <v>0.56489879808766363</v>
      </c>
      <c r="AF257" s="129">
        <v>44762</v>
      </c>
      <c r="AG257" s="131">
        <v>937</v>
      </c>
      <c r="AH257" s="129">
        <v>29360</v>
      </c>
      <c r="AI257" s="131">
        <v>42</v>
      </c>
      <c r="AJ257" s="129">
        <v>10509</v>
      </c>
      <c r="AK257" s="131">
        <v>44</v>
      </c>
      <c r="AL257" s="129">
        <v>3617</v>
      </c>
      <c r="AM257" s="131">
        <v>253</v>
      </c>
      <c r="AN257" s="126">
        <v>0.91255976051114784</v>
      </c>
      <c r="AO257" s="126">
        <v>8.7440239488852156E-2</v>
      </c>
      <c r="AP257" s="129">
        <v>44762</v>
      </c>
      <c r="AQ257" s="129">
        <v>9963</v>
      </c>
      <c r="AR257" s="131">
        <v>212</v>
      </c>
      <c r="AS257" s="129">
        <v>32138</v>
      </c>
      <c r="AT257" s="126">
        <v>0.71797506813815293</v>
      </c>
      <c r="AU257" s="129">
        <v>2194</v>
      </c>
      <c r="AV257" s="131">
        <v>255</v>
      </c>
      <c r="AW257" s="126">
        <v>0.22731334614181672</v>
      </c>
      <c r="AX257" s="126">
        <v>4.9014789330235467E-2</v>
      </c>
      <c r="AY257" s="130">
        <v>0.3261695187882579</v>
      </c>
    </row>
    <row r="258" spans="1:51" x14ac:dyDescent="0.3">
      <c r="A258" s="19" t="s">
        <v>597</v>
      </c>
      <c r="B258" s="16" t="s">
        <v>609</v>
      </c>
      <c r="C258" s="124">
        <v>51648</v>
      </c>
      <c r="D258" s="365">
        <v>4.8639250309789341</v>
      </c>
      <c r="E258" s="129">
        <v>305</v>
      </c>
      <c r="F258" s="129">
        <v>2061</v>
      </c>
      <c r="G258" s="129">
        <v>3911</v>
      </c>
      <c r="H258" s="129">
        <v>29885</v>
      </c>
      <c r="I258" s="129">
        <v>13536</v>
      </c>
      <c r="J258" s="129">
        <v>1015</v>
      </c>
      <c r="K258" s="131">
        <v>876</v>
      </c>
      <c r="L258" s="131">
        <v>59</v>
      </c>
      <c r="M258" s="129">
        <v>51648</v>
      </c>
      <c r="N258" s="129">
        <v>49730</v>
      </c>
      <c r="O258" s="131">
        <v>769</v>
      </c>
      <c r="P258" s="131">
        <v>543</v>
      </c>
      <c r="Q258" s="131">
        <v>443</v>
      </c>
      <c r="R258" s="131">
        <v>132</v>
      </c>
      <c r="S258" s="131">
        <v>31</v>
      </c>
      <c r="T258" s="129">
        <v>51648</v>
      </c>
      <c r="U258" s="129">
        <v>26746</v>
      </c>
      <c r="V258" s="131">
        <v>216</v>
      </c>
      <c r="W258" s="131">
        <v>35</v>
      </c>
      <c r="X258" s="129">
        <v>24017</v>
      </c>
      <c r="Y258" s="131">
        <v>72</v>
      </c>
      <c r="Z258" s="131">
        <v>562</v>
      </c>
      <c r="AA258" s="129">
        <v>129417.59999999999</v>
      </c>
      <c r="AB258" s="126">
        <v>0.46501316604708798</v>
      </c>
      <c r="AC258" s="126">
        <v>1.3940520446096654E-3</v>
      </c>
      <c r="AD258" s="366">
        <v>0.52271143122676578</v>
      </c>
      <c r="AE258" s="366">
        <v>0.47728856877323422</v>
      </c>
      <c r="AF258" s="129">
        <v>51648</v>
      </c>
      <c r="AG258" s="131">
        <v>689</v>
      </c>
      <c r="AH258" s="129">
        <v>36987</v>
      </c>
      <c r="AI258" s="131">
        <v>19</v>
      </c>
      <c r="AJ258" s="129">
        <v>8778</v>
      </c>
      <c r="AK258" s="131">
        <v>49</v>
      </c>
      <c r="AL258" s="129">
        <v>4828</v>
      </c>
      <c r="AM258" s="131">
        <v>298</v>
      </c>
      <c r="AN258" s="126">
        <v>0.89980250929368033</v>
      </c>
      <c r="AO258" s="126">
        <v>0.10019749070631967</v>
      </c>
      <c r="AP258" s="129">
        <v>51648</v>
      </c>
      <c r="AQ258" s="129">
        <v>10810</v>
      </c>
      <c r="AR258" s="129">
        <v>2675</v>
      </c>
      <c r="AS258" s="129">
        <v>35298</v>
      </c>
      <c r="AT258" s="126">
        <v>0.68343401486988853</v>
      </c>
      <c r="AU258" s="129">
        <v>2538</v>
      </c>
      <c r="AV258" s="131">
        <v>327</v>
      </c>
      <c r="AW258" s="126">
        <v>0.2610943308550186</v>
      </c>
      <c r="AX258" s="126">
        <v>4.9140334572490708E-2</v>
      </c>
      <c r="AY258" s="130">
        <v>0.28874302973977695</v>
      </c>
    </row>
    <row r="259" spans="1:51" x14ac:dyDescent="0.3">
      <c r="A259" s="19" t="s">
        <v>597</v>
      </c>
      <c r="B259" s="16" t="s">
        <v>611</v>
      </c>
      <c r="C259" s="124">
        <v>45753</v>
      </c>
      <c r="D259" s="365">
        <v>4.4265949773785325</v>
      </c>
      <c r="E259" s="129">
        <v>299</v>
      </c>
      <c r="F259" s="129">
        <v>2012</v>
      </c>
      <c r="G259" s="129">
        <v>2585</v>
      </c>
      <c r="H259" s="129">
        <v>27468</v>
      </c>
      <c r="I259" s="129">
        <v>12236</v>
      </c>
      <c r="J259" s="131">
        <v>591</v>
      </c>
      <c r="K259" s="131">
        <v>432</v>
      </c>
      <c r="L259" s="131">
        <v>130</v>
      </c>
      <c r="M259" s="129">
        <v>45753</v>
      </c>
      <c r="N259" s="129">
        <v>43341</v>
      </c>
      <c r="O259" s="131">
        <v>682</v>
      </c>
      <c r="P259" s="131">
        <v>803</v>
      </c>
      <c r="Q259" s="131">
        <v>740</v>
      </c>
      <c r="R259" s="131">
        <v>135</v>
      </c>
      <c r="S259" s="131">
        <v>52</v>
      </c>
      <c r="T259" s="129">
        <v>45753</v>
      </c>
      <c r="U259" s="129">
        <v>20139</v>
      </c>
      <c r="V259" s="131">
        <v>58</v>
      </c>
      <c r="W259" s="131">
        <v>36</v>
      </c>
      <c r="X259" s="129">
        <v>24935</v>
      </c>
      <c r="Y259" s="131">
        <v>206</v>
      </c>
      <c r="Z259" s="131">
        <v>379</v>
      </c>
      <c r="AA259" s="129">
        <v>86847.099999999991</v>
      </c>
      <c r="AB259" s="126">
        <v>0.54499158525124036</v>
      </c>
      <c r="AC259" s="126">
        <v>4.5024369986667537E-3</v>
      </c>
      <c r="AD259" s="366">
        <v>0.44222236793215747</v>
      </c>
      <c r="AE259" s="366">
        <v>0.55777763206784248</v>
      </c>
      <c r="AF259" s="129">
        <v>45753</v>
      </c>
      <c r="AG259" s="131">
        <v>870</v>
      </c>
      <c r="AH259" s="129">
        <v>30721</v>
      </c>
      <c r="AI259" s="131">
        <v>13</v>
      </c>
      <c r="AJ259" s="129">
        <v>10010</v>
      </c>
      <c r="AK259" s="131">
        <v>43</v>
      </c>
      <c r="AL259" s="129">
        <v>4008</v>
      </c>
      <c r="AM259" s="131">
        <v>88</v>
      </c>
      <c r="AN259" s="126">
        <v>0.90953598671125391</v>
      </c>
      <c r="AO259" s="126">
        <v>9.0464013288746092E-2</v>
      </c>
      <c r="AP259" s="129">
        <v>45753</v>
      </c>
      <c r="AQ259" s="129">
        <v>9956</v>
      </c>
      <c r="AR259" s="131">
        <v>255</v>
      </c>
      <c r="AS259" s="129">
        <v>32677</v>
      </c>
      <c r="AT259" s="126">
        <v>0.71420453303608511</v>
      </c>
      <c r="AU259" s="129">
        <v>2679</v>
      </c>
      <c r="AV259" s="131">
        <v>186</v>
      </c>
      <c r="AW259" s="126">
        <v>0.2231766222979914</v>
      </c>
      <c r="AX259" s="126">
        <v>5.8553537472952596E-2</v>
      </c>
      <c r="AY259" s="130">
        <v>0.32412082267829428</v>
      </c>
    </row>
    <row r="260" spans="1:51" x14ac:dyDescent="0.3">
      <c r="A260" s="19" t="s">
        <v>597</v>
      </c>
      <c r="B260" s="16" t="s">
        <v>613</v>
      </c>
      <c r="C260" s="124">
        <v>21782</v>
      </c>
      <c r="D260" s="365">
        <v>4.933523092461666</v>
      </c>
      <c r="E260" s="129">
        <v>497</v>
      </c>
      <c r="F260" s="131">
        <v>714</v>
      </c>
      <c r="G260" s="131">
        <v>839</v>
      </c>
      <c r="H260" s="129">
        <v>13135</v>
      </c>
      <c r="I260" s="129">
        <v>5451</v>
      </c>
      <c r="J260" s="131">
        <v>599</v>
      </c>
      <c r="K260" s="131">
        <v>417</v>
      </c>
      <c r="L260" s="131">
        <v>130</v>
      </c>
      <c r="M260" s="129">
        <v>21782</v>
      </c>
      <c r="N260" s="129">
        <v>20149</v>
      </c>
      <c r="O260" s="131">
        <v>366</v>
      </c>
      <c r="P260" s="131">
        <v>363</v>
      </c>
      <c r="Q260" s="131">
        <v>706</v>
      </c>
      <c r="R260" s="131">
        <v>151</v>
      </c>
      <c r="S260" s="131">
        <v>47</v>
      </c>
      <c r="T260" s="129">
        <v>21782</v>
      </c>
      <c r="U260" s="129">
        <v>10393</v>
      </c>
      <c r="V260" s="131">
        <v>33</v>
      </c>
      <c r="W260" s="131">
        <v>19</v>
      </c>
      <c r="X260" s="129">
        <v>11087</v>
      </c>
      <c r="Y260" s="131">
        <v>37</v>
      </c>
      <c r="Z260" s="131">
        <v>213</v>
      </c>
      <c r="AA260" s="129">
        <v>50044.799999999996</v>
      </c>
      <c r="AB260" s="126">
        <v>0.50899825544027177</v>
      </c>
      <c r="AC260" s="126">
        <v>1.6986502616839593E-3</v>
      </c>
      <c r="AD260" s="366">
        <v>0.47952437792672847</v>
      </c>
      <c r="AE260" s="366">
        <v>0.52047562207327158</v>
      </c>
      <c r="AF260" s="129">
        <v>21782</v>
      </c>
      <c r="AG260" s="131">
        <v>736</v>
      </c>
      <c r="AH260" s="129">
        <v>10660</v>
      </c>
      <c r="AI260" s="131">
        <v>12</v>
      </c>
      <c r="AJ260" s="129">
        <v>8024</v>
      </c>
      <c r="AK260" s="131">
        <v>22</v>
      </c>
      <c r="AL260" s="129">
        <v>1768</v>
      </c>
      <c r="AM260" s="131">
        <v>560</v>
      </c>
      <c r="AN260" s="126">
        <v>0.89211275364980258</v>
      </c>
      <c r="AO260" s="126">
        <v>0.10788724635019742</v>
      </c>
      <c r="AP260" s="129">
        <v>21782</v>
      </c>
      <c r="AQ260" s="129">
        <v>4559</v>
      </c>
      <c r="AR260" s="131">
        <v>57</v>
      </c>
      <c r="AS260" s="129">
        <v>15498</v>
      </c>
      <c r="AT260" s="126">
        <v>0.7115049123129189</v>
      </c>
      <c r="AU260" s="129">
        <v>1535</v>
      </c>
      <c r="AV260" s="131">
        <v>133</v>
      </c>
      <c r="AW260" s="126">
        <v>0.21191809751170693</v>
      </c>
      <c r="AX260" s="126">
        <v>7.0471031126618303E-2</v>
      </c>
      <c r="AY260" s="130">
        <v>0.3141814342117345</v>
      </c>
    </row>
    <row r="261" spans="1:51" x14ac:dyDescent="0.3">
      <c r="A261" s="19" t="s">
        <v>597</v>
      </c>
      <c r="B261" s="16" t="s">
        <v>617</v>
      </c>
      <c r="C261" s="124">
        <v>57460</v>
      </c>
      <c r="D261" s="365">
        <v>4.5606682909850331</v>
      </c>
      <c r="E261" s="129">
        <v>2733</v>
      </c>
      <c r="F261" s="129">
        <v>5044</v>
      </c>
      <c r="G261" s="129">
        <v>5768</v>
      </c>
      <c r="H261" s="129">
        <v>27678</v>
      </c>
      <c r="I261" s="129">
        <v>14038</v>
      </c>
      <c r="J261" s="129">
        <v>1127</v>
      </c>
      <c r="K261" s="131">
        <v>710</v>
      </c>
      <c r="L261" s="131">
        <v>362</v>
      </c>
      <c r="M261" s="129">
        <v>57460</v>
      </c>
      <c r="N261" s="129">
        <v>47396</v>
      </c>
      <c r="O261" s="129">
        <v>3114</v>
      </c>
      <c r="P261" s="129">
        <v>1602</v>
      </c>
      <c r="Q261" s="129">
        <v>4425</v>
      </c>
      <c r="R261" s="131">
        <v>617</v>
      </c>
      <c r="S261" s="131">
        <v>306</v>
      </c>
      <c r="T261" s="129">
        <v>57460</v>
      </c>
      <c r="U261" s="129">
        <v>19387</v>
      </c>
      <c r="V261" s="131">
        <v>136</v>
      </c>
      <c r="W261" s="131">
        <v>47</v>
      </c>
      <c r="X261" s="129">
        <v>36919</v>
      </c>
      <c r="Y261" s="131">
        <v>860</v>
      </c>
      <c r="Z261" s="131">
        <v>111</v>
      </c>
      <c r="AA261" s="129">
        <v>83948.9</v>
      </c>
      <c r="AB261" s="126">
        <v>0.64251653324051516</v>
      </c>
      <c r="AC261" s="126">
        <v>1.4966933518969718E-2</v>
      </c>
      <c r="AD261" s="366">
        <v>0.34058475461190391</v>
      </c>
      <c r="AE261" s="366">
        <v>0.65941524538809615</v>
      </c>
      <c r="AF261" s="129">
        <v>57460</v>
      </c>
      <c r="AG261" s="129">
        <v>1325</v>
      </c>
      <c r="AH261" s="129">
        <v>32338</v>
      </c>
      <c r="AI261" s="131">
        <v>39</v>
      </c>
      <c r="AJ261" s="129">
        <v>12283</v>
      </c>
      <c r="AK261" s="131">
        <v>107</v>
      </c>
      <c r="AL261" s="129">
        <v>11048</v>
      </c>
      <c r="AM261" s="131">
        <v>320</v>
      </c>
      <c r="AN261" s="126">
        <v>0.80029585798816572</v>
      </c>
      <c r="AO261" s="126">
        <v>0.19970414201183428</v>
      </c>
      <c r="AP261" s="129">
        <v>57460</v>
      </c>
      <c r="AQ261" s="129">
        <v>10273</v>
      </c>
      <c r="AR261" s="131">
        <v>740</v>
      </c>
      <c r="AS261" s="129">
        <v>36603</v>
      </c>
      <c r="AT261" s="126">
        <v>0.63701705534284725</v>
      </c>
      <c r="AU261" s="129">
        <v>9274</v>
      </c>
      <c r="AV261" s="131">
        <v>570</v>
      </c>
      <c r="AW261" s="126">
        <v>0.19166376609815525</v>
      </c>
      <c r="AX261" s="126">
        <v>0.16139923424991298</v>
      </c>
      <c r="AY261" s="130">
        <v>0.42955969369996522</v>
      </c>
    </row>
    <row r="262" spans="1:51" x14ac:dyDescent="0.3">
      <c r="A262" s="19" t="s">
        <v>597</v>
      </c>
      <c r="B262" s="16" t="s">
        <v>618</v>
      </c>
      <c r="C262" s="124">
        <v>50527</v>
      </c>
      <c r="D262" s="365">
        <v>4.2273042135887744</v>
      </c>
      <c r="E262" s="129">
        <v>1648</v>
      </c>
      <c r="F262" s="129">
        <v>2213</v>
      </c>
      <c r="G262" s="129">
        <v>2691</v>
      </c>
      <c r="H262" s="129">
        <v>22033</v>
      </c>
      <c r="I262" s="129">
        <v>19130</v>
      </c>
      <c r="J262" s="129">
        <v>1726</v>
      </c>
      <c r="K262" s="131">
        <v>786</v>
      </c>
      <c r="L262" s="131">
        <v>300</v>
      </c>
      <c r="M262" s="129">
        <v>50527</v>
      </c>
      <c r="N262" s="129">
        <v>45224</v>
      </c>
      <c r="O262" s="129">
        <v>1118</v>
      </c>
      <c r="P262" s="129">
        <v>1334</v>
      </c>
      <c r="Q262" s="129">
        <v>2438</v>
      </c>
      <c r="R262" s="131">
        <v>235</v>
      </c>
      <c r="S262" s="131">
        <v>178</v>
      </c>
      <c r="T262" s="129">
        <v>50527</v>
      </c>
      <c r="U262" s="129">
        <v>31874</v>
      </c>
      <c r="V262" s="131">
        <v>62</v>
      </c>
      <c r="W262" s="131">
        <v>40</v>
      </c>
      <c r="X262" s="129">
        <v>18196</v>
      </c>
      <c r="Y262" s="131">
        <v>228</v>
      </c>
      <c r="Z262" s="131">
        <v>127</v>
      </c>
      <c r="AA262" s="129">
        <v>130937.59999999999</v>
      </c>
      <c r="AB262" s="126">
        <v>0.36012428998357315</v>
      </c>
      <c r="AC262" s="126">
        <v>4.5124388940566426E-3</v>
      </c>
      <c r="AD262" s="366">
        <v>0.63284976349278599</v>
      </c>
      <c r="AE262" s="366">
        <v>0.36715023650721401</v>
      </c>
      <c r="AF262" s="129">
        <v>50527</v>
      </c>
      <c r="AG262" s="131">
        <v>418</v>
      </c>
      <c r="AH262" s="129">
        <v>36333</v>
      </c>
      <c r="AI262" s="131">
        <v>44</v>
      </c>
      <c r="AJ262" s="129">
        <v>8674</v>
      </c>
      <c r="AK262" s="131">
        <v>53</v>
      </c>
      <c r="AL262" s="129">
        <v>4836</v>
      </c>
      <c r="AM262" s="131">
        <v>169</v>
      </c>
      <c r="AN262" s="126">
        <v>0.89989510558711183</v>
      </c>
      <c r="AO262" s="126">
        <v>0.10010489441288817</v>
      </c>
      <c r="AP262" s="129">
        <v>50527</v>
      </c>
      <c r="AQ262" s="129">
        <v>13108</v>
      </c>
      <c r="AR262" s="131">
        <v>569</v>
      </c>
      <c r="AS262" s="129">
        <v>32102</v>
      </c>
      <c r="AT262" s="126">
        <v>0.63534347972371208</v>
      </c>
      <c r="AU262" s="129">
        <v>4451</v>
      </c>
      <c r="AV262" s="131">
        <v>297</v>
      </c>
      <c r="AW262" s="126">
        <v>0.27068695944742416</v>
      </c>
      <c r="AX262" s="126">
        <v>8.8091515427395253E-2</v>
      </c>
      <c r="AY262" s="130">
        <v>0.23362756546005109</v>
      </c>
    </row>
    <row r="263" spans="1:51" x14ac:dyDescent="0.3">
      <c r="A263" s="19" t="s">
        <v>597</v>
      </c>
      <c r="B263" s="16" t="s">
        <v>620</v>
      </c>
      <c r="C263" s="124">
        <v>22883</v>
      </c>
      <c r="D263" s="365">
        <v>4.9525411877813221</v>
      </c>
      <c r="E263" s="129">
        <v>315</v>
      </c>
      <c r="F263" s="131">
        <v>466</v>
      </c>
      <c r="G263" s="129">
        <v>1018</v>
      </c>
      <c r="H263" s="129">
        <v>14110</v>
      </c>
      <c r="I263" s="129">
        <v>5439</v>
      </c>
      <c r="J263" s="131">
        <v>919</v>
      </c>
      <c r="K263" s="131">
        <v>388</v>
      </c>
      <c r="L263" s="131">
        <v>228</v>
      </c>
      <c r="M263" s="129">
        <v>22883</v>
      </c>
      <c r="N263" s="129">
        <v>21736</v>
      </c>
      <c r="O263" s="131">
        <v>299</v>
      </c>
      <c r="P263" s="131">
        <v>389</v>
      </c>
      <c r="Q263" s="131">
        <v>399</v>
      </c>
      <c r="R263" s="131">
        <v>14</v>
      </c>
      <c r="S263" s="131">
        <v>46</v>
      </c>
      <c r="T263" s="129">
        <v>22883</v>
      </c>
      <c r="U263" s="129">
        <v>15127</v>
      </c>
      <c r="V263" s="131">
        <v>198</v>
      </c>
      <c r="W263" s="131">
        <v>10</v>
      </c>
      <c r="X263" s="129">
        <v>7511</v>
      </c>
      <c r="Y263" s="131">
        <v>10</v>
      </c>
      <c r="Z263" s="131">
        <v>27</v>
      </c>
      <c r="AA263" s="129">
        <v>75092.5</v>
      </c>
      <c r="AB263" s="126">
        <v>0.32823493423065159</v>
      </c>
      <c r="AC263" s="126">
        <v>4.3700563737272211E-4</v>
      </c>
      <c r="AD263" s="366">
        <v>0.67014814491106933</v>
      </c>
      <c r="AE263" s="366">
        <v>0.32985185508893067</v>
      </c>
      <c r="AF263" s="129">
        <v>22883</v>
      </c>
      <c r="AG263" s="131">
        <v>617</v>
      </c>
      <c r="AH263" s="129">
        <v>13254</v>
      </c>
      <c r="AI263" s="131">
        <v>18</v>
      </c>
      <c r="AJ263" s="129">
        <v>6479</v>
      </c>
      <c r="AK263" s="131">
        <v>21</v>
      </c>
      <c r="AL263" s="129">
        <v>1212</v>
      </c>
      <c r="AM263" s="129">
        <v>1282</v>
      </c>
      <c r="AN263" s="126">
        <v>0.89009308220076044</v>
      </c>
      <c r="AO263" s="126">
        <v>0.10990691779923956</v>
      </c>
      <c r="AP263" s="129">
        <v>22883</v>
      </c>
      <c r="AQ263" s="129">
        <v>2527</v>
      </c>
      <c r="AR263" s="131">
        <v>151</v>
      </c>
      <c r="AS263" s="129">
        <v>19201</v>
      </c>
      <c r="AT263" s="126">
        <v>0.83909452431936371</v>
      </c>
      <c r="AU263" s="131">
        <v>735</v>
      </c>
      <c r="AV263" s="131">
        <v>269</v>
      </c>
      <c r="AW263" s="126">
        <v>0.11703010968841498</v>
      </c>
      <c r="AX263" s="126">
        <v>3.2119914346895075E-2</v>
      </c>
      <c r="AY263" s="130">
        <v>0.21987938644408511</v>
      </c>
    </row>
    <row r="264" spans="1:51" x14ac:dyDescent="0.3">
      <c r="A264" s="19" t="s">
        <v>597</v>
      </c>
      <c r="B264" s="16" t="s">
        <v>622</v>
      </c>
      <c r="C264" s="124">
        <v>54931</v>
      </c>
      <c r="D264" s="365">
        <v>4.6835666563506946</v>
      </c>
      <c r="E264" s="129">
        <v>695</v>
      </c>
      <c r="F264" s="129">
        <v>3201</v>
      </c>
      <c r="G264" s="129">
        <v>5022</v>
      </c>
      <c r="H264" s="129">
        <v>28914</v>
      </c>
      <c r="I264" s="129">
        <v>13943</v>
      </c>
      <c r="J264" s="129">
        <v>1663</v>
      </c>
      <c r="K264" s="131">
        <v>749</v>
      </c>
      <c r="L264" s="131">
        <v>744</v>
      </c>
      <c r="M264" s="129">
        <v>54931</v>
      </c>
      <c r="N264" s="129">
        <v>50466</v>
      </c>
      <c r="O264" s="129">
        <v>1458</v>
      </c>
      <c r="P264" s="129">
        <v>1079</v>
      </c>
      <c r="Q264" s="129">
        <v>1389</v>
      </c>
      <c r="R264" s="131">
        <v>163</v>
      </c>
      <c r="S264" s="131">
        <v>376</v>
      </c>
      <c r="T264" s="129">
        <v>54931</v>
      </c>
      <c r="U264" s="129">
        <v>26119</v>
      </c>
      <c r="V264" s="131">
        <v>204</v>
      </c>
      <c r="W264" s="131">
        <v>52</v>
      </c>
      <c r="X264" s="129">
        <v>27860</v>
      </c>
      <c r="Y264" s="131">
        <v>287</v>
      </c>
      <c r="Z264" s="131">
        <v>409</v>
      </c>
      <c r="AA264" s="129">
        <v>121085.79999999999</v>
      </c>
      <c r="AB264" s="126">
        <v>0.50718173708834724</v>
      </c>
      <c r="AC264" s="126">
        <v>5.2247364875935261E-3</v>
      </c>
      <c r="AD264" s="366">
        <v>0.48014782181281973</v>
      </c>
      <c r="AE264" s="366">
        <v>0.51985217818718032</v>
      </c>
      <c r="AF264" s="129">
        <v>54931</v>
      </c>
      <c r="AG264" s="131">
        <v>394</v>
      </c>
      <c r="AH264" s="129">
        <v>40166</v>
      </c>
      <c r="AI264" s="131">
        <v>52</v>
      </c>
      <c r="AJ264" s="129">
        <v>7405</v>
      </c>
      <c r="AK264" s="131">
        <v>71</v>
      </c>
      <c r="AL264" s="129">
        <v>6645</v>
      </c>
      <c r="AM264" s="131">
        <v>198</v>
      </c>
      <c r="AN264" s="126">
        <v>0.8741330032222242</v>
      </c>
      <c r="AO264" s="126">
        <v>0.1258669967777758</v>
      </c>
      <c r="AP264" s="129">
        <v>54931</v>
      </c>
      <c r="AQ264" s="129">
        <v>7163</v>
      </c>
      <c r="AR264" s="129">
        <v>2607</v>
      </c>
      <c r="AS264" s="129">
        <v>40790</v>
      </c>
      <c r="AT264" s="126">
        <v>0.74256794888132382</v>
      </c>
      <c r="AU264" s="129">
        <v>3778</v>
      </c>
      <c r="AV264" s="131">
        <v>593</v>
      </c>
      <c r="AW264" s="126">
        <v>0.17785949645919427</v>
      </c>
      <c r="AX264" s="126">
        <v>6.8777193206022103E-2</v>
      </c>
      <c r="AY264" s="130">
        <v>0.32285958748247806</v>
      </c>
    </row>
    <row r="265" spans="1:51" x14ac:dyDescent="0.3">
      <c r="A265" s="19" t="s">
        <v>597</v>
      </c>
      <c r="B265" s="16" t="s">
        <v>624</v>
      </c>
      <c r="C265" s="124">
        <v>36870</v>
      </c>
      <c r="D265" s="365">
        <v>4.3349064279902363</v>
      </c>
      <c r="E265" s="129">
        <v>562</v>
      </c>
      <c r="F265" s="129">
        <v>1729</v>
      </c>
      <c r="G265" s="129">
        <v>2805</v>
      </c>
      <c r="H265" s="129">
        <v>19605</v>
      </c>
      <c r="I265" s="129">
        <v>10773</v>
      </c>
      <c r="J265" s="131">
        <v>779</v>
      </c>
      <c r="K265" s="131">
        <v>334</v>
      </c>
      <c r="L265" s="131">
        <v>283</v>
      </c>
      <c r="M265" s="129">
        <v>36870</v>
      </c>
      <c r="N265" s="129">
        <v>34202</v>
      </c>
      <c r="O265" s="131">
        <v>489</v>
      </c>
      <c r="P265" s="131">
        <v>814</v>
      </c>
      <c r="Q265" s="131">
        <v>991</v>
      </c>
      <c r="R265" s="131">
        <v>278</v>
      </c>
      <c r="S265" s="131">
        <v>96</v>
      </c>
      <c r="T265" s="129">
        <v>36870</v>
      </c>
      <c r="U265" s="129">
        <v>16502</v>
      </c>
      <c r="V265" s="131">
        <v>180</v>
      </c>
      <c r="W265" s="131">
        <v>29</v>
      </c>
      <c r="X265" s="129">
        <v>19952</v>
      </c>
      <c r="Y265" s="131">
        <v>104</v>
      </c>
      <c r="Z265" s="131">
        <v>103</v>
      </c>
      <c r="AA265" s="129">
        <v>71732.599999999991</v>
      </c>
      <c r="AB265" s="126">
        <v>0.541144561974505</v>
      </c>
      <c r="AC265" s="126">
        <v>2.8207214537564417E-3</v>
      </c>
      <c r="AD265" s="366">
        <v>0.45324111743965284</v>
      </c>
      <c r="AE265" s="366">
        <v>0.5467588825603471</v>
      </c>
      <c r="AF265" s="129">
        <v>36870</v>
      </c>
      <c r="AG265" s="131">
        <v>324</v>
      </c>
      <c r="AH265" s="129">
        <v>26249</v>
      </c>
      <c r="AI265" s="131">
        <v>36</v>
      </c>
      <c r="AJ265" s="129">
        <v>6525</v>
      </c>
      <c r="AK265" s="131">
        <v>44</v>
      </c>
      <c r="AL265" s="129">
        <v>3590</v>
      </c>
      <c r="AM265" s="131">
        <v>102</v>
      </c>
      <c r="AN265" s="126">
        <v>0.89867100623813401</v>
      </c>
      <c r="AO265" s="126">
        <v>0.10132899376186599</v>
      </c>
      <c r="AP265" s="129">
        <v>36870</v>
      </c>
      <c r="AQ265" s="129">
        <v>7510</v>
      </c>
      <c r="AR265" s="131">
        <v>559</v>
      </c>
      <c r="AS265" s="129">
        <v>26421</v>
      </c>
      <c r="AT265" s="126">
        <v>0.71659886086248981</v>
      </c>
      <c r="AU265" s="129">
        <v>2150</v>
      </c>
      <c r="AV265" s="131">
        <v>230</v>
      </c>
      <c r="AW265" s="126">
        <v>0.21885001356116082</v>
      </c>
      <c r="AX265" s="126">
        <v>5.8312991592080282E-2</v>
      </c>
      <c r="AY265" s="130">
        <v>0.32404393816110655</v>
      </c>
    </row>
    <row r="266" spans="1:51" x14ac:dyDescent="0.3">
      <c r="A266" s="19" t="s">
        <v>597</v>
      </c>
      <c r="B266" s="16" t="s">
        <v>626</v>
      </c>
      <c r="C266" s="124">
        <v>26781</v>
      </c>
      <c r="D266" s="365">
        <v>4.3790747171502185</v>
      </c>
      <c r="E266" s="129">
        <v>122</v>
      </c>
      <c r="F266" s="131">
        <v>947</v>
      </c>
      <c r="G266" s="129">
        <v>1884</v>
      </c>
      <c r="H266" s="129">
        <v>13500</v>
      </c>
      <c r="I266" s="129">
        <v>9572</v>
      </c>
      <c r="J266" s="131">
        <v>424</v>
      </c>
      <c r="K266" s="131">
        <v>194</v>
      </c>
      <c r="L266" s="131">
        <v>138</v>
      </c>
      <c r="M266" s="129">
        <v>26781</v>
      </c>
      <c r="N266" s="129">
        <v>25820</v>
      </c>
      <c r="O266" s="131">
        <v>286</v>
      </c>
      <c r="P266" s="131">
        <v>468</v>
      </c>
      <c r="Q266" s="131">
        <v>169</v>
      </c>
      <c r="R266" s="131">
        <v>8</v>
      </c>
      <c r="S266" s="131">
        <v>30</v>
      </c>
      <c r="T266" s="129">
        <v>26781</v>
      </c>
      <c r="U266" s="129">
        <v>15583</v>
      </c>
      <c r="V266" s="131">
        <v>22</v>
      </c>
      <c r="W266" s="131">
        <v>17</v>
      </c>
      <c r="X266" s="129">
        <v>11115</v>
      </c>
      <c r="Y266" s="131">
        <v>18</v>
      </c>
      <c r="Z266" s="131">
        <v>26</v>
      </c>
      <c r="AA266" s="129">
        <v>67101.5</v>
      </c>
      <c r="AB266" s="126">
        <v>0.41503304581606365</v>
      </c>
      <c r="AC266" s="126">
        <v>6.7211829281953628E-4</v>
      </c>
      <c r="AD266" s="366">
        <v>0.58332399835704418</v>
      </c>
      <c r="AE266" s="366">
        <v>0.41667600164295582</v>
      </c>
      <c r="AF266" s="129">
        <v>26781</v>
      </c>
      <c r="AG266" s="131">
        <v>506</v>
      </c>
      <c r="AH266" s="129">
        <v>19130</v>
      </c>
      <c r="AI266" s="131">
        <v>31</v>
      </c>
      <c r="AJ266" s="129">
        <v>5072</v>
      </c>
      <c r="AK266" s="131">
        <v>21</v>
      </c>
      <c r="AL266" s="129">
        <v>1965</v>
      </c>
      <c r="AM266" s="131">
        <v>56</v>
      </c>
      <c r="AN266" s="126">
        <v>0.92375191367013931</v>
      </c>
      <c r="AO266" s="126">
        <v>7.6248086329860687E-2</v>
      </c>
      <c r="AP266" s="129">
        <v>26781</v>
      </c>
      <c r="AQ266" s="129">
        <v>3449</v>
      </c>
      <c r="AR266" s="131">
        <v>223</v>
      </c>
      <c r="AS266" s="129">
        <v>22010</v>
      </c>
      <c r="AT266" s="126">
        <v>0.8218513124976663</v>
      </c>
      <c r="AU266" s="131">
        <v>926</v>
      </c>
      <c r="AV266" s="131">
        <v>173</v>
      </c>
      <c r="AW266" s="126">
        <v>0.13711213173518538</v>
      </c>
      <c r="AX266" s="126">
        <v>3.4576752175049477E-2</v>
      </c>
      <c r="AY266" s="130">
        <v>0.24646204398640825</v>
      </c>
    </row>
    <row r="267" spans="1:51" x14ac:dyDescent="0.3">
      <c r="A267" s="19" t="s">
        <v>597</v>
      </c>
      <c r="B267" s="16" t="s">
        <v>630</v>
      </c>
      <c r="C267" s="124">
        <v>58557</v>
      </c>
      <c r="D267" s="365">
        <v>4.2974025308673598</v>
      </c>
      <c r="E267" s="129">
        <v>2343</v>
      </c>
      <c r="F267" s="129">
        <v>5380</v>
      </c>
      <c r="G267" s="129">
        <v>5190</v>
      </c>
      <c r="H267" s="129">
        <v>27860</v>
      </c>
      <c r="I267" s="129">
        <v>15639</v>
      </c>
      <c r="J267" s="129">
        <v>1430</v>
      </c>
      <c r="K267" s="131">
        <v>528</v>
      </c>
      <c r="L267" s="131">
        <v>187</v>
      </c>
      <c r="M267" s="129">
        <v>58557</v>
      </c>
      <c r="N267" s="129">
        <v>48251</v>
      </c>
      <c r="O267" s="129">
        <v>5302</v>
      </c>
      <c r="P267" s="129">
        <v>1105</v>
      </c>
      <c r="Q267" s="129">
        <v>3283</v>
      </c>
      <c r="R267" s="131">
        <v>357</v>
      </c>
      <c r="S267" s="131">
        <v>259</v>
      </c>
      <c r="T267" s="129">
        <v>58557</v>
      </c>
      <c r="U267" s="129">
        <v>11681</v>
      </c>
      <c r="V267" s="131">
        <v>456</v>
      </c>
      <c r="W267" s="131">
        <v>46</v>
      </c>
      <c r="X267" s="129">
        <v>45017</v>
      </c>
      <c r="Y267" s="129">
        <v>1241</v>
      </c>
      <c r="Z267" s="131">
        <v>116</v>
      </c>
      <c r="AA267" s="129">
        <v>48548</v>
      </c>
      <c r="AB267" s="126">
        <v>0.7687723073244872</v>
      </c>
      <c r="AC267" s="126">
        <v>2.1193025598989019E-2</v>
      </c>
      <c r="AD267" s="366">
        <v>0.20805369127516779</v>
      </c>
      <c r="AE267" s="366">
        <v>0.79194630872483218</v>
      </c>
      <c r="AF267" s="129">
        <v>58557</v>
      </c>
      <c r="AG267" s="129">
        <v>2937</v>
      </c>
      <c r="AH267" s="129">
        <v>29731</v>
      </c>
      <c r="AI267" s="131">
        <v>28</v>
      </c>
      <c r="AJ267" s="129">
        <v>12968</v>
      </c>
      <c r="AK267" s="131">
        <v>179</v>
      </c>
      <c r="AL267" s="129">
        <v>12321</v>
      </c>
      <c r="AM267" s="131">
        <v>393</v>
      </c>
      <c r="AN267" s="126">
        <v>0.77982137063032597</v>
      </c>
      <c r="AO267" s="126">
        <v>0.22017862936967403</v>
      </c>
      <c r="AP267" s="129">
        <v>58557</v>
      </c>
      <c r="AQ267" s="129">
        <v>12607</v>
      </c>
      <c r="AR267" s="129">
        <v>2452</v>
      </c>
      <c r="AS267" s="129">
        <v>32203</v>
      </c>
      <c r="AT267" s="126">
        <v>0.54994279078504704</v>
      </c>
      <c r="AU267" s="129">
        <v>10791</v>
      </c>
      <c r="AV267" s="131">
        <v>504</v>
      </c>
      <c r="AW267" s="126">
        <v>0.2571682292467169</v>
      </c>
      <c r="AX267" s="126">
        <v>0.18428198165889645</v>
      </c>
      <c r="AY267" s="130">
        <v>0.50606246904725305</v>
      </c>
    </row>
    <row r="268" spans="1:51" x14ac:dyDescent="0.3">
      <c r="A268" s="19" t="s">
        <v>597</v>
      </c>
      <c r="B268" s="16" t="s">
        <v>631</v>
      </c>
      <c r="C268" s="124">
        <v>32347</v>
      </c>
      <c r="D268" s="365">
        <v>3.8598942714934923</v>
      </c>
      <c r="E268" s="129">
        <v>352</v>
      </c>
      <c r="F268" s="131">
        <v>377</v>
      </c>
      <c r="G268" s="131">
        <v>855</v>
      </c>
      <c r="H268" s="129">
        <v>17791</v>
      </c>
      <c r="I268" s="129">
        <v>11749</v>
      </c>
      <c r="J268" s="131">
        <v>837</v>
      </c>
      <c r="K268" s="131">
        <v>316</v>
      </c>
      <c r="L268" s="131">
        <v>70</v>
      </c>
      <c r="M268" s="129">
        <v>32347</v>
      </c>
      <c r="N268" s="129">
        <v>31029</v>
      </c>
      <c r="O268" s="131">
        <v>280</v>
      </c>
      <c r="P268" s="131">
        <v>301</v>
      </c>
      <c r="Q268" s="131">
        <v>457</v>
      </c>
      <c r="R268" s="131">
        <v>201</v>
      </c>
      <c r="S268" s="131">
        <v>79</v>
      </c>
      <c r="T268" s="129">
        <v>32347</v>
      </c>
      <c r="U268" s="129">
        <v>15280</v>
      </c>
      <c r="V268" s="131">
        <v>998</v>
      </c>
      <c r="W268" s="131">
        <v>19</v>
      </c>
      <c r="X268" s="129">
        <v>15901</v>
      </c>
      <c r="Y268" s="131">
        <v>123</v>
      </c>
      <c r="Z268" s="131">
        <v>26</v>
      </c>
      <c r="AA268" s="129">
        <v>61856.399999999994</v>
      </c>
      <c r="AB268" s="126">
        <v>0.49157572572417846</v>
      </c>
      <c r="AC268" s="126">
        <v>3.8025164621139518E-3</v>
      </c>
      <c r="AD268" s="366">
        <v>0.50381797384610627</v>
      </c>
      <c r="AE268" s="366">
        <v>0.49618202615389373</v>
      </c>
      <c r="AF268" s="129">
        <v>32347</v>
      </c>
      <c r="AG268" s="129">
        <v>1510</v>
      </c>
      <c r="AH268" s="129">
        <v>19795</v>
      </c>
      <c r="AI268" s="131">
        <v>22</v>
      </c>
      <c r="AJ268" s="129">
        <v>9553</v>
      </c>
      <c r="AK268" s="131">
        <v>28</v>
      </c>
      <c r="AL268" s="129">
        <v>1397</v>
      </c>
      <c r="AM268" s="131">
        <v>42</v>
      </c>
      <c r="AN268" s="126">
        <v>0.95464803536649456</v>
      </c>
      <c r="AO268" s="126">
        <v>4.5351964633505437E-2</v>
      </c>
      <c r="AP268" s="129">
        <v>32347</v>
      </c>
      <c r="AQ268" s="129">
        <v>14544</v>
      </c>
      <c r="AR268" s="131">
        <v>197</v>
      </c>
      <c r="AS268" s="129">
        <v>16264</v>
      </c>
      <c r="AT268" s="126">
        <v>0.50279778650261231</v>
      </c>
      <c r="AU268" s="129">
        <v>1183</v>
      </c>
      <c r="AV268" s="131">
        <v>159</v>
      </c>
      <c r="AW268" s="126">
        <v>0.45571459486196558</v>
      </c>
      <c r="AX268" s="126">
        <v>3.6572170525860204E-2</v>
      </c>
      <c r="AY268" s="130">
        <v>0.27076699539369958</v>
      </c>
    </row>
    <row r="269" spans="1:51" x14ac:dyDescent="0.3">
      <c r="A269" s="19" t="s">
        <v>597</v>
      </c>
      <c r="B269" s="16" t="s">
        <v>633</v>
      </c>
      <c r="C269" s="124">
        <v>38892</v>
      </c>
      <c r="D269" s="365">
        <v>3.7080633549316055</v>
      </c>
      <c r="E269" s="129">
        <v>1623</v>
      </c>
      <c r="F269" s="131">
        <v>771</v>
      </c>
      <c r="G269" s="129">
        <v>1355</v>
      </c>
      <c r="H269" s="129">
        <v>22624</v>
      </c>
      <c r="I269" s="129">
        <v>10826</v>
      </c>
      <c r="J269" s="131">
        <v>976</v>
      </c>
      <c r="K269" s="131">
        <v>584</v>
      </c>
      <c r="L269" s="131">
        <v>133</v>
      </c>
      <c r="M269" s="129">
        <v>38892</v>
      </c>
      <c r="N269" s="129">
        <v>32333</v>
      </c>
      <c r="O269" s="131">
        <v>847</v>
      </c>
      <c r="P269" s="131">
        <v>677</v>
      </c>
      <c r="Q269" s="129">
        <v>4833</v>
      </c>
      <c r="R269" s="131">
        <v>126</v>
      </c>
      <c r="S269" s="131">
        <v>76</v>
      </c>
      <c r="T269" s="129">
        <v>38892</v>
      </c>
      <c r="U269" s="129">
        <v>13022</v>
      </c>
      <c r="V269" s="131">
        <v>443</v>
      </c>
      <c r="W269" s="131">
        <v>43</v>
      </c>
      <c r="X269" s="129">
        <v>23830</v>
      </c>
      <c r="Y269" s="129">
        <v>1512</v>
      </c>
      <c r="Z269" s="131">
        <v>42</v>
      </c>
      <c r="AA269" s="129">
        <v>48474</v>
      </c>
      <c r="AB269" s="126">
        <v>0.61272241077856626</v>
      </c>
      <c r="AC269" s="126">
        <v>3.8876889848812095E-2</v>
      </c>
      <c r="AD269" s="366">
        <v>0.34732078576571018</v>
      </c>
      <c r="AE269" s="366">
        <v>0.65267921423428987</v>
      </c>
      <c r="AF269" s="129">
        <v>38892</v>
      </c>
      <c r="AG269" s="129">
        <v>1346</v>
      </c>
      <c r="AH269" s="129">
        <v>19687</v>
      </c>
      <c r="AI269" s="131">
        <v>33</v>
      </c>
      <c r="AJ269" s="129">
        <v>13872</v>
      </c>
      <c r="AK269" s="131">
        <v>51</v>
      </c>
      <c r="AL269" s="129">
        <v>3439</v>
      </c>
      <c r="AM269" s="131">
        <v>464</v>
      </c>
      <c r="AN269" s="126">
        <v>0.89833384757790802</v>
      </c>
      <c r="AO269" s="126">
        <v>0.10166615242209198</v>
      </c>
      <c r="AP269" s="129">
        <v>38892</v>
      </c>
      <c r="AQ269" s="129">
        <v>12159</v>
      </c>
      <c r="AR269" s="131">
        <v>226</v>
      </c>
      <c r="AS269" s="129">
        <v>23094</v>
      </c>
      <c r="AT269" s="126">
        <v>0.59379821042887992</v>
      </c>
      <c r="AU269" s="129">
        <v>3162</v>
      </c>
      <c r="AV269" s="131">
        <v>251</v>
      </c>
      <c r="AW269" s="126">
        <v>0.31844595289519695</v>
      </c>
      <c r="AX269" s="126">
        <v>8.1302067263190378E-2</v>
      </c>
      <c r="AY269" s="130">
        <v>0.37717268332819093</v>
      </c>
    </row>
    <row r="270" spans="1:51" x14ac:dyDescent="0.3">
      <c r="A270" s="19" t="s">
        <v>597</v>
      </c>
      <c r="B270" s="16" t="s">
        <v>635</v>
      </c>
      <c r="C270" s="124">
        <v>36700</v>
      </c>
      <c r="D270" s="365">
        <v>3.7482561307901907</v>
      </c>
      <c r="E270" s="129">
        <v>182</v>
      </c>
      <c r="F270" s="131">
        <v>820</v>
      </c>
      <c r="G270" s="129">
        <v>1135</v>
      </c>
      <c r="H270" s="129">
        <v>24385</v>
      </c>
      <c r="I270" s="129">
        <v>8935</v>
      </c>
      <c r="J270" s="131">
        <v>815</v>
      </c>
      <c r="K270" s="131">
        <v>267</v>
      </c>
      <c r="L270" s="131">
        <v>161</v>
      </c>
      <c r="M270" s="129">
        <v>36700</v>
      </c>
      <c r="N270" s="129">
        <v>35365</v>
      </c>
      <c r="O270" s="131">
        <v>313</v>
      </c>
      <c r="P270" s="131">
        <v>560</v>
      </c>
      <c r="Q270" s="131">
        <v>395</v>
      </c>
      <c r="R270" s="131">
        <v>16</v>
      </c>
      <c r="S270" s="131">
        <v>51</v>
      </c>
      <c r="T270" s="129">
        <v>36700</v>
      </c>
      <c r="U270" s="129">
        <v>7658</v>
      </c>
      <c r="V270" s="131">
        <v>179</v>
      </c>
      <c r="W270" s="131">
        <v>28</v>
      </c>
      <c r="X270" s="129">
        <v>28703</v>
      </c>
      <c r="Y270" s="131">
        <v>89</v>
      </c>
      <c r="Z270" s="131">
        <v>43</v>
      </c>
      <c r="AA270" s="129">
        <v>28996.9</v>
      </c>
      <c r="AB270" s="126">
        <v>0.78209809264305175</v>
      </c>
      <c r="AC270" s="126">
        <v>2.425068119891008E-3</v>
      </c>
      <c r="AD270" s="366">
        <v>0.21430517711171662</v>
      </c>
      <c r="AE270" s="366">
        <v>0.78569482288828341</v>
      </c>
      <c r="AF270" s="129">
        <v>36700</v>
      </c>
      <c r="AG270" s="129">
        <v>1186</v>
      </c>
      <c r="AH270" s="129">
        <v>24076</v>
      </c>
      <c r="AI270" s="131">
        <v>16</v>
      </c>
      <c r="AJ270" s="129">
        <v>9265</v>
      </c>
      <c r="AK270" s="131">
        <v>54</v>
      </c>
      <c r="AL270" s="129">
        <v>1909</v>
      </c>
      <c r="AM270" s="131">
        <v>194</v>
      </c>
      <c r="AN270" s="126">
        <v>0.94122615803814713</v>
      </c>
      <c r="AO270" s="126">
        <v>5.8773841961852868E-2</v>
      </c>
      <c r="AP270" s="129">
        <v>36700</v>
      </c>
      <c r="AQ270" s="129">
        <v>12073</v>
      </c>
      <c r="AR270" s="131">
        <v>586</v>
      </c>
      <c r="AS270" s="129">
        <v>22376</v>
      </c>
      <c r="AT270" s="126">
        <v>0.60970027247956404</v>
      </c>
      <c r="AU270" s="129">
        <v>1383</v>
      </c>
      <c r="AV270" s="131">
        <v>282</v>
      </c>
      <c r="AW270" s="126">
        <v>0.34493188010899184</v>
      </c>
      <c r="AX270" s="126">
        <v>3.7683923705722072E-2</v>
      </c>
      <c r="AY270" s="130">
        <v>0.42223433242506814</v>
      </c>
    </row>
    <row r="271" spans="1:51" x14ac:dyDescent="0.3">
      <c r="A271" s="19" t="s">
        <v>597</v>
      </c>
      <c r="B271" s="16" t="s">
        <v>637</v>
      </c>
      <c r="C271" s="124">
        <v>35950</v>
      </c>
      <c r="D271" s="365">
        <v>3.6427538247566065</v>
      </c>
      <c r="E271" s="129">
        <v>614</v>
      </c>
      <c r="F271" s="131">
        <v>811</v>
      </c>
      <c r="G271" s="129">
        <v>1982</v>
      </c>
      <c r="H271" s="129">
        <v>24055</v>
      </c>
      <c r="I271" s="129">
        <v>7102</v>
      </c>
      <c r="J271" s="131">
        <v>818</v>
      </c>
      <c r="K271" s="131">
        <v>460</v>
      </c>
      <c r="L271" s="131">
        <v>108</v>
      </c>
      <c r="M271" s="129">
        <v>35950</v>
      </c>
      <c r="N271" s="129">
        <v>34110</v>
      </c>
      <c r="O271" s="131">
        <v>302</v>
      </c>
      <c r="P271" s="131">
        <v>462</v>
      </c>
      <c r="Q271" s="131">
        <v>833</v>
      </c>
      <c r="R271" s="131">
        <v>123</v>
      </c>
      <c r="S271" s="131">
        <v>120</v>
      </c>
      <c r="T271" s="129">
        <v>35950</v>
      </c>
      <c r="U271" s="129">
        <v>7621</v>
      </c>
      <c r="V271" s="131">
        <v>46</v>
      </c>
      <c r="W271" s="131">
        <v>42</v>
      </c>
      <c r="X271" s="129">
        <v>28113</v>
      </c>
      <c r="Y271" s="131">
        <v>63</v>
      </c>
      <c r="Z271" s="131">
        <v>65</v>
      </c>
      <c r="AA271" s="129">
        <v>27601.200000000001</v>
      </c>
      <c r="AB271" s="126">
        <v>0.78200278164116832</v>
      </c>
      <c r="AC271" s="126">
        <v>1.7524339360222531E-3</v>
      </c>
      <c r="AD271" s="366">
        <v>0.21443671766342143</v>
      </c>
      <c r="AE271" s="366">
        <v>0.78556328233657857</v>
      </c>
      <c r="AF271" s="129">
        <v>35950</v>
      </c>
      <c r="AG271" s="129">
        <v>2086</v>
      </c>
      <c r="AH271" s="129">
        <v>21363</v>
      </c>
      <c r="AI271" s="131">
        <v>15</v>
      </c>
      <c r="AJ271" s="129">
        <v>9200</v>
      </c>
      <c r="AK271" s="131">
        <v>55</v>
      </c>
      <c r="AL271" s="129">
        <v>3111</v>
      </c>
      <c r="AM271" s="131">
        <v>120</v>
      </c>
      <c r="AN271" s="126">
        <v>0.90859527121001393</v>
      </c>
      <c r="AO271" s="126">
        <v>9.1404728789986067E-2</v>
      </c>
      <c r="AP271" s="129">
        <v>35950</v>
      </c>
      <c r="AQ271" s="129">
        <v>7663</v>
      </c>
      <c r="AR271" s="131">
        <v>661</v>
      </c>
      <c r="AS271" s="129">
        <v>25377</v>
      </c>
      <c r="AT271" s="126">
        <v>0.70589707927677325</v>
      </c>
      <c r="AU271" s="129">
        <v>1964</v>
      </c>
      <c r="AV271" s="131">
        <v>285</v>
      </c>
      <c r="AW271" s="126">
        <v>0.23154381084840056</v>
      </c>
      <c r="AX271" s="126">
        <v>5.4631432545201669E-2</v>
      </c>
      <c r="AY271" s="130">
        <v>0.43848400556328232</v>
      </c>
    </row>
    <row r="272" spans="1:51" x14ac:dyDescent="0.3">
      <c r="A272" s="19" t="s">
        <v>597</v>
      </c>
      <c r="B272" s="16" t="s">
        <v>639</v>
      </c>
      <c r="C272" s="124">
        <v>33564</v>
      </c>
      <c r="D272" s="365">
        <v>3.6250446907400788</v>
      </c>
      <c r="E272" s="129">
        <v>772</v>
      </c>
      <c r="F272" s="131">
        <v>629</v>
      </c>
      <c r="G272" s="129">
        <v>1372</v>
      </c>
      <c r="H272" s="129">
        <v>21066</v>
      </c>
      <c r="I272" s="129">
        <v>8195</v>
      </c>
      <c r="J272" s="129">
        <v>1014</v>
      </c>
      <c r="K272" s="131">
        <v>408</v>
      </c>
      <c r="L272" s="131">
        <v>108</v>
      </c>
      <c r="M272" s="129">
        <v>33564</v>
      </c>
      <c r="N272" s="129">
        <v>31457</v>
      </c>
      <c r="O272" s="131">
        <v>345</v>
      </c>
      <c r="P272" s="131">
        <v>535</v>
      </c>
      <c r="Q272" s="129">
        <v>1170</v>
      </c>
      <c r="R272" s="131">
        <v>23</v>
      </c>
      <c r="S272" s="131">
        <v>34</v>
      </c>
      <c r="T272" s="129">
        <v>33564</v>
      </c>
      <c r="U272" s="129">
        <v>9819</v>
      </c>
      <c r="V272" s="131">
        <v>47</v>
      </c>
      <c r="W272" s="131">
        <v>31</v>
      </c>
      <c r="X272" s="129">
        <v>23404</v>
      </c>
      <c r="Y272" s="131">
        <v>234</v>
      </c>
      <c r="Z272" s="131">
        <v>29</v>
      </c>
      <c r="AA272" s="129">
        <v>34531</v>
      </c>
      <c r="AB272" s="126">
        <v>0.6972947205339054</v>
      </c>
      <c r="AC272" s="126">
        <v>6.9717554522702894E-3</v>
      </c>
      <c r="AD272" s="366">
        <v>0.2948695030389703</v>
      </c>
      <c r="AE272" s="366">
        <v>0.7051304969610297</v>
      </c>
      <c r="AF272" s="129">
        <v>33564</v>
      </c>
      <c r="AG272" s="129">
        <v>2181</v>
      </c>
      <c r="AH272" s="129">
        <v>18989</v>
      </c>
      <c r="AI272" s="131">
        <v>37</v>
      </c>
      <c r="AJ272" s="129">
        <v>9303</v>
      </c>
      <c r="AK272" s="131">
        <v>47</v>
      </c>
      <c r="AL272" s="129">
        <v>2608</v>
      </c>
      <c r="AM272" s="131">
        <v>399</v>
      </c>
      <c r="AN272" s="126">
        <v>0.90900965319985694</v>
      </c>
      <c r="AO272" s="126">
        <v>9.0990346800143063E-2</v>
      </c>
      <c r="AP272" s="129">
        <v>33564</v>
      </c>
      <c r="AQ272" s="129">
        <v>14757</v>
      </c>
      <c r="AR272" s="129">
        <v>1069</v>
      </c>
      <c r="AS272" s="129">
        <v>15132</v>
      </c>
      <c r="AT272" s="126">
        <v>0.45084018591347874</v>
      </c>
      <c r="AU272" s="129">
        <v>2392</v>
      </c>
      <c r="AV272" s="131">
        <v>214</v>
      </c>
      <c r="AW272" s="126">
        <v>0.47151710165653676</v>
      </c>
      <c r="AX272" s="126">
        <v>7.1266833512096298E-2</v>
      </c>
      <c r="AY272" s="130">
        <v>0.39806042188058638</v>
      </c>
    </row>
    <row r="273" spans="1:51" x14ac:dyDescent="0.3">
      <c r="A273" s="19" t="s">
        <v>597</v>
      </c>
      <c r="B273" s="16" t="s">
        <v>643</v>
      </c>
      <c r="C273" s="124">
        <v>36626</v>
      </c>
      <c r="D273" s="365">
        <v>4.1255938404412165</v>
      </c>
      <c r="E273" s="129">
        <v>214</v>
      </c>
      <c r="F273" s="131">
        <v>906</v>
      </c>
      <c r="G273" s="129">
        <v>2197</v>
      </c>
      <c r="H273" s="129">
        <v>20182</v>
      </c>
      <c r="I273" s="129">
        <v>12525</v>
      </c>
      <c r="J273" s="131">
        <v>300</v>
      </c>
      <c r="K273" s="131">
        <v>248</v>
      </c>
      <c r="L273" s="131">
        <v>54</v>
      </c>
      <c r="M273" s="129">
        <v>36626</v>
      </c>
      <c r="N273" s="129">
        <v>34699</v>
      </c>
      <c r="O273" s="131">
        <v>484</v>
      </c>
      <c r="P273" s="131">
        <v>468</v>
      </c>
      <c r="Q273" s="131">
        <v>814</v>
      </c>
      <c r="R273" s="131">
        <v>108</v>
      </c>
      <c r="S273" s="131">
        <v>53</v>
      </c>
      <c r="T273" s="129">
        <v>36626</v>
      </c>
      <c r="U273" s="129">
        <v>15843</v>
      </c>
      <c r="V273" s="131">
        <v>129</v>
      </c>
      <c r="W273" s="131">
        <v>27</v>
      </c>
      <c r="X273" s="129">
        <v>20292</v>
      </c>
      <c r="Y273" s="131">
        <v>281</v>
      </c>
      <c r="Z273" s="131">
        <v>54</v>
      </c>
      <c r="AA273" s="129">
        <v>63888</v>
      </c>
      <c r="AB273" s="126">
        <v>0.55403265439851468</v>
      </c>
      <c r="AC273" s="126">
        <v>7.6721454704308419E-3</v>
      </c>
      <c r="AD273" s="366">
        <v>0.43682083765630975</v>
      </c>
      <c r="AE273" s="366">
        <v>0.56317916234369025</v>
      </c>
      <c r="AF273" s="129">
        <v>36626</v>
      </c>
      <c r="AG273" s="131">
        <v>455</v>
      </c>
      <c r="AH273" s="129">
        <v>27005</v>
      </c>
      <c r="AI273" s="131">
        <v>13</v>
      </c>
      <c r="AJ273" s="129">
        <v>6191</v>
      </c>
      <c r="AK273" s="131">
        <v>50</v>
      </c>
      <c r="AL273" s="129">
        <v>2842</v>
      </c>
      <c r="AM273" s="131">
        <v>70</v>
      </c>
      <c r="AN273" s="126">
        <v>0.91912848795937308</v>
      </c>
      <c r="AO273" s="126">
        <v>8.0871512040626925E-2</v>
      </c>
      <c r="AP273" s="129">
        <v>36626</v>
      </c>
      <c r="AQ273" s="129">
        <v>9873</v>
      </c>
      <c r="AR273" s="131">
        <v>251</v>
      </c>
      <c r="AS273" s="129">
        <v>25016</v>
      </c>
      <c r="AT273" s="126">
        <v>0.68301206792988589</v>
      </c>
      <c r="AU273" s="129">
        <v>1335</v>
      </c>
      <c r="AV273" s="131">
        <v>151</v>
      </c>
      <c r="AW273" s="126">
        <v>0.27641566100584286</v>
      </c>
      <c r="AX273" s="126">
        <v>3.6449516736744389E-2</v>
      </c>
      <c r="AY273" s="130">
        <v>0.32202533719215859</v>
      </c>
    </row>
    <row r="274" spans="1:51" x14ac:dyDescent="0.3">
      <c r="A274" s="19" t="s">
        <v>597</v>
      </c>
      <c r="B274" s="16" t="s">
        <v>644</v>
      </c>
      <c r="C274" s="124">
        <v>43484</v>
      </c>
      <c r="D274" s="365">
        <v>4.0798224634348266</v>
      </c>
      <c r="E274" s="129">
        <v>70</v>
      </c>
      <c r="F274" s="131">
        <v>762</v>
      </c>
      <c r="G274" s="129">
        <v>1741</v>
      </c>
      <c r="H274" s="129">
        <v>21072</v>
      </c>
      <c r="I274" s="129">
        <v>18882</v>
      </c>
      <c r="J274" s="131">
        <v>450</v>
      </c>
      <c r="K274" s="131">
        <v>337</v>
      </c>
      <c r="L274" s="131">
        <v>170</v>
      </c>
      <c r="M274" s="129">
        <v>43484</v>
      </c>
      <c r="N274" s="129">
        <v>41982</v>
      </c>
      <c r="O274" s="131">
        <v>498</v>
      </c>
      <c r="P274" s="131">
        <v>484</v>
      </c>
      <c r="Q274" s="131">
        <v>362</v>
      </c>
      <c r="R274" s="131">
        <v>85</v>
      </c>
      <c r="S274" s="131">
        <v>73</v>
      </c>
      <c r="T274" s="129">
        <v>43484</v>
      </c>
      <c r="U274" s="129">
        <v>19247</v>
      </c>
      <c r="V274" s="131">
        <v>74</v>
      </c>
      <c r="W274" s="131">
        <v>44</v>
      </c>
      <c r="X274" s="129">
        <v>23946</v>
      </c>
      <c r="Y274" s="131">
        <v>130</v>
      </c>
      <c r="Z274" s="131">
        <v>43</v>
      </c>
      <c r="AA274" s="129">
        <v>77284</v>
      </c>
      <c r="AB274" s="126">
        <v>0.55068530953914085</v>
      </c>
      <c r="AC274" s="126">
        <v>2.9896053720908839E-3</v>
      </c>
      <c r="AD274" s="366">
        <v>0.44533621561953823</v>
      </c>
      <c r="AE274" s="366">
        <v>0.55466378438046182</v>
      </c>
      <c r="AF274" s="129">
        <v>43484</v>
      </c>
      <c r="AG274" s="131">
        <v>242</v>
      </c>
      <c r="AH274" s="129">
        <v>32012</v>
      </c>
      <c r="AI274" s="131">
        <v>32</v>
      </c>
      <c r="AJ274" s="129">
        <v>8891</v>
      </c>
      <c r="AK274" s="131">
        <v>36</v>
      </c>
      <c r="AL274" s="129">
        <v>2068</v>
      </c>
      <c r="AM274" s="131">
        <v>203</v>
      </c>
      <c r="AN274" s="126">
        <v>0.94694600312758714</v>
      </c>
      <c r="AO274" s="126">
        <v>5.3053996872412856E-2</v>
      </c>
      <c r="AP274" s="129">
        <v>43484</v>
      </c>
      <c r="AQ274" s="129">
        <v>12128</v>
      </c>
      <c r="AR274" s="131">
        <v>318</v>
      </c>
      <c r="AS274" s="129">
        <v>29723</v>
      </c>
      <c r="AT274" s="126">
        <v>0.68353877288197962</v>
      </c>
      <c r="AU274" s="129">
        <v>1109</v>
      </c>
      <c r="AV274" s="131">
        <v>206</v>
      </c>
      <c r="AW274" s="126">
        <v>0.28622021893110111</v>
      </c>
      <c r="AX274" s="126">
        <v>2.550363352037531E-2</v>
      </c>
      <c r="AY274" s="130">
        <v>0.30385889062643734</v>
      </c>
    </row>
    <row r="275" spans="1:51" x14ac:dyDescent="0.3">
      <c r="A275" s="19" t="s">
        <v>597</v>
      </c>
      <c r="B275" s="16" t="s">
        <v>646</v>
      </c>
      <c r="C275" s="124">
        <v>30894</v>
      </c>
      <c r="D275" s="365">
        <v>3.9648799119570142</v>
      </c>
      <c r="E275" s="129">
        <v>202</v>
      </c>
      <c r="F275" s="131">
        <v>575</v>
      </c>
      <c r="G275" s="129">
        <v>1641</v>
      </c>
      <c r="H275" s="129">
        <v>20057</v>
      </c>
      <c r="I275" s="129">
        <v>7962</v>
      </c>
      <c r="J275" s="131">
        <v>147</v>
      </c>
      <c r="K275" s="131">
        <v>223</v>
      </c>
      <c r="L275" s="131">
        <v>87</v>
      </c>
      <c r="M275" s="129">
        <v>30894</v>
      </c>
      <c r="N275" s="129">
        <v>29390</v>
      </c>
      <c r="O275" s="131">
        <v>480</v>
      </c>
      <c r="P275" s="131">
        <v>421</v>
      </c>
      <c r="Q275" s="131">
        <v>391</v>
      </c>
      <c r="R275" s="131">
        <v>69</v>
      </c>
      <c r="S275" s="131">
        <v>143</v>
      </c>
      <c r="T275" s="129">
        <v>30894</v>
      </c>
      <c r="U275" s="129">
        <v>12515</v>
      </c>
      <c r="V275" s="131">
        <v>40</v>
      </c>
      <c r="W275" s="131">
        <v>34</v>
      </c>
      <c r="X275" s="129">
        <v>18115</v>
      </c>
      <c r="Y275" s="131">
        <v>123</v>
      </c>
      <c r="Z275" s="131">
        <v>67</v>
      </c>
      <c r="AA275" s="129">
        <v>48964.5</v>
      </c>
      <c r="AB275" s="126">
        <v>0.58635981096653067</v>
      </c>
      <c r="AC275" s="126">
        <v>3.9813556030297145E-3</v>
      </c>
      <c r="AD275" s="366">
        <v>0.4074901275328543</v>
      </c>
      <c r="AE275" s="366">
        <v>0.5925098724671457</v>
      </c>
      <c r="AF275" s="129">
        <v>30894</v>
      </c>
      <c r="AG275" s="131">
        <v>201</v>
      </c>
      <c r="AH275" s="129">
        <v>23002</v>
      </c>
      <c r="AI275" s="131">
        <v>10</v>
      </c>
      <c r="AJ275" s="129">
        <v>5598</v>
      </c>
      <c r="AK275" s="131">
        <v>36</v>
      </c>
      <c r="AL275" s="129">
        <v>1942</v>
      </c>
      <c r="AM275" s="131">
        <v>105</v>
      </c>
      <c r="AN275" s="126">
        <v>0.93257590470641549</v>
      </c>
      <c r="AO275" s="126">
        <v>6.7424095293584507E-2</v>
      </c>
      <c r="AP275" s="129">
        <v>30894</v>
      </c>
      <c r="AQ275" s="129">
        <v>9677</v>
      </c>
      <c r="AR275" s="131">
        <v>374</v>
      </c>
      <c r="AS275" s="129">
        <v>19804</v>
      </c>
      <c r="AT275" s="126">
        <v>0.64103062083252416</v>
      </c>
      <c r="AU275" s="131">
        <v>886</v>
      </c>
      <c r="AV275" s="131">
        <v>153</v>
      </c>
      <c r="AW275" s="126">
        <v>0.3253382533825338</v>
      </c>
      <c r="AX275" s="126">
        <v>2.8678707839709976E-2</v>
      </c>
      <c r="AY275" s="130">
        <v>0.32996698388036511</v>
      </c>
    </row>
    <row r="276" spans="1:51" x14ac:dyDescent="0.3">
      <c r="A276" s="19" t="s">
        <v>597</v>
      </c>
      <c r="B276" s="16" t="s">
        <v>648</v>
      </c>
      <c r="C276" s="124">
        <v>31894</v>
      </c>
      <c r="D276" s="365">
        <v>3.9713425722706464</v>
      </c>
      <c r="E276" s="129">
        <v>178</v>
      </c>
      <c r="F276" s="131">
        <v>595</v>
      </c>
      <c r="G276" s="129">
        <v>1608</v>
      </c>
      <c r="H276" s="129">
        <v>20437</v>
      </c>
      <c r="I276" s="129">
        <v>8690</v>
      </c>
      <c r="J276" s="131">
        <v>221</v>
      </c>
      <c r="K276" s="131">
        <v>136</v>
      </c>
      <c r="L276" s="131">
        <v>29</v>
      </c>
      <c r="M276" s="129">
        <v>31894</v>
      </c>
      <c r="N276" s="129">
        <v>31037</v>
      </c>
      <c r="O276" s="131">
        <v>303</v>
      </c>
      <c r="P276" s="131">
        <v>216</v>
      </c>
      <c r="Q276" s="131">
        <v>298</v>
      </c>
      <c r="R276" s="131">
        <v>26</v>
      </c>
      <c r="S276" s="131">
        <v>14</v>
      </c>
      <c r="T276" s="129">
        <v>31894</v>
      </c>
      <c r="U276" s="129">
        <v>13639</v>
      </c>
      <c r="V276" s="131">
        <v>60</v>
      </c>
      <c r="W276" s="131">
        <v>29</v>
      </c>
      <c r="X276" s="129">
        <v>18132</v>
      </c>
      <c r="Y276" s="131">
        <v>19</v>
      </c>
      <c r="Z276" s="131">
        <v>15</v>
      </c>
      <c r="AA276" s="129">
        <v>53426.1</v>
      </c>
      <c r="AB276" s="126">
        <v>0.5685081833573713</v>
      </c>
      <c r="AC276" s="126">
        <v>5.9572333354235903E-4</v>
      </c>
      <c r="AD276" s="366">
        <v>0.43042578541418447</v>
      </c>
      <c r="AE276" s="366">
        <v>0.56957421458581559</v>
      </c>
      <c r="AF276" s="129">
        <v>31894</v>
      </c>
      <c r="AG276" s="131">
        <v>698</v>
      </c>
      <c r="AH276" s="129">
        <v>22075</v>
      </c>
      <c r="AI276" s="131">
        <v>12</v>
      </c>
      <c r="AJ276" s="129">
        <v>7078</v>
      </c>
      <c r="AK276" s="131">
        <v>38</v>
      </c>
      <c r="AL276" s="129">
        <v>1948</v>
      </c>
      <c r="AM276" s="131">
        <v>45</v>
      </c>
      <c r="AN276" s="126">
        <v>0.93632031103028779</v>
      </c>
      <c r="AO276" s="126">
        <v>6.3679688969712211E-2</v>
      </c>
      <c r="AP276" s="129">
        <v>31894</v>
      </c>
      <c r="AQ276" s="129">
        <v>8960</v>
      </c>
      <c r="AR276" s="131">
        <v>389</v>
      </c>
      <c r="AS276" s="129">
        <v>21513</v>
      </c>
      <c r="AT276" s="126">
        <v>0.67451558286825108</v>
      </c>
      <c r="AU276" s="131">
        <v>824</v>
      </c>
      <c r="AV276" s="131">
        <v>208</v>
      </c>
      <c r="AW276" s="126">
        <v>0.29312723396250079</v>
      </c>
      <c r="AX276" s="126">
        <v>2.5835580359942309E-2</v>
      </c>
      <c r="AY276" s="130">
        <v>0.3166269517777639</v>
      </c>
    </row>
    <row r="277" spans="1:51" x14ac:dyDescent="0.3">
      <c r="A277" s="19" t="s">
        <v>597</v>
      </c>
      <c r="B277" s="16" t="s">
        <v>650</v>
      </c>
      <c r="C277" s="124">
        <v>18210</v>
      </c>
      <c r="D277" s="365">
        <v>3.7080175727622184</v>
      </c>
      <c r="E277" s="129">
        <v>28</v>
      </c>
      <c r="F277" s="131">
        <v>261</v>
      </c>
      <c r="G277" s="131">
        <v>763</v>
      </c>
      <c r="H277" s="129">
        <v>12161</v>
      </c>
      <c r="I277" s="129">
        <v>4494</v>
      </c>
      <c r="J277" s="131">
        <v>329</v>
      </c>
      <c r="K277" s="131">
        <v>152</v>
      </c>
      <c r="L277" s="131">
        <v>22</v>
      </c>
      <c r="M277" s="129">
        <v>18210</v>
      </c>
      <c r="N277" s="129">
        <v>17471</v>
      </c>
      <c r="O277" s="131">
        <v>277</v>
      </c>
      <c r="P277" s="131">
        <v>294</v>
      </c>
      <c r="Q277" s="131">
        <v>146</v>
      </c>
      <c r="R277" s="131">
        <v>12</v>
      </c>
      <c r="S277" s="131">
        <v>10</v>
      </c>
      <c r="T277" s="129">
        <v>18210</v>
      </c>
      <c r="U277" s="129">
        <v>4191</v>
      </c>
      <c r="V277" s="131">
        <v>36</v>
      </c>
      <c r="W277" s="131">
        <v>22</v>
      </c>
      <c r="X277" s="129">
        <v>13899</v>
      </c>
      <c r="Y277" s="131">
        <v>48</v>
      </c>
      <c r="Z277" s="131">
        <v>14</v>
      </c>
      <c r="AA277" s="129">
        <v>15639.900000000001</v>
      </c>
      <c r="AB277" s="126">
        <v>0.76326194398682046</v>
      </c>
      <c r="AC277" s="126">
        <v>2.6359143327841844E-3</v>
      </c>
      <c r="AD277" s="366">
        <v>0.23333333333333334</v>
      </c>
      <c r="AE277" s="366">
        <v>0.76666666666666661</v>
      </c>
      <c r="AF277" s="129">
        <v>18210</v>
      </c>
      <c r="AG277" s="131">
        <v>243</v>
      </c>
      <c r="AH277" s="129">
        <v>13073</v>
      </c>
      <c r="AI277" s="131">
        <v>11</v>
      </c>
      <c r="AJ277" s="129">
        <v>3896</v>
      </c>
      <c r="AK277" s="131">
        <v>37</v>
      </c>
      <c r="AL277" s="131">
        <v>929</v>
      </c>
      <c r="AM277" s="131">
        <v>21</v>
      </c>
      <c r="AN277" s="126">
        <v>0.9457990115321252</v>
      </c>
      <c r="AO277" s="126">
        <v>5.42009884678748E-2</v>
      </c>
      <c r="AP277" s="129">
        <v>18210</v>
      </c>
      <c r="AQ277" s="129">
        <v>4208</v>
      </c>
      <c r="AR277" s="131">
        <v>491</v>
      </c>
      <c r="AS277" s="129">
        <v>12971</v>
      </c>
      <c r="AT277" s="126">
        <v>0.71230093355299284</v>
      </c>
      <c r="AU277" s="131">
        <v>395</v>
      </c>
      <c r="AV277" s="131">
        <v>145</v>
      </c>
      <c r="AW277" s="126">
        <v>0.25804503020318509</v>
      </c>
      <c r="AX277" s="126">
        <v>2.1691378363536518E-2</v>
      </c>
      <c r="AY277" s="130">
        <v>0.4104338275672707</v>
      </c>
    </row>
    <row r="278" spans="1:51" x14ac:dyDescent="0.3">
      <c r="A278" s="19" t="s">
        <v>597</v>
      </c>
      <c r="B278" s="16" t="s">
        <v>652</v>
      </c>
      <c r="C278" s="124">
        <v>45769</v>
      </c>
      <c r="D278" s="365">
        <v>3.7610828289890539</v>
      </c>
      <c r="E278" s="129">
        <v>110</v>
      </c>
      <c r="F278" s="131">
        <v>866</v>
      </c>
      <c r="G278" s="129">
        <v>1413</v>
      </c>
      <c r="H278" s="129">
        <v>29532</v>
      </c>
      <c r="I278" s="129">
        <v>13149</v>
      </c>
      <c r="J278" s="131">
        <v>412</v>
      </c>
      <c r="K278" s="131">
        <v>234</v>
      </c>
      <c r="L278" s="131">
        <v>53</v>
      </c>
      <c r="M278" s="129">
        <v>45769</v>
      </c>
      <c r="N278" s="129">
        <v>44751</v>
      </c>
      <c r="O278" s="131">
        <v>243</v>
      </c>
      <c r="P278" s="131">
        <v>490</v>
      </c>
      <c r="Q278" s="131">
        <v>213</v>
      </c>
      <c r="R278" s="131">
        <v>14</v>
      </c>
      <c r="S278" s="131">
        <v>58</v>
      </c>
      <c r="T278" s="129">
        <v>45769</v>
      </c>
      <c r="U278" s="129">
        <v>12981</v>
      </c>
      <c r="V278" s="131">
        <v>331</v>
      </c>
      <c r="W278" s="131">
        <v>34</v>
      </c>
      <c r="X278" s="129">
        <v>32320</v>
      </c>
      <c r="Y278" s="131">
        <v>75</v>
      </c>
      <c r="Z278" s="131">
        <v>28</v>
      </c>
      <c r="AA278" s="129">
        <v>49254.400000000001</v>
      </c>
      <c r="AB278" s="126">
        <v>0.7061548209486771</v>
      </c>
      <c r="AC278" s="126">
        <v>1.6386637243549127E-3</v>
      </c>
      <c r="AD278" s="366">
        <v>0.29159474753654219</v>
      </c>
      <c r="AE278" s="366">
        <v>0.70840525246345787</v>
      </c>
      <c r="AF278" s="129">
        <v>45769</v>
      </c>
      <c r="AG278" s="129">
        <v>1015</v>
      </c>
      <c r="AH278" s="129">
        <v>31362</v>
      </c>
      <c r="AI278" s="131">
        <v>35</v>
      </c>
      <c r="AJ278" s="129">
        <v>11116</v>
      </c>
      <c r="AK278" s="131">
        <v>47</v>
      </c>
      <c r="AL278" s="129">
        <v>2073</v>
      </c>
      <c r="AM278" s="131">
        <v>121</v>
      </c>
      <c r="AN278" s="126">
        <v>0.95103672791627525</v>
      </c>
      <c r="AO278" s="126">
        <v>4.8963272083724751E-2</v>
      </c>
      <c r="AP278" s="129">
        <v>45769</v>
      </c>
      <c r="AQ278" s="129">
        <v>15272</v>
      </c>
      <c r="AR278" s="131">
        <v>808</v>
      </c>
      <c r="AS278" s="129">
        <v>28303</v>
      </c>
      <c r="AT278" s="126">
        <v>0.61838799187222793</v>
      </c>
      <c r="AU278" s="129">
        <v>1125</v>
      </c>
      <c r="AV278" s="131">
        <v>261</v>
      </c>
      <c r="AW278" s="126">
        <v>0.35132950250169326</v>
      </c>
      <c r="AX278" s="126">
        <v>2.4579955865323692E-2</v>
      </c>
      <c r="AY278" s="130">
        <v>0.37868426227359131</v>
      </c>
    </row>
    <row r="279" spans="1:51" x14ac:dyDescent="0.3">
      <c r="A279" s="19" t="s">
        <v>597</v>
      </c>
      <c r="B279" s="16" t="s">
        <v>654</v>
      </c>
      <c r="C279" s="124">
        <v>33287</v>
      </c>
      <c r="D279" s="365">
        <v>3.8324270736323491</v>
      </c>
      <c r="E279" s="129">
        <v>41</v>
      </c>
      <c r="F279" s="131">
        <v>246</v>
      </c>
      <c r="G279" s="131">
        <v>689</v>
      </c>
      <c r="H279" s="129">
        <v>15651</v>
      </c>
      <c r="I279" s="129">
        <v>16048</v>
      </c>
      <c r="J279" s="131">
        <v>289</v>
      </c>
      <c r="K279" s="131">
        <v>307</v>
      </c>
      <c r="L279" s="131">
        <v>16</v>
      </c>
      <c r="M279" s="129">
        <v>33287</v>
      </c>
      <c r="N279" s="129">
        <v>32745</v>
      </c>
      <c r="O279" s="131">
        <v>141</v>
      </c>
      <c r="P279" s="131">
        <v>276</v>
      </c>
      <c r="Q279" s="131">
        <v>114</v>
      </c>
      <c r="R279" s="131">
        <v>3</v>
      </c>
      <c r="S279" s="131">
        <v>8</v>
      </c>
      <c r="T279" s="129">
        <v>33287</v>
      </c>
      <c r="U279" s="129">
        <v>20191</v>
      </c>
      <c r="V279" s="131">
        <v>56</v>
      </c>
      <c r="W279" s="131">
        <v>24</v>
      </c>
      <c r="X279" s="129">
        <v>12992</v>
      </c>
      <c r="Y279" s="131">
        <v>19</v>
      </c>
      <c r="Z279" s="131">
        <v>5</v>
      </c>
      <c r="AA279" s="129">
        <v>76938.599999999991</v>
      </c>
      <c r="AB279" s="126">
        <v>0.39030252050349984</v>
      </c>
      <c r="AC279" s="126">
        <v>5.7079340282993358E-4</v>
      </c>
      <c r="AD279" s="366">
        <v>0.60897647730345184</v>
      </c>
      <c r="AE279" s="366">
        <v>0.39102352269654816</v>
      </c>
      <c r="AF279" s="129">
        <v>33287</v>
      </c>
      <c r="AG279" s="131">
        <v>407</v>
      </c>
      <c r="AH279" s="129">
        <v>23370</v>
      </c>
      <c r="AI279" s="131">
        <v>32</v>
      </c>
      <c r="AJ279" s="129">
        <v>7960</v>
      </c>
      <c r="AK279" s="131">
        <v>15</v>
      </c>
      <c r="AL279" s="131">
        <v>757</v>
      </c>
      <c r="AM279" s="131">
        <v>746</v>
      </c>
      <c r="AN279" s="126">
        <v>0.95439661128969266</v>
      </c>
      <c r="AO279" s="126">
        <v>4.5603388710307335E-2</v>
      </c>
      <c r="AP279" s="129">
        <v>33287</v>
      </c>
      <c r="AQ279" s="129">
        <v>14995</v>
      </c>
      <c r="AR279" s="131">
        <v>184</v>
      </c>
      <c r="AS279" s="129">
        <v>17738</v>
      </c>
      <c r="AT279" s="126">
        <v>0.53288070417880851</v>
      </c>
      <c r="AU279" s="131">
        <v>268</v>
      </c>
      <c r="AV279" s="131">
        <v>102</v>
      </c>
      <c r="AW279" s="126">
        <v>0.45600384534502958</v>
      </c>
      <c r="AX279" s="126">
        <v>8.0511911557064313E-3</v>
      </c>
      <c r="AY279" s="130">
        <v>0.21831345570342775</v>
      </c>
    </row>
    <row r="280" spans="1:51" x14ac:dyDescent="0.3">
      <c r="A280" s="19" t="s">
        <v>597</v>
      </c>
      <c r="B280" s="16" t="s">
        <v>656</v>
      </c>
      <c r="C280" s="124">
        <v>30586</v>
      </c>
      <c r="D280" s="365">
        <v>3.8394363434250964</v>
      </c>
      <c r="E280" s="129">
        <v>79</v>
      </c>
      <c r="F280" s="131">
        <v>716</v>
      </c>
      <c r="G280" s="129">
        <v>1091</v>
      </c>
      <c r="H280" s="129">
        <v>21148</v>
      </c>
      <c r="I280" s="129">
        <v>6694</v>
      </c>
      <c r="J280" s="131">
        <v>433</v>
      </c>
      <c r="K280" s="131">
        <v>383</v>
      </c>
      <c r="L280" s="131">
        <v>42</v>
      </c>
      <c r="M280" s="129">
        <v>30586</v>
      </c>
      <c r="N280" s="129">
        <v>28794</v>
      </c>
      <c r="O280" s="131">
        <v>490</v>
      </c>
      <c r="P280" s="131">
        <v>895</v>
      </c>
      <c r="Q280" s="131">
        <v>301</v>
      </c>
      <c r="R280" s="131">
        <v>65</v>
      </c>
      <c r="S280" s="131">
        <v>41</v>
      </c>
      <c r="T280" s="129">
        <v>30586</v>
      </c>
      <c r="U280" s="129">
        <v>8561</v>
      </c>
      <c r="V280" s="131">
        <v>72</v>
      </c>
      <c r="W280" s="131">
        <v>61</v>
      </c>
      <c r="X280" s="129">
        <v>21796</v>
      </c>
      <c r="Y280" s="131">
        <v>52</v>
      </c>
      <c r="Z280" s="131">
        <v>44</v>
      </c>
      <c r="AA280" s="129">
        <v>32805.4</v>
      </c>
      <c r="AB280" s="126">
        <v>0.71261361407179757</v>
      </c>
      <c r="AC280" s="126">
        <v>1.7001242398482965E-3</v>
      </c>
      <c r="AD280" s="366">
        <v>0.28424769502386715</v>
      </c>
      <c r="AE280" s="366">
        <v>0.71575230497613285</v>
      </c>
      <c r="AF280" s="129">
        <v>30586</v>
      </c>
      <c r="AG280" s="131">
        <v>566</v>
      </c>
      <c r="AH280" s="129">
        <v>20521</v>
      </c>
      <c r="AI280" s="131">
        <v>22</v>
      </c>
      <c r="AJ280" s="129">
        <v>7750</v>
      </c>
      <c r="AK280" s="131">
        <v>42</v>
      </c>
      <c r="AL280" s="129">
        <v>1615</v>
      </c>
      <c r="AM280" s="131">
        <v>70</v>
      </c>
      <c r="AN280" s="126">
        <v>0.94353625841888444</v>
      </c>
      <c r="AO280" s="126">
        <v>5.6463741581115556E-2</v>
      </c>
      <c r="AP280" s="129">
        <v>30586</v>
      </c>
      <c r="AQ280" s="129">
        <v>7641</v>
      </c>
      <c r="AR280" s="131">
        <v>993</v>
      </c>
      <c r="AS280" s="129">
        <v>20725</v>
      </c>
      <c r="AT280" s="126">
        <v>0.6775975936703067</v>
      </c>
      <c r="AU280" s="131">
        <v>849</v>
      </c>
      <c r="AV280" s="131">
        <v>378</v>
      </c>
      <c r="AW280" s="126">
        <v>0.28228601320865754</v>
      </c>
      <c r="AX280" s="126">
        <v>2.7757797685215458E-2</v>
      </c>
      <c r="AY280" s="130">
        <v>0.3861080232786242</v>
      </c>
    </row>
    <row r="281" spans="1:51" x14ac:dyDescent="0.3">
      <c r="A281" s="19" t="s">
        <v>658</v>
      </c>
      <c r="B281" s="16" t="s">
        <v>662</v>
      </c>
      <c r="C281" s="124">
        <v>94869</v>
      </c>
      <c r="D281" s="365">
        <v>4.617483055581908</v>
      </c>
      <c r="E281" s="129">
        <v>4796</v>
      </c>
      <c r="F281" s="129">
        <v>24517</v>
      </c>
      <c r="G281" s="129">
        <v>12108</v>
      </c>
      <c r="H281" s="129">
        <v>17019</v>
      </c>
      <c r="I281" s="129">
        <v>35204</v>
      </c>
      <c r="J281" s="131">
        <v>560</v>
      </c>
      <c r="K281" s="131">
        <v>201</v>
      </c>
      <c r="L281" s="131">
        <v>464</v>
      </c>
      <c r="M281" s="129">
        <v>94869</v>
      </c>
      <c r="N281" s="129">
        <v>67311</v>
      </c>
      <c r="O281" s="129">
        <v>15172</v>
      </c>
      <c r="P281" s="129">
        <v>5091</v>
      </c>
      <c r="Q281" s="129">
        <v>5335</v>
      </c>
      <c r="R281" s="129">
        <v>1493</v>
      </c>
      <c r="S281" s="131">
        <v>467</v>
      </c>
      <c r="T281" s="129">
        <v>94869</v>
      </c>
      <c r="U281" s="129">
        <v>5545</v>
      </c>
      <c r="V281" s="131">
        <v>136</v>
      </c>
      <c r="W281" s="131">
        <v>106</v>
      </c>
      <c r="X281" s="129">
        <v>87987</v>
      </c>
      <c r="Y281" s="131">
        <v>859</v>
      </c>
      <c r="Z281" s="131">
        <v>236</v>
      </c>
      <c r="AA281" s="129">
        <v>24670.363332595472</v>
      </c>
      <c r="AB281" s="126">
        <v>0.92745786294785437</v>
      </c>
      <c r="AC281" s="126">
        <v>9.0545910676828045E-3</v>
      </c>
      <c r="AD281" s="366">
        <v>6.0999905132340382E-2</v>
      </c>
      <c r="AE281" s="366">
        <v>0.93900009486765956</v>
      </c>
      <c r="AF281" s="129">
        <v>94869</v>
      </c>
      <c r="AG281" s="131">
        <v>827</v>
      </c>
      <c r="AH281" s="129">
        <v>43763</v>
      </c>
      <c r="AI281" s="131">
        <v>168</v>
      </c>
      <c r="AJ281" s="129">
        <v>11373</v>
      </c>
      <c r="AK281" s="131">
        <v>473</v>
      </c>
      <c r="AL281" s="129">
        <v>37923</v>
      </c>
      <c r="AM281" s="131">
        <v>342</v>
      </c>
      <c r="AN281" s="126">
        <v>0.59166851131560361</v>
      </c>
      <c r="AO281" s="126">
        <v>0.40833148868439639</v>
      </c>
      <c r="AP281" s="129">
        <v>94869</v>
      </c>
      <c r="AQ281" s="129">
        <v>26666</v>
      </c>
      <c r="AR281" s="129">
        <v>1265</v>
      </c>
      <c r="AS281" s="129">
        <v>37103</v>
      </c>
      <c r="AT281" s="126">
        <v>0.39109719718770092</v>
      </c>
      <c r="AU281" s="129">
        <v>29050</v>
      </c>
      <c r="AV281" s="131">
        <v>785</v>
      </c>
      <c r="AW281" s="126">
        <v>0.29441651118911338</v>
      </c>
      <c r="AX281" s="126">
        <v>0.30621172353455817</v>
      </c>
      <c r="AY281" s="130">
        <v>0.67366579177602803</v>
      </c>
    </row>
    <row r="282" spans="1:51" x14ac:dyDescent="0.3">
      <c r="A282" s="19" t="s">
        <v>658</v>
      </c>
      <c r="B282" s="16" t="s">
        <v>663</v>
      </c>
      <c r="C282" s="124">
        <v>42634</v>
      </c>
      <c r="D282" s="365">
        <v>4.4426279495238541</v>
      </c>
      <c r="E282" s="129">
        <v>135</v>
      </c>
      <c r="F282" s="129">
        <v>3076</v>
      </c>
      <c r="G282" s="129">
        <v>2963</v>
      </c>
      <c r="H282" s="129">
        <v>18839</v>
      </c>
      <c r="I282" s="129">
        <v>16937</v>
      </c>
      <c r="J282" s="131">
        <v>314</v>
      </c>
      <c r="K282" s="131">
        <v>168</v>
      </c>
      <c r="L282" s="131">
        <v>202</v>
      </c>
      <c r="M282" s="129">
        <v>42634</v>
      </c>
      <c r="N282" s="129">
        <v>36810</v>
      </c>
      <c r="O282" s="131">
        <v>610</v>
      </c>
      <c r="P282" s="129">
        <v>4656</v>
      </c>
      <c r="Q282" s="131">
        <v>292</v>
      </c>
      <c r="R282" s="131">
        <v>161</v>
      </c>
      <c r="S282" s="131">
        <v>105</v>
      </c>
      <c r="T282" s="129">
        <v>42634</v>
      </c>
      <c r="U282" s="129">
        <v>8162</v>
      </c>
      <c r="V282" s="131">
        <v>75</v>
      </c>
      <c r="W282" s="131">
        <v>33</v>
      </c>
      <c r="X282" s="129">
        <v>34289</v>
      </c>
      <c r="Y282" s="131">
        <v>28</v>
      </c>
      <c r="Z282" s="131">
        <v>47</v>
      </c>
      <c r="AA282" s="129">
        <v>34478.357859924006</v>
      </c>
      <c r="AB282" s="126">
        <v>0.8042642022798705</v>
      </c>
      <c r="AC282" s="126">
        <v>6.5675282638269928E-4</v>
      </c>
      <c r="AD282" s="366">
        <v>0.19397663836374723</v>
      </c>
      <c r="AE282" s="366">
        <v>0.80602336163625277</v>
      </c>
      <c r="AF282" s="129">
        <v>42634</v>
      </c>
      <c r="AG282" s="131">
        <v>696</v>
      </c>
      <c r="AH282" s="129">
        <v>23213</v>
      </c>
      <c r="AI282" s="131">
        <v>23</v>
      </c>
      <c r="AJ282" s="129">
        <v>12984</v>
      </c>
      <c r="AK282" s="131">
        <v>194</v>
      </c>
      <c r="AL282" s="129">
        <v>4728</v>
      </c>
      <c r="AM282" s="131">
        <v>796</v>
      </c>
      <c r="AN282" s="126">
        <v>0.86588169066941878</v>
      </c>
      <c r="AO282" s="126">
        <v>0.13411830933058122</v>
      </c>
      <c r="AP282" s="129">
        <v>42634</v>
      </c>
      <c r="AQ282" s="129">
        <v>14749</v>
      </c>
      <c r="AR282" s="131">
        <v>136</v>
      </c>
      <c r="AS282" s="129">
        <v>24810</v>
      </c>
      <c r="AT282" s="126">
        <v>0.5819299150912417</v>
      </c>
      <c r="AU282" s="129">
        <v>2600</v>
      </c>
      <c r="AV282" s="131">
        <v>339</v>
      </c>
      <c r="AW282" s="126">
        <v>0.34913449359665993</v>
      </c>
      <c r="AX282" s="126">
        <v>6.0984191021250647E-2</v>
      </c>
      <c r="AY282" s="130">
        <v>0.47007083548341699</v>
      </c>
    </row>
    <row r="283" spans="1:51" x14ac:dyDescent="0.3">
      <c r="A283" s="19" t="s">
        <v>658</v>
      </c>
      <c r="B283" s="16" t="s">
        <v>665</v>
      </c>
      <c r="C283" s="124">
        <v>24728</v>
      </c>
      <c r="D283" s="365">
        <v>4.5433516661274664</v>
      </c>
      <c r="E283" s="129">
        <v>417</v>
      </c>
      <c r="F283" s="129">
        <v>3419</v>
      </c>
      <c r="G283" s="129">
        <v>2423</v>
      </c>
      <c r="H283" s="129">
        <v>4997</v>
      </c>
      <c r="I283" s="129">
        <v>13304</v>
      </c>
      <c r="J283" s="131">
        <v>97</v>
      </c>
      <c r="K283" s="131">
        <v>44</v>
      </c>
      <c r="L283" s="131">
        <v>27</v>
      </c>
      <c r="M283" s="129">
        <v>24728</v>
      </c>
      <c r="N283" s="129">
        <v>23176</v>
      </c>
      <c r="O283" s="131">
        <v>456</v>
      </c>
      <c r="P283" s="131">
        <v>423</v>
      </c>
      <c r="Q283" s="131">
        <v>544</v>
      </c>
      <c r="R283" s="131">
        <v>108</v>
      </c>
      <c r="S283" s="131">
        <v>21</v>
      </c>
      <c r="T283" s="129">
        <v>24728</v>
      </c>
      <c r="U283" s="129">
        <v>3077</v>
      </c>
      <c r="V283" s="131">
        <v>35</v>
      </c>
      <c r="W283" s="131">
        <v>13</v>
      </c>
      <c r="X283" s="129">
        <v>21481</v>
      </c>
      <c r="Y283" s="131">
        <v>73</v>
      </c>
      <c r="Z283" s="131">
        <v>49</v>
      </c>
      <c r="AA283" s="129">
        <v>13238.836622452282</v>
      </c>
      <c r="AB283" s="126">
        <v>0.86869136201876418</v>
      </c>
      <c r="AC283" s="126">
        <v>2.9521190553219025E-3</v>
      </c>
      <c r="AD283" s="366">
        <v>0.12637495956001293</v>
      </c>
      <c r="AE283" s="366">
        <v>0.87362504043998701</v>
      </c>
      <c r="AF283" s="129">
        <v>24728</v>
      </c>
      <c r="AG283" s="131">
        <v>111</v>
      </c>
      <c r="AH283" s="129">
        <v>14728</v>
      </c>
      <c r="AI283" s="131">
        <v>28</v>
      </c>
      <c r="AJ283" s="129">
        <v>4521</v>
      </c>
      <c r="AK283" s="131">
        <v>46</v>
      </c>
      <c r="AL283" s="129">
        <v>5250</v>
      </c>
      <c r="AM283" s="131">
        <v>44</v>
      </c>
      <c r="AN283" s="126">
        <v>0.7840504691038499</v>
      </c>
      <c r="AO283" s="126">
        <v>0.2159495308961501</v>
      </c>
      <c r="AP283" s="129">
        <v>24728</v>
      </c>
      <c r="AQ283" s="129">
        <v>14541</v>
      </c>
      <c r="AR283" s="131">
        <v>82</v>
      </c>
      <c r="AS283" s="129">
        <v>7354</v>
      </c>
      <c r="AT283" s="126">
        <v>0.29739566483338725</v>
      </c>
      <c r="AU283" s="129">
        <v>2604</v>
      </c>
      <c r="AV283" s="131">
        <v>147</v>
      </c>
      <c r="AW283" s="126">
        <v>0.59135393076674214</v>
      </c>
      <c r="AX283" s="126">
        <v>0.10530572630216758</v>
      </c>
      <c r="AY283" s="130">
        <v>0.54478728566806855</v>
      </c>
    </row>
    <row r="284" spans="1:51" x14ac:dyDescent="0.3">
      <c r="A284" s="19" t="s">
        <v>658</v>
      </c>
      <c r="B284" s="16" t="s">
        <v>667</v>
      </c>
      <c r="C284" s="124">
        <v>32771</v>
      </c>
      <c r="D284" s="365">
        <v>4.6697384882975799</v>
      </c>
      <c r="E284" s="129">
        <v>465</v>
      </c>
      <c r="F284" s="129">
        <v>3402</v>
      </c>
      <c r="G284" s="129">
        <v>2200</v>
      </c>
      <c r="H284" s="129">
        <v>9881</v>
      </c>
      <c r="I284" s="129">
        <v>16200</v>
      </c>
      <c r="J284" s="131">
        <v>190</v>
      </c>
      <c r="K284" s="131">
        <v>42</v>
      </c>
      <c r="L284" s="131">
        <v>391</v>
      </c>
      <c r="M284" s="129">
        <v>32771</v>
      </c>
      <c r="N284" s="129">
        <v>29998</v>
      </c>
      <c r="O284" s="131">
        <v>746</v>
      </c>
      <c r="P284" s="129">
        <v>1238</v>
      </c>
      <c r="Q284" s="131">
        <v>636</v>
      </c>
      <c r="R284" s="131">
        <v>103</v>
      </c>
      <c r="S284" s="131">
        <v>50</v>
      </c>
      <c r="T284" s="129">
        <v>32771</v>
      </c>
      <c r="U284" s="129">
        <v>5710</v>
      </c>
      <c r="V284" s="131">
        <v>22</v>
      </c>
      <c r="W284" s="131">
        <v>22</v>
      </c>
      <c r="X284" s="129">
        <v>26926</v>
      </c>
      <c r="Y284" s="131">
        <v>36</v>
      </c>
      <c r="Z284" s="131">
        <v>55</v>
      </c>
      <c r="AA284" s="129">
        <v>25869.648896890547</v>
      </c>
      <c r="AB284" s="126">
        <v>0.82164108510573375</v>
      </c>
      <c r="AC284" s="126">
        <v>1.0985322388697323E-3</v>
      </c>
      <c r="AD284" s="366">
        <v>0.17558206951267891</v>
      </c>
      <c r="AE284" s="366">
        <v>0.82441793048732115</v>
      </c>
      <c r="AF284" s="129">
        <v>32771</v>
      </c>
      <c r="AG284" s="131">
        <v>305</v>
      </c>
      <c r="AH284" s="129">
        <v>18992</v>
      </c>
      <c r="AI284" s="131">
        <v>241</v>
      </c>
      <c r="AJ284" s="129">
        <v>7950</v>
      </c>
      <c r="AK284" s="131">
        <v>66</v>
      </c>
      <c r="AL284" s="129">
        <v>5119</v>
      </c>
      <c r="AM284" s="131">
        <v>98</v>
      </c>
      <c r="AN284" s="126">
        <v>0.83879039394586674</v>
      </c>
      <c r="AO284" s="126">
        <v>0.16120960605413326</v>
      </c>
      <c r="AP284" s="129">
        <v>32771</v>
      </c>
      <c r="AQ284" s="129">
        <v>17412</v>
      </c>
      <c r="AR284" s="131">
        <v>132</v>
      </c>
      <c r="AS284" s="129">
        <v>12231</v>
      </c>
      <c r="AT284" s="126">
        <v>0.3732263281559916</v>
      </c>
      <c r="AU284" s="129">
        <v>2798</v>
      </c>
      <c r="AV284" s="131">
        <v>198</v>
      </c>
      <c r="AW284" s="126">
        <v>0.53535137774251629</v>
      </c>
      <c r="AX284" s="126">
        <v>8.5380366787708648E-2</v>
      </c>
      <c r="AY284" s="130">
        <v>0.4928137682707272</v>
      </c>
    </row>
    <row r="285" spans="1:51" x14ac:dyDescent="0.3">
      <c r="A285" s="19" t="s">
        <v>658</v>
      </c>
      <c r="B285" s="16" t="s">
        <v>669</v>
      </c>
      <c r="C285" s="124">
        <v>41341</v>
      </c>
      <c r="D285" s="365">
        <v>4.5011731694927555</v>
      </c>
      <c r="E285" s="129">
        <v>1443</v>
      </c>
      <c r="F285" s="129">
        <v>11528</v>
      </c>
      <c r="G285" s="129">
        <v>5018</v>
      </c>
      <c r="H285" s="129">
        <v>5990</v>
      </c>
      <c r="I285" s="129">
        <v>15579</v>
      </c>
      <c r="J285" s="131">
        <v>407</v>
      </c>
      <c r="K285" s="131">
        <v>94</v>
      </c>
      <c r="L285" s="129">
        <v>1282</v>
      </c>
      <c r="M285" s="129">
        <v>41341</v>
      </c>
      <c r="N285" s="129">
        <v>35279</v>
      </c>
      <c r="O285" s="129">
        <v>1698</v>
      </c>
      <c r="P285" s="131">
        <v>951</v>
      </c>
      <c r="Q285" s="129">
        <v>2153</v>
      </c>
      <c r="R285" s="131">
        <v>302</v>
      </c>
      <c r="S285" s="131">
        <v>958</v>
      </c>
      <c r="T285" s="129">
        <v>41341</v>
      </c>
      <c r="U285" s="129">
        <v>1089</v>
      </c>
      <c r="V285" s="131">
        <v>191</v>
      </c>
      <c r="W285" s="131">
        <v>46</v>
      </c>
      <c r="X285" s="129">
        <v>38507</v>
      </c>
      <c r="Y285" s="131">
        <v>158</v>
      </c>
      <c r="Z285" s="129">
        <v>1350</v>
      </c>
      <c r="AA285" s="129">
        <v>5515.5395370213591</v>
      </c>
      <c r="AB285" s="126">
        <v>0.93144819912435595</v>
      </c>
      <c r="AC285" s="126">
        <v>3.8218717495948334E-3</v>
      </c>
      <c r="AD285" s="366">
        <v>3.2074695822549043E-2</v>
      </c>
      <c r="AE285" s="366">
        <v>0.96792530417745093</v>
      </c>
      <c r="AF285" s="129">
        <v>41341</v>
      </c>
      <c r="AG285" s="131">
        <v>164</v>
      </c>
      <c r="AH285" s="129">
        <v>19631</v>
      </c>
      <c r="AI285" s="131">
        <v>37</v>
      </c>
      <c r="AJ285" s="129">
        <v>3160</v>
      </c>
      <c r="AK285" s="131">
        <v>345</v>
      </c>
      <c r="AL285" s="129">
        <v>16709</v>
      </c>
      <c r="AM285" s="129">
        <v>1295</v>
      </c>
      <c r="AN285" s="126">
        <v>0.55615490675116708</v>
      </c>
      <c r="AO285" s="126">
        <v>0.44384509324883292</v>
      </c>
      <c r="AP285" s="129">
        <v>41341</v>
      </c>
      <c r="AQ285" s="129">
        <v>15836</v>
      </c>
      <c r="AR285" s="129">
        <v>1122</v>
      </c>
      <c r="AS285" s="129">
        <v>14240</v>
      </c>
      <c r="AT285" s="126">
        <v>0.3444522386976609</v>
      </c>
      <c r="AU285" s="129">
        <v>9422</v>
      </c>
      <c r="AV285" s="131">
        <v>721</v>
      </c>
      <c r="AW285" s="126">
        <v>0.41019810841537457</v>
      </c>
      <c r="AX285" s="126">
        <v>0.22790933939672481</v>
      </c>
      <c r="AY285" s="130">
        <v>0.70588519871314193</v>
      </c>
    </row>
    <row r="286" spans="1:51" x14ac:dyDescent="0.3">
      <c r="A286" s="19" t="s">
        <v>658</v>
      </c>
      <c r="B286" s="16" t="s">
        <v>671</v>
      </c>
      <c r="C286" s="124">
        <v>17544</v>
      </c>
      <c r="D286" s="365">
        <v>4.5202348381212953</v>
      </c>
      <c r="E286" s="129">
        <v>33</v>
      </c>
      <c r="F286" s="129">
        <v>7630</v>
      </c>
      <c r="G286" s="129">
        <v>3145</v>
      </c>
      <c r="H286" s="129">
        <v>1293</v>
      </c>
      <c r="I286" s="129">
        <v>5340</v>
      </c>
      <c r="J286" s="131">
        <v>67</v>
      </c>
      <c r="K286" s="131">
        <v>18</v>
      </c>
      <c r="L286" s="131">
        <v>18</v>
      </c>
      <c r="M286" s="129">
        <v>17544</v>
      </c>
      <c r="N286" s="129">
        <v>17168</v>
      </c>
      <c r="O286" s="131">
        <v>121</v>
      </c>
      <c r="P286" s="131">
        <v>122</v>
      </c>
      <c r="Q286" s="131">
        <v>115</v>
      </c>
      <c r="R286" s="131">
        <v>11</v>
      </c>
      <c r="S286" s="131">
        <v>7</v>
      </c>
      <c r="T286" s="129">
        <v>17544</v>
      </c>
      <c r="U286" s="131">
        <v>639</v>
      </c>
      <c r="V286" s="131">
        <v>41</v>
      </c>
      <c r="W286" s="131">
        <v>7</v>
      </c>
      <c r="X286" s="129">
        <v>16837</v>
      </c>
      <c r="Y286" s="131">
        <v>17</v>
      </c>
      <c r="Z286" s="131">
        <v>3</v>
      </c>
      <c r="AA286" s="129">
        <v>2965.6589147286822</v>
      </c>
      <c r="AB286" s="126">
        <v>0.95970132238942085</v>
      </c>
      <c r="AC286" s="126">
        <v>9.6899224806201549E-4</v>
      </c>
      <c r="AD286" s="366">
        <v>3.9158686730506154E-2</v>
      </c>
      <c r="AE286" s="366">
        <v>0.96084131326949385</v>
      </c>
      <c r="AF286" s="129">
        <v>17544</v>
      </c>
      <c r="AG286" s="131">
        <v>37</v>
      </c>
      <c r="AH286" s="129">
        <v>6861</v>
      </c>
      <c r="AI286" s="131">
        <v>29</v>
      </c>
      <c r="AJ286" s="131">
        <v>415</v>
      </c>
      <c r="AK286" s="131">
        <v>59</v>
      </c>
      <c r="AL286" s="129">
        <v>10125</v>
      </c>
      <c r="AM286" s="131">
        <v>18</v>
      </c>
      <c r="AN286" s="126">
        <v>0.41849065207478342</v>
      </c>
      <c r="AO286" s="126">
        <v>0.58150934792521658</v>
      </c>
      <c r="AP286" s="129">
        <v>17544</v>
      </c>
      <c r="AQ286" s="129">
        <v>7961</v>
      </c>
      <c r="AR286" s="131">
        <v>84</v>
      </c>
      <c r="AS286" s="129">
        <v>6604</v>
      </c>
      <c r="AT286" s="126">
        <v>0.37642498860009121</v>
      </c>
      <c r="AU286" s="129">
        <v>2815</v>
      </c>
      <c r="AV286" s="131">
        <v>80</v>
      </c>
      <c r="AW286" s="126">
        <v>0.45856133150934791</v>
      </c>
      <c r="AX286" s="126">
        <v>0.16045371637026903</v>
      </c>
      <c r="AY286" s="130">
        <v>0.77117533059735521</v>
      </c>
    </row>
    <row r="287" spans="1:51" x14ac:dyDescent="0.3">
      <c r="A287" s="19" t="s">
        <v>658</v>
      </c>
      <c r="B287" s="16" t="s">
        <v>673</v>
      </c>
      <c r="C287" s="124">
        <v>18348</v>
      </c>
      <c r="D287" s="365">
        <v>4.498146936995858</v>
      </c>
      <c r="E287" s="129">
        <v>27</v>
      </c>
      <c r="F287" s="129">
        <v>4839</v>
      </c>
      <c r="G287" s="129">
        <v>3083</v>
      </c>
      <c r="H287" s="129">
        <v>4700</v>
      </c>
      <c r="I287" s="129">
        <v>5360</v>
      </c>
      <c r="J287" s="131">
        <v>192</v>
      </c>
      <c r="K287" s="131">
        <v>46</v>
      </c>
      <c r="L287" s="131">
        <v>101</v>
      </c>
      <c r="M287" s="129">
        <v>18348</v>
      </c>
      <c r="N287" s="129">
        <v>17912</v>
      </c>
      <c r="O287" s="131">
        <v>125</v>
      </c>
      <c r="P287" s="131">
        <v>159</v>
      </c>
      <c r="Q287" s="131">
        <v>129</v>
      </c>
      <c r="R287" s="131">
        <v>13</v>
      </c>
      <c r="S287" s="131">
        <v>10</v>
      </c>
      <c r="T287" s="129">
        <v>18348</v>
      </c>
      <c r="U287" s="129">
        <v>2381</v>
      </c>
      <c r="V287" s="131">
        <v>635</v>
      </c>
      <c r="W287" s="131">
        <v>10</v>
      </c>
      <c r="X287" s="129">
        <v>15284</v>
      </c>
      <c r="Y287" s="131">
        <v>23</v>
      </c>
      <c r="Z287" s="131">
        <v>15</v>
      </c>
      <c r="AA287" s="129">
        <v>12988.788314802703</v>
      </c>
      <c r="AB287" s="126">
        <v>0.8330063222149553</v>
      </c>
      <c r="AC287" s="126">
        <v>1.2535426204490952E-3</v>
      </c>
      <c r="AD287" s="366">
        <v>0.16492260736865053</v>
      </c>
      <c r="AE287" s="366">
        <v>0.8350773926313495</v>
      </c>
      <c r="AF287" s="129">
        <v>18348</v>
      </c>
      <c r="AG287" s="131">
        <v>60</v>
      </c>
      <c r="AH287" s="129">
        <v>9575</v>
      </c>
      <c r="AI287" s="131">
        <v>6</v>
      </c>
      <c r="AJ287" s="129">
        <v>1337</v>
      </c>
      <c r="AK287" s="131">
        <v>52</v>
      </c>
      <c r="AL287" s="129">
        <v>7288</v>
      </c>
      <c r="AM287" s="131">
        <v>30</v>
      </c>
      <c r="AN287" s="126">
        <v>0.59832134292565953</v>
      </c>
      <c r="AO287" s="126">
        <v>0.40167865707434047</v>
      </c>
      <c r="AP287" s="129">
        <v>18348</v>
      </c>
      <c r="AQ287" s="129">
        <v>8031</v>
      </c>
      <c r="AR287" s="131">
        <v>197</v>
      </c>
      <c r="AS287" s="129">
        <v>7313</v>
      </c>
      <c r="AT287" s="126">
        <v>0.39857205144974928</v>
      </c>
      <c r="AU287" s="129">
        <v>2717</v>
      </c>
      <c r="AV287" s="131">
        <v>90</v>
      </c>
      <c r="AW287" s="126">
        <v>0.44844124700239807</v>
      </c>
      <c r="AX287" s="126">
        <v>0.14808153477218225</v>
      </c>
      <c r="AY287" s="130">
        <v>0.61837802485284499</v>
      </c>
    </row>
    <row r="288" spans="1:51" x14ac:dyDescent="0.3">
      <c r="A288" s="19" t="s">
        <v>658</v>
      </c>
      <c r="B288" s="16" t="s">
        <v>675</v>
      </c>
      <c r="C288" s="124">
        <v>34107</v>
      </c>
      <c r="D288" s="365">
        <v>4.829800334242238</v>
      </c>
      <c r="E288" s="129">
        <v>1323</v>
      </c>
      <c r="F288" s="129">
        <v>4881</v>
      </c>
      <c r="G288" s="129">
        <v>3373</v>
      </c>
      <c r="H288" s="129">
        <v>9419</v>
      </c>
      <c r="I288" s="129">
        <v>14512</v>
      </c>
      <c r="J288" s="131">
        <v>330</v>
      </c>
      <c r="K288" s="131">
        <v>75</v>
      </c>
      <c r="L288" s="131">
        <v>194</v>
      </c>
      <c r="M288" s="129">
        <v>34107</v>
      </c>
      <c r="N288" s="129">
        <v>30206</v>
      </c>
      <c r="O288" s="131">
        <v>979</v>
      </c>
      <c r="P288" s="131">
        <v>666</v>
      </c>
      <c r="Q288" s="129">
        <v>1910</v>
      </c>
      <c r="R288" s="131">
        <v>139</v>
      </c>
      <c r="S288" s="131">
        <v>207</v>
      </c>
      <c r="T288" s="129">
        <v>34107</v>
      </c>
      <c r="U288" s="129">
        <v>6854</v>
      </c>
      <c r="V288" s="131">
        <v>106</v>
      </c>
      <c r="W288" s="131">
        <v>16</v>
      </c>
      <c r="X288" s="129">
        <v>27006</v>
      </c>
      <c r="Y288" s="131">
        <v>83</v>
      </c>
      <c r="Z288" s="131">
        <v>42</v>
      </c>
      <c r="AA288" s="129">
        <v>31774.347787844137</v>
      </c>
      <c r="AB288" s="126">
        <v>0.79180226932887676</v>
      </c>
      <c r="AC288" s="126">
        <v>2.4335180461488846E-3</v>
      </c>
      <c r="AD288" s="366">
        <v>0.20453279385463394</v>
      </c>
      <c r="AE288" s="366">
        <v>0.79546720614536603</v>
      </c>
      <c r="AF288" s="129">
        <v>34107</v>
      </c>
      <c r="AG288" s="131">
        <v>172</v>
      </c>
      <c r="AH288" s="129">
        <v>20084</v>
      </c>
      <c r="AI288" s="131">
        <v>133</v>
      </c>
      <c r="AJ288" s="129">
        <v>5104</v>
      </c>
      <c r="AK288" s="131">
        <v>60</v>
      </c>
      <c r="AL288" s="129">
        <v>8457</v>
      </c>
      <c r="AM288" s="131">
        <v>97</v>
      </c>
      <c r="AN288" s="126">
        <v>0.74744187410209051</v>
      </c>
      <c r="AO288" s="126">
        <v>0.25255812589790949</v>
      </c>
      <c r="AP288" s="129">
        <v>34107</v>
      </c>
      <c r="AQ288" s="129">
        <v>10665</v>
      </c>
      <c r="AR288" s="131">
        <v>290</v>
      </c>
      <c r="AS288" s="129">
        <v>16946</v>
      </c>
      <c r="AT288" s="126">
        <v>0.4968481543378192</v>
      </c>
      <c r="AU288" s="129">
        <v>5958</v>
      </c>
      <c r="AV288" s="131">
        <v>248</v>
      </c>
      <c r="AW288" s="126">
        <v>0.32119506259712083</v>
      </c>
      <c r="AX288" s="126">
        <v>0.17468554842114523</v>
      </c>
      <c r="AY288" s="130">
        <v>0.52401266602163776</v>
      </c>
    </row>
    <row r="289" spans="1:51" x14ac:dyDescent="0.3">
      <c r="A289" s="19" t="s">
        <v>658</v>
      </c>
      <c r="B289" s="16" t="s">
        <v>677</v>
      </c>
      <c r="C289" s="124">
        <v>42083</v>
      </c>
      <c r="D289" s="365">
        <v>4.5685193546087497</v>
      </c>
      <c r="E289" s="129">
        <v>715</v>
      </c>
      <c r="F289" s="129">
        <v>13110</v>
      </c>
      <c r="G289" s="129">
        <v>3793</v>
      </c>
      <c r="H289" s="129">
        <v>8936</v>
      </c>
      <c r="I289" s="129">
        <v>14492</v>
      </c>
      <c r="J289" s="131">
        <v>290</v>
      </c>
      <c r="K289" s="131">
        <v>96</v>
      </c>
      <c r="L289" s="131">
        <v>651</v>
      </c>
      <c r="M289" s="129">
        <v>42083</v>
      </c>
      <c r="N289" s="129">
        <v>40065</v>
      </c>
      <c r="O289" s="131">
        <v>381</v>
      </c>
      <c r="P289" s="131">
        <v>419</v>
      </c>
      <c r="Q289" s="131">
        <v>804</v>
      </c>
      <c r="R289" s="131">
        <v>307</v>
      </c>
      <c r="S289" s="131">
        <v>107</v>
      </c>
      <c r="T289" s="129">
        <v>42083</v>
      </c>
      <c r="U289" s="129">
        <v>2134</v>
      </c>
      <c r="V289" s="131">
        <v>109</v>
      </c>
      <c r="W289" s="131">
        <v>48</v>
      </c>
      <c r="X289" s="129">
        <v>39578</v>
      </c>
      <c r="Y289" s="131">
        <v>94</v>
      </c>
      <c r="Z289" s="131">
        <v>120</v>
      </c>
      <c r="AA289" s="129">
        <v>9873.6664924078614</v>
      </c>
      <c r="AB289" s="126">
        <v>0.94047477603783003</v>
      </c>
      <c r="AC289" s="126">
        <v>2.2336810588598722E-3</v>
      </c>
      <c r="AD289" s="366">
        <v>5.4440035168595392E-2</v>
      </c>
      <c r="AE289" s="366">
        <v>0.94555996483140459</v>
      </c>
      <c r="AF289" s="129">
        <v>42083</v>
      </c>
      <c r="AG289" s="131">
        <v>205</v>
      </c>
      <c r="AH289" s="129">
        <v>21186</v>
      </c>
      <c r="AI289" s="131">
        <v>27</v>
      </c>
      <c r="AJ289" s="129">
        <v>3654</v>
      </c>
      <c r="AK289" s="131">
        <v>591</v>
      </c>
      <c r="AL289" s="129">
        <v>16104</v>
      </c>
      <c r="AM289" s="131">
        <v>316</v>
      </c>
      <c r="AN289" s="126">
        <v>0.59577501603973104</v>
      </c>
      <c r="AO289" s="126">
        <v>0.40422498396026896</v>
      </c>
      <c r="AP289" s="129">
        <v>42083</v>
      </c>
      <c r="AQ289" s="129">
        <v>24035</v>
      </c>
      <c r="AR289" s="131">
        <v>153</v>
      </c>
      <c r="AS289" s="129">
        <v>14335</v>
      </c>
      <c r="AT289" s="126">
        <v>0.34063636147613052</v>
      </c>
      <c r="AU289" s="129">
        <v>3123</v>
      </c>
      <c r="AV289" s="131">
        <v>437</v>
      </c>
      <c r="AW289" s="126">
        <v>0.5747689090606658</v>
      </c>
      <c r="AX289" s="126">
        <v>7.4210488795950866E-2</v>
      </c>
      <c r="AY289" s="130">
        <v>0.67489247439583677</v>
      </c>
    </row>
    <row r="290" spans="1:51" x14ac:dyDescent="0.3">
      <c r="A290" s="19" t="s">
        <v>658</v>
      </c>
      <c r="B290" s="16" t="s">
        <v>679</v>
      </c>
      <c r="C290" s="124">
        <v>20084</v>
      </c>
      <c r="D290" s="365">
        <v>5.1578370842461663</v>
      </c>
      <c r="E290" s="129">
        <v>613</v>
      </c>
      <c r="F290" s="129">
        <v>4006</v>
      </c>
      <c r="G290" s="129">
        <v>2403</v>
      </c>
      <c r="H290" s="129">
        <v>9490</v>
      </c>
      <c r="I290" s="129">
        <v>3105</v>
      </c>
      <c r="J290" s="131">
        <v>173</v>
      </c>
      <c r="K290" s="131">
        <v>44</v>
      </c>
      <c r="L290" s="131">
        <v>250</v>
      </c>
      <c r="M290" s="129">
        <v>20084</v>
      </c>
      <c r="N290" s="129">
        <v>18306</v>
      </c>
      <c r="O290" s="131">
        <v>501</v>
      </c>
      <c r="P290" s="131">
        <v>466</v>
      </c>
      <c r="Q290" s="131">
        <v>775</v>
      </c>
      <c r="R290" s="131">
        <v>14</v>
      </c>
      <c r="S290" s="131">
        <v>22</v>
      </c>
      <c r="T290" s="129">
        <v>20084</v>
      </c>
      <c r="U290" s="129">
        <v>1294</v>
      </c>
      <c r="V290" s="131">
        <v>72</v>
      </c>
      <c r="W290" s="131">
        <v>9</v>
      </c>
      <c r="X290" s="129">
        <v>18570</v>
      </c>
      <c r="Y290" s="131">
        <v>25</v>
      </c>
      <c r="Z290" s="131">
        <v>114</v>
      </c>
      <c r="AA290" s="129">
        <v>6892.9132642899822</v>
      </c>
      <c r="AB290" s="126">
        <v>0.92461661023700459</v>
      </c>
      <c r="AC290" s="126">
        <v>1.2447719577773353E-3</v>
      </c>
      <c r="AD290" s="366">
        <v>6.8462457677753441E-2</v>
      </c>
      <c r="AE290" s="366">
        <v>0.9315375423222465</v>
      </c>
      <c r="AF290" s="129">
        <v>20084</v>
      </c>
      <c r="AG290" s="131">
        <v>78</v>
      </c>
      <c r="AH290" s="129">
        <v>4493</v>
      </c>
      <c r="AI290" s="131">
        <v>10</v>
      </c>
      <c r="AJ290" s="129">
        <v>9328</v>
      </c>
      <c r="AK290" s="131">
        <v>87</v>
      </c>
      <c r="AL290" s="129">
        <v>5968</v>
      </c>
      <c r="AM290" s="131">
        <v>120</v>
      </c>
      <c r="AN290" s="126">
        <v>0.69254132642899824</v>
      </c>
      <c r="AO290" s="126">
        <v>0.30745867357100176</v>
      </c>
      <c r="AP290" s="129">
        <v>20084</v>
      </c>
      <c r="AQ290" s="129">
        <v>1579</v>
      </c>
      <c r="AR290" s="131">
        <v>58</v>
      </c>
      <c r="AS290" s="129">
        <v>13489</v>
      </c>
      <c r="AT290" s="126">
        <v>0.67162915753833896</v>
      </c>
      <c r="AU290" s="129">
        <v>4795</v>
      </c>
      <c r="AV290" s="131">
        <v>163</v>
      </c>
      <c r="AW290" s="126">
        <v>8.1507667795259905E-2</v>
      </c>
      <c r="AX290" s="126">
        <v>0.2387472615016929</v>
      </c>
      <c r="AY290" s="130">
        <v>0.61949810794662419</v>
      </c>
    </row>
    <row r="291" spans="1:51" x14ac:dyDescent="0.3">
      <c r="A291" s="19" t="s">
        <v>658</v>
      </c>
      <c r="B291" s="16" t="s">
        <v>683</v>
      </c>
      <c r="C291" s="124">
        <v>25417</v>
      </c>
      <c r="D291" s="365">
        <v>4.9005390093244676</v>
      </c>
      <c r="E291" s="129">
        <v>497</v>
      </c>
      <c r="F291" s="129">
        <v>3166</v>
      </c>
      <c r="G291" s="131">
        <v>2010</v>
      </c>
      <c r="H291" s="129">
        <v>10446</v>
      </c>
      <c r="I291" s="129">
        <v>9000</v>
      </c>
      <c r="J291" s="131">
        <v>74</v>
      </c>
      <c r="K291" s="131">
        <v>22</v>
      </c>
      <c r="L291" s="131">
        <v>202</v>
      </c>
      <c r="M291" s="129">
        <v>25417</v>
      </c>
      <c r="N291" s="129">
        <v>22658</v>
      </c>
      <c r="O291" s="131">
        <v>1207</v>
      </c>
      <c r="P291" s="131">
        <v>477</v>
      </c>
      <c r="Q291" s="131">
        <v>1010</v>
      </c>
      <c r="R291" s="131">
        <v>22</v>
      </c>
      <c r="S291" s="131">
        <v>43</v>
      </c>
      <c r="T291" s="129">
        <v>25417</v>
      </c>
      <c r="U291" s="131">
        <v>1670</v>
      </c>
      <c r="V291" s="131">
        <v>29</v>
      </c>
      <c r="W291" s="131">
        <v>19</v>
      </c>
      <c r="X291" s="129">
        <v>23623</v>
      </c>
      <c r="Y291" s="131">
        <v>34</v>
      </c>
      <c r="Z291" s="131">
        <v>42</v>
      </c>
      <c r="AA291" s="129">
        <v>7925.4803871424629</v>
      </c>
      <c r="AB291" s="126">
        <v>0.92941731911712633</v>
      </c>
      <c r="AC291" s="126">
        <v>1.3376873745918087E-3</v>
      </c>
      <c r="AD291" s="366">
        <v>6.7592556163197856E-2</v>
      </c>
      <c r="AE291" s="366">
        <v>0.93240744383680219</v>
      </c>
      <c r="AF291" s="129">
        <v>25417</v>
      </c>
      <c r="AG291" s="131">
        <v>78</v>
      </c>
      <c r="AH291" s="129">
        <v>9683</v>
      </c>
      <c r="AI291" s="131">
        <v>137</v>
      </c>
      <c r="AJ291" s="129">
        <v>10719</v>
      </c>
      <c r="AK291" s="131">
        <v>138</v>
      </c>
      <c r="AL291" s="129">
        <v>4570</v>
      </c>
      <c r="AM291" s="131">
        <v>92</v>
      </c>
      <c r="AN291" s="126">
        <v>0.81115001770468587</v>
      </c>
      <c r="AO291" s="126">
        <v>0.18884998229531413</v>
      </c>
      <c r="AP291" s="129">
        <v>25417</v>
      </c>
      <c r="AQ291" s="129">
        <v>9871</v>
      </c>
      <c r="AR291" s="131">
        <v>219</v>
      </c>
      <c r="AS291" s="129">
        <v>11641</v>
      </c>
      <c r="AT291" s="126">
        <v>0.45800055081244834</v>
      </c>
      <c r="AU291" s="129">
        <v>3508</v>
      </c>
      <c r="AV291" s="131">
        <v>178</v>
      </c>
      <c r="AW291" s="126">
        <v>0.39697840028327497</v>
      </c>
      <c r="AX291" s="126">
        <v>0.13801786206082542</v>
      </c>
      <c r="AY291" s="130">
        <v>0.5606287130660581</v>
      </c>
    </row>
    <row r="292" spans="1:51" x14ac:dyDescent="0.3">
      <c r="A292" s="19" t="s">
        <v>658</v>
      </c>
      <c r="B292" s="16" t="s">
        <v>684</v>
      </c>
      <c r="C292" s="124">
        <v>8790</v>
      </c>
      <c r="D292" s="365">
        <v>5.5552901023890788</v>
      </c>
      <c r="E292" s="129">
        <v>127</v>
      </c>
      <c r="F292" s="129">
        <v>1382</v>
      </c>
      <c r="G292" s="131">
        <v>841</v>
      </c>
      <c r="H292" s="129">
        <v>2685</v>
      </c>
      <c r="I292" s="129">
        <v>3635</v>
      </c>
      <c r="J292" s="131">
        <v>18</v>
      </c>
      <c r="K292" s="131">
        <v>15</v>
      </c>
      <c r="L292" s="131">
        <v>87</v>
      </c>
      <c r="M292" s="129">
        <v>8790</v>
      </c>
      <c r="N292" s="129">
        <v>8379</v>
      </c>
      <c r="O292" s="131">
        <v>112</v>
      </c>
      <c r="P292" s="131">
        <v>77</v>
      </c>
      <c r="Q292" s="131">
        <v>198</v>
      </c>
      <c r="R292" s="131">
        <v>12</v>
      </c>
      <c r="S292" s="131">
        <v>12</v>
      </c>
      <c r="T292" s="129">
        <v>8790</v>
      </c>
      <c r="U292" s="129">
        <v>1195</v>
      </c>
      <c r="V292" s="131">
        <v>17</v>
      </c>
      <c r="W292" s="131">
        <v>4</v>
      </c>
      <c r="X292" s="129">
        <v>7491</v>
      </c>
      <c r="Y292" s="131">
        <v>65</v>
      </c>
      <c r="Z292" s="131">
        <v>18</v>
      </c>
      <c r="AA292" s="129">
        <v>6526.8750853242318</v>
      </c>
      <c r="AB292" s="126">
        <v>0.85221843003412967</v>
      </c>
      <c r="AC292" s="126">
        <v>7.3947667804323096E-3</v>
      </c>
      <c r="AD292" s="366">
        <v>0.13833902161547212</v>
      </c>
      <c r="AE292" s="366">
        <v>0.86166097838452793</v>
      </c>
      <c r="AF292" s="129">
        <v>8790</v>
      </c>
      <c r="AG292" s="131">
        <v>32</v>
      </c>
      <c r="AH292" s="129">
        <v>3727</v>
      </c>
      <c r="AI292" s="131">
        <v>38</v>
      </c>
      <c r="AJ292" s="129">
        <v>2950</v>
      </c>
      <c r="AK292" s="131">
        <v>18</v>
      </c>
      <c r="AL292" s="129">
        <v>1941</v>
      </c>
      <c r="AM292" s="131">
        <v>84</v>
      </c>
      <c r="AN292" s="126">
        <v>0.76757679180887373</v>
      </c>
      <c r="AO292" s="126">
        <v>0.23242320819112627</v>
      </c>
      <c r="AP292" s="129">
        <v>8790</v>
      </c>
      <c r="AQ292" s="129">
        <v>3303</v>
      </c>
      <c r="AR292" s="131">
        <v>142</v>
      </c>
      <c r="AS292" s="129">
        <v>3661</v>
      </c>
      <c r="AT292" s="126">
        <v>0.41649601820250287</v>
      </c>
      <c r="AU292" s="129">
        <v>1581</v>
      </c>
      <c r="AV292" s="131">
        <v>103</v>
      </c>
      <c r="AW292" s="126">
        <v>0.39192263936291238</v>
      </c>
      <c r="AX292" s="126">
        <v>0.17986348122866894</v>
      </c>
      <c r="AY292" s="130">
        <v>0.54704209328782705</v>
      </c>
    </row>
    <row r="293" spans="1:51" x14ac:dyDescent="0.3">
      <c r="A293" s="19" t="s">
        <v>658</v>
      </c>
      <c r="B293" s="16" t="s">
        <v>686</v>
      </c>
      <c r="C293" s="124">
        <v>23227</v>
      </c>
      <c r="D293" s="365">
        <v>5.0355620613940673</v>
      </c>
      <c r="E293" s="129">
        <v>1431</v>
      </c>
      <c r="F293" s="129">
        <v>3419</v>
      </c>
      <c r="G293" s="129">
        <v>1833</v>
      </c>
      <c r="H293" s="129">
        <v>5683</v>
      </c>
      <c r="I293" s="129">
        <v>10401</v>
      </c>
      <c r="J293" s="131">
        <v>146</v>
      </c>
      <c r="K293" s="131">
        <v>54</v>
      </c>
      <c r="L293" s="131">
        <v>260</v>
      </c>
      <c r="M293" s="129">
        <v>23227</v>
      </c>
      <c r="N293" s="129">
        <v>19538</v>
      </c>
      <c r="O293" s="129">
        <v>1361</v>
      </c>
      <c r="P293" s="131">
        <v>264</v>
      </c>
      <c r="Q293" s="129">
        <v>1807</v>
      </c>
      <c r="R293" s="131">
        <v>76</v>
      </c>
      <c r="S293" s="131">
        <v>181</v>
      </c>
      <c r="T293" s="129">
        <v>23227</v>
      </c>
      <c r="U293" s="129">
        <v>3487</v>
      </c>
      <c r="V293" s="131">
        <v>157</v>
      </c>
      <c r="W293" s="131">
        <v>13</v>
      </c>
      <c r="X293" s="129">
        <v>19337</v>
      </c>
      <c r="Y293" s="131">
        <v>38</v>
      </c>
      <c r="Z293" s="131">
        <v>195</v>
      </c>
      <c r="AA293" s="129">
        <v>17305.352391613211</v>
      </c>
      <c r="AB293" s="126">
        <v>0.83252249537176559</v>
      </c>
      <c r="AC293" s="126">
        <v>1.6360270374994618E-3</v>
      </c>
      <c r="AD293" s="366">
        <v>0.15744607568777716</v>
      </c>
      <c r="AE293" s="366">
        <v>0.84255392431222287</v>
      </c>
      <c r="AF293" s="129">
        <v>23227</v>
      </c>
      <c r="AG293" s="131">
        <v>193</v>
      </c>
      <c r="AH293" s="129">
        <v>11661</v>
      </c>
      <c r="AI293" s="131">
        <v>102</v>
      </c>
      <c r="AJ293" s="129">
        <v>4852</v>
      </c>
      <c r="AK293" s="131">
        <v>66</v>
      </c>
      <c r="AL293" s="129">
        <v>6100</v>
      </c>
      <c r="AM293" s="131">
        <v>253</v>
      </c>
      <c r="AN293" s="126">
        <v>0.72364059069186726</v>
      </c>
      <c r="AO293" s="126">
        <v>0.27635940930813274</v>
      </c>
      <c r="AP293" s="129">
        <v>23227</v>
      </c>
      <c r="AQ293" s="129">
        <v>8741</v>
      </c>
      <c r="AR293" s="131">
        <v>737</v>
      </c>
      <c r="AS293" s="129">
        <v>6882</v>
      </c>
      <c r="AT293" s="126">
        <v>0.29629310715977097</v>
      </c>
      <c r="AU293" s="129">
        <v>6498</v>
      </c>
      <c r="AV293" s="131">
        <v>369</v>
      </c>
      <c r="AW293" s="126">
        <v>0.40805958582683943</v>
      </c>
      <c r="AX293" s="126">
        <v>0.27976062341240798</v>
      </c>
      <c r="AY293" s="130">
        <v>0.55945666681017781</v>
      </c>
    </row>
    <row r="294" spans="1:51" x14ac:dyDescent="0.3">
      <c r="A294" s="19" t="s">
        <v>658</v>
      </c>
      <c r="B294" s="16" t="s">
        <v>688</v>
      </c>
      <c r="C294" s="124">
        <v>11137</v>
      </c>
      <c r="D294" s="365">
        <v>4.7950974230043997</v>
      </c>
      <c r="E294" s="129">
        <v>333</v>
      </c>
      <c r="F294" s="131">
        <v>1547</v>
      </c>
      <c r="G294" s="131">
        <v>1169</v>
      </c>
      <c r="H294" s="131">
        <v>2754</v>
      </c>
      <c r="I294" s="129">
        <v>5129</v>
      </c>
      <c r="J294" s="131">
        <v>118</v>
      </c>
      <c r="K294" s="131">
        <v>51</v>
      </c>
      <c r="L294" s="131">
        <v>36</v>
      </c>
      <c r="M294" s="129">
        <v>11137</v>
      </c>
      <c r="N294" s="129">
        <v>10378</v>
      </c>
      <c r="O294" s="131">
        <v>172</v>
      </c>
      <c r="P294" s="131">
        <v>128</v>
      </c>
      <c r="Q294" s="131">
        <v>412</v>
      </c>
      <c r="R294" s="131">
        <v>21</v>
      </c>
      <c r="S294" s="131">
        <v>26</v>
      </c>
      <c r="T294" s="129">
        <v>11137</v>
      </c>
      <c r="U294" s="129">
        <v>3166</v>
      </c>
      <c r="V294" s="131">
        <v>29</v>
      </c>
      <c r="W294" s="131">
        <v>6</v>
      </c>
      <c r="X294" s="129">
        <v>7889</v>
      </c>
      <c r="Y294" s="131">
        <v>24</v>
      </c>
      <c r="Z294" s="131">
        <v>23</v>
      </c>
      <c r="AA294" s="129">
        <v>14362.151836221605</v>
      </c>
      <c r="AB294" s="126">
        <v>0.70835952231301069</v>
      </c>
      <c r="AC294" s="126">
        <v>2.1549788991649457E-3</v>
      </c>
      <c r="AD294" s="366">
        <v>0.28742031067612461</v>
      </c>
      <c r="AE294" s="366">
        <v>0.71257968932387539</v>
      </c>
      <c r="AF294" s="129">
        <v>11137</v>
      </c>
      <c r="AG294" s="131">
        <v>69</v>
      </c>
      <c r="AH294" s="129">
        <v>5795</v>
      </c>
      <c r="AI294" s="131">
        <v>14</v>
      </c>
      <c r="AJ294" s="131">
        <v>2729</v>
      </c>
      <c r="AK294" s="131">
        <v>14</v>
      </c>
      <c r="AL294" s="129">
        <v>2489</v>
      </c>
      <c r="AM294" s="131">
        <v>27</v>
      </c>
      <c r="AN294" s="126">
        <v>0.7728293077130286</v>
      </c>
      <c r="AO294" s="126">
        <v>0.2271706922869714</v>
      </c>
      <c r="AP294" s="129">
        <v>11137</v>
      </c>
      <c r="AQ294" s="129">
        <v>5075</v>
      </c>
      <c r="AR294" s="131">
        <v>349</v>
      </c>
      <c r="AS294" s="129">
        <v>3369</v>
      </c>
      <c r="AT294" s="126">
        <v>0.30250516297027924</v>
      </c>
      <c r="AU294" s="129">
        <v>2272</v>
      </c>
      <c r="AV294" s="131">
        <v>72</v>
      </c>
      <c r="AW294" s="126">
        <v>0.48702523121127772</v>
      </c>
      <c r="AX294" s="126">
        <v>0.2040046691209482</v>
      </c>
      <c r="AY294" s="130">
        <v>0.46987519080542339</v>
      </c>
    </row>
    <row r="295" spans="1:51" x14ac:dyDescent="0.3">
      <c r="A295" s="19" t="s">
        <v>658</v>
      </c>
      <c r="B295" s="16" t="s">
        <v>690</v>
      </c>
      <c r="C295" s="124">
        <v>14712</v>
      </c>
      <c r="D295" s="365">
        <v>5.0546492659053834</v>
      </c>
      <c r="E295" s="129">
        <v>316</v>
      </c>
      <c r="F295" s="131">
        <v>996</v>
      </c>
      <c r="G295" s="131">
        <v>619</v>
      </c>
      <c r="H295" s="129">
        <v>4846</v>
      </c>
      <c r="I295" s="129">
        <v>7853</v>
      </c>
      <c r="J295" s="131">
        <v>35</v>
      </c>
      <c r="K295" s="131">
        <v>25</v>
      </c>
      <c r="L295" s="131">
        <v>22</v>
      </c>
      <c r="M295" s="129">
        <v>14712</v>
      </c>
      <c r="N295" s="129">
        <v>14203</v>
      </c>
      <c r="O295" s="131">
        <v>84</v>
      </c>
      <c r="P295" s="131">
        <v>29</v>
      </c>
      <c r="Q295" s="131">
        <v>373</v>
      </c>
      <c r="R295" s="131">
        <v>12</v>
      </c>
      <c r="S295" s="131">
        <v>11</v>
      </c>
      <c r="T295" s="129">
        <v>14712</v>
      </c>
      <c r="U295" s="129">
        <v>4241</v>
      </c>
      <c r="V295" s="131">
        <v>24</v>
      </c>
      <c r="W295" s="131">
        <v>12</v>
      </c>
      <c r="X295" s="129">
        <v>10406</v>
      </c>
      <c r="Y295" s="131">
        <v>15</v>
      </c>
      <c r="Z295" s="131">
        <v>14</v>
      </c>
      <c r="AA295" s="129">
        <v>20473.565456769982</v>
      </c>
      <c r="AB295" s="126">
        <v>0.70731375747688963</v>
      </c>
      <c r="AC295" s="126">
        <v>1.0195758564437193E-3</v>
      </c>
      <c r="AD295" s="366">
        <v>0.29071506253398588</v>
      </c>
      <c r="AE295" s="366">
        <v>0.70928493746601418</v>
      </c>
      <c r="AF295" s="129">
        <v>14712</v>
      </c>
      <c r="AG295" s="131">
        <v>74</v>
      </c>
      <c r="AH295" s="129">
        <v>8436</v>
      </c>
      <c r="AI295" s="131">
        <v>14</v>
      </c>
      <c r="AJ295" s="129">
        <v>4387</v>
      </c>
      <c r="AK295" s="131">
        <v>16</v>
      </c>
      <c r="AL295" s="131">
        <v>1769</v>
      </c>
      <c r="AM295" s="131">
        <v>16</v>
      </c>
      <c r="AN295" s="126">
        <v>0.87758292550299077</v>
      </c>
      <c r="AO295" s="126">
        <v>0.12241707449700923</v>
      </c>
      <c r="AP295" s="129">
        <v>14712</v>
      </c>
      <c r="AQ295" s="129">
        <v>8013</v>
      </c>
      <c r="AR295" s="131">
        <v>237</v>
      </c>
      <c r="AS295" s="129">
        <v>4577</v>
      </c>
      <c r="AT295" s="126">
        <v>0.31110657966286026</v>
      </c>
      <c r="AU295" s="131">
        <v>1794</v>
      </c>
      <c r="AV295" s="131">
        <v>91</v>
      </c>
      <c r="AW295" s="126">
        <v>0.56076672104404568</v>
      </c>
      <c r="AX295" s="126">
        <v>0.12194127243066884</v>
      </c>
      <c r="AY295" s="130">
        <v>0.4158510059815117</v>
      </c>
    </row>
    <row r="296" spans="1:51" x14ac:dyDescent="0.3">
      <c r="A296" s="19" t="s">
        <v>658</v>
      </c>
      <c r="B296" s="16" t="s">
        <v>692</v>
      </c>
      <c r="C296" s="124">
        <v>16332</v>
      </c>
      <c r="D296" s="365">
        <v>4.5489835904971834</v>
      </c>
      <c r="E296" s="129">
        <v>10</v>
      </c>
      <c r="F296" s="131">
        <v>899</v>
      </c>
      <c r="G296" s="131">
        <v>857</v>
      </c>
      <c r="H296" s="129">
        <v>6242</v>
      </c>
      <c r="I296" s="129">
        <v>7482</v>
      </c>
      <c r="J296" s="131">
        <v>45</v>
      </c>
      <c r="K296" s="131">
        <v>78</v>
      </c>
      <c r="L296" s="131">
        <v>719</v>
      </c>
      <c r="M296" s="129">
        <v>16332</v>
      </c>
      <c r="N296" s="129">
        <v>15829</v>
      </c>
      <c r="O296" s="131">
        <v>174</v>
      </c>
      <c r="P296" s="131">
        <v>98</v>
      </c>
      <c r="Q296" s="131">
        <v>143</v>
      </c>
      <c r="R296" s="131">
        <v>9</v>
      </c>
      <c r="S296" s="131">
        <v>79</v>
      </c>
      <c r="T296" s="129">
        <v>16332</v>
      </c>
      <c r="U296" s="129">
        <v>4792</v>
      </c>
      <c r="V296" s="131">
        <v>47</v>
      </c>
      <c r="W296" s="131">
        <v>12</v>
      </c>
      <c r="X296" s="129">
        <v>11412</v>
      </c>
      <c r="Y296" s="131">
        <v>18</v>
      </c>
      <c r="Z296" s="131">
        <v>51</v>
      </c>
      <c r="AA296" s="129">
        <v>21309.436627479794</v>
      </c>
      <c r="AB296" s="126">
        <v>0.69875091844232184</v>
      </c>
      <c r="AC296" s="126">
        <v>1.1021307861866275E-3</v>
      </c>
      <c r="AD296" s="366">
        <v>0.29702424687729612</v>
      </c>
      <c r="AE296" s="366">
        <v>0.70297575312270388</v>
      </c>
      <c r="AF296" s="129">
        <v>16332</v>
      </c>
      <c r="AG296" s="131">
        <v>57</v>
      </c>
      <c r="AH296" s="129">
        <v>7865</v>
      </c>
      <c r="AI296" s="131">
        <v>322</v>
      </c>
      <c r="AJ296" s="129">
        <v>6268</v>
      </c>
      <c r="AK296" s="131">
        <v>52</v>
      </c>
      <c r="AL296" s="129">
        <v>1471</v>
      </c>
      <c r="AM296" s="131">
        <v>297</v>
      </c>
      <c r="AN296" s="126">
        <v>0.88856233161890763</v>
      </c>
      <c r="AO296" s="126">
        <v>0.11143766838109237</v>
      </c>
      <c r="AP296" s="129">
        <v>16332</v>
      </c>
      <c r="AQ296" s="129">
        <v>6768</v>
      </c>
      <c r="AR296" s="131">
        <v>441</v>
      </c>
      <c r="AS296" s="129">
        <v>7574</v>
      </c>
      <c r="AT296" s="126">
        <v>0.46375214303208423</v>
      </c>
      <c r="AU296" s="129">
        <v>1384</v>
      </c>
      <c r="AV296" s="131">
        <v>165</v>
      </c>
      <c r="AW296" s="126">
        <v>0.44140337986774431</v>
      </c>
      <c r="AX296" s="126">
        <v>8.4741611560127356E-2</v>
      </c>
      <c r="AY296" s="130">
        <v>0.40720671075189813</v>
      </c>
    </row>
    <row r="297" spans="1:51" x14ac:dyDescent="0.3">
      <c r="A297" s="19" t="s">
        <v>658</v>
      </c>
      <c r="B297" s="16" t="s">
        <v>694</v>
      </c>
      <c r="C297" s="124">
        <v>15867</v>
      </c>
      <c r="D297" s="365">
        <v>4.5851137581143258</v>
      </c>
      <c r="E297" s="129">
        <v>112</v>
      </c>
      <c r="F297" s="129">
        <v>1134</v>
      </c>
      <c r="G297" s="131">
        <v>1048</v>
      </c>
      <c r="H297" s="129">
        <v>4398</v>
      </c>
      <c r="I297" s="129">
        <v>6611</v>
      </c>
      <c r="J297" s="131">
        <v>211</v>
      </c>
      <c r="K297" s="131">
        <v>65</v>
      </c>
      <c r="L297" s="131">
        <v>2288</v>
      </c>
      <c r="M297" s="129">
        <v>15867</v>
      </c>
      <c r="N297" s="129">
        <v>14544</v>
      </c>
      <c r="O297" s="131">
        <v>773</v>
      </c>
      <c r="P297" s="131">
        <v>171</v>
      </c>
      <c r="Q297" s="131">
        <v>225</v>
      </c>
      <c r="R297" s="131">
        <v>115</v>
      </c>
      <c r="S297" s="131">
        <v>39</v>
      </c>
      <c r="T297" s="129">
        <v>15867</v>
      </c>
      <c r="U297" s="129">
        <v>3011</v>
      </c>
      <c r="V297" s="131">
        <v>21</v>
      </c>
      <c r="W297" s="131">
        <v>7</v>
      </c>
      <c r="X297" s="129">
        <v>12533</v>
      </c>
      <c r="Y297" s="131">
        <v>31</v>
      </c>
      <c r="Z297" s="131">
        <v>264</v>
      </c>
      <c r="AA297" s="129">
        <v>13106.563811684629</v>
      </c>
      <c r="AB297" s="126">
        <v>0.78987836389991806</v>
      </c>
      <c r="AC297" s="126">
        <v>1.9537404676372343E-3</v>
      </c>
      <c r="AD297" s="366">
        <v>0.19152958971450179</v>
      </c>
      <c r="AE297" s="366">
        <v>0.80847041028549826</v>
      </c>
      <c r="AF297" s="129">
        <v>15867</v>
      </c>
      <c r="AG297" s="131">
        <v>71</v>
      </c>
      <c r="AH297" s="129">
        <v>7266</v>
      </c>
      <c r="AI297" s="131">
        <v>25</v>
      </c>
      <c r="AJ297" s="129">
        <v>3349</v>
      </c>
      <c r="AK297" s="131">
        <v>2711</v>
      </c>
      <c r="AL297" s="129">
        <v>2051</v>
      </c>
      <c r="AM297" s="131">
        <v>394</v>
      </c>
      <c r="AN297" s="126">
        <v>0.67504884351169092</v>
      </c>
      <c r="AO297" s="126">
        <v>0.32495115648830908</v>
      </c>
      <c r="AP297" s="129">
        <v>15867</v>
      </c>
      <c r="AQ297" s="129">
        <v>6416</v>
      </c>
      <c r="AR297" s="131">
        <v>775</v>
      </c>
      <c r="AS297" s="129">
        <v>6092</v>
      </c>
      <c r="AT297" s="126">
        <v>0.38394151383374298</v>
      </c>
      <c r="AU297" s="129">
        <v>2372</v>
      </c>
      <c r="AV297" s="131">
        <v>212</v>
      </c>
      <c r="AW297" s="126">
        <v>0.45320476460578557</v>
      </c>
      <c r="AX297" s="126">
        <v>0.14949265771727485</v>
      </c>
      <c r="AY297" s="130">
        <v>0.56671078338690362</v>
      </c>
    </row>
    <row r="298" spans="1:51" x14ac:dyDescent="0.3">
      <c r="A298" s="19" t="s">
        <v>658</v>
      </c>
      <c r="B298" s="16" t="s">
        <v>698</v>
      </c>
      <c r="C298" s="124">
        <v>9548</v>
      </c>
      <c r="D298" s="365">
        <v>4.2219312945119398</v>
      </c>
      <c r="E298" s="129">
        <v>371</v>
      </c>
      <c r="F298" s="131">
        <v>498</v>
      </c>
      <c r="G298" s="129">
        <v>4578</v>
      </c>
      <c r="H298" s="129">
        <v>2284</v>
      </c>
      <c r="I298" s="129">
        <v>1635</v>
      </c>
      <c r="J298" s="131">
        <v>108</v>
      </c>
      <c r="K298" s="131">
        <v>46</v>
      </c>
      <c r="L298" s="131">
        <v>28</v>
      </c>
      <c r="M298" s="129">
        <v>9548</v>
      </c>
      <c r="N298" s="129">
        <v>8785</v>
      </c>
      <c r="O298" s="131">
        <v>135</v>
      </c>
      <c r="P298" s="131">
        <v>131</v>
      </c>
      <c r="Q298" s="131">
        <v>464</v>
      </c>
      <c r="R298" s="131">
        <v>16</v>
      </c>
      <c r="S298" s="131">
        <v>17</v>
      </c>
      <c r="T298" s="129">
        <v>9548</v>
      </c>
      <c r="U298" s="129">
        <v>1578</v>
      </c>
      <c r="V298" s="131">
        <v>20</v>
      </c>
      <c r="W298" s="131">
        <v>6</v>
      </c>
      <c r="X298" s="129">
        <v>7882</v>
      </c>
      <c r="Y298" s="131">
        <v>30</v>
      </c>
      <c r="Z298" s="131">
        <v>32</v>
      </c>
      <c r="AA298" s="129">
        <v>6417.4394637620444</v>
      </c>
      <c r="AB298" s="126">
        <v>0.82551319648093846</v>
      </c>
      <c r="AC298" s="126">
        <v>3.1420192710515291E-3</v>
      </c>
      <c r="AD298" s="366">
        <v>0.1679932970255551</v>
      </c>
      <c r="AE298" s="366">
        <v>0.8320067029744449</v>
      </c>
      <c r="AF298" s="129">
        <v>9548</v>
      </c>
      <c r="AG298" s="131">
        <v>46</v>
      </c>
      <c r="AH298" s="129">
        <v>2295</v>
      </c>
      <c r="AI298" s="131">
        <v>8</v>
      </c>
      <c r="AJ298" s="129">
        <v>5370</v>
      </c>
      <c r="AK298" s="131">
        <v>22</v>
      </c>
      <c r="AL298" s="129">
        <v>1767</v>
      </c>
      <c r="AM298" s="131">
        <v>40</v>
      </c>
      <c r="AN298" s="126">
        <v>0.80844155844155841</v>
      </c>
      <c r="AO298" s="126">
        <v>0.19155844155844159</v>
      </c>
      <c r="AP298" s="129">
        <v>9548</v>
      </c>
      <c r="AQ298" s="129">
        <v>1551</v>
      </c>
      <c r="AR298" s="131">
        <v>921</v>
      </c>
      <c r="AS298" s="129">
        <v>4969</v>
      </c>
      <c r="AT298" s="126">
        <v>0.52042312526183498</v>
      </c>
      <c r="AU298" s="129">
        <v>1998</v>
      </c>
      <c r="AV298" s="131">
        <v>109</v>
      </c>
      <c r="AW298" s="126">
        <v>0.25890238793464598</v>
      </c>
      <c r="AX298" s="126">
        <v>0.20925848345203185</v>
      </c>
      <c r="AY298" s="130">
        <v>0.5117825722664433</v>
      </c>
    </row>
    <row r="299" spans="1:51" x14ac:dyDescent="0.3">
      <c r="A299" s="19" t="s">
        <v>658</v>
      </c>
      <c r="B299" s="16" t="s">
        <v>699</v>
      </c>
      <c r="C299" s="124">
        <v>8485</v>
      </c>
      <c r="D299" s="365">
        <v>4.6477312905126693</v>
      </c>
      <c r="E299" s="129">
        <v>525</v>
      </c>
      <c r="F299" s="129">
        <v>1318</v>
      </c>
      <c r="G299" s="131">
        <v>1109</v>
      </c>
      <c r="H299" s="131">
        <v>2178</v>
      </c>
      <c r="I299" s="129">
        <v>2979</v>
      </c>
      <c r="J299" s="131">
        <v>170</v>
      </c>
      <c r="K299" s="131">
        <v>28</v>
      </c>
      <c r="L299" s="131">
        <v>178</v>
      </c>
      <c r="M299" s="129">
        <v>8485</v>
      </c>
      <c r="N299" s="129">
        <v>7331</v>
      </c>
      <c r="O299" s="131">
        <v>214</v>
      </c>
      <c r="P299" s="131">
        <v>120</v>
      </c>
      <c r="Q299" s="131">
        <v>727</v>
      </c>
      <c r="R299" s="131">
        <v>56</v>
      </c>
      <c r="S299" s="131">
        <v>37</v>
      </c>
      <c r="T299" s="129">
        <v>8485</v>
      </c>
      <c r="U299" s="129">
        <v>2073</v>
      </c>
      <c r="V299" s="131">
        <v>13</v>
      </c>
      <c r="W299" s="131">
        <v>10</v>
      </c>
      <c r="X299" s="129">
        <v>6264</v>
      </c>
      <c r="Y299" s="131">
        <v>12</v>
      </c>
      <c r="Z299" s="131">
        <v>113</v>
      </c>
      <c r="AA299" s="129">
        <v>9034.0886269888051</v>
      </c>
      <c r="AB299" s="126">
        <v>0.73824395992928693</v>
      </c>
      <c r="AC299" s="126">
        <v>1.4142604596346494E-3</v>
      </c>
      <c r="AD299" s="366">
        <v>0.2470241602828521</v>
      </c>
      <c r="AE299" s="366">
        <v>0.75297583971714788</v>
      </c>
      <c r="AF299" s="129">
        <v>8485</v>
      </c>
      <c r="AG299" s="131">
        <v>71</v>
      </c>
      <c r="AH299" s="129">
        <v>3502</v>
      </c>
      <c r="AI299" s="131">
        <v>110</v>
      </c>
      <c r="AJ299" s="131">
        <v>2156</v>
      </c>
      <c r="AK299" s="131">
        <v>23</v>
      </c>
      <c r="AL299" s="129">
        <v>2500</v>
      </c>
      <c r="AM299" s="131">
        <v>123</v>
      </c>
      <c r="AN299" s="126">
        <v>0.68815556865055982</v>
      </c>
      <c r="AO299" s="126">
        <v>0.31184443134944018</v>
      </c>
      <c r="AP299" s="129">
        <v>8485</v>
      </c>
      <c r="AQ299" s="129">
        <v>2532</v>
      </c>
      <c r="AR299" s="131">
        <v>637</v>
      </c>
      <c r="AS299" s="129">
        <v>2802</v>
      </c>
      <c r="AT299" s="126">
        <v>0.33022981732469064</v>
      </c>
      <c r="AU299" s="129">
        <v>2337</v>
      </c>
      <c r="AV299" s="131">
        <v>177</v>
      </c>
      <c r="AW299" s="126">
        <v>0.37348261638185032</v>
      </c>
      <c r="AX299" s="126">
        <v>0.27542722451384799</v>
      </c>
      <c r="AY299" s="130">
        <v>0.53241013553329397</v>
      </c>
    </row>
    <row r="300" spans="1:51" x14ac:dyDescent="0.3">
      <c r="A300" s="19" t="s">
        <v>658</v>
      </c>
      <c r="B300" s="16" t="s">
        <v>701</v>
      </c>
      <c r="C300" s="124">
        <v>7194</v>
      </c>
      <c r="D300" s="365">
        <v>4.6997497914929109</v>
      </c>
      <c r="E300" s="129">
        <v>80</v>
      </c>
      <c r="F300" s="131">
        <v>458</v>
      </c>
      <c r="G300" s="131">
        <v>832</v>
      </c>
      <c r="H300" s="129">
        <v>2301</v>
      </c>
      <c r="I300" s="129">
        <v>3433</v>
      </c>
      <c r="J300" s="131">
        <v>32</v>
      </c>
      <c r="K300" s="131">
        <v>12</v>
      </c>
      <c r="L300" s="131">
        <v>46</v>
      </c>
      <c r="M300" s="129">
        <v>7194</v>
      </c>
      <c r="N300" s="129">
        <v>6918</v>
      </c>
      <c r="O300" s="131">
        <v>53</v>
      </c>
      <c r="P300" s="131">
        <v>62</v>
      </c>
      <c r="Q300" s="131">
        <v>117</v>
      </c>
      <c r="R300" s="131">
        <v>3</v>
      </c>
      <c r="S300" s="131">
        <v>41</v>
      </c>
      <c r="T300" s="129">
        <v>7194</v>
      </c>
      <c r="U300" s="129">
        <v>2784</v>
      </c>
      <c r="V300" s="131">
        <v>28</v>
      </c>
      <c r="W300" s="131">
        <v>10</v>
      </c>
      <c r="X300" s="129">
        <v>4322</v>
      </c>
      <c r="Y300" s="131">
        <v>5</v>
      </c>
      <c r="Z300" s="131">
        <v>45</v>
      </c>
      <c r="AA300" s="129">
        <v>12618.038921323327</v>
      </c>
      <c r="AB300" s="126">
        <v>0.60077842646649982</v>
      </c>
      <c r="AC300" s="126">
        <v>6.9502363080344736E-4</v>
      </c>
      <c r="AD300" s="366">
        <v>0.39227133722546564</v>
      </c>
      <c r="AE300" s="366">
        <v>0.60772866277453441</v>
      </c>
      <c r="AF300" s="129">
        <v>7194</v>
      </c>
      <c r="AG300" s="131">
        <v>20</v>
      </c>
      <c r="AH300" s="129">
        <v>3937</v>
      </c>
      <c r="AI300" s="131">
        <v>2</v>
      </c>
      <c r="AJ300" s="129">
        <v>2240</v>
      </c>
      <c r="AK300" s="131">
        <v>9</v>
      </c>
      <c r="AL300" s="131">
        <v>945</v>
      </c>
      <c r="AM300" s="131">
        <v>41</v>
      </c>
      <c r="AN300" s="126">
        <v>0.86169029747011394</v>
      </c>
      <c r="AO300" s="126">
        <v>0.13830970252988606</v>
      </c>
      <c r="AP300" s="129">
        <v>7194</v>
      </c>
      <c r="AQ300" s="129">
        <v>3743</v>
      </c>
      <c r="AR300" s="131">
        <v>8</v>
      </c>
      <c r="AS300" s="129">
        <v>2465</v>
      </c>
      <c r="AT300" s="126">
        <v>0.34264664998609951</v>
      </c>
      <c r="AU300" s="131">
        <v>931</v>
      </c>
      <c r="AV300" s="131">
        <v>47</v>
      </c>
      <c r="AW300" s="126">
        <v>0.5214067278287462</v>
      </c>
      <c r="AX300" s="126">
        <v>0.1294134000556019</v>
      </c>
      <c r="AY300" s="130">
        <v>0.37301918265221023</v>
      </c>
    </row>
    <row r="301" spans="1:51" x14ac:dyDescent="0.3">
      <c r="A301" s="19" t="s">
        <v>658</v>
      </c>
      <c r="B301" s="16" t="s">
        <v>703</v>
      </c>
      <c r="C301" s="124">
        <v>5421</v>
      </c>
      <c r="D301" s="365">
        <v>4.7825124515772002</v>
      </c>
      <c r="E301" s="129">
        <v>436</v>
      </c>
      <c r="F301" s="131">
        <v>348</v>
      </c>
      <c r="G301" s="131">
        <v>536</v>
      </c>
      <c r="H301" s="129">
        <v>1890</v>
      </c>
      <c r="I301" s="129">
        <v>2048</v>
      </c>
      <c r="J301" s="131">
        <v>83</v>
      </c>
      <c r="K301" s="131">
        <v>41</v>
      </c>
      <c r="L301" s="131">
        <v>39</v>
      </c>
      <c r="M301" s="129">
        <v>5421</v>
      </c>
      <c r="N301" s="129">
        <v>4623</v>
      </c>
      <c r="O301" s="131">
        <v>131</v>
      </c>
      <c r="P301" s="131">
        <v>120</v>
      </c>
      <c r="Q301" s="131">
        <v>500</v>
      </c>
      <c r="R301" s="131">
        <v>13</v>
      </c>
      <c r="S301" s="131">
        <v>34</v>
      </c>
      <c r="T301" s="129">
        <v>5421</v>
      </c>
      <c r="U301" s="129">
        <v>2096</v>
      </c>
      <c r="V301" s="131">
        <v>60</v>
      </c>
      <c r="W301" s="131">
        <v>5</v>
      </c>
      <c r="X301" s="129">
        <v>3129</v>
      </c>
      <c r="Y301" s="131">
        <v>95</v>
      </c>
      <c r="Z301" s="131">
        <v>36</v>
      </c>
      <c r="AA301" s="129">
        <v>9347.4392178564849</v>
      </c>
      <c r="AB301" s="126">
        <v>0.57719977863862759</v>
      </c>
      <c r="AC301" s="126">
        <v>1.7524441984873639E-2</v>
      </c>
      <c r="AD301" s="366">
        <v>0.39863493820328355</v>
      </c>
      <c r="AE301" s="366">
        <v>0.60136506179671645</v>
      </c>
      <c r="AF301" s="129">
        <v>5421</v>
      </c>
      <c r="AG301" s="131">
        <v>9</v>
      </c>
      <c r="AH301" s="129">
        <v>2621</v>
      </c>
      <c r="AI301" s="131">
        <v>15</v>
      </c>
      <c r="AJ301" s="129">
        <v>1481</v>
      </c>
      <c r="AK301" s="131">
        <v>44</v>
      </c>
      <c r="AL301" s="129">
        <v>1220</v>
      </c>
      <c r="AM301" s="131">
        <v>31</v>
      </c>
      <c r="AN301" s="126">
        <v>0.76111418557461719</v>
      </c>
      <c r="AO301" s="126">
        <v>0.23888581442538281</v>
      </c>
      <c r="AP301" s="129">
        <v>5421</v>
      </c>
      <c r="AQ301" s="129">
        <v>1423</v>
      </c>
      <c r="AR301" s="131">
        <v>513</v>
      </c>
      <c r="AS301" s="129">
        <v>2683</v>
      </c>
      <c r="AT301" s="126">
        <v>0.494927135214905</v>
      </c>
      <c r="AU301" s="131">
        <v>732</v>
      </c>
      <c r="AV301" s="131">
        <v>70</v>
      </c>
      <c r="AW301" s="126">
        <v>0.35712968087068808</v>
      </c>
      <c r="AX301" s="126">
        <v>0.13503043718871058</v>
      </c>
      <c r="AY301" s="130">
        <v>0.42012543811104963</v>
      </c>
    </row>
    <row r="302" spans="1:51" x14ac:dyDescent="0.3">
      <c r="A302" s="19" t="s">
        <v>658</v>
      </c>
      <c r="B302" s="16" t="s">
        <v>707</v>
      </c>
      <c r="C302" s="124">
        <v>64932</v>
      </c>
      <c r="D302" s="365">
        <v>4.9806720877225406</v>
      </c>
      <c r="E302" s="129">
        <v>4499</v>
      </c>
      <c r="F302" s="129">
        <v>20909</v>
      </c>
      <c r="G302" s="129">
        <v>6881</v>
      </c>
      <c r="H302" s="129">
        <v>5528</v>
      </c>
      <c r="I302" s="129">
        <v>25475</v>
      </c>
      <c r="J302" s="131">
        <v>817</v>
      </c>
      <c r="K302" s="131">
        <v>274</v>
      </c>
      <c r="L302" s="131">
        <v>549</v>
      </c>
      <c r="M302" s="129">
        <v>64932</v>
      </c>
      <c r="N302" s="129">
        <v>48314</v>
      </c>
      <c r="O302" s="129">
        <v>9932</v>
      </c>
      <c r="P302" s="129">
        <v>1285</v>
      </c>
      <c r="Q302" s="129">
        <v>4089</v>
      </c>
      <c r="R302" s="131">
        <v>914</v>
      </c>
      <c r="S302" s="131">
        <v>398</v>
      </c>
      <c r="T302" s="129">
        <v>64932</v>
      </c>
      <c r="U302" s="129">
        <v>6398</v>
      </c>
      <c r="V302" s="131">
        <v>99</v>
      </c>
      <c r="W302" s="131">
        <v>72</v>
      </c>
      <c r="X302" s="129">
        <v>57871</v>
      </c>
      <c r="Y302" s="131">
        <v>353</v>
      </c>
      <c r="Z302" s="131">
        <v>139</v>
      </c>
      <c r="AA302" s="129">
        <v>30610.203459003267</v>
      </c>
      <c r="AB302" s="126">
        <v>0.8912554672580546</v>
      </c>
      <c r="AC302" s="126">
        <v>5.4364566007515554E-3</v>
      </c>
      <c r="AD302" s="366">
        <v>0.10116737510010472</v>
      </c>
      <c r="AE302" s="366">
        <v>0.89883262489989524</v>
      </c>
      <c r="AF302" s="129">
        <v>64932</v>
      </c>
      <c r="AG302" s="131">
        <v>494</v>
      </c>
      <c r="AH302" s="129">
        <v>28596</v>
      </c>
      <c r="AI302" s="131">
        <v>467</v>
      </c>
      <c r="AJ302" s="129">
        <v>4276</v>
      </c>
      <c r="AK302" s="131">
        <v>257</v>
      </c>
      <c r="AL302" s="129">
        <v>30529</v>
      </c>
      <c r="AM302" s="131">
        <v>313</v>
      </c>
      <c r="AN302" s="126">
        <v>0.5210527936918623</v>
      </c>
      <c r="AO302" s="126">
        <v>0.4789472063081377</v>
      </c>
      <c r="AP302" s="129">
        <v>64932</v>
      </c>
      <c r="AQ302" s="129">
        <v>11237</v>
      </c>
      <c r="AR302" s="129">
        <v>11435</v>
      </c>
      <c r="AS302" s="129">
        <v>5346</v>
      </c>
      <c r="AT302" s="126">
        <v>8.2332286083903167E-2</v>
      </c>
      <c r="AU302" s="129">
        <v>35978</v>
      </c>
      <c r="AV302" s="131">
        <v>936</v>
      </c>
      <c r="AW302" s="126">
        <v>0.34916528060124435</v>
      </c>
      <c r="AX302" s="126">
        <v>0.554087352923058</v>
      </c>
      <c r="AY302" s="130">
        <v>0.68888991560401647</v>
      </c>
    </row>
    <row r="303" spans="1:51" x14ac:dyDescent="0.3">
      <c r="A303" s="19" t="s">
        <v>658</v>
      </c>
      <c r="B303" s="16" t="s">
        <v>708</v>
      </c>
      <c r="C303" s="124">
        <v>11779</v>
      </c>
      <c r="D303" s="365">
        <v>4.8104253332201372</v>
      </c>
      <c r="E303" s="129">
        <v>574</v>
      </c>
      <c r="F303" s="129">
        <v>3417</v>
      </c>
      <c r="G303" s="129">
        <v>1562</v>
      </c>
      <c r="H303" s="131">
        <v>466</v>
      </c>
      <c r="I303" s="129">
        <v>5126</v>
      </c>
      <c r="J303" s="131">
        <v>141</v>
      </c>
      <c r="K303" s="131">
        <v>33</v>
      </c>
      <c r="L303" s="131">
        <v>460</v>
      </c>
      <c r="M303" s="129">
        <v>11779</v>
      </c>
      <c r="N303" s="129">
        <v>10645</v>
      </c>
      <c r="O303" s="131">
        <v>298</v>
      </c>
      <c r="P303" s="131">
        <v>94</v>
      </c>
      <c r="Q303" s="131">
        <v>658</v>
      </c>
      <c r="R303" s="131">
        <v>68</v>
      </c>
      <c r="S303" s="131">
        <v>16</v>
      </c>
      <c r="T303" s="129">
        <v>11779</v>
      </c>
      <c r="U303" s="129">
        <v>1084</v>
      </c>
      <c r="V303" s="131">
        <v>32</v>
      </c>
      <c r="W303" s="131">
        <v>12</v>
      </c>
      <c r="X303" s="129">
        <v>10491</v>
      </c>
      <c r="Y303" s="131">
        <v>26</v>
      </c>
      <c r="Z303" s="131">
        <v>134</v>
      </c>
      <c r="AA303" s="129">
        <v>5134.2253162407669</v>
      </c>
      <c r="AB303" s="126">
        <v>0.89065285677901351</v>
      </c>
      <c r="AC303" s="126">
        <v>2.2073181084981746E-3</v>
      </c>
      <c r="AD303" s="366">
        <v>9.5763647168690041E-2</v>
      </c>
      <c r="AE303" s="366">
        <v>0.90423635283130999</v>
      </c>
      <c r="AF303" s="129">
        <v>11779</v>
      </c>
      <c r="AG303" s="131">
        <v>28</v>
      </c>
      <c r="AH303" s="129">
        <v>5868</v>
      </c>
      <c r="AI303" s="131">
        <v>486</v>
      </c>
      <c r="AJ303" s="131">
        <v>285</v>
      </c>
      <c r="AK303" s="131">
        <v>53</v>
      </c>
      <c r="AL303" s="129">
        <v>4985</v>
      </c>
      <c r="AM303" s="131">
        <v>74</v>
      </c>
      <c r="AN303" s="126">
        <v>0.56600730112912812</v>
      </c>
      <c r="AO303" s="126">
        <v>0.43399269887087188</v>
      </c>
      <c r="AP303" s="129">
        <v>11779</v>
      </c>
      <c r="AQ303" s="129">
        <v>1843</v>
      </c>
      <c r="AR303" s="129">
        <v>3302</v>
      </c>
      <c r="AS303" s="131">
        <v>657</v>
      </c>
      <c r="AT303" s="126">
        <v>5.5777230664742335E-2</v>
      </c>
      <c r="AU303" s="129">
        <v>5930</v>
      </c>
      <c r="AV303" s="131">
        <v>47</v>
      </c>
      <c r="AW303" s="126">
        <v>0.43679429493165806</v>
      </c>
      <c r="AX303" s="126">
        <v>0.5034383224382375</v>
      </c>
      <c r="AY303" s="130">
        <v>0.66911452585109088</v>
      </c>
    </row>
    <row r="304" spans="1:51" x14ac:dyDescent="0.3">
      <c r="A304" s="19" t="s">
        <v>658</v>
      </c>
      <c r="B304" s="16" t="s">
        <v>710</v>
      </c>
      <c r="C304" s="124">
        <v>13328</v>
      </c>
      <c r="D304" s="365">
        <v>4.4549819927971193</v>
      </c>
      <c r="E304" s="129">
        <v>218</v>
      </c>
      <c r="F304" s="131">
        <v>682</v>
      </c>
      <c r="G304" s="131">
        <v>636</v>
      </c>
      <c r="H304" s="129">
        <v>3107</v>
      </c>
      <c r="I304" s="129">
        <v>8282</v>
      </c>
      <c r="J304" s="131">
        <v>155</v>
      </c>
      <c r="K304" s="131">
        <v>60</v>
      </c>
      <c r="L304" s="131">
        <v>188</v>
      </c>
      <c r="M304" s="129">
        <v>13328</v>
      </c>
      <c r="N304" s="129">
        <v>12859</v>
      </c>
      <c r="O304" s="131">
        <v>81</v>
      </c>
      <c r="P304" s="131">
        <v>49</v>
      </c>
      <c r="Q304" s="131">
        <v>276</v>
      </c>
      <c r="R304" s="131">
        <v>4</v>
      </c>
      <c r="S304" s="131">
        <v>59</v>
      </c>
      <c r="T304" s="129">
        <v>13328</v>
      </c>
      <c r="U304" s="129">
        <v>5081</v>
      </c>
      <c r="V304" s="131">
        <v>117</v>
      </c>
      <c r="W304" s="131">
        <v>10</v>
      </c>
      <c r="X304" s="129">
        <v>8070</v>
      </c>
      <c r="Y304" s="131">
        <v>9</v>
      </c>
      <c r="Z304" s="131">
        <v>41</v>
      </c>
      <c r="AA304" s="129">
        <v>22139.860744297719</v>
      </c>
      <c r="AB304" s="126">
        <v>0.60549219687875155</v>
      </c>
      <c r="AC304" s="126">
        <v>6.7527010804321734E-4</v>
      </c>
      <c r="AD304" s="366">
        <v>0.3907563025210084</v>
      </c>
      <c r="AE304" s="366">
        <v>0.60924369747899165</v>
      </c>
      <c r="AF304" s="129">
        <v>13328</v>
      </c>
      <c r="AG304" s="131">
        <v>85</v>
      </c>
      <c r="AH304" s="129">
        <v>9711</v>
      </c>
      <c r="AI304" s="131">
        <v>107</v>
      </c>
      <c r="AJ304" s="129">
        <v>1847</v>
      </c>
      <c r="AK304" s="131">
        <v>12</v>
      </c>
      <c r="AL304" s="129">
        <v>1482</v>
      </c>
      <c r="AM304" s="131">
        <v>84</v>
      </c>
      <c r="AN304" s="126">
        <v>0.88160264105642261</v>
      </c>
      <c r="AO304" s="126">
        <v>0.11839735894357739</v>
      </c>
      <c r="AP304" s="129">
        <v>13328</v>
      </c>
      <c r="AQ304" s="129">
        <v>7846</v>
      </c>
      <c r="AR304" s="131">
        <v>574</v>
      </c>
      <c r="AS304" s="129">
        <v>3098</v>
      </c>
      <c r="AT304" s="126">
        <v>0.23244297719087634</v>
      </c>
      <c r="AU304" s="129">
        <v>1627</v>
      </c>
      <c r="AV304" s="131">
        <v>183</v>
      </c>
      <c r="AW304" s="126">
        <v>0.63175270108043213</v>
      </c>
      <c r="AX304" s="126">
        <v>0.12207382953181273</v>
      </c>
      <c r="AY304" s="130">
        <v>0.36382052821128452</v>
      </c>
    </row>
    <row r="305" spans="1:51" x14ac:dyDescent="0.3">
      <c r="A305" s="19" t="s">
        <v>658</v>
      </c>
      <c r="B305" s="16" t="s">
        <v>712</v>
      </c>
      <c r="C305" s="124">
        <v>35142</v>
      </c>
      <c r="D305" s="365">
        <v>4.9173353821637926</v>
      </c>
      <c r="E305" s="129">
        <v>479</v>
      </c>
      <c r="F305" s="129">
        <v>3265</v>
      </c>
      <c r="G305" s="129">
        <v>1804</v>
      </c>
      <c r="H305" s="129">
        <v>6541</v>
      </c>
      <c r="I305" s="129">
        <v>22603</v>
      </c>
      <c r="J305" s="131">
        <v>272</v>
      </c>
      <c r="K305" s="131">
        <v>62</v>
      </c>
      <c r="L305" s="131">
        <v>116</v>
      </c>
      <c r="M305" s="129">
        <v>35142</v>
      </c>
      <c r="N305" s="129">
        <v>33387</v>
      </c>
      <c r="O305" s="131">
        <v>746</v>
      </c>
      <c r="P305" s="131">
        <v>231</v>
      </c>
      <c r="Q305" s="131">
        <v>606</v>
      </c>
      <c r="R305" s="131">
        <v>101</v>
      </c>
      <c r="S305" s="131">
        <v>71</v>
      </c>
      <c r="T305" s="129">
        <v>35142</v>
      </c>
      <c r="U305" s="129">
        <v>7599</v>
      </c>
      <c r="V305" s="131">
        <v>127</v>
      </c>
      <c r="W305" s="131">
        <v>25</v>
      </c>
      <c r="X305" s="129">
        <v>27085</v>
      </c>
      <c r="Y305" s="131">
        <v>98</v>
      </c>
      <c r="Z305" s="131">
        <v>208</v>
      </c>
      <c r="AA305" s="129">
        <v>36596.59911217347</v>
      </c>
      <c r="AB305" s="126">
        <v>0.77073018041090435</v>
      </c>
      <c r="AC305" s="126">
        <v>2.7886859029082008E-3</v>
      </c>
      <c r="AD305" s="366">
        <v>0.22056229013715781</v>
      </c>
      <c r="AE305" s="366">
        <v>0.77943770986284222</v>
      </c>
      <c r="AF305" s="129">
        <v>35142</v>
      </c>
      <c r="AG305" s="131">
        <v>296</v>
      </c>
      <c r="AH305" s="129">
        <v>24280</v>
      </c>
      <c r="AI305" s="131">
        <v>112</v>
      </c>
      <c r="AJ305" s="129">
        <v>5124</v>
      </c>
      <c r="AK305" s="131">
        <v>98</v>
      </c>
      <c r="AL305" s="129">
        <v>5138</v>
      </c>
      <c r="AM305" s="131">
        <v>94</v>
      </c>
      <c r="AN305" s="126">
        <v>0.84832963405611517</v>
      </c>
      <c r="AO305" s="126">
        <v>0.15167036594388483</v>
      </c>
      <c r="AP305" s="129">
        <v>35142</v>
      </c>
      <c r="AQ305" s="129">
        <v>17924</v>
      </c>
      <c r="AR305" s="129">
        <v>4657</v>
      </c>
      <c r="AS305" s="129">
        <v>5557</v>
      </c>
      <c r="AT305" s="126">
        <v>0.15812987308633544</v>
      </c>
      <c r="AU305" s="129">
        <v>6651</v>
      </c>
      <c r="AV305" s="131">
        <v>353</v>
      </c>
      <c r="AW305" s="126">
        <v>0.64256445279153152</v>
      </c>
      <c r="AX305" s="126">
        <v>0.18926071367594333</v>
      </c>
      <c r="AY305" s="130">
        <v>0.46555403790336353</v>
      </c>
    </row>
    <row r="306" spans="1:51" x14ac:dyDescent="0.3">
      <c r="A306" s="19" t="s">
        <v>658</v>
      </c>
      <c r="B306" s="16" t="s">
        <v>716</v>
      </c>
      <c r="C306" s="124">
        <v>16457</v>
      </c>
      <c r="D306" s="365">
        <v>6.4393267302667558</v>
      </c>
      <c r="E306" s="129">
        <v>2012</v>
      </c>
      <c r="F306" s="129">
        <v>1792</v>
      </c>
      <c r="G306" s="129">
        <v>1025</v>
      </c>
      <c r="H306" s="129">
        <v>3793</v>
      </c>
      <c r="I306" s="129">
        <v>7232</v>
      </c>
      <c r="J306" s="131">
        <v>369</v>
      </c>
      <c r="K306" s="131">
        <v>24</v>
      </c>
      <c r="L306" s="131">
        <v>210</v>
      </c>
      <c r="M306" s="129">
        <v>16457</v>
      </c>
      <c r="N306" s="129">
        <v>13558</v>
      </c>
      <c r="O306" s="129">
        <v>1794</v>
      </c>
      <c r="P306" s="131">
        <v>145</v>
      </c>
      <c r="Q306" s="131">
        <v>218</v>
      </c>
      <c r="R306" s="131">
        <v>715</v>
      </c>
      <c r="S306" s="131">
        <v>27</v>
      </c>
      <c r="T306" s="129">
        <v>16457</v>
      </c>
      <c r="U306" s="129">
        <v>4296</v>
      </c>
      <c r="V306" s="131">
        <v>67</v>
      </c>
      <c r="W306" s="131">
        <v>81</v>
      </c>
      <c r="X306" s="129">
        <v>6645</v>
      </c>
      <c r="Y306" s="129">
        <v>5223</v>
      </c>
      <c r="Z306" s="131">
        <v>145</v>
      </c>
      <c r="AA306" s="129">
        <v>23524.197362824329</v>
      </c>
      <c r="AB306" s="126">
        <v>0.40377954669745397</v>
      </c>
      <c r="AC306" s="126">
        <v>0.31737254663668957</v>
      </c>
      <c r="AD306" s="366">
        <v>0.27003706629397822</v>
      </c>
      <c r="AE306" s="366">
        <v>0.72996293370602183</v>
      </c>
      <c r="AF306" s="129">
        <v>16457</v>
      </c>
      <c r="AG306" s="131">
        <v>88</v>
      </c>
      <c r="AH306" s="129">
        <v>7986</v>
      </c>
      <c r="AI306" s="131">
        <v>79</v>
      </c>
      <c r="AJ306" s="129">
        <v>3348</v>
      </c>
      <c r="AK306" s="131">
        <v>186</v>
      </c>
      <c r="AL306" s="129">
        <v>4728</v>
      </c>
      <c r="AM306" s="131">
        <v>42</v>
      </c>
      <c r="AN306" s="126">
        <v>0.69885155253083797</v>
      </c>
      <c r="AO306" s="126">
        <v>0.30114844746916203</v>
      </c>
      <c r="AP306" s="129">
        <v>16457</v>
      </c>
      <c r="AQ306" s="129">
        <v>6414</v>
      </c>
      <c r="AR306" s="129">
        <v>1986</v>
      </c>
      <c r="AS306" s="129">
        <v>2574</v>
      </c>
      <c r="AT306" s="126">
        <v>0.15640760770492798</v>
      </c>
      <c r="AU306" s="129">
        <v>5225</v>
      </c>
      <c r="AV306" s="131">
        <v>258</v>
      </c>
      <c r="AW306" s="126">
        <v>0.51042109740535946</v>
      </c>
      <c r="AX306" s="126">
        <v>0.31749407546940511</v>
      </c>
      <c r="AY306" s="130">
        <v>0.51555569058759199</v>
      </c>
    </row>
    <row r="307" spans="1:51" x14ac:dyDescent="0.3">
      <c r="A307" s="19" t="s">
        <v>658</v>
      </c>
      <c r="B307" s="16" t="s">
        <v>718</v>
      </c>
      <c r="C307" s="124">
        <v>16474</v>
      </c>
      <c r="D307" s="365">
        <v>7.0523248755614905</v>
      </c>
      <c r="E307" s="129">
        <v>50</v>
      </c>
      <c r="F307" s="131">
        <v>321</v>
      </c>
      <c r="G307" s="131">
        <v>630</v>
      </c>
      <c r="H307" s="129">
        <v>7798</v>
      </c>
      <c r="I307" s="129">
        <v>7434</v>
      </c>
      <c r="J307" s="131">
        <v>198</v>
      </c>
      <c r="K307" s="131">
        <v>6</v>
      </c>
      <c r="L307" s="131">
        <v>37</v>
      </c>
      <c r="M307" s="129">
        <v>16474</v>
      </c>
      <c r="N307" s="129">
        <v>16363</v>
      </c>
      <c r="O307" s="131">
        <v>49</v>
      </c>
      <c r="P307" s="131">
        <v>16</v>
      </c>
      <c r="Q307" s="131">
        <v>6</v>
      </c>
      <c r="R307" s="131">
        <v>37</v>
      </c>
      <c r="S307" s="131">
        <v>3</v>
      </c>
      <c r="T307" s="129">
        <v>16474</v>
      </c>
      <c r="U307" s="129">
        <v>3842</v>
      </c>
      <c r="V307" s="131">
        <v>167</v>
      </c>
      <c r="W307" s="131">
        <v>69</v>
      </c>
      <c r="X307" s="129">
        <v>7334</v>
      </c>
      <c r="Y307" s="129">
        <v>5046</v>
      </c>
      <c r="Z307" s="131">
        <v>16</v>
      </c>
      <c r="AA307" s="129">
        <v>27918.448221439845</v>
      </c>
      <c r="AB307" s="126">
        <v>0.44518635425518999</v>
      </c>
      <c r="AC307" s="126">
        <v>0.30630083768362265</v>
      </c>
      <c r="AD307" s="366">
        <v>0.24754158067257498</v>
      </c>
      <c r="AE307" s="366">
        <v>0.75245841932742508</v>
      </c>
      <c r="AF307" s="129">
        <v>16474</v>
      </c>
      <c r="AG307" s="131">
        <v>75</v>
      </c>
      <c r="AH307" s="129">
        <v>8271</v>
      </c>
      <c r="AI307" s="131">
        <v>86</v>
      </c>
      <c r="AJ307" s="129">
        <v>7144</v>
      </c>
      <c r="AK307" s="131">
        <v>81</v>
      </c>
      <c r="AL307" s="131">
        <v>809</v>
      </c>
      <c r="AM307" s="131">
        <v>8</v>
      </c>
      <c r="AN307" s="126">
        <v>0.94548986281413139</v>
      </c>
      <c r="AO307" s="126">
        <v>5.4510137185868612E-2</v>
      </c>
      <c r="AP307" s="129">
        <v>16474</v>
      </c>
      <c r="AQ307" s="129">
        <v>4670</v>
      </c>
      <c r="AR307" s="129">
        <v>5015</v>
      </c>
      <c r="AS307" s="129">
        <v>5331</v>
      </c>
      <c r="AT307" s="126">
        <v>0.32360082554328035</v>
      </c>
      <c r="AU307" s="129">
        <v>1059</v>
      </c>
      <c r="AV307" s="131">
        <v>399</v>
      </c>
      <c r="AW307" s="126">
        <v>0.58789607866941851</v>
      </c>
      <c r="AX307" s="126">
        <v>6.4283112783780502E-2</v>
      </c>
      <c r="AY307" s="130">
        <v>0.40348427825664684</v>
      </c>
    </row>
    <row r="308" spans="1:51" x14ac:dyDescent="0.3">
      <c r="A308" s="19" t="s">
        <v>658</v>
      </c>
      <c r="B308" s="16" t="s">
        <v>722</v>
      </c>
      <c r="C308" s="124">
        <v>13969</v>
      </c>
      <c r="D308" s="365">
        <v>6.9508912592168377</v>
      </c>
      <c r="E308" s="129">
        <v>62</v>
      </c>
      <c r="F308" s="131">
        <v>485</v>
      </c>
      <c r="G308" s="131">
        <v>551</v>
      </c>
      <c r="H308" s="129">
        <v>7020</v>
      </c>
      <c r="I308" s="129">
        <v>5574</v>
      </c>
      <c r="J308" s="131">
        <v>165</v>
      </c>
      <c r="K308" s="131">
        <v>6</v>
      </c>
      <c r="L308" s="131">
        <v>106</v>
      </c>
      <c r="M308" s="129">
        <v>13969</v>
      </c>
      <c r="N308" s="129">
        <v>13897</v>
      </c>
      <c r="O308" s="131">
        <v>51</v>
      </c>
      <c r="P308" s="131">
        <v>10</v>
      </c>
      <c r="Q308" s="131">
        <v>1</v>
      </c>
      <c r="R308" s="131">
        <v>4</v>
      </c>
      <c r="S308" s="131">
        <v>6</v>
      </c>
      <c r="T308" s="129">
        <v>13969</v>
      </c>
      <c r="U308" s="129">
        <v>1382</v>
      </c>
      <c r="V308" s="131">
        <v>127</v>
      </c>
      <c r="W308" s="131">
        <v>63</v>
      </c>
      <c r="X308" s="129">
        <v>7470</v>
      </c>
      <c r="Y308" s="129">
        <v>4741</v>
      </c>
      <c r="Z308" s="131">
        <v>186</v>
      </c>
      <c r="AA308" s="129">
        <v>10471.934998926194</v>
      </c>
      <c r="AB308" s="126">
        <v>0.53475553010236954</v>
      </c>
      <c r="AC308" s="126">
        <v>0.33939437325506477</v>
      </c>
      <c r="AD308" s="366">
        <v>0.11253489870427374</v>
      </c>
      <c r="AE308" s="366">
        <v>0.8874651012957262</v>
      </c>
      <c r="AF308" s="129">
        <v>13969</v>
      </c>
      <c r="AG308" s="131">
        <v>38</v>
      </c>
      <c r="AH308" s="129">
        <v>6124</v>
      </c>
      <c r="AI308" s="131">
        <v>62</v>
      </c>
      <c r="AJ308" s="129">
        <v>6529</v>
      </c>
      <c r="AK308" s="131">
        <v>48</v>
      </c>
      <c r="AL308" s="129">
        <v>1162</v>
      </c>
      <c r="AM308" s="131">
        <v>6</v>
      </c>
      <c r="AN308" s="126">
        <v>0.91295010380127428</v>
      </c>
      <c r="AO308" s="126">
        <v>8.7049896198725718E-2</v>
      </c>
      <c r="AP308" s="129">
        <v>13969</v>
      </c>
      <c r="AQ308" s="129">
        <v>2722</v>
      </c>
      <c r="AR308" s="129">
        <v>7144</v>
      </c>
      <c r="AS308" s="129">
        <v>2624</v>
      </c>
      <c r="AT308" s="126">
        <v>0.18784451284988188</v>
      </c>
      <c r="AU308" s="129">
        <v>1051</v>
      </c>
      <c r="AV308" s="131">
        <v>428</v>
      </c>
      <c r="AW308" s="126">
        <v>0.70627818741499038</v>
      </c>
      <c r="AX308" s="126">
        <v>7.5238027059918389E-2</v>
      </c>
      <c r="AY308" s="130">
        <v>0.48725749874722596</v>
      </c>
    </row>
    <row r="309" spans="1:51" x14ac:dyDescent="0.3">
      <c r="A309" s="19" t="s">
        <v>658</v>
      </c>
      <c r="B309" s="16" t="s">
        <v>724</v>
      </c>
      <c r="C309" s="124">
        <v>10445</v>
      </c>
      <c r="D309" s="365">
        <v>6.7671613212063191</v>
      </c>
      <c r="E309" s="129">
        <v>137</v>
      </c>
      <c r="F309" s="131">
        <v>491</v>
      </c>
      <c r="G309" s="131">
        <v>542</v>
      </c>
      <c r="H309" s="129">
        <v>6885</v>
      </c>
      <c r="I309" s="129">
        <v>2355</v>
      </c>
      <c r="J309" s="131">
        <v>17</v>
      </c>
      <c r="K309" s="131">
        <v>4</v>
      </c>
      <c r="L309" s="131">
        <v>14</v>
      </c>
      <c r="M309" s="129">
        <v>10445</v>
      </c>
      <c r="N309" s="129">
        <v>10306</v>
      </c>
      <c r="O309" s="131">
        <v>96</v>
      </c>
      <c r="P309" s="131">
        <v>22</v>
      </c>
      <c r="Q309" s="131">
        <v>6</v>
      </c>
      <c r="R309" s="131">
        <v>13</v>
      </c>
      <c r="S309" s="131">
        <v>2</v>
      </c>
      <c r="T309" s="129">
        <v>10445</v>
      </c>
      <c r="U309" s="129">
        <v>1183</v>
      </c>
      <c r="V309" s="131">
        <v>49</v>
      </c>
      <c r="W309" s="131">
        <v>86</v>
      </c>
      <c r="X309" s="129">
        <v>6957</v>
      </c>
      <c r="Y309" s="129">
        <v>2156</v>
      </c>
      <c r="Z309" s="131">
        <v>14</v>
      </c>
      <c r="AA309" s="129">
        <v>8181.5651507898519</v>
      </c>
      <c r="AB309" s="126">
        <v>0.66606031594064141</v>
      </c>
      <c r="AC309" s="126">
        <v>0.2064145524174246</v>
      </c>
      <c r="AD309" s="366">
        <v>0.12618477740545717</v>
      </c>
      <c r="AE309" s="366">
        <v>0.87381522259454281</v>
      </c>
      <c r="AF309" s="129">
        <v>10445</v>
      </c>
      <c r="AG309" s="131">
        <v>37</v>
      </c>
      <c r="AH309" s="129">
        <v>3167</v>
      </c>
      <c r="AI309" s="131">
        <v>56</v>
      </c>
      <c r="AJ309" s="129">
        <v>6084</v>
      </c>
      <c r="AK309" s="131">
        <v>45</v>
      </c>
      <c r="AL309" s="129">
        <v>1028</v>
      </c>
      <c r="AM309" s="131">
        <v>28</v>
      </c>
      <c r="AN309" s="126">
        <v>0.894590713259933</v>
      </c>
      <c r="AO309" s="126">
        <v>0.105409286740067</v>
      </c>
      <c r="AP309" s="129">
        <v>10445</v>
      </c>
      <c r="AQ309" s="129">
        <v>2026</v>
      </c>
      <c r="AR309" s="129">
        <v>3644</v>
      </c>
      <c r="AS309" s="129">
        <v>3435</v>
      </c>
      <c r="AT309" s="126">
        <v>0.32886548587841075</v>
      </c>
      <c r="AU309" s="129">
        <v>1169</v>
      </c>
      <c r="AV309" s="131">
        <v>171</v>
      </c>
      <c r="AW309" s="126">
        <v>0.54284346577309717</v>
      </c>
      <c r="AX309" s="126">
        <v>0.11191957874581139</v>
      </c>
      <c r="AY309" s="130">
        <v>0.4896122546673049</v>
      </c>
    </row>
    <row r="310" spans="1:51" x14ac:dyDescent="0.3">
      <c r="A310" s="19" t="s">
        <v>658</v>
      </c>
      <c r="B310" s="16" t="s">
        <v>728</v>
      </c>
      <c r="C310" s="124">
        <v>32758</v>
      </c>
      <c r="D310" s="365">
        <v>5.2447951645399593</v>
      </c>
      <c r="E310" s="129">
        <v>2743</v>
      </c>
      <c r="F310" s="129">
        <v>8893</v>
      </c>
      <c r="G310" s="129">
        <v>3899</v>
      </c>
      <c r="H310" s="131">
        <v>1823</v>
      </c>
      <c r="I310" s="129">
        <v>13668</v>
      </c>
      <c r="J310" s="131">
        <v>72</v>
      </c>
      <c r="K310" s="131">
        <v>27</v>
      </c>
      <c r="L310" s="131">
        <v>1633</v>
      </c>
      <c r="M310" s="129">
        <v>32758</v>
      </c>
      <c r="N310" s="129">
        <v>22523</v>
      </c>
      <c r="O310" s="129">
        <v>8519</v>
      </c>
      <c r="P310" s="131">
        <v>350</v>
      </c>
      <c r="Q310" s="131">
        <v>915</v>
      </c>
      <c r="R310" s="131">
        <v>313</v>
      </c>
      <c r="S310" s="131">
        <v>138</v>
      </c>
      <c r="T310" s="129">
        <v>32758</v>
      </c>
      <c r="U310" s="131">
        <v>1437</v>
      </c>
      <c r="V310" s="131">
        <v>59</v>
      </c>
      <c r="W310" s="131">
        <v>43</v>
      </c>
      <c r="X310" s="129">
        <v>28400</v>
      </c>
      <c r="Y310" s="129">
        <v>2679</v>
      </c>
      <c r="Z310" s="131">
        <v>140</v>
      </c>
      <c r="AA310" s="129">
        <v>7056.3357958361321</v>
      </c>
      <c r="AB310" s="126">
        <v>0.8669637951034862</v>
      </c>
      <c r="AC310" s="126">
        <v>8.1781549545149282E-2</v>
      </c>
      <c r="AD310" s="366">
        <v>4.6980890164234693E-2</v>
      </c>
      <c r="AE310" s="366">
        <v>0.95301910983576532</v>
      </c>
      <c r="AF310" s="129">
        <v>32758</v>
      </c>
      <c r="AG310" s="131">
        <v>130</v>
      </c>
      <c r="AH310" s="129">
        <v>14648</v>
      </c>
      <c r="AI310" s="131">
        <v>599</v>
      </c>
      <c r="AJ310" s="131">
        <v>1158</v>
      </c>
      <c r="AK310" s="131">
        <v>1062</v>
      </c>
      <c r="AL310" s="129">
        <v>14720</v>
      </c>
      <c r="AM310" s="131">
        <v>441</v>
      </c>
      <c r="AN310" s="126">
        <v>0.5047621954942304</v>
      </c>
      <c r="AO310" s="126">
        <v>0.4952378045057696</v>
      </c>
      <c r="AP310" s="129">
        <v>32758</v>
      </c>
      <c r="AQ310" s="131">
        <v>1011</v>
      </c>
      <c r="AR310" s="129">
        <v>6638</v>
      </c>
      <c r="AS310" s="131">
        <v>336</v>
      </c>
      <c r="AT310" s="126">
        <v>1.0257036449111667E-2</v>
      </c>
      <c r="AU310" s="129">
        <v>24273</v>
      </c>
      <c r="AV310" s="131">
        <v>500</v>
      </c>
      <c r="AW310" s="126">
        <v>0.23350021368825935</v>
      </c>
      <c r="AX310" s="126">
        <v>0.74097930276573665</v>
      </c>
      <c r="AY310" s="130">
        <v>0.72412845717076746</v>
      </c>
    </row>
    <row r="311" spans="1:51" x14ac:dyDescent="0.3">
      <c r="A311" s="19" t="s">
        <v>658</v>
      </c>
      <c r="B311" s="16" t="s">
        <v>729</v>
      </c>
      <c r="C311" s="124">
        <v>21417</v>
      </c>
      <c r="D311" s="365">
        <v>4.9976187141056174</v>
      </c>
      <c r="E311" s="129">
        <v>139</v>
      </c>
      <c r="F311" s="129">
        <v>2620</v>
      </c>
      <c r="G311" s="129">
        <v>1913</v>
      </c>
      <c r="H311" s="129">
        <v>5650</v>
      </c>
      <c r="I311" s="129">
        <v>10467</v>
      </c>
      <c r="J311" s="131">
        <v>192</v>
      </c>
      <c r="K311" s="131">
        <v>39</v>
      </c>
      <c r="L311" s="131">
        <v>397</v>
      </c>
      <c r="M311" s="129">
        <v>21417</v>
      </c>
      <c r="N311" s="129">
        <v>19704</v>
      </c>
      <c r="O311" s="131">
        <v>938</v>
      </c>
      <c r="P311" s="131">
        <v>182</v>
      </c>
      <c r="Q311" s="131">
        <v>355</v>
      </c>
      <c r="R311" s="131">
        <v>163</v>
      </c>
      <c r="S311" s="131">
        <v>75</v>
      </c>
      <c r="T311" s="129">
        <v>21417</v>
      </c>
      <c r="U311" s="129">
        <v>2688</v>
      </c>
      <c r="V311" s="131">
        <v>28</v>
      </c>
      <c r="W311" s="131">
        <v>21</v>
      </c>
      <c r="X311" s="129">
        <v>18350</v>
      </c>
      <c r="Y311" s="131">
        <v>180</v>
      </c>
      <c r="Z311" s="131">
        <v>150</v>
      </c>
      <c r="AA311" s="129">
        <v>13213.884671055705</v>
      </c>
      <c r="AB311" s="126">
        <v>0.85679600317504789</v>
      </c>
      <c r="AC311" s="126">
        <v>8.4045384507634123E-3</v>
      </c>
      <c r="AD311" s="366">
        <v>0.12779567633188588</v>
      </c>
      <c r="AE311" s="366">
        <v>0.87220432366811407</v>
      </c>
      <c r="AF311" s="129">
        <v>21417</v>
      </c>
      <c r="AG311" s="131">
        <v>77</v>
      </c>
      <c r="AH311" s="129">
        <v>12692</v>
      </c>
      <c r="AI311" s="131">
        <v>28</v>
      </c>
      <c r="AJ311" s="129">
        <v>3168</v>
      </c>
      <c r="AK311" s="131">
        <v>718</v>
      </c>
      <c r="AL311" s="129">
        <v>4566</v>
      </c>
      <c r="AM311" s="131">
        <v>168</v>
      </c>
      <c r="AN311" s="126">
        <v>0.74543586870243261</v>
      </c>
      <c r="AO311" s="126">
        <v>0.25456413129756739</v>
      </c>
      <c r="AP311" s="129">
        <v>21417</v>
      </c>
      <c r="AQ311" s="129">
        <v>1070</v>
      </c>
      <c r="AR311" s="129">
        <v>9899</v>
      </c>
      <c r="AS311" s="131">
        <v>763</v>
      </c>
      <c r="AT311" s="126">
        <v>3.5625904655180465E-2</v>
      </c>
      <c r="AU311" s="129">
        <v>9485</v>
      </c>
      <c r="AV311" s="131">
        <v>200</v>
      </c>
      <c r="AW311" s="126">
        <v>0.51216323481346593</v>
      </c>
      <c r="AX311" s="126">
        <v>0.44287248447494981</v>
      </c>
      <c r="AY311" s="130">
        <v>0.56338422748284067</v>
      </c>
    </row>
    <row r="312" spans="1:51" x14ac:dyDescent="0.3">
      <c r="A312" s="19" t="s">
        <v>658</v>
      </c>
      <c r="B312" s="16" t="s">
        <v>731</v>
      </c>
      <c r="C312" s="124">
        <v>32080</v>
      </c>
      <c r="D312" s="365">
        <v>5.4442643391521193</v>
      </c>
      <c r="E312" s="129">
        <v>484</v>
      </c>
      <c r="F312" s="129">
        <v>4564</v>
      </c>
      <c r="G312" s="129">
        <v>2618</v>
      </c>
      <c r="H312" s="129">
        <v>3475</v>
      </c>
      <c r="I312" s="129">
        <v>17215</v>
      </c>
      <c r="J312" s="131">
        <v>266</v>
      </c>
      <c r="K312" s="131">
        <v>136</v>
      </c>
      <c r="L312" s="129">
        <v>3322</v>
      </c>
      <c r="M312" s="129">
        <v>32080</v>
      </c>
      <c r="N312" s="129">
        <v>29279</v>
      </c>
      <c r="O312" s="129">
        <v>1360</v>
      </c>
      <c r="P312" s="131">
        <v>250</v>
      </c>
      <c r="Q312" s="131">
        <v>864</v>
      </c>
      <c r="R312" s="131">
        <v>92</v>
      </c>
      <c r="S312" s="131">
        <v>235</v>
      </c>
      <c r="T312" s="129">
        <v>32080</v>
      </c>
      <c r="U312" s="129">
        <v>4975</v>
      </c>
      <c r="V312" s="131">
        <v>89</v>
      </c>
      <c r="W312" s="131">
        <v>34</v>
      </c>
      <c r="X312" s="129">
        <v>26615</v>
      </c>
      <c r="Y312" s="131">
        <v>63</v>
      </c>
      <c r="Z312" s="131">
        <v>304</v>
      </c>
      <c r="AA312" s="129">
        <v>26950.330174563591</v>
      </c>
      <c r="AB312" s="126">
        <v>0.82964463840399005</v>
      </c>
      <c r="AC312" s="126">
        <v>1.9638403990024939E-3</v>
      </c>
      <c r="AD312" s="366">
        <v>0.15891521197007483</v>
      </c>
      <c r="AE312" s="366">
        <v>0.84108478802992515</v>
      </c>
      <c r="AF312" s="129">
        <v>32080</v>
      </c>
      <c r="AG312" s="131">
        <v>146</v>
      </c>
      <c r="AH312" s="129">
        <v>18571</v>
      </c>
      <c r="AI312" s="129">
        <v>3577</v>
      </c>
      <c r="AJ312" s="129">
        <v>1962</v>
      </c>
      <c r="AK312" s="131">
        <v>153</v>
      </c>
      <c r="AL312" s="129">
        <v>7173</v>
      </c>
      <c r="AM312" s="131">
        <v>498</v>
      </c>
      <c r="AN312" s="126">
        <v>0.75610972568578549</v>
      </c>
      <c r="AO312" s="126">
        <v>0.24389027431421451</v>
      </c>
      <c r="AP312" s="129">
        <v>32080</v>
      </c>
      <c r="AQ312" s="129">
        <v>9101</v>
      </c>
      <c r="AR312" s="129">
        <v>10714</v>
      </c>
      <c r="AS312" s="131">
        <v>1574</v>
      </c>
      <c r="AT312" s="126">
        <v>4.9064837905236906E-2</v>
      </c>
      <c r="AU312" s="129">
        <v>9940</v>
      </c>
      <c r="AV312" s="131">
        <v>751</v>
      </c>
      <c r="AW312" s="126">
        <v>0.61767456359102246</v>
      </c>
      <c r="AX312" s="126">
        <v>0.3098503740648379</v>
      </c>
      <c r="AY312" s="130">
        <v>0.54248753117206983</v>
      </c>
    </row>
    <row r="313" spans="1:51" x14ac:dyDescent="0.3">
      <c r="A313" s="19" t="s">
        <v>658</v>
      </c>
      <c r="B313" s="16" t="s">
        <v>735</v>
      </c>
      <c r="C313" s="124">
        <v>38256</v>
      </c>
      <c r="D313" s="365">
        <v>4.4988759933082392</v>
      </c>
      <c r="E313" s="129">
        <v>696</v>
      </c>
      <c r="F313" s="129">
        <v>6907</v>
      </c>
      <c r="G313" s="129">
        <v>3165</v>
      </c>
      <c r="H313" s="129">
        <v>7209</v>
      </c>
      <c r="I313" s="129">
        <v>19314</v>
      </c>
      <c r="J313" s="131">
        <v>396</v>
      </c>
      <c r="K313" s="131">
        <v>81</v>
      </c>
      <c r="L313" s="131">
        <v>488</v>
      </c>
      <c r="M313" s="129">
        <v>38256</v>
      </c>
      <c r="N313" s="129">
        <v>33646</v>
      </c>
      <c r="O313" s="129">
        <v>2353</v>
      </c>
      <c r="P313" s="131">
        <v>828</v>
      </c>
      <c r="Q313" s="129">
        <v>1075</v>
      </c>
      <c r="R313" s="131">
        <v>179</v>
      </c>
      <c r="S313" s="131">
        <v>175</v>
      </c>
      <c r="T313" s="129">
        <v>38256</v>
      </c>
      <c r="U313" s="129">
        <v>5704</v>
      </c>
      <c r="V313" s="131">
        <v>67</v>
      </c>
      <c r="W313" s="131">
        <v>36</v>
      </c>
      <c r="X313" s="129">
        <v>32281</v>
      </c>
      <c r="Y313" s="131">
        <v>65</v>
      </c>
      <c r="Z313" s="131">
        <v>103</v>
      </c>
      <c r="AA313" s="129">
        <v>24482.852023212043</v>
      </c>
      <c r="AB313" s="126">
        <v>0.84381534922626511</v>
      </c>
      <c r="AC313" s="126">
        <v>1.6990798828941866E-3</v>
      </c>
      <c r="AD313" s="366">
        <v>0.15179318276871601</v>
      </c>
      <c r="AE313" s="366">
        <v>0.84820681723128399</v>
      </c>
      <c r="AF313" s="129">
        <v>38256</v>
      </c>
      <c r="AG313" s="131">
        <v>185</v>
      </c>
      <c r="AH313" s="129">
        <v>23283</v>
      </c>
      <c r="AI313" s="131">
        <v>33</v>
      </c>
      <c r="AJ313" s="129">
        <v>5266</v>
      </c>
      <c r="AK313" s="131">
        <v>141</v>
      </c>
      <c r="AL313" s="129">
        <v>9132</v>
      </c>
      <c r="AM313" s="131">
        <v>216</v>
      </c>
      <c r="AN313" s="126">
        <v>0.75196047678795486</v>
      </c>
      <c r="AO313" s="126">
        <v>0.24803952321204514</v>
      </c>
      <c r="AP313" s="129">
        <v>38256</v>
      </c>
      <c r="AQ313" s="129">
        <v>9582</v>
      </c>
      <c r="AR313" s="129">
        <v>5219</v>
      </c>
      <c r="AS313" s="129">
        <v>8393</v>
      </c>
      <c r="AT313" s="126">
        <v>0.21939042241739859</v>
      </c>
      <c r="AU313" s="129">
        <v>14574</v>
      </c>
      <c r="AV313" s="131">
        <v>488</v>
      </c>
      <c r="AW313" s="126">
        <v>0.38689355918025931</v>
      </c>
      <c r="AX313" s="126">
        <v>0.38095984943538269</v>
      </c>
      <c r="AY313" s="130">
        <v>0.54812317022166457</v>
      </c>
    </row>
    <row r="314" spans="1:51" x14ac:dyDescent="0.3">
      <c r="A314" s="19" t="s">
        <v>658</v>
      </c>
      <c r="B314" s="16" t="s">
        <v>736</v>
      </c>
      <c r="C314" s="124">
        <v>32224</v>
      </c>
      <c r="D314" s="365">
        <v>4.6500124131082421</v>
      </c>
      <c r="E314" s="129">
        <v>843</v>
      </c>
      <c r="F314" s="129">
        <v>7869</v>
      </c>
      <c r="G314" s="129">
        <v>6674</v>
      </c>
      <c r="H314" s="129">
        <v>3220</v>
      </c>
      <c r="I314" s="129">
        <v>12916</v>
      </c>
      <c r="J314" s="131">
        <v>260</v>
      </c>
      <c r="K314" s="131">
        <v>137</v>
      </c>
      <c r="L314" s="131">
        <v>305</v>
      </c>
      <c r="M314" s="129">
        <v>32224</v>
      </c>
      <c r="N314" s="129">
        <v>28887</v>
      </c>
      <c r="O314" s="131">
        <v>992</v>
      </c>
      <c r="P314" s="131">
        <v>480</v>
      </c>
      <c r="Q314" s="131">
        <v>784</v>
      </c>
      <c r="R314" s="131">
        <v>942</v>
      </c>
      <c r="S314" s="131">
        <v>139</v>
      </c>
      <c r="T314" s="129">
        <v>32224</v>
      </c>
      <c r="U314" s="129">
        <v>3145</v>
      </c>
      <c r="V314" s="131">
        <v>94</v>
      </c>
      <c r="W314" s="131">
        <v>25</v>
      </c>
      <c r="X314" s="129">
        <v>28586</v>
      </c>
      <c r="Y314" s="131">
        <v>150</v>
      </c>
      <c r="Z314" s="131">
        <v>224</v>
      </c>
      <c r="AA314" s="129">
        <v>14043.674373138034</v>
      </c>
      <c r="AB314" s="126">
        <v>0.88710278053624625</v>
      </c>
      <c r="AC314" s="126">
        <v>4.6549155908639523E-3</v>
      </c>
      <c r="AD314" s="366">
        <v>0.10129096325719961</v>
      </c>
      <c r="AE314" s="366">
        <v>0.89870903674280034</v>
      </c>
      <c r="AF314" s="129">
        <v>32224</v>
      </c>
      <c r="AG314" s="131">
        <v>190</v>
      </c>
      <c r="AH314" s="129">
        <v>15872</v>
      </c>
      <c r="AI314" s="131">
        <v>49</v>
      </c>
      <c r="AJ314" s="129">
        <v>1808</v>
      </c>
      <c r="AK314" s="131">
        <v>172</v>
      </c>
      <c r="AL314" s="129">
        <v>13818</v>
      </c>
      <c r="AM314" s="131">
        <v>315</v>
      </c>
      <c r="AN314" s="126">
        <v>0.5560762164846077</v>
      </c>
      <c r="AO314" s="126">
        <v>0.4439237835153923</v>
      </c>
      <c r="AP314" s="129">
        <v>32224</v>
      </c>
      <c r="AQ314" s="129">
        <v>8315</v>
      </c>
      <c r="AR314" s="129">
        <v>2250</v>
      </c>
      <c r="AS314" s="129">
        <v>5074</v>
      </c>
      <c r="AT314" s="126">
        <v>0.15746027805362461</v>
      </c>
      <c r="AU314" s="129">
        <v>16023</v>
      </c>
      <c r="AV314" s="131">
        <v>562</v>
      </c>
      <c r="AW314" s="126">
        <v>0.32786122144985103</v>
      </c>
      <c r="AX314" s="126">
        <v>0.49723808341608738</v>
      </c>
      <c r="AY314" s="130">
        <v>0.67131641012909626</v>
      </c>
    </row>
    <row r="315" spans="1:51" x14ac:dyDescent="0.3">
      <c r="A315" s="19" t="s">
        <v>658</v>
      </c>
      <c r="B315" s="16" t="s">
        <v>738</v>
      </c>
      <c r="C315" s="124">
        <v>37906</v>
      </c>
      <c r="D315" s="365">
        <v>4.6472326280799869</v>
      </c>
      <c r="E315" s="129">
        <v>875</v>
      </c>
      <c r="F315" s="129">
        <v>3844</v>
      </c>
      <c r="G315" s="129">
        <v>2229</v>
      </c>
      <c r="H315" s="129">
        <v>9985</v>
      </c>
      <c r="I315" s="129">
        <v>20656</v>
      </c>
      <c r="J315" s="131">
        <v>149</v>
      </c>
      <c r="K315" s="131">
        <v>55</v>
      </c>
      <c r="L315" s="131">
        <v>113</v>
      </c>
      <c r="M315" s="129">
        <v>37906</v>
      </c>
      <c r="N315" s="129">
        <v>34939</v>
      </c>
      <c r="O315" s="129">
        <v>1224</v>
      </c>
      <c r="P315" s="131">
        <v>387</v>
      </c>
      <c r="Q315" s="129">
        <v>1125</v>
      </c>
      <c r="R315" s="131">
        <v>149</v>
      </c>
      <c r="S315" s="131">
        <v>82</v>
      </c>
      <c r="T315" s="129">
        <v>37906</v>
      </c>
      <c r="U315" s="129">
        <v>9396</v>
      </c>
      <c r="V315" s="131">
        <v>101</v>
      </c>
      <c r="W315" s="131">
        <v>33</v>
      </c>
      <c r="X315" s="129">
        <v>28224</v>
      </c>
      <c r="Y315" s="131">
        <v>97</v>
      </c>
      <c r="Z315" s="131">
        <v>55</v>
      </c>
      <c r="AA315" s="129">
        <v>41878.898802300428</v>
      </c>
      <c r="AB315" s="126">
        <v>0.74457869466575211</v>
      </c>
      <c r="AC315" s="126">
        <v>2.5589616419564184E-3</v>
      </c>
      <c r="AD315" s="366">
        <v>0.25141138606025432</v>
      </c>
      <c r="AE315" s="366">
        <v>0.74858861393974574</v>
      </c>
      <c r="AF315" s="129">
        <v>37906</v>
      </c>
      <c r="AG315" s="131">
        <v>153</v>
      </c>
      <c r="AH315" s="129">
        <v>22514</v>
      </c>
      <c r="AI315" s="131">
        <v>27</v>
      </c>
      <c r="AJ315" s="129">
        <v>8911</v>
      </c>
      <c r="AK315" s="131">
        <v>71</v>
      </c>
      <c r="AL315" s="129">
        <v>6135</v>
      </c>
      <c r="AM315" s="131">
        <v>95</v>
      </c>
      <c r="AN315" s="126">
        <v>0.8337730174642537</v>
      </c>
      <c r="AO315" s="126">
        <v>0.1662269825357463</v>
      </c>
      <c r="AP315" s="129">
        <v>37906</v>
      </c>
      <c r="AQ315" s="129">
        <v>13364</v>
      </c>
      <c r="AR315" s="129">
        <v>4645</v>
      </c>
      <c r="AS315" s="129">
        <v>11226</v>
      </c>
      <c r="AT315" s="126">
        <v>0.29615364322270882</v>
      </c>
      <c r="AU315" s="129">
        <v>8414</v>
      </c>
      <c r="AV315" s="131">
        <v>257</v>
      </c>
      <c r="AW315" s="126">
        <v>0.47509629082467153</v>
      </c>
      <c r="AX315" s="126">
        <v>0.22197013665382789</v>
      </c>
      <c r="AY315" s="130">
        <v>0.45740779823774602</v>
      </c>
    </row>
    <row r="316" spans="1:51" x14ac:dyDescent="0.3">
      <c r="A316" s="19" t="s">
        <v>658</v>
      </c>
      <c r="B316" s="16" t="s">
        <v>740</v>
      </c>
      <c r="C316" s="124">
        <v>11641</v>
      </c>
      <c r="D316" s="365">
        <v>4.3315007301778197</v>
      </c>
      <c r="E316" s="129">
        <v>289</v>
      </c>
      <c r="F316" s="129">
        <v>1132</v>
      </c>
      <c r="G316" s="129">
        <v>1346</v>
      </c>
      <c r="H316" s="129">
        <v>2285</v>
      </c>
      <c r="I316" s="129">
        <v>6087</v>
      </c>
      <c r="J316" s="131">
        <v>261</v>
      </c>
      <c r="K316" s="131">
        <v>39</v>
      </c>
      <c r="L316" s="131">
        <v>202</v>
      </c>
      <c r="M316" s="129">
        <v>11641</v>
      </c>
      <c r="N316" s="129">
        <v>8708</v>
      </c>
      <c r="O316" s="131">
        <v>938</v>
      </c>
      <c r="P316" s="131">
        <v>161</v>
      </c>
      <c r="Q316" s="131">
        <v>578</v>
      </c>
      <c r="R316" s="129">
        <v>1219</v>
      </c>
      <c r="S316" s="131">
        <v>37</v>
      </c>
      <c r="T316" s="129">
        <v>11641</v>
      </c>
      <c r="U316" s="129">
        <v>1925</v>
      </c>
      <c r="V316" s="131">
        <v>118</v>
      </c>
      <c r="W316" s="131">
        <v>23</v>
      </c>
      <c r="X316" s="129">
        <v>9403</v>
      </c>
      <c r="Y316" s="131">
        <v>132</v>
      </c>
      <c r="Z316" s="131">
        <v>40</v>
      </c>
      <c r="AA316" s="129">
        <v>8504.7487329267242</v>
      </c>
      <c r="AB316" s="126">
        <v>0.80774847521690574</v>
      </c>
      <c r="AC316" s="126">
        <v>1.1339232024740143E-2</v>
      </c>
      <c r="AD316" s="366">
        <v>0.17747616184176618</v>
      </c>
      <c r="AE316" s="366">
        <v>0.82252383815823382</v>
      </c>
      <c r="AF316" s="129">
        <v>11641</v>
      </c>
      <c r="AG316" s="131">
        <v>89</v>
      </c>
      <c r="AH316" s="129">
        <v>7329</v>
      </c>
      <c r="AI316" s="131">
        <v>17</v>
      </c>
      <c r="AJ316" s="129">
        <v>1668</v>
      </c>
      <c r="AK316" s="131">
        <v>61</v>
      </c>
      <c r="AL316" s="129">
        <v>2438</v>
      </c>
      <c r="AM316" s="131">
        <v>39</v>
      </c>
      <c r="AN316" s="126">
        <v>0.78197749334249633</v>
      </c>
      <c r="AO316" s="126">
        <v>0.21802250665750367</v>
      </c>
      <c r="AP316" s="129">
        <v>11641</v>
      </c>
      <c r="AQ316" s="129">
        <v>4017</v>
      </c>
      <c r="AR316" s="129">
        <v>1369</v>
      </c>
      <c r="AS316" s="129">
        <v>3420</v>
      </c>
      <c r="AT316" s="126">
        <v>0.29378919336826731</v>
      </c>
      <c r="AU316" s="129">
        <v>2704</v>
      </c>
      <c r="AV316" s="131">
        <v>131</v>
      </c>
      <c r="AW316" s="126">
        <v>0.46267502791856369</v>
      </c>
      <c r="AX316" s="126">
        <v>0.23228244996134353</v>
      </c>
      <c r="AY316" s="130">
        <v>0.52027317240786874</v>
      </c>
    </row>
    <row r="317" spans="1:51" x14ac:dyDescent="0.3">
      <c r="A317" s="19" t="s">
        <v>658</v>
      </c>
      <c r="B317" s="16" t="s">
        <v>742</v>
      </c>
      <c r="C317" s="124">
        <v>13685</v>
      </c>
      <c r="D317" s="365">
        <v>5.276141761052247</v>
      </c>
      <c r="E317" s="129">
        <v>35</v>
      </c>
      <c r="F317" s="131">
        <v>207</v>
      </c>
      <c r="G317" s="131">
        <v>582</v>
      </c>
      <c r="H317" s="129">
        <v>8513</v>
      </c>
      <c r="I317" s="129">
        <v>4132</v>
      </c>
      <c r="J317" s="131">
        <v>117</v>
      </c>
      <c r="K317" s="131">
        <v>36</v>
      </c>
      <c r="L317" s="131">
        <v>63</v>
      </c>
      <c r="M317" s="129">
        <v>13685</v>
      </c>
      <c r="N317" s="129">
        <v>11885</v>
      </c>
      <c r="O317" s="131">
        <v>474</v>
      </c>
      <c r="P317" s="129">
        <v>1167</v>
      </c>
      <c r="Q317" s="131">
        <v>116</v>
      </c>
      <c r="R317" s="131">
        <v>20</v>
      </c>
      <c r="S317" s="131">
        <v>23</v>
      </c>
      <c r="T317" s="129">
        <v>13685</v>
      </c>
      <c r="U317" s="129">
        <v>1533</v>
      </c>
      <c r="V317" s="131">
        <v>54</v>
      </c>
      <c r="W317" s="131">
        <v>18</v>
      </c>
      <c r="X317" s="129">
        <v>12048</v>
      </c>
      <c r="Y317" s="131">
        <v>9</v>
      </c>
      <c r="Z317" s="131">
        <v>23</v>
      </c>
      <c r="AA317" s="129">
        <v>7703.1831932773111</v>
      </c>
      <c r="AB317" s="126">
        <v>0.8803799780781878</v>
      </c>
      <c r="AC317" s="126">
        <v>6.5765436609426377E-4</v>
      </c>
      <c r="AD317" s="366">
        <v>0.11728169528681037</v>
      </c>
      <c r="AE317" s="366">
        <v>0.88271830471318968</v>
      </c>
      <c r="AF317" s="129">
        <v>13685</v>
      </c>
      <c r="AG317" s="131">
        <v>51</v>
      </c>
      <c r="AH317" s="129">
        <v>5792</v>
      </c>
      <c r="AI317" s="131">
        <v>49</v>
      </c>
      <c r="AJ317" s="129">
        <v>6721</v>
      </c>
      <c r="AK317" s="131">
        <v>269</v>
      </c>
      <c r="AL317" s="131">
        <v>774</v>
      </c>
      <c r="AM317" s="131">
        <v>29</v>
      </c>
      <c r="AN317" s="126">
        <v>0.92166605772743881</v>
      </c>
      <c r="AO317" s="126">
        <v>7.8333942272561186E-2</v>
      </c>
      <c r="AP317" s="129">
        <v>13685</v>
      </c>
      <c r="AQ317" s="129">
        <v>2362</v>
      </c>
      <c r="AR317" s="129">
        <v>2927</v>
      </c>
      <c r="AS317" s="129">
        <v>7710</v>
      </c>
      <c r="AT317" s="126">
        <v>0.56339057362075262</v>
      </c>
      <c r="AU317" s="131">
        <v>560</v>
      </c>
      <c r="AV317" s="131">
        <v>126</v>
      </c>
      <c r="AW317" s="126">
        <v>0.38648154914139571</v>
      </c>
      <c r="AX317" s="126">
        <v>4.0920716112531973E-2</v>
      </c>
      <c r="AY317" s="130">
        <v>0.48052612349287543</v>
      </c>
    </row>
    <row r="318" spans="1:51" x14ac:dyDescent="0.3">
      <c r="A318" s="19" t="s">
        <v>658</v>
      </c>
      <c r="B318" s="16" t="s">
        <v>744</v>
      </c>
      <c r="C318" s="124">
        <v>13652</v>
      </c>
      <c r="D318" s="365">
        <v>4.6388807500732492</v>
      </c>
      <c r="E318" s="129">
        <v>268</v>
      </c>
      <c r="F318" s="131">
        <v>558</v>
      </c>
      <c r="G318" s="129">
        <v>1002</v>
      </c>
      <c r="H318" s="129">
        <v>2596</v>
      </c>
      <c r="I318" s="129">
        <v>9014</v>
      </c>
      <c r="J318" s="131">
        <v>130</v>
      </c>
      <c r="K318" s="131">
        <v>41</v>
      </c>
      <c r="L318" s="131">
        <v>43</v>
      </c>
      <c r="M318" s="129">
        <v>13652</v>
      </c>
      <c r="N318" s="129">
        <v>12667</v>
      </c>
      <c r="O318" s="131">
        <v>246</v>
      </c>
      <c r="P318" s="131">
        <v>203</v>
      </c>
      <c r="Q318" s="131">
        <v>509</v>
      </c>
      <c r="R318" s="131">
        <v>9</v>
      </c>
      <c r="S318" s="131">
        <v>18</v>
      </c>
      <c r="T318" s="129">
        <v>13652</v>
      </c>
      <c r="U318" s="129">
        <v>6979</v>
      </c>
      <c r="V318" s="131">
        <v>26</v>
      </c>
      <c r="W318" s="131">
        <v>4</v>
      </c>
      <c r="X318" s="129">
        <v>6561</v>
      </c>
      <c r="Y318" s="131">
        <v>19</v>
      </c>
      <c r="Z318" s="131">
        <v>63</v>
      </c>
      <c r="AA318" s="129">
        <v>30195.593319660125</v>
      </c>
      <c r="AB318" s="126">
        <v>0.48058892469967768</v>
      </c>
      <c r="AC318" s="126">
        <v>1.3917374743627308E-3</v>
      </c>
      <c r="AD318" s="366">
        <v>0.51340462935833575</v>
      </c>
      <c r="AE318" s="366">
        <v>0.48659537064166425</v>
      </c>
      <c r="AF318" s="129">
        <v>13652</v>
      </c>
      <c r="AG318" s="131">
        <v>45</v>
      </c>
      <c r="AH318" s="129">
        <v>10630</v>
      </c>
      <c r="AI318" s="131">
        <v>137</v>
      </c>
      <c r="AJ318" s="129">
        <v>1622</v>
      </c>
      <c r="AK318" s="131">
        <v>13</v>
      </c>
      <c r="AL318" s="129">
        <v>1170</v>
      </c>
      <c r="AM318" s="131">
        <v>35</v>
      </c>
      <c r="AN318" s="126">
        <v>0.91078230295927332</v>
      </c>
      <c r="AO318" s="126">
        <v>8.9217697040726684E-2</v>
      </c>
      <c r="AP318" s="129">
        <v>13652</v>
      </c>
      <c r="AQ318" s="129">
        <v>5678</v>
      </c>
      <c r="AR318" s="131">
        <v>636</v>
      </c>
      <c r="AS318" s="129">
        <v>6024</v>
      </c>
      <c r="AT318" s="126">
        <v>0.44125402871374159</v>
      </c>
      <c r="AU318" s="129">
        <v>1244</v>
      </c>
      <c r="AV318" s="131">
        <v>70</v>
      </c>
      <c r="AW318" s="126">
        <v>0.46249633753296221</v>
      </c>
      <c r="AX318" s="126">
        <v>9.1122179900380892E-2</v>
      </c>
      <c r="AY318" s="130">
        <v>0.28790653384119547</v>
      </c>
    </row>
    <row r="319" spans="1:51" x14ac:dyDescent="0.3">
      <c r="A319" s="19" t="s">
        <v>658</v>
      </c>
      <c r="B319" s="16" t="s">
        <v>746</v>
      </c>
      <c r="C319" s="124">
        <v>8632</v>
      </c>
      <c r="D319" s="365">
        <v>5.4909638554216871</v>
      </c>
      <c r="E319" s="129">
        <v>89</v>
      </c>
      <c r="F319" s="131">
        <v>254</v>
      </c>
      <c r="G319" s="131">
        <v>363</v>
      </c>
      <c r="H319" s="129">
        <v>5102</v>
      </c>
      <c r="I319" s="129">
        <v>2760</v>
      </c>
      <c r="J319" s="131">
        <v>42</v>
      </c>
      <c r="K319" s="131">
        <v>17</v>
      </c>
      <c r="L319" s="131">
        <v>5</v>
      </c>
      <c r="M319" s="129">
        <v>8632</v>
      </c>
      <c r="N319" s="129">
        <v>8185</v>
      </c>
      <c r="O319" s="131">
        <v>247</v>
      </c>
      <c r="P319" s="131">
        <v>38</v>
      </c>
      <c r="Q319" s="131">
        <v>150</v>
      </c>
      <c r="R319" s="131">
        <v>7</v>
      </c>
      <c r="S319" s="131">
        <v>5</v>
      </c>
      <c r="T319" s="129">
        <v>8632</v>
      </c>
      <c r="U319" s="129">
        <v>4284</v>
      </c>
      <c r="V319" s="131">
        <v>61</v>
      </c>
      <c r="W319" s="131">
        <v>9</v>
      </c>
      <c r="X319" s="129">
        <v>4265</v>
      </c>
      <c r="Y319" s="131">
        <v>11</v>
      </c>
      <c r="Z319" s="131">
        <v>2</v>
      </c>
      <c r="AA319" s="129">
        <v>20744.95887395737</v>
      </c>
      <c r="AB319" s="126">
        <v>0.49409175162187208</v>
      </c>
      <c r="AC319" s="126">
        <v>1.2743280815569972E-3</v>
      </c>
      <c r="AD319" s="366">
        <v>0.50440222428174231</v>
      </c>
      <c r="AE319" s="366">
        <v>0.49559777571825769</v>
      </c>
      <c r="AF319" s="129">
        <v>8632</v>
      </c>
      <c r="AG319" s="131">
        <v>43</v>
      </c>
      <c r="AH319" s="129">
        <v>4528</v>
      </c>
      <c r="AI319" s="131">
        <v>8</v>
      </c>
      <c r="AJ319" s="129">
        <v>3527</v>
      </c>
      <c r="AK319" s="131">
        <v>11</v>
      </c>
      <c r="AL319" s="131">
        <v>514</v>
      </c>
      <c r="AM319" s="131">
        <v>1</v>
      </c>
      <c r="AN319" s="126">
        <v>0.93906394810009264</v>
      </c>
      <c r="AO319" s="126">
        <v>6.0936051899907362E-2</v>
      </c>
      <c r="AP319" s="129">
        <v>8632</v>
      </c>
      <c r="AQ319" s="131">
        <v>750</v>
      </c>
      <c r="AR319" s="131">
        <v>66</v>
      </c>
      <c r="AS319" s="129">
        <v>7238</v>
      </c>
      <c r="AT319" s="126">
        <v>0.83850787766450419</v>
      </c>
      <c r="AU319" s="131">
        <v>552</v>
      </c>
      <c r="AV319" s="131">
        <v>26</v>
      </c>
      <c r="AW319" s="126">
        <v>9.4531974050046333E-2</v>
      </c>
      <c r="AX319" s="126">
        <v>6.39481000926784E-2</v>
      </c>
      <c r="AY319" s="130">
        <v>0.27826691380908253</v>
      </c>
    </row>
    <row r="320" spans="1:51" x14ac:dyDescent="0.3">
      <c r="A320" s="19" t="s">
        <v>658</v>
      </c>
      <c r="B320" s="16" t="s">
        <v>748</v>
      </c>
      <c r="C320" s="124">
        <v>7683</v>
      </c>
      <c r="D320" s="365">
        <v>5.0242092932448266</v>
      </c>
      <c r="E320" s="129">
        <v>62</v>
      </c>
      <c r="F320" s="131">
        <v>124</v>
      </c>
      <c r="G320" s="131">
        <v>107</v>
      </c>
      <c r="H320" s="129">
        <v>1454</v>
      </c>
      <c r="I320" s="129">
        <v>5613</v>
      </c>
      <c r="J320" s="131">
        <v>240</v>
      </c>
      <c r="K320" s="131">
        <v>32</v>
      </c>
      <c r="L320" s="131">
        <v>51</v>
      </c>
      <c r="M320" s="129">
        <v>7683</v>
      </c>
      <c r="N320" s="129">
        <v>7358</v>
      </c>
      <c r="O320" s="131">
        <v>128</v>
      </c>
      <c r="P320" s="131">
        <v>83</v>
      </c>
      <c r="Q320" s="131">
        <v>81</v>
      </c>
      <c r="R320" s="131">
        <v>4</v>
      </c>
      <c r="S320" s="131">
        <v>29</v>
      </c>
      <c r="T320" s="129">
        <v>7683</v>
      </c>
      <c r="U320" s="129">
        <v>4118</v>
      </c>
      <c r="V320" s="131">
        <v>33</v>
      </c>
      <c r="W320" s="131">
        <v>3</v>
      </c>
      <c r="X320" s="129">
        <v>3475</v>
      </c>
      <c r="Y320" s="131">
        <v>3</v>
      </c>
      <c r="Z320" s="131">
        <v>51</v>
      </c>
      <c r="AA320" s="129">
        <v>20127.730573994533</v>
      </c>
      <c r="AB320" s="126">
        <v>0.45229727970844724</v>
      </c>
      <c r="AC320" s="126">
        <v>3.9047247169074581E-4</v>
      </c>
      <c r="AD320" s="366">
        <v>0.54067421580111941</v>
      </c>
      <c r="AE320" s="366">
        <v>0.45932578419888059</v>
      </c>
      <c r="AF320" s="129">
        <v>7683</v>
      </c>
      <c r="AG320" s="131">
        <v>47</v>
      </c>
      <c r="AH320" s="129">
        <v>6135</v>
      </c>
      <c r="AI320" s="131">
        <v>137</v>
      </c>
      <c r="AJ320" s="129">
        <v>1023</v>
      </c>
      <c r="AK320" s="131">
        <v>68</v>
      </c>
      <c r="AL320" s="131">
        <v>258</v>
      </c>
      <c r="AM320" s="131">
        <v>15</v>
      </c>
      <c r="AN320" s="126">
        <v>0.95561629571781859</v>
      </c>
      <c r="AO320" s="126">
        <v>4.4383704282181413E-2</v>
      </c>
      <c r="AP320" s="129">
        <v>7683</v>
      </c>
      <c r="AQ320" s="129">
        <v>3975</v>
      </c>
      <c r="AR320" s="129">
        <v>1894</v>
      </c>
      <c r="AS320" s="129">
        <v>1439</v>
      </c>
      <c r="AT320" s="126">
        <v>0.18729662892099441</v>
      </c>
      <c r="AU320" s="131">
        <v>286</v>
      </c>
      <c r="AV320" s="131">
        <v>89</v>
      </c>
      <c r="AW320" s="126">
        <v>0.76389431211766234</v>
      </c>
      <c r="AX320" s="126">
        <v>3.7225042301184431E-2</v>
      </c>
      <c r="AY320" s="130">
        <v>0.251854744240531</v>
      </c>
    </row>
    <row r="321" spans="1:51" x14ac:dyDescent="0.3">
      <c r="A321" s="19" t="s">
        <v>658</v>
      </c>
      <c r="B321" s="16" t="s">
        <v>752</v>
      </c>
      <c r="C321" s="124">
        <v>10392</v>
      </c>
      <c r="D321" s="365">
        <v>5.6556966897613545</v>
      </c>
      <c r="E321" s="129">
        <v>224</v>
      </c>
      <c r="F321" s="129">
        <v>1572</v>
      </c>
      <c r="G321" s="129">
        <v>1268</v>
      </c>
      <c r="H321" s="129">
        <v>1026</v>
      </c>
      <c r="I321" s="129">
        <v>5982</v>
      </c>
      <c r="J321" s="131">
        <v>22</v>
      </c>
      <c r="K321" s="131">
        <v>10</v>
      </c>
      <c r="L321" s="131">
        <v>288</v>
      </c>
      <c r="M321" s="129">
        <v>10392</v>
      </c>
      <c r="N321" s="129">
        <v>9329</v>
      </c>
      <c r="O321" s="131">
        <v>364</v>
      </c>
      <c r="P321" s="131">
        <v>77</v>
      </c>
      <c r="Q321" s="131">
        <v>479</v>
      </c>
      <c r="R321" s="131">
        <v>124</v>
      </c>
      <c r="S321" s="131">
        <v>19</v>
      </c>
      <c r="T321" s="129">
        <v>10392</v>
      </c>
      <c r="U321" s="129">
        <v>1015</v>
      </c>
      <c r="V321" s="131">
        <v>29</v>
      </c>
      <c r="W321" s="131">
        <v>7</v>
      </c>
      <c r="X321" s="129">
        <v>9264</v>
      </c>
      <c r="Y321" s="131">
        <v>47</v>
      </c>
      <c r="Z321" s="131">
        <v>30</v>
      </c>
      <c r="AA321" s="129">
        <v>5561.0681293302541</v>
      </c>
      <c r="AB321" s="126">
        <v>0.89145496535796764</v>
      </c>
      <c r="AC321" s="126">
        <v>4.522709776751347E-3</v>
      </c>
      <c r="AD321" s="366">
        <v>0.10113548883756736</v>
      </c>
      <c r="AE321" s="366">
        <v>0.8988645111624326</v>
      </c>
      <c r="AF321" s="129">
        <v>10392</v>
      </c>
      <c r="AG321" s="131">
        <v>29</v>
      </c>
      <c r="AH321" s="129">
        <v>6189</v>
      </c>
      <c r="AI321" s="131">
        <v>243</v>
      </c>
      <c r="AJ321" s="131">
        <v>756</v>
      </c>
      <c r="AK321" s="131">
        <v>50</v>
      </c>
      <c r="AL321" s="129">
        <v>3013</v>
      </c>
      <c r="AM321" s="131">
        <v>112</v>
      </c>
      <c r="AN321" s="126">
        <v>0.69447652040030794</v>
      </c>
      <c r="AO321" s="126">
        <v>0.30552347959969206</v>
      </c>
      <c r="AP321" s="129">
        <v>10392</v>
      </c>
      <c r="AQ321" s="129">
        <v>1790</v>
      </c>
      <c r="AR321" s="129">
        <v>4367</v>
      </c>
      <c r="AS321" s="131">
        <v>215</v>
      </c>
      <c r="AT321" s="126">
        <v>2.0688991531947653E-2</v>
      </c>
      <c r="AU321" s="129">
        <v>3914</v>
      </c>
      <c r="AV321" s="131">
        <v>106</v>
      </c>
      <c r="AW321" s="126">
        <v>0.59247498075442651</v>
      </c>
      <c r="AX321" s="126">
        <v>0.37663587374903773</v>
      </c>
      <c r="AY321" s="130">
        <v>0.60219399538106233</v>
      </c>
    </row>
    <row r="322" spans="1:51" x14ac:dyDescent="0.3">
      <c r="A322" s="19" t="s">
        <v>658</v>
      </c>
      <c r="B322" s="16" t="s">
        <v>753</v>
      </c>
      <c r="C322" s="124">
        <v>11216</v>
      </c>
      <c r="D322" s="365">
        <v>5.4475748930099854</v>
      </c>
      <c r="E322" s="129">
        <v>596</v>
      </c>
      <c r="F322" s="129">
        <v>2691</v>
      </c>
      <c r="G322" s="131">
        <v>1049</v>
      </c>
      <c r="H322" s="129">
        <v>1254</v>
      </c>
      <c r="I322" s="129">
        <v>5430</v>
      </c>
      <c r="J322" s="131">
        <v>55</v>
      </c>
      <c r="K322" s="131">
        <v>45</v>
      </c>
      <c r="L322" s="131">
        <v>96</v>
      </c>
      <c r="M322" s="129">
        <v>11216</v>
      </c>
      <c r="N322" s="129">
        <v>10288</v>
      </c>
      <c r="O322" s="131">
        <v>411</v>
      </c>
      <c r="P322" s="131">
        <v>55</v>
      </c>
      <c r="Q322" s="131">
        <v>307</v>
      </c>
      <c r="R322" s="131">
        <v>111</v>
      </c>
      <c r="S322" s="131">
        <v>44</v>
      </c>
      <c r="T322" s="129">
        <v>11216</v>
      </c>
      <c r="U322" s="129">
        <v>1451</v>
      </c>
      <c r="V322" s="131">
        <v>79</v>
      </c>
      <c r="W322" s="131">
        <v>10</v>
      </c>
      <c r="X322" s="129">
        <v>9017</v>
      </c>
      <c r="Y322" s="131">
        <v>570</v>
      </c>
      <c r="Z322" s="131">
        <v>89</v>
      </c>
      <c r="AA322" s="129">
        <v>8108.0723965763191</v>
      </c>
      <c r="AB322" s="126">
        <v>0.80394079885877323</v>
      </c>
      <c r="AC322" s="126">
        <v>5.0820256776034238E-2</v>
      </c>
      <c r="AD322" s="366">
        <v>0.13730385164051356</v>
      </c>
      <c r="AE322" s="366">
        <v>0.86269614835948638</v>
      </c>
      <c r="AF322" s="129">
        <v>11216</v>
      </c>
      <c r="AG322" s="131">
        <v>60</v>
      </c>
      <c r="AH322" s="129">
        <v>5919</v>
      </c>
      <c r="AI322" s="131">
        <v>79</v>
      </c>
      <c r="AJ322" s="131">
        <v>811</v>
      </c>
      <c r="AK322" s="131">
        <v>143</v>
      </c>
      <c r="AL322" s="129">
        <v>4158</v>
      </c>
      <c r="AM322" s="131">
        <v>46</v>
      </c>
      <c r="AN322" s="126">
        <v>0.61242867332382311</v>
      </c>
      <c r="AO322" s="126">
        <v>0.38757132667617689</v>
      </c>
      <c r="AP322" s="129">
        <v>11216</v>
      </c>
      <c r="AQ322" s="129">
        <v>2114</v>
      </c>
      <c r="AR322" s="129">
        <v>3762</v>
      </c>
      <c r="AS322" s="131">
        <v>515</v>
      </c>
      <c r="AT322" s="126">
        <v>4.5916547788873038E-2</v>
      </c>
      <c r="AU322" s="129">
        <v>4693</v>
      </c>
      <c r="AV322" s="131">
        <v>132</v>
      </c>
      <c r="AW322" s="126">
        <v>0.52389443651925816</v>
      </c>
      <c r="AX322" s="126">
        <v>0.41842011412268187</v>
      </c>
      <c r="AY322" s="130">
        <v>0.62513373751783163</v>
      </c>
    </row>
    <row r="323" spans="1:51" x14ac:dyDescent="0.3">
      <c r="A323" s="19" t="s">
        <v>658</v>
      </c>
      <c r="B323" s="16" t="s">
        <v>756</v>
      </c>
      <c r="C323" s="124">
        <v>15181</v>
      </c>
      <c r="D323" s="365">
        <v>6.2479415058296555</v>
      </c>
      <c r="E323" s="129">
        <v>2265</v>
      </c>
      <c r="F323" s="129">
        <v>4400</v>
      </c>
      <c r="G323" s="129">
        <v>3892</v>
      </c>
      <c r="H323" s="129">
        <v>1271</v>
      </c>
      <c r="I323" s="129">
        <v>1919</v>
      </c>
      <c r="J323" s="131">
        <v>88</v>
      </c>
      <c r="K323" s="131">
        <v>37</v>
      </c>
      <c r="L323" s="129">
        <v>1309</v>
      </c>
      <c r="M323" s="129">
        <v>15181</v>
      </c>
      <c r="N323" s="129">
        <v>12637</v>
      </c>
      <c r="O323" s="129">
        <v>1405</v>
      </c>
      <c r="P323" s="131">
        <v>111</v>
      </c>
      <c r="Q323" s="131">
        <v>914</v>
      </c>
      <c r="R323" s="131">
        <v>54</v>
      </c>
      <c r="S323" s="131">
        <v>60</v>
      </c>
      <c r="T323" s="129">
        <v>15181</v>
      </c>
      <c r="U323" s="131">
        <v>238</v>
      </c>
      <c r="V323" s="131">
        <v>42</v>
      </c>
      <c r="W323" s="131">
        <v>11</v>
      </c>
      <c r="X323" s="129">
        <v>14088</v>
      </c>
      <c r="Y323" s="131">
        <v>741</v>
      </c>
      <c r="Z323" s="131">
        <v>61</v>
      </c>
      <c r="AA323" s="129">
        <v>1546.7228772808116</v>
      </c>
      <c r="AB323" s="126">
        <v>0.92800210789803039</v>
      </c>
      <c r="AC323" s="126">
        <v>4.8811013767209012E-2</v>
      </c>
      <c r="AD323" s="366">
        <v>1.9168697714248072E-2</v>
      </c>
      <c r="AE323" s="366">
        <v>0.98083130228575188</v>
      </c>
      <c r="AF323" s="129">
        <v>15181</v>
      </c>
      <c r="AG323" s="131">
        <v>21</v>
      </c>
      <c r="AH323" s="129">
        <v>1857</v>
      </c>
      <c r="AI323" s="129">
        <v>1543</v>
      </c>
      <c r="AJ323" s="131">
        <v>975</v>
      </c>
      <c r="AK323" s="131">
        <v>78</v>
      </c>
      <c r="AL323" s="129">
        <v>10506</v>
      </c>
      <c r="AM323" s="131">
        <v>201</v>
      </c>
      <c r="AN323" s="126">
        <v>0.28957249193070284</v>
      </c>
      <c r="AO323" s="126">
        <v>0.71042750806929722</v>
      </c>
      <c r="AP323" s="129">
        <v>15181</v>
      </c>
      <c r="AQ323" s="131">
        <v>253</v>
      </c>
      <c r="AR323" s="129">
        <v>3598</v>
      </c>
      <c r="AS323" s="131">
        <v>213</v>
      </c>
      <c r="AT323" s="126">
        <v>1.4030696265068178E-2</v>
      </c>
      <c r="AU323" s="129">
        <v>11019</v>
      </c>
      <c r="AV323" s="131">
        <v>98</v>
      </c>
      <c r="AW323" s="126">
        <v>0.2536723535998946</v>
      </c>
      <c r="AX323" s="126">
        <v>0.72584151241683681</v>
      </c>
      <c r="AY323" s="130">
        <v>0.84562940517752461</v>
      </c>
    </row>
    <row r="324" spans="1:51" x14ac:dyDescent="0.3">
      <c r="A324" s="19" t="s">
        <v>658</v>
      </c>
      <c r="B324" s="16" t="s">
        <v>757</v>
      </c>
      <c r="C324" s="124">
        <v>9665</v>
      </c>
      <c r="D324" s="365">
        <v>6.2143817899637872</v>
      </c>
      <c r="E324" s="129">
        <v>123</v>
      </c>
      <c r="F324" s="131">
        <v>438</v>
      </c>
      <c r="G324" s="131">
        <v>1939</v>
      </c>
      <c r="H324" s="131">
        <v>1516</v>
      </c>
      <c r="I324" s="129">
        <v>3148</v>
      </c>
      <c r="J324" s="131">
        <v>34</v>
      </c>
      <c r="K324" s="131">
        <v>6</v>
      </c>
      <c r="L324" s="129">
        <v>2461</v>
      </c>
      <c r="M324" s="129">
        <v>9665</v>
      </c>
      <c r="N324" s="129">
        <v>9461</v>
      </c>
      <c r="O324" s="131">
        <v>73</v>
      </c>
      <c r="P324" s="131">
        <v>14</v>
      </c>
      <c r="Q324" s="131">
        <v>99</v>
      </c>
      <c r="R324" s="131">
        <v>4</v>
      </c>
      <c r="S324" s="131">
        <v>14</v>
      </c>
      <c r="T324" s="129">
        <v>9665</v>
      </c>
      <c r="U324" s="131">
        <v>1029</v>
      </c>
      <c r="V324" s="131">
        <v>18</v>
      </c>
      <c r="W324" s="131">
        <v>25</v>
      </c>
      <c r="X324" s="129">
        <v>7272</v>
      </c>
      <c r="Y324" s="131">
        <v>1295</v>
      </c>
      <c r="Z324" s="131">
        <v>26</v>
      </c>
      <c r="AA324" s="129">
        <v>6452.618210036213</v>
      </c>
      <c r="AB324" s="126">
        <v>0.75240558717020178</v>
      </c>
      <c r="AC324" s="126">
        <v>0.13398861872736678</v>
      </c>
      <c r="AD324" s="366">
        <v>0.11091567511639938</v>
      </c>
      <c r="AE324" s="366">
        <v>0.88908432488360067</v>
      </c>
      <c r="AF324" s="129">
        <v>9665</v>
      </c>
      <c r="AG324" s="131">
        <v>27</v>
      </c>
      <c r="AH324" s="129">
        <v>2822</v>
      </c>
      <c r="AI324" s="129">
        <v>3710</v>
      </c>
      <c r="AJ324" s="131">
        <v>1149</v>
      </c>
      <c r="AK324" s="131">
        <v>20</v>
      </c>
      <c r="AL324" s="131">
        <v>1763</v>
      </c>
      <c r="AM324" s="131">
        <v>174</v>
      </c>
      <c r="AN324" s="126">
        <v>0.79751681324366275</v>
      </c>
      <c r="AO324" s="126">
        <v>0.20248318675633725</v>
      </c>
      <c r="AP324" s="129">
        <v>9665</v>
      </c>
      <c r="AQ324" s="129">
        <v>1134</v>
      </c>
      <c r="AR324" s="129">
        <v>5802</v>
      </c>
      <c r="AS324" s="131">
        <v>209</v>
      </c>
      <c r="AT324" s="126">
        <v>2.1624418003103982E-2</v>
      </c>
      <c r="AU324" s="129">
        <v>2404</v>
      </c>
      <c r="AV324" s="131">
        <v>116</v>
      </c>
      <c r="AW324" s="126">
        <v>0.71764097258147952</v>
      </c>
      <c r="AX324" s="126">
        <v>0.24873254009311951</v>
      </c>
      <c r="AY324" s="130">
        <v>0.54578375581996896</v>
      </c>
    </row>
    <row r="325" spans="1:51" x14ac:dyDescent="0.3">
      <c r="A325" s="19" t="s">
        <v>658</v>
      </c>
      <c r="B325" s="16" t="s">
        <v>759</v>
      </c>
      <c r="C325" s="124">
        <v>3318</v>
      </c>
      <c r="D325" s="365">
        <v>5.9469559975889092</v>
      </c>
      <c r="E325" s="129">
        <v>184</v>
      </c>
      <c r="F325" s="131">
        <v>7</v>
      </c>
      <c r="G325" s="131">
        <v>4</v>
      </c>
      <c r="H325" s="131">
        <v>586</v>
      </c>
      <c r="I325" s="129">
        <v>2311</v>
      </c>
      <c r="J325" s="131">
        <v>189</v>
      </c>
      <c r="K325" s="131">
        <v>16</v>
      </c>
      <c r="L325" s="131">
        <v>21</v>
      </c>
      <c r="M325" s="129">
        <v>3318</v>
      </c>
      <c r="N325" s="129">
        <v>3049</v>
      </c>
      <c r="O325" s="131">
        <v>8</v>
      </c>
      <c r="P325" s="131">
        <v>33</v>
      </c>
      <c r="Q325" s="131">
        <v>206</v>
      </c>
      <c r="R325" s="131">
        <v>0</v>
      </c>
      <c r="S325" s="131">
        <v>22</v>
      </c>
      <c r="T325" s="129">
        <v>3318</v>
      </c>
      <c r="U325" s="129">
        <v>2200</v>
      </c>
      <c r="V325" s="131">
        <v>4</v>
      </c>
      <c r="W325" s="131">
        <v>1</v>
      </c>
      <c r="X325" s="131">
        <v>972</v>
      </c>
      <c r="Y325" s="131">
        <v>16</v>
      </c>
      <c r="Z325" s="131">
        <v>125</v>
      </c>
      <c r="AA325" s="129">
        <v>12654.068716094032</v>
      </c>
      <c r="AB325" s="126">
        <v>0.29294755877034356</v>
      </c>
      <c r="AC325" s="126">
        <v>4.8221820373719106E-3</v>
      </c>
      <c r="AD325" s="366">
        <v>0.66455696202531644</v>
      </c>
      <c r="AE325" s="366">
        <v>0.33544303797468356</v>
      </c>
      <c r="AF325" s="129">
        <v>3318</v>
      </c>
      <c r="AG325" s="131">
        <v>8</v>
      </c>
      <c r="AH325" s="129">
        <v>2550</v>
      </c>
      <c r="AI325" s="131">
        <v>2</v>
      </c>
      <c r="AJ325" s="131">
        <v>558</v>
      </c>
      <c r="AK325" s="131">
        <v>2</v>
      </c>
      <c r="AL325" s="131">
        <v>193</v>
      </c>
      <c r="AM325" s="131">
        <v>5</v>
      </c>
      <c r="AN325" s="126">
        <v>0.93972272453285111</v>
      </c>
      <c r="AO325" s="126">
        <v>6.0277275467148894E-2</v>
      </c>
      <c r="AP325" s="129">
        <v>3318</v>
      </c>
      <c r="AQ325" s="129">
        <v>2518</v>
      </c>
      <c r="AR325" s="131">
        <v>14</v>
      </c>
      <c r="AS325" s="131">
        <v>578</v>
      </c>
      <c r="AT325" s="126">
        <v>0.17420132610006028</v>
      </c>
      <c r="AU325" s="131">
        <v>196</v>
      </c>
      <c r="AV325" s="131">
        <v>12</v>
      </c>
      <c r="AW325" s="126">
        <v>0.7631103074141049</v>
      </c>
      <c r="AX325" s="126">
        <v>5.9071729957805907E-2</v>
      </c>
      <c r="AY325" s="130">
        <v>0.19786015672091622</v>
      </c>
    </row>
    <row r="326" spans="1:51" x14ac:dyDescent="0.3">
      <c r="A326" s="19" t="s">
        <v>658</v>
      </c>
      <c r="B326" s="16" t="s">
        <v>762</v>
      </c>
      <c r="C326" s="124">
        <v>34096</v>
      </c>
      <c r="D326" s="365">
        <v>5.0334350070389489</v>
      </c>
      <c r="E326" s="129">
        <v>2594</v>
      </c>
      <c r="F326" s="129">
        <v>8342</v>
      </c>
      <c r="G326" s="129">
        <v>3452</v>
      </c>
      <c r="H326" s="129">
        <v>10840</v>
      </c>
      <c r="I326" s="129">
        <v>6357</v>
      </c>
      <c r="J326" s="131">
        <v>410</v>
      </c>
      <c r="K326" s="131">
        <v>130</v>
      </c>
      <c r="L326" s="129">
        <v>1971</v>
      </c>
      <c r="M326" s="129">
        <v>34096</v>
      </c>
      <c r="N326" s="129">
        <v>28967</v>
      </c>
      <c r="O326" s="129">
        <v>1411</v>
      </c>
      <c r="P326" s="131">
        <v>447</v>
      </c>
      <c r="Q326" s="129">
        <v>2870</v>
      </c>
      <c r="R326" s="131">
        <v>174</v>
      </c>
      <c r="S326" s="131">
        <v>227</v>
      </c>
      <c r="T326" s="129">
        <v>34096</v>
      </c>
      <c r="U326" s="129">
        <v>5358</v>
      </c>
      <c r="V326" s="131">
        <v>22</v>
      </c>
      <c r="W326" s="131">
        <v>57</v>
      </c>
      <c r="X326" s="129">
        <v>18313</v>
      </c>
      <c r="Y326" s="129">
        <v>9941</v>
      </c>
      <c r="Z326" s="131">
        <v>405</v>
      </c>
      <c r="AA326" s="129">
        <v>25596.972078836228</v>
      </c>
      <c r="AB326" s="126">
        <v>0.53710112623181605</v>
      </c>
      <c r="AC326" s="126">
        <v>0.29155912717034255</v>
      </c>
      <c r="AD326" s="366">
        <v>0.15946152041295167</v>
      </c>
      <c r="AE326" s="366">
        <v>0.8405384795870483</v>
      </c>
      <c r="AF326" s="129">
        <v>34096</v>
      </c>
      <c r="AG326" s="131">
        <v>44</v>
      </c>
      <c r="AH326" s="129">
        <v>6874</v>
      </c>
      <c r="AI326" s="129">
        <v>1189</v>
      </c>
      <c r="AJ326" s="129">
        <v>10916</v>
      </c>
      <c r="AK326" s="131">
        <v>225</v>
      </c>
      <c r="AL326" s="129">
        <v>13833</v>
      </c>
      <c r="AM326" s="129">
        <v>1015</v>
      </c>
      <c r="AN326" s="126">
        <v>0.55792468324730171</v>
      </c>
      <c r="AO326" s="126">
        <v>0.44207531675269829</v>
      </c>
      <c r="AP326" s="129">
        <v>34096</v>
      </c>
      <c r="AQ326" s="129">
        <v>5349</v>
      </c>
      <c r="AR326" s="129">
        <v>3773</v>
      </c>
      <c r="AS326" s="129">
        <v>10239</v>
      </c>
      <c r="AT326" s="126">
        <v>0.30029915532613799</v>
      </c>
      <c r="AU326" s="129">
        <v>13904</v>
      </c>
      <c r="AV326" s="131">
        <v>831</v>
      </c>
      <c r="AW326" s="126">
        <v>0.2675387142186767</v>
      </c>
      <c r="AX326" s="126">
        <v>0.4077897700610042</v>
      </c>
      <c r="AY326" s="130">
        <v>0.6413068981698733</v>
      </c>
    </row>
    <row r="327" spans="1:51" x14ac:dyDescent="0.3">
      <c r="A327" s="19" t="s">
        <v>658</v>
      </c>
      <c r="B327" s="16" t="s">
        <v>763</v>
      </c>
      <c r="C327" s="124">
        <v>8025</v>
      </c>
      <c r="D327" s="365">
        <v>5.5486604361370713</v>
      </c>
      <c r="E327" s="129">
        <v>219</v>
      </c>
      <c r="F327" s="131">
        <v>375</v>
      </c>
      <c r="G327" s="131">
        <v>99</v>
      </c>
      <c r="H327" s="129">
        <v>3610</v>
      </c>
      <c r="I327" s="129">
        <v>3049</v>
      </c>
      <c r="J327" s="131">
        <v>430</v>
      </c>
      <c r="K327" s="131">
        <v>192</v>
      </c>
      <c r="L327" s="131">
        <v>51</v>
      </c>
      <c r="M327" s="129">
        <v>8025</v>
      </c>
      <c r="N327" s="129">
        <v>7695</v>
      </c>
      <c r="O327" s="131">
        <v>47</v>
      </c>
      <c r="P327" s="131">
        <v>34</v>
      </c>
      <c r="Q327" s="131">
        <v>234</v>
      </c>
      <c r="R327" s="131">
        <v>6</v>
      </c>
      <c r="S327" s="131">
        <v>9</v>
      </c>
      <c r="T327" s="129">
        <v>8025</v>
      </c>
      <c r="U327" s="129">
        <v>3661</v>
      </c>
      <c r="V327" s="131">
        <v>61</v>
      </c>
      <c r="W327" s="131">
        <v>28</v>
      </c>
      <c r="X327" s="129">
        <v>1677</v>
      </c>
      <c r="Y327" s="129">
        <v>1912</v>
      </c>
      <c r="Z327" s="131">
        <v>686</v>
      </c>
      <c r="AA327" s="129">
        <v>19782.951775700934</v>
      </c>
      <c r="AB327" s="126">
        <v>0.20897196261682244</v>
      </c>
      <c r="AC327" s="126">
        <v>0.23825545171339563</v>
      </c>
      <c r="AD327" s="366">
        <v>0.46728971962616822</v>
      </c>
      <c r="AE327" s="366">
        <v>0.53271028037383172</v>
      </c>
      <c r="AF327" s="129">
        <v>8025</v>
      </c>
      <c r="AG327" s="131">
        <v>30</v>
      </c>
      <c r="AH327" s="129">
        <v>3626</v>
      </c>
      <c r="AI327" s="131">
        <v>115</v>
      </c>
      <c r="AJ327" s="129">
        <v>3554</v>
      </c>
      <c r="AK327" s="131">
        <v>15</v>
      </c>
      <c r="AL327" s="131">
        <v>682</v>
      </c>
      <c r="AM327" s="131">
        <v>3</v>
      </c>
      <c r="AN327" s="126">
        <v>0.91277258566978192</v>
      </c>
      <c r="AO327" s="126">
        <v>8.7227414330218078E-2</v>
      </c>
      <c r="AP327" s="129">
        <v>8025</v>
      </c>
      <c r="AQ327" s="129">
        <v>3374</v>
      </c>
      <c r="AR327" s="131">
        <v>792</v>
      </c>
      <c r="AS327" s="129">
        <v>3072</v>
      </c>
      <c r="AT327" s="126">
        <v>0.38280373831775699</v>
      </c>
      <c r="AU327" s="131">
        <v>674</v>
      </c>
      <c r="AV327" s="131">
        <v>113</v>
      </c>
      <c r="AW327" s="126">
        <v>0.51912772585669786</v>
      </c>
      <c r="AX327" s="126">
        <v>8.3987538940809972E-2</v>
      </c>
      <c r="AY327" s="130">
        <v>0.3099688473520249</v>
      </c>
    </row>
    <row r="328" spans="1:51" x14ac:dyDescent="0.3">
      <c r="A328" s="19" t="s">
        <v>658</v>
      </c>
      <c r="B328" s="16" t="s">
        <v>765</v>
      </c>
      <c r="C328" s="124">
        <v>19404</v>
      </c>
      <c r="D328" s="365">
        <v>5.5475675118532264</v>
      </c>
      <c r="E328" s="129">
        <v>446</v>
      </c>
      <c r="F328" s="129">
        <v>3239</v>
      </c>
      <c r="G328" s="131">
        <v>1789</v>
      </c>
      <c r="H328" s="129">
        <v>9303</v>
      </c>
      <c r="I328" s="129">
        <v>4028</v>
      </c>
      <c r="J328" s="131">
        <v>157</v>
      </c>
      <c r="K328" s="131">
        <v>10</v>
      </c>
      <c r="L328" s="131">
        <v>432</v>
      </c>
      <c r="M328" s="129">
        <v>19404</v>
      </c>
      <c r="N328" s="129">
        <v>18706</v>
      </c>
      <c r="O328" s="131">
        <v>464</v>
      </c>
      <c r="P328" s="131">
        <v>22</v>
      </c>
      <c r="Q328" s="131">
        <v>178</v>
      </c>
      <c r="R328" s="131">
        <v>16</v>
      </c>
      <c r="S328" s="131">
        <v>18</v>
      </c>
      <c r="T328" s="129">
        <v>19404</v>
      </c>
      <c r="U328" s="129">
        <v>3573</v>
      </c>
      <c r="V328" s="131">
        <v>47</v>
      </c>
      <c r="W328" s="131">
        <v>60</v>
      </c>
      <c r="X328" s="129">
        <v>5220</v>
      </c>
      <c r="Y328" s="129">
        <v>10268</v>
      </c>
      <c r="Z328" s="131">
        <v>236</v>
      </c>
      <c r="AA328" s="129">
        <v>19214.133168418881</v>
      </c>
      <c r="AB328" s="126">
        <v>0.26901669758812619</v>
      </c>
      <c r="AC328" s="126">
        <v>0.52916924345495775</v>
      </c>
      <c r="AD328" s="366">
        <v>0.1896516182230468</v>
      </c>
      <c r="AE328" s="366">
        <v>0.81034838177695323</v>
      </c>
      <c r="AF328" s="129">
        <v>19404</v>
      </c>
      <c r="AG328" s="131">
        <v>90</v>
      </c>
      <c r="AH328" s="129">
        <v>4307</v>
      </c>
      <c r="AI328" s="131">
        <v>677</v>
      </c>
      <c r="AJ328" s="129">
        <v>9114</v>
      </c>
      <c r="AK328" s="131">
        <v>81</v>
      </c>
      <c r="AL328" s="129">
        <v>5116</v>
      </c>
      <c r="AM328" s="131">
        <v>19</v>
      </c>
      <c r="AN328" s="126">
        <v>0.73118944547515974</v>
      </c>
      <c r="AO328" s="126">
        <v>0.26881055452484026</v>
      </c>
      <c r="AP328" s="129">
        <v>19404</v>
      </c>
      <c r="AQ328" s="129">
        <v>3513</v>
      </c>
      <c r="AR328" s="129">
        <v>2815</v>
      </c>
      <c r="AS328" s="129">
        <v>7654</v>
      </c>
      <c r="AT328" s="126">
        <v>0.39445475159760873</v>
      </c>
      <c r="AU328" s="129">
        <v>5143</v>
      </c>
      <c r="AV328" s="131">
        <v>279</v>
      </c>
      <c r="AW328" s="126">
        <v>0.32611832611832614</v>
      </c>
      <c r="AX328" s="126">
        <v>0.26504844361987218</v>
      </c>
      <c r="AY328" s="130">
        <v>0.53957946815089675</v>
      </c>
    </row>
    <row r="329" spans="1:51" x14ac:dyDescent="0.3">
      <c r="A329" s="19" t="s">
        <v>658</v>
      </c>
      <c r="B329" s="16" t="s">
        <v>767</v>
      </c>
      <c r="C329" s="124">
        <v>5208</v>
      </c>
      <c r="D329" s="365">
        <v>8.2695852534562206</v>
      </c>
      <c r="E329" s="129">
        <v>122</v>
      </c>
      <c r="F329" s="131">
        <v>745</v>
      </c>
      <c r="G329" s="131">
        <v>275</v>
      </c>
      <c r="H329" s="129">
        <v>3692</v>
      </c>
      <c r="I329" s="131">
        <v>348</v>
      </c>
      <c r="J329" s="131">
        <v>5</v>
      </c>
      <c r="K329" s="131">
        <v>1</v>
      </c>
      <c r="L329" s="131">
        <v>20</v>
      </c>
      <c r="M329" s="129">
        <v>5208</v>
      </c>
      <c r="N329" s="129">
        <v>4951</v>
      </c>
      <c r="O329" s="131">
        <v>175</v>
      </c>
      <c r="P329" s="131">
        <v>54</v>
      </c>
      <c r="Q329" s="131">
        <v>10</v>
      </c>
      <c r="R329" s="131">
        <v>12</v>
      </c>
      <c r="S329" s="131">
        <v>6</v>
      </c>
      <c r="T329" s="129">
        <v>5208</v>
      </c>
      <c r="U329" s="131">
        <v>379</v>
      </c>
      <c r="V329" s="131">
        <v>5</v>
      </c>
      <c r="W329" s="131">
        <v>8</v>
      </c>
      <c r="X329" s="129">
        <v>1023</v>
      </c>
      <c r="Y329" s="129">
        <v>3692</v>
      </c>
      <c r="Z329" s="131">
        <v>101</v>
      </c>
      <c r="AA329" s="129">
        <v>2041.7327188940089</v>
      </c>
      <c r="AB329" s="126">
        <v>0.19642857142857142</v>
      </c>
      <c r="AC329" s="126">
        <v>0.7089093701996928</v>
      </c>
      <c r="AD329" s="366">
        <v>7.5268817204301078E-2</v>
      </c>
      <c r="AE329" s="366">
        <v>0.92473118279569888</v>
      </c>
      <c r="AF329" s="129">
        <v>5208</v>
      </c>
      <c r="AG329" s="131">
        <v>19</v>
      </c>
      <c r="AH329" s="131">
        <v>334</v>
      </c>
      <c r="AI329" s="131">
        <v>17</v>
      </c>
      <c r="AJ329" s="129">
        <v>3614</v>
      </c>
      <c r="AK329" s="131">
        <v>14</v>
      </c>
      <c r="AL329" s="129">
        <v>1201</v>
      </c>
      <c r="AM329" s="131">
        <v>9</v>
      </c>
      <c r="AN329" s="126">
        <v>0.76497695852534564</v>
      </c>
      <c r="AO329" s="126">
        <v>0.23502304147465436</v>
      </c>
      <c r="AP329" s="129">
        <v>5208</v>
      </c>
      <c r="AQ329" s="131">
        <v>249</v>
      </c>
      <c r="AR329" s="131">
        <v>263</v>
      </c>
      <c r="AS329" s="129">
        <v>3315</v>
      </c>
      <c r="AT329" s="126">
        <v>0.63652073732718895</v>
      </c>
      <c r="AU329" s="129">
        <v>1267</v>
      </c>
      <c r="AV329" s="131">
        <v>114</v>
      </c>
      <c r="AW329" s="126">
        <v>9.8310291858678955E-2</v>
      </c>
      <c r="AX329" s="126">
        <v>0.24327956989247312</v>
      </c>
      <c r="AY329" s="130">
        <v>0.57987711213517668</v>
      </c>
    </row>
    <row r="330" spans="1:51" x14ac:dyDescent="0.3">
      <c r="A330" s="19" t="s">
        <v>658</v>
      </c>
      <c r="B330" s="16" t="s">
        <v>771</v>
      </c>
      <c r="C330" s="124">
        <v>19111</v>
      </c>
      <c r="D330" s="365">
        <v>5.475851603788394</v>
      </c>
      <c r="E330" s="129">
        <v>1184</v>
      </c>
      <c r="F330" s="129">
        <v>3044</v>
      </c>
      <c r="G330" s="129">
        <v>1190</v>
      </c>
      <c r="H330" s="129">
        <v>2440</v>
      </c>
      <c r="I330" s="129">
        <v>10174</v>
      </c>
      <c r="J330" s="131">
        <v>833</v>
      </c>
      <c r="K330" s="131">
        <v>72</v>
      </c>
      <c r="L330" s="131">
        <v>174</v>
      </c>
      <c r="M330" s="129">
        <v>19111</v>
      </c>
      <c r="N330" s="129">
        <v>16836</v>
      </c>
      <c r="O330" s="131">
        <v>501</v>
      </c>
      <c r="P330" s="131">
        <v>417</v>
      </c>
      <c r="Q330" s="131">
        <v>1013</v>
      </c>
      <c r="R330" s="131">
        <v>243</v>
      </c>
      <c r="S330" s="131">
        <v>101</v>
      </c>
      <c r="T330" s="129">
        <v>19111</v>
      </c>
      <c r="U330" s="129">
        <v>8612</v>
      </c>
      <c r="V330" s="131">
        <v>48</v>
      </c>
      <c r="W330" s="131">
        <v>25</v>
      </c>
      <c r="X330" s="129">
        <v>8939</v>
      </c>
      <c r="Y330" s="129">
        <v>1453</v>
      </c>
      <c r="Z330" s="131">
        <v>34</v>
      </c>
      <c r="AA330" s="129">
        <v>44096.623933860086</v>
      </c>
      <c r="AB330" s="126">
        <v>0.46774109151797394</v>
      </c>
      <c r="AC330" s="126">
        <v>7.6029511799487207E-2</v>
      </c>
      <c r="AD330" s="366">
        <v>0.45445031657160795</v>
      </c>
      <c r="AE330" s="366">
        <v>0.54554968342839205</v>
      </c>
      <c r="AF330" s="129">
        <v>19111</v>
      </c>
      <c r="AG330" s="131">
        <v>88</v>
      </c>
      <c r="AH330" s="129">
        <v>11893</v>
      </c>
      <c r="AI330" s="131">
        <v>128</v>
      </c>
      <c r="AJ330" s="129">
        <v>2009</v>
      </c>
      <c r="AK330" s="131">
        <v>53</v>
      </c>
      <c r="AL330" s="129">
        <v>4883</v>
      </c>
      <c r="AM330" s="131">
        <v>57</v>
      </c>
      <c r="AN330" s="126">
        <v>0.73873685312123905</v>
      </c>
      <c r="AO330" s="126">
        <v>0.26126314687876095</v>
      </c>
      <c r="AP330" s="129">
        <v>19111</v>
      </c>
      <c r="AQ330" s="129">
        <v>6099</v>
      </c>
      <c r="AR330" s="129">
        <v>4890</v>
      </c>
      <c r="AS330" s="129">
        <v>1631</v>
      </c>
      <c r="AT330" s="126">
        <v>8.5343519439066512E-2</v>
      </c>
      <c r="AU330" s="129">
        <v>6365</v>
      </c>
      <c r="AV330" s="131">
        <v>126</v>
      </c>
      <c r="AW330" s="126">
        <v>0.57500915702998279</v>
      </c>
      <c r="AX330" s="126">
        <v>0.33305426194338339</v>
      </c>
      <c r="AY330" s="130">
        <v>0.4034064151535765</v>
      </c>
    </row>
    <row r="331" spans="1:51" x14ac:dyDescent="0.3">
      <c r="A331" s="19" t="s">
        <v>658</v>
      </c>
      <c r="B331" s="16" t="s">
        <v>772</v>
      </c>
      <c r="C331" s="124">
        <v>13299</v>
      </c>
      <c r="D331" s="365">
        <v>5.1758026919317244</v>
      </c>
      <c r="E331" s="129">
        <v>219</v>
      </c>
      <c r="F331" s="131">
        <v>489</v>
      </c>
      <c r="G331" s="131">
        <v>801</v>
      </c>
      <c r="H331" s="129">
        <v>3620</v>
      </c>
      <c r="I331" s="129">
        <v>7727</v>
      </c>
      <c r="J331" s="131">
        <v>303</v>
      </c>
      <c r="K331" s="131">
        <v>40</v>
      </c>
      <c r="L331" s="131">
        <v>100</v>
      </c>
      <c r="M331" s="129">
        <v>13299</v>
      </c>
      <c r="N331" s="129">
        <v>12695</v>
      </c>
      <c r="O331" s="131">
        <v>85</v>
      </c>
      <c r="P331" s="131">
        <v>90</v>
      </c>
      <c r="Q331" s="131">
        <v>350</v>
      </c>
      <c r="R331" s="131">
        <v>12</v>
      </c>
      <c r="S331" s="131">
        <v>67</v>
      </c>
      <c r="T331" s="129">
        <v>13299</v>
      </c>
      <c r="U331" s="129">
        <v>7080</v>
      </c>
      <c r="V331" s="131">
        <v>32</v>
      </c>
      <c r="W331" s="131">
        <v>4</v>
      </c>
      <c r="X331" s="129">
        <v>4928</v>
      </c>
      <c r="Y331" s="129">
        <v>1184</v>
      </c>
      <c r="Z331" s="131">
        <v>71</v>
      </c>
      <c r="AA331" s="129">
        <v>35234.320775998196</v>
      </c>
      <c r="AB331" s="126">
        <v>0.37055417700578991</v>
      </c>
      <c r="AC331" s="126">
        <v>8.90292503195729E-2</v>
      </c>
      <c r="AD331" s="366">
        <v>0.53507782540040605</v>
      </c>
      <c r="AE331" s="366">
        <v>0.46492217459959395</v>
      </c>
      <c r="AF331" s="129">
        <v>13299</v>
      </c>
      <c r="AG331" s="131">
        <v>38</v>
      </c>
      <c r="AH331" s="129">
        <v>8235</v>
      </c>
      <c r="AI331" s="131">
        <v>19</v>
      </c>
      <c r="AJ331" s="129">
        <v>3805</v>
      </c>
      <c r="AK331" s="131">
        <v>30</v>
      </c>
      <c r="AL331" s="131">
        <v>1116</v>
      </c>
      <c r="AM331" s="131">
        <v>56</v>
      </c>
      <c r="AN331" s="126">
        <v>0.90961726445597413</v>
      </c>
      <c r="AO331" s="126">
        <v>9.0382735544025872E-2</v>
      </c>
      <c r="AP331" s="129">
        <v>13299</v>
      </c>
      <c r="AQ331" s="129">
        <v>8027</v>
      </c>
      <c r="AR331" s="131">
        <v>140</v>
      </c>
      <c r="AS331" s="129">
        <v>3826</v>
      </c>
      <c r="AT331" s="126">
        <v>0.28769080381983608</v>
      </c>
      <c r="AU331" s="129">
        <v>1202</v>
      </c>
      <c r="AV331" s="131">
        <v>104</v>
      </c>
      <c r="AW331" s="126">
        <v>0.61410632378374319</v>
      </c>
      <c r="AX331" s="126">
        <v>9.0382735544025872E-2</v>
      </c>
      <c r="AY331" s="130">
        <v>0.27765245507180991</v>
      </c>
    </row>
    <row r="332" spans="1:51" x14ac:dyDescent="0.3">
      <c r="A332" s="19" t="s">
        <v>658</v>
      </c>
      <c r="B332" s="16" t="s">
        <v>774</v>
      </c>
      <c r="C332" s="124">
        <v>12521</v>
      </c>
      <c r="D332" s="365">
        <v>5.5977158373931797</v>
      </c>
      <c r="E332" s="129">
        <v>521</v>
      </c>
      <c r="F332" s="131">
        <v>824</v>
      </c>
      <c r="G332" s="131">
        <v>660</v>
      </c>
      <c r="H332" s="129">
        <v>3220</v>
      </c>
      <c r="I332" s="129">
        <v>6808</v>
      </c>
      <c r="J332" s="131">
        <v>435</v>
      </c>
      <c r="K332" s="131">
        <v>20</v>
      </c>
      <c r="L332" s="131">
        <v>33</v>
      </c>
      <c r="M332" s="129">
        <v>12521</v>
      </c>
      <c r="N332" s="129">
        <v>10730</v>
      </c>
      <c r="O332" s="131">
        <v>413</v>
      </c>
      <c r="P332" s="131">
        <v>329</v>
      </c>
      <c r="Q332" s="131">
        <v>612</v>
      </c>
      <c r="R332" s="131">
        <v>403</v>
      </c>
      <c r="S332" s="131">
        <v>34</v>
      </c>
      <c r="T332" s="129">
        <v>12521</v>
      </c>
      <c r="U332" s="129">
        <v>6086</v>
      </c>
      <c r="V332" s="131">
        <v>96</v>
      </c>
      <c r="W332" s="131">
        <v>16</v>
      </c>
      <c r="X332" s="129">
        <v>5699</v>
      </c>
      <c r="Y332" s="131">
        <v>609</v>
      </c>
      <c r="Z332" s="131">
        <v>15</v>
      </c>
      <c r="AA332" s="129">
        <v>30646.841626068206</v>
      </c>
      <c r="AB332" s="126">
        <v>0.45515533903042887</v>
      </c>
      <c r="AC332" s="126">
        <v>4.863828767670314E-2</v>
      </c>
      <c r="AD332" s="366">
        <v>0.4950083859116684</v>
      </c>
      <c r="AE332" s="366">
        <v>0.5049916140883316</v>
      </c>
      <c r="AF332" s="129">
        <v>12521</v>
      </c>
      <c r="AG332" s="131">
        <v>31</v>
      </c>
      <c r="AH332" s="129">
        <v>7386</v>
      </c>
      <c r="AI332" s="131">
        <v>58</v>
      </c>
      <c r="AJ332" s="129">
        <v>3175</v>
      </c>
      <c r="AK332" s="131">
        <v>71</v>
      </c>
      <c r="AL332" s="131">
        <v>1795</v>
      </c>
      <c r="AM332" s="131">
        <v>5</v>
      </c>
      <c r="AN332" s="126">
        <v>0.85057104065170519</v>
      </c>
      <c r="AO332" s="126">
        <v>0.14942895934829481</v>
      </c>
      <c r="AP332" s="129">
        <v>12521</v>
      </c>
      <c r="AQ332" s="129">
        <v>3035</v>
      </c>
      <c r="AR332" s="131">
        <v>4930</v>
      </c>
      <c r="AS332" s="129">
        <v>2262</v>
      </c>
      <c r="AT332" s="126">
        <v>0.18065649708489737</v>
      </c>
      <c r="AU332" s="131">
        <v>2233</v>
      </c>
      <c r="AV332" s="131">
        <v>61</v>
      </c>
      <c r="AW332" s="126">
        <v>0.63613129941697943</v>
      </c>
      <c r="AX332" s="126">
        <v>0.1783403881479115</v>
      </c>
      <c r="AY332" s="130">
        <v>0.3272102867183132</v>
      </c>
    </row>
    <row r="333" spans="1:51" x14ac:dyDescent="0.3">
      <c r="A333" s="19" t="s">
        <v>658</v>
      </c>
      <c r="B333" s="16" t="s">
        <v>778</v>
      </c>
      <c r="C333" s="124">
        <v>37673</v>
      </c>
      <c r="D333" s="365">
        <v>4.706633397924243</v>
      </c>
      <c r="E333" s="129">
        <v>8361</v>
      </c>
      <c r="F333" s="129">
        <v>12509</v>
      </c>
      <c r="G333" s="129">
        <v>4780</v>
      </c>
      <c r="H333" s="129">
        <v>5224</v>
      </c>
      <c r="I333" s="129">
        <v>6110</v>
      </c>
      <c r="J333" s="131">
        <v>299</v>
      </c>
      <c r="K333" s="131">
        <v>132</v>
      </c>
      <c r="L333" s="131">
        <v>258</v>
      </c>
      <c r="M333" s="129">
        <v>37673</v>
      </c>
      <c r="N333" s="129">
        <v>25780</v>
      </c>
      <c r="O333" s="129">
        <v>8257</v>
      </c>
      <c r="P333" s="131">
        <v>980</v>
      </c>
      <c r="Q333" s="129">
        <v>1469</v>
      </c>
      <c r="R333" s="131">
        <v>898</v>
      </c>
      <c r="S333" s="131">
        <v>289</v>
      </c>
      <c r="T333" s="129">
        <v>37673</v>
      </c>
      <c r="U333" s="129">
        <v>5076</v>
      </c>
      <c r="V333" s="131">
        <v>55</v>
      </c>
      <c r="W333" s="131">
        <v>49</v>
      </c>
      <c r="X333" s="129">
        <v>17684</v>
      </c>
      <c r="Y333" s="129">
        <v>14586</v>
      </c>
      <c r="Z333" s="131">
        <v>223</v>
      </c>
      <c r="AA333" s="129">
        <v>22812.26828232421</v>
      </c>
      <c r="AB333" s="126">
        <v>0.46940779868871607</v>
      </c>
      <c r="AC333" s="126">
        <v>0.38717383802723437</v>
      </c>
      <c r="AD333" s="366">
        <v>0.13749900459214823</v>
      </c>
      <c r="AE333" s="366">
        <v>0.86250099540785174</v>
      </c>
      <c r="AF333" s="129">
        <v>37673</v>
      </c>
      <c r="AG333" s="131">
        <v>102</v>
      </c>
      <c r="AH333" s="129">
        <v>6964</v>
      </c>
      <c r="AI333" s="131">
        <v>26</v>
      </c>
      <c r="AJ333" s="129">
        <v>6285</v>
      </c>
      <c r="AK333" s="131">
        <v>422</v>
      </c>
      <c r="AL333" s="129">
        <v>23710</v>
      </c>
      <c r="AM333" s="131">
        <v>164</v>
      </c>
      <c r="AN333" s="126">
        <v>0.35508188888593956</v>
      </c>
      <c r="AO333" s="126">
        <v>0.6449181111140605</v>
      </c>
      <c r="AP333" s="129">
        <v>37673</v>
      </c>
      <c r="AQ333" s="129">
        <v>5149</v>
      </c>
      <c r="AR333" s="129">
        <v>1312</v>
      </c>
      <c r="AS333" s="129">
        <v>5350</v>
      </c>
      <c r="AT333" s="126">
        <v>0.14201152018687124</v>
      </c>
      <c r="AU333" s="129">
        <v>25423</v>
      </c>
      <c r="AV333" s="131">
        <v>439</v>
      </c>
      <c r="AW333" s="126">
        <v>0.17150213680885515</v>
      </c>
      <c r="AX333" s="126">
        <v>0.67483343508613591</v>
      </c>
      <c r="AY333" s="130">
        <v>0.75370955326095612</v>
      </c>
    </row>
    <row r="334" spans="1:51" x14ac:dyDescent="0.3">
      <c r="A334" s="19" t="s">
        <v>658</v>
      </c>
      <c r="B334" s="16" t="s">
        <v>781</v>
      </c>
      <c r="C334" s="124">
        <v>6165</v>
      </c>
      <c r="D334" s="365">
        <v>4.956366585563666</v>
      </c>
      <c r="E334" s="129">
        <v>599</v>
      </c>
      <c r="F334" s="131">
        <v>915</v>
      </c>
      <c r="G334" s="131">
        <v>525</v>
      </c>
      <c r="H334" s="129">
        <v>2029</v>
      </c>
      <c r="I334" s="129">
        <v>1963</v>
      </c>
      <c r="J334" s="131">
        <v>84</v>
      </c>
      <c r="K334" s="131">
        <v>12</v>
      </c>
      <c r="L334" s="131">
        <v>38</v>
      </c>
      <c r="M334" s="129">
        <v>6165</v>
      </c>
      <c r="N334" s="129">
        <v>5364</v>
      </c>
      <c r="O334" s="131">
        <v>122</v>
      </c>
      <c r="P334" s="131">
        <v>38</v>
      </c>
      <c r="Q334" s="131">
        <v>604</v>
      </c>
      <c r="R334" s="131">
        <v>17</v>
      </c>
      <c r="S334" s="131">
        <v>20</v>
      </c>
      <c r="T334" s="129">
        <v>6165</v>
      </c>
      <c r="U334" s="129">
        <v>1768</v>
      </c>
      <c r="V334" s="131">
        <v>16</v>
      </c>
      <c r="W334" s="131">
        <v>4</v>
      </c>
      <c r="X334" s="129">
        <v>3293</v>
      </c>
      <c r="Y334" s="129">
        <v>1064</v>
      </c>
      <c r="Z334" s="131">
        <v>20</v>
      </c>
      <c r="AA334" s="129">
        <v>8170.517437145174</v>
      </c>
      <c r="AB334" s="126">
        <v>0.53414436334144366</v>
      </c>
      <c r="AC334" s="126">
        <v>0.17258718572587187</v>
      </c>
      <c r="AD334" s="366">
        <v>0.29002433090024332</v>
      </c>
      <c r="AE334" s="366">
        <v>0.70997566909975673</v>
      </c>
      <c r="AF334" s="129">
        <v>6165</v>
      </c>
      <c r="AG334" s="131">
        <v>14</v>
      </c>
      <c r="AH334" s="129">
        <v>2257</v>
      </c>
      <c r="AI334" s="131">
        <v>21</v>
      </c>
      <c r="AJ334" s="129">
        <v>1908</v>
      </c>
      <c r="AK334" s="131">
        <v>16</v>
      </c>
      <c r="AL334" s="129">
        <v>1930</v>
      </c>
      <c r="AM334" s="131">
        <v>19</v>
      </c>
      <c r="AN334" s="126">
        <v>0.68126520681265201</v>
      </c>
      <c r="AO334" s="126">
        <v>0.31873479318734799</v>
      </c>
      <c r="AP334" s="129">
        <v>6165</v>
      </c>
      <c r="AQ334" s="129">
        <v>1865</v>
      </c>
      <c r="AR334" s="131">
        <v>220</v>
      </c>
      <c r="AS334" s="129">
        <v>1984</v>
      </c>
      <c r="AT334" s="126">
        <v>0.32181670721816708</v>
      </c>
      <c r="AU334" s="129">
        <v>2061</v>
      </c>
      <c r="AV334" s="131">
        <v>35</v>
      </c>
      <c r="AW334" s="126">
        <v>0.33819951338199511</v>
      </c>
      <c r="AX334" s="126">
        <v>0.33430656934306568</v>
      </c>
      <c r="AY334" s="130">
        <v>0.51435523114355242</v>
      </c>
    </row>
    <row r="335" spans="1:51" ht="15" thickBot="1" x14ac:dyDescent="0.35">
      <c r="A335" s="20" t="s">
        <v>658</v>
      </c>
      <c r="B335" s="22" t="s">
        <v>782</v>
      </c>
      <c r="C335" s="134">
        <v>17196</v>
      </c>
      <c r="D335" s="367">
        <v>4.645847871598046</v>
      </c>
      <c r="E335" s="139">
        <v>612</v>
      </c>
      <c r="F335" s="139">
        <v>1742</v>
      </c>
      <c r="G335" s="139">
        <v>2114</v>
      </c>
      <c r="H335" s="139">
        <v>9838</v>
      </c>
      <c r="I335" s="140">
        <v>2611</v>
      </c>
      <c r="J335" s="140">
        <v>115</v>
      </c>
      <c r="K335" s="140">
        <v>47</v>
      </c>
      <c r="L335" s="140">
        <v>117</v>
      </c>
      <c r="M335" s="139">
        <v>17196</v>
      </c>
      <c r="N335" s="139">
        <v>16369</v>
      </c>
      <c r="O335" s="140">
        <v>248</v>
      </c>
      <c r="P335" s="140">
        <v>41</v>
      </c>
      <c r="Q335" s="140">
        <v>398</v>
      </c>
      <c r="R335" s="140">
        <v>125</v>
      </c>
      <c r="S335" s="140">
        <v>15</v>
      </c>
      <c r="T335" s="139">
        <v>17196</v>
      </c>
      <c r="U335" s="140">
        <v>1324</v>
      </c>
      <c r="V335" s="140">
        <v>35</v>
      </c>
      <c r="W335" s="140">
        <v>22</v>
      </c>
      <c r="X335" s="139">
        <v>2545</v>
      </c>
      <c r="Y335" s="139">
        <v>13176</v>
      </c>
      <c r="Z335" s="140">
        <v>94</v>
      </c>
      <c r="AA335" s="139">
        <v>5959.8899162595953</v>
      </c>
      <c r="AB335" s="136">
        <v>0.14799953477552918</v>
      </c>
      <c r="AC335" s="136">
        <v>0.76622470341939986</v>
      </c>
      <c r="AD335" s="368">
        <v>8.0309374273086764E-2</v>
      </c>
      <c r="AE335" s="368">
        <v>0.91969062572691329</v>
      </c>
      <c r="AF335" s="139">
        <v>17196</v>
      </c>
      <c r="AG335" s="140">
        <v>25</v>
      </c>
      <c r="AH335" s="140">
        <v>3254</v>
      </c>
      <c r="AI335" s="140">
        <v>103</v>
      </c>
      <c r="AJ335" s="139">
        <v>10129</v>
      </c>
      <c r="AK335" s="140">
        <v>169</v>
      </c>
      <c r="AL335" s="139">
        <v>3497</v>
      </c>
      <c r="AM335" s="140">
        <v>19</v>
      </c>
      <c r="AN335" s="136">
        <v>0.78570597813444987</v>
      </c>
      <c r="AO335" s="136">
        <v>0.21429402186555013</v>
      </c>
      <c r="AP335" s="139">
        <v>17196</v>
      </c>
      <c r="AQ335" s="140">
        <v>1364</v>
      </c>
      <c r="AR335" s="140">
        <v>2391</v>
      </c>
      <c r="AS335" s="139">
        <v>8552</v>
      </c>
      <c r="AT335" s="136">
        <v>0.4973249592928588</v>
      </c>
      <c r="AU335" s="139">
        <v>4764</v>
      </c>
      <c r="AV335" s="140">
        <v>125</v>
      </c>
      <c r="AW335" s="136">
        <v>0.21836473598511283</v>
      </c>
      <c r="AX335" s="136">
        <v>0.27704117236566644</v>
      </c>
      <c r="AY335" s="141">
        <v>0.56699232379623177</v>
      </c>
    </row>
    <row r="337" spans="20:28" x14ac:dyDescent="0.3">
      <c r="T337" s="369"/>
      <c r="X337" s="369"/>
      <c r="Y337" s="369"/>
      <c r="AB337" s="359"/>
    </row>
    <row r="339" spans="20:28" x14ac:dyDescent="0.3">
      <c r="X339" s="37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U335"/>
  <sheetViews>
    <sheetView topLeftCell="AO319" workbookViewId="0">
      <selection activeCell="C1" sqref="C1:AU1048576"/>
    </sheetView>
  </sheetViews>
  <sheetFormatPr defaultRowHeight="14.4" x14ac:dyDescent="0.3"/>
  <cols>
    <col min="1" max="1" width="6.6640625" style="2" customWidth="1"/>
    <col min="2" max="2" width="10.6640625" style="2" customWidth="1"/>
    <col min="3" max="32" width="8.88671875" style="111" customWidth="1"/>
    <col min="33" max="33" width="9" style="111" bestFit="1" customWidth="1"/>
    <col min="34" max="46" width="8.88671875" style="111" customWidth="1"/>
    <col min="47" max="47" width="9" style="111" bestFit="1" customWidth="1"/>
  </cols>
  <sheetData>
    <row r="1" spans="1:47" ht="15" thickBot="1" x14ac:dyDescent="0.35"/>
    <row r="2" spans="1:47" ht="72" thickBot="1" x14ac:dyDescent="0.35">
      <c r="A2" s="4" t="s">
        <v>2</v>
      </c>
      <c r="B2" s="5" t="s">
        <v>6</v>
      </c>
      <c r="C2" s="112" t="s">
        <v>1452</v>
      </c>
      <c r="D2" s="113" t="s">
        <v>1036</v>
      </c>
      <c r="E2" s="113" t="s">
        <v>1037</v>
      </c>
      <c r="F2" s="113" t="s">
        <v>1038</v>
      </c>
      <c r="G2" s="113" t="s">
        <v>1039</v>
      </c>
      <c r="H2" s="113" t="s">
        <v>1040</v>
      </c>
      <c r="I2" s="113" t="s">
        <v>1041</v>
      </c>
      <c r="J2" s="113" t="s">
        <v>1042</v>
      </c>
      <c r="K2" s="113" t="s">
        <v>1043</v>
      </c>
      <c r="L2" s="113" t="s">
        <v>1044</v>
      </c>
      <c r="M2" s="113" t="s">
        <v>1045</v>
      </c>
      <c r="N2" s="113" t="s">
        <v>1046</v>
      </c>
      <c r="O2" s="113" t="s">
        <v>1047</v>
      </c>
      <c r="P2" s="113" t="s">
        <v>1048</v>
      </c>
      <c r="Q2" s="113" t="s">
        <v>1049</v>
      </c>
      <c r="R2" s="113" t="s">
        <v>1050</v>
      </c>
      <c r="S2" s="113" t="s">
        <v>1051</v>
      </c>
      <c r="T2" s="113" t="s">
        <v>1453</v>
      </c>
      <c r="U2" s="113" t="s">
        <v>1052</v>
      </c>
      <c r="V2" s="113" t="s">
        <v>1053</v>
      </c>
      <c r="W2" s="113" t="s">
        <v>1054</v>
      </c>
      <c r="X2" s="113" t="s">
        <v>1055</v>
      </c>
      <c r="Y2" s="113" t="s">
        <v>1056</v>
      </c>
      <c r="Z2" s="113" t="s">
        <v>1057</v>
      </c>
      <c r="AA2" s="113" t="s">
        <v>1058</v>
      </c>
      <c r="AB2" s="113" t="s">
        <v>1059</v>
      </c>
      <c r="AC2" s="113" t="s">
        <v>1060</v>
      </c>
      <c r="AD2" s="113" t="s">
        <v>1061</v>
      </c>
      <c r="AE2" s="113" t="s">
        <v>1062</v>
      </c>
      <c r="AF2" s="113" t="s">
        <v>1063</v>
      </c>
      <c r="AG2" s="113" t="s">
        <v>1064</v>
      </c>
      <c r="AH2" s="113" t="s">
        <v>1454</v>
      </c>
      <c r="AI2" s="113" t="s">
        <v>1065</v>
      </c>
      <c r="AJ2" s="113" t="s">
        <v>1066</v>
      </c>
      <c r="AK2" s="113" t="s">
        <v>1067</v>
      </c>
      <c r="AL2" s="113" t="s">
        <v>1068</v>
      </c>
      <c r="AM2" s="113" t="s">
        <v>1069</v>
      </c>
      <c r="AN2" s="113" t="s">
        <v>1070</v>
      </c>
      <c r="AO2" s="113" t="s">
        <v>1071</v>
      </c>
      <c r="AP2" s="113" t="s">
        <v>1072</v>
      </c>
      <c r="AQ2" s="113" t="s">
        <v>1073</v>
      </c>
      <c r="AR2" s="113" t="s">
        <v>1074</v>
      </c>
      <c r="AS2" s="113" t="s">
        <v>1075</v>
      </c>
      <c r="AT2" s="113" t="s">
        <v>1076</v>
      </c>
      <c r="AU2" s="114" t="s">
        <v>1077</v>
      </c>
    </row>
    <row r="3" spans="1:47" ht="20.399999999999999" x14ac:dyDescent="0.3">
      <c r="A3" s="8"/>
      <c r="B3" s="8"/>
      <c r="C3" s="115" t="s">
        <v>804</v>
      </c>
      <c r="D3" s="116" t="s">
        <v>804</v>
      </c>
      <c r="E3" s="116" t="s">
        <v>804</v>
      </c>
      <c r="F3" s="116" t="s">
        <v>804</v>
      </c>
      <c r="G3" s="116" t="s">
        <v>804</v>
      </c>
      <c r="H3" s="116" t="s">
        <v>804</v>
      </c>
      <c r="I3" s="116" t="s">
        <v>804</v>
      </c>
      <c r="J3" s="116" t="s">
        <v>804</v>
      </c>
      <c r="K3" s="116" t="s">
        <v>804</v>
      </c>
      <c r="L3" s="116" t="s">
        <v>804</v>
      </c>
      <c r="M3" s="116" t="s">
        <v>804</v>
      </c>
      <c r="N3" s="116" t="s">
        <v>804</v>
      </c>
      <c r="O3" s="116" t="s">
        <v>804</v>
      </c>
      <c r="P3" s="116" t="s">
        <v>804</v>
      </c>
      <c r="Q3" s="116" t="s">
        <v>804</v>
      </c>
      <c r="R3" s="116" t="s">
        <v>804</v>
      </c>
      <c r="S3" s="116" t="s">
        <v>804</v>
      </c>
      <c r="T3" s="116" t="s">
        <v>804</v>
      </c>
      <c r="U3" s="116" t="s">
        <v>804</v>
      </c>
      <c r="V3" s="116" t="s">
        <v>804</v>
      </c>
      <c r="W3" s="116" t="s">
        <v>804</v>
      </c>
      <c r="X3" s="116" t="s">
        <v>804</v>
      </c>
      <c r="Y3" s="116" t="s">
        <v>804</v>
      </c>
      <c r="Z3" s="116" t="s">
        <v>804</v>
      </c>
      <c r="AA3" s="116" t="s">
        <v>804</v>
      </c>
      <c r="AB3" s="116" t="s">
        <v>804</v>
      </c>
      <c r="AC3" s="116" t="s">
        <v>804</v>
      </c>
      <c r="AD3" s="116" t="s">
        <v>804</v>
      </c>
      <c r="AE3" s="116" t="s">
        <v>804</v>
      </c>
      <c r="AF3" s="116" t="s">
        <v>804</v>
      </c>
      <c r="AG3" s="116" t="s">
        <v>804</v>
      </c>
      <c r="AH3" s="116" t="s">
        <v>804</v>
      </c>
      <c r="AI3" s="116" t="s">
        <v>804</v>
      </c>
      <c r="AJ3" s="116" t="s">
        <v>804</v>
      </c>
      <c r="AK3" s="116" t="s">
        <v>804</v>
      </c>
      <c r="AL3" s="116" t="s">
        <v>804</v>
      </c>
      <c r="AM3" s="116" t="s">
        <v>804</v>
      </c>
      <c r="AN3" s="116" t="s">
        <v>804</v>
      </c>
      <c r="AO3" s="116" t="s">
        <v>804</v>
      </c>
      <c r="AP3" s="116" t="s">
        <v>804</v>
      </c>
      <c r="AQ3" s="116" t="s">
        <v>804</v>
      </c>
      <c r="AR3" s="116" t="s">
        <v>804</v>
      </c>
      <c r="AS3" s="116" t="s">
        <v>804</v>
      </c>
      <c r="AT3" s="116" t="s">
        <v>804</v>
      </c>
      <c r="AU3" s="117" t="s">
        <v>804</v>
      </c>
    </row>
    <row r="4" spans="1:47" ht="19.2" x14ac:dyDescent="0.3">
      <c r="A4" s="11" t="s">
        <v>12</v>
      </c>
      <c r="B4" s="11" t="s">
        <v>12</v>
      </c>
      <c r="C4" s="118" t="s">
        <v>811</v>
      </c>
      <c r="D4" s="119" t="s">
        <v>811</v>
      </c>
      <c r="E4" s="119" t="s">
        <v>811</v>
      </c>
      <c r="F4" s="119" t="s">
        <v>811</v>
      </c>
      <c r="G4" s="119" t="s">
        <v>811</v>
      </c>
      <c r="H4" s="119" t="s">
        <v>811</v>
      </c>
      <c r="I4" s="119" t="s">
        <v>811</v>
      </c>
      <c r="J4" s="119" t="s">
        <v>811</v>
      </c>
      <c r="K4" s="119" t="s">
        <v>811</v>
      </c>
      <c r="L4" s="119" t="s">
        <v>811</v>
      </c>
      <c r="M4" s="119" t="s">
        <v>811</v>
      </c>
      <c r="N4" s="119" t="s">
        <v>811</v>
      </c>
      <c r="O4" s="119" t="s">
        <v>811</v>
      </c>
      <c r="P4" s="119" t="s">
        <v>811</v>
      </c>
      <c r="Q4" s="119" t="s">
        <v>811</v>
      </c>
      <c r="R4" s="119" t="s">
        <v>811</v>
      </c>
      <c r="S4" s="119" t="s">
        <v>811</v>
      </c>
      <c r="T4" s="119" t="s">
        <v>811</v>
      </c>
      <c r="U4" s="119" t="s">
        <v>811</v>
      </c>
      <c r="V4" s="119" t="s">
        <v>811</v>
      </c>
      <c r="W4" s="119" t="s">
        <v>811</v>
      </c>
      <c r="X4" s="119" t="s">
        <v>811</v>
      </c>
      <c r="Y4" s="119" t="s">
        <v>811</v>
      </c>
      <c r="Z4" s="119" t="s">
        <v>811</v>
      </c>
      <c r="AA4" s="119" t="s">
        <v>811</v>
      </c>
      <c r="AB4" s="119" t="s">
        <v>811</v>
      </c>
      <c r="AC4" s="119" t="s">
        <v>811</v>
      </c>
      <c r="AD4" s="119" t="s">
        <v>811</v>
      </c>
      <c r="AE4" s="119" t="s">
        <v>811</v>
      </c>
      <c r="AF4" s="119" t="s">
        <v>811</v>
      </c>
      <c r="AG4" s="119" t="s">
        <v>811</v>
      </c>
      <c r="AH4" s="119" t="s">
        <v>811</v>
      </c>
      <c r="AI4" s="119" t="s">
        <v>811</v>
      </c>
      <c r="AJ4" s="119" t="s">
        <v>811</v>
      </c>
      <c r="AK4" s="119" t="s">
        <v>811</v>
      </c>
      <c r="AL4" s="119" t="s">
        <v>811</v>
      </c>
      <c r="AM4" s="119" t="s">
        <v>811</v>
      </c>
      <c r="AN4" s="119" t="s">
        <v>811</v>
      </c>
      <c r="AO4" s="119" t="s">
        <v>811</v>
      </c>
      <c r="AP4" s="119" t="s">
        <v>811</v>
      </c>
      <c r="AQ4" s="119" t="s">
        <v>811</v>
      </c>
      <c r="AR4" s="119" t="s">
        <v>811</v>
      </c>
      <c r="AS4" s="119" t="s">
        <v>811</v>
      </c>
      <c r="AT4" s="119" t="s">
        <v>811</v>
      </c>
      <c r="AU4" s="120" t="s">
        <v>811</v>
      </c>
    </row>
    <row r="5" spans="1:47" ht="39" thickBot="1" x14ac:dyDescent="0.35">
      <c r="A5" s="14" t="s">
        <v>14</v>
      </c>
      <c r="B5" s="14" t="s">
        <v>14</v>
      </c>
      <c r="C5" s="121" t="s">
        <v>1078</v>
      </c>
      <c r="D5" s="122" t="s">
        <v>1078</v>
      </c>
      <c r="E5" s="122" t="s">
        <v>1078</v>
      </c>
      <c r="F5" s="122" t="s">
        <v>1078</v>
      </c>
      <c r="G5" s="122" t="s">
        <v>1078</v>
      </c>
      <c r="H5" s="122" t="s">
        <v>1078</v>
      </c>
      <c r="I5" s="122" t="s">
        <v>1078</v>
      </c>
      <c r="J5" s="122" t="s">
        <v>1078</v>
      </c>
      <c r="K5" s="122" t="s">
        <v>1078</v>
      </c>
      <c r="L5" s="122" t="s">
        <v>1078</v>
      </c>
      <c r="M5" s="122" t="s">
        <v>1078</v>
      </c>
      <c r="N5" s="122" t="s">
        <v>1078</v>
      </c>
      <c r="O5" s="122" t="s">
        <v>1078</v>
      </c>
      <c r="P5" s="122" t="s">
        <v>815</v>
      </c>
      <c r="Q5" s="122" t="s">
        <v>815</v>
      </c>
      <c r="R5" s="122" t="s">
        <v>815</v>
      </c>
      <c r="S5" s="122" t="s">
        <v>815</v>
      </c>
      <c r="T5" s="122" t="s">
        <v>1078</v>
      </c>
      <c r="U5" s="122" t="s">
        <v>1078</v>
      </c>
      <c r="V5" s="122" t="s">
        <v>1078</v>
      </c>
      <c r="W5" s="122" t="s">
        <v>1078</v>
      </c>
      <c r="X5" s="122" t="s">
        <v>1078</v>
      </c>
      <c r="Y5" s="122" t="s">
        <v>1078</v>
      </c>
      <c r="Z5" s="122" t="s">
        <v>1078</v>
      </c>
      <c r="AA5" s="122" t="s">
        <v>1078</v>
      </c>
      <c r="AB5" s="122" t="s">
        <v>1078</v>
      </c>
      <c r="AC5" s="122" t="s">
        <v>1078</v>
      </c>
      <c r="AD5" s="122" t="s">
        <v>1078</v>
      </c>
      <c r="AE5" s="122" t="s">
        <v>1078</v>
      </c>
      <c r="AF5" s="122" t="s">
        <v>1078</v>
      </c>
      <c r="AG5" s="122" t="s">
        <v>815</v>
      </c>
      <c r="AH5" s="122" t="s">
        <v>1078</v>
      </c>
      <c r="AI5" s="122" t="s">
        <v>1078</v>
      </c>
      <c r="AJ5" s="122" t="s">
        <v>1078</v>
      </c>
      <c r="AK5" s="122" t="s">
        <v>1078</v>
      </c>
      <c r="AL5" s="122" t="s">
        <v>1078</v>
      </c>
      <c r="AM5" s="122" t="s">
        <v>1078</v>
      </c>
      <c r="AN5" s="122" t="s">
        <v>1078</v>
      </c>
      <c r="AO5" s="122" t="s">
        <v>1078</v>
      </c>
      <c r="AP5" s="122" t="s">
        <v>1078</v>
      </c>
      <c r="AQ5" s="122" t="s">
        <v>1078</v>
      </c>
      <c r="AR5" s="122" t="s">
        <v>1078</v>
      </c>
      <c r="AS5" s="122" t="s">
        <v>1078</v>
      </c>
      <c r="AT5" s="122" t="s">
        <v>1078</v>
      </c>
      <c r="AU5" s="123" t="s">
        <v>815</v>
      </c>
    </row>
    <row r="6" spans="1:47" x14ac:dyDescent="0.3">
      <c r="A6" s="16" t="s">
        <v>17</v>
      </c>
      <c r="B6" s="16" t="s">
        <v>21</v>
      </c>
      <c r="C6" s="124">
        <v>257901</v>
      </c>
      <c r="D6" s="129">
        <v>13671</v>
      </c>
      <c r="E6" s="129">
        <v>36552</v>
      </c>
      <c r="F6" s="129">
        <v>4132</v>
      </c>
      <c r="G6" s="129">
        <v>52412</v>
      </c>
      <c r="H6" s="129">
        <v>9724</v>
      </c>
      <c r="I6" s="129">
        <v>7256</v>
      </c>
      <c r="J6" s="131">
        <v>1037</v>
      </c>
      <c r="K6" s="129">
        <v>57525</v>
      </c>
      <c r="L6" s="129">
        <v>49403</v>
      </c>
      <c r="M6" s="129">
        <v>13541</v>
      </c>
      <c r="N6" s="131">
        <v>1975</v>
      </c>
      <c r="O6" s="129">
        <v>10673</v>
      </c>
      <c r="P6" s="126">
        <v>0.22926239138273988</v>
      </c>
      <c r="Q6" s="126">
        <v>3.770439044439533E-2</v>
      </c>
      <c r="R6" s="360">
        <v>26.522110242698478</v>
      </c>
      <c r="S6" s="126">
        <v>0.36255404628802701</v>
      </c>
      <c r="T6" s="129">
        <v>123780</v>
      </c>
      <c r="U6" s="129">
        <v>8620</v>
      </c>
      <c r="V6" s="129">
        <v>23785</v>
      </c>
      <c r="W6" s="129">
        <v>2953</v>
      </c>
      <c r="X6" s="129">
        <v>34023</v>
      </c>
      <c r="Y6" s="129">
        <v>5147</v>
      </c>
      <c r="Z6" s="129">
        <v>4691</v>
      </c>
      <c r="AA6" s="131">
        <v>703</v>
      </c>
      <c r="AB6" s="129">
        <v>27397</v>
      </c>
      <c r="AC6" s="129">
        <v>3486</v>
      </c>
      <c r="AD6" s="129">
        <v>5153</v>
      </c>
      <c r="AE6" s="131">
        <v>1019</v>
      </c>
      <c r="AF6" s="129">
        <v>6803</v>
      </c>
      <c r="AG6" s="126">
        <v>0.63999838423008559</v>
      </c>
      <c r="AH6" s="129">
        <v>134121</v>
      </c>
      <c r="AI6" s="129">
        <v>5051</v>
      </c>
      <c r="AJ6" s="129">
        <v>12767</v>
      </c>
      <c r="AK6" s="129">
        <v>1179</v>
      </c>
      <c r="AL6" s="129">
        <v>18389</v>
      </c>
      <c r="AM6" s="129">
        <v>4577</v>
      </c>
      <c r="AN6" s="129">
        <v>2565</v>
      </c>
      <c r="AO6" s="131">
        <v>334</v>
      </c>
      <c r="AP6" s="129">
        <v>30128</v>
      </c>
      <c r="AQ6" s="129">
        <v>45917</v>
      </c>
      <c r="AR6" s="129">
        <v>8388</v>
      </c>
      <c r="AS6" s="131">
        <v>956</v>
      </c>
      <c r="AT6" s="129">
        <v>3870</v>
      </c>
      <c r="AU6" s="361">
        <v>0.33199871757592025</v>
      </c>
    </row>
    <row r="7" spans="1:47" x14ac:dyDescent="0.3">
      <c r="A7" s="16" t="s">
        <v>17</v>
      </c>
      <c r="B7" s="16" t="s">
        <v>22</v>
      </c>
      <c r="C7" s="124">
        <v>96930</v>
      </c>
      <c r="D7" s="131">
        <v>2154</v>
      </c>
      <c r="E7" s="129">
        <v>9155</v>
      </c>
      <c r="F7" s="131">
        <v>1181</v>
      </c>
      <c r="G7" s="129">
        <v>26042</v>
      </c>
      <c r="H7" s="129">
        <v>10501</v>
      </c>
      <c r="I7" s="131">
        <v>2642</v>
      </c>
      <c r="J7" s="131">
        <v>259</v>
      </c>
      <c r="K7" s="129">
        <v>20290</v>
      </c>
      <c r="L7" s="129">
        <v>16566</v>
      </c>
      <c r="M7" s="129">
        <v>4519</v>
      </c>
      <c r="N7" s="131">
        <v>759</v>
      </c>
      <c r="O7" s="131">
        <v>2862</v>
      </c>
      <c r="P7" s="126">
        <v>0.27924275250180541</v>
      </c>
      <c r="Q7" s="126">
        <v>0.10833591251418549</v>
      </c>
      <c r="R7" s="360">
        <v>9.2305494714789074</v>
      </c>
      <c r="S7" s="126">
        <v>0.12618049731799891</v>
      </c>
      <c r="T7" s="129">
        <v>48097</v>
      </c>
      <c r="U7" s="131">
        <v>1258</v>
      </c>
      <c r="V7" s="129">
        <v>6524</v>
      </c>
      <c r="W7" s="131">
        <v>861</v>
      </c>
      <c r="X7" s="129">
        <v>17857</v>
      </c>
      <c r="Y7" s="129">
        <v>4918</v>
      </c>
      <c r="Z7" s="131">
        <v>1700</v>
      </c>
      <c r="AA7" s="131">
        <v>156</v>
      </c>
      <c r="AB7" s="129">
        <v>9831</v>
      </c>
      <c r="AC7" s="129">
        <v>1311</v>
      </c>
      <c r="AD7" s="129">
        <v>1569</v>
      </c>
      <c r="AE7" s="131">
        <v>373</v>
      </c>
      <c r="AF7" s="131">
        <v>1739</v>
      </c>
      <c r="AG7" s="126">
        <v>0.68856685448156851</v>
      </c>
      <c r="AH7" s="129">
        <v>48833</v>
      </c>
      <c r="AI7" s="131">
        <v>896</v>
      </c>
      <c r="AJ7" s="129">
        <v>2631</v>
      </c>
      <c r="AK7" s="131">
        <v>320</v>
      </c>
      <c r="AL7" s="129">
        <v>8185</v>
      </c>
      <c r="AM7" s="129">
        <v>5583</v>
      </c>
      <c r="AN7" s="131">
        <v>942</v>
      </c>
      <c r="AO7" s="131">
        <v>103</v>
      </c>
      <c r="AP7" s="129">
        <v>10459</v>
      </c>
      <c r="AQ7" s="129">
        <v>15255</v>
      </c>
      <c r="AR7" s="129">
        <v>2950</v>
      </c>
      <c r="AS7" s="131">
        <v>386</v>
      </c>
      <c r="AT7" s="131">
        <v>1123</v>
      </c>
      <c r="AU7" s="361">
        <v>0.38000941985952125</v>
      </c>
    </row>
    <row r="8" spans="1:47" x14ac:dyDescent="0.3">
      <c r="A8" s="19" t="s">
        <v>17</v>
      </c>
      <c r="B8" s="16" t="s">
        <v>24</v>
      </c>
      <c r="C8" s="132">
        <v>1322</v>
      </c>
      <c r="D8" s="131">
        <v>80</v>
      </c>
      <c r="E8" s="131">
        <v>217</v>
      </c>
      <c r="F8" s="131">
        <v>33</v>
      </c>
      <c r="G8" s="131">
        <v>305</v>
      </c>
      <c r="H8" s="131">
        <v>322</v>
      </c>
      <c r="I8" s="131">
        <v>2</v>
      </c>
      <c r="J8" s="131">
        <v>0</v>
      </c>
      <c r="K8" s="131">
        <v>262</v>
      </c>
      <c r="L8" s="131">
        <v>50</v>
      </c>
      <c r="M8" s="131">
        <v>30</v>
      </c>
      <c r="N8" s="131">
        <v>4</v>
      </c>
      <c r="O8" s="131">
        <v>17</v>
      </c>
      <c r="P8" s="126">
        <v>0.28139183055975792</v>
      </c>
      <c r="Q8" s="126">
        <v>0.24357034795763993</v>
      </c>
      <c r="R8" s="360">
        <v>4.1055900621118013</v>
      </c>
      <c r="S8" s="126">
        <v>5.6122920680051404E-2</v>
      </c>
      <c r="T8" s="131">
        <v>732</v>
      </c>
      <c r="U8" s="131">
        <v>56</v>
      </c>
      <c r="V8" s="131">
        <v>184</v>
      </c>
      <c r="W8" s="131">
        <v>31</v>
      </c>
      <c r="X8" s="131">
        <v>219</v>
      </c>
      <c r="Y8" s="131">
        <v>89</v>
      </c>
      <c r="Z8" s="131">
        <v>1</v>
      </c>
      <c r="AA8" s="131">
        <v>0</v>
      </c>
      <c r="AB8" s="131">
        <v>129</v>
      </c>
      <c r="AC8" s="131">
        <v>2</v>
      </c>
      <c r="AD8" s="131">
        <v>9</v>
      </c>
      <c r="AE8" s="131">
        <v>4</v>
      </c>
      <c r="AF8" s="131">
        <v>8</v>
      </c>
      <c r="AG8" s="126">
        <v>0.79234972677595628</v>
      </c>
      <c r="AH8" s="131">
        <v>590</v>
      </c>
      <c r="AI8" s="131">
        <v>24</v>
      </c>
      <c r="AJ8" s="131">
        <v>33</v>
      </c>
      <c r="AK8" s="131">
        <v>2</v>
      </c>
      <c r="AL8" s="131">
        <v>86</v>
      </c>
      <c r="AM8" s="131">
        <v>233</v>
      </c>
      <c r="AN8" s="131">
        <v>1</v>
      </c>
      <c r="AO8" s="131">
        <v>0</v>
      </c>
      <c r="AP8" s="131">
        <v>133</v>
      </c>
      <c r="AQ8" s="131">
        <v>48</v>
      </c>
      <c r="AR8" s="131">
        <v>21</v>
      </c>
      <c r="AS8" s="131">
        <v>0</v>
      </c>
      <c r="AT8" s="131">
        <v>9</v>
      </c>
      <c r="AU8" s="361">
        <v>0.64237288135593218</v>
      </c>
    </row>
    <row r="9" spans="1:47" x14ac:dyDescent="0.3">
      <c r="A9" s="19" t="s">
        <v>17</v>
      </c>
      <c r="B9" s="16" t="s">
        <v>26</v>
      </c>
      <c r="C9" s="124">
        <v>46706</v>
      </c>
      <c r="D9" s="131">
        <v>1423</v>
      </c>
      <c r="E9" s="131">
        <v>5126</v>
      </c>
      <c r="F9" s="131">
        <v>882</v>
      </c>
      <c r="G9" s="129">
        <v>16375</v>
      </c>
      <c r="H9" s="129">
        <v>4771</v>
      </c>
      <c r="I9" s="131">
        <v>682</v>
      </c>
      <c r="J9" s="131">
        <v>115</v>
      </c>
      <c r="K9" s="129">
        <v>8113</v>
      </c>
      <c r="L9" s="129">
        <v>7057</v>
      </c>
      <c r="M9" s="131">
        <v>1324</v>
      </c>
      <c r="N9" s="131">
        <v>199</v>
      </c>
      <c r="O9" s="131">
        <v>639</v>
      </c>
      <c r="P9" s="126">
        <v>0.25324369460026547</v>
      </c>
      <c r="Q9" s="126">
        <v>0.10214961675159509</v>
      </c>
      <c r="R9" s="360">
        <v>9.7895619367009008</v>
      </c>
      <c r="S9" s="126">
        <v>0.13382213025508671</v>
      </c>
      <c r="T9" s="129">
        <v>25156</v>
      </c>
      <c r="U9" s="131">
        <v>1061</v>
      </c>
      <c r="V9" s="131">
        <v>4030</v>
      </c>
      <c r="W9" s="131">
        <v>705</v>
      </c>
      <c r="X9" s="129">
        <v>11367</v>
      </c>
      <c r="Y9" s="129">
        <v>2097</v>
      </c>
      <c r="Z9" s="131">
        <v>470</v>
      </c>
      <c r="AA9" s="131">
        <v>91</v>
      </c>
      <c r="AB9" s="129">
        <v>4038</v>
      </c>
      <c r="AC9" s="129">
        <v>328</v>
      </c>
      <c r="AD9" s="131">
        <v>446</v>
      </c>
      <c r="AE9" s="131">
        <v>101</v>
      </c>
      <c r="AF9" s="131">
        <v>422</v>
      </c>
      <c r="AG9" s="126">
        <v>0.78430593099061852</v>
      </c>
      <c r="AH9" s="129">
        <v>21550</v>
      </c>
      <c r="AI9" s="131">
        <v>362</v>
      </c>
      <c r="AJ9" s="131">
        <v>1096</v>
      </c>
      <c r="AK9" s="131">
        <v>177</v>
      </c>
      <c r="AL9" s="129">
        <v>5008</v>
      </c>
      <c r="AM9" s="129">
        <v>2674</v>
      </c>
      <c r="AN9" s="131">
        <v>212</v>
      </c>
      <c r="AO9" s="131">
        <v>24</v>
      </c>
      <c r="AP9" s="129">
        <v>4075</v>
      </c>
      <c r="AQ9" s="129">
        <v>6729</v>
      </c>
      <c r="AR9" s="131">
        <v>878</v>
      </c>
      <c r="AS9" s="131">
        <v>98</v>
      </c>
      <c r="AT9" s="131">
        <v>217</v>
      </c>
      <c r="AU9" s="361">
        <v>0.44218097447795823</v>
      </c>
    </row>
    <row r="10" spans="1:47" x14ac:dyDescent="0.3">
      <c r="A10" s="19" t="s">
        <v>17</v>
      </c>
      <c r="B10" s="16" t="s">
        <v>28</v>
      </c>
      <c r="C10" s="124">
        <v>14551</v>
      </c>
      <c r="D10" s="131">
        <v>957</v>
      </c>
      <c r="E10" s="131">
        <v>604</v>
      </c>
      <c r="F10" s="131">
        <v>141</v>
      </c>
      <c r="G10" s="131">
        <v>3786</v>
      </c>
      <c r="H10" s="131">
        <v>2249</v>
      </c>
      <c r="I10" s="131">
        <v>719</v>
      </c>
      <c r="J10" s="131">
        <v>142</v>
      </c>
      <c r="K10" s="131">
        <v>2643</v>
      </c>
      <c r="L10" s="129">
        <v>2194</v>
      </c>
      <c r="M10" s="131">
        <v>470</v>
      </c>
      <c r="N10" s="131">
        <v>126</v>
      </c>
      <c r="O10" s="131">
        <v>520</v>
      </c>
      <c r="P10" s="126">
        <v>0.30533983918631025</v>
      </c>
      <c r="Q10" s="126">
        <v>0.15455982406707444</v>
      </c>
      <c r="R10" s="360">
        <v>6.4699866607381056</v>
      </c>
      <c r="S10" s="126">
        <v>8.8443936844200988E-2</v>
      </c>
      <c r="T10" s="129">
        <v>7612</v>
      </c>
      <c r="U10" s="131">
        <v>772</v>
      </c>
      <c r="V10" s="131">
        <v>451</v>
      </c>
      <c r="W10" s="131">
        <v>91</v>
      </c>
      <c r="X10" s="131">
        <v>2446</v>
      </c>
      <c r="Y10" s="131">
        <v>1116</v>
      </c>
      <c r="Z10" s="131">
        <v>458</v>
      </c>
      <c r="AA10" s="131">
        <v>79</v>
      </c>
      <c r="AB10" s="131">
        <v>1416</v>
      </c>
      <c r="AC10" s="129">
        <v>252</v>
      </c>
      <c r="AD10" s="131">
        <v>174</v>
      </c>
      <c r="AE10" s="131">
        <v>61</v>
      </c>
      <c r="AF10" s="131">
        <v>296</v>
      </c>
      <c r="AG10" s="126">
        <v>0.70073568050446666</v>
      </c>
      <c r="AH10" s="129">
        <v>6939</v>
      </c>
      <c r="AI10" s="131">
        <v>185</v>
      </c>
      <c r="AJ10" s="131">
        <v>153</v>
      </c>
      <c r="AK10" s="131">
        <v>50</v>
      </c>
      <c r="AL10" s="131">
        <v>1340</v>
      </c>
      <c r="AM10" s="131">
        <v>1133</v>
      </c>
      <c r="AN10" s="131">
        <v>261</v>
      </c>
      <c r="AO10" s="131">
        <v>63</v>
      </c>
      <c r="AP10" s="131">
        <v>1227</v>
      </c>
      <c r="AQ10" s="129">
        <v>1942</v>
      </c>
      <c r="AR10" s="131">
        <v>296</v>
      </c>
      <c r="AS10" s="131">
        <v>65</v>
      </c>
      <c r="AT10" s="131">
        <v>224</v>
      </c>
      <c r="AU10" s="361">
        <v>0.44992073785848102</v>
      </c>
    </row>
    <row r="11" spans="1:47" x14ac:dyDescent="0.3">
      <c r="A11" s="19" t="s">
        <v>17</v>
      </c>
      <c r="B11" s="16" t="s">
        <v>30</v>
      </c>
      <c r="C11" s="124">
        <v>4584</v>
      </c>
      <c r="D11" s="131">
        <v>120</v>
      </c>
      <c r="E11" s="131">
        <v>102</v>
      </c>
      <c r="F11" s="131">
        <v>15</v>
      </c>
      <c r="G11" s="131">
        <v>1556</v>
      </c>
      <c r="H11" s="131">
        <v>1040</v>
      </c>
      <c r="I11" s="131">
        <v>66</v>
      </c>
      <c r="J11" s="131">
        <v>8</v>
      </c>
      <c r="K11" s="131">
        <v>975</v>
      </c>
      <c r="L11" s="131">
        <v>438</v>
      </c>
      <c r="M11" s="131">
        <v>103</v>
      </c>
      <c r="N11" s="131">
        <v>32</v>
      </c>
      <c r="O11" s="131">
        <v>129</v>
      </c>
      <c r="P11" s="126">
        <v>0.32242582897033156</v>
      </c>
      <c r="Q11" s="126">
        <v>0.2268760907504363</v>
      </c>
      <c r="R11" s="360">
        <v>4.407692307692308</v>
      </c>
      <c r="S11" s="126">
        <v>6.0252621918966395E-2</v>
      </c>
      <c r="T11" s="129">
        <v>2361</v>
      </c>
      <c r="U11" s="131">
        <v>67</v>
      </c>
      <c r="V11" s="131">
        <v>74</v>
      </c>
      <c r="W11" s="131">
        <v>11</v>
      </c>
      <c r="X11" s="131">
        <v>929</v>
      </c>
      <c r="Y11" s="131">
        <v>555</v>
      </c>
      <c r="Z11" s="131">
        <v>56</v>
      </c>
      <c r="AA11" s="131">
        <v>5</v>
      </c>
      <c r="AB11" s="131">
        <v>491</v>
      </c>
      <c r="AC11" s="131">
        <v>29</v>
      </c>
      <c r="AD11" s="131">
        <v>39</v>
      </c>
      <c r="AE11" s="131">
        <v>17</v>
      </c>
      <c r="AF11" s="131">
        <v>88</v>
      </c>
      <c r="AG11" s="126">
        <v>0.71664548919949178</v>
      </c>
      <c r="AH11" s="129">
        <v>2223</v>
      </c>
      <c r="AI11" s="131">
        <v>53</v>
      </c>
      <c r="AJ11" s="131">
        <v>28</v>
      </c>
      <c r="AK11" s="131">
        <v>4</v>
      </c>
      <c r="AL11" s="131">
        <v>627</v>
      </c>
      <c r="AM11" s="131">
        <v>485</v>
      </c>
      <c r="AN11" s="131">
        <v>10</v>
      </c>
      <c r="AO11" s="131">
        <v>3</v>
      </c>
      <c r="AP11" s="131">
        <v>484</v>
      </c>
      <c r="AQ11" s="131">
        <v>409</v>
      </c>
      <c r="AR11" s="131">
        <v>64</v>
      </c>
      <c r="AS11" s="131">
        <v>15</v>
      </c>
      <c r="AT11" s="131">
        <v>41</v>
      </c>
      <c r="AU11" s="361">
        <v>0.54295996401259561</v>
      </c>
    </row>
    <row r="12" spans="1:47" x14ac:dyDescent="0.3">
      <c r="A12" s="19" t="s">
        <v>17</v>
      </c>
      <c r="B12" s="16" t="s">
        <v>34</v>
      </c>
      <c r="C12" s="124">
        <v>168390</v>
      </c>
      <c r="D12" s="129">
        <v>6188</v>
      </c>
      <c r="E12" s="129">
        <v>19884</v>
      </c>
      <c r="F12" s="131">
        <v>3619</v>
      </c>
      <c r="G12" s="129">
        <v>39509</v>
      </c>
      <c r="H12" s="129">
        <v>15479</v>
      </c>
      <c r="I12" s="129">
        <v>3873</v>
      </c>
      <c r="J12" s="131">
        <v>466</v>
      </c>
      <c r="K12" s="129">
        <v>32583</v>
      </c>
      <c r="L12" s="129">
        <v>31151</v>
      </c>
      <c r="M12" s="129">
        <v>9848</v>
      </c>
      <c r="N12" s="131">
        <v>930</v>
      </c>
      <c r="O12" s="129">
        <v>4860</v>
      </c>
      <c r="P12" s="126">
        <v>0.27691668151315396</v>
      </c>
      <c r="Q12" s="126">
        <v>9.1923510897321689E-2</v>
      </c>
      <c r="R12" s="360">
        <v>10.87860972931068</v>
      </c>
      <c r="S12" s="126">
        <v>0.14870928215207496</v>
      </c>
      <c r="T12" s="129">
        <v>80718</v>
      </c>
      <c r="U12" s="129">
        <v>3296</v>
      </c>
      <c r="V12" s="129">
        <v>14950</v>
      </c>
      <c r="W12" s="131">
        <v>2694</v>
      </c>
      <c r="X12" s="129">
        <v>26641</v>
      </c>
      <c r="Y12" s="129">
        <v>7394</v>
      </c>
      <c r="Z12" s="129">
        <v>2182</v>
      </c>
      <c r="AA12" s="131">
        <v>314</v>
      </c>
      <c r="AB12" s="129">
        <v>14963</v>
      </c>
      <c r="AC12" s="129">
        <v>926</v>
      </c>
      <c r="AD12" s="129">
        <v>3327</v>
      </c>
      <c r="AE12" s="131">
        <v>450</v>
      </c>
      <c r="AF12" s="129">
        <v>3581</v>
      </c>
      <c r="AG12" s="126">
        <v>0.70810723754305116</v>
      </c>
      <c r="AH12" s="129">
        <v>87672</v>
      </c>
      <c r="AI12" s="129">
        <v>2892</v>
      </c>
      <c r="AJ12" s="129">
        <v>4934</v>
      </c>
      <c r="AK12" s="131">
        <v>925</v>
      </c>
      <c r="AL12" s="129">
        <v>12868</v>
      </c>
      <c r="AM12" s="129">
        <v>8085</v>
      </c>
      <c r="AN12" s="129">
        <v>1691</v>
      </c>
      <c r="AO12" s="131">
        <v>152</v>
      </c>
      <c r="AP12" s="129">
        <v>17620</v>
      </c>
      <c r="AQ12" s="129">
        <v>30225</v>
      </c>
      <c r="AR12" s="129">
        <v>6521</v>
      </c>
      <c r="AS12" s="131">
        <v>480</v>
      </c>
      <c r="AT12" s="129">
        <v>1279</v>
      </c>
      <c r="AU12" s="361">
        <v>0.3580960854092527</v>
      </c>
    </row>
    <row r="13" spans="1:47" x14ac:dyDescent="0.3">
      <c r="A13" s="19" t="s">
        <v>17</v>
      </c>
      <c r="B13" s="16" t="s">
        <v>35</v>
      </c>
      <c r="C13" s="124">
        <v>105015</v>
      </c>
      <c r="D13" s="129">
        <v>4247</v>
      </c>
      <c r="E13" s="129">
        <v>10447</v>
      </c>
      <c r="F13" s="131">
        <v>2075</v>
      </c>
      <c r="G13" s="129">
        <v>25121</v>
      </c>
      <c r="H13" s="129">
        <v>8573</v>
      </c>
      <c r="I13" s="131">
        <v>2572</v>
      </c>
      <c r="J13" s="131">
        <v>767</v>
      </c>
      <c r="K13" s="129">
        <v>20863</v>
      </c>
      <c r="L13" s="129">
        <v>22035</v>
      </c>
      <c r="M13" s="129">
        <v>5890</v>
      </c>
      <c r="N13" s="131">
        <v>633</v>
      </c>
      <c r="O13" s="131">
        <v>1792</v>
      </c>
      <c r="P13" s="126">
        <v>0.29146312431557397</v>
      </c>
      <c r="Q13" s="126">
        <v>8.1635956768080747E-2</v>
      </c>
      <c r="R13" s="360">
        <v>12.249504257552783</v>
      </c>
      <c r="S13" s="126">
        <v>0.16744924491145305</v>
      </c>
      <c r="T13" s="129">
        <v>49317</v>
      </c>
      <c r="U13" s="129">
        <v>2774</v>
      </c>
      <c r="V13" s="129">
        <v>7631</v>
      </c>
      <c r="W13" s="131">
        <v>1590</v>
      </c>
      <c r="X13" s="129">
        <v>16769</v>
      </c>
      <c r="Y13" s="129">
        <v>4630</v>
      </c>
      <c r="Z13" s="131">
        <v>1665</v>
      </c>
      <c r="AA13" s="131">
        <v>508</v>
      </c>
      <c r="AB13" s="129">
        <v>9612</v>
      </c>
      <c r="AC13" s="129">
        <v>608</v>
      </c>
      <c r="AD13" s="129">
        <v>1930</v>
      </c>
      <c r="AE13" s="131">
        <v>322</v>
      </c>
      <c r="AF13" s="131">
        <v>1278</v>
      </c>
      <c r="AG13" s="126">
        <v>0.71089076788936878</v>
      </c>
      <c r="AH13" s="129">
        <v>55698</v>
      </c>
      <c r="AI13" s="129">
        <v>1473</v>
      </c>
      <c r="AJ13" s="129">
        <v>2816</v>
      </c>
      <c r="AK13" s="131">
        <v>485</v>
      </c>
      <c r="AL13" s="129">
        <v>8352</v>
      </c>
      <c r="AM13" s="129">
        <v>3943</v>
      </c>
      <c r="AN13" s="131">
        <v>907</v>
      </c>
      <c r="AO13" s="131">
        <v>259</v>
      </c>
      <c r="AP13" s="129">
        <v>11251</v>
      </c>
      <c r="AQ13" s="129">
        <v>21427</v>
      </c>
      <c r="AR13" s="129">
        <v>3960</v>
      </c>
      <c r="AS13" s="131">
        <v>311</v>
      </c>
      <c r="AT13" s="131">
        <v>514</v>
      </c>
      <c r="AU13" s="361">
        <v>0.32274049337498656</v>
      </c>
    </row>
    <row r="14" spans="1:47" x14ac:dyDescent="0.3">
      <c r="A14" s="19" t="s">
        <v>17</v>
      </c>
      <c r="B14" s="16" t="s">
        <v>37</v>
      </c>
      <c r="C14" s="124">
        <v>283658</v>
      </c>
      <c r="D14" s="129">
        <v>2657</v>
      </c>
      <c r="E14" s="129">
        <v>90379</v>
      </c>
      <c r="F14" s="129">
        <v>7884</v>
      </c>
      <c r="G14" s="129">
        <v>79339</v>
      </c>
      <c r="H14" s="129">
        <v>12303</v>
      </c>
      <c r="I14" s="131">
        <v>4125</v>
      </c>
      <c r="J14" s="131">
        <v>442</v>
      </c>
      <c r="K14" s="129">
        <v>30823</v>
      </c>
      <c r="L14" s="129">
        <v>41282</v>
      </c>
      <c r="M14" s="129">
        <v>5187</v>
      </c>
      <c r="N14" s="131">
        <v>637</v>
      </c>
      <c r="O14" s="129">
        <v>8600</v>
      </c>
      <c r="P14" s="126">
        <v>0.18890706414062003</v>
      </c>
      <c r="Q14" s="126">
        <v>4.3372652983522414E-2</v>
      </c>
      <c r="R14" s="360">
        <v>23.056002600991626</v>
      </c>
      <c r="S14" s="126">
        <v>0.31517277312117459</v>
      </c>
      <c r="T14" s="129">
        <v>186240</v>
      </c>
      <c r="U14" s="129">
        <v>1453</v>
      </c>
      <c r="V14" s="129">
        <v>79664</v>
      </c>
      <c r="W14" s="129">
        <v>6557</v>
      </c>
      <c r="X14" s="129">
        <v>63327</v>
      </c>
      <c r="Y14" s="129">
        <v>7208</v>
      </c>
      <c r="Z14" s="131">
        <v>3085</v>
      </c>
      <c r="AA14" s="131">
        <v>332</v>
      </c>
      <c r="AB14" s="129">
        <v>15432</v>
      </c>
      <c r="AC14" s="129">
        <v>1315</v>
      </c>
      <c r="AD14" s="129">
        <v>1756</v>
      </c>
      <c r="AE14" s="131">
        <v>308</v>
      </c>
      <c r="AF14" s="129">
        <v>5803</v>
      </c>
      <c r="AG14" s="126">
        <v>0.86605455326460479</v>
      </c>
      <c r="AH14" s="129">
        <v>97418</v>
      </c>
      <c r="AI14" s="129">
        <v>1204</v>
      </c>
      <c r="AJ14" s="129">
        <v>10715</v>
      </c>
      <c r="AK14" s="129">
        <v>1327</v>
      </c>
      <c r="AL14" s="129">
        <v>16012</v>
      </c>
      <c r="AM14" s="129">
        <v>5095</v>
      </c>
      <c r="AN14" s="131">
        <v>1040</v>
      </c>
      <c r="AO14" s="131">
        <v>110</v>
      </c>
      <c r="AP14" s="129">
        <v>15391</v>
      </c>
      <c r="AQ14" s="129">
        <v>39967</v>
      </c>
      <c r="AR14" s="129">
        <v>3431</v>
      </c>
      <c r="AS14" s="131">
        <v>329</v>
      </c>
      <c r="AT14" s="129">
        <v>2797</v>
      </c>
      <c r="AU14" s="361">
        <v>0.36331068180418402</v>
      </c>
    </row>
    <row r="15" spans="1:47" x14ac:dyDescent="0.3">
      <c r="A15" s="19" t="s">
        <v>17</v>
      </c>
      <c r="B15" s="16" t="s">
        <v>41</v>
      </c>
      <c r="C15" s="124">
        <v>109372</v>
      </c>
      <c r="D15" s="129">
        <v>5195</v>
      </c>
      <c r="E15" s="129">
        <v>11754</v>
      </c>
      <c r="F15" s="131">
        <v>1461</v>
      </c>
      <c r="G15" s="129">
        <v>31643</v>
      </c>
      <c r="H15" s="129">
        <v>11170</v>
      </c>
      <c r="I15" s="131">
        <v>1898</v>
      </c>
      <c r="J15" s="131">
        <v>237</v>
      </c>
      <c r="K15" s="129">
        <v>19730</v>
      </c>
      <c r="L15" s="129">
        <v>15415</v>
      </c>
      <c r="M15" s="129">
        <v>6308</v>
      </c>
      <c r="N15" s="131">
        <v>755</v>
      </c>
      <c r="O15" s="129">
        <v>3806</v>
      </c>
      <c r="P15" s="126">
        <v>0.24306952419266356</v>
      </c>
      <c r="Q15" s="126">
        <v>0.10212851552499726</v>
      </c>
      <c r="R15" s="360">
        <v>9.7915846016114596</v>
      </c>
      <c r="S15" s="126">
        <v>0.13384977984031571</v>
      </c>
      <c r="T15" s="129">
        <v>53181</v>
      </c>
      <c r="U15" s="129">
        <v>3196</v>
      </c>
      <c r="V15" s="129">
        <v>8041</v>
      </c>
      <c r="W15" s="131">
        <v>997</v>
      </c>
      <c r="X15" s="129">
        <v>18706</v>
      </c>
      <c r="Y15" s="129">
        <v>5316</v>
      </c>
      <c r="Z15" s="131">
        <v>1191</v>
      </c>
      <c r="AA15" s="131">
        <v>158</v>
      </c>
      <c r="AB15" s="129">
        <v>9363</v>
      </c>
      <c r="AC15" s="129">
        <v>859</v>
      </c>
      <c r="AD15" s="129">
        <v>2299</v>
      </c>
      <c r="AE15" s="131">
        <v>391</v>
      </c>
      <c r="AF15" s="129">
        <v>2664</v>
      </c>
      <c r="AG15" s="126">
        <v>0.70414245689249921</v>
      </c>
      <c r="AH15" s="129">
        <v>56191</v>
      </c>
      <c r="AI15" s="129">
        <v>1999</v>
      </c>
      <c r="AJ15" s="129">
        <v>3713</v>
      </c>
      <c r="AK15" s="131">
        <v>464</v>
      </c>
      <c r="AL15" s="129">
        <v>12937</v>
      </c>
      <c r="AM15" s="129">
        <v>5854</v>
      </c>
      <c r="AN15" s="131">
        <v>707</v>
      </c>
      <c r="AO15" s="131">
        <v>79</v>
      </c>
      <c r="AP15" s="129">
        <v>10367</v>
      </c>
      <c r="AQ15" s="129">
        <v>14556</v>
      </c>
      <c r="AR15" s="129">
        <v>4009</v>
      </c>
      <c r="AS15" s="131">
        <v>364</v>
      </c>
      <c r="AT15" s="129">
        <v>1142</v>
      </c>
      <c r="AU15" s="361">
        <v>0.45690591019914223</v>
      </c>
    </row>
    <row r="16" spans="1:47" x14ac:dyDescent="0.3">
      <c r="A16" s="19" t="s">
        <v>17</v>
      </c>
      <c r="B16" s="16" t="s">
        <v>42</v>
      </c>
      <c r="C16" s="124">
        <v>74947</v>
      </c>
      <c r="D16" s="131">
        <v>1948</v>
      </c>
      <c r="E16" s="129">
        <v>9448</v>
      </c>
      <c r="F16" s="131">
        <v>1669</v>
      </c>
      <c r="G16" s="129">
        <v>19200</v>
      </c>
      <c r="H16" s="129">
        <v>12638</v>
      </c>
      <c r="I16" s="131">
        <v>1185</v>
      </c>
      <c r="J16" s="131">
        <v>89</v>
      </c>
      <c r="K16" s="129">
        <v>12673</v>
      </c>
      <c r="L16" s="129">
        <v>10251</v>
      </c>
      <c r="M16" s="129">
        <v>3974</v>
      </c>
      <c r="N16" s="131">
        <v>451</v>
      </c>
      <c r="O16" s="131">
        <v>1421</v>
      </c>
      <c r="P16" s="126">
        <v>0.30540248442232509</v>
      </c>
      <c r="Q16" s="126">
        <v>0.16862582891910283</v>
      </c>
      <c r="R16" s="360">
        <v>5.9302896027852512</v>
      </c>
      <c r="S16" s="126">
        <v>8.1066343193468809E-2</v>
      </c>
      <c r="T16" s="129">
        <v>37109</v>
      </c>
      <c r="U16" s="131">
        <v>1080</v>
      </c>
      <c r="V16" s="129">
        <v>6560</v>
      </c>
      <c r="W16" s="131">
        <v>1162</v>
      </c>
      <c r="X16" s="129">
        <v>13082</v>
      </c>
      <c r="Y16" s="129">
        <v>5361</v>
      </c>
      <c r="Z16" s="131">
        <v>598</v>
      </c>
      <c r="AA16" s="131">
        <v>61</v>
      </c>
      <c r="AB16" s="129">
        <v>6089</v>
      </c>
      <c r="AC16" s="129">
        <v>307</v>
      </c>
      <c r="AD16" s="129">
        <v>1433</v>
      </c>
      <c r="AE16" s="131">
        <v>240</v>
      </c>
      <c r="AF16" s="131">
        <v>1136</v>
      </c>
      <c r="AG16" s="126">
        <v>0.75030316095825811</v>
      </c>
      <c r="AH16" s="129">
        <v>37838</v>
      </c>
      <c r="AI16" s="131">
        <v>868</v>
      </c>
      <c r="AJ16" s="129">
        <v>2888</v>
      </c>
      <c r="AK16" s="131">
        <v>507</v>
      </c>
      <c r="AL16" s="129">
        <v>6118</v>
      </c>
      <c r="AM16" s="129">
        <v>7277</v>
      </c>
      <c r="AN16" s="131">
        <v>587</v>
      </c>
      <c r="AO16" s="131">
        <v>28</v>
      </c>
      <c r="AP16" s="129">
        <v>6584</v>
      </c>
      <c r="AQ16" s="129">
        <v>9944</v>
      </c>
      <c r="AR16" s="129">
        <v>2541</v>
      </c>
      <c r="AS16" s="131">
        <v>211</v>
      </c>
      <c r="AT16" s="131">
        <v>285</v>
      </c>
      <c r="AU16" s="361">
        <v>0.48218721919763202</v>
      </c>
    </row>
    <row r="17" spans="1:47" x14ac:dyDescent="0.3">
      <c r="A17" s="19" t="s">
        <v>17</v>
      </c>
      <c r="B17" s="16" t="s">
        <v>44</v>
      </c>
      <c r="C17" s="124">
        <v>50022</v>
      </c>
      <c r="D17" s="131">
        <v>2260</v>
      </c>
      <c r="E17" s="131">
        <v>4241</v>
      </c>
      <c r="F17" s="131">
        <v>2603</v>
      </c>
      <c r="G17" s="129">
        <v>11261</v>
      </c>
      <c r="H17" s="129">
        <v>9276</v>
      </c>
      <c r="I17" s="131">
        <v>788</v>
      </c>
      <c r="J17" s="131">
        <v>82</v>
      </c>
      <c r="K17" s="129">
        <v>9066</v>
      </c>
      <c r="L17" s="129">
        <v>5848</v>
      </c>
      <c r="M17" s="129">
        <v>2957</v>
      </c>
      <c r="N17" s="131">
        <v>478</v>
      </c>
      <c r="O17" s="131">
        <v>1162</v>
      </c>
      <c r="P17" s="126">
        <v>0.30234696733437288</v>
      </c>
      <c r="Q17" s="126">
        <v>0.18543840710087561</v>
      </c>
      <c r="R17" s="360">
        <v>5.3926261319534285</v>
      </c>
      <c r="S17" s="126">
        <v>7.3716548433264667E-2</v>
      </c>
      <c r="T17" s="129">
        <v>24544</v>
      </c>
      <c r="U17" s="131">
        <v>1612</v>
      </c>
      <c r="V17" s="131">
        <v>2762</v>
      </c>
      <c r="W17" s="131">
        <v>2027</v>
      </c>
      <c r="X17" s="129">
        <v>6848</v>
      </c>
      <c r="Y17" s="129">
        <v>3965</v>
      </c>
      <c r="Z17" s="131">
        <v>483</v>
      </c>
      <c r="AA17" s="131">
        <v>50</v>
      </c>
      <c r="AB17" s="129">
        <v>4441</v>
      </c>
      <c r="AC17" s="129">
        <v>437</v>
      </c>
      <c r="AD17" s="129">
        <v>996</v>
      </c>
      <c r="AE17" s="131">
        <v>223</v>
      </c>
      <c r="AF17" s="131">
        <v>700</v>
      </c>
      <c r="AG17" s="126">
        <v>0.72103161668839633</v>
      </c>
      <c r="AH17" s="129">
        <v>25478</v>
      </c>
      <c r="AI17" s="131">
        <v>648</v>
      </c>
      <c r="AJ17" s="131">
        <v>1479</v>
      </c>
      <c r="AK17" s="131">
        <v>576</v>
      </c>
      <c r="AL17" s="129">
        <v>4413</v>
      </c>
      <c r="AM17" s="129">
        <v>5311</v>
      </c>
      <c r="AN17" s="131">
        <v>305</v>
      </c>
      <c r="AO17" s="131">
        <v>32</v>
      </c>
      <c r="AP17" s="129">
        <v>4625</v>
      </c>
      <c r="AQ17" s="129">
        <v>5411</v>
      </c>
      <c r="AR17" s="129">
        <v>1961</v>
      </c>
      <c r="AS17" s="131">
        <v>255</v>
      </c>
      <c r="AT17" s="131">
        <v>462</v>
      </c>
      <c r="AU17" s="361">
        <v>0.49972525315958866</v>
      </c>
    </row>
    <row r="18" spans="1:47" x14ac:dyDescent="0.3">
      <c r="A18" s="19" t="s">
        <v>17</v>
      </c>
      <c r="B18" s="16" t="s">
        <v>46</v>
      </c>
      <c r="C18" s="124">
        <v>41868</v>
      </c>
      <c r="D18" s="131">
        <v>1081</v>
      </c>
      <c r="E18" s="131">
        <v>2480</v>
      </c>
      <c r="F18" s="131">
        <v>708</v>
      </c>
      <c r="G18" s="129">
        <v>17011</v>
      </c>
      <c r="H18" s="129">
        <v>4211</v>
      </c>
      <c r="I18" s="131">
        <v>1247</v>
      </c>
      <c r="J18" s="131">
        <v>39</v>
      </c>
      <c r="K18" s="129">
        <v>7445</v>
      </c>
      <c r="L18" s="129">
        <v>4496</v>
      </c>
      <c r="M18" s="129">
        <v>1973</v>
      </c>
      <c r="N18" s="131">
        <v>278</v>
      </c>
      <c r="O18" s="131">
        <v>899</v>
      </c>
      <c r="P18" s="126">
        <v>0.20796312219356072</v>
      </c>
      <c r="Q18" s="126">
        <v>0.10057800706983853</v>
      </c>
      <c r="R18" s="360">
        <v>9.9425314652101644</v>
      </c>
      <c r="S18" s="126">
        <v>0.13591320524920689</v>
      </c>
      <c r="T18" s="129">
        <v>20531</v>
      </c>
      <c r="U18" s="131">
        <v>622</v>
      </c>
      <c r="V18" s="131">
        <v>1701</v>
      </c>
      <c r="W18" s="131">
        <v>430</v>
      </c>
      <c r="X18" s="129">
        <v>10029</v>
      </c>
      <c r="Y18" s="129">
        <v>1732</v>
      </c>
      <c r="Z18" s="131">
        <v>749</v>
      </c>
      <c r="AA18" s="131">
        <v>19</v>
      </c>
      <c r="AB18" s="129">
        <v>3661</v>
      </c>
      <c r="AC18" s="129">
        <v>276</v>
      </c>
      <c r="AD18" s="129">
        <v>683</v>
      </c>
      <c r="AE18" s="131">
        <v>157</v>
      </c>
      <c r="AF18" s="131">
        <v>472</v>
      </c>
      <c r="AG18" s="126">
        <v>0.74341240075982662</v>
      </c>
      <c r="AH18" s="129">
        <v>21337</v>
      </c>
      <c r="AI18" s="131">
        <v>459</v>
      </c>
      <c r="AJ18" s="131">
        <v>779</v>
      </c>
      <c r="AK18" s="131">
        <v>278</v>
      </c>
      <c r="AL18" s="129">
        <v>6982</v>
      </c>
      <c r="AM18" s="129">
        <v>2479</v>
      </c>
      <c r="AN18" s="131">
        <v>498</v>
      </c>
      <c r="AO18" s="131">
        <v>20</v>
      </c>
      <c r="AP18" s="129">
        <v>3784</v>
      </c>
      <c r="AQ18" s="129">
        <v>4220</v>
      </c>
      <c r="AR18" s="129">
        <v>1290</v>
      </c>
      <c r="AS18" s="131">
        <v>121</v>
      </c>
      <c r="AT18" s="131">
        <v>427</v>
      </c>
      <c r="AU18" s="361">
        <v>0.53779819093593284</v>
      </c>
    </row>
    <row r="19" spans="1:47" x14ac:dyDescent="0.3">
      <c r="A19" s="19" t="s">
        <v>17</v>
      </c>
      <c r="B19" s="16" t="s">
        <v>50</v>
      </c>
      <c r="C19" s="124">
        <v>45178</v>
      </c>
      <c r="D19" s="131">
        <v>1908</v>
      </c>
      <c r="E19" s="129">
        <v>4694</v>
      </c>
      <c r="F19" s="131">
        <v>174</v>
      </c>
      <c r="G19" s="129">
        <v>8493</v>
      </c>
      <c r="H19" s="129">
        <v>5376</v>
      </c>
      <c r="I19" s="131">
        <v>895</v>
      </c>
      <c r="J19" s="131">
        <v>518</v>
      </c>
      <c r="K19" s="129">
        <v>11310</v>
      </c>
      <c r="L19" s="129">
        <v>9024</v>
      </c>
      <c r="M19" s="129">
        <v>2065</v>
      </c>
      <c r="N19" s="131">
        <v>450</v>
      </c>
      <c r="O19" s="131">
        <v>271</v>
      </c>
      <c r="P19" s="126">
        <v>0.31873920934968347</v>
      </c>
      <c r="Q19" s="126">
        <v>0.1189959714905485</v>
      </c>
      <c r="R19" s="360">
        <v>8.4036458333333339</v>
      </c>
      <c r="S19" s="126">
        <v>0.11487682437657065</v>
      </c>
      <c r="T19" s="129">
        <v>22119</v>
      </c>
      <c r="U19" s="131">
        <v>1302</v>
      </c>
      <c r="V19" s="129">
        <v>2940</v>
      </c>
      <c r="W19" s="131">
        <v>114</v>
      </c>
      <c r="X19" s="129">
        <v>6228</v>
      </c>
      <c r="Y19" s="129">
        <v>3099</v>
      </c>
      <c r="Z19" s="131">
        <v>572</v>
      </c>
      <c r="AA19" s="131">
        <v>346</v>
      </c>
      <c r="AB19" s="129">
        <v>5455</v>
      </c>
      <c r="AC19" s="129">
        <v>856</v>
      </c>
      <c r="AD19" s="129">
        <v>814</v>
      </c>
      <c r="AE19" s="131">
        <v>204</v>
      </c>
      <c r="AF19" s="131">
        <v>189</v>
      </c>
      <c r="AG19" s="126">
        <v>0.64446855644468559</v>
      </c>
      <c r="AH19" s="129">
        <v>23059</v>
      </c>
      <c r="AI19" s="131">
        <v>606</v>
      </c>
      <c r="AJ19" s="129">
        <v>1754</v>
      </c>
      <c r="AK19" s="131">
        <v>60</v>
      </c>
      <c r="AL19" s="129">
        <v>2265</v>
      </c>
      <c r="AM19" s="129">
        <v>2277</v>
      </c>
      <c r="AN19" s="131">
        <v>323</v>
      </c>
      <c r="AO19" s="131">
        <v>172</v>
      </c>
      <c r="AP19" s="129">
        <v>5855</v>
      </c>
      <c r="AQ19" s="129">
        <v>8168</v>
      </c>
      <c r="AR19" s="129">
        <v>1251</v>
      </c>
      <c r="AS19" s="131">
        <v>246</v>
      </c>
      <c r="AT19" s="131">
        <v>82</v>
      </c>
      <c r="AU19" s="361">
        <v>0.31592870462726053</v>
      </c>
    </row>
    <row r="20" spans="1:47" x14ac:dyDescent="0.3">
      <c r="A20" s="19" t="s">
        <v>17</v>
      </c>
      <c r="B20" s="16" t="s">
        <v>51</v>
      </c>
      <c r="C20" s="132">
        <v>1902</v>
      </c>
      <c r="D20" s="131">
        <v>157</v>
      </c>
      <c r="E20" s="131">
        <v>124</v>
      </c>
      <c r="F20" s="131">
        <v>14</v>
      </c>
      <c r="G20" s="131">
        <v>665</v>
      </c>
      <c r="H20" s="131">
        <v>85</v>
      </c>
      <c r="I20" s="131">
        <v>25</v>
      </c>
      <c r="J20" s="131">
        <v>2</v>
      </c>
      <c r="K20" s="131">
        <v>459</v>
      </c>
      <c r="L20" s="131">
        <v>279</v>
      </c>
      <c r="M20" s="131">
        <v>62</v>
      </c>
      <c r="N20" s="131">
        <v>10</v>
      </c>
      <c r="O20" s="131">
        <v>20</v>
      </c>
      <c r="P20" s="126">
        <v>0.19137749737118823</v>
      </c>
      <c r="Q20" s="126">
        <v>4.4689800210304942E-2</v>
      </c>
      <c r="R20" s="360">
        <v>22.376470588235293</v>
      </c>
      <c r="S20" s="126">
        <v>0.30588365251377947</v>
      </c>
      <c r="T20" s="131">
        <v>968</v>
      </c>
      <c r="U20" s="131">
        <v>98</v>
      </c>
      <c r="V20" s="131">
        <v>106</v>
      </c>
      <c r="W20" s="131">
        <v>9</v>
      </c>
      <c r="X20" s="131">
        <v>370</v>
      </c>
      <c r="Y20" s="131">
        <v>63</v>
      </c>
      <c r="Z20" s="131">
        <v>19</v>
      </c>
      <c r="AA20" s="131">
        <v>2</v>
      </c>
      <c r="AB20" s="131">
        <v>210</v>
      </c>
      <c r="AC20" s="131">
        <v>55</v>
      </c>
      <c r="AD20" s="131">
        <v>20</v>
      </c>
      <c r="AE20" s="131">
        <v>2</v>
      </c>
      <c r="AF20" s="131">
        <v>14</v>
      </c>
      <c r="AG20" s="126">
        <v>0.68698347107438018</v>
      </c>
      <c r="AH20" s="131">
        <v>934</v>
      </c>
      <c r="AI20" s="131">
        <v>59</v>
      </c>
      <c r="AJ20" s="131">
        <v>18</v>
      </c>
      <c r="AK20" s="131">
        <v>5</v>
      </c>
      <c r="AL20" s="131">
        <v>295</v>
      </c>
      <c r="AM20" s="131">
        <v>22</v>
      </c>
      <c r="AN20" s="131">
        <v>6</v>
      </c>
      <c r="AO20" s="131">
        <v>0</v>
      </c>
      <c r="AP20" s="131">
        <v>249</v>
      </c>
      <c r="AQ20" s="131">
        <v>224</v>
      </c>
      <c r="AR20" s="131">
        <v>42</v>
      </c>
      <c r="AS20" s="131">
        <v>8</v>
      </c>
      <c r="AT20" s="131">
        <v>6</v>
      </c>
      <c r="AU20" s="361">
        <v>0.43361884368308351</v>
      </c>
    </row>
    <row r="21" spans="1:47" x14ac:dyDescent="0.3">
      <c r="A21" s="19" t="s">
        <v>17</v>
      </c>
      <c r="B21" s="16" t="s">
        <v>53</v>
      </c>
      <c r="C21" s="124">
        <v>6431</v>
      </c>
      <c r="D21" s="131">
        <v>561</v>
      </c>
      <c r="E21" s="131">
        <v>303</v>
      </c>
      <c r="F21" s="131">
        <v>39</v>
      </c>
      <c r="G21" s="131">
        <v>1887</v>
      </c>
      <c r="H21" s="131">
        <v>907</v>
      </c>
      <c r="I21" s="131">
        <v>86</v>
      </c>
      <c r="J21" s="131">
        <v>7</v>
      </c>
      <c r="K21" s="131">
        <v>1412</v>
      </c>
      <c r="L21" s="131">
        <v>824</v>
      </c>
      <c r="M21" s="131">
        <v>232</v>
      </c>
      <c r="N21" s="131">
        <v>102</v>
      </c>
      <c r="O21" s="131">
        <v>71</v>
      </c>
      <c r="P21" s="126">
        <v>0.2691649821178666</v>
      </c>
      <c r="Q21" s="126">
        <v>0.14103560877002022</v>
      </c>
      <c r="R21" s="360">
        <v>7.090407938257993</v>
      </c>
      <c r="S21" s="126">
        <v>9.6925020834489686E-2</v>
      </c>
      <c r="T21" s="129">
        <v>3215</v>
      </c>
      <c r="U21" s="131">
        <v>360</v>
      </c>
      <c r="V21" s="131">
        <v>240</v>
      </c>
      <c r="W21" s="131">
        <v>27</v>
      </c>
      <c r="X21" s="131">
        <v>1248</v>
      </c>
      <c r="Y21" s="131">
        <v>377</v>
      </c>
      <c r="Z21" s="131">
        <v>59</v>
      </c>
      <c r="AA21" s="131">
        <v>3</v>
      </c>
      <c r="AB21" s="131">
        <v>674</v>
      </c>
      <c r="AC21" s="131">
        <v>30</v>
      </c>
      <c r="AD21" s="131">
        <v>93</v>
      </c>
      <c r="AE21" s="131">
        <v>57</v>
      </c>
      <c r="AF21" s="131">
        <v>47</v>
      </c>
      <c r="AG21" s="126">
        <v>0.71881804043545883</v>
      </c>
      <c r="AH21" s="129">
        <v>3216</v>
      </c>
      <c r="AI21" s="131">
        <v>201</v>
      </c>
      <c r="AJ21" s="131">
        <v>63</v>
      </c>
      <c r="AK21" s="131">
        <v>12</v>
      </c>
      <c r="AL21" s="131">
        <v>639</v>
      </c>
      <c r="AM21" s="131">
        <v>530</v>
      </c>
      <c r="AN21" s="131">
        <v>27</v>
      </c>
      <c r="AO21" s="131">
        <v>4</v>
      </c>
      <c r="AP21" s="131">
        <v>738</v>
      </c>
      <c r="AQ21" s="131">
        <v>794</v>
      </c>
      <c r="AR21" s="131">
        <v>139</v>
      </c>
      <c r="AS21" s="131">
        <v>45</v>
      </c>
      <c r="AT21" s="131">
        <v>24</v>
      </c>
      <c r="AU21" s="361">
        <v>0.45771144278606968</v>
      </c>
    </row>
    <row r="22" spans="1:47" x14ac:dyDescent="0.3">
      <c r="A22" s="19" t="s">
        <v>17</v>
      </c>
      <c r="B22" s="16" t="s">
        <v>55</v>
      </c>
      <c r="C22" s="124">
        <v>5145</v>
      </c>
      <c r="D22" s="131">
        <v>396</v>
      </c>
      <c r="E22" s="131">
        <v>221</v>
      </c>
      <c r="F22" s="131">
        <v>5</v>
      </c>
      <c r="G22" s="131">
        <v>991</v>
      </c>
      <c r="H22" s="131">
        <v>638</v>
      </c>
      <c r="I22" s="131">
        <v>486</v>
      </c>
      <c r="J22" s="131">
        <v>24</v>
      </c>
      <c r="K22" s="131">
        <v>1379</v>
      </c>
      <c r="L22" s="131">
        <v>747</v>
      </c>
      <c r="M22" s="131">
        <v>170</v>
      </c>
      <c r="N22" s="131">
        <v>63</v>
      </c>
      <c r="O22" s="131">
        <v>25</v>
      </c>
      <c r="P22" s="126">
        <v>0.26919339164237122</v>
      </c>
      <c r="Q22" s="126">
        <v>0.1240038872691934</v>
      </c>
      <c r="R22" s="360">
        <v>8.0642633228840115</v>
      </c>
      <c r="S22" s="126">
        <v>0.1102375064159395</v>
      </c>
      <c r="T22" s="129">
        <v>2608</v>
      </c>
      <c r="U22" s="131">
        <v>247</v>
      </c>
      <c r="V22" s="131">
        <v>160</v>
      </c>
      <c r="W22" s="131">
        <v>2</v>
      </c>
      <c r="X22" s="131">
        <v>802</v>
      </c>
      <c r="Y22" s="131">
        <v>163</v>
      </c>
      <c r="Z22" s="131">
        <v>337</v>
      </c>
      <c r="AA22" s="131">
        <v>13</v>
      </c>
      <c r="AB22" s="131">
        <v>691</v>
      </c>
      <c r="AC22" s="131">
        <v>67</v>
      </c>
      <c r="AD22" s="131">
        <v>83</v>
      </c>
      <c r="AE22" s="131">
        <v>25</v>
      </c>
      <c r="AF22" s="131">
        <v>18</v>
      </c>
      <c r="AG22" s="126">
        <v>0.65605828220858897</v>
      </c>
      <c r="AH22" s="129">
        <v>2537</v>
      </c>
      <c r="AI22" s="131">
        <v>149</v>
      </c>
      <c r="AJ22" s="131">
        <v>61</v>
      </c>
      <c r="AK22" s="131">
        <v>3</v>
      </c>
      <c r="AL22" s="131">
        <v>189</v>
      </c>
      <c r="AM22" s="131">
        <v>475</v>
      </c>
      <c r="AN22" s="131">
        <v>149</v>
      </c>
      <c r="AO22" s="131">
        <v>11</v>
      </c>
      <c r="AP22" s="131">
        <v>688</v>
      </c>
      <c r="AQ22" s="131">
        <v>680</v>
      </c>
      <c r="AR22" s="131">
        <v>87</v>
      </c>
      <c r="AS22" s="131">
        <v>38</v>
      </c>
      <c r="AT22" s="131">
        <v>7</v>
      </c>
      <c r="AU22" s="361">
        <v>0.40441466298778084</v>
      </c>
    </row>
    <row r="23" spans="1:47" x14ac:dyDescent="0.3">
      <c r="A23" s="19" t="s">
        <v>17</v>
      </c>
      <c r="B23" s="16" t="s">
        <v>57</v>
      </c>
      <c r="C23" s="124">
        <v>9494</v>
      </c>
      <c r="D23" s="131">
        <v>124</v>
      </c>
      <c r="E23" s="131">
        <v>60</v>
      </c>
      <c r="F23" s="131">
        <v>77</v>
      </c>
      <c r="G23" s="131">
        <v>1983</v>
      </c>
      <c r="H23" s="131">
        <v>1711</v>
      </c>
      <c r="I23" s="131">
        <v>118</v>
      </c>
      <c r="J23" s="131">
        <v>41</v>
      </c>
      <c r="K23" s="129">
        <v>2814</v>
      </c>
      <c r="L23" s="129">
        <v>2087</v>
      </c>
      <c r="M23" s="131">
        <v>386</v>
      </c>
      <c r="N23" s="131">
        <v>17</v>
      </c>
      <c r="O23" s="131">
        <v>76</v>
      </c>
      <c r="P23" s="126">
        <v>0.40004213187276172</v>
      </c>
      <c r="Q23" s="126">
        <v>0.18021908573836107</v>
      </c>
      <c r="R23" s="360">
        <v>5.5488018702513147</v>
      </c>
      <c r="S23" s="126">
        <v>7.585145192826491E-2</v>
      </c>
      <c r="T23" s="129">
        <v>4815</v>
      </c>
      <c r="U23" s="131">
        <v>88</v>
      </c>
      <c r="V23" s="131">
        <v>50</v>
      </c>
      <c r="W23" s="131">
        <v>64</v>
      </c>
      <c r="X23" s="131">
        <v>1703</v>
      </c>
      <c r="Y23" s="131">
        <v>1091</v>
      </c>
      <c r="Z23" s="131">
        <v>61</v>
      </c>
      <c r="AA23" s="131">
        <v>23</v>
      </c>
      <c r="AB23" s="129">
        <v>1427</v>
      </c>
      <c r="AC23" s="129">
        <v>83</v>
      </c>
      <c r="AD23" s="131">
        <v>179</v>
      </c>
      <c r="AE23" s="131">
        <v>8</v>
      </c>
      <c r="AF23" s="131">
        <v>38</v>
      </c>
      <c r="AG23" s="126">
        <v>0.63489096573208725</v>
      </c>
      <c r="AH23" s="129">
        <v>4679</v>
      </c>
      <c r="AI23" s="131">
        <v>36</v>
      </c>
      <c r="AJ23" s="131">
        <v>10</v>
      </c>
      <c r="AK23" s="131">
        <v>13</v>
      </c>
      <c r="AL23" s="131">
        <v>280</v>
      </c>
      <c r="AM23" s="131">
        <v>620</v>
      </c>
      <c r="AN23" s="131">
        <v>57</v>
      </c>
      <c r="AO23" s="131">
        <v>18</v>
      </c>
      <c r="AP23" s="129">
        <v>1387</v>
      </c>
      <c r="AQ23" s="129">
        <v>2004</v>
      </c>
      <c r="AR23" s="131">
        <v>207</v>
      </c>
      <c r="AS23" s="131">
        <v>9</v>
      </c>
      <c r="AT23" s="131">
        <v>38</v>
      </c>
      <c r="AU23" s="361">
        <v>0.21714041461850822</v>
      </c>
    </row>
    <row r="24" spans="1:47" x14ac:dyDescent="0.3">
      <c r="A24" s="19" t="s">
        <v>59</v>
      </c>
      <c r="B24" s="16" t="s">
        <v>63</v>
      </c>
      <c r="C24" s="124">
        <v>101862</v>
      </c>
      <c r="D24" s="129">
        <v>7168</v>
      </c>
      <c r="E24" s="129">
        <v>13297</v>
      </c>
      <c r="F24" s="131">
        <v>1917</v>
      </c>
      <c r="G24" s="129">
        <v>25478</v>
      </c>
      <c r="H24" s="129">
        <v>10126</v>
      </c>
      <c r="I24" s="131">
        <v>1858</v>
      </c>
      <c r="J24" s="131">
        <v>352</v>
      </c>
      <c r="K24" s="129">
        <v>18962</v>
      </c>
      <c r="L24" s="129">
        <v>14386</v>
      </c>
      <c r="M24" s="129">
        <v>5079</v>
      </c>
      <c r="N24" s="131">
        <v>721</v>
      </c>
      <c r="O24" s="131">
        <v>2518</v>
      </c>
      <c r="P24" s="126">
        <v>0.24063929630284109</v>
      </c>
      <c r="Q24" s="126">
        <v>9.9409004339204021E-2</v>
      </c>
      <c r="R24" s="360">
        <v>10.05945091842781</v>
      </c>
      <c r="S24" s="126">
        <v>0.13751148006467001</v>
      </c>
      <c r="T24" s="129">
        <v>49727</v>
      </c>
      <c r="U24" s="129">
        <v>3960</v>
      </c>
      <c r="V24" s="129">
        <v>9622</v>
      </c>
      <c r="W24" s="131">
        <v>1416</v>
      </c>
      <c r="X24" s="129">
        <v>14943</v>
      </c>
      <c r="Y24" s="129">
        <v>4733</v>
      </c>
      <c r="Z24" s="131">
        <v>1113</v>
      </c>
      <c r="AA24" s="131">
        <v>227</v>
      </c>
      <c r="AB24" s="129">
        <v>8849</v>
      </c>
      <c r="AC24" s="129">
        <v>480</v>
      </c>
      <c r="AD24" s="129">
        <v>2233</v>
      </c>
      <c r="AE24" s="131">
        <v>399</v>
      </c>
      <c r="AF24" s="131">
        <v>1752</v>
      </c>
      <c r="AG24" s="126">
        <v>0.71966939489613291</v>
      </c>
      <c r="AH24" s="129">
        <v>52135</v>
      </c>
      <c r="AI24" s="129">
        <v>3208</v>
      </c>
      <c r="AJ24" s="129">
        <v>3675</v>
      </c>
      <c r="AK24" s="131">
        <v>501</v>
      </c>
      <c r="AL24" s="129">
        <v>10535</v>
      </c>
      <c r="AM24" s="129">
        <v>5393</v>
      </c>
      <c r="AN24" s="131">
        <v>745</v>
      </c>
      <c r="AO24" s="131">
        <v>125</v>
      </c>
      <c r="AP24" s="129">
        <v>10113</v>
      </c>
      <c r="AQ24" s="129">
        <v>13906</v>
      </c>
      <c r="AR24" s="129">
        <v>2846</v>
      </c>
      <c r="AS24" s="131">
        <v>322</v>
      </c>
      <c r="AT24" s="131">
        <v>766</v>
      </c>
      <c r="AU24" s="361">
        <v>0.4614366548384003</v>
      </c>
    </row>
    <row r="25" spans="1:47" x14ac:dyDescent="0.3">
      <c r="A25" s="19" t="s">
        <v>59</v>
      </c>
      <c r="B25" s="16" t="s">
        <v>64</v>
      </c>
      <c r="C25" s="124">
        <v>58441</v>
      </c>
      <c r="D25" s="131">
        <v>1883</v>
      </c>
      <c r="E25" s="129">
        <v>4062</v>
      </c>
      <c r="F25" s="131">
        <v>616</v>
      </c>
      <c r="G25" s="129">
        <v>16684</v>
      </c>
      <c r="H25" s="129">
        <v>11297</v>
      </c>
      <c r="I25" s="131">
        <v>1280</v>
      </c>
      <c r="J25" s="131">
        <v>292</v>
      </c>
      <c r="K25" s="129">
        <v>10887</v>
      </c>
      <c r="L25" s="129">
        <v>7778</v>
      </c>
      <c r="M25" s="129">
        <v>2439</v>
      </c>
      <c r="N25" s="131">
        <v>510</v>
      </c>
      <c r="O25" s="131">
        <v>713</v>
      </c>
      <c r="P25" s="126">
        <v>0.32639756335449427</v>
      </c>
      <c r="Q25" s="126">
        <v>0.1933060693691073</v>
      </c>
      <c r="R25" s="360">
        <v>5.1731433123838189</v>
      </c>
      <c r="S25" s="126">
        <v>7.0716244777277351E-2</v>
      </c>
      <c r="T25" s="129">
        <v>28253</v>
      </c>
      <c r="U25" s="131">
        <v>990</v>
      </c>
      <c r="V25" s="129">
        <v>2689</v>
      </c>
      <c r="W25" s="131">
        <v>428</v>
      </c>
      <c r="X25" s="129">
        <v>9929</v>
      </c>
      <c r="Y25" s="129">
        <v>5452</v>
      </c>
      <c r="Z25" s="131">
        <v>765</v>
      </c>
      <c r="AA25" s="131">
        <v>178</v>
      </c>
      <c r="AB25" s="129">
        <v>5229</v>
      </c>
      <c r="AC25" s="129">
        <v>766</v>
      </c>
      <c r="AD25" s="129">
        <v>1099</v>
      </c>
      <c r="AE25" s="131">
        <v>253</v>
      </c>
      <c r="AF25" s="131">
        <v>475</v>
      </c>
      <c r="AG25" s="126">
        <v>0.71684422893144095</v>
      </c>
      <c r="AH25" s="129">
        <v>30188</v>
      </c>
      <c r="AI25" s="131">
        <v>893</v>
      </c>
      <c r="AJ25" s="129">
        <v>1373</v>
      </c>
      <c r="AK25" s="131">
        <v>188</v>
      </c>
      <c r="AL25" s="129">
        <v>6755</v>
      </c>
      <c r="AM25" s="129">
        <v>5845</v>
      </c>
      <c r="AN25" s="131">
        <v>515</v>
      </c>
      <c r="AO25" s="131">
        <v>114</v>
      </c>
      <c r="AP25" s="129">
        <v>5658</v>
      </c>
      <c r="AQ25" s="129">
        <v>7012</v>
      </c>
      <c r="AR25" s="129">
        <v>1340</v>
      </c>
      <c r="AS25" s="131">
        <v>257</v>
      </c>
      <c r="AT25" s="131">
        <v>238</v>
      </c>
      <c r="AU25" s="361">
        <v>0.51573472903140316</v>
      </c>
    </row>
    <row r="26" spans="1:47" x14ac:dyDescent="0.3">
      <c r="A26" s="19" t="s">
        <v>59</v>
      </c>
      <c r="B26" s="16" t="s">
        <v>66</v>
      </c>
      <c r="C26" s="124">
        <v>21380</v>
      </c>
      <c r="D26" s="131">
        <v>1108</v>
      </c>
      <c r="E26" s="131">
        <v>835</v>
      </c>
      <c r="F26" s="131">
        <v>121</v>
      </c>
      <c r="G26" s="129">
        <v>7443</v>
      </c>
      <c r="H26" s="129">
        <v>5741</v>
      </c>
      <c r="I26" s="131">
        <v>264</v>
      </c>
      <c r="J26" s="131">
        <v>66</v>
      </c>
      <c r="K26" s="129">
        <v>3699</v>
      </c>
      <c r="L26" s="131">
        <v>1124</v>
      </c>
      <c r="M26" s="131">
        <v>636</v>
      </c>
      <c r="N26" s="131">
        <v>110</v>
      </c>
      <c r="O26" s="131">
        <v>233</v>
      </c>
      <c r="P26" s="126">
        <v>0.32109448082319925</v>
      </c>
      <c r="Q26" s="126">
        <v>0.26852198316183351</v>
      </c>
      <c r="R26" s="360">
        <v>3.7240898798118791</v>
      </c>
      <c r="S26" s="126">
        <v>5.0907859228048934E-2</v>
      </c>
      <c r="T26" s="129">
        <v>10427</v>
      </c>
      <c r="U26" s="131">
        <v>807</v>
      </c>
      <c r="V26" s="131">
        <v>634</v>
      </c>
      <c r="W26" s="131">
        <v>61</v>
      </c>
      <c r="X26" s="129">
        <v>3802</v>
      </c>
      <c r="Y26" s="129">
        <v>2495</v>
      </c>
      <c r="Z26" s="131">
        <v>158</v>
      </c>
      <c r="AA26" s="131">
        <v>51</v>
      </c>
      <c r="AB26" s="129">
        <v>1781</v>
      </c>
      <c r="AC26" s="131">
        <v>192</v>
      </c>
      <c r="AD26" s="131">
        <v>273</v>
      </c>
      <c r="AE26" s="131">
        <v>55</v>
      </c>
      <c r="AF26" s="131">
        <v>118</v>
      </c>
      <c r="AG26" s="126">
        <v>0.7631149899299895</v>
      </c>
      <c r="AH26" s="129">
        <v>10953</v>
      </c>
      <c r="AI26" s="131">
        <v>301</v>
      </c>
      <c r="AJ26" s="131">
        <v>201</v>
      </c>
      <c r="AK26" s="131">
        <v>60</v>
      </c>
      <c r="AL26" s="129">
        <v>3641</v>
      </c>
      <c r="AM26" s="129">
        <v>3246</v>
      </c>
      <c r="AN26" s="131">
        <v>106</v>
      </c>
      <c r="AO26" s="131">
        <v>15</v>
      </c>
      <c r="AP26" s="129">
        <v>1918</v>
      </c>
      <c r="AQ26" s="131">
        <v>932</v>
      </c>
      <c r="AR26" s="131">
        <v>363</v>
      </c>
      <c r="AS26" s="131">
        <v>55</v>
      </c>
      <c r="AT26" s="131">
        <v>115</v>
      </c>
      <c r="AU26" s="361">
        <v>0.68976536108828634</v>
      </c>
    </row>
    <row r="27" spans="1:47" x14ac:dyDescent="0.3">
      <c r="A27" s="19" t="s">
        <v>59</v>
      </c>
      <c r="B27" s="16" t="s">
        <v>68</v>
      </c>
      <c r="C27" s="124">
        <v>5023</v>
      </c>
      <c r="D27" s="131">
        <v>261</v>
      </c>
      <c r="E27" s="131">
        <v>115</v>
      </c>
      <c r="F27" s="131">
        <v>29</v>
      </c>
      <c r="G27" s="129">
        <v>2472</v>
      </c>
      <c r="H27" s="131">
        <v>952</v>
      </c>
      <c r="I27" s="131">
        <v>51</v>
      </c>
      <c r="J27" s="131">
        <v>9</v>
      </c>
      <c r="K27" s="131">
        <v>708</v>
      </c>
      <c r="L27" s="131">
        <v>208</v>
      </c>
      <c r="M27" s="131">
        <v>148</v>
      </c>
      <c r="N27" s="131">
        <v>41</v>
      </c>
      <c r="O27" s="131">
        <v>29</v>
      </c>
      <c r="P27" s="126">
        <v>0.23093768664144934</v>
      </c>
      <c r="Q27" s="126">
        <v>0.18952817041608599</v>
      </c>
      <c r="R27" s="360">
        <v>5.276260504201681</v>
      </c>
      <c r="S27" s="126">
        <v>7.2125844345083859E-2</v>
      </c>
      <c r="T27" s="129">
        <v>2513</v>
      </c>
      <c r="U27" s="131">
        <v>156</v>
      </c>
      <c r="V27" s="131">
        <v>100</v>
      </c>
      <c r="W27" s="131">
        <v>13</v>
      </c>
      <c r="X27" s="129">
        <v>1320</v>
      </c>
      <c r="Y27" s="131">
        <v>415</v>
      </c>
      <c r="Z27" s="131">
        <v>30</v>
      </c>
      <c r="AA27" s="131">
        <v>7</v>
      </c>
      <c r="AB27" s="131">
        <v>343</v>
      </c>
      <c r="AC27" s="131">
        <v>29</v>
      </c>
      <c r="AD27" s="131">
        <v>54</v>
      </c>
      <c r="AE27" s="131">
        <v>20</v>
      </c>
      <c r="AF27" s="131">
        <v>26</v>
      </c>
      <c r="AG27" s="126">
        <v>0.8093911659371269</v>
      </c>
      <c r="AH27" s="129">
        <v>2510</v>
      </c>
      <c r="AI27" s="131">
        <v>105</v>
      </c>
      <c r="AJ27" s="131">
        <v>15</v>
      </c>
      <c r="AK27" s="131">
        <v>16</v>
      </c>
      <c r="AL27" s="129">
        <v>1152</v>
      </c>
      <c r="AM27" s="131">
        <v>537</v>
      </c>
      <c r="AN27" s="131">
        <v>21</v>
      </c>
      <c r="AO27" s="131">
        <v>2</v>
      </c>
      <c r="AP27" s="131">
        <v>365</v>
      </c>
      <c r="AQ27" s="131">
        <v>179</v>
      </c>
      <c r="AR27" s="131">
        <v>94</v>
      </c>
      <c r="AS27" s="131">
        <v>21</v>
      </c>
      <c r="AT27" s="131">
        <v>3</v>
      </c>
      <c r="AU27" s="361">
        <v>0.73545816733067726</v>
      </c>
    </row>
    <row r="28" spans="1:47" x14ac:dyDescent="0.3">
      <c r="A28" s="19" t="s">
        <v>59</v>
      </c>
      <c r="B28" s="16" t="s">
        <v>72</v>
      </c>
      <c r="C28" s="124">
        <v>8903</v>
      </c>
      <c r="D28" s="131">
        <v>1379</v>
      </c>
      <c r="E28" s="131">
        <v>1087</v>
      </c>
      <c r="F28" s="131">
        <v>80</v>
      </c>
      <c r="G28" s="131">
        <v>2766</v>
      </c>
      <c r="H28" s="131">
        <v>786</v>
      </c>
      <c r="I28" s="131">
        <v>70</v>
      </c>
      <c r="J28" s="131">
        <v>11</v>
      </c>
      <c r="K28" s="131">
        <v>1180</v>
      </c>
      <c r="L28" s="131">
        <v>1135</v>
      </c>
      <c r="M28" s="131">
        <v>263</v>
      </c>
      <c r="N28" s="131">
        <v>52</v>
      </c>
      <c r="O28" s="131">
        <v>94</v>
      </c>
      <c r="P28" s="126">
        <v>0.2157699651802763</v>
      </c>
      <c r="Q28" s="126">
        <v>8.8284847804110972E-2</v>
      </c>
      <c r="R28" s="360">
        <v>11.326972010178118</v>
      </c>
      <c r="S28" s="126">
        <v>0.15483834042247294</v>
      </c>
      <c r="T28" s="129">
        <v>4999</v>
      </c>
      <c r="U28" s="131">
        <v>1099</v>
      </c>
      <c r="V28" s="131">
        <v>786</v>
      </c>
      <c r="W28" s="131">
        <v>66</v>
      </c>
      <c r="X28" s="131">
        <v>1805</v>
      </c>
      <c r="Y28" s="131">
        <v>371</v>
      </c>
      <c r="Z28" s="131">
        <v>40</v>
      </c>
      <c r="AA28" s="131">
        <v>6</v>
      </c>
      <c r="AB28" s="131">
        <v>554</v>
      </c>
      <c r="AC28" s="131">
        <v>45</v>
      </c>
      <c r="AD28" s="131">
        <v>120</v>
      </c>
      <c r="AE28" s="131">
        <v>25</v>
      </c>
      <c r="AF28" s="131">
        <v>82</v>
      </c>
      <c r="AG28" s="126">
        <v>0.83356671334266852</v>
      </c>
      <c r="AH28" s="129">
        <v>3904</v>
      </c>
      <c r="AI28" s="131">
        <v>280</v>
      </c>
      <c r="AJ28" s="131">
        <v>301</v>
      </c>
      <c r="AK28" s="131">
        <v>14</v>
      </c>
      <c r="AL28" s="131">
        <v>961</v>
      </c>
      <c r="AM28" s="131">
        <v>415</v>
      </c>
      <c r="AN28" s="131">
        <v>30</v>
      </c>
      <c r="AO28" s="131">
        <v>5</v>
      </c>
      <c r="AP28" s="131">
        <v>626</v>
      </c>
      <c r="AQ28" s="131">
        <v>1090</v>
      </c>
      <c r="AR28" s="131">
        <v>143</v>
      </c>
      <c r="AS28" s="131">
        <v>27</v>
      </c>
      <c r="AT28" s="131">
        <v>12</v>
      </c>
      <c r="AU28" s="361">
        <v>0.51255122950819676</v>
      </c>
    </row>
    <row r="29" spans="1:47" x14ac:dyDescent="0.3">
      <c r="A29" s="19" t="s">
        <v>59</v>
      </c>
      <c r="B29" s="16" t="s">
        <v>74</v>
      </c>
      <c r="C29" s="124">
        <v>19816</v>
      </c>
      <c r="D29" s="131">
        <v>881</v>
      </c>
      <c r="E29" s="131">
        <v>4773</v>
      </c>
      <c r="F29" s="131">
        <v>453</v>
      </c>
      <c r="G29" s="129">
        <v>4733</v>
      </c>
      <c r="H29" s="131">
        <v>1703</v>
      </c>
      <c r="I29" s="131">
        <v>167</v>
      </c>
      <c r="J29" s="131">
        <v>57</v>
      </c>
      <c r="K29" s="129">
        <v>2976</v>
      </c>
      <c r="L29" s="129">
        <v>3088</v>
      </c>
      <c r="M29" s="131">
        <v>617</v>
      </c>
      <c r="N29" s="131">
        <v>79</v>
      </c>
      <c r="O29" s="131">
        <v>289</v>
      </c>
      <c r="P29" s="126">
        <v>0.24177432377876462</v>
      </c>
      <c r="Q29" s="126">
        <v>8.5940654016955997E-2</v>
      </c>
      <c r="R29" s="360">
        <v>11.635936582501468</v>
      </c>
      <c r="S29" s="126">
        <v>0.15906184883980631</v>
      </c>
      <c r="T29" s="129">
        <v>10984</v>
      </c>
      <c r="U29" s="131">
        <v>625</v>
      </c>
      <c r="V29" s="131">
        <v>3787</v>
      </c>
      <c r="W29" s="131">
        <v>369</v>
      </c>
      <c r="X29" s="129">
        <v>3238</v>
      </c>
      <c r="Y29" s="131">
        <v>818</v>
      </c>
      <c r="Z29" s="131">
        <v>110</v>
      </c>
      <c r="AA29" s="131">
        <v>40</v>
      </c>
      <c r="AB29" s="129">
        <v>1434</v>
      </c>
      <c r="AC29" s="129">
        <v>98</v>
      </c>
      <c r="AD29" s="131">
        <v>251</v>
      </c>
      <c r="AE29" s="131">
        <v>38</v>
      </c>
      <c r="AF29" s="131">
        <v>176</v>
      </c>
      <c r="AG29" s="126">
        <v>0.81454843408594324</v>
      </c>
      <c r="AH29" s="129">
        <v>8832</v>
      </c>
      <c r="AI29" s="131">
        <v>256</v>
      </c>
      <c r="AJ29" s="131">
        <v>986</v>
      </c>
      <c r="AK29" s="131">
        <v>84</v>
      </c>
      <c r="AL29" s="129">
        <v>1495</v>
      </c>
      <c r="AM29" s="131">
        <v>885</v>
      </c>
      <c r="AN29" s="131">
        <v>57</v>
      </c>
      <c r="AO29" s="131">
        <v>17</v>
      </c>
      <c r="AP29" s="129">
        <v>1542</v>
      </c>
      <c r="AQ29" s="129">
        <v>2990</v>
      </c>
      <c r="AR29" s="131">
        <v>366</v>
      </c>
      <c r="AS29" s="131">
        <v>41</v>
      </c>
      <c r="AT29" s="131">
        <v>113</v>
      </c>
      <c r="AU29" s="361">
        <v>0.42606431159420288</v>
      </c>
    </row>
    <row r="30" spans="1:47" x14ac:dyDescent="0.3">
      <c r="A30" s="19" t="s">
        <v>59</v>
      </c>
      <c r="B30" s="16" t="s">
        <v>76</v>
      </c>
      <c r="C30" s="124">
        <v>4822</v>
      </c>
      <c r="D30" s="131">
        <v>507</v>
      </c>
      <c r="E30" s="131">
        <v>631</v>
      </c>
      <c r="F30" s="131">
        <v>32</v>
      </c>
      <c r="G30" s="131">
        <v>1182</v>
      </c>
      <c r="H30" s="131">
        <v>831</v>
      </c>
      <c r="I30" s="131">
        <v>67</v>
      </c>
      <c r="J30" s="131">
        <v>4</v>
      </c>
      <c r="K30" s="131">
        <v>697</v>
      </c>
      <c r="L30" s="131">
        <v>631</v>
      </c>
      <c r="M30" s="131">
        <v>110</v>
      </c>
      <c r="N30" s="131">
        <v>18</v>
      </c>
      <c r="O30" s="131">
        <v>112</v>
      </c>
      <c r="P30" s="126">
        <v>0.30319369556200748</v>
      </c>
      <c r="Q30" s="126">
        <v>0.17233513065118208</v>
      </c>
      <c r="R30" s="360">
        <v>5.8026474127557162</v>
      </c>
      <c r="S30" s="126">
        <v>7.9321489859823791E-2</v>
      </c>
      <c r="T30" s="129">
        <v>2615</v>
      </c>
      <c r="U30" s="131">
        <v>414</v>
      </c>
      <c r="V30" s="131">
        <v>445</v>
      </c>
      <c r="W30" s="131">
        <v>21</v>
      </c>
      <c r="X30" s="131">
        <v>897</v>
      </c>
      <c r="Y30" s="131">
        <v>309</v>
      </c>
      <c r="Z30" s="131">
        <v>48</v>
      </c>
      <c r="AA30" s="131">
        <v>1</v>
      </c>
      <c r="AB30" s="131">
        <v>323</v>
      </c>
      <c r="AC30" s="131">
        <v>15</v>
      </c>
      <c r="AD30" s="131">
        <v>46</v>
      </c>
      <c r="AE30" s="131">
        <v>15</v>
      </c>
      <c r="AF30" s="131">
        <v>81</v>
      </c>
      <c r="AG30" s="126">
        <v>0.81606118546845119</v>
      </c>
      <c r="AH30" s="129">
        <v>2207</v>
      </c>
      <c r="AI30" s="131">
        <v>93</v>
      </c>
      <c r="AJ30" s="131">
        <v>186</v>
      </c>
      <c r="AK30" s="131">
        <v>11</v>
      </c>
      <c r="AL30" s="131">
        <v>285</v>
      </c>
      <c r="AM30" s="131">
        <v>522</v>
      </c>
      <c r="AN30" s="131">
        <v>19</v>
      </c>
      <c r="AO30" s="131">
        <v>3</v>
      </c>
      <c r="AP30" s="131">
        <v>374</v>
      </c>
      <c r="AQ30" s="131">
        <v>616</v>
      </c>
      <c r="AR30" s="131">
        <v>64</v>
      </c>
      <c r="AS30" s="131">
        <v>3</v>
      </c>
      <c r="AT30" s="131">
        <v>31</v>
      </c>
      <c r="AU30" s="361">
        <v>0.50566379700951514</v>
      </c>
    </row>
    <row r="31" spans="1:47" x14ac:dyDescent="0.3">
      <c r="A31" s="19" t="s">
        <v>78</v>
      </c>
      <c r="B31" s="16" t="s">
        <v>82</v>
      </c>
      <c r="C31" s="124">
        <v>326967</v>
      </c>
      <c r="D31" s="129">
        <v>11405</v>
      </c>
      <c r="E31" s="129">
        <v>32262</v>
      </c>
      <c r="F31" s="129">
        <v>4604</v>
      </c>
      <c r="G31" s="129">
        <v>66389</v>
      </c>
      <c r="H31" s="129">
        <v>23401</v>
      </c>
      <c r="I31" s="129">
        <v>13324</v>
      </c>
      <c r="J31" s="131">
        <v>2632</v>
      </c>
      <c r="K31" s="129">
        <v>56179</v>
      </c>
      <c r="L31" s="129">
        <v>68931</v>
      </c>
      <c r="M31" s="129">
        <v>19556</v>
      </c>
      <c r="N31" s="129">
        <v>3289</v>
      </c>
      <c r="O31" s="129">
        <v>24995</v>
      </c>
      <c r="P31" s="126">
        <v>0.28238935427734296</v>
      </c>
      <c r="Q31" s="126">
        <v>7.1569913783348163E-2</v>
      </c>
      <c r="R31" s="360">
        <v>13.972351608905603</v>
      </c>
      <c r="S31" s="126">
        <v>0.19100036028853865</v>
      </c>
      <c r="T31" s="129">
        <v>155780</v>
      </c>
      <c r="U31" s="129">
        <v>6413</v>
      </c>
      <c r="V31" s="129">
        <v>22870</v>
      </c>
      <c r="W31" s="129">
        <v>3331</v>
      </c>
      <c r="X31" s="129">
        <v>44723</v>
      </c>
      <c r="Y31" s="129">
        <v>10064</v>
      </c>
      <c r="Z31" s="129">
        <v>9089</v>
      </c>
      <c r="AA31" s="131">
        <v>1764</v>
      </c>
      <c r="AB31" s="129">
        <v>27015</v>
      </c>
      <c r="AC31" s="129">
        <v>3217</v>
      </c>
      <c r="AD31" s="129">
        <v>8289</v>
      </c>
      <c r="AE31" s="129">
        <v>1717</v>
      </c>
      <c r="AF31" s="129">
        <v>17288</v>
      </c>
      <c r="AG31" s="126">
        <v>0.61939915265117473</v>
      </c>
      <c r="AH31" s="129">
        <v>171187</v>
      </c>
      <c r="AI31" s="129">
        <v>4992</v>
      </c>
      <c r="AJ31" s="129">
        <v>9392</v>
      </c>
      <c r="AK31" s="129">
        <v>1273</v>
      </c>
      <c r="AL31" s="129">
        <v>21666</v>
      </c>
      <c r="AM31" s="129">
        <v>13337</v>
      </c>
      <c r="AN31" s="129">
        <v>4235</v>
      </c>
      <c r="AO31" s="131">
        <v>868</v>
      </c>
      <c r="AP31" s="129">
        <v>29164</v>
      </c>
      <c r="AQ31" s="129">
        <v>65714</v>
      </c>
      <c r="AR31" s="129">
        <v>11267</v>
      </c>
      <c r="AS31" s="129">
        <v>1572</v>
      </c>
      <c r="AT31" s="129">
        <v>7707</v>
      </c>
      <c r="AU31" s="361">
        <v>0.32067271463370467</v>
      </c>
    </row>
    <row r="32" spans="1:47" x14ac:dyDescent="0.3">
      <c r="A32" s="19" t="s">
        <v>78</v>
      </c>
      <c r="B32" s="16" t="s">
        <v>83</v>
      </c>
      <c r="C32" s="124">
        <v>198239</v>
      </c>
      <c r="D32" s="131">
        <v>3550</v>
      </c>
      <c r="E32" s="129">
        <v>15279</v>
      </c>
      <c r="F32" s="131">
        <v>2156</v>
      </c>
      <c r="G32" s="129">
        <v>36079</v>
      </c>
      <c r="H32" s="129">
        <v>18085</v>
      </c>
      <c r="I32" s="129">
        <v>12769</v>
      </c>
      <c r="J32" s="131">
        <v>4520</v>
      </c>
      <c r="K32" s="129">
        <v>28659</v>
      </c>
      <c r="L32" s="129">
        <v>47060</v>
      </c>
      <c r="M32" s="129">
        <v>12450</v>
      </c>
      <c r="N32" s="131">
        <v>2044</v>
      </c>
      <c r="O32" s="129">
        <v>15588</v>
      </c>
      <c r="P32" s="126">
        <v>0.32861848576718</v>
      </c>
      <c r="Q32" s="126">
        <v>9.1228264872199719E-2</v>
      </c>
      <c r="R32" s="360">
        <v>10.961515067735693</v>
      </c>
      <c r="S32" s="126">
        <v>0.14984258812319923</v>
      </c>
      <c r="T32" s="129">
        <v>95378</v>
      </c>
      <c r="U32" s="131">
        <v>2230</v>
      </c>
      <c r="V32" s="129">
        <v>11497</v>
      </c>
      <c r="W32" s="131">
        <v>1734</v>
      </c>
      <c r="X32" s="129">
        <v>27023</v>
      </c>
      <c r="Y32" s="129">
        <v>9430</v>
      </c>
      <c r="Z32" s="129">
        <v>8613</v>
      </c>
      <c r="AA32" s="131">
        <v>2888</v>
      </c>
      <c r="AB32" s="129">
        <v>12933</v>
      </c>
      <c r="AC32" s="129">
        <v>1779</v>
      </c>
      <c r="AD32" s="129">
        <v>5321</v>
      </c>
      <c r="AE32" s="131">
        <v>1060</v>
      </c>
      <c r="AF32" s="129">
        <v>10870</v>
      </c>
      <c r="AG32" s="126">
        <v>0.63460127073329275</v>
      </c>
      <c r="AH32" s="129">
        <v>102861</v>
      </c>
      <c r="AI32" s="131">
        <v>1320</v>
      </c>
      <c r="AJ32" s="129">
        <v>3782</v>
      </c>
      <c r="AK32" s="131">
        <v>422</v>
      </c>
      <c r="AL32" s="129">
        <v>9056</v>
      </c>
      <c r="AM32" s="129">
        <v>8655</v>
      </c>
      <c r="AN32" s="129">
        <v>4156</v>
      </c>
      <c r="AO32" s="131">
        <v>1632</v>
      </c>
      <c r="AP32" s="129">
        <v>15726</v>
      </c>
      <c r="AQ32" s="129">
        <v>45281</v>
      </c>
      <c r="AR32" s="129">
        <v>7129</v>
      </c>
      <c r="AS32" s="131">
        <v>984</v>
      </c>
      <c r="AT32" s="129">
        <v>4718</v>
      </c>
      <c r="AU32" s="361">
        <v>0.26629140296127785</v>
      </c>
    </row>
    <row r="33" spans="1:47" x14ac:dyDescent="0.3">
      <c r="A33" s="19" t="s">
        <v>78</v>
      </c>
      <c r="B33" s="16" t="s">
        <v>87</v>
      </c>
      <c r="C33" s="124">
        <v>26788</v>
      </c>
      <c r="D33" s="131">
        <v>2286</v>
      </c>
      <c r="E33" s="131">
        <v>3734</v>
      </c>
      <c r="F33" s="131">
        <v>195</v>
      </c>
      <c r="G33" s="131">
        <v>3980</v>
      </c>
      <c r="H33" s="131">
        <v>1491</v>
      </c>
      <c r="I33" s="131">
        <v>1290</v>
      </c>
      <c r="J33" s="131">
        <v>555</v>
      </c>
      <c r="K33" s="129">
        <v>5461</v>
      </c>
      <c r="L33" s="129">
        <v>5704</v>
      </c>
      <c r="M33" s="131">
        <v>1131</v>
      </c>
      <c r="N33" s="131">
        <v>233</v>
      </c>
      <c r="O33" s="131">
        <v>728</v>
      </c>
      <c r="P33" s="126">
        <v>0.26859041361803793</v>
      </c>
      <c r="Q33" s="126">
        <v>5.5659250410631626E-2</v>
      </c>
      <c r="R33" s="360">
        <v>17.966465459423205</v>
      </c>
      <c r="S33" s="126">
        <v>0.24559941460922055</v>
      </c>
      <c r="T33" s="129">
        <v>13782</v>
      </c>
      <c r="U33" s="131">
        <v>1912</v>
      </c>
      <c r="V33" s="131">
        <v>2969</v>
      </c>
      <c r="W33" s="131">
        <v>144</v>
      </c>
      <c r="X33" s="131">
        <v>2538</v>
      </c>
      <c r="Y33" s="131">
        <v>762</v>
      </c>
      <c r="Z33" s="131">
        <v>877</v>
      </c>
      <c r="AA33" s="131">
        <v>371</v>
      </c>
      <c r="AB33" s="129">
        <v>2708</v>
      </c>
      <c r="AC33" s="129">
        <v>413</v>
      </c>
      <c r="AD33" s="131">
        <v>487</v>
      </c>
      <c r="AE33" s="131">
        <v>137</v>
      </c>
      <c r="AF33" s="131">
        <v>464</v>
      </c>
      <c r="AG33" s="126">
        <v>0.66768248439994193</v>
      </c>
      <c r="AH33" s="129">
        <v>13006</v>
      </c>
      <c r="AI33" s="131">
        <v>374</v>
      </c>
      <c r="AJ33" s="131">
        <v>765</v>
      </c>
      <c r="AK33" s="131">
        <v>51</v>
      </c>
      <c r="AL33" s="131">
        <v>1442</v>
      </c>
      <c r="AM33" s="131">
        <v>729</v>
      </c>
      <c r="AN33" s="131">
        <v>413</v>
      </c>
      <c r="AO33" s="131">
        <v>184</v>
      </c>
      <c r="AP33" s="129">
        <v>2753</v>
      </c>
      <c r="AQ33" s="129">
        <v>5291</v>
      </c>
      <c r="AR33" s="131">
        <v>644</v>
      </c>
      <c r="AS33" s="131">
        <v>96</v>
      </c>
      <c r="AT33" s="131">
        <v>264</v>
      </c>
      <c r="AU33" s="361">
        <v>0.29017376595417499</v>
      </c>
    </row>
    <row r="34" spans="1:47" x14ac:dyDescent="0.3">
      <c r="A34" s="19" t="s">
        <v>78</v>
      </c>
      <c r="B34" s="16" t="s">
        <v>88</v>
      </c>
      <c r="C34" s="124">
        <v>71253</v>
      </c>
      <c r="D34" s="131">
        <v>2706</v>
      </c>
      <c r="E34" s="131">
        <v>2951</v>
      </c>
      <c r="F34" s="131">
        <v>491</v>
      </c>
      <c r="G34" s="129">
        <v>22913</v>
      </c>
      <c r="H34" s="131">
        <v>8077</v>
      </c>
      <c r="I34" s="131">
        <v>1926</v>
      </c>
      <c r="J34" s="131">
        <v>302</v>
      </c>
      <c r="K34" s="129">
        <v>12877</v>
      </c>
      <c r="L34" s="129">
        <v>14025</v>
      </c>
      <c r="M34" s="131">
        <v>2594</v>
      </c>
      <c r="N34" s="131">
        <v>548</v>
      </c>
      <c r="O34" s="131">
        <v>1843</v>
      </c>
      <c r="P34" s="126">
        <v>0.31019044812148261</v>
      </c>
      <c r="Q34" s="126">
        <v>0.11335663059800991</v>
      </c>
      <c r="R34" s="360">
        <v>8.8217159836572989</v>
      </c>
      <c r="S34" s="126">
        <v>0.12059179287814097</v>
      </c>
      <c r="T34" s="129">
        <v>35894</v>
      </c>
      <c r="U34" s="131">
        <v>1730</v>
      </c>
      <c r="V34" s="131">
        <v>2208</v>
      </c>
      <c r="W34" s="131">
        <v>362</v>
      </c>
      <c r="X34" s="129">
        <v>16975</v>
      </c>
      <c r="Y34" s="131">
        <v>4340</v>
      </c>
      <c r="Z34" s="131">
        <v>1142</v>
      </c>
      <c r="AA34" s="131">
        <v>154</v>
      </c>
      <c r="AB34" s="129">
        <v>6145</v>
      </c>
      <c r="AC34" s="129">
        <v>474</v>
      </c>
      <c r="AD34" s="131">
        <v>1016</v>
      </c>
      <c r="AE34" s="131">
        <v>271</v>
      </c>
      <c r="AF34" s="131">
        <v>1077</v>
      </c>
      <c r="AG34" s="126">
        <v>0.74544492115673933</v>
      </c>
      <c r="AH34" s="129">
        <v>35359</v>
      </c>
      <c r="AI34" s="131">
        <v>976</v>
      </c>
      <c r="AJ34" s="131">
        <v>743</v>
      </c>
      <c r="AK34" s="131">
        <v>129</v>
      </c>
      <c r="AL34" s="129">
        <v>5938</v>
      </c>
      <c r="AM34" s="131">
        <v>3737</v>
      </c>
      <c r="AN34" s="131">
        <v>784</v>
      </c>
      <c r="AO34" s="131">
        <v>148</v>
      </c>
      <c r="AP34" s="129">
        <v>6732</v>
      </c>
      <c r="AQ34" s="129">
        <v>13551</v>
      </c>
      <c r="AR34" s="131">
        <v>1578</v>
      </c>
      <c r="AS34" s="131">
        <v>277</v>
      </c>
      <c r="AT34" s="131">
        <v>766</v>
      </c>
      <c r="AU34" s="361">
        <v>0.34805848581690657</v>
      </c>
    </row>
    <row r="35" spans="1:47" x14ac:dyDescent="0.3">
      <c r="A35" s="19" t="s">
        <v>78</v>
      </c>
      <c r="B35" s="16" t="s">
        <v>92</v>
      </c>
      <c r="C35" s="124">
        <v>163287</v>
      </c>
      <c r="D35" s="131">
        <v>4416</v>
      </c>
      <c r="E35" s="129">
        <v>31724</v>
      </c>
      <c r="F35" s="131">
        <v>3123</v>
      </c>
      <c r="G35" s="129">
        <v>33717</v>
      </c>
      <c r="H35" s="129">
        <v>10871</v>
      </c>
      <c r="I35" s="129">
        <v>4627</v>
      </c>
      <c r="J35" s="131">
        <v>1154</v>
      </c>
      <c r="K35" s="129">
        <v>21388</v>
      </c>
      <c r="L35" s="129">
        <v>36671</v>
      </c>
      <c r="M35" s="129">
        <v>5625</v>
      </c>
      <c r="N35" s="131">
        <v>995</v>
      </c>
      <c r="O35" s="129">
        <v>8976</v>
      </c>
      <c r="P35" s="126">
        <v>0.29115606263817695</v>
      </c>
      <c r="Q35" s="126">
        <v>6.6576028710185128E-2</v>
      </c>
      <c r="R35" s="360">
        <v>15.020421304387822</v>
      </c>
      <c r="S35" s="126">
        <v>0.20532734654309384</v>
      </c>
      <c r="T35" s="129">
        <v>83398</v>
      </c>
      <c r="U35" s="131">
        <v>3420</v>
      </c>
      <c r="V35" s="129">
        <v>23666</v>
      </c>
      <c r="W35" s="131">
        <v>2354</v>
      </c>
      <c r="X35" s="129">
        <v>23314</v>
      </c>
      <c r="Y35" s="129">
        <v>5592</v>
      </c>
      <c r="Z35" s="129">
        <v>3148</v>
      </c>
      <c r="AA35" s="131">
        <v>716</v>
      </c>
      <c r="AB35" s="129">
        <v>10669</v>
      </c>
      <c r="AC35" s="129">
        <v>1647</v>
      </c>
      <c r="AD35" s="129">
        <v>2412</v>
      </c>
      <c r="AE35" s="131">
        <v>588</v>
      </c>
      <c r="AF35" s="129">
        <v>5872</v>
      </c>
      <c r="AG35" s="126">
        <v>0.73735581188997334</v>
      </c>
      <c r="AH35" s="129">
        <v>79889</v>
      </c>
      <c r="AI35" s="131">
        <v>996</v>
      </c>
      <c r="AJ35" s="129">
        <v>8058</v>
      </c>
      <c r="AK35" s="131">
        <v>769</v>
      </c>
      <c r="AL35" s="129">
        <v>10403</v>
      </c>
      <c r="AM35" s="129">
        <v>5279</v>
      </c>
      <c r="AN35" s="129">
        <v>1479</v>
      </c>
      <c r="AO35" s="131">
        <v>438</v>
      </c>
      <c r="AP35" s="129">
        <v>10719</v>
      </c>
      <c r="AQ35" s="129">
        <v>35024</v>
      </c>
      <c r="AR35" s="129">
        <v>3213</v>
      </c>
      <c r="AS35" s="131">
        <v>407</v>
      </c>
      <c r="AT35" s="129">
        <v>3104</v>
      </c>
      <c r="AU35" s="361">
        <v>0.33776865400743533</v>
      </c>
    </row>
    <row r="36" spans="1:47" x14ac:dyDescent="0.3">
      <c r="A36" s="19" t="s">
        <v>78</v>
      </c>
      <c r="B36" s="16" t="s">
        <v>95</v>
      </c>
      <c r="C36" s="124">
        <v>169494</v>
      </c>
      <c r="D36" s="129">
        <v>4621</v>
      </c>
      <c r="E36" s="129">
        <v>12213</v>
      </c>
      <c r="F36" s="131">
        <v>2896</v>
      </c>
      <c r="G36" s="129">
        <v>39244</v>
      </c>
      <c r="H36" s="129">
        <v>17801</v>
      </c>
      <c r="I36" s="129">
        <v>6894</v>
      </c>
      <c r="J36" s="131">
        <v>1191</v>
      </c>
      <c r="K36" s="129">
        <v>26840</v>
      </c>
      <c r="L36" s="129">
        <v>34216</v>
      </c>
      <c r="M36" s="129">
        <v>10282</v>
      </c>
      <c r="N36" s="129">
        <v>2154</v>
      </c>
      <c r="O36" s="129">
        <v>11142</v>
      </c>
      <c r="P36" s="126">
        <v>0.30689581932103793</v>
      </c>
      <c r="Q36" s="126">
        <v>0.105024366644247</v>
      </c>
      <c r="R36" s="360">
        <v>9.5215999101174091</v>
      </c>
      <c r="S36" s="126">
        <v>0.13015912168976601</v>
      </c>
      <c r="T36" s="129">
        <v>79899</v>
      </c>
      <c r="U36" s="129">
        <v>2736</v>
      </c>
      <c r="V36" s="129">
        <v>8894</v>
      </c>
      <c r="W36" s="131">
        <v>2087</v>
      </c>
      <c r="X36" s="129">
        <v>25428</v>
      </c>
      <c r="Y36" s="129">
        <v>7812</v>
      </c>
      <c r="Z36" s="129">
        <v>4564</v>
      </c>
      <c r="AA36" s="131">
        <v>824</v>
      </c>
      <c r="AB36" s="129">
        <v>12452</v>
      </c>
      <c r="AC36" s="129">
        <v>2500</v>
      </c>
      <c r="AD36" s="129">
        <v>4279</v>
      </c>
      <c r="AE36" s="129">
        <v>1094</v>
      </c>
      <c r="AF36" s="129">
        <v>7229</v>
      </c>
      <c r="AG36" s="126">
        <v>0.64482659357438765</v>
      </c>
      <c r="AH36" s="129">
        <v>89595</v>
      </c>
      <c r="AI36" s="129">
        <v>1885</v>
      </c>
      <c r="AJ36" s="129">
        <v>3319</v>
      </c>
      <c r="AK36" s="131">
        <v>809</v>
      </c>
      <c r="AL36" s="129">
        <v>13816</v>
      </c>
      <c r="AM36" s="129">
        <v>9989</v>
      </c>
      <c r="AN36" s="129">
        <v>2330</v>
      </c>
      <c r="AO36" s="131">
        <v>367</v>
      </c>
      <c r="AP36" s="129">
        <v>14388</v>
      </c>
      <c r="AQ36" s="129">
        <v>31716</v>
      </c>
      <c r="AR36" s="129">
        <v>6003</v>
      </c>
      <c r="AS36" s="129">
        <v>1060</v>
      </c>
      <c r="AT36" s="129">
        <v>3913</v>
      </c>
      <c r="AU36" s="361">
        <v>0.35881466599698641</v>
      </c>
    </row>
    <row r="37" spans="1:47" x14ac:dyDescent="0.3">
      <c r="A37" s="19" t="s">
        <v>78</v>
      </c>
      <c r="B37" s="16" t="s">
        <v>96</v>
      </c>
      <c r="C37" s="124">
        <v>192637</v>
      </c>
      <c r="D37" s="131">
        <v>2828</v>
      </c>
      <c r="E37" s="129">
        <v>22659</v>
      </c>
      <c r="F37" s="131">
        <v>2583</v>
      </c>
      <c r="G37" s="129">
        <v>51206</v>
      </c>
      <c r="H37" s="129">
        <v>30453</v>
      </c>
      <c r="I37" s="131">
        <v>4837</v>
      </c>
      <c r="J37" s="131">
        <v>2015</v>
      </c>
      <c r="K37" s="129">
        <v>27374</v>
      </c>
      <c r="L37" s="129">
        <v>32331</v>
      </c>
      <c r="M37" s="129">
        <v>7994</v>
      </c>
      <c r="N37" s="131">
        <v>1757</v>
      </c>
      <c r="O37" s="131">
        <v>6600</v>
      </c>
      <c r="P37" s="126">
        <v>0.32591869682355934</v>
      </c>
      <c r="Q37" s="126">
        <v>0.15808489542507409</v>
      </c>
      <c r="R37" s="360">
        <v>6.3257150362854242</v>
      </c>
      <c r="S37" s="126">
        <v>8.6471761148857657E-2</v>
      </c>
      <c r="T37" s="129">
        <v>94400</v>
      </c>
      <c r="U37" s="131">
        <v>1659</v>
      </c>
      <c r="V37" s="129">
        <v>14106</v>
      </c>
      <c r="W37" s="131">
        <v>1798</v>
      </c>
      <c r="X37" s="129">
        <v>35886</v>
      </c>
      <c r="Y37" s="129">
        <v>13600</v>
      </c>
      <c r="Z37" s="131">
        <v>3156</v>
      </c>
      <c r="AA37" s="131">
        <v>1264</v>
      </c>
      <c r="AB37" s="129">
        <v>12597</v>
      </c>
      <c r="AC37" s="129">
        <v>1243</v>
      </c>
      <c r="AD37" s="129">
        <v>3401</v>
      </c>
      <c r="AE37" s="131">
        <v>914</v>
      </c>
      <c r="AF37" s="131">
        <v>4776</v>
      </c>
      <c r="AG37" s="126">
        <v>0.7436970338983051</v>
      </c>
      <c r="AH37" s="129">
        <v>98237</v>
      </c>
      <c r="AI37" s="131">
        <v>1169</v>
      </c>
      <c r="AJ37" s="129">
        <v>8553</v>
      </c>
      <c r="AK37" s="131">
        <v>785</v>
      </c>
      <c r="AL37" s="129">
        <v>15320</v>
      </c>
      <c r="AM37" s="129">
        <v>16853</v>
      </c>
      <c r="AN37" s="131">
        <v>1681</v>
      </c>
      <c r="AO37" s="131">
        <v>751</v>
      </c>
      <c r="AP37" s="129">
        <v>14777</v>
      </c>
      <c r="AQ37" s="129">
        <v>31088</v>
      </c>
      <c r="AR37" s="129">
        <v>4593</v>
      </c>
      <c r="AS37" s="131">
        <v>843</v>
      </c>
      <c r="AT37" s="131">
        <v>1824</v>
      </c>
      <c r="AU37" s="361">
        <v>0.45157120026059427</v>
      </c>
    </row>
    <row r="38" spans="1:47" x14ac:dyDescent="0.3">
      <c r="A38" s="19" t="s">
        <v>98</v>
      </c>
      <c r="B38" s="16" t="s">
        <v>102</v>
      </c>
      <c r="C38" s="124">
        <v>36162</v>
      </c>
      <c r="D38" s="131">
        <v>2188</v>
      </c>
      <c r="E38" s="131">
        <v>2302</v>
      </c>
      <c r="F38" s="131">
        <v>172</v>
      </c>
      <c r="G38" s="129">
        <v>6878</v>
      </c>
      <c r="H38" s="129">
        <v>9246</v>
      </c>
      <c r="I38" s="131">
        <v>920</v>
      </c>
      <c r="J38" s="131">
        <v>223</v>
      </c>
      <c r="K38" s="129">
        <v>8788</v>
      </c>
      <c r="L38" s="129">
        <v>2853</v>
      </c>
      <c r="M38" s="131">
        <v>1454</v>
      </c>
      <c r="N38" s="131">
        <v>575</v>
      </c>
      <c r="O38" s="131">
        <v>563</v>
      </c>
      <c r="P38" s="126">
        <v>0.33457773353243736</v>
      </c>
      <c r="Q38" s="126">
        <v>0.25568276090924175</v>
      </c>
      <c r="R38" s="360">
        <v>3.9110966904607398</v>
      </c>
      <c r="S38" s="126">
        <v>5.3464219761345064E-2</v>
      </c>
      <c r="T38" s="129">
        <v>17694</v>
      </c>
      <c r="U38" s="131">
        <v>1188</v>
      </c>
      <c r="V38" s="131">
        <v>1655</v>
      </c>
      <c r="W38" s="131">
        <v>130</v>
      </c>
      <c r="X38" s="129">
        <v>4357</v>
      </c>
      <c r="Y38" s="129">
        <v>3880</v>
      </c>
      <c r="Z38" s="131">
        <v>530</v>
      </c>
      <c r="AA38" s="131">
        <v>119</v>
      </c>
      <c r="AB38" s="129">
        <v>4225</v>
      </c>
      <c r="AC38" s="129">
        <v>333</v>
      </c>
      <c r="AD38" s="131">
        <v>683</v>
      </c>
      <c r="AE38" s="131">
        <v>255</v>
      </c>
      <c r="AF38" s="131">
        <v>339</v>
      </c>
      <c r="AG38" s="126">
        <v>0.66350175200632988</v>
      </c>
      <c r="AH38" s="129">
        <v>18468</v>
      </c>
      <c r="AI38" s="131">
        <v>1000</v>
      </c>
      <c r="AJ38" s="131">
        <v>647</v>
      </c>
      <c r="AK38" s="131">
        <v>42</v>
      </c>
      <c r="AL38" s="129">
        <v>2521</v>
      </c>
      <c r="AM38" s="129">
        <v>5366</v>
      </c>
      <c r="AN38" s="131">
        <v>390</v>
      </c>
      <c r="AO38" s="131">
        <v>104</v>
      </c>
      <c r="AP38" s="129">
        <v>4563</v>
      </c>
      <c r="AQ38" s="129">
        <v>2520</v>
      </c>
      <c r="AR38" s="131">
        <v>771</v>
      </c>
      <c r="AS38" s="131">
        <v>320</v>
      </c>
      <c r="AT38" s="131">
        <v>224</v>
      </c>
      <c r="AU38" s="361">
        <v>0.53963612735542565</v>
      </c>
    </row>
    <row r="39" spans="1:47" x14ac:dyDescent="0.3">
      <c r="A39" s="19" t="s">
        <v>98</v>
      </c>
      <c r="B39" s="16" t="s">
        <v>105</v>
      </c>
      <c r="C39" s="124">
        <v>37054</v>
      </c>
      <c r="D39" s="129">
        <v>3158</v>
      </c>
      <c r="E39" s="131">
        <v>2211</v>
      </c>
      <c r="F39" s="131">
        <v>259</v>
      </c>
      <c r="G39" s="129">
        <v>5325</v>
      </c>
      <c r="H39" s="129">
        <v>4117</v>
      </c>
      <c r="I39" s="131">
        <v>935</v>
      </c>
      <c r="J39" s="131">
        <v>385</v>
      </c>
      <c r="K39" s="129">
        <v>8534</v>
      </c>
      <c r="L39" s="129">
        <v>8050</v>
      </c>
      <c r="M39" s="129">
        <v>2145</v>
      </c>
      <c r="N39" s="131">
        <v>692</v>
      </c>
      <c r="O39" s="131">
        <v>1243</v>
      </c>
      <c r="P39" s="126">
        <v>0.32835861175581582</v>
      </c>
      <c r="Q39" s="126">
        <v>0.1111081124844821</v>
      </c>
      <c r="R39" s="360">
        <v>9.0002428953121214</v>
      </c>
      <c r="S39" s="126">
        <v>0.12303223421555604</v>
      </c>
      <c r="T39" s="129">
        <v>17345</v>
      </c>
      <c r="U39" s="129">
        <v>1765</v>
      </c>
      <c r="V39" s="131">
        <v>1822</v>
      </c>
      <c r="W39" s="131">
        <v>169</v>
      </c>
      <c r="X39" s="129">
        <v>3869</v>
      </c>
      <c r="Y39" s="129">
        <v>2103</v>
      </c>
      <c r="Z39" s="131">
        <v>526</v>
      </c>
      <c r="AA39" s="131">
        <v>266</v>
      </c>
      <c r="AB39" s="129">
        <v>4128</v>
      </c>
      <c r="AC39" s="129">
        <v>466</v>
      </c>
      <c r="AD39" s="129">
        <v>1046</v>
      </c>
      <c r="AE39" s="131">
        <v>333</v>
      </c>
      <c r="AF39" s="131">
        <v>852</v>
      </c>
      <c r="AG39" s="126">
        <v>0.59117901412510809</v>
      </c>
      <c r="AH39" s="129">
        <v>19709</v>
      </c>
      <c r="AI39" s="129">
        <v>1393</v>
      </c>
      <c r="AJ39" s="131">
        <v>389</v>
      </c>
      <c r="AK39" s="131">
        <v>90</v>
      </c>
      <c r="AL39" s="129">
        <v>1456</v>
      </c>
      <c r="AM39" s="129">
        <v>2014</v>
      </c>
      <c r="AN39" s="131">
        <v>409</v>
      </c>
      <c r="AO39" s="131">
        <v>119</v>
      </c>
      <c r="AP39" s="129">
        <v>4406</v>
      </c>
      <c r="AQ39" s="129">
        <v>7584</v>
      </c>
      <c r="AR39" s="129">
        <v>1099</v>
      </c>
      <c r="AS39" s="131">
        <v>359</v>
      </c>
      <c r="AT39" s="131">
        <v>391</v>
      </c>
      <c r="AU39" s="361">
        <v>0.29179562636359024</v>
      </c>
    </row>
    <row r="40" spans="1:47" x14ac:dyDescent="0.3">
      <c r="A40" s="19" t="s">
        <v>98</v>
      </c>
      <c r="B40" s="16" t="s">
        <v>106</v>
      </c>
      <c r="C40" s="124">
        <v>36475</v>
      </c>
      <c r="D40" s="131">
        <v>1159</v>
      </c>
      <c r="E40" s="131">
        <v>870</v>
      </c>
      <c r="F40" s="131">
        <v>62</v>
      </c>
      <c r="G40" s="129">
        <v>6860</v>
      </c>
      <c r="H40" s="129">
        <v>9232</v>
      </c>
      <c r="I40" s="131">
        <v>436</v>
      </c>
      <c r="J40" s="131">
        <v>301</v>
      </c>
      <c r="K40" s="129">
        <v>8922</v>
      </c>
      <c r="L40" s="129">
        <v>5253</v>
      </c>
      <c r="M40" s="129">
        <v>1983</v>
      </c>
      <c r="N40" s="131">
        <v>687</v>
      </c>
      <c r="O40" s="131">
        <v>710</v>
      </c>
      <c r="P40" s="126">
        <v>0.39712131596984235</v>
      </c>
      <c r="Q40" s="126">
        <v>0.2531048663468129</v>
      </c>
      <c r="R40" s="360">
        <v>3.9509315424610052</v>
      </c>
      <c r="S40" s="126">
        <v>5.4008757380856573E-2</v>
      </c>
      <c r="T40" s="129">
        <v>17302</v>
      </c>
      <c r="U40" s="131">
        <v>697</v>
      </c>
      <c r="V40" s="131">
        <v>613</v>
      </c>
      <c r="W40" s="131">
        <v>48</v>
      </c>
      <c r="X40" s="129">
        <v>4763</v>
      </c>
      <c r="Y40" s="129">
        <v>4093</v>
      </c>
      <c r="Z40" s="131">
        <v>249</v>
      </c>
      <c r="AA40" s="131">
        <v>194</v>
      </c>
      <c r="AB40" s="129">
        <v>4539</v>
      </c>
      <c r="AC40" s="129">
        <v>422</v>
      </c>
      <c r="AD40" s="129">
        <v>847</v>
      </c>
      <c r="AE40" s="131">
        <v>316</v>
      </c>
      <c r="AF40" s="131">
        <v>521</v>
      </c>
      <c r="AG40" s="126">
        <v>0.60472777713559123</v>
      </c>
      <c r="AH40" s="129">
        <v>19173</v>
      </c>
      <c r="AI40" s="131">
        <v>462</v>
      </c>
      <c r="AJ40" s="131">
        <v>257</v>
      </c>
      <c r="AK40" s="131">
        <v>14</v>
      </c>
      <c r="AL40" s="129">
        <v>2097</v>
      </c>
      <c r="AM40" s="129">
        <v>5139</v>
      </c>
      <c r="AN40" s="131">
        <v>187</v>
      </c>
      <c r="AO40" s="131">
        <v>107</v>
      </c>
      <c r="AP40" s="129">
        <v>4383</v>
      </c>
      <c r="AQ40" s="129">
        <v>4831</v>
      </c>
      <c r="AR40" s="129">
        <v>1136</v>
      </c>
      <c r="AS40" s="131">
        <v>371</v>
      </c>
      <c r="AT40" s="131">
        <v>189</v>
      </c>
      <c r="AU40" s="361">
        <v>0.4253898711730037</v>
      </c>
    </row>
    <row r="41" spans="1:47" x14ac:dyDescent="0.3">
      <c r="A41" s="19" t="s">
        <v>98</v>
      </c>
      <c r="B41" s="16" t="s">
        <v>108</v>
      </c>
      <c r="C41" s="124">
        <v>63437</v>
      </c>
      <c r="D41" s="129">
        <v>2080</v>
      </c>
      <c r="E41" s="131">
        <v>1492</v>
      </c>
      <c r="F41" s="131">
        <v>198</v>
      </c>
      <c r="G41" s="129">
        <v>5801</v>
      </c>
      <c r="H41" s="129">
        <v>18388</v>
      </c>
      <c r="I41" s="129">
        <v>3318</v>
      </c>
      <c r="J41" s="131">
        <v>780</v>
      </c>
      <c r="K41" s="129">
        <v>15387</v>
      </c>
      <c r="L41" s="129">
        <v>10714</v>
      </c>
      <c r="M41" s="129">
        <v>2786</v>
      </c>
      <c r="N41" s="131">
        <v>864</v>
      </c>
      <c r="O41" s="131">
        <v>1629</v>
      </c>
      <c r="P41" s="126">
        <v>0.45875435471412584</v>
      </c>
      <c r="Q41" s="126">
        <v>0.28986238315178836</v>
      </c>
      <c r="R41" s="360">
        <v>3.4499129867304767</v>
      </c>
      <c r="S41" s="126">
        <v>4.7159894187721568E-2</v>
      </c>
      <c r="T41" s="129">
        <v>29798</v>
      </c>
      <c r="U41" s="129">
        <v>996</v>
      </c>
      <c r="V41" s="131">
        <v>1068</v>
      </c>
      <c r="W41" s="131">
        <v>122</v>
      </c>
      <c r="X41" s="129">
        <v>4061</v>
      </c>
      <c r="Y41" s="129">
        <v>9329</v>
      </c>
      <c r="Z41" s="129">
        <v>2119</v>
      </c>
      <c r="AA41" s="131">
        <v>455</v>
      </c>
      <c r="AB41" s="129">
        <v>7537</v>
      </c>
      <c r="AC41" s="129">
        <v>1442</v>
      </c>
      <c r="AD41" s="129">
        <v>1318</v>
      </c>
      <c r="AE41" s="131">
        <v>382</v>
      </c>
      <c r="AF41" s="131">
        <v>969</v>
      </c>
      <c r="AG41" s="126">
        <v>0.59383180079199949</v>
      </c>
      <c r="AH41" s="129">
        <v>33639</v>
      </c>
      <c r="AI41" s="129">
        <v>1084</v>
      </c>
      <c r="AJ41" s="131">
        <v>424</v>
      </c>
      <c r="AK41" s="131">
        <v>76</v>
      </c>
      <c r="AL41" s="129">
        <v>1740</v>
      </c>
      <c r="AM41" s="129">
        <v>9059</v>
      </c>
      <c r="AN41" s="129">
        <v>1199</v>
      </c>
      <c r="AO41" s="131">
        <v>325</v>
      </c>
      <c r="AP41" s="129">
        <v>7850</v>
      </c>
      <c r="AQ41" s="129">
        <v>9272</v>
      </c>
      <c r="AR41" s="129">
        <v>1468</v>
      </c>
      <c r="AS41" s="131">
        <v>482</v>
      </c>
      <c r="AT41" s="131">
        <v>660</v>
      </c>
      <c r="AU41" s="361">
        <v>0.40375754332768515</v>
      </c>
    </row>
    <row r="42" spans="1:47" x14ac:dyDescent="0.3">
      <c r="A42" s="19" t="s">
        <v>98</v>
      </c>
      <c r="B42" s="16" t="s">
        <v>110</v>
      </c>
      <c r="C42" s="124">
        <v>22255</v>
      </c>
      <c r="D42" s="131">
        <v>854</v>
      </c>
      <c r="E42" s="131">
        <v>372</v>
      </c>
      <c r="F42" s="131">
        <v>27</v>
      </c>
      <c r="G42" s="129">
        <v>3189</v>
      </c>
      <c r="H42" s="129">
        <v>6914</v>
      </c>
      <c r="I42" s="131">
        <v>626</v>
      </c>
      <c r="J42" s="131">
        <v>188</v>
      </c>
      <c r="K42" s="129">
        <v>5535</v>
      </c>
      <c r="L42" s="129">
        <v>2625</v>
      </c>
      <c r="M42" s="131">
        <v>1287</v>
      </c>
      <c r="N42" s="131">
        <v>280</v>
      </c>
      <c r="O42" s="131">
        <v>358</v>
      </c>
      <c r="P42" s="126">
        <v>0.42862278139743876</v>
      </c>
      <c r="Q42" s="126">
        <v>0.31067175915524603</v>
      </c>
      <c r="R42" s="360">
        <v>3.2188313566676308</v>
      </c>
      <c r="S42" s="126">
        <v>4.4001036192054269E-2</v>
      </c>
      <c r="T42" s="129">
        <v>10800</v>
      </c>
      <c r="U42" s="131">
        <v>541</v>
      </c>
      <c r="V42" s="131">
        <v>301</v>
      </c>
      <c r="W42" s="131">
        <v>23</v>
      </c>
      <c r="X42" s="129">
        <v>1998</v>
      </c>
      <c r="Y42" s="129">
        <v>3629</v>
      </c>
      <c r="Z42" s="131">
        <v>416</v>
      </c>
      <c r="AA42" s="131">
        <v>115</v>
      </c>
      <c r="AB42" s="129">
        <v>2749</v>
      </c>
      <c r="AC42" s="129">
        <v>153</v>
      </c>
      <c r="AD42" s="131">
        <v>527</v>
      </c>
      <c r="AE42" s="131">
        <v>123</v>
      </c>
      <c r="AF42" s="131">
        <v>225</v>
      </c>
      <c r="AG42" s="126">
        <v>0.63962962962962966</v>
      </c>
      <c r="AH42" s="129">
        <v>11455</v>
      </c>
      <c r="AI42" s="131">
        <v>313</v>
      </c>
      <c r="AJ42" s="131">
        <v>71</v>
      </c>
      <c r="AK42" s="131">
        <v>0</v>
      </c>
      <c r="AL42" s="129">
        <v>1191</v>
      </c>
      <c r="AM42" s="129">
        <v>3285</v>
      </c>
      <c r="AN42" s="131">
        <v>210</v>
      </c>
      <c r="AO42" s="131">
        <v>73</v>
      </c>
      <c r="AP42" s="129">
        <v>2786</v>
      </c>
      <c r="AQ42" s="129">
        <v>2472</v>
      </c>
      <c r="AR42" s="131">
        <v>760</v>
      </c>
      <c r="AS42" s="131">
        <v>157</v>
      </c>
      <c r="AT42" s="131">
        <v>133</v>
      </c>
      <c r="AU42" s="361">
        <v>0.44260148406809252</v>
      </c>
    </row>
    <row r="43" spans="1:47" x14ac:dyDescent="0.3">
      <c r="A43" s="19" t="s">
        <v>98</v>
      </c>
      <c r="B43" s="16" t="s">
        <v>114</v>
      </c>
      <c r="C43" s="124">
        <v>29724</v>
      </c>
      <c r="D43" s="131">
        <v>1671</v>
      </c>
      <c r="E43" s="131">
        <v>1178</v>
      </c>
      <c r="F43" s="131">
        <v>84</v>
      </c>
      <c r="G43" s="129">
        <v>6298</v>
      </c>
      <c r="H43" s="129">
        <v>6268</v>
      </c>
      <c r="I43" s="131">
        <v>605</v>
      </c>
      <c r="J43" s="131">
        <v>63</v>
      </c>
      <c r="K43" s="129">
        <v>8154</v>
      </c>
      <c r="L43" s="129">
        <v>2748</v>
      </c>
      <c r="M43" s="131">
        <v>1531</v>
      </c>
      <c r="N43" s="131">
        <v>384</v>
      </c>
      <c r="O43" s="131">
        <v>740</v>
      </c>
      <c r="P43" s="126">
        <v>0.30332391333602476</v>
      </c>
      <c r="Q43" s="126">
        <v>0.21087336832189477</v>
      </c>
      <c r="R43" s="360">
        <v>4.7421825143586469</v>
      </c>
      <c r="S43" s="126">
        <v>6.4825062677295014E-2</v>
      </c>
      <c r="T43" s="129">
        <v>13211</v>
      </c>
      <c r="U43" s="131">
        <v>1008</v>
      </c>
      <c r="V43" s="131">
        <v>824</v>
      </c>
      <c r="W43" s="131">
        <v>45</v>
      </c>
      <c r="X43" s="129">
        <v>3040</v>
      </c>
      <c r="Y43" s="129">
        <v>2358</v>
      </c>
      <c r="Z43" s="131">
        <v>352</v>
      </c>
      <c r="AA43" s="131">
        <v>32</v>
      </c>
      <c r="AB43" s="129">
        <v>3999</v>
      </c>
      <c r="AC43" s="129">
        <v>144</v>
      </c>
      <c r="AD43" s="131">
        <v>733</v>
      </c>
      <c r="AE43" s="131">
        <v>187</v>
      </c>
      <c r="AF43" s="131">
        <v>489</v>
      </c>
      <c r="AG43" s="126">
        <v>0.5773219286957838</v>
      </c>
      <c r="AH43" s="129">
        <v>16513</v>
      </c>
      <c r="AI43" s="131">
        <v>663</v>
      </c>
      <c r="AJ43" s="131">
        <v>354</v>
      </c>
      <c r="AK43" s="131">
        <v>39</v>
      </c>
      <c r="AL43" s="129">
        <v>3258</v>
      </c>
      <c r="AM43" s="129">
        <v>3910</v>
      </c>
      <c r="AN43" s="131">
        <v>253</v>
      </c>
      <c r="AO43" s="131">
        <v>31</v>
      </c>
      <c r="AP43" s="129">
        <v>4155</v>
      </c>
      <c r="AQ43" s="129">
        <v>2604</v>
      </c>
      <c r="AR43" s="131">
        <v>798</v>
      </c>
      <c r="AS43" s="131">
        <v>197</v>
      </c>
      <c r="AT43" s="131">
        <v>251</v>
      </c>
      <c r="AU43" s="361">
        <v>0.51335311572700293</v>
      </c>
    </row>
    <row r="44" spans="1:47" x14ac:dyDescent="0.3">
      <c r="A44" s="19" t="s">
        <v>98</v>
      </c>
      <c r="B44" s="16" t="s">
        <v>115</v>
      </c>
      <c r="C44" s="124">
        <v>37680</v>
      </c>
      <c r="D44" s="131">
        <v>1934</v>
      </c>
      <c r="E44" s="131">
        <v>2023</v>
      </c>
      <c r="F44" s="131">
        <v>288</v>
      </c>
      <c r="G44" s="129">
        <v>4690</v>
      </c>
      <c r="H44" s="129">
        <v>8244</v>
      </c>
      <c r="I44" s="131">
        <v>1080</v>
      </c>
      <c r="J44" s="131">
        <v>352</v>
      </c>
      <c r="K44" s="129">
        <v>10422</v>
      </c>
      <c r="L44" s="129">
        <v>5711</v>
      </c>
      <c r="M44" s="131">
        <v>2063</v>
      </c>
      <c r="N44" s="131">
        <v>410</v>
      </c>
      <c r="O44" s="131">
        <v>463</v>
      </c>
      <c r="P44" s="126">
        <v>0.37035562632696389</v>
      </c>
      <c r="Q44" s="126">
        <v>0.21878980891719746</v>
      </c>
      <c r="R44" s="360">
        <v>4.5705967976710333</v>
      </c>
      <c r="S44" s="126">
        <v>6.247950663740745E-2</v>
      </c>
      <c r="T44" s="129">
        <v>17211</v>
      </c>
      <c r="U44" s="131">
        <v>1282</v>
      </c>
      <c r="V44" s="131">
        <v>1265</v>
      </c>
      <c r="W44" s="131">
        <v>139</v>
      </c>
      <c r="X44" s="129">
        <v>2810</v>
      </c>
      <c r="Y44" s="129">
        <v>4178</v>
      </c>
      <c r="Z44" s="131">
        <v>693</v>
      </c>
      <c r="AA44" s="131">
        <v>209</v>
      </c>
      <c r="AB44" s="129">
        <v>4995</v>
      </c>
      <c r="AC44" s="129">
        <v>322</v>
      </c>
      <c r="AD44" s="131">
        <v>872</v>
      </c>
      <c r="AE44" s="131">
        <v>188</v>
      </c>
      <c r="AF44" s="131">
        <v>258</v>
      </c>
      <c r="AG44" s="126">
        <v>0.60234733600604262</v>
      </c>
      <c r="AH44" s="129">
        <v>20469</v>
      </c>
      <c r="AI44" s="131">
        <v>652</v>
      </c>
      <c r="AJ44" s="131">
        <v>758</v>
      </c>
      <c r="AK44" s="131">
        <v>149</v>
      </c>
      <c r="AL44" s="129">
        <v>1880</v>
      </c>
      <c r="AM44" s="129">
        <v>4066</v>
      </c>
      <c r="AN44" s="131">
        <v>387</v>
      </c>
      <c r="AO44" s="131">
        <v>143</v>
      </c>
      <c r="AP44" s="129">
        <v>5427</v>
      </c>
      <c r="AQ44" s="129">
        <v>5389</v>
      </c>
      <c r="AR44" s="131">
        <v>1191</v>
      </c>
      <c r="AS44" s="131">
        <v>222</v>
      </c>
      <c r="AT44" s="131">
        <v>205</v>
      </c>
      <c r="AU44" s="361">
        <v>0.38555864966534759</v>
      </c>
    </row>
    <row r="45" spans="1:47" x14ac:dyDescent="0.3">
      <c r="A45" s="19" t="s">
        <v>98</v>
      </c>
      <c r="B45" s="16" t="s">
        <v>117</v>
      </c>
      <c r="C45" s="124">
        <v>14788</v>
      </c>
      <c r="D45" s="131">
        <v>845</v>
      </c>
      <c r="E45" s="131">
        <v>802</v>
      </c>
      <c r="F45" s="131">
        <v>58</v>
      </c>
      <c r="G45" s="131">
        <v>2149</v>
      </c>
      <c r="H45" s="129">
        <v>2622</v>
      </c>
      <c r="I45" s="131">
        <v>327</v>
      </c>
      <c r="J45" s="131">
        <v>61</v>
      </c>
      <c r="K45" s="129">
        <v>4140</v>
      </c>
      <c r="L45" s="129">
        <v>2680</v>
      </c>
      <c r="M45" s="131">
        <v>655</v>
      </c>
      <c r="N45" s="131">
        <v>147</v>
      </c>
      <c r="O45" s="131">
        <v>302</v>
      </c>
      <c r="P45" s="126">
        <v>0.35853394644306197</v>
      </c>
      <c r="Q45" s="126">
        <v>0.17730592372193671</v>
      </c>
      <c r="R45" s="360">
        <v>5.6399694889397409</v>
      </c>
      <c r="S45" s="126">
        <v>7.7097702273485169E-2</v>
      </c>
      <c r="T45" s="129">
        <v>6958</v>
      </c>
      <c r="U45" s="131">
        <v>538</v>
      </c>
      <c r="V45" s="131">
        <v>651</v>
      </c>
      <c r="W45" s="131">
        <v>32</v>
      </c>
      <c r="X45" s="131">
        <v>1373</v>
      </c>
      <c r="Y45" s="129">
        <v>1224</v>
      </c>
      <c r="Z45" s="131">
        <v>192</v>
      </c>
      <c r="AA45" s="131">
        <v>37</v>
      </c>
      <c r="AB45" s="129">
        <v>2185</v>
      </c>
      <c r="AC45" s="129">
        <v>193</v>
      </c>
      <c r="AD45" s="131">
        <v>262</v>
      </c>
      <c r="AE45" s="131">
        <v>61</v>
      </c>
      <c r="AF45" s="131">
        <v>210</v>
      </c>
      <c r="AG45" s="126">
        <v>0.57631503305547571</v>
      </c>
      <c r="AH45" s="129">
        <v>7830</v>
      </c>
      <c r="AI45" s="131">
        <v>307</v>
      </c>
      <c r="AJ45" s="131">
        <v>151</v>
      </c>
      <c r="AK45" s="131">
        <v>26</v>
      </c>
      <c r="AL45" s="131">
        <v>776</v>
      </c>
      <c r="AM45" s="129">
        <v>1398</v>
      </c>
      <c r="AN45" s="131">
        <v>135</v>
      </c>
      <c r="AO45" s="131">
        <v>24</v>
      </c>
      <c r="AP45" s="129">
        <v>1955</v>
      </c>
      <c r="AQ45" s="129">
        <v>2487</v>
      </c>
      <c r="AR45" s="131">
        <v>393</v>
      </c>
      <c r="AS45" s="131">
        <v>86</v>
      </c>
      <c r="AT45" s="131">
        <v>92</v>
      </c>
      <c r="AU45" s="361">
        <v>0.35670498084291186</v>
      </c>
    </row>
    <row r="46" spans="1:47" x14ac:dyDescent="0.3">
      <c r="A46" s="19" t="s">
        <v>98</v>
      </c>
      <c r="B46" s="16" t="s">
        <v>119</v>
      </c>
      <c r="C46" s="124">
        <v>69891</v>
      </c>
      <c r="D46" s="131">
        <v>1808</v>
      </c>
      <c r="E46" s="131">
        <v>1711</v>
      </c>
      <c r="F46" s="131">
        <v>571</v>
      </c>
      <c r="G46" s="129">
        <v>20806</v>
      </c>
      <c r="H46" s="129">
        <v>14737</v>
      </c>
      <c r="I46" s="131">
        <v>1219</v>
      </c>
      <c r="J46" s="131">
        <v>249</v>
      </c>
      <c r="K46" s="129">
        <v>16154</v>
      </c>
      <c r="L46" s="129">
        <v>8718</v>
      </c>
      <c r="M46" s="129">
        <v>2529</v>
      </c>
      <c r="N46" s="131">
        <v>574</v>
      </c>
      <c r="O46" s="131">
        <v>815</v>
      </c>
      <c r="P46" s="126">
        <v>0.33559399636576953</v>
      </c>
      <c r="Q46" s="126">
        <v>0.21085690575324434</v>
      </c>
      <c r="R46" s="360">
        <v>4.7425527583633036</v>
      </c>
      <c r="S46" s="126">
        <v>6.483012386815705E-2</v>
      </c>
      <c r="T46" s="129">
        <v>32901</v>
      </c>
      <c r="U46" s="131">
        <v>1276</v>
      </c>
      <c r="V46" s="131">
        <v>1449</v>
      </c>
      <c r="W46" s="131">
        <v>337</v>
      </c>
      <c r="X46" s="129">
        <v>14075</v>
      </c>
      <c r="Y46" s="129">
        <v>4136</v>
      </c>
      <c r="Z46" s="131">
        <v>705</v>
      </c>
      <c r="AA46" s="131">
        <v>141</v>
      </c>
      <c r="AB46" s="129">
        <v>8672</v>
      </c>
      <c r="AC46" s="129">
        <v>441</v>
      </c>
      <c r="AD46" s="129">
        <v>893</v>
      </c>
      <c r="AE46" s="131">
        <v>256</v>
      </c>
      <c r="AF46" s="131">
        <v>520</v>
      </c>
      <c r="AG46" s="126">
        <v>0.66800401203610837</v>
      </c>
      <c r="AH46" s="129">
        <v>36990</v>
      </c>
      <c r="AI46" s="131">
        <v>532</v>
      </c>
      <c r="AJ46" s="131">
        <v>262</v>
      </c>
      <c r="AK46" s="131">
        <v>234</v>
      </c>
      <c r="AL46" s="129">
        <v>6731</v>
      </c>
      <c r="AM46" s="129">
        <v>10601</v>
      </c>
      <c r="AN46" s="131">
        <v>514</v>
      </c>
      <c r="AO46" s="131">
        <v>108</v>
      </c>
      <c r="AP46" s="129">
        <v>7482</v>
      </c>
      <c r="AQ46" s="129">
        <v>8277</v>
      </c>
      <c r="AR46" s="129">
        <v>1636</v>
      </c>
      <c r="AS46" s="131">
        <v>318</v>
      </c>
      <c r="AT46" s="131">
        <v>295</v>
      </c>
      <c r="AU46" s="361">
        <v>0.51024601243579348</v>
      </c>
    </row>
    <row r="47" spans="1:47" x14ac:dyDescent="0.3">
      <c r="A47" s="19" t="s">
        <v>121</v>
      </c>
      <c r="B47" s="16" t="s">
        <v>124</v>
      </c>
      <c r="C47" s="124">
        <v>261304</v>
      </c>
      <c r="D47" s="129">
        <v>11062</v>
      </c>
      <c r="E47" s="129">
        <v>40047</v>
      </c>
      <c r="F47" s="129">
        <v>5484</v>
      </c>
      <c r="G47" s="129">
        <v>76943</v>
      </c>
      <c r="H47" s="129">
        <v>18835</v>
      </c>
      <c r="I47" s="129">
        <v>4138</v>
      </c>
      <c r="J47" s="131">
        <v>1136</v>
      </c>
      <c r="K47" s="129">
        <v>36375</v>
      </c>
      <c r="L47" s="129">
        <v>41725</v>
      </c>
      <c r="M47" s="129">
        <v>18347</v>
      </c>
      <c r="N47" s="131">
        <v>1581</v>
      </c>
      <c r="O47" s="129">
        <v>5631</v>
      </c>
      <c r="P47" s="126">
        <v>0.23176070783455285</v>
      </c>
      <c r="Q47" s="126">
        <v>7.2080794783087904E-2</v>
      </c>
      <c r="R47" s="360">
        <v>13.873320945049109</v>
      </c>
      <c r="S47" s="126">
        <v>0.18964662306479546</v>
      </c>
      <c r="T47" s="129">
        <v>120061</v>
      </c>
      <c r="U47" s="129">
        <v>5495</v>
      </c>
      <c r="V47" s="129">
        <v>25170</v>
      </c>
      <c r="W47" s="129">
        <v>3905</v>
      </c>
      <c r="X47" s="129">
        <v>45083</v>
      </c>
      <c r="Y47" s="129">
        <v>5345</v>
      </c>
      <c r="Z47" s="129">
        <v>2348</v>
      </c>
      <c r="AA47" s="131">
        <v>683</v>
      </c>
      <c r="AB47" s="129">
        <v>18520</v>
      </c>
      <c r="AC47" s="129">
        <v>1820</v>
      </c>
      <c r="AD47" s="129">
        <v>7414</v>
      </c>
      <c r="AE47" s="131">
        <v>808</v>
      </c>
      <c r="AF47" s="129">
        <v>3470</v>
      </c>
      <c r="AG47" s="126">
        <v>0.72751351396373509</v>
      </c>
      <c r="AH47" s="129">
        <v>141243</v>
      </c>
      <c r="AI47" s="129">
        <v>5567</v>
      </c>
      <c r="AJ47" s="129">
        <v>14877</v>
      </c>
      <c r="AK47" s="129">
        <v>1579</v>
      </c>
      <c r="AL47" s="129">
        <v>31860</v>
      </c>
      <c r="AM47" s="129">
        <v>13490</v>
      </c>
      <c r="AN47" s="129">
        <v>1790</v>
      </c>
      <c r="AO47" s="131">
        <v>453</v>
      </c>
      <c r="AP47" s="129">
        <v>17855</v>
      </c>
      <c r="AQ47" s="129">
        <v>39905</v>
      </c>
      <c r="AR47" s="129">
        <v>10933</v>
      </c>
      <c r="AS47" s="131">
        <v>773</v>
      </c>
      <c r="AT47" s="129">
        <v>2161</v>
      </c>
      <c r="AU47" s="361">
        <v>0.48967382454351721</v>
      </c>
    </row>
    <row r="48" spans="1:47" x14ac:dyDescent="0.3">
      <c r="A48" s="19" t="s">
        <v>121</v>
      </c>
      <c r="B48" s="16" t="s">
        <v>125</v>
      </c>
      <c r="C48" s="124">
        <v>91463</v>
      </c>
      <c r="D48" s="129">
        <v>1970</v>
      </c>
      <c r="E48" s="129">
        <v>5019</v>
      </c>
      <c r="F48" s="131">
        <v>1057</v>
      </c>
      <c r="G48" s="129">
        <v>24542</v>
      </c>
      <c r="H48" s="129">
        <v>9576</v>
      </c>
      <c r="I48" s="129">
        <v>8924</v>
      </c>
      <c r="J48" s="131">
        <v>1146</v>
      </c>
      <c r="K48" s="129">
        <v>10224</v>
      </c>
      <c r="L48" s="129">
        <v>19453</v>
      </c>
      <c r="M48" s="129">
        <v>6864</v>
      </c>
      <c r="N48" s="131">
        <v>696</v>
      </c>
      <c r="O48" s="131">
        <v>1992</v>
      </c>
      <c r="P48" s="126">
        <v>0.31738517214611373</v>
      </c>
      <c r="Q48" s="126">
        <v>0.10469807463127166</v>
      </c>
      <c r="R48" s="360">
        <v>9.5512740183792815</v>
      </c>
      <c r="S48" s="126">
        <v>0.13056476316858812</v>
      </c>
      <c r="T48" s="129">
        <v>41139</v>
      </c>
      <c r="U48" s="129">
        <v>880</v>
      </c>
      <c r="V48" s="129">
        <v>3433</v>
      </c>
      <c r="W48" s="131">
        <v>800</v>
      </c>
      <c r="X48" s="129">
        <v>17276</v>
      </c>
      <c r="Y48" s="129">
        <v>3740</v>
      </c>
      <c r="Z48" s="129">
        <v>4438</v>
      </c>
      <c r="AA48" s="131">
        <v>662</v>
      </c>
      <c r="AB48" s="129">
        <v>4823</v>
      </c>
      <c r="AC48" s="129">
        <v>479</v>
      </c>
      <c r="AD48" s="129">
        <v>2773</v>
      </c>
      <c r="AE48" s="131">
        <v>345</v>
      </c>
      <c r="AF48" s="131">
        <v>1490</v>
      </c>
      <c r="AG48" s="126">
        <v>0.74301757456428208</v>
      </c>
      <c r="AH48" s="129">
        <v>50324</v>
      </c>
      <c r="AI48" s="129">
        <v>1090</v>
      </c>
      <c r="AJ48" s="129">
        <v>1586</v>
      </c>
      <c r="AK48" s="131">
        <v>257</v>
      </c>
      <c r="AL48" s="129">
        <v>7266</v>
      </c>
      <c r="AM48" s="129">
        <v>5836</v>
      </c>
      <c r="AN48" s="129">
        <v>4486</v>
      </c>
      <c r="AO48" s="131">
        <v>484</v>
      </c>
      <c r="AP48" s="129">
        <v>5401</v>
      </c>
      <c r="AQ48" s="129">
        <v>18974</v>
      </c>
      <c r="AR48" s="129">
        <v>4091</v>
      </c>
      <c r="AS48" s="131">
        <v>351</v>
      </c>
      <c r="AT48" s="131">
        <v>502</v>
      </c>
      <c r="AU48" s="361">
        <v>0.40777760114458311</v>
      </c>
    </row>
    <row r="49" spans="1:47" x14ac:dyDescent="0.3">
      <c r="A49" s="19" t="s">
        <v>121</v>
      </c>
      <c r="B49" s="16" t="s">
        <v>127</v>
      </c>
      <c r="C49" s="124">
        <v>90323</v>
      </c>
      <c r="D49" s="129">
        <v>2237</v>
      </c>
      <c r="E49" s="129">
        <v>15343</v>
      </c>
      <c r="F49" s="131">
        <v>1763</v>
      </c>
      <c r="G49" s="129">
        <v>21269</v>
      </c>
      <c r="H49" s="129">
        <v>11187</v>
      </c>
      <c r="I49" s="129">
        <v>2264</v>
      </c>
      <c r="J49" s="131">
        <v>1243</v>
      </c>
      <c r="K49" s="129">
        <v>10853</v>
      </c>
      <c r="L49" s="129">
        <v>14986</v>
      </c>
      <c r="M49" s="129">
        <v>6228</v>
      </c>
      <c r="N49" s="131">
        <v>774</v>
      </c>
      <c r="O49" s="131">
        <v>2176</v>
      </c>
      <c r="P49" s="126">
        <v>0.28977115463392489</v>
      </c>
      <c r="Q49" s="126">
        <v>0.12385549638519536</v>
      </c>
      <c r="R49" s="360">
        <v>8.073925091624206</v>
      </c>
      <c r="S49" s="126">
        <v>0.11036958162862062</v>
      </c>
      <c r="T49" s="129">
        <v>39479</v>
      </c>
      <c r="U49" s="129">
        <v>898</v>
      </c>
      <c r="V49" s="129">
        <v>7948</v>
      </c>
      <c r="W49" s="131">
        <v>1320</v>
      </c>
      <c r="X49" s="129">
        <v>13604</v>
      </c>
      <c r="Y49" s="129">
        <v>3951</v>
      </c>
      <c r="Z49" s="129">
        <v>1201</v>
      </c>
      <c r="AA49" s="131">
        <v>672</v>
      </c>
      <c r="AB49" s="129">
        <v>5113</v>
      </c>
      <c r="AC49" s="129">
        <v>732</v>
      </c>
      <c r="AD49" s="129">
        <v>2423</v>
      </c>
      <c r="AE49" s="131">
        <v>365</v>
      </c>
      <c r="AF49" s="131">
        <v>1252</v>
      </c>
      <c r="AG49" s="126">
        <v>0.73259201094252646</v>
      </c>
      <c r="AH49" s="129">
        <v>50844</v>
      </c>
      <c r="AI49" s="129">
        <v>1339</v>
      </c>
      <c r="AJ49" s="129">
        <v>7395</v>
      </c>
      <c r="AK49" s="131">
        <v>443</v>
      </c>
      <c r="AL49" s="129">
        <v>7665</v>
      </c>
      <c r="AM49" s="129">
        <v>7236</v>
      </c>
      <c r="AN49" s="129">
        <v>1063</v>
      </c>
      <c r="AO49" s="131">
        <v>571</v>
      </c>
      <c r="AP49" s="129">
        <v>5740</v>
      </c>
      <c r="AQ49" s="129">
        <v>14254</v>
      </c>
      <c r="AR49" s="129">
        <v>3805</v>
      </c>
      <c r="AS49" s="131">
        <v>409</v>
      </c>
      <c r="AT49" s="131">
        <v>924</v>
      </c>
      <c r="AU49" s="361">
        <v>0.4944732908504445</v>
      </c>
    </row>
    <row r="50" spans="1:47" x14ac:dyDescent="0.3">
      <c r="A50" s="19" t="s">
        <v>121</v>
      </c>
      <c r="B50" s="16" t="s">
        <v>131</v>
      </c>
      <c r="C50" s="124">
        <v>226001</v>
      </c>
      <c r="D50" s="129">
        <v>6727</v>
      </c>
      <c r="E50" s="129">
        <v>53491</v>
      </c>
      <c r="F50" s="129">
        <v>6503</v>
      </c>
      <c r="G50" s="129">
        <v>54246</v>
      </c>
      <c r="H50" s="129">
        <v>15008</v>
      </c>
      <c r="I50" s="129">
        <v>4245</v>
      </c>
      <c r="J50" s="131">
        <v>540</v>
      </c>
      <c r="K50" s="129">
        <v>28197</v>
      </c>
      <c r="L50" s="129">
        <v>32528</v>
      </c>
      <c r="M50" s="129">
        <v>16587</v>
      </c>
      <c r="N50" s="131">
        <v>1655</v>
      </c>
      <c r="O50" s="129">
        <v>6274</v>
      </c>
      <c r="P50" s="126">
        <v>0.21033535249844026</v>
      </c>
      <c r="Q50" s="126">
        <v>6.6406785810682253E-2</v>
      </c>
      <c r="R50" s="360">
        <v>15.058702025586355</v>
      </c>
      <c r="S50" s="126">
        <v>0.2058506393821006</v>
      </c>
      <c r="T50" s="129">
        <v>103230</v>
      </c>
      <c r="U50" s="129">
        <v>3507</v>
      </c>
      <c r="V50" s="129">
        <v>29537</v>
      </c>
      <c r="W50" s="129">
        <v>4445</v>
      </c>
      <c r="X50" s="129">
        <v>30642</v>
      </c>
      <c r="Y50" s="129">
        <v>5293</v>
      </c>
      <c r="Z50" s="129">
        <v>2325</v>
      </c>
      <c r="AA50" s="131">
        <v>328</v>
      </c>
      <c r="AB50" s="129">
        <v>14079</v>
      </c>
      <c r="AC50" s="129">
        <v>1105</v>
      </c>
      <c r="AD50" s="129">
        <v>6497</v>
      </c>
      <c r="AE50" s="131">
        <v>793</v>
      </c>
      <c r="AF50" s="129">
        <v>4679</v>
      </c>
      <c r="AG50" s="126">
        <v>0.73378862733701444</v>
      </c>
      <c r="AH50" s="129">
        <v>122771</v>
      </c>
      <c r="AI50" s="129">
        <v>3220</v>
      </c>
      <c r="AJ50" s="129">
        <v>23954</v>
      </c>
      <c r="AK50" s="129">
        <v>2058</v>
      </c>
      <c r="AL50" s="129">
        <v>23604</v>
      </c>
      <c r="AM50" s="129">
        <v>9715</v>
      </c>
      <c r="AN50" s="129">
        <v>1920</v>
      </c>
      <c r="AO50" s="131">
        <v>212</v>
      </c>
      <c r="AP50" s="129">
        <v>14118</v>
      </c>
      <c r="AQ50" s="129">
        <v>31423</v>
      </c>
      <c r="AR50" s="129">
        <v>10090</v>
      </c>
      <c r="AS50" s="131">
        <v>862</v>
      </c>
      <c r="AT50" s="129">
        <v>1595</v>
      </c>
      <c r="AU50" s="361">
        <v>0.52513215661679058</v>
      </c>
    </row>
    <row r="51" spans="1:47" x14ac:dyDescent="0.3">
      <c r="A51" s="19" t="s">
        <v>121</v>
      </c>
      <c r="B51" s="16" t="s">
        <v>132</v>
      </c>
      <c r="C51" s="124">
        <v>122175</v>
      </c>
      <c r="D51" s="131">
        <v>1746</v>
      </c>
      <c r="E51" s="129">
        <v>16913</v>
      </c>
      <c r="F51" s="131">
        <v>1881</v>
      </c>
      <c r="G51" s="129">
        <v>33932</v>
      </c>
      <c r="H51" s="129">
        <v>23466</v>
      </c>
      <c r="I51" s="131">
        <v>1272</v>
      </c>
      <c r="J51" s="131">
        <v>140</v>
      </c>
      <c r="K51" s="129">
        <v>15995</v>
      </c>
      <c r="L51" s="129">
        <v>15589</v>
      </c>
      <c r="M51" s="129">
        <v>8234</v>
      </c>
      <c r="N51" s="131">
        <v>877</v>
      </c>
      <c r="O51" s="131">
        <v>2130</v>
      </c>
      <c r="P51" s="126">
        <v>0.31966441579701249</v>
      </c>
      <c r="Q51" s="126">
        <v>0.19206875383670963</v>
      </c>
      <c r="R51" s="360">
        <v>5.2064689337765282</v>
      </c>
      <c r="S51" s="126">
        <v>7.1171801999927675E-2</v>
      </c>
      <c r="T51" s="129">
        <v>55674</v>
      </c>
      <c r="U51" s="131">
        <v>766</v>
      </c>
      <c r="V51" s="129">
        <v>9635</v>
      </c>
      <c r="W51" s="131">
        <v>1237</v>
      </c>
      <c r="X51" s="129">
        <v>22432</v>
      </c>
      <c r="Y51" s="129">
        <v>7534</v>
      </c>
      <c r="Z51" s="131">
        <v>522</v>
      </c>
      <c r="AA51" s="131">
        <v>79</v>
      </c>
      <c r="AB51" s="129">
        <v>7905</v>
      </c>
      <c r="AC51" s="129">
        <v>421</v>
      </c>
      <c r="AD51" s="129">
        <v>3126</v>
      </c>
      <c r="AE51" s="131">
        <v>452</v>
      </c>
      <c r="AF51" s="131">
        <v>1565</v>
      </c>
      <c r="AG51" s="126">
        <v>0.75665481194094186</v>
      </c>
      <c r="AH51" s="129">
        <v>66501</v>
      </c>
      <c r="AI51" s="131">
        <v>980</v>
      </c>
      <c r="AJ51" s="129">
        <v>7278</v>
      </c>
      <c r="AK51" s="131">
        <v>644</v>
      </c>
      <c r="AL51" s="129">
        <v>11500</v>
      </c>
      <c r="AM51" s="129">
        <v>15932</v>
      </c>
      <c r="AN51" s="131">
        <v>750</v>
      </c>
      <c r="AO51" s="131">
        <v>61</v>
      </c>
      <c r="AP51" s="129">
        <v>8090</v>
      </c>
      <c r="AQ51" s="129">
        <v>15168</v>
      </c>
      <c r="AR51" s="129">
        <v>5108</v>
      </c>
      <c r="AS51" s="131">
        <v>425</v>
      </c>
      <c r="AT51" s="131">
        <v>565</v>
      </c>
      <c r="AU51" s="361">
        <v>0.55764574968797465</v>
      </c>
    </row>
    <row r="52" spans="1:47" x14ac:dyDescent="0.3">
      <c r="A52" s="19" t="s">
        <v>121</v>
      </c>
      <c r="B52" s="16" t="s">
        <v>134</v>
      </c>
      <c r="C52" s="124">
        <v>165832</v>
      </c>
      <c r="D52" s="129">
        <v>2521</v>
      </c>
      <c r="E52" s="129">
        <v>25123</v>
      </c>
      <c r="F52" s="129">
        <v>4203</v>
      </c>
      <c r="G52" s="129">
        <v>47977</v>
      </c>
      <c r="H52" s="129">
        <v>24264</v>
      </c>
      <c r="I52" s="129">
        <v>2393</v>
      </c>
      <c r="J52" s="131">
        <v>173</v>
      </c>
      <c r="K52" s="129">
        <v>18877</v>
      </c>
      <c r="L52" s="129">
        <v>23641</v>
      </c>
      <c r="M52" s="129">
        <v>11900</v>
      </c>
      <c r="N52" s="131">
        <v>1381</v>
      </c>
      <c r="O52" s="131">
        <v>3379</v>
      </c>
      <c r="P52" s="126">
        <v>0.2888766944859858</v>
      </c>
      <c r="Q52" s="126">
        <v>0.14631675430556226</v>
      </c>
      <c r="R52" s="360">
        <v>6.8344873062973948</v>
      </c>
      <c r="S52" s="126">
        <v>9.3426616680489627E-2</v>
      </c>
      <c r="T52" s="129">
        <v>74719</v>
      </c>
      <c r="U52" s="129">
        <v>1114</v>
      </c>
      <c r="V52" s="129">
        <v>14361</v>
      </c>
      <c r="W52" s="129">
        <v>2914</v>
      </c>
      <c r="X52" s="129">
        <v>29946</v>
      </c>
      <c r="Y52" s="129">
        <v>7893</v>
      </c>
      <c r="Z52" s="129">
        <v>1091</v>
      </c>
      <c r="AA52" s="131">
        <v>98</v>
      </c>
      <c r="AB52" s="129">
        <v>9231</v>
      </c>
      <c r="AC52" s="129">
        <v>427</v>
      </c>
      <c r="AD52" s="129">
        <v>4536</v>
      </c>
      <c r="AE52" s="131">
        <v>634</v>
      </c>
      <c r="AF52" s="131">
        <v>2474</v>
      </c>
      <c r="AG52" s="126">
        <v>0.76712750438308863</v>
      </c>
      <c r="AH52" s="129">
        <v>91113</v>
      </c>
      <c r="AI52" s="129">
        <v>1407</v>
      </c>
      <c r="AJ52" s="129">
        <v>10762</v>
      </c>
      <c r="AK52" s="129">
        <v>1289</v>
      </c>
      <c r="AL52" s="129">
        <v>18031</v>
      </c>
      <c r="AM52" s="129">
        <v>16371</v>
      </c>
      <c r="AN52" s="129">
        <v>1302</v>
      </c>
      <c r="AO52" s="131">
        <v>75</v>
      </c>
      <c r="AP52" s="129">
        <v>9646</v>
      </c>
      <c r="AQ52" s="129">
        <v>23214</v>
      </c>
      <c r="AR52" s="129">
        <v>7364</v>
      </c>
      <c r="AS52" s="131">
        <v>747</v>
      </c>
      <c r="AT52" s="131">
        <v>905</v>
      </c>
      <c r="AU52" s="361">
        <v>0.53957174058586588</v>
      </c>
    </row>
    <row r="53" spans="1:47" x14ac:dyDescent="0.3">
      <c r="A53" s="19" t="s">
        <v>121</v>
      </c>
      <c r="B53" s="16" t="s">
        <v>136</v>
      </c>
      <c r="C53" s="124">
        <v>239997</v>
      </c>
      <c r="D53" s="129">
        <v>4212</v>
      </c>
      <c r="E53" s="129">
        <v>21490</v>
      </c>
      <c r="F53" s="129">
        <v>4137</v>
      </c>
      <c r="G53" s="129">
        <v>77483</v>
      </c>
      <c r="H53" s="129">
        <v>49025</v>
      </c>
      <c r="I53" s="129">
        <v>3136</v>
      </c>
      <c r="J53" s="131">
        <v>370</v>
      </c>
      <c r="K53" s="129">
        <v>35111</v>
      </c>
      <c r="L53" s="129">
        <v>25560</v>
      </c>
      <c r="M53" s="129">
        <v>12931</v>
      </c>
      <c r="N53" s="131">
        <v>1153</v>
      </c>
      <c r="O53" s="129">
        <v>5389</v>
      </c>
      <c r="P53" s="126">
        <v>0.31077471801730855</v>
      </c>
      <c r="Q53" s="126">
        <v>0.20427338675066772</v>
      </c>
      <c r="R53" s="360">
        <v>4.8954003059663433</v>
      </c>
      <c r="S53" s="126">
        <v>6.691953139800999E-2</v>
      </c>
      <c r="T53" s="129">
        <v>111803</v>
      </c>
      <c r="U53" s="129">
        <v>2410</v>
      </c>
      <c r="V53" s="129">
        <v>12286</v>
      </c>
      <c r="W53" s="129">
        <v>3092</v>
      </c>
      <c r="X53" s="129">
        <v>49280</v>
      </c>
      <c r="Y53" s="129">
        <v>15048</v>
      </c>
      <c r="Z53" s="129">
        <v>1638</v>
      </c>
      <c r="AA53" s="131">
        <v>204</v>
      </c>
      <c r="AB53" s="129">
        <v>17655</v>
      </c>
      <c r="AC53" s="129">
        <v>1216</v>
      </c>
      <c r="AD53" s="129">
        <v>4881</v>
      </c>
      <c r="AE53" s="131">
        <v>562</v>
      </c>
      <c r="AF53" s="129">
        <v>3531</v>
      </c>
      <c r="AG53" s="126">
        <v>0.74912122214967403</v>
      </c>
      <c r="AH53" s="129">
        <v>128194</v>
      </c>
      <c r="AI53" s="129">
        <v>1802</v>
      </c>
      <c r="AJ53" s="129">
        <v>9204</v>
      </c>
      <c r="AK53" s="129">
        <v>1045</v>
      </c>
      <c r="AL53" s="129">
        <v>28203</v>
      </c>
      <c r="AM53" s="129">
        <v>33977</v>
      </c>
      <c r="AN53" s="129">
        <v>1498</v>
      </c>
      <c r="AO53" s="131">
        <v>166</v>
      </c>
      <c r="AP53" s="129">
        <v>17456</v>
      </c>
      <c r="AQ53" s="129">
        <v>24344</v>
      </c>
      <c r="AR53" s="129">
        <v>8050</v>
      </c>
      <c r="AS53" s="131">
        <v>591</v>
      </c>
      <c r="AT53" s="129">
        <v>1858</v>
      </c>
      <c r="AU53" s="361">
        <v>0.59073747601291793</v>
      </c>
    </row>
    <row r="54" spans="1:47" x14ac:dyDescent="0.3">
      <c r="A54" s="19" t="s">
        <v>121</v>
      </c>
      <c r="B54" s="16" t="s">
        <v>138</v>
      </c>
      <c r="C54" s="124">
        <v>84148</v>
      </c>
      <c r="D54" s="131">
        <v>1548</v>
      </c>
      <c r="E54" s="129">
        <v>9521</v>
      </c>
      <c r="F54" s="131">
        <v>1732</v>
      </c>
      <c r="G54" s="129">
        <v>26505</v>
      </c>
      <c r="H54" s="129">
        <v>14488</v>
      </c>
      <c r="I54" s="131">
        <v>1403</v>
      </c>
      <c r="J54" s="131">
        <v>132</v>
      </c>
      <c r="K54" s="129">
        <v>11147</v>
      </c>
      <c r="L54" s="129">
        <v>10849</v>
      </c>
      <c r="M54" s="129">
        <v>4952</v>
      </c>
      <c r="N54" s="131">
        <v>457</v>
      </c>
      <c r="O54" s="131">
        <v>1414</v>
      </c>
      <c r="P54" s="126">
        <v>0.3011004420782431</v>
      </c>
      <c r="Q54" s="126">
        <v>0.17217283833246186</v>
      </c>
      <c r="R54" s="360">
        <v>5.808117062396466</v>
      </c>
      <c r="S54" s="126">
        <v>7.9396259310326983E-2</v>
      </c>
      <c r="T54" s="129">
        <v>41183</v>
      </c>
      <c r="U54" s="131">
        <v>818</v>
      </c>
      <c r="V54" s="129">
        <v>6904</v>
      </c>
      <c r="W54" s="131">
        <v>1222</v>
      </c>
      <c r="X54" s="129">
        <v>18120</v>
      </c>
      <c r="Y54" s="129">
        <v>4323</v>
      </c>
      <c r="Z54" s="131">
        <v>713</v>
      </c>
      <c r="AA54" s="131">
        <v>59</v>
      </c>
      <c r="AB54" s="129">
        <v>5499</v>
      </c>
      <c r="AC54" s="129">
        <v>310</v>
      </c>
      <c r="AD54" s="129">
        <v>1990</v>
      </c>
      <c r="AE54" s="131">
        <v>192</v>
      </c>
      <c r="AF54" s="131">
        <v>1033</v>
      </c>
      <c r="AG54" s="126">
        <v>0.77944783041546273</v>
      </c>
      <c r="AH54" s="129">
        <v>42965</v>
      </c>
      <c r="AI54" s="131">
        <v>730</v>
      </c>
      <c r="AJ54" s="129">
        <v>2617</v>
      </c>
      <c r="AK54" s="131">
        <v>510</v>
      </c>
      <c r="AL54" s="129">
        <v>8385</v>
      </c>
      <c r="AM54" s="129">
        <v>10165</v>
      </c>
      <c r="AN54" s="131">
        <v>690</v>
      </c>
      <c r="AO54" s="131">
        <v>73</v>
      </c>
      <c r="AP54" s="129">
        <v>5648</v>
      </c>
      <c r="AQ54" s="129">
        <v>10539</v>
      </c>
      <c r="AR54" s="129">
        <v>2962</v>
      </c>
      <c r="AS54" s="131">
        <v>265</v>
      </c>
      <c r="AT54" s="131">
        <v>381</v>
      </c>
      <c r="AU54" s="361">
        <v>0.53757709763761197</v>
      </c>
    </row>
    <row r="55" spans="1:47" x14ac:dyDescent="0.3">
      <c r="A55" s="19" t="s">
        <v>121</v>
      </c>
      <c r="B55" s="16" t="s">
        <v>140</v>
      </c>
      <c r="C55" s="124">
        <v>97378</v>
      </c>
      <c r="D55" s="129">
        <v>1967</v>
      </c>
      <c r="E55" s="129">
        <v>11130</v>
      </c>
      <c r="F55" s="131">
        <v>2120</v>
      </c>
      <c r="G55" s="129">
        <v>26688</v>
      </c>
      <c r="H55" s="129">
        <v>13380</v>
      </c>
      <c r="I55" s="129">
        <v>2267</v>
      </c>
      <c r="J55" s="131">
        <v>226</v>
      </c>
      <c r="K55" s="129">
        <v>14928</v>
      </c>
      <c r="L55" s="129">
        <v>13818</v>
      </c>
      <c r="M55" s="129">
        <v>8213</v>
      </c>
      <c r="N55" s="131">
        <v>934</v>
      </c>
      <c r="O55" s="131">
        <v>1707</v>
      </c>
      <c r="P55" s="126">
        <v>0.27930333340179508</v>
      </c>
      <c r="Q55" s="126">
        <v>0.13740269876152725</v>
      </c>
      <c r="R55" s="360">
        <v>7.2778774289985053</v>
      </c>
      <c r="S55" s="126">
        <v>9.9487706148801744E-2</v>
      </c>
      <c r="T55" s="129">
        <v>40775</v>
      </c>
      <c r="U55" s="129">
        <v>831</v>
      </c>
      <c r="V55" s="129">
        <v>5886</v>
      </c>
      <c r="W55" s="131">
        <v>1199</v>
      </c>
      <c r="X55" s="129">
        <v>14668</v>
      </c>
      <c r="Y55" s="129">
        <v>4398</v>
      </c>
      <c r="Z55" s="129">
        <v>1045</v>
      </c>
      <c r="AA55" s="131">
        <v>132</v>
      </c>
      <c r="AB55" s="129">
        <v>7210</v>
      </c>
      <c r="AC55" s="129">
        <v>533</v>
      </c>
      <c r="AD55" s="129">
        <v>3073</v>
      </c>
      <c r="AE55" s="131">
        <v>441</v>
      </c>
      <c r="AF55" s="131">
        <v>1359</v>
      </c>
      <c r="AG55" s="126">
        <v>0.68735744941753529</v>
      </c>
      <c r="AH55" s="129">
        <v>56603</v>
      </c>
      <c r="AI55" s="129">
        <v>1136</v>
      </c>
      <c r="AJ55" s="129">
        <v>5244</v>
      </c>
      <c r="AK55" s="131">
        <v>921</v>
      </c>
      <c r="AL55" s="129">
        <v>12020</v>
      </c>
      <c r="AM55" s="129">
        <v>8982</v>
      </c>
      <c r="AN55" s="129">
        <v>1222</v>
      </c>
      <c r="AO55" s="131">
        <v>94</v>
      </c>
      <c r="AP55" s="129">
        <v>7718</v>
      </c>
      <c r="AQ55" s="129">
        <v>13285</v>
      </c>
      <c r="AR55" s="129">
        <v>5140</v>
      </c>
      <c r="AS55" s="131">
        <v>493</v>
      </c>
      <c r="AT55" s="131">
        <v>348</v>
      </c>
      <c r="AU55" s="361">
        <v>0.52161546207798171</v>
      </c>
    </row>
    <row r="56" spans="1:47" x14ac:dyDescent="0.3">
      <c r="A56" s="19" t="s">
        <v>121</v>
      </c>
      <c r="B56" s="16" t="s">
        <v>142</v>
      </c>
      <c r="C56" s="124">
        <v>114448</v>
      </c>
      <c r="D56" s="131">
        <v>1723</v>
      </c>
      <c r="E56" s="129">
        <v>15484</v>
      </c>
      <c r="F56" s="129">
        <v>5599</v>
      </c>
      <c r="G56" s="129">
        <v>26847</v>
      </c>
      <c r="H56" s="129">
        <v>17381</v>
      </c>
      <c r="I56" s="129">
        <v>2123</v>
      </c>
      <c r="J56" s="131">
        <v>314</v>
      </c>
      <c r="K56" s="129">
        <v>16071</v>
      </c>
      <c r="L56" s="129">
        <v>17726</v>
      </c>
      <c r="M56" s="129">
        <v>8277</v>
      </c>
      <c r="N56" s="131">
        <v>1062</v>
      </c>
      <c r="O56" s="131">
        <v>1841</v>
      </c>
      <c r="P56" s="126">
        <v>0.30675066405703899</v>
      </c>
      <c r="Q56" s="126">
        <v>0.1518680973018314</v>
      </c>
      <c r="R56" s="360">
        <v>6.5846614118865423</v>
      </c>
      <c r="S56" s="126">
        <v>9.0011526853272156E-2</v>
      </c>
      <c r="T56" s="129">
        <v>51150</v>
      </c>
      <c r="U56" s="131">
        <v>777</v>
      </c>
      <c r="V56" s="129">
        <v>8701</v>
      </c>
      <c r="W56" s="129">
        <v>4397</v>
      </c>
      <c r="X56" s="129">
        <v>17062</v>
      </c>
      <c r="Y56" s="129">
        <v>5536</v>
      </c>
      <c r="Z56" s="129">
        <v>1064</v>
      </c>
      <c r="AA56" s="131">
        <v>181</v>
      </c>
      <c r="AB56" s="129">
        <v>7940</v>
      </c>
      <c r="AC56" s="129">
        <v>427</v>
      </c>
      <c r="AD56" s="129">
        <v>3233</v>
      </c>
      <c r="AE56" s="131">
        <v>497</v>
      </c>
      <c r="AF56" s="131">
        <v>1335</v>
      </c>
      <c r="AG56" s="126">
        <v>0.73386119257087001</v>
      </c>
      <c r="AH56" s="129">
        <v>63298</v>
      </c>
      <c r="AI56" s="131">
        <v>946</v>
      </c>
      <c r="AJ56" s="129">
        <v>6783</v>
      </c>
      <c r="AK56" s="129">
        <v>1202</v>
      </c>
      <c r="AL56" s="129">
        <v>9785</v>
      </c>
      <c r="AM56" s="129">
        <v>11845</v>
      </c>
      <c r="AN56" s="129">
        <v>1059</v>
      </c>
      <c r="AO56" s="131">
        <v>133</v>
      </c>
      <c r="AP56" s="129">
        <v>8131</v>
      </c>
      <c r="AQ56" s="129">
        <v>17299</v>
      </c>
      <c r="AR56" s="129">
        <v>5044</v>
      </c>
      <c r="AS56" s="131">
        <v>565</v>
      </c>
      <c r="AT56" s="131">
        <v>506</v>
      </c>
      <c r="AU56" s="361">
        <v>0.49954184966349646</v>
      </c>
    </row>
    <row r="57" spans="1:47" x14ac:dyDescent="0.3">
      <c r="A57" s="19" t="s">
        <v>121</v>
      </c>
      <c r="B57" s="16" t="s">
        <v>144</v>
      </c>
      <c r="C57" s="124">
        <v>133715</v>
      </c>
      <c r="D57" s="129">
        <v>2007</v>
      </c>
      <c r="E57" s="129">
        <v>7319</v>
      </c>
      <c r="F57" s="129">
        <v>8538</v>
      </c>
      <c r="G57" s="129">
        <v>29301</v>
      </c>
      <c r="H57" s="129">
        <v>27101</v>
      </c>
      <c r="I57" s="129">
        <v>4163</v>
      </c>
      <c r="J57" s="131">
        <v>271</v>
      </c>
      <c r="K57" s="129">
        <v>21007</v>
      </c>
      <c r="L57" s="129">
        <v>21026</v>
      </c>
      <c r="M57" s="129">
        <v>9616</v>
      </c>
      <c r="N57" s="131">
        <v>1106</v>
      </c>
      <c r="O57" s="131">
        <v>2260</v>
      </c>
      <c r="P57" s="126">
        <v>0.35992222263769957</v>
      </c>
      <c r="Q57" s="126">
        <v>0.20267733612534122</v>
      </c>
      <c r="R57" s="360">
        <v>4.9339507767241058</v>
      </c>
      <c r="S57" s="126">
        <v>6.7446511680937613E-2</v>
      </c>
      <c r="T57" s="129">
        <v>56592</v>
      </c>
      <c r="U57" s="129">
        <v>861</v>
      </c>
      <c r="V57" s="129">
        <v>4617</v>
      </c>
      <c r="W57" s="129">
        <v>5770</v>
      </c>
      <c r="X57" s="129">
        <v>18257</v>
      </c>
      <c r="Y57" s="129">
        <v>8620</v>
      </c>
      <c r="Z57" s="129">
        <v>2023</v>
      </c>
      <c r="AA57" s="131">
        <v>130</v>
      </c>
      <c r="AB57" s="129">
        <v>10000</v>
      </c>
      <c r="AC57" s="129">
        <v>596</v>
      </c>
      <c r="AD57" s="129">
        <v>3667</v>
      </c>
      <c r="AE57" s="131">
        <v>534</v>
      </c>
      <c r="AF57" s="131">
        <v>1517</v>
      </c>
      <c r="AG57" s="126">
        <v>0.70942889454339841</v>
      </c>
      <c r="AH57" s="129">
        <v>77123</v>
      </c>
      <c r="AI57" s="129">
        <v>1146</v>
      </c>
      <c r="AJ57" s="129">
        <v>2702</v>
      </c>
      <c r="AK57" s="129">
        <v>2768</v>
      </c>
      <c r="AL57" s="129">
        <v>11044</v>
      </c>
      <c r="AM57" s="129">
        <v>18481</v>
      </c>
      <c r="AN57" s="129">
        <v>2140</v>
      </c>
      <c r="AO57" s="131">
        <v>141</v>
      </c>
      <c r="AP57" s="129">
        <v>11007</v>
      </c>
      <c r="AQ57" s="129">
        <v>20430</v>
      </c>
      <c r="AR57" s="129">
        <v>5949</v>
      </c>
      <c r="AS57" s="131">
        <v>572</v>
      </c>
      <c r="AT57" s="131">
        <v>743</v>
      </c>
      <c r="AU57" s="361">
        <v>0.49636295268596914</v>
      </c>
    </row>
    <row r="58" spans="1:47" x14ac:dyDescent="0.3">
      <c r="A58" s="19" t="s">
        <v>121</v>
      </c>
      <c r="B58" s="16" t="s">
        <v>148</v>
      </c>
      <c r="C58" s="124">
        <v>318078</v>
      </c>
      <c r="D58" s="129">
        <v>13969</v>
      </c>
      <c r="E58" s="129">
        <v>70149</v>
      </c>
      <c r="F58" s="129">
        <v>9411</v>
      </c>
      <c r="G58" s="129">
        <v>69688</v>
      </c>
      <c r="H58" s="129">
        <v>16852</v>
      </c>
      <c r="I58" s="129">
        <v>6939</v>
      </c>
      <c r="J58" s="131">
        <v>959</v>
      </c>
      <c r="K58" s="129">
        <v>43489</v>
      </c>
      <c r="L58" s="129">
        <v>50470</v>
      </c>
      <c r="M58" s="129">
        <v>20798</v>
      </c>
      <c r="N58" s="129">
        <v>2218</v>
      </c>
      <c r="O58" s="129">
        <v>13136</v>
      </c>
      <c r="P58" s="126">
        <v>0.21165248775457593</v>
      </c>
      <c r="Q58" s="126">
        <v>5.2980715422003409E-2</v>
      </c>
      <c r="R58" s="360">
        <v>18.874792309518156</v>
      </c>
      <c r="S58" s="126">
        <v>0.2580161330317165</v>
      </c>
      <c r="T58" s="129">
        <v>144675</v>
      </c>
      <c r="U58" s="129">
        <v>7514</v>
      </c>
      <c r="V58" s="129">
        <v>40631</v>
      </c>
      <c r="W58" s="129">
        <v>6301</v>
      </c>
      <c r="X58" s="129">
        <v>37815</v>
      </c>
      <c r="Y58" s="129">
        <v>6410</v>
      </c>
      <c r="Z58" s="129">
        <v>3901</v>
      </c>
      <c r="AA58" s="131">
        <v>606</v>
      </c>
      <c r="AB58" s="129">
        <v>20697</v>
      </c>
      <c r="AC58" s="129">
        <v>2114</v>
      </c>
      <c r="AD58" s="129">
        <v>8371</v>
      </c>
      <c r="AE58" s="129">
        <v>1129</v>
      </c>
      <c r="AF58" s="129">
        <v>9186</v>
      </c>
      <c r="AG58" s="126">
        <v>0.70898220148608948</v>
      </c>
      <c r="AH58" s="129">
        <v>173403</v>
      </c>
      <c r="AI58" s="129">
        <v>6455</v>
      </c>
      <c r="AJ58" s="129">
        <v>29518</v>
      </c>
      <c r="AK58" s="129">
        <v>3110</v>
      </c>
      <c r="AL58" s="129">
        <v>31873</v>
      </c>
      <c r="AM58" s="129">
        <v>10442</v>
      </c>
      <c r="AN58" s="129">
        <v>3038</v>
      </c>
      <c r="AO58" s="131">
        <v>353</v>
      </c>
      <c r="AP58" s="129">
        <v>22792</v>
      </c>
      <c r="AQ58" s="129">
        <v>48356</v>
      </c>
      <c r="AR58" s="129">
        <v>12427</v>
      </c>
      <c r="AS58" s="129">
        <v>1089</v>
      </c>
      <c r="AT58" s="129">
        <v>3950</v>
      </c>
      <c r="AU58" s="361">
        <v>0.48693505879367716</v>
      </c>
    </row>
    <row r="59" spans="1:47" x14ac:dyDescent="0.3">
      <c r="A59" s="19" t="s">
        <v>121</v>
      </c>
      <c r="B59" s="16" t="s">
        <v>149</v>
      </c>
      <c r="C59" s="124">
        <v>101921</v>
      </c>
      <c r="D59" s="129">
        <v>2074</v>
      </c>
      <c r="E59" s="129">
        <v>17350</v>
      </c>
      <c r="F59" s="131">
        <v>2767</v>
      </c>
      <c r="G59" s="129">
        <v>26199</v>
      </c>
      <c r="H59" s="129">
        <v>11499</v>
      </c>
      <c r="I59" s="129">
        <v>1908</v>
      </c>
      <c r="J59" s="131">
        <v>232</v>
      </c>
      <c r="K59" s="129">
        <v>14188</v>
      </c>
      <c r="L59" s="129">
        <v>14377</v>
      </c>
      <c r="M59" s="129">
        <v>8477</v>
      </c>
      <c r="N59" s="131">
        <v>1071</v>
      </c>
      <c r="O59" s="131">
        <v>1779</v>
      </c>
      <c r="P59" s="126">
        <v>0.25388290931211427</v>
      </c>
      <c r="Q59" s="126">
        <v>0.11282267638661315</v>
      </c>
      <c r="R59" s="360">
        <v>8.8634663883815996</v>
      </c>
      <c r="S59" s="126">
        <v>0.12116251587221814</v>
      </c>
      <c r="T59" s="129">
        <v>44193</v>
      </c>
      <c r="U59" s="129">
        <v>865</v>
      </c>
      <c r="V59" s="129">
        <v>8952</v>
      </c>
      <c r="W59" s="131">
        <v>1783</v>
      </c>
      <c r="X59" s="129">
        <v>15270</v>
      </c>
      <c r="Y59" s="129">
        <v>3792</v>
      </c>
      <c r="Z59" s="129">
        <v>895</v>
      </c>
      <c r="AA59" s="131">
        <v>140</v>
      </c>
      <c r="AB59" s="129">
        <v>6978</v>
      </c>
      <c r="AC59" s="129">
        <v>310</v>
      </c>
      <c r="AD59" s="129">
        <v>3260</v>
      </c>
      <c r="AE59" s="131">
        <v>506</v>
      </c>
      <c r="AF59" s="131">
        <v>1442</v>
      </c>
      <c r="AG59" s="126">
        <v>0.71407236440160204</v>
      </c>
      <c r="AH59" s="129">
        <v>57728</v>
      </c>
      <c r="AI59" s="129">
        <v>1209</v>
      </c>
      <c r="AJ59" s="129">
        <v>8398</v>
      </c>
      <c r="AK59" s="131">
        <v>984</v>
      </c>
      <c r="AL59" s="129">
        <v>10929</v>
      </c>
      <c r="AM59" s="129">
        <v>7707</v>
      </c>
      <c r="AN59" s="129">
        <v>1013</v>
      </c>
      <c r="AO59" s="131">
        <v>92</v>
      </c>
      <c r="AP59" s="129">
        <v>7210</v>
      </c>
      <c r="AQ59" s="129">
        <v>14067</v>
      </c>
      <c r="AR59" s="129">
        <v>5217</v>
      </c>
      <c r="AS59" s="131">
        <v>565</v>
      </c>
      <c r="AT59" s="131">
        <v>337</v>
      </c>
      <c r="AU59" s="361">
        <v>0.52383592017738356</v>
      </c>
    </row>
    <row r="60" spans="1:47" x14ac:dyDescent="0.3">
      <c r="A60" s="19" t="s">
        <v>121</v>
      </c>
      <c r="B60" s="16" t="s">
        <v>151</v>
      </c>
      <c r="C60" s="124">
        <v>130318</v>
      </c>
      <c r="D60" s="131">
        <v>2186</v>
      </c>
      <c r="E60" s="129">
        <v>21017</v>
      </c>
      <c r="F60" s="131">
        <v>2021</v>
      </c>
      <c r="G60" s="129">
        <v>31101</v>
      </c>
      <c r="H60" s="129">
        <v>10279</v>
      </c>
      <c r="I60" s="129">
        <v>3247</v>
      </c>
      <c r="J60" s="131">
        <v>297</v>
      </c>
      <c r="K60" s="129">
        <v>15364</v>
      </c>
      <c r="L60" s="129">
        <v>30078</v>
      </c>
      <c r="M60" s="129">
        <v>10297</v>
      </c>
      <c r="N60" s="131">
        <v>1181</v>
      </c>
      <c r="O60" s="129">
        <v>3250</v>
      </c>
      <c r="P60" s="126">
        <v>0.30968093432986998</v>
      </c>
      <c r="Q60" s="126">
        <v>7.8876287235838491E-2</v>
      </c>
      <c r="R60" s="360">
        <v>12.678081525440218</v>
      </c>
      <c r="S60" s="126">
        <v>0.17330784444210068</v>
      </c>
      <c r="T60" s="129">
        <v>57949</v>
      </c>
      <c r="U60" s="131">
        <v>1272</v>
      </c>
      <c r="V60" s="129">
        <v>12814</v>
      </c>
      <c r="W60" s="131">
        <v>1541</v>
      </c>
      <c r="X60" s="129">
        <v>21680</v>
      </c>
      <c r="Y60" s="129">
        <v>4119</v>
      </c>
      <c r="Z60" s="129">
        <v>1713</v>
      </c>
      <c r="AA60" s="131">
        <v>188</v>
      </c>
      <c r="AB60" s="129">
        <v>7396</v>
      </c>
      <c r="AC60" s="129">
        <v>618</v>
      </c>
      <c r="AD60" s="129">
        <v>3837</v>
      </c>
      <c r="AE60" s="131">
        <v>567</v>
      </c>
      <c r="AF60" s="129">
        <v>2204</v>
      </c>
      <c r="AG60" s="126">
        <v>0.74443044746242382</v>
      </c>
      <c r="AH60" s="129">
        <v>72369</v>
      </c>
      <c r="AI60" s="131">
        <v>914</v>
      </c>
      <c r="AJ60" s="129">
        <v>8203</v>
      </c>
      <c r="AK60" s="131">
        <v>480</v>
      </c>
      <c r="AL60" s="129">
        <v>9421</v>
      </c>
      <c r="AM60" s="129">
        <v>6160</v>
      </c>
      <c r="AN60" s="129">
        <v>1534</v>
      </c>
      <c r="AO60" s="131">
        <v>109</v>
      </c>
      <c r="AP60" s="129">
        <v>7968</v>
      </c>
      <c r="AQ60" s="129">
        <v>29460</v>
      </c>
      <c r="AR60" s="129">
        <v>6460</v>
      </c>
      <c r="AS60" s="131">
        <v>614</v>
      </c>
      <c r="AT60" s="129">
        <v>1046</v>
      </c>
      <c r="AU60" s="361">
        <v>0.36910831986071385</v>
      </c>
    </row>
    <row r="61" spans="1:47" x14ac:dyDescent="0.3">
      <c r="A61" s="19" t="s">
        <v>121</v>
      </c>
      <c r="B61" s="16" t="s">
        <v>153</v>
      </c>
      <c r="C61" s="124">
        <v>89626</v>
      </c>
      <c r="D61" s="129">
        <v>1869</v>
      </c>
      <c r="E61" s="129">
        <v>20775</v>
      </c>
      <c r="F61" s="129">
        <v>4211</v>
      </c>
      <c r="G61" s="129">
        <v>21855</v>
      </c>
      <c r="H61" s="129">
        <v>6626</v>
      </c>
      <c r="I61" s="131">
        <v>1525</v>
      </c>
      <c r="J61" s="131">
        <v>260</v>
      </c>
      <c r="K61" s="129">
        <v>10261</v>
      </c>
      <c r="L61" s="129">
        <v>13355</v>
      </c>
      <c r="M61" s="129">
        <v>6109</v>
      </c>
      <c r="N61" s="131">
        <v>718</v>
      </c>
      <c r="O61" s="131">
        <v>2062</v>
      </c>
      <c r="P61" s="126">
        <v>0.22293754044585276</v>
      </c>
      <c r="Q61" s="126">
        <v>7.3929440117822959E-2</v>
      </c>
      <c r="R61" s="360">
        <v>13.526411107757319</v>
      </c>
      <c r="S61" s="126">
        <v>0.18490440745463732</v>
      </c>
      <c r="T61" s="129">
        <v>40155</v>
      </c>
      <c r="U61" s="129">
        <v>776</v>
      </c>
      <c r="V61" s="129">
        <v>10840</v>
      </c>
      <c r="W61" s="129">
        <v>3028</v>
      </c>
      <c r="X61" s="129">
        <v>12821</v>
      </c>
      <c r="Y61" s="129">
        <v>2160</v>
      </c>
      <c r="Z61" s="131">
        <v>733</v>
      </c>
      <c r="AA61" s="131">
        <v>148</v>
      </c>
      <c r="AB61" s="129">
        <v>4852</v>
      </c>
      <c r="AC61" s="129">
        <v>504</v>
      </c>
      <c r="AD61" s="129">
        <v>2361</v>
      </c>
      <c r="AE61" s="131">
        <v>360</v>
      </c>
      <c r="AF61" s="131">
        <v>1572</v>
      </c>
      <c r="AG61" s="126">
        <v>0.75602042086913213</v>
      </c>
      <c r="AH61" s="129">
        <v>49471</v>
      </c>
      <c r="AI61" s="129">
        <v>1093</v>
      </c>
      <c r="AJ61" s="129">
        <v>9935</v>
      </c>
      <c r="AK61" s="129">
        <v>1183</v>
      </c>
      <c r="AL61" s="129">
        <v>9034</v>
      </c>
      <c r="AM61" s="129">
        <v>4466</v>
      </c>
      <c r="AN61" s="131">
        <v>792</v>
      </c>
      <c r="AO61" s="131">
        <v>112</v>
      </c>
      <c r="AP61" s="129">
        <v>5409</v>
      </c>
      <c r="AQ61" s="129">
        <v>12851</v>
      </c>
      <c r="AR61" s="129">
        <v>3748</v>
      </c>
      <c r="AS61" s="131">
        <v>358</v>
      </c>
      <c r="AT61" s="131">
        <v>490</v>
      </c>
      <c r="AU61" s="361">
        <v>0.53572800226395267</v>
      </c>
    </row>
    <row r="62" spans="1:47" x14ac:dyDescent="0.3">
      <c r="A62" s="19" t="s">
        <v>121</v>
      </c>
      <c r="B62" s="16" t="s">
        <v>157</v>
      </c>
      <c r="C62" s="124">
        <v>117263</v>
      </c>
      <c r="D62" s="129">
        <v>2286</v>
      </c>
      <c r="E62" s="129">
        <v>17429</v>
      </c>
      <c r="F62" s="129">
        <v>4030</v>
      </c>
      <c r="G62" s="129">
        <v>30003</v>
      </c>
      <c r="H62" s="129">
        <v>21818</v>
      </c>
      <c r="I62" s="131">
        <v>1810</v>
      </c>
      <c r="J62" s="131">
        <v>170</v>
      </c>
      <c r="K62" s="129">
        <v>17773</v>
      </c>
      <c r="L62" s="129">
        <v>11935</v>
      </c>
      <c r="M62" s="129">
        <v>7949</v>
      </c>
      <c r="N62" s="131">
        <v>805</v>
      </c>
      <c r="O62" s="131">
        <v>1255</v>
      </c>
      <c r="P62" s="126">
        <v>0.28784015418333148</v>
      </c>
      <c r="Q62" s="126">
        <v>0.18606039415672462</v>
      </c>
      <c r="R62" s="360">
        <v>5.374598954991292</v>
      </c>
      <c r="S62" s="126">
        <v>7.3470119099740119E-2</v>
      </c>
      <c r="T62" s="129">
        <v>53825</v>
      </c>
      <c r="U62" s="129">
        <v>1111</v>
      </c>
      <c r="V62" s="129">
        <v>9772</v>
      </c>
      <c r="W62" s="129">
        <v>2850</v>
      </c>
      <c r="X62" s="129">
        <v>18645</v>
      </c>
      <c r="Y62" s="129">
        <v>6463</v>
      </c>
      <c r="Z62" s="131">
        <v>897</v>
      </c>
      <c r="AA62" s="131">
        <v>103</v>
      </c>
      <c r="AB62" s="129">
        <v>8715</v>
      </c>
      <c r="AC62" s="129">
        <v>406</v>
      </c>
      <c r="AD62" s="129">
        <v>3455</v>
      </c>
      <c r="AE62" s="131">
        <v>387</v>
      </c>
      <c r="AF62" s="131">
        <v>1021</v>
      </c>
      <c r="AG62" s="126">
        <v>0.73828146771946124</v>
      </c>
      <c r="AH62" s="129">
        <v>63438</v>
      </c>
      <c r="AI62" s="129">
        <v>1175</v>
      </c>
      <c r="AJ62" s="129">
        <v>7657</v>
      </c>
      <c r="AK62" s="129">
        <v>1180</v>
      </c>
      <c r="AL62" s="129">
        <v>11358</v>
      </c>
      <c r="AM62" s="129">
        <v>15355</v>
      </c>
      <c r="AN62" s="131">
        <v>913</v>
      </c>
      <c r="AO62" s="131">
        <v>67</v>
      </c>
      <c r="AP62" s="129">
        <v>9058</v>
      </c>
      <c r="AQ62" s="129">
        <v>11529</v>
      </c>
      <c r="AR62" s="129">
        <v>4494</v>
      </c>
      <c r="AS62" s="131">
        <v>418</v>
      </c>
      <c r="AT62" s="131">
        <v>234</v>
      </c>
      <c r="AU62" s="361">
        <v>0.59330369809893124</v>
      </c>
    </row>
    <row r="63" spans="1:47" x14ac:dyDescent="0.3">
      <c r="A63" s="19" t="s">
        <v>121</v>
      </c>
      <c r="B63" s="16" t="s">
        <v>158</v>
      </c>
      <c r="C63" s="124">
        <v>109750</v>
      </c>
      <c r="D63" s="129">
        <v>2285</v>
      </c>
      <c r="E63" s="129">
        <v>10172</v>
      </c>
      <c r="F63" s="131">
        <v>2705</v>
      </c>
      <c r="G63" s="129">
        <v>25592</v>
      </c>
      <c r="H63" s="129">
        <v>20343</v>
      </c>
      <c r="I63" s="129">
        <v>3060</v>
      </c>
      <c r="J63" s="131">
        <v>329</v>
      </c>
      <c r="K63" s="129">
        <v>18032</v>
      </c>
      <c r="L63" s="129">
        <v>16901</v>
      </c>
      <c r="M63" s="129">
        <v>7178</v>
      </c>
      <c r="N63" s="131">
        <v>890</v>
      </c>
      <c r="O63" s="131">
        <v>2263</v>
      </c>
      <c r="P63" s="126">
        <v>0.33935307517084284</v>
      </c>
      <c r="Q63" s="126">
        <v>0.18535763097949887</v>
      </c>
      <c r="R63" s="360">
        <v>5.3949761588752887</v>
      </c>
      <c r="S63" s="126">
        <v>7.3748673017681579E-2</v>
      </c>
      <c r="T63" s="129">
        <v>49912</v>
      </c>
      <c r="U63" s="129">
        <v>1103</v>
      </c>
      <c r="V63" s="129">
        <v>5888</v>
      </c>
      <c r="W63" s="131">
        <v>2045</v>
      </c>
      <c r="X63" s="129">
        <v>17710</v>
      </c>
      <c r="Y63" s="129">
        <v>7683</v>
      </c>
      <c r="Z63" s="129">
        <v>1549</v>
      </c>
      <c r="AA63" s="131">
        <v>191</v>
      </c>
      <c r="AB63" s="129">
        <v>8609</v>
      </c>
      <c r="AC63" s="129">
        <v>301</v>
      </c>
      <c r="AD63" s="129">
        <v>2863</v>
      </c>
      <c r="AE63" s="131">
        <v>462</v>
      </c>
      <c r="AF63" s="131">
        <v>1508</v>
      </c>
      <c r="AG63" s="126">
        <v>0.72082865843885235</v>
      </c>
      <c r="AH63" s="129">
        <v>59838</v>
      </c>
      <c r="AI63" s="129">
        <v>1182</v>
      </c>
      <c r="AJ63" s="129">
        <v>4284</v>
      </c>
      <c r="AK63" s="131">
        <v>660</v>
      </c>
      <c r="AL63" s="129">
        <v>7882</v>
      </c>
      <c r="AM63" s="129">
        <v>12660</v>
      </c>
      <c r="AN63" s="129">
        <v>1511</v>
      </c>
      <c r="AO63" s="131">
        <v>138</v>
      </c>
      <c r="AP63" s="129">
        <v>9423</v>
      </c>
      <c r="AQ63" s="129">
        <v>16600</v>
      </c>
      <c r="AR63" s="129">
        <v>4315</v>
      </c>
      <c r="AS63" s="131">
        <v>428</v>
      </c>
      <c r="AT63" s="131">
        <v>755</v>
      </c>
      <c r="AU63" s="361">
        <v>0.47092148801764766</v>
      </c>
    </row>
    <row r="64" spans="1:47" x14ac:dyDescent="0.3">
      <c r="A64" s="19" t="s">
        <v>121</v>
      </c>
      <c r="B64" s="16" t="s">
        <v>160</v>
      </c>
      <c r="C64" s="124">
        <v>102450</v>
      </c>
      <c r="D64" s="129">
        <v>4215</v>
      </c>
      <c r="E64" s="129">
        <v>19890</v>
      </c>
      <c r="F64" s="131">
        <v>1430</v>
      </c>
      <c r="G64" s="129">
        <v>23687</v>
      </c>
      <c r="H64" s="129">
        <v>9579</v>
      </c>
      <c r="I64" s="129">
        <v>2327</v>
      </c>
      <c r="J64" s="131">
        <v>218</v>
      </c>
      <c r="K64" s="129">
        <v>14101</v>
      </c>
      <c r="L64" s="129">
        <v>16136</v>
      </c>
      <c r="M64" s="129">
        <v>7014</v>
      </c>
      <c r="N64" s="131">
        <v>764</v>
      </c>
      <c r="O64" s="129">
        <v>3089</v>
      </c>
      <c r="P64" s="126">
        <v>0.25100048804294778</v>
      </c>
      <c r="Q64" s="126">
        <v>9.3499267935578334E-2</v>
      </c>
      <c r="R64" s="360">
        <v>10.695270905104916</v>
      </c>
      <c r="S64" s="126">
        <v>0.14620306255079762</v>
      </c>
      <c r="T64" s="129">
        <v>45970</v>
      </c>
      <c r="U64" s="129">
        <v>1843</v>
      </c>
      <c r="V64" s="129">
        <v>12913</v>
      </c>
      <c r="W64" s="131">
        <v>918</v>
      </c>
      <c r="X64" s="129">
        <v>13059</v>
      </c>
      <c r="Y64" s="129">
        <v>3317</v>
      </c>
      <c r="Z64" s="129">
        <v>1159</v>
      </c>
      <c r="AA64" s="131">
        <v>158</v>
      </c>
      <c r="AB64" s="129">
        <v>6816</v>
      </c>
      <c r="AC64" s="129">
        <v>556</v>
      </c>
      <c r="AD64" s="129">
        <v>2897</v>
      </c>
      <c r="AE64" s="131">
        <v>383</v>
      </c>
      <c r="AF64" s="129">
        <v>1951</v>
      </c>
      <c r="AG64" s="126">
        <v>0.72240591690232758</v>
      </c>
      <c r="AH64" s="129">
        <v>56480</v>
      </c>
      <c r="AI64" s="129">
        <v>2372</v>
      </c>
      <c r="AJ64" s="129">
        <v>6977</v>
      </c>
      <c r="AK64" s="131">
        <v>512</v>
      </c>
      <c r="AL64" s="129">
        <v>10628</v>
      </c>
      <c r="AM64" s="129">
        <v>6262</v>
      </c>
      <c r="AN64" s="129">
        <v>1168</v>
      </c>
      <c r="AO64" s="131">
        <v>60</v>
      </c>
      <c r="AP64" s="129">
        <v>7285</v>
      </c>
      <c r="AQ64" s="129">
        <v>15580</v>
      </c>
      <c r="AR64" s="129">
        <v>4117</v>
      </c>
      <c r="AS64" s="131">
        <v>381</v>
      </c>
      <c r="AT64" s="129">
        <v>1138</v>
      </c>
      <c r="AU64" s="361">
        <v>0.49431657223796033</v>
      </c>
    </row>
    <row r="65" spans="1:47" x14ac:dyDescent="0.3">
      <c r="A65" s="19" t="s">
        <v>121</v>
      </c>
      <c r="B65" s="16" t="s">
        <v>162</v>
      </c>
      <c r="C65" s="124">
        <v>117974</v>
      </c>
      <c r="D65" s="131">
        <v>1920</v>
      </c>
      <c r="E65" s="129">
        <v>12490</v>
      </c>
      <c r="F65" s="131">
        <v>3844</v>
      </c>
      <c r="G65" s="129">
        <v>27627</v>
      </c>
      <c r="H65" s="129">
        <v>20978</v>
      </c>
      <c r="I65" s="129">
        <v>2646</v>
      </c>
      <c r="J65" s="131">
        <v>223</v>
      </c>
      <c r="K65" s="129">
        <v>16971</v>
      </c>
      <c r="L65" s="129">
        <v>20159</v>
      </c>
      <c r="M65" s="129">
        <v>8373</v>
      </c>
      <c r="N65" s="131">
        <v>936</v>
      </c>
      <c r="O65" s="131">
        <v>1807</v>
      </c>
      <c r="P65" s="126">
        <v>0.34869547527421296</v>
      </c>
      <c r="Q65" s="126">
        <v>0.17781884143963925</v>
      </c>
      <c r="R65" s="360">
        <v>5.6237010201163118</v>
      </c>
      <c r="S65" s="126">
        <v>7.6875314267973102E-2</v>
      </c>
      <c r="T65" s="129">
        <v>53665</v>
      </c>
      <c r="U65" s="131">
        <v>1038</v>
      </c>
      <c r="V65" s="129">
        <v>7880</v>
      </c>
      <c r="W65" s="131">
        <v>3070</v>
      </c>
      <c r="X65" s="129">
        <v>18802</v>
      </c>
      <c r="Y65" s="129">
        <v>6916</v>
      </c>
      <c r="Z65" s="129">
        <v>1400</v>
      </c>
      <c r="AA65" s="131">
        <v>144</v>
      </c>
      <c r="AB65" s="129">
        <v>8330</v>
      </c>
      <c r="AC65" s="129">
        <v>645</v>
      </c>
      <c r="AD65" s="129">
        <v>3581</v>
      </c>
      <c r="AE65" s="131">
        <v>453</v>
      </c>
      <c r="AF65" s="131">
        <v>1406</v>
      </c>
      <c r="AG65" s="126">
        <v>0.72870586043044816</v>
      </c>
      <c r="AH65" s="129">
        <v>64309</v>
      </c>
      <c r="AI65" s="131">
        <v>882</v>
      </c>
      <c r="AJ65" s="129">
        <v>4610</v>
      </c>
      <c r="AK65" s="131">
        <v>774</v>
      </c>
      <c r="AL65" s="129">
        <v>8825</v>
      </c>
      <c r="AM65" s="129">
        <v>14062</v>
      </c>
      <c r="AN65" s="129">
        <v>1246</v>
      </c>
      <c r="AO65" s="131">
        <v>79</v>
      </c>
      <c r="AP65" s="129">
        <v>8641</v>
      </c>
      <c r="AQ65" s="129">
        <v>19514</v>
      </c>
      <c r="AR65" s="129">
        <v>4792</v>
      </c>
      <c r="AS65" s="131">
        <v>483</v>
      </c>
      <c r="AT65" s="131">
        <v>401</v>
      </c>
      <c r="AU65" s="361">
        <v>0.47270211012455488</v>
      </c>
    </row>
    <row r="66" spans="1:47" x14ac:dyDescent="0.3">
      <c r="A66" s="19" t="s">
        <v>121</v>
      </c>
      <c r="B66" s="16" t="s">
        <v>166</v>
      </c>
      <c r="C66" s="124">
        <v>132447</v>
      </c>
      <c r="D66" s="129">
        <v>2789</v>
      </c>
      <c r="E66" s="129">
        <v>17184</v>
      </c>
      <c r="F66" s="131">
        <v>2806</v>
      </c>
      <c r="G66" s="129">
        <v>42664</v>
      </c>
      <c r="H66" s="129">
        <v>22050</v>
      </c>
      <c r="I66" s="131">
        <v>1246</v>
      </c>
      <c r="J66" s="131">
        <v>122</v>
      </c>
      <c r="K66" s="129">
        <v>20886</v>
      </c>
      <c r="L66" s="129">
        <v>14197</v>
      </c>
      <c r="M66" s="129">
        <v>5495</v>
      </c>
      <c r="N66" s="131">
        <v>690</v>
      </c>
      <c r="O66" s="131">
        <v>2318</v>
      </c>
      <c r="P66" s="126">
        <v>0.27367173284408103</v>
      </c>
      <c r="Q66" s="126">
        <v>0.16648168701442842</v>
      </c>
      <c r="R66" s="360">
        <v>6.0066666666666668</v>
      </c>
      <c r="S66" s="126">
        <v>8.2110408439424479E-2</v>
      </c>
      <c r="T66" s="129">
        <v>64434</v>
      </c>
      <c r="U66" s="129">
        <v>1382</v>
      </c>
      <c r="V66" s="129">
        <v>10648</v>
      </c>
      <c r="W66" s="131">
        <v>1980</v>
      </c>
      <c r="X66" s="129">
        <v>26251</v>
      </c>
      <c r="Y66" s="129">
        <v>8322</v>
      </c>
      <c r="Z66" s="131">
        <v>690</v>
      </c>
      <c r="AA66" s="131">
        <v>84</v>
      </c>
      <c r="AB66" s="129">
        <v>10216</v>
      </c>
      <c r="AC66" s="129">
        <v>549</v>
      </c>
      <c r="AD66" s="129">
        <v>2083</v>
      </c>
      <c r="AE66" s="131">
        <v>325</v>
      </c>
      <c r="AF66" s="131">
        <v>1904</v>
      </c>
      <c r="AG66" s="126">
        <v>0.76470496942607935</v>
      </c>
      <c r="AH66" s="129">
        <v>68013</v>
      </c>
      <c r="AI66" s="129">
        <v>1407</v>
      </c>
      <c r="AJ66" s="129">
        <v>6536</v>
      </c>
      <c r="AK66" s="131">
        <v>826</v>
      </c>
      <c r="AL66" s="129">
        <v>16413</v>
      </c>
      <c r="AM66" s="129">
        <v>13728</v>
      </c>
      <c r="AN66" s="131">
        <v>556</v>
      </c>
      <c r="AO66" s="131">
        <v>38</v>
      </c>
      <c r="AP66" s="129">
        <v>10670</v>
      </c>
      <c r="AQ66" s="129">
        <v>13648</v>
      </c>
      <c r="AR66" s="129">
        <v>3412</v>
      </c>
      <c r="AS66" s="131">
        <v>365</v>
      </c>
      <c r="AT66" s="131">
        <v>414</v>
      </c>
      <c r="AU66" s="361">
        <v>0.58027141869936627</v>
      </c>
    </row>
    <row r="67" spans="1:47" x14ac:dyDescent="0.3">
      <c r="A67" s="19" t="s">
        <v>121</v>
      </c>
      <c r="B67" s="16" t="s">
        <v>167</v>
      </c>
      <c r="C67" s="124">
        <v>94981</v>
      </c>
      <c r="D67" s="129">
        <v>2028</v>
      </c>
      <c r="E67" s="129">
        <v>5578</v>
      </c>
      <c r="F67" s="131">
        <v>1318</v>
      </c>
      <c r="G67" s="129">
        <v>28926</v>
      </c>
      <c r="H67" s="129">
        <v>26831</v>
      </c>
      <c r="I67" s="131">
        <v>709</v>
      </c>
      <c r="J67" s="131">
        <v>46</v>
      </c>
      <c r="K67" s="129">
        <v>14608</v>
      </c>
      <c r="L67" s="129">
        <v>6609</v>
      </c>
      <c r="M67" s="129">
        <v>6489</v>
      </c>
      <c r="N67" s="131">
        <v>522</v>
      </c>
      <c r="O67" s="131">
        <v>1317</v>
      </c>
      <c r="P67" s="126">
        <v>0.35207041408281659</v>
      </c>
      <c r="Q67" s="126">
        <v>0.28248807656268093</v>
      </c>
      <c r="R67" s="360">
        <v>3.5399724199619844</v>
      </c>
      <c r="S67" s="126">
        <v>4.8390995771483307E-2</v>
      </c>
      <c r="T67" s="129">
        <v>43997</v>
      </c>
      <c r="U67" s="129">
        <v>936</v>
      </c>
      <c r="V67" s="129">
        <v>3692</v>
      </c>
      <c r="W67" s="131">
        <v>948</v>
      </c>
      <c r="X67" s="129">
        <v>18741</v>
      </c>
      <c r="Y67" s="129">
        <v>8533</v>
      </c>
      <c r="Z67" s="131">
        <v>296</v>
      </c>
      <c r="AA67" s="131">
        <v>35</v>
      </c>
      <c r="AB67" s="129">
        <v>6910</v>
      </c>
      <c r="AC67" s="129">
        <v>407</v>
      </c>
      <c r="AD67" s="129">
        <v>2252</v>
      </c>
      <c r="AE67" s="131">
        <v>250</v>
      </c>
      <c r="AF67" s="131">
        <v>997</v>
      </c>
      <c r="AG67" s="126">
        <v>0.75336954792372213</v>
      </c>
      <c r="AH67" s="129">
        <v>50984</v>
      </c>
      <c r="AI67" s="129">
        <v>1092</v>
      </c>
      <c r="AJ67" s="129">
        <v>1886</v>
      </c>
      <c r="AK67" s="131">
        <v>370</v>
      </c>
      <c r="AL67" s="129">
        <v>10185</v>
      </c>
      <c r="AM67" s="129">
        <v>18298</v>
      </c>
      <c r="AN67" s="131">
        <v>413</v>
      </c>
      <c r="AO67" s="131">
        <v>11</v>
      </c>
      <c r="AP67" s="129">
        <v>7698</v>
      </c>
      <c r="AQ67" s="129">
        <v>6202</v>
      </c>
      <c r="AR67" s="129">
        <v>4237</v>
      </c>
      <c r="AS67" s="131">
        <v>272</v>
      </c>
      <c r="AT67" s="131">
        <v>320</v>
      </c>
      <c r="AU67" s="361">
        <v>0.63243370469166793</v>
      </c>
    </row>
    <row r="68" spans="1:47" x14ac:dyDescent="0.3">
      <c r="A68" s="19" t="s">
        <v>121</v>
      </c>
      <c r="B68" s="16" t="s">
        <v>169</v>
      </c>
      <c r="C68" s="124">
        <v>104649</v>
      </c>
      <c r="D68" s="131">
        <v>1426</v>
      </c>
      <c r="E68" s="129">
        <v>15367</v>
      </c>
      <c r="F68" s="131">
        <v>2055</v>
      </c>
      <c r="G68" s="129">
        <v>27538</v>
      </c>
      <c r="H68" s="129">
        <v>15474</v>
      </c>
      <c r="I68" s="131">
        <v>1762</v>
      </c>
      <c r="J68" s="131">
        <v>254</v>
      </c>
      <c r="K68" s="129">
        <v>13398</v>
      </c>
      <c r="L68" s="129">
        <v>18918</v>
      </c>
      <c r="M68" s="129">
        <v>5400</v>
      </c>
      <c r="N68" s="131">
        <v>437</v>
      </c>
      <c r="O68" s="131">
        <v>2620</v>
      </c>
      <c r="P68" s="126">
        <v>0.32864145859014421</v>
      </c>
      <c r="Q68" s="126">
        <v>0.14786572255826622</v>
      </c>
      <c r="R68" s="360">
        <v>6.7628925940286928</v>
      </c>
      <c r="S68" s="126">
        <v>9.2447925603938108E-2</v>
      </c>
      <c r="T68" s="129">
        <v>51069</v>
      </c>
      <c r="U68" s="131">
        <v>677</v>
      </c>
      <c r="V68" s="129">
        <v>10280</v>
      </c>
      <c r="W68" s="131">
        <v>1688</v>
      </c>
      <c r="X68" s="129">
        <v>19368</v>
      </c>
      <c r="Y68" s="129">
        <v>6459</v>
      </c>
      <c r="Z68" s="131">
        <v>1176</v>
      </c>
      <c r="AA68" s="131">
        <v>163</v>
      </c>
      <c r="AB68" s="129">
        <v>6487</v>
      </c>
      <c r="AC68" s="129">
        <v>734</v>
      </c>
      <c r="AD68" s="129">
        <v>2081</v>
      </c>
      <c r="AE68" s="131">
        <v>216</v>
      </c>
      <c r="AF68" s="131">
        <v>1740</v>
      </c>
      <c r="AG68" s="126">
        <v>0.7763613934089173</v>
      </c>
      <c r="AH68" s="129">
        <v>53580</v>
      </c>
      <c r="AI68" s="131">
        <v>749</v>
      </c>
      <c r="AJ68" s="129">
        <v>5087</v>
      </c>
      <c r="AK68" s="131">
        <v>367</v>
      </c>
      <c r="AL68" s="129">
        <v>8170</v>
      </c>
      <c r="AM68" s="129">
        <v>9015</v>
      </c>
      <c r="AN68" s="131">
        <v>586</v>
      </c>
      <c r="AO68" s="131">
        <v>91</v>
      </c>
      <c r="AP68" s="129">
        <v>6911</v>
      </c>
      <c r="AQ68" s="129">
        <v>18184</v>
      </c>
      <c r="AR68" s="129">
        <v>3319</v>
      </c>
      <c r="AS68" s="131">
        <v>221</v>
      </c>
      <c r="AT68" s="131">
        <v>880</v>
      </c>
      <c r="AU68" s="361">
        <v>0.44744307577454273</v>
      </c>
    </row>
    <row r="69" spans="1:47" x14ac:dyDescent="0.3">
      <c r="A69" s="19" t="s">
        <v>121</v>
      </c>
      <c r="B69" s="16" t="s">
        <v>171</v>
      </c>
      <c r="C69" s="124">
        <v>86674</v>
      </c>
      <c r="D69" s="131">
        <v>1082</v>
      </c>
      <c r="E69" s="129">
        <v>15028</v>
      </c>
      <c r="F69" s="131">
        <v>1713</v>
      </c>
      <c r="G69" s="129">
        <v>22083</v>
      </c>
      <c r="H69" s="129">
        <v>10152</v>
      </c>
      <c r="I69" s="131">
        <v>1010</v>
      </c>
      <c r="J69" s="131">
        <v>202</v>
      </c>
      <c r="K69" s="129">
        <v>12213</v>
      </c>
      <c r="L69" s="129">
        <v>15991</v>
      </c>
      <c r="M69" s="129">
        <v>5534</v>
      </c>
      <c r="N69" s="131">
        <v>363</v>
      </c>
      <c r="O69" s="131">
        <v>1303</v>
      </c>
      <c r="P69" s="126">
        <v>0.30162447792879066</v>
      </c>
      <c r="Q69" s="126">
        <v>0.11712855066109791</v>
      </c>
      <c r="R69" s="360">
        <v>8.5376280535855003</v>
      </c>
      <c r="S69" s="126">
        <v>0.11670834515823431</v>
      </c>
      <c r="T69" s="129">
        <v>43824</v>
      </c>
      <c r="U69" s="131">
        <v>462</v>
      </c>
      <c r="V69" s="129">
        <v>11598</v>
      </c>
      <c r="W69" s="131">
        <v>1441</v>
      </c>
      <c r="X69" s="129">
        <v>16462</v>
      </c>
      <c r="Y69" s="129">
        <v>3985</v>
      </c>
      <c r="Z69" s="131">
        <v>526</v>
      </c>
      <c r="AA69" s="131">
        <v>125</v>
      </c>
      <c r="AB69" s="129">
        <v>5743</v>
      </c>
      <c r="AC69" s="129">
        <v>368</v>
      </c>
      <c r="AD69" s="129">
        <v>1940</v>
      </c>
      <c r="AE69" s="131">
        <v>188</v>
      </c>
      <c r="AF69" s="131">
        <v>986</v>
      </c>
      <c r="AG69" s="126">
        <v>0.78664658634538154</v>
      </c>
      <c r="AH69" s="129">
        <v>42850</v>
      </c>
      <c r="AI69" s="131">
        <v>620</v>
      </c>
      <c r="AJ69" s="129">
        <v>3430</v>
      </c>
      <c r="AK69" s="131">
        <v>272</v>
      </c>
      <c r="AL69" s="129">
        <v>5621</v>
      </c>
      <c r="AM69" s="129">
        <v>6167</v>
      </c>
      <c r="AN69" s="131">
        <v>484</v>
      </c>
      <c r="AO69" s="131">
        <v>77</v>
      </c>
      <c r="AP69" s="129">
        <v>6470</v>
      </c>
      <c r="AQ69" s="129">
        <v>15623</v>
      </c>
      <c r="AR69" s="129">
        <v>3594</v>
      </c>
      <c r="AS69" s="131">
        <v>175</v>
      </c>
      <c r="AT69" s="131">
        <v>317</v>
      </c>
      <c r="AU69" s="361">
        <v>0.3872578763127188</v>
      </c>
    </row>
    <row r="70" spans="1:47" x14ac:dyDescent="0.3">
      <c r="A70" s="19" t="s">
        <v>121</v>
      </c>
      <c r="B70" s="16" t="s">
        <v>173</v>
      </c>
      <c r="C70" s="124">
        <v>120575</v>
      </c>
      <c r="D70" s="129">
        <v>2512</v>
      </c>
      <c r="E70" s="129">
        <v>16238</v>
      </c>
      <c r="F70" s="131">
        <v>3782</v>
      </c>
      <c r="G70" s="129">
        <v>31912</v>
      </c>
      <c r="H70" s="129">
        <v>19983</v>
      </c>
      <c r="I70" s="131">
        <v>1928</v>
      </c>
      <c r="J70" s="131">
        <v>133</v>
      </c>
      <c r="K70" s="129">
        <v>14962</v>
      </c>
      <c r="L70" s="129">
        <v>18309</v>
      </c>
      <c r="M70" s="129">
        <v>8217</v>
      </c>
      <c r="N70" s="131">
        <v>719</v>
      </c>
      <c r="O70" s="131">
        <v>1880</v>
      </c>
      <c r="P70" s="126">
        <v>0.31757827078581796</v>
      </c>
      <c r="Q70" s="126">
        <v>0.16573087290068422</v>
      </c>
      <c r="R70" s="360">
        <v>6.0338787969774303</v>
      </c>
      <c r="S70" s="126">
        <v>8.2482394976770262E-2</v>
      </c>
      <c r="T70" s="129">
        <v>57204</v>
      </c>
      <c r="U70" s="129">
        <v>1321</v>
      </c>
      <c r="V70" s="129">
        <v>10901</v>
      </c>
      <c r="W70" s="131">
        <v>2872</v>
      </c>
      <c r="X70" s="129">
        <v>21439</v>
      </c>
      <c r="Y70" s="129">
        <v>6656</v>
      </c>
      <c r="Z70" s="131">
        <v>999</v>
      </c>
      <c r="AA70" s="131">
        <v>85</v>
      </c>
      <c r="AB70" s="129">
        <v>7329</v>
      </c>
      <c r="AC70" s="129">
        <v>642</v>
      </c>
      <c r="AD70" s="129">
        <v>3240</v>
      </c>
      <c r="AE70" s="131">
        <v>345</v>
      </c>
      <c r="AF70" s="131">
        <v>1375</v>
      </c>
      <c r="AG70" s="126">
        <v>0.77246346409342004</v>
      </c>
      <c r="AH70" s="129">
        <v>63371</v>
      </c>
      <c r="AI70" s="129">
        <v>1191</v>
      </c>
      <c r="AJ70" s="129">
        <v>5337</v>
      </c>
      <c r="AK70" s="131">
        <v>910</v>
      </c>
      <c r="AL70" s="129">
        <v>10473</v>
      </c>
      <c r="AM70" s="129">
        <v>13327</v>
      </c>
      <c r="AN70" s="131">
        <v>929</v>
      </c>
      <c r="AO70" s="131">
        <v>48</v>
      </c>
      <c r="AP70" s="129">
        <v>7633</v>
      </c>
      <c r="AQ70" s="129">
        <v>17667</v>
      </c>
      <c r="AR70" s="129">
        <v>4977</v>
      </c>
      <c r="AS70" s="131">
        <v>374</v>
      </c>
      <c r="AT70" s="131">
        <v>505</v>
      </c>
      <c r="AU70" s="361">
        <v>0.50759811270139343</v>
      </c>
    </row>
    <row r="71" spans="1:47" x14ac:dyDescent="0.3">
      <c r="A71" s="19" t="s">
        <v>121</v>
      </c>
      <c r="B71" s="16" t="s">
        <v>175</v>
      </c>
      <c r="C71" s="124">
        <v>58779</v>
      </c>
      <c r="D71" s="131">
        <v>1722</v>
      </c>
      <c r="E71" s="129">
        <v>5763</v>
      </c>
      <c r="F71" s="131">
        <v>1346</v>
      </c>
      <c r="G71" s="129">
        <v>15850</v>
      </c>
      <c r="H71" s="129">
        <v>9133</v>
      </c>
      <c r="I71" s="131">
        <v>737</v>
      </c>
      <c r="J71" s="131">
        <v>155</v>
      </c>
      <c r="K71" s="129">
        <v>7754</v>
      </c>
      <c r="L71" s="129">
        <v>10532</v>
      </c>
      <c r="M71" s="129">
        <v>3700</v>
      </c>
      <c r="N71" s="131">
        <v>278</v>
      </c>
      <c r="O71" s="131">
        <v>1809</v>
      </c>
      <c r="P71" s="126">
        <v>0.3345582606032767</v>
      </c>
      <c r="Q71" s="126">
        <v>0.15537862161656374</v>
      </c>
      <c r="R71" s="360">
        <v>6.4358918208693749</v>
      </c>
      <c r="S71" s="126">
        <v>8.7977864497813932E-2</v>
      </c>
      <c r="T71" s="129">
        <v>28140</v>
      </c>
      <c r="U71" s="131">
        <v>1004</v>
      </c>
      <c r="V71" s="129">
        <v>4192</v>
      </c>
      <c r="W71" s="131">
        <v>1095</v>
      </c>
      <c r="X71" s="129">
        <v>10843</v>
      </c>
      <c r="Y71" s="129">
        <v>3691</v>
      </c>
      <c r="Z71" s="131">
        <v>391</v>
      </c>
      <c r="AA71" s="131">
        <v>79</v>
      </c>
      <c r="AB71" s="129">
        <v>3630</v>
      </c>
      <c r="AC71" s="129">
        <v>468</v>
      </c>
      <c r="AD71" s="129">
        <v>1371</v>
      </c>
      <c r="AE71" s="131">
        <v>140</v>
      </c>
      <c r="AF71" s="131">
        <v>1236</v>
      </c>
      <c r="AG71" s="126">
        <v>0.75394456289978673</v>
      </c>
      <c r="AH71" s="129">
        <v>30639</v>
      </c>
      <c r="AI71" s="131">
        <v>718</v>
      </c>
      <c r="AJ71" s="129">
        <v>1571</v>
      </c>
      <c r="AK71" s="131">
        <v>251</v>
      </c>
      <c r="AL71" s="129">
        <v>5007</v>
      </c>
      <c r="AM71" s="129">
        <v>5442</v>
      </c>
      <c r="AN71" s="131">
        <v>346</v>
      </c>
      <c r="AO71" s="131">
        <v>76</v>
      </c>
      <c r="AP71" s="129">
        <v>4124</v>
      </c>
      <c r="AQ71" s="129">
        <v>10064</v>
      </c>
      <c r="AR71" s="129">
        <v>2329</v>
      </c>
      <c r="AS71" s="131">
        <v>138</v>
      </c>
      <c r="AT71" s="131">
        <v>573</v>
      </c>
      <c r="AU71" s="361">
        <v>0.43522960932145305</v>
      </c>
    </row>
    <row r="72" spans="1:47" x14ac:dyDescent="0.3">
      <c r="A72" s="19" t="s">
        <v>121</v>
      </c>
      <c r="B72" s="16" t="s">
        <v>177</v>
      </c>
      <c r="C72" s="124">
        <v>87808</v>
      </c>
      <c r="D72" s="131">
        <v>1767</v>
      </c>
      <c r="E72" s="131">
        <v>2785</v>
      </c>
      <c r="F72" s="131">
        <v>370</v>
      </c>
      <c r="G72" s="129">
        <v>21782</v>
      </c>
      <c r="H72" s="129">
        <v>17401</v>
      </c>
      <c r="I72" s="129">
        <v>6244</v>
      </c>
      <c r="J72" s="131">
        <v>410</v>
      </c>
      <c r="K72" s="129">
        <v>11323</v>
      </c>
      <c r="L72" s="129">
        <v>15154</v>
      </c>
      <c r="M72" s="129">
        <v>7821</v>
      </c>
      <c r="N72" s="131">
        <v>577</v>
      </c>
      <c r="O72" s="131">
        <v>2174</v>
      </c>
      <c r="P72" s="126">
        <v>0.37075209548104954</v>
      </c>
      <c r="Q72" s="126">
        <v>0.19817100947521865</v>
      </c>
      <c r="R72" s="360">
        <v>5.0461467731739553</v>
      </c>
      <c r="S72" s="126">
        <v>6.8980217412419095E-2</v>
      </c>
      <c r="T72" s="129">
        <v>40112</v>
      </c>
      <c r="U72" s="131">
        <v>887</v>
      </c>
      <c r="V72" s="131">
        <v>1958</v>
      </c>
      <c r="W72" s="131">
        <v>273</v>
      </c>
      <c r="X72" s="129">
        <v>16558</v>
      </c>
      <c r="Y72" s="129">
        <v>5960</v>
      </c>
      <c r="Z72" s="129">
        <v>3385</v>
      </c>
      <c r="AA72" s="131">
        <v>252</v>
      </c>
      <c r="AB72" s="129">
        <v>5515</v>
      </c>
      <c r="AC72" s="129">
        <v>764</v>
      </c>
      <c r="AD72" s="129">
        <v>2774</v>
      </c>
      <c r="AE72" s="131">
        <v>263</v>
      </c>
      <c r="AF72" s="131">
        <v>1523</v>
      </c>
      <c r="AG72" s="126">
        <v>0.72349920223374553</v>
      </c>
      <c r="AH72" s="129">
        <v>47696</v>
      </c>
      <c r="AI72" s="131">
        <v>880</v>
      </c>
      <c r="AJ72" s="131">
        <v>827</v>
      </c>
      <c r="AK72" s="131">
        <v>97</v>
      </c>
      <c r="AL72" s="129">
        <v>5224</v>
      </c>
      <c r="AM72" s="129">
        <v>11441</v>
      </c>
      <c r="AN72" s="129">
        <v>2859</v>
      </c>
      <c r="AO72" s="131">
        <v>158</v>
      </c>
      <c r="AP72" s="129">
        <v>5808</v>
      </c>
      <c r="AQ72" s="129">
        <v>14390</v>
      </c>
      <c r="AR72" s="129">
        <v>5047</v>
      </c>
      <c r="AS72" s="131">
        <v>314</v>
      </c>
      <c r="AT72" s="131">
        <v>651</v>
      </c>
      <c r="AU72" s="361">
        <v>0.44716538074471651</v>
      </c>
    </row>
    <row r="73" spans="1:47" x14ac:dyDescent="0.3">
      <c r="A73" s="19" t="s">
        <v>121</v>
      </c>
      <c r="B73" s="16" t="s">
        <v>181</v>
      </c>
      <c r="C73" s="124">
        <v>279101</v>
      </c>
      <c r="D73" s="129">
        <v>8541</v>
      </c>
      <c r="E73" s="129">
        <v>41866</v>
      </c>
      <c r="F73" s="129">
        <v>5372</v>
      </c>
      <c r="G73" s="129">
        <v>56714</v>
      </c>
      <c r="H73" s="129">
        <v>25134</v>
      </c>
      <c r="I73" s="129">
        <v>10156</v>
      </c>
      <c r="J73" s="131">
        <v>1227</v>
      </c>
      <c r="K73" s="129">
        <v>51400</v>
      </c>
      <c r="L73" s="129">
        <v>52988</v>
      </c>
      <c r="M73" s="129">
        <v>16939</v>
      </c>
      <c r="N73" s="129">
        <v>2476</v>
      </c>
      <c r="O73" s="129">
        <v>6288</v>
      </c>
      <c r="P73" s="126">
        <v>0.2799058405380131</v>
      </c>
      <c r="Q73" s="126">
        <v>9.005342152124142E-2</v>
      </c>
      <c r="R73" s="360">
        <v>11.104519774011299</v>
      </c>
      <c r="S73" s="126">
        <v>0.15179744519995561</v>
      </c>
      <c r="T73" s="129">
        <v>132708</v>
      </c>
      <c r="U73" s="129">
        <v>5251</v>
      </c>
      <c r="V73" s="129">
        <v>28664</v>
      </c>
      <c r="W73" s="129">
        <v>3854</v>
      </c>
      <c r="X73" s="129">
        <v>39085</v>
      </c>
      <c r="Y73" s="129">
        <v>8715</v>
      </c>
      <c r="Z73" s="129">
        <v>5850</v>
      </c>
      <c r="AA73" s="131">
        <v>756</v>
      </c>
      <c r="AB73" s="129">
        <v>25223</v>
      </c>
      <c r="AC73" s="129">
        <v>2219</v>
      </c>
      <c r="AD73" s="129">
        <v>7558</v>
      </c>
      <c r="AE73" s="129">
        <v>1268</v>
      </c>
      <c r="AF73" s="129">
        <v>4265</v>
      </c>
      <c r="AG73" s="126">
        <v>0.68887331585134282</v>
      </c>
      <c r="AH73" s="129">
        <v>146393</v>
      </c>
      <c r="AI73" s="129">
        <v>3290</v>
      </c>
      <c r="AJ73" s="129">
        <v>13202</v>
      </c>
      <c r="AK73" s="129">
        <v>1518</v>
      </c>
      <c r="AL73" s="129">
        <v>17629</v>
      </c>
      <c r="AM73" s="129">
        <v>16419</v>
      </c>
      <c r="AN73" s="129">
        <v>4306</v>
      </c>
      <c r="AO73" s="131">
        <v>471</v>
      </c>
      <c r="AP73" s="129">
        <v>26177</v>
      </c>
      <c r="AQ73" s="129">
        <v>50769</v>
      </c>
      <c r="AR73" s="129">
        <v>9381</v>
      </c>
      <c r="AS73" s="129">
        <v>1208</v>
      </c>
      <c r="AT73" s="129">
        <v>2023</v>
      </c>
      <c r="AU73" s="361">
        <v>0.38501840935017384</v>
      </c>
    </row>
    <row r="74" spans="1:47" x14ac:dyDescent="0.3">
      <c r="A74" s="19" t="s">
        <v>121</v>
      </c>
      <c r="B74" s="16" t="s">
        <v>182</v>
      </c>
      <c r="C74" s="124">
        <v>45778</v>
      </c>
      <c r="D74" s="131">
        <v>1055</v>
      </c>
      <c r="E74" s="129">
        <v>5823</v>
      </c>
      <c r="F74" s="131">
        <v>865</v>
      </c>
      <c r="G74" s="129">
        <v>14948</v>
      </c>
      <c r="H74" s="129">
        <v>10949</v>
      </c>
      <c r="I74" s="131">
        <v>505</v>
      </c>
      <c r="J74" s="131">
        <v>18</v>
      </c>
      <c r="K74" s="129">
        <v>6156</v>
      </c>
      <c r="L74" s="129">
        <v>3175</v>
      </c>
      <c r="M74" s="131">
        <v>1623</v>
      </c>
      <c r="N74" s="131">
        <v>214</v>
      </c>
      <c r="O74" s="131">
        <v>447</v>
      </c>
      <c r="P74" s="126">
        <v>0.308532482852025</v>
      </c>
      <c r="Q74" s="126">
        <v>0.23917602341736205</v>
      </c>
      <c r="R74" s="360">
        <v>4.181021097817152</v>
      </c>
      <c r="S74" s="126">
        <v>5.7154053835008427E-2</v>
      </c>
      <c r="T74" s="129">
        <v>22301</v>
      </c>
      <c r="U74" s="131">
        <v>524</v>
      </c>
      <c r="V74" s="129">
        <v>4089</v>
      </c>
      <c r="W74" s="131">
        <v>632</v>
      </c>
      <c r="X74" s="129">
        <v>9229</v>
      </c>
      <c r="Y74" s="129">
        <v>3336</v>
      </c>
      <c r="Z74" s="131">
        <v>249</v>
      </c>
      <c r="AA74" s="131">
        <v>15</v>
      </c>
      <c r="AB74" s="129">
        <v>2920</v>
      </c>
      <c r="AC74" s="129">
        <v>140</v>
      </c>
      <c r="AD74" s="131">
        <v>671</v>
      </c>
      <c r="AE74" s="131">
        <v>103</v>
      </c>
      <c r="AF74" s="131">
        <v>393</v>
      </c>
      <c r="AG74" s="126">
        <v>0.80978431460472622</v>
      </c>
      <c r="AH74" s="129">
        <v>23477</v>
      </c>
      <c r="AI74" s="131">
        <v>531</v>
      </c>
      <c r="AJ74" s="129">
        <v>1734</v>
      </c>
      <c r="AK74" s="131">
        <v>233</v>
      </c>
      <c r="AL74" s="129">
        <v>5719</v>
      </c>
      <c r="AM74" s="129">
        <v>7613</v>
      </c>
      <c r="AN74" s="131">
        <v>256</v>
      </c>
      <c r="AO74" s="131">
        <v>3</v>
      </c>
      <c r="AP74" s="129">
        <v>3236</v>
      </c>
      <c r="AQ74" s="129">
        <v>3035</v>
      </c>
      <c r="AR74" s="131">
        <v>952</v>
      </c>
      <c r="AS74" s="131">
        <v>111</v>
      </c>
      <c r="AT74" s="131">
        <v>54</v>
      </c>
      <c r="AU74" s="361">
        <v>0.68518124121480595</v>
      </c>
    </row>
    <row r="75" spans="1:47" x14ac:dyDescent="0.3">
      <c r="A75" s="19" t="s">
        <v>121</v>
      </c>
      <c r="B75" s="16" t="s">
        <v>184</v>
      </c>
      <c r="C75" s="124">
        <v>83577</v>
      </c>
      <c r="D75" s="131">
        <v>1524</v>
      </c>
      <c r="E75" s="129">
        <v>6353</v>
      </c>
      <c r="F75" s="131">
        <v>920</v>
      </c>
      <c r="G75" s="129">
        <v>23631</v>
      </c>
      <c r="H75" s="129">
        <v>13520</v>
      </c>
      <c r="I75" s="129">
        <v>2596</v>
      </c>
      <c r="J75" s="131">
        <v>145</v>
      </c>
      <c r="K75" s="129">
        <v>13075</v>
      </c>
      <c r="L75" s="129">
        <v>14499</v>
      </c>
      <c r="M75" s="129">
        <v>4940</v>
      </c>
      <c r="N75" s="131">
        <v>480</v>
      </c>
      <c r="O75" s="131">
        <v>1894</v>
      </c>
      <c r="P75" s="126">
        <v>0.33524773562104404</v>
      </c>
      <c r="Q75" s="126">
        <v>0.161766993311557</v>
      </c>
      <c r="R75" s="360">
        <v>6.1817307692307697</v>
      </c>
      <c r="S75" s="126">
        <v>8.4503513594466617E-2</v>
      </c>
      <c r="T75" s="129">
        <v>39552</v>
      </c>
      <c r="U75" s="131">
        <v>740</v>
      </c>
      <c r="V75" s="129">
        <v>3995</v>
      </c>
      <c r="W75" s="131">
        <v>713</v>
      </c>
      <c r="X75" s="129">
        <v>17114</v>
      </c>
      <c r="Y75" s="129">
        <v>4925</v>
      </c>
      <c r="Z75" s="129">
        <v>1366</v>
      </c>
      <c r="AA75" s="131">
        <v>93</v>
      </c>
      <c r="AB75" s="129">
        <v>6445</v>
      </c>
      <c r="AC75" s="129">
        <v>510</v>
      </c>
      <c r="AD75" s="129">
        <v>2093</v>
      </c>
      <c r="AE75" s="131">
        <v>237</v>
      </c>
      <c r="AF75" s="131">
        <v>1321</v>
      </c>
      <c r="AG75" s="126">
        <v>0.72949534789644011</v>
      </c>
      <c r="AH75" s="129">
        <v>44025</v>
      </c>
      <c r="AI75" s="131">
        <v>784</v>
      </c>
      <c r="AJ75" s="129">
        <v>2358</v>
      </c>
      <c r="AK75" s="131">
        <v>207</v>
      </c>
      <c r="AL75" s="129">
        <v>6517</v>
      </c>
      <c r="AM75" s="129">
        <v>8595</v>
      </c>
      <c r="AN75" s="129">
        <v>1230</v>
      </c>
      <c r="AO75" s="131">
        <v>52</v>
      </c>
      <c r="AP75" s="129">
        <v>6630</v>
      </c>
      <c r="AQ75" s="129">
        <v>13989</v>
      </c>
      <c r="AR75" s="129">
        <v>2847</v>
      </c>
      <c r="AS75" s="131">
        <v>243</v>
      </c>
      <c r="AT75" s="131">
        <v>573</v>
      </c>
      <c r="AU75" s="361">
        <v>0.4472685973878478</v>
      </c>
    </row>
    <row r="76" spans="1:47" x14ac:dyDescent="0.3">
      <c r="A76" s="19" t="s">
        <v>121</v>
      </c>
      <c r="B76" s="16" t="s">
        <v>188</v>
      </c>
      <c r="C76" s="124">
        <v>87399</v>
      </c>
      <c r="D76" s="131">
        <v>1977</v>
      </c>
      <c r="E76" s="129">
        <v>12052</v>
      </c>
      <c r="F76" s="131">
        <v>2068</v>
      </c>
      <c r="G76" s="129">
        <v>19418</v>
      </c>
      <c r="H76" s="129">
        <v>7156</v>
      </c>
      <c r="I76" s="131">
        <v>2360</v>
      </c>
      <c r="J76" s="131">
        <v>481</v>
      </c>
      <c r="K76" s="129">
        <v>16480</v>
      </c>
      <c r="L76" s="129">
        <v>18003</v>
      </c>
      <c r="M76" s="129">
        <v>4688</v>
      </c>
      <c r="N76" s="131">
        <v>647</v>
      </c>
      <c r="O76" s="131">
        <v>2069</v>
      </c>
      <c r="P76" s="126">
        <v>0.28786370553438828</v>
      </c>
      <c r="Q76" s="126">
        <v>8.1877367017929262E-2</v>
      </c>
      <c r="R76" s="360">
        <v>12.213387367244271</v>
      </c>
      <c r="S76" s="126">
        <v>0.16695553137957841</v>
      </c>
      <c r="T76" s="129">
        <v>43086</v>
      </c>
      <c r="U76" s="131">
        <v>1072</v>
      </c>
      <c r="V76" s="129">
        <v>8943</v>
      </c>
      <c r="W76" s="131">
        <v>1718</v>
      </c>
      <c r="X76" s="129">
        <v>13844</v>
      </c>
      <c r="Y76" s="129">
        <v>3425</v>
      </c>
      <c r="Z76" s="131">
        <v>1470</v>
      </c>
      <c r="AA76" s="131">
        <v>283</v>
      </c>
      <c r="AB76" s="129">
        <v>8030</v>
      </c>
      <c r="AC76" s="129">
        <v>538</v>
      </c>
      <c r="AD76" s="129">
        <v>1938</v>
      </c>
      <c r="AE76" s="131">
        <v>326</v>
      </c>
      <c r="AF76" s="131">
        <v>1499</v>
      </c>
      <c r="AG76" s="126">
        <v>0.7072366894118739</v>
      </c>
      <c r="AH76" s="129">
        <v>44313</v>
      </c>
      <c r="AI76" s="131">
        <v>905</v>
      </c>
      <c r="AJ76" s="129">
        <v>3109</v>
      </c>
      <c r="AK76" s="131">
        <v>350</v>
      </c>
      <c r="AL76" s="129">
        <v>5574</v>
      </c>
      <c r="AM76" s="129">
        <v>3731</v>
      </c>
      <c r="AN76" s="131">
        <v>890</v>
      </c>
      <c r="AO76" s="131">
        <v>198</v>
      </c>
      <c r="AP76" s="129">
        <v>8450</v>
      </c>
      <c r="AQ76" s="129">
        <v>17465</v>
      </c>
      <c r="AR76" s="129">
        <v>2750</v>
      </c>
      <c r="AS76" s="131">
        <v>321</v>
      </c>
      <c r="AT76" s="131">
        <v>570</v>
      </c>
      <c r="AU76" s="361">
        <v>0.32854918421230789</v>
      </c>
    </row>
    <row r="77" spans="1:47" x14ac:dyDescent="0.3">
      <c r="A77" s="19" t="s">
        <v>121</v>
      </c>
      <c r="B77" s="16" t="s">
        <v>191</v>
      </c>
      <c r="C77" s="124">
        <v>40741</v>
      </c>
      <c r="D77" s="131">
        <v>1758</v>
      </c>
      <c r="E77" s="129">
        <v>4458</v>
      </c>
      <c r="F77" s="131">
        <v>927</v>
      </c>
      <c r="G77" s="129">
        <v>11113</v>
      </c>
      <c r="H77" s="129">
        <v>8918</v>
      </c>
      <c r="I77" s="131">
        <v>458</v>
      </c>
      <c r="J77" s="131">
        <v>69</v>
      </c>
      <c r="K77" s="129">
        <v>6162</v>
      </c>
      <c r="L77" s="129">
        <v>4426</v>
      </c>
      <c r="M77" s="129">
        <v>1723</v>
      </c>
      <c r="N77" s="131">
        <v>239</v>
      </c>
      <c r="O77" s="131">
        <v>490</v>
      </c>
      <c r="P77" s="126">
        <v>0.32753246115706536</v>
      </c>
      <c r="Q77" s="126">
        <v>0.21889497066836847</v>
      </c>
      <c r="R77" s="360">
        <v>4.5684009867683342</v>
      </c>
      <c r="S77" s="126">
        <v>6.2449490167361441E-2</v>
      </c>
      <c r="T77" s="129">
        <v>19677</v>
      </c>
      <c r="U77" s="131">
        <v>1185</v>
      </c>
      <c r="V77" s="129">
        <v>2944</v>
      </c>
      <c r="W77" s="131">
        <v>728</v>
      </c>
      <c r="X77" s="129">
        <v>7261</v>
      </c>
      <c r="Y77" s="129">
        <v>3005</v>
      </c>
      <c r="Z77" s="131">
        <v>287</v>
      </c>
      <c r="AA77" s="131">
        <v>54</v>
      </c>
      <c r="AB77" s="129">
        <v>2948</v>
      </c>
      <c r="AC77" s="129">
        <v>147</v>
      </c>
      <c r="AD77" s="129">
        <v>675</v>
      </c>
      <c r="AE77" s="131">
        <v>113</v>
      </c>
      <c r="AF77" s="131">
        <v>330</v>
      </c>
      <c r="AG77" s="126">
        <v>0.78314783757686635</v>
      </c>
      <c r="AH77" s="129">
        <v>21064</v>
      </c>
      <c r="AI77" s="131">
        <v>573</v>
      </c>
      <c r="AJ77" s="129">
        <v>1514</v>
      </c>
      <c r="AK77" s="131">
        <v>199</v>
      </c>
      <c r="AL77" s="129">
        <v>3852</v>
      </c>
      <c r="AM77" s="129">
        <v>5913</v>
      </c>
      <c r="AN77" s="131">
        <v>171</v>
      </c>
      <c r="AO77" s="131">
        <v>15</v>
      </c>
      <c r="AP77" s="129">
        <v>3214</v>
      </c>
      <c r="AQ77" s="129">
        <v>4279</v>
      </c>
      <c r="AR77" s="129">
        <v>1048</v>
      </c>
      <c r="AS77" s="131">
        <v>126</v>
      </c>
      <c r="AT77" s="131">
        <v>160</v>
      </c>
      <c r="AU77" s="361">
        <v>0.58023167489555638</v>
      </c>
    </row>
    <row r="78" spans="1:47" x14ac:dyDescent="0.3">
      <c r="A78" s="19" t="s">
        <v>121</v>
      </c>
      <c r="B78" s="16" t="s">
        <v>192</v>
      </c>
      <c r="C78" s="124">
        <v>85425</v>
      </c>
      <c r="D78" s="131">
        <v>1938</v>
      </c>
      <c r="E78" s="129">
        <v>7631</v>
      </c>
      <c r="F78" s="131">
        <v>2697</v>
      </c>
      <c r="G78" s="129">
        <v>26137</v>
      </c>
      <c r="H78" s="129">
        <v>17915</v>
      </c>
      <c r="I78" s="129">
        <v>1965</v>
      </c>
      <c r="J78" s="131">
        <v>89</v>
      </c>
      <c r="K78" s="129">
        <v>14280</v>
      </c>
      <c r="L78" s="129">
        <v>7654</v>
      </c>
      <c r="M78" s="129">
        <v>4081</v>
      </c>
      <c r="N78" s="131">
        <v>399</v>
      </c>
      <c r="O78" s="131">
        <v>639</v>
      </c>
      <c r="P78" s="126">
        <v>0.29931518876207197</v>
      </c>
      <c r="Q78" s="126">
        <v>0.20971612525607258</v>
      </c>
      <c r="R78" s="360">
        <v>4.7683505442366734</v>
      </c>
      <c r="S78" s="126">
        <v>6.5182776487728952E-2</v>
      </c>
      <c r="T78" s="129">
        <v>40093</v>
      </c>
      <c r="U78" s="131">
        <v>1147</v>
      </c>
      <c r="V78" s="129">
        <v>4668</v>
      </c>
      <c r="W78" s="131">
        <v>1882</v>
      </c>
      <c r="X78" s="129">
        <v>16333</v>
      </c>
      <c r="Y78" s="129">
        <v>5425</v>
      </c>
      <c r="Z78" s="129">
        <v>868</v>
      </c>
      <c r="AA78" s="131">
        <v>61</v>
      </c>
      <c r="AB78" s="129">
        <v>7083</v>
      </c>
      <c r="AC78" s="129">
        <v>475</v>
      </c>
      <c r="AD78" s="129">
        <v>1458</v>
      </c>
      <c r="AE78" s="131">
        <v>195</v>
      </c>
      <c r="AF78" s="131">
        <v>498</v>
      </c>
      <c r="AG78" s="126">
        <v>0.75631656398872626</v>
      </c>
      <c r="AH78" s="129">
        <v>45332</v>
      </c>
      <c r="AI78" s="131">
        <v>791</v>
      </c>
      <c r="AJ78" s="129">
        <v>2963</v>
      </c>
      <c r="AK78" s="131">
        <v>815</v>
      </c>
      <c r="AL78" s="129">
        <v>9804</v>
      </c>
      <c r="AM78" s="129">
        <v>12490</v>
      </c>
      <c r="AN78" s="129">
        <v>1097</v>
      </c>
      <c r="AO78" s="131">
        <v>28</v>
      </c>
      <c r="AP78" s="129">
        <v>7197</v>
      </c>
      <c r="AQ78" s="129">
        <v>7179</v>
      </c>
      <c r="AR78" s="129">
        <v>2623</v>
      </c>
      <c r="AS78" s="131">
        <v>204</v>
      </c>
      <c r="AT78" s="131">
        <v>141</v>
      </c>
      <c r="AU78" s="361">
        <v>0.61678284655431037</v>
      </c>
    </row>
    <row r="79" spans="1:47" x14ac:dyDescent="0.3">
      <c r="A79" s="19" t="s">
        <v>121</v>
      </c>
      <c r="B79" s="16" t="s">
        <v>196</v>
      </c>
      <c r="C79" s="124">
        <v>38216</v>
      </c>
      <c r="D79" s="131">
        <v>1710</v>
      </c>
      <c r="E79" s="129">
        <v>7902</v>
      </c>
      <c r="F79" s="131">
        <v>855</v>
      </c>
      <c r="G79" s="129">
        <v>9813</v>
      </c>
      <c r="H79" s="129">
        <v>5083</v>
      </c>
      <c r="I79" s="131">
        <v>603</v>
      </c>
      <c r="J79" s="131">
        <v>89</v>
      </c>
      <c r="K79" s="129">
        <v>5665</v>
      </c>
      <c r="L79" s="129">
        <v>4383</v>
      </c>
      <c r="M79" s="131">
        <v>961</v>
      </c>
      <c r="N79" s="131">
        <v>174</v>
      </c>
      <c r="O79" s="131">
        <v>978</v>
      </c>
      <c r="P79" s="126">
        <v>0.24769729956039355</v>
      </c>
      <c r="Q79" s="126">
        <v>0.13300711743772242</v>
      </c>
      <c r="R79" s="360">
        <v>7.5183946488294318</v>
      </c>
      <c r="S79" s="126">
        <v>0.102775547517897</v>
      </c>
      <c r="T79" s="129">
        <v>22099</v>
      </c>
      <c r="U79" s="131">
        <v>1185</v>
      </c>
      <c r="V79" s="129">
        <v>6701</v>
      </c>
      <c r="W79" s="131">
        <v>648</v>
      </c>
      <c r="X79" s="129">
        <v>6421</v>
      </c>
      <c r="Y79" s="129">
        <v>2347</v>
      </c>
      <c r="Z79" s="131">
        <v>421</v>
      </c>
      <c r="AA79" s="131">
        <v>60</v>
      </c>
      <c r="AB79" s="129">
        <v>2760</v>
      </c>
      <c r="AC79" s="129">
        <v>404</v>
      </c>
      <c r="AD79" s="131">
        <v>359</v>
      </c>
      <c r="AE79" s="131">
        <v>86</v>
      </c>
      <c r="AF79" s="131">
        <v>707</v>
      </c>
      <c r="AG79" s="126">
        <v>0.80198199013530025</v>
      </c>
      <c r="AH79" s="129">
        <v>16117</v>
      </c>
      <c r="AI79" s="131">
        <v>525</v>
      </c>
      <c r="AJ79" s="129">
        <v>1201</v>
      </c>
      <c r="AK79" s="131">
        <v>207</v>
      </c>
      <c r="AL79" s="129">
        <v>3392</v>
      </c>
      <c r="AM79" s="129">
        <v>2736</v>
      </c>
      <c r="AN79" s="131">
        <v>182</v>
      </c>
      <c r="AO79" s="131">
        <v>29</v>
      </c>
      <c r="AP79" s="129">
        <v>2905</v>
      </c>
      <c r="AQ79" s="129">
        <v>3979</v>
      </c>
      <c r="AR79" s="131">
        <v>602</v>
      </c>
      <c r="AS79" s="131">
        <v>88</v>
      </c>
      <c r="AT79" s="131">
        <v>271</v>
      </c>
      <c r="AU79" s="361">
        <v>0.51144753986473912</v>
      </c>
    </row>
    <row r="80" spans="1:47" x14ac:dyDescent="0.3">
      <c r="A80" s="19" t="s">
        <v>121</v>
      </c>
      <c r="B80" s="16" t="s">
        <v>197</v>
      </c>
      <c r="C80" s="124">
        <v>197387</v>
      </c>
      <c r="D80" s="129">
        <v>3853</v>
      </c>
      <c r="E80" s="129">
        <v>37373</v>
      </c>
      <c r="F80" s="129">
        <v>7715</v>
      </c>
      <c r="G80" s="129">
        <v>40981</v>
      </c>
      <c r="H80" s="129">
        <v>24424</v>
      </c>
      <c r="I80" s="129">
        <v>5222</v>
      </c>
      <c r="J80" s="131">
        <v>1150</v>
      </c>
      <c r="K80" s="129">
        <v>30725</v>
      </c>
      <c r="L80" s="129">
        <v>30921</v>
      </c>
      <c r="M80" s="129">
        <v>9286</v>
      </c>
      <c r="N80" s="131">
        <v>699</v>
      </c>
      <c r="O80" s="129">
        <v>5038</v>
      </c>
      <c r="P80" s="126">
        <v>0.28038827278392192</v>
      </c>
      <c r="Q80" s="126">
        <v>0.12373661892627175</v>
      </c>
      <c r="R80" s="360">
        <v>8.0816819521781849</v>
      </c>
      <c r="S80" s="126">
        <v>0.11047561697628348</v>
      </c>
      <c r="T80" s="129">
        <v>102910</v>
      </c>
      <c r="U80" s="129">
        <v>2108</v>
      </c>
      <c r="V80" s="129">
        <v>29063</v>
      </c>
      <c r="W80" s="129">
        <v>6046</v>
      </c>
      <c r="X80" s="129">
        <v>29017</v>
      </c>
      <c r="Y80" s="129">
        <v>9910</v>
      </c>
      <c r="Z80" s="129">
        <v>3262</v>
      </c>
      <c r="AA80" s="131">
        <v>784</v>
      </c>
      <c r="AB80" s="129">
        <v>14614</v>
      </c>
      <c r="AC80" s="129">
        <v>1328</v>
      </c>
      <c r="AD80" s="129">
        <v>2988</v>
      </c>
      <c r="AE80" s="131">
        <v>350</v>
      </c>
      <c r="AF80" s="129">
        <v>3440</v>
      </c>
      <c r="AG80" s="126">
        <v>0.77160625789524828</v>
      </c>
      <c r="AH80" s="129">
        <v>94477</v>
      </c>
      <c r="AI80" s="129">
        <v>1745</v>
      </c>
      <c r="AJ80" s="129">
        <v>8310</v>
      </c>
      <c r="AK80" s="129">
        <v>1669</v>
      </c>
      <c r="AL80" s="129">
        <v>11964</v>
      </c>
      <c r="AM80" s="129">
        <v>14514</v>
      </c>
      <c r="AN80" s="129">
        <v>1960</v>
      </c>
      <c r="AO80" s="131">
        <v>366</v>
      </c>
      <c r="AP80" s="129">
        <v>16111</v>
      </c>
      <c r="AQ80" s="129">
        <v>29593</v>
      </c>
      <c r="AR80" s="129">
        <v>6298</v>
      </c>
      <c r="AS80" s="131">
        <v>349</v>
      </c>
      <c r="AT80" s="129">
        <v>1598</v>
      </c>
      <c r="AU80" s="361">
        <v>0.42509817204187261</v>
      </c>
    </row>
    <row r="81" spans="1:47" x14ac:dyDescent="0.3">
      <c r="A81" s="19" t="s">
        <v>121</v>
      </c>
      <c r="B81" s="16" t="s">
        <v>199</v>
      </c>
      <c r="C81" s="124">
        <v>7424</v>
      </c>
      <c r="D81" s="131">
        <v>438</v>
      </c>
      <c r="E81" s="131">
        <v>780</v>
      </c>
      <c r="F81" s="131">
        <v>18</v>
      </c>
      <c r="G81" s="131">
        <v>1676</v>
      </c>
      <c r="H81" s="129">
        <v>1989</v>
      </c>
      <c r="I81" s="131">
        <v>91</v>
      </c>
      <c r="J81" s="131">
        <v>6</v>
      </c>
      <c r="K81" s="131">
        <v>1553</v>
      </c>
      <c r="L81" s="131">
        <v>541</v>
      </c>
      <c r="M81" s="131">
        <v>177</v>
      </c>
      <c r="N81" s="131">
        <v>54</v>
      </c>
      <c r="O81" s="131">
        <v>101</v>
      </c>
      <c r="P81" s="126">
        <v>0.34078663793103448</v>
      </c>
      <c r="Q81" s="126">
        <v>0.26791487068965519</v>
      </c>
      <c r="R81" s="360">
        <v>3.7325289089994969</v>
      </c>
      <c r="S81" s="126">
        <v>5.1023219738608454E-2</v>
      </c>
      <c r="T81" s="129">
        <v>3696</v>
      </c>
      <c r="U81" s="131">
        <v>283</v>
      </c>
      <c r="V81" s="131">
        <v>531</v>
      </c>
      <c r="W81" s="131">
        <v>17</v>
      </c>
      <c r="X81" s="131">
        <v>1214</v>
      </c>
      <c r="Y81" s="129">
        <v>647</v>
      </c>
      <c r="Z81" s="131">
        <v>52</v>
      </c>
      <c r="AA81" s="131">
        <v>5</v>
      </c>
      <c r="AB81" s="131">
        <v>757</v>
      </c>
      <c r="AC81" s="131">
        <v>23</v>
      </c>
      <c r="AD81" s="131">
        <v>76</v>
      </c>
      <c r="AE81" s="131">
        <v>23</v>
      </c>
      <c r="AF81" s="131">
        <v>68</v>
      </c>
      <c r="AG81" s="126">
        <v>0.74242424242424243</v>
      </c>
      <c r="AH81" s="129">
        <v>3728</v>
      </c>
      <c r="AI81" s="131">
        <v>155</v>
      </c>
      <c r="AJ81" s="131">
        <v>249</v>
      </c>
      <c r="AK81" s="131">
        <v>1</v>
      </c>
      <c r="AL81" s="131">
        <v>462</v>
      </c>
      <c r="AM81" s="129">
        <v>1342</v>
      </c>
      <c r="AN81" s="131">
        <v>39</v>
      </c>
      <c r="AO81" s="131">
        <v>1</v>
      </c>
      <c r="AP81" s="131">
        <v>796</v>
      </c>
      <c r="AQ81" s="131">
        <v>518</v>
      </c>
      <c r="AR81" s="131">
        <v>101</v>
      </c>
      <c r="AS81" s="131">
        <v>31</v>
      </c>
      <c r="AT81" s="131">
        <v>33</v>
      </c>
      <c r="AU81" s="361">
        <v>0.60300429184549353</v>
      </c>
    </row>
    <row r="82" spans="1:47" x14ac:dyDescent="0.3">
      <c r="A82" s="19" t="s">
        <v>121</v>
      </c>
      <c r="B82" s="16" t="s">
        <v>201</v>
      </c>
      <c r="C82" s="124">
        <v>38935</v>
      </c>
      <c r="D82" s="131">
        <v>905</v>
      </c>
      <c r="E82" s="131">
        <v>756</v>
      </c>
      <c r="F82" s="131">
        <v>111</v>
      </c>
      <c r="G82" s="129">
        <v>11247</v>
      </c>
      <c r="H82" s="129">
        <v>14992</v>
      </c>
      <c r="I82" s="131">
        <v>613</v>
      </c>
      <c r="J82" s="131">
        <v>145</v>
      </c>
      <c r="K82" s="129">
        <v>5524</v>
      </c>
      <c r="L82" s="129">
        <v>2671</v>
      </c>
      <c r="M82" s="131">
        <v>1369</v>
      </c>
      <c r="N82" s="131">
        <v>227</v>
      </c>
      <c r="O82" s="131">
        <v>375</v>
      </c>
      <c r="P82" s="126">
        <v>0.45365352510594581</v>
      </c>
      <c r="Q82" s="126">
        <v>0.38505200975985615</v>
      </c>
      <c r="R82" s="360">
        <v>2.5970517609391677</v>
      </c>
      <c r="S82" s="126">
        <v>3.5501384155778297E-2</v>
      </c>
      <c r="T82" s="129">
        <v>19223</v>
      </c>
      <c r="U82" s="131">
        <v>630</v>
      </c>
      <c r="V82" s="131">
        <v>633</v>
      </c>
      <c r="W82" s="131">
        <v>78</v>
      </c>
      <c r="X82" s="129">
        <v>7047</v>
      </c>
      <c r="Y82" s="129">
        <v>6292</v>
      </c>
      <c r="Z82" s="131">
        <v>329</v>
      </c>
      <c r="AA82" s="131">
        <v>83</v>
      </c>
      <c r="AB82" s="129">
        <v>2841</v>
      </c>
      <c r="AC82" s="129">
        <v>393</v>
      </c>
      <c r="AD82" s="131">
        <v>583</v>
      </c>
      <c r="AE82" s="131">
        <v>108</v>
      </c>
      <c r="AF82" s="131">
        <v>206</v>
      </c>
      <c r="AG82" s="126">
        <v>0.78078343650834936</v>
      </c>
      <c r="AH82" s="129">
        <v>19712</v>
      </c>
      <c r="AI82" s="131">
        <v>275</v>
      </c>
      <c r="AJ82" s="131">
        <v>123</v>
      </c>
      <c r="AK82" s="131">
        <v>33</v>
      </c>
      <c r="AL82" s="129">
        <v>4200</v>
      </c>
      <c r="AM82" s="129">
        <v>8700</v>
      </c>
      <c r="AN82" s="131">
        <v>284</v>
      </c>
      <c r="AO82" s="131">
        <v>62</v>
      </c>
      <c r="AP82" s="129">
        <v>2683</v>
      </c>
      <c r="AQ82" s="129">
        <v>2278</v>
      </c>
      <c r="AR82" s="131">
        <v>786</v>
      </c>
      <c r="AS82" s="131">
        <v>119</v>
      </c>
      <c r="AT82" s="131">
        <v>169</v>
      </c>
      <c r="AU82" s="361">
        <v>0.69069602272727271</v>
      </c>
    </row>
    <row r="83" spans="1:47" x14ac:dyDescent="0.3">
      <c r="A83" s="19" t="s">
        <v>121</v>
      </c>
      <c r="B83" s="16" t="s">
        <v>203</v>
      </c>
      <c r="C83" s="124">
        <v>37330</v>
      </c>
      <c r="D83" s="131">
        <v>912</v>
      </c>
      <c r="E83" s="131">
        <v>672</v>
      </c>
      <c r="F83" s="131">
        <v>99</v>
      </c>
      <c r="G83" s="131">
        <v>8141</v>
      </c>
      <c r="H83" s="131">
        <v>12293</v>
      </c>
      <c r="I83" s="131">
        <v>106</v>
      </c>
      <c r="J83" s="131">
        <v>20</v>
      </c>
      <c r="K83" s="131">
        <v>7631</v>
      </c>
      <c r="L83" s="131">
        <v>4554</v>
      </c>
      <c r="M83" s="131">
        <v>1717</v>
      </c>
      <c r="N83" s="131">
        <v>276</v>
      </c>
      <c r="O83" s="131">
        <v>909</v>
      </c>
      <c r="P83" s="126">
        <v>0.45129922314492366</v>
      </c>
      <c r="Q83" s="126">
        <v>0.32930618805250467</v>
      </c>
      <c r="R83" s="360">
        <v>3.0366875457577485</v>
      </c>
      <c r="S83" s="126">
        <v>4.1511152278315575E-2</v>
      </c>
      <c r="T83" s="129">
        <v>19219</v>
      </c>
      <c r="U83" s="131">
        <v>709</v>
      </c>
      <c r="V83" s="131">
        <v>559</v>
      </c>
      <c r="W83" s="131">
        <v>66</v>
      </c>
      <c r="X83" s="131">
        <v>6301</v>
      </c>
      <c r="Y83" s="131">
        <v>5460</v>
      </c>
      <c r="Z83" s="131">
        <v>61</v>
      </c>
      <c r="AA83" s="131">
        <v>11</v>
      </c>
      <c r="AB83" s="131">
        <v>4163</v>
      </c>
      <c r="AC83" s="131">
        <v>303</v>
      </c>
      <c r="AD83" s="131">
        <v>706</v>
      </c>
      <c r="AE83" s="131">
        <v>121</v>
      </c>
      <c r="AF83" s="131">
        <v>759</v>
      </c>
      <c r="AG83" s="126">
        <v>0.68453093293095379</v>
      </c>
      <c r="AH83" s="129">
        <v>18111</v>
      </c>
      <c r="AI83" s="131">
        <v>203</v>
      </c>
      <c r="AJ83" s="131">
        <v>113</v>
      </c>
      <c r="AK83" s="131">
        <v>33</v>
      </c>
      <c r="AL83" s="131">
        <v>1840</v>
      </c>
      <c r="AM83" s="131">
        <v>6833</v>
      </c>
      <c r="AN83" s="131">
        <v>45</v>
      </c>
      <c r="AO83" s="131">
        <v>9</v>
      </c>
      <c r="AP83" s="131">
        <v>3468</v>
      </c>
      <c r="AQ83" s="131">
        <v>4251</v>
      </c>
      <c r="AR83" s="131">
        <v>1011</v>
      </c>
      <c r="AS83" s="131">
        <v>155</v>
      </c>
      <c r="AT83" s="131">
        <v>150</v>
      </c>
      <c r="AU83" s="361">
        <v>0.50063497322069461</v>
      </c>
    </row>
    <row r="84" spans="1:47" x14ac:dyDescent="0.3">
      <c r="A84" s="19" t="s">
        <v>205</v>
      </c>
      <c r="B84" s="16" t="s">
        <v>209</v>
      </c>
      <c r="C84" s="124">
        <v>119929</v>
      </c>
      <c r="D84" s="129">
        <v>6618</v>
      </c>
      <c r="E84" s="129">
        <v>22010</v>
      </c>
      <c r="F84" s="131">
        <v>2064</v>
      </c>
      <c r="G84" s="129">
        <v>24714</v>
      </c>
      <c r="H84" s="129">
        <v>6735</v>
      </c>
      <c r="I84" s="129">
        <v>3259</v>
      </c>
      <c r="J84" s="131">
        <v>638</v>
      </c>
      <c r="K84" s="129">
        <v>18106</v>
      </c>
      <c r="L84" s="129">
        <v>21630</v>
      </c>
      <c r="M84" s="129">
        <v>7822</v>
      </c>
      <c r="N84" s="131">
        <v>1267</v>
      </c>
      <c r="O84" s="129">
        <v>5066</v>
      </c>
      <c r="P84" s="126">
        <v>0.2365149380049863</v>
      </c>
      <c r="Q84" s="126">
        <v>5.6158226950945973E-2</v>
      </c>
      <c r="R84" s="360">
        <v>17.806829992576095</v>
      </c>
      <c r="S84" s="126">
        <v>0.24341721704247787</v>
      </c>
      <c r="T84" s="129">
        <v>56878</v>
      </c>
      <c r="U84" s="129">
        <v>3453</v>
      </c>
      <c r="V84" s="129">
        <v>15514</v>
      </c>
      <c r="W84" s="131">
        <v>1360</v>
      </c>
      <c r="X84" s="129">
        <v>14496</v>
      </c>
      <c r="Y84" s="129">
        <v>2956</v>
      </c>
      <c r="Z84" s="129">
        <v>2065</v>
      </c>
      <c r="AA84" s="131">
        <v>398</v>
      </c>
      <c r="AB84" s="129">
        <v>8470</v>
      </c>
      <c r="AC84" s="129">
        <v>1252</v>
      </c>
      <c r="AD84" s="129">
        <v>3072</v>
      </c>
      <c r="AE84" s="131">
        <v>663</v>
      </c>
      <c r="AF84" s="129">
        <v>3179</v>
      </c>
      <c r="AG84" s="126">
        <v>0.70051689581208898</v>
      </c>
      <c r="AH84" s="129">
        <v>63051</v>
      </c>
      <c r="AI84" s="129">
        <v>3165</v>
      </c>
      <c r="AJ84" s="129">
        <v>6496</v>
      </c>
      <c r="AK84" s="131">
        <v>704</v>
      </c>
      <c r="AL84" s="129">
        <v>10218</v>
      </c>
      <c r="AM84" s="129">
        <v>3779</v>
      </c>
      <c r="AN84" s="129">
        <v>1194</v>
      </c>
      <c r="AO84" s="131">
        <v>240</v>
      </c>
      <c r="AP84" s="129">
        <v>9636</v>
      </c>
      <c r="AQ84" s="129">
        <v>20378</v>
      </c>
      <c r="AR84" s="129">
        <v>4750</v>
      </c>
      <c r="AS84" s="131">
        <v>604</v>
      </c>
      <c r="AT84" s="129">
        <v>1887</v>
      </c>
      <c r="AU84" s="361">
        <v>0.40532267529460281</v>
      </c>
    </row>
    <row r="85" spans="1:47" x14ac:dyDescent="0.3">
      <c r="A85" s="19" t="s">
        <v>205</v>
      </c>
      <c r="B85" s="16" t="s">
        <v>210</v>
      </c>
      <c r="C85" s="124">
        <v>92801</v>
      </c>
      <c r="D85" s="129">
        <v>2131</v>
      </c>
      <c r="E85" s="129">
        <v>18686</v>
      </c>
      <c r="F85" s="131">
        <v>2257</v>
      </c>
      <c r="G85" s="129">
        <v>19856</v>
      </c>
      <c r="H85" s="129">
        <v>5179</v>
      </c>
      <c r="I85" s="131">
        <v>2565</v>
      </c>
      <c r="J85" s="131">
        <v>492</v>
      </c>
      <c r="K85" s="129">
        <v>15665</v>
      </c>
      <c r="L85" s="129">
        <v>18345</v>
      </c>
      <c r="M85" s="129">
        <v>5109</v>
      </c>
      <c r="N85" s="131">
        <v>1207</v>
      </c>
      <c r="O85" s="131">
        <v>1309</v>
      </c>
      <c r="P85" s="126">
        <v>0.25348864775164059</v>
      </c>
      <c r="Q85" s="126">
        <v>5.5807588280298706E-2</v>
      </c>
      <c r="R85" s="360">
        <v>17.918710175709595</v>
      </c>
      <c r="S85" s="126">
        <v>0.2449466056440377</v>
      </c>
      <c r="T85" s="129">
        <v>42529</v>
      </c>
      <c r="U85" s="129">
        <v>679</v>
      </c>
      <c r="V85" s="129">
        <v>13828</v>
      </c>
      <c r="W85" s="131">
        <v>1734</v>
      </c>
      <c r="X85" s="129">
        <v>10237</v>
      </c>
      <c r="Y85" s="129">
        <v>1710</v>
      </c>
      <c r="Z85" s="131">
        <v>1585</v>
      </c>
      <c r="AA85" s="131">
        <v>296</v>
      </c>
      <c r="AB85" s="129">
        <v>7358</v>
      </c>
      <c r="AC85" s="129">
        <v>1279</v>
      </c>
      <c r="AD85" s="129">
        <v>2196</v>
      </c>
      <c r="AE85" s="131">
        <v>609</v>
      </c>
      <c r="AF85" s="131">
        <v>1018</v>
      </c>
      <c r="AG85" s="126">
        <v>0.70006348609184321</v>
      </c>
      <c r="AH85" s="129">
        <v>50272</v>
      </c>
      <c r="AI85" s="129">
        <v>1452</v>
      </c>
      <c r="AJ85" s="129">
        <v>4858</v>
      </c>
      <c r="AK85" s="131">
        <v>523</v>
      </c>
      <c r="AL85" s="129">
        <v>9619</v>
      </c>
      <c r="AM85" s="129">
        <v>3469</v>
      </c>
      <c r="AN85" s="131">
        <v>980</v>
      </c>
      <c r="AO85" s="131">
        <v>196</v>
      </c>
      <c r="AP85" s="129">
        <v>8307</v>
      </c>
      <c r="AQ85" s="129">
        <v>17066</v>
      </c>
      <c r="AR85" s="129">
        <v>2913</v>
      </c>
      <c r="AS85" s="131">
        <v>598</v>
      </c>
      <c r="AT85" s="131">
        <v>291</v>
      </c>
      <c r="AU85" s="361">
        <v>0.41575827498408657</v>
      </c>
    </row>
    <row r="86" spans="1:47" x14ac:dyDescent="0.3">
      <c r="A86" s="19" t="s">
        <v>205</v>
      </c>
      <c r="B86" s="16" t="s">
        <v>212</v>
      </c>
      <c r="C86" s="124">
        <v>82825</v>
      </c>
      <c r="D86" s="129">
        <v>2301</v>
      </c>
      <c r="E86" s="129">
        <v>12438</v>
      </c>
      <c r="F86" s="131">
        <v>864</v>
      </c>
      <c r="G86" s="129">
        <v>16046</v>
      </c>
      <c r="H86" s="129">
        <v>4994</v>
      </c>
      <c r="I86" s="129">
        <v>3020</v>
      </c>
      <c r="J86" s="131">
        <v>471</v>
      </c>
      <c r="K86" s="129">
        <v>14772</v>
      </c>
      <c r="L86" s="129">
        <v>19460</v>
      </c>
      <c r="M86" s="129">
        <v>5280</v>
      </c>
      <c r="N86" s="131">
        <v>1346</v>
      </c>
      <c r="O86" s="131">
        <v>1833</v>
      </c>
      <c r="P86" s="126">
        <v>0.29524901901599759</v>
      </c>
      <c r="Q86" s="126">
        <v>6.0295804406881981E-2</v>
      </c>
      <c r="R86" s="360">
        <v>16.584901882258709</v>
      </c>
      <c r="S86" s="126">
        <v>0.22671360723863082</v>
      </c>
      <c r="T86" s="129">
        <v>38620</v>
      </c>
      <c r="U86" s="129">
        <v>880</v>
      </c>
      <c r="V86" s="129">
        <v>9819</v>
      </c>
      <c r="W86" s="131">
        <v>634</v>
      </c>
      <c r="X86" s="129">
        <v>10293</v>
      </c>
      <c r="Y86" s="129">
        <v>2319</v>
      </c>
      <c r="Z86" s="129">
        <v>1932</v>
      </c>
      <c r="AA86" s="131">
        <v>292</v>
      </c>
      <c r="AB86" s="129">
        <v>6995</v>
      </c>
      <c r="AC86" s="129">
        <v>1257</v>
      </c>
      <c r="AD86" s="129">
        <v>2135</v>
      </c>
      <c r="AE86" s="131">
        <v>723</v>
      </c>
      <c r="AF86" s="131">
        <v>1341</v>
      </c>
      <c r="AG86" s="126">
        <v>0.67004142931123767</v>
      </c>
      <c r="AH86" s="129">
        <v>44205</v>
      </c>
      <c r="AI86" s="129">
        <v>1421</v>
      </c>
      <c r="AJ86" s="129">
        <v>2619</v>
      </c>
      <c r="AK86" s="131">
        <v>230</v>
      </c>
      <c r="AL86" s="129">
        <v>5753</v>
      </c>
      <c r="AM86" s="129">
        <v>2675</v>
      </c>
      <c r="AN86" s="129">
        <v>1088</v>
      </c>
      <c r="AO86" s="131">
        <v>179</v>
      </c>
      <c r="AP86" s="129">
        <v>7777</v>
      </c>
      <c r="AQ86" s="129">
        <v>18203</v>
      </c>
      <c r="AR86" s="129">
        <v>3145</v>
      </c>
      <c r="AS86" s="131">
        <v>623</v>
      </c>
      <c r="AT86" s="131">
        <v>492</v>
      </c>
      <c r="AU86" s="361">
        <v>0.31186517362289334</v>
      </c>
    </row>
    <row r="87" spans="1:47" x14ac:dyDescent="0.3">
      <c r="A87" s="19" t="s">
        <v>205</v>
      </c>
      <c r="B87" s="16" t="s">
        <v>214</v>
      </c>
      <c r="C87" s="124">
        <v>96050</v>
      </c>
      <c r="D87" s="131">
        <v>3863</v>
      </c>
      <c r="E87" s="129">
        <v>15437</v>
      </c>
      <c r="F87" s="131">
        <v>848</v>
      </c>
      <c r="G87" s="129">
        <v>23658</v>
      </c>
      <c r="H87" s="129">
        <v>6404</v>
      </c>
      <c r="I87" s="129">
        <v>3304</v>
      </c>
      <c r="J87" s="131">
        <v>440</v>
      </c>
      <c r="K87" s="129">
        <v>16192</v>
      </c>
      <c r="L87" s="129">
        <v>17777</v>
      </c>
      <c r="M87" s="129">
        <v>4146</v>
      </c>
      <c r="N87" s="131">
        <v>904</v>
      </c>
      <c r="O87" s="131">
        <v>3077</v>
      </c>
      <c r="P87" s="126">
        <v>0.25175429463820925</v>
      </c>
      <c r="Q87" s="126">
        <v>6.6673607496095785E-2</v>
      </c>
      <c r="R87" s="360">
        <v>14.998438475952529</v>
      </c>
      <c r="S87" s="126">
        <v>0.20502684393130544</v>
      </c>
      <c r="T87" s="129">
        <v>48760</v>
      </c>
      <c r="U87" s="131">
        <v>2987</v>
      </c>
      <c r="V87" s="129">
        <v>11750</v>
      </c>
      <c r="W87" s="131">
        <v>645</v>
      </c>
      <c r="X87" s="129">
        <v>15300</v>
      </c>
      <c r="Y87" s="129">
        <v>2975</v>
      </c>
      <c r="Z87" s="129">
        <v>2099</v>
      </c>
      <c r="AA87" s="131">
        <v>259</v>
      </c>
      <c r="AB87" s="129">
        <v>7950</v>
      </c>
      <c r="AC87" s="129">
        <v>619</v>
      </c>
      <c r="AD87" s="129">
        <v>1699</v>
      </c>
      <c r="AE87" s="131">
        <v>472</v>
      </c>
      <c r="AF87" s="131">
        <v>2005</v>
      </c>
      <c r="AG87" s="126">
        <v>0.73330598851517637</v>
      </c>
      <c r="AH87" s="129">
        <v>47290</v>
      </c>
      <c r="AI87" s="131">
        <v>876</v>
      </c>
      <c r="AJ87" s="129">
        <v>3687</v>
      </c>
      <c r="AK87" s="131">
        <v>203</v>
      </c>
      <c r="AL87" s="129">
        <v>8358</v>
      </c>
      <c r="AM87" s="129">
        <v>3429</v>
      </c>
      <c r="AN87" s="129">
        <v>1205</v>
      </c>
      <c r="AO87" s="131">
        <v>181</v>
      </c>
      <c r="AP87" s="129">
        <v>8242</v>
      </c>
      <c r="AQ87" s="129">
        <v>17158</v>
      </c>
      <c r="AR87" s="129">
        <v>2447</v>
      </c>
      <c r="AS87" s="131">
        <v>432</v>
      </c>
      <c r="AT87" s="131">
        <v>1072</v>
      </c>
      <c r="AU87" s="361">
        <v>0.37551279340241067</v>
      </c>
    </row>
    <row r="88" spans="1:47" x14ac:dyDescent="0.3">
      <c r="A88" s="19" t="s">
        <v>205</v>
      </c>
      <c r="B88" s="16" t="s">
        <v>218</v>
      </c>
      <c r="C88" s="124">
        <v>226673</v>
      </c>
      <c r="D88" s="129">
        <v>8849</v>
      </c>
      <c r="E88" s="129">
        <v>54678</v>
      </c>
      <c r="F88" s="131">
        <v>2889</v>
      </c>
      <c r="G88" s="129">
        <v>37606</v>
      </c>
      <c r="H88" s="129">
        <v>6934</v>
      </c>
      <c r="I88" s="129">
        <v>5955</v>
      </c>
      <c r="J88" s="131">
        <v>1177</v>
      </c>
      <c r="K88" s="129">
        <v>38957</v>
      </c>
      <c r="L88" s="129">
        <v>47715</v>
      </c>
      <c r="M88" s="129">
        <v>11897</v>
      </c>
      <c r="N88" s="131">
        <v>1967</v>
      </c>
      <c r="O88" s="129">
        <v>8049</v>
      </c>
      <c r="P88" s="126">
        <v>0.24109179302343023</v>
      </c>
      <c r="Q88" s="126">
        <v>3.0590321741010177E-2</v>
      </c>
      <c r="R88" s="360">
        <v>32.690077877127202</v>
      </c>
      <c r="S88" s="126">
        <v>0.44686941949070624</v>
      </c>
      <c r="T88" s="129">
        <v>110300</v>
      </c>
      <c r="U88" s="129">
        <v>5314</v>
      </c>
      <c r="V88" s="129">
        <v>39388</v>
      </c>
      <c r="W88" s="131">
        <v>2083</v>
      </c>
      <c r="X88" s="129">
        <v>24532</v>
      </c>
      <c r="Y88" s="129">
        <v>3385</v>
      </c>
      <c r="Z88" s="129">
        <v>3660</v>
      </c>
      <c r="AA88" s="131">
        <v>768</v>
      </c>
      <c r="AB88" s="129">
        <v>18231</v>
      </c>
      <c r="AC88" s="129">
        <v>1259</v>
      </c>
      <c r="AD88" s="129">
        <v>4943</v>
      </c>
      <c r="AE88" s="131">
        <v>1109</v>
      </c>
      <c r="AF88" s="129">
        <v>5628</v>
      </c>
      <c r="AG88" s="126">
        <v>0.71044424297370812</v>
      </c>
      <c r="AH88" s="129">
        <v>116373</v>
      </c>
      <c r="AI88" s="129">
        <v>3535</v>
      </c>
      <c r="AJ88" s="129">
        <v>15290</v>
      </c>
      <c r="AK88" s="131">
        <v>806</v>
      </c>
      <c r="AL88" s="129">
        <v>13074</v>
      </c>
      <c r="AM88" s="129">
        <v>3549</v>
      </c>
      <c r="AN88" s="129">
        <v>2295</v>
      </c>
      <c r="AO88" s="131">
        <v>409</v>
      </c>
      <c r="AP88" s="129">
        <v>20726</v>
      </c>
      <c r="AQ88" s="129">
        <v>46456</v>
      </c>
      <c r="AR88" s="129">
        <v>6954</v>
      </c>
      <c r="AS88" s="131">
        <v>858</v>
      </c>
      <c r="AT88" s="129">
        <v>2421</v>
      </c>
      <c r="AU88" s="361">
        <v>0.33125381316972152</v>
      </c>
    </row>
    <row r="89" spans="1:47" x14ac:dyDescent="0.3">
      <c r="A89" s="19" t="s">
        <v>205</v>
      </c>
      <c r="B89" s="16" t="s">
        <v>219</v>
      </c>
      <c r="C89" s="124">
        <v>127207</v>
      </c>
      <c r="D89" s="131">
        <v>2402</v>
      </c>
      <c r="E89" s="129">
        <v>27598</v>
      </c>
      <c r="F89" s="131">
        <v>2657</v>
      </c>
      <c r="G89" s="129">
        <v>25471</v>
      </c>
      <c r="H89" s="129">
        <v>13904</v>
      </c>
      <c r="I89" s="131">
        <v>1807</v>
      </c>
      <c r="J89" s="131">
        <v>1118</v>
      </c>
      <c r="K89" s="129">
        <v>20251</v>
      </c>
      <c r="L89" s="129">
        <v>24279</v>
      </c>
      <c r="M89" s="129">
        <v>4097</v>
      </c>
      <c r="N89" s="131">
        <v>906</v>
      </c>
      <c r="O89" s="131">
        <v>2717</v>
      </c>
      <c r="P89" s="126">
        <v>0.30016429913448162</v>
      </c>
      <c r="Q89" s="126">
        <v>0.1093021610445966</v>
      </c>
      <c r="R89" s="360">
        <v>9.1489499424626004</v>
      </c>
      <c r="S89" s="126">
        <v>0.12506504160390453</v>
      </c>
      <c r="T89" s="129">
        <v>65498</v>
      </c>
      <c r="U89" s="131">
        <v>1495</v>
      </c>
      <c r="V89" s="129">
        <v>21151</v>
      </c>
      <c r="W89" s="131">
        <v>2271</v>
      </c>
      <c r="X89" s="129">
        <v>18585</v>
      </c>
      <c r="Y89" s="129">
        <v>5945</v>
      </c>
      <c r="Z89" s="131">
        <v>969</v>
      </c>
      <c r="AA89" s="131">
        <v>535</v>
      </c>
      <c r="AB89" s="129">
        <v>9654</v>
      </c>
      <c r="AC89" s="129">
        <v>917</v>
      </c>
      <c r="AD89" s="129">
        <v>1629</v>
      </c>
      <c r="AE89" s="131">
        <v>500</v>
      </c>
      <c r="AF89" s="131">
        <v>1847</v>
      </c>
      <c r="AG89" s="126">
        <v>0.76973342697486946</v>
      </c>
      <c r="AH89" s="129">
        <v>61709</v>
      </c>
      <c r="AI89" s="131">
        <v>907</v>
      </c>
      <c r="AJ89" s="129">
        <v>6447</v>
      </c>
      <c r="AK89" s="131">
        <v>386</v>
      </c>
      <c r="AL89" s="129">
        <v>6886</v>
      </c>
      <c r="AM89" s="129">
        <v>7959</v>
      </c>
      <c r="AN89" s="131">
        <v>838</v>
      </c>
      <c r="AO89" s="131">
        <v>583</v>
      </c>
      <c r="AP89" s="129">
        <v>10597</v>
      </c>
      <c r="AQ89" s="129">
        <v>23362</v>
      </c>
      <c r="AR89" s="129">
        <v>2468</v>
      </c>
      <c r="AS89" s="131">
        <v>406</v>
      </c>
      <c r="AT89" s="131">
        <v>870</v>
      </c>
      <c r="AU89" s="361">
        <v>0.37957186147887667</v>
      </c>
    </row>
    <row r="90" spans="1:47" x14ac:dyDescent="0.3">
      <c r="A90" s="19" t="s">
        <v>205</v>
      </c>
      <c r="B90" s="16" t="s">
        <v>221</v>
      </c>
      <c r="C90" s="124">
        <v>98717</v>
      </c>
      <c r="D90" s="129">
        <v>2903</v>
      </c>
      <c r="E90" s="129">
        <v>14488</v>
      </c>
      <c r="F90" s="131">
        <v>1347</v>
      </c>
      <c r="G90" s="129">
        <v>18619</v>
      </c>
      <c r="H90" s="129">
        <v>5370</v>
      </c>
      <c r="I90" s="131">
        <v>3193</v>
      </c>
      <c r="J90" s="131">
        <v>1861</v>
      </c>
      <c r="K90" s="129">
        <v>17397</v>
      </c>
      <c r="L90" s="129">
        <v>22130</v>
      </c>
      <c r="M90" s="129">
        <v>5756</v>
      </c>
      <c r="N90" s="131">
        <v>1194</v>
      </c>
      <c r="O90" s="129">
        <v>4459</v>
      </c>
      <c r="P90" s="126">
        <v>0.27857410577712044</v>
      </c>
      <c r="Q90" s="126">
        <v>5.4397925382659522E-2</v>
      </c>
      <c r="R90" s="360">
        <v>18.383054003724396</v>
      </c>
      <c r="S90" s="126">
        <v>0.25129412973526211</v>
      </c>
      <c r="T90" s="129">
        <v>47586</v>
      </c>
      <c r="U90" s="129">
        <v>1339</v>
      </c>
      <c r="V90" s="129">
        <v>10857</v>
      </c>
      <c r="W90" s="131">
        <v>1130</v>
      </c>
      <c r="X90" s="129">
        <v>13343</v>
      </c>
      <c r="Y90" s="129">
        <v>2714</v>
      </c>
      <c r="Z90" s="131">
        <v>1958</v>
      </c>
      <c r="AA90" s="131">
        <v>1249</v>
      </c>
      <c r="AB90" s="129">
        <v>7909</v>
      </c>
      <c r="AC90" s="129">
        <v>1352</v>
      </c>
      <c r="AD90" s="129">
        <v>2436</v>
      </c>
      <c r="AE90" s="131">
        <v>672</v>
      </c>
      <c r="AF90" s="129">
        <v>2627</v>
      </c>
      <c r="AG90" s="126">
        <v>0.65861808094817809</v>
      </c>
      <c r="AH90" s="129">
        <v>51131</v>
      </c>
      <c r="AI90" s="129">
        <v>1564</v>
      </c>
      <c r="AJ90" s="129">
        <v>3631</v>
      </c>
      <c r="AK90" s="131">
        <v>217</v>
      </c>
      <c r="AL90" s="129">
        <v>5276</v>
      </c>
      <c r="AM90" s="129">
        <v>2656</v>
      </c>
      <c r="AN90" s="131">
        <v>1235</v>
      </c>
      <c r="AO90" s="131">
        <v>612</v>
      </c>
      <c r="AP90" s="129">
        <v>9488</v>
      </c>
      <c r="AQ90" s="129">
        <v>20778</v>
      </c>
      <c r="AR90" s="129">
        <v>3320</v>
      </c>
      <c r="AS90" s="131">
        <v>522</v>
      </c>
      <c r="AT90" s="129">
        <v>1832</v>
      </c>
      <c r="AU90" s="361">
        <v>0.28513035145019655</v>
      </c>
    </row>
    <row r="91" spans="1:47" x14ac:dyDescent="0.3">
      <c r="A91" s="19" t="s">
        <v>205</v>
      </c>
      <c r="B91" s="16" t="s">
        <v>223</v>
      </c>
      <c r="C91" s="124">
        <v>80559</v>
      </c>
      <c r="D91" s="131">
        <v>2017</v>
      </c>
      <c r="E91" s="129">
        <v>8585</v>
      </c>
      <c r="F91" s="131">
        <v>835</v>
      </c>
      <c r="G91" s="129">
        <v>21845</v>
      </c>
      <c r="H91" s="129">
        <v>7813</v>
      </c>
      <c r="I91" s="131">
        <v>2055</v>
      </c>
      <c r="J91" s="131">
        <v>485</v>
      </c>
      <c r="K91" s="129">
        <v>13869</v>
      </c>
      <c r="L91" s="129">
        <v>15174</v>
      </c>
      <c r="M91" s="129">
        <v>3289</v>
      </c>
      <c r="N91" s="131">
        <v>715</v>
      </c>
      <c r="O91" s="129">
        <v>3877</v>
      </c>
      <c r="P91" s="126">
        <v>0.28534366116759147</v>
      </c>
      <c r="Q91" s="126">
        <v>9.6984818580171051E-2</v>
      </c>
      <c r="R91" s="360">
        <v>10.310892102905415</v>
      </c>
      <c r="S91" s="126">
        <v>0.14094865071216425</v>
      </c>
      <c r="T91" s="129">
        <v>41322</v>
      </c>
      <c r="U91" s="131">
        <v>1271</v>
      </c>
      <c r="V91" s="129">
        <v>6295</v>
      </c>
      <c r="W91" s="131">
        <v>570</v>
      </c>
      <c r="X91" s="129">
        <v>15458</v>
      </c>
      <c r="Y91" s="129">
        <v>4292</v>
      </c>
      <c r="Z91" s="131">
        <v>1357</v>
      </c>
      <c r="AA91" s="131">
        <v>315</v>
      </c>
      <c r="AB91" s="129">
        <v>6670</v>
      </c>
      <c r="AC91" s="129">
        <v>650</v>
      </c>
      <c r="AD91" s="129">
        <v>1256</v>
      </c>
      <c r="AE91" s="131">
        <v>400</v>
      </c>
      <c r="AF91" s="129">
        <v>2788</v>
      </c>
      <c r="AG91" s="126">
        <v>0.70768597841343595</v>
      </c>
      <c r="AH91" s="129">
        <v>39237</v>
      </c>
      <c r="AI91" s="131">
        <v>746</v>
      </c>
      <c r="AJ91" s="129">
        <v>2290</v>
      </c>
      <c r="AK91" s="131">
        <v>265</v>
      </c>
      <c r="AL91" s="129">
        <v>6387</v>
      </c>
      <c r="AM91" s="129">
        <v>3521</v>
      </c>
      <c r="AN91" s="131">
        <v>698</v>
      </c>
      <c r="AO91" s="131">
        <v>170</v>
      </c>
      <c r="AP91" s="129">
        <v>7199</v>
      </c>
      <c r="AQ91" s="129">
        <v>14524</v>
      </c>
      <c r="AR91" s="129">
        <v>2033</v>
      </c>
      <c r="AS91" s="131">
        <v>315</v>
      </c>
      <c r="AT91" s="129">
        <v>1089</v>
      </c>
      <c r="AU91" s="361">
        <v>0.35443586410785738</v>
      </c>
    </row>
    <row r="92" spans="1:47" x14ac:dyDescent="0.3">
      <c r="A92" s="19" t="s">
        <v>205</v>
      </c>
      <c r="B92" s="16" t="s">
        <v>226</v>
      </c>
      <c r="C92" s="124">
        <v>109753</v>
      </c>
      <c r="D92" s="129">
        <v>4558</v>
      </c>
      <c r="E92" s="129">
        <v>29684</v>
      </c>
      <c r="F92" s="131">
        <v>1906</v>
      </c>
      <c r="G92" s="129">
        <v>17507</v>
      </c>
      <c r="H92" s="129">
        <v>3711</v>
      </c>
      <c r="I92" s="131">
        <v>1871</v>
      </c>
      <c r="J92" s="131">
        <v>772</v>
      </c>
      <c r="K92" s="129">
        <v>14622</v>
      </c>
      <c r="L92" s="129">
        <v>25961</v>
      </c>
      <c r="M92" s="129">
        <v>4244</v>
      </c>
      <c r="N92" s="131">
        <v>848</v>
      </c>
      <c r="O92" s="129">
        <v>4069</v>
      </c>
      <c r="P92" s="126">
        <v>0.27035251883775385</v>
      </c>
      <c r="Q92" s="126">
        <v>3.3812287591227577E-2</v>
      </c>
      <c r="R92" s="360">
        <v>29.57504715710051</v>
      </c>
      <c r="S92" s="126">
        <v>0.40428732547471075</v>
      </c>
      <c r="T92" s="129">
        <v>56933</v>
      </c>
      <c r="U92" s="129">
        <v>3431</v>
      </c>
      <c r="V92" s="129">
        <v>22952</v>
      </c>
      <c r="W92" s="131">
        <v>1491</v>
      </c>
      <c r="X92" s="129">
        <v>11924</v>
      </c>
      <c r="Y92" s="129">
        <v>2134</v>
      </c>
      <c r="Z92" s="131">
        <v>1327</v>
      </c>
      <c r="AA92" s="131">
        <v>505</v>
      </c>
      <c r="AB92" s="129">
        <v>7047</v>
      </c>
      <c r="AC92" s="129">
        <v>1181</v>
      </c>
      <c r="AD92" s="129">
        <v>1771</v>
      </c>
      <c r="AE92" s="131">
        <v>484</v>
      </c>
      <c r="AF92" s="129">
        <v>2686</v>
      </c>
      <c r="AG92" s="126">
        <v>0.75982294978307841</v>
      </c>
      <c r="AH92" s="129">
        <v>52820</v>
      </c>
      <c r="AI92" s="129">
        <v>1127</v>
      </c>
      <c r="AJ92" s="129">
        <v>6732</v>
      </c>
      <c r="AK92" s="131">
        <v>415</v>
      </c>
      <c r="AL92" s="129">
        <v>5583</v>
      </c>
      <c r="AM92" s="129">
        <v>1577</v>
      </c>
      <c r="AN92" s="131">
        <v>544</v>
      </c>
      <c r="AO92" s="131">
        <v>267</v>
      </c>
      <c r="AP92" s="129">
        <v>7575</v>
      </c>
      <c r="AQ92" s="129">
        <v>24780</v>
      </c>
      <c r="AR92" s="129">
        <v>2473</v>
      </c>
      <c r="AS92" s="131">
        <v>364</v>
      </c>
      <c r="AT92" s="129">
        <v>1383</v>
      </c>
      <c r="AU92" s="361">
        <v>0.30249905338886784</v>
      </c>
    </row>
    <row r="93" spans="1:47" x14ac:dyDescent="0.3">
      <c r="A93" s="19" t="s">
        <v>205</v>
      </c>
      <c r="B93" s="16" t="s">
        <v>227</v>
      </c>
      <c r="C93" s="124">
        <v>61386</v>
      </c>
      <c r="D93" s="131">
        <v>3112</v>
      </c>
      <c r="E93" s="129">
        <v>13036</v>
      </c>
      <c r="F93" s="131">
        <v>781</v>
      </c>
      <c r="G93" s="129">
        <v>11733</v>
      </c>
      <c r="H93" s="131">
        <v>4392</v>
      </c>
      <c r="I93" s="131">
        <v>669</v>
      </c>
      <c r="J93" s="131">
        <v>293</v>
      </c>
      <c r="K93" s="129">
        <v>9276</v>
      </c>
      <c r="L93" s="129">
        <v>14204</v>
      </c>
      <c r="M93" s="131">
        <v>1621</v>
      </c>
      <c r="N93" s="131">
        <v>293</v>
      </c>
      <c r="O93" s="131">
        <v>1976</v>
      </c>
      <c r="P93" s="126">
        <v>0.30293552275763203</v>
      </c>
      <c r="Q93" s="126">
        <v>7.1547258332518821E-2</v>
      </c>
      <c r="R93" s="360">
        <v>13.976775956284152</v>
      </c>
      <c r="S93" s="126">
        <v>0.19106084058326625</v>
      </c>
      <c r="T93" s="129">
        <v>33502</v>
      </c>
      <c r="U93" s="131">
        <v>2614</v>
      </c>
      <c r="V93" s="129">
        <v>10583</v>
      </c>
      <c r="W93" s="131">
        <v>651</v>
      </c>
      <c r="X93" s="129">
        <v>8848</v>
      </c>
      <c r="Y93" s="131">
        <v>2769</v>
      </c>
      <c r="Z93" s="131">
        <v>474</v>
      </c>
      <c r="AA93" s="131">
        <v>172</v>
      </c>
      <c r="AB93" s="129">
        <v>4541</v>
      </c>
      <c r="AC93" s="129">
        <v>676</v>
      </c>
      <c r="AD93" s="131">
        <v>676</v>
      </c>
      <c r="AE93" s="131">
        <v>162</v>
      </c>
      <c r="AF93" s="131">
        <v>1336</v>
      </c>
      <c r="AG93" s="126">
        <v>0.77425228344576447</v>
      </c>
      <c r="AH93" s="129">
        <v>27884</v>
      </c>
      <c r="AI93" s="131">
        <v>498</v>
      </c>
      <c r="AJ93" s="129">
        <v>2453</v>
      </c>
      <c r="AK93" s="131">
        <v>130</v>
      </c>
      <c r="AL93" s="129">
        <v>2885</v>
      </c>
      <c r="AM93" s="131">
        <v>1623</v>
      </c>
      <c r="AN93" s="131">
        <v>195</v>
      </c>
      <c r="AO93" s="131">
        <v>121</v>
      </c>
      <c r="AP93" s="129">
        <v>4735</v>
      </c>
      <c r="AQ93" s="129">
        <v>13528</v>
      </c>
      <c r="AR93" s="131">
        <v>945</v>
      </c>
      <c r="AS93" s="131">
        <v>131</v>
      </c>
      <c r="AT93" s="131">
        <v>640</v>
      </c>
      <c r="AU93" s="361">
        <v>0.27915650552288052</v>
      </c>
    </row>
    <row r="94" spans="1:47" x14ac:dyDescent="0.3">
      <c r="A94" s="19" t="s">
        <v>229</v>
      </c>
      <c r="B94" s="16" t="s">
        <v>232</v>
      </c>
      <c r="C94" s="124">
        <v>240628</v>
      </c>
      <c r="D94" s="129">
        <v>12633</v>
      </c>
      <c r="E94" s="129">
        <v>50652</v>
      </c>
      <c r="F94" s="129">
        <v>7793</v>
      </c>
      <c r="G94" s="129">
        <v>40962</v>
      </c>
      <c r="H94" s="129">
        <v>20532</v>
      </c>
      <c r="I94" s="129">
        <v>3776</v>
      </c>
      <c r="J94" s="131">
        <v>618</v>
      </c>
      <c r="K94" s="129">
        <v>33114</v>
      </c>
      <c r="L94" s="129">
        <v>43494</v>
      </c>
      <c r="M94" s="129">
        <v>15365</v>
      </c>
      <c r="N94" s="131">
        <v>1744</v>
      </c>
      <c r="O94" s="129">
        <v>9945</v>
      </c>
      <c r="P94" s="126">
        <v>0.26607876057649149</v>
      </c>
      <c r="Q94" s="126">
        <v>8.53267283940356E-2</v>
      </c>
      <c r="R94" s="360">
        <v>11.719657120592247</v>
      </c>
      <c r="S94" s="126">
        <v>0.16020629849198204</v>
      </c>
      <c r="T94" s="129">
        <v>110510</v>
      </c>
      <c r="U94" s="129">
        <v>6944</v>
      </c>
      <c r="V94" s="129">
        <v>30525</v>
      </c>
      <c r="W94" s="129">
        <v>5409</v>
      </c>
      <c r="X94" s="129">
        <v>26232</v>
      </c>
      <c r="Y94" s="129">
        <v>7895</v>
      </c>
      <c r="Z94" s="129">
        <v>2064</v>
      </c>
      <c r="AA94" s="131">
        <v>377</v>
      </c>
      <c r="AB94" s="129">
        <v>16256</v>
      </c>
      <c r="AC94" s="129">
        <v>1322</v>
      </c>
      <c r="AD94" s="129">
        <v>6463</v>
      </c>
      <c r="AE94" s="131">
        <v>913</v>
      </c>
      <c r="AF94" s="129">
        <v>6110</v>
      </c>
      <c r="AG94" s="126">
        <v>0.71549181069586465</v>
      </c>
      <c r="AH94" s="129">
        <v>130118</v>
      </c>
      <c r="AI94" s="129">
        <v>5689</v>
      </c>
      <c r="AJ94" s="129">
        <v>20127</v>
      </c>
      <c r="AK94" s="129">
        <v>2384</v>
      </c>
      <c r="AL94" s="129">
        <v>14730</v>
      </c>
      <c r="AM94" s="129">
        <v>12637</v>
      </c>
      <c r="AN94" s="129">
        <v>1712</v>
      </c>
      <c r="AO94" s="131">
        <v>241</v>
      </c>
      <c r="AP94" s="129">
        <v>16858</v>
      </c>
      <c r="AQ94" s="129">
        <v>42172</v>
      </c>
      <c r="AR94" s="129">
        <v>8902</v>
      </c>
      <c r="AS94" s="131">
        <v>831</v>
      </c>
      <c r="AT94" s="129">
        <v>3835</v>
      </c>
      <c r="AU94" s="361">
        <v>0.4402081187844879</v>
      </c>
    </row>
    <row r="95" spans="1:47" x14ac:dyDescent="0.3">
      <c r="A95" s="19" t="s">
        <v>229</v>
      </c>
      <c r="B95" s="16" t="s">
        <v>233</v>
      </c>
      <c r="C95" s="124">
        <v>110988</v>
      </c>
      <c r="D95" s="129">
        <v>4068</v>
      </c>
      <c r="E95" s="129">
        <v>16287</v>
      </c>
      <c r="F95" s="129">
        <v>3323</v>
      </c>
      <c r="G95" s="129">
        <v>19913</v>
      </c>
      <c r="H95" s="129">
        <v>10738</v>
      </c>
      <c r="I95" s="129">
        <v>2790</v>
      </c>
      <c r="J95" s="131">
        <v>366</v>
      </c>
      <c r="K95" s="129">
        <v>17618</v>
      </c>
      <c r="L95" s="129">
        <v>22885</v>
      </c>
      <c r="M95" s="129">
        <v>9195</v>
      </c>
      <c r="N95" s="131">
        <v>1139</v>
      </c>
      <c r="O95" s="131">
        <v>2666</v>
      </c>
      <c r="P95" s="126">
        <v>0.30294266046779833</v>
      </c>
      <c r="Q95" s="126">
        <v>9.6749198111507548E-2</v>
      </c>
      <c r="R95" s="360">
        <v>10.336002980070777</v>
      </c>
      <c r="S95" s="126">
        <v>0.14129191337259492</v>
      </c>
      <c r="T95" s="129">
        <v>48565</v>
      </c>
      <c r="U95" s="129">
        <v>2332</v>
      </c>
      <c r="V95" s="129">
        <v>9630</v>
      </c>
      <c r="W95" s="129">
        <v>2269</v>
      </c>
      <c r="X95" s="129">
        <v>12486</v>
      </c>
      <c r="Y95" s="129">
        <v>4308</v>
      </c>
      <c r="Z95" s="129">
        <v>1480</v>
      </c>
      <c r="AA95" s="131">
        <v>238</v>
      </c>
      <c r="AB95" s="129">
        <v>8781</v>
      </c>
      <c r="AC95" s="129">
        <v>712</v>
      </c>
      <c r="AD95" s="129">
        <v>3812</v>
      </c>
      <c r="AE95" s="131">
        <v>576</v>
      </c>
      <c r="AF95" s="131">
        <v>1941</v>
      </c>
      <c r="AG95" s="126">
        <v>0.66930917327293316</v>
      </c>
      <c r="AH95" s="129">
        <v>62423</v>
      </c>
      <c r="AI95" s="129">
        <v>1736</v>
      </c>
      <c r="AJ95" s="129">
        <v>6657</v>
      </c>
      <c r="AK95" s="129">
        <v>1054</v>
      </c>
      <c r="AL95" s="129">
        <v>7427</v>
      </c>
      <c r="AM95" s="129">
        <v>6430</v>
      </c>
      <c r="AN95" s="129">
        <v>1310</v>
      </c>
      <c r="AO95" s="131">
        <v>128</v>
      </c>
      <c r="AP95" s="129">
        <v>8837</v>
      </c>
      <c r="AQ95" s="129">
        <v>22173</v>
      </c>
      <c r="AR95" s="129">
        <v>5383</v>
      </c>
      <c r="AS95" s="131">
        <v>563</v>
      </c>
      <c r="AT95" s="131">
        <v>725</v>
      </c>
      <c r="AU95" s="361">
        <v>0.39430978966086216</v>
      </c>
    </row>
    <row r="96" spans="1:47" x14ac:dyDescent="0.3">
      <c r="A96" s="19" t="s">
        <v>229</v>
      </c>
      <c r="B96" s="16" t="s">
        <v>235</v>
      </c>
      <c r="C96" s="124">
        <v>153988</v>
      </c>
      <c r="D96" s="129">
        <v>6262</v>
      </c>
      <c r="E96" s="129">
        <v>22017</v>
      </c>
      <c r="F96" s="129">
        <v>3390</v>
      </c>
      <c r="G96" s="129">
        <v>28443</v>
      </c>
      <c r="H96" s="129">
        <v>11816</v>
      </c>
      <c r="I96" s="129">
        <v>4164</v>
      </c>
      <c r="J96" s="131">
        <v>363</v>
      </c>
      <c r="K96" s="129">
        <v>23239</v>
      </c>
      <c r="L96" s="129">
        <v>33707</v>
      </c>
      <c r="M96" s="129">
        <v>11632</v>
      </c>
      <c r="N96" s="131">
        <v>1125</v>
      </c>
      <c r="O96" s="129">
        <v>7830</v>
      </c>
      <c r="P96" s="126">
        <v>0.29562693196872486</v>
      </c>
      <c r="Q96" s="126">
        <v>7.673325194170974E-2</v>
      </c>
      <c r="R96" s="360">
        <v>13.032159783344618</v>
      </c>
      <c r="S96" s="126">
        <v>0.17814805149693699</v>
      </c>
      <c r="T96" s="129">
        <v>66808</v>
      </c>
      <c r="U96" s="129">
        <v>3586</v>
      </c>
      <c r="V96" s="129">
        <v>13179</v>
      </c>
      <c r="W96" s="129">
        <v>2370</v>
      </c>
      <c r="X96" s="129">
        <v>17681</v>
      </c>
      <c r="Y96" s="129">
        <v>4380</v>
      </c>
      <c r="Z96" s="129">
        <v>2261</v>
      </c>
      <c r="AA96" s="131">
        <v>238</v>
      </c>
      <c r="AB96" s="129">
        <v>11688</v>
      </c>
      <c r="AC96" s="129">
        <v>1217</v>
      </c>
      <c r="AD96" s="129">
        <v>5093</v>
      </c>
      <c r="AE96" s="131">
        <v>576</v>
      </c>
      <c r="AF96" s="129">
        <v>4539</v>
      </c>
      <c r="AG96" s="126">
        <v>0.65047599089929353</v>
      </c>
      <c r="AH96" s="129">
        <v>87180</v>
      </c>
      <c r="AI96" s="129">
        <v>2676</v>
      </c>
      <c r="AJ96" s="129">
        <v>8838</v>
      </c>
      <c r="AK96" s="129">
        <v>1020</v>
      </c>
      <c r="AL96" s="129">
        <v>10762</v>
      </c>
      <c r="AM96" s="129">
        <v>7436</v>
      </c>
      <c r="AN96" s="129">
        <v>1903</v>
      </c>
      <c r="AO96" s="131">
        <v>125</v>
      </c>
      <c r="AP96" s="129">
        <v>11551</v>
      </c>
      <c r="AQ96" s="129">
        <v>32490</v>
      </c>
      <c r="AR96" s="129">
        <v>6539</v>
      </c>
      <c r="AS96" s="131">
        <v>549</v>
      </c>
      <c r="AT96" s="129">
        <v>3291</v>
      </c>
      <c r="AU96" s="361">
        <v>0.37434044505620556</v>
      </c>
    </row>
    <row r="97" spans="1:47" x14ac:dyDescent="0.3">
      <c r="A97" s="19" t="s">
        <v>229</v>
      </c>
      <c r="B97" s="16" t="s">
        <v>237</v>
      </c>
      <c r="C97" s="124">
        <v>214274</v>
      </c>
      <c r="D97" s="129">
        <v>6482</v>
      </c>
      <c r="E97" s="129">
        <v>21355</v>
      </c>
      <c r="F97" s="129">
        <v>5690</v>
      </c>
      <c r="G97" s="129">
        <v>54381</v>
      </c>
      <c r="H97" s="129">
        <v>39267</v>
      </c>
      <c r="I97" s="129">
        <v>3577</v>
      </c>
      <c r="J97" s="131">
        <v>486</v>
      </c>
      <c r="K97" s="129">
        <v>28713</v>
      </c>
      <c r="L97" s="129">
        <v>33951</v>
      </c>
      <c r="M97" s="129">
        <v>13156</v>
      </c>
      <c r="N97" s="131">
        <v>1476</v>
      </c>
      <c r="O97" s="129">
        <v>5740</v>
      </c>
      <c r="P97" s="126">
        <v>0.34170267974649282</v>
      </c>
      <c r="Q97" s="126">
        <v>0.18325601799565042</v>
      </c>
      <c r="R97" s="360">
        <v>5.45684671607202</v>
      </c>
      <c r="S97" s="126">
        <v>7.4594436067925485E-2</v>
      </c>
      <c r="T97" s="129">
        <v>99602</v>
      </c>
      <c r="U97" s="129">
        <v>3736</v>
      </c>
      <c r="V97" s="129">
        <v>13048</v>
      </c>
      <c r="W97" s="129">
        <v>4073</v>
      </c>
      <c r="X97" s="129">
        <v>37444</v>
      </c>
      <c r="Y97" s="129">
        <v>13289</v>
      </c>
      <c r="Z97" s="129">
        <v>1959</v>
      </c>
      <c r="AA97" s="131">
        <v>326</v>
      </c>
      <c r="AB97" s="129">
        <v>14393</v>
      </c>
      <c r="AC97" s="129">
        <v>1654</v>
      </c>
      <c r="AD97" s="129">
        <v>5273</v>
      </c>
      <c r="AE97" s="131">
        <v>715</v>
      </c>
      <c r="AF97" s="129">
        <v>3692</v>
      </c>
      <c r="AG97" s="126">
        <v>0.73842894720989538</v>
      </c>
      <c r="AH97" s="129">
        <v>114672</v>
      </c>
      <c r="AI97" s="129">
        <v>2746</v>
      </c>
      <c r="AJ97" s="129">
        <v>8307</v>
      </c>
      <c r="AK97" s="129">
        <v>1617</v>
      </c>
      <c r="AL97" s="129">
        <v>16937</v>
      </c>
      <c r="AM97" s="129">
        <v>25978</v>
      </c>
      <c r="AN97" s="129">
        <v>1618</v>
      </c>
      <c r="AO97" s="131">
        <v>160</v>
      </c>
      <c r="AP97" s="129">
        <v>14320</v>
      </c>
      <c r="AQ97" s="129">
        <v>32297</v>
      </c>
      <c r="AR97" s="129">
        <v>7883</v>
      </c>
      <c r="AS97" s="131">
        <v>761</v>
      </c>
      <c r="AT97" s="129">
        <v>2048</v>
      </c>
      <c r="AU97" s="361">
        <v>0.49884017022464072</v>
      </c>
    </row>
    <row r="98" spans="1:47" x14ac:dyDescent="0.3">
      <c r="A98" s="19" t="s">
        <v>229</v>
      </c>
      <c r="B98" s="16" t="s">
        <v>239</v>
      </c>
      <c r="C98" s="124">
        <v>127391</v>
      </c>
      <c r="D98" s="129">
        <v>2669</v>
      </c>
      <c r="E98" s="129">
        <v>14185</v>
      </c>
      <c r="F98" s="129">
        <v>12558</v>
      </c>
      <c r="G98" s="129">
        <v>24245</v>
      </c>
      <c r="H98" s="129">
        <v>23334</v>
      </c>
      <c r="I98" s="131">
        <v>1850</v>
      </c>
      <c r="J98" s="131">
        <v>143</v>
      </c>
      <c r="K98" s="129">
        <v>17964</v>
      </c>
      <c r="L98" s="129">
        <v>20664</v>
      </c>
      <c r="M98" s="129">
        <v>7114</v>
      </c>
      <c r="N98" s="131">
        <v>978</v>
      </c>
      <c r="O98" s="131">
        <v>1687</v>
      </c>
      <c r="P98" s="126">
        <v>0.34537761694311214</v>
      </c>
      <c r="Q98" s="126">
        <v>0.18316835569231735</v>
      </c>
      <c r="R98" s="360">
        <v>5.4594583011913951</v>
      </c>
      <c r="S98" s="126">
        <v>7.4630136121337176E-2</v>
      </c>
      <c r="T98" s="129">
        <v>57947</v>
      </c>
      <c r="U98" s="129">
        <v>1440</v>
      </c>
      <c r="V98" s="129">
        <v>7526</v>
      </c>
      <c r="W98" s="129">
        <v>9320</v>
      </c>
      <c r="X98" s="129">
        <v>16278</v>
      </c>
      <c r="Y98" s="129">
        <v>7979</v>
      </c>
      <c r="Z98" s="131">
        <v>1012</v>
      </c>
      <c r="AA98" s="131">
        <v>79</v>
      </c>
      <c r="AB98" s="129">
        <v>9149</v>
      </c>
      <c r="AC98" s="129">
        <v>780</v>
      </c>
      <c r="AD98" s="129">
        <v>2670</v>
      </c>
      <c r="AE98" s="131">
        <v>444</v>
      </c>
      <c r="AF98" s="131">
        <v>1270</v>
      </c>
      <c r="AG98" s="126">
        <v>0.75163511484632506</v>
      </c>
      <c r="AH98" s="129">
        <v>69444</v>
      </c>
      <c r="AI98" s="129">
        <v>1229</v>
      </c>
      <c r="AJ98" s="129">
        <v>6659</v>
      </c>
      <c r="AK98" s="129">
        <v>3238</v>
      </c>
      <c r="AL98" s="129">
        <v>7967</v>
      </c>
      <c r="AM98" s="129">
        <v>15355</v>
      </c>
      <c r="AN98" s="131">
        <v>838</v>
      </c>
      <c r="AO98" s="131">
        <v>64</v>
      </c>
      <c r="AP98" s="129">
        <v>8815</v>
      </c>
      <c r="AQ98" s="129">
        <v>19884</v>
      </c>
      <c r="AR98" s="129">
        <v>4444</v>
      </c>
      <c r="AS98" s="131">
        <v>534</v>
      </c>
      <c r="AT98" s="131">
        <v>417</v>
      </c>
      <c r="AU98" s="361">
        <v>0.50812165197857262</v>
      </c>
    </row>
    <row r="99" spans="1:47" x14ac:dyDescent="0.3">
      <c r="A99" s="19" t="s">
        <v>229</v>
      </c>
      <c r="B99" s="16" t="s">
        <v>241</v>
      </c>
      <c r="C99" s="124">
        <v>167928</v>
      </c>
      <c r="D99" s="129">
        <v>2826</v>
      </c>
      <c r="E99" s="129">
        <v>14257</v>
      </c>
      <c r="F99" s="129">
        <v>18922</v>
      </c>
      <c r="G99" s="129">
        <v>37179</v>
      </c>
      <c r="H99" s="129">
        <v>35432</v>
      </c>
      <c r="I99" s="129">
        <v>2535</v>
      </c>
      <c r="J99" s="131">
        <v>205</v>
      </c>
      <c r="K99" s="129">
        <v>23240</v>
      </c>
      <c r="L99" s="129">
        <v>18959</v>
      </c>
      <c r="M99" s="129">
        <v>9926</v>
      </c>
      <c r="N99" s="131">
        <v>1394</v>
      </c>
      <c r="O99" s="131">
        <v>3053</v>
      </c>
      <c r="P99" s="126">
        <v>0.32389476442284787</v>
      </c>
      <c r="Q99" s="126">
        <v>0.21099518841408221</v>
      </c>
      <c r="R99" s="360">
        <v>4.7394445698803347</v>
      </c>
      <c r="S99" s="126">
        <v>6.4787635306695901E-2</v>
      </c>
      <c r="T99" s="129">
        <v>73115</v>
      </c>
      <c r="U99" s="129">
        <v>1738</v>
      </c>
      <c r="V99" s="129">
        <v>7388</v>
      </c>
      <c r="W99" s="129">
        <v>12526</v>
      </c>
      <c r="X99" s="129">
        <v>20781</v>
      </c>
      <c r="Y99" s="129">
        <v>10120</v>
      </c>
      <c r="Z99" s="129">
        <v>1343</v>
      </c>
      <c r="AA99" s="131">
        <v>140</v>
      </c>
      <c r="AB99" s="129">
        <v>11419</v>
      </c>
      <c r="AC99" s="129">
        <v>816</v>
      </c>
      <c r="AD99" s="129">
        <v>3833</v>
      </c>
      <c r="AE99" s="131">
        <v>669</v>
      </c>
      <c r="AF99" s="131">
        <v>2342</v>
      </c>
      <c r="AG99" s="126">
        <v>0.73714012172604804</v>
      </c>
      <c r="AH99" s="129">
        <v>94813</v>
      </c>
      <c r="AI99" s="129">
        <v>1088</v>
      </c>
      <c r="AJ99" s="129">
        <v>6869</v>
      </c>
      <c r="AK99" s="129">
        <v>6396</v>
      </c>
      <c r="AL99" s="129">
        <v>16398</v>
      </c>
      <c r="AM99" s="129">
        <v>25312</v>
      </c>
      <c r="AN99" s="129">
        <v>1192</v>
      </c>
      <c r="AO99" s="131">
        <v>65</v>
      </c>
      <c r="AP99" s="129">
        <v>11821</v>
      </c>
      <c r="AQ99" s="129">
        <v>18143</v>
      </c>
      <c r="AR99" s="129">
        <v>6093</v>
      </c>
      <c r="AS99" s="131">
        <v>725</v>
      </c>
      <c r="AT99" s="131">
        <v>711</v>
      </c>
      <c r="AU99" s="361">
        <v>0.6038728866294707</v>
      </c>
    </row>
    <row r="100" spans="1:47" x14ac:dyDescent="0.3">
      <c r="A100" s="19" t="s">
        <v>229</v>
      </c>
      <c r="B100" s="16" t="s">
        <v>245</v>
      </c>
      <c r="C100" s="124">
        <v>156773</v>
      </c>
      <c r="D100" s="129">
        <v>7557</v>
      </c>
      <c r="E100" s="129">
        <v>29808</v>
      </c>
      <c r="F100" s="131">
        <v>3330</v>
      </c>
      <c r="G100" s="129">
        <v>34075</v>
      </c>
      <c r="H100" s="129">
        <v>14742</v>
      </c>
      <c r="I100" s="129">
        <v>3426</v>
      </c>
      <c r="J100" s="131">
        <v>373</v>
      </c>
      <c r="K100" s="129">
        <v>20648</v>
      </c>
      <c r="L100" s="129">
        <v>26801</v>
      </c>
      <c r="M100" s="129">
        <v>10261</v>
      </c>
      <c r="N100" s="131">
        <v>1118</v>
      </c>
      <c r="O100" s="129">
        <v>4634</v>
      </c>
      <c r="P100" s="126">
        <v>0.2649882313918851</v>
      </c>
      <c r="Q100" s="126">
        <v>9.4034049230415959E-2</v>
      </c>
      <c r="R100" s="360">
        <v>10.634445801112467</v>
      </c>
      <c r="S100" s="126">
        <v>0.14537159071968933</v>
      </c>
      <c r="T100" s="129">
        <v>72395</v>
      </c>
      <c r="U100" s="129">
        <v>5009</v>
      </c>
      <c r="V100" s="129">
        <v>17553</v>
      </c>
      <c r="W100" s="131">
        <v>2374</v>
      </c>
      <c r="X100" s="129">
        <v>20826</v>
      </c>
      <c r="Y100" s="129">
        <v>5466</v>
      </c>
      <c r="Z100" s="129">
        <v>1890</v>
      </c>
      <c r="AA100" s="131">
        <v>250</v>
      </c>
      <c r="AB100" s="129">
        <v>10050</v>
      </c>
      <c r="AC100" s="129">
        <v>890</v>
      </c>
      <c r="AD100" s="129">
        <v>4323</v>
      </c>
      <c r="AE100" s="131">
        <v>544</v>
      </c>
      <c r="AF100" s="129">
        <v>3220</v>
      </c>
      <c r="AG100" s="126">
        <v>0.73372470474480278</v>
      </c>
      <c r="AH100" s="129">
        <v>84378</v>
      </c>
      <c r="AI100" s="129">
        <v>2548</v>
      </c>
      <c r="AJ100" s="129">
        <v>12255</v>
      </c>
      <c r="AK100" s="131">
        <v>956</v>
      </c>
      <c r="AL100" s="129">
        <v>13249</v>
      </c>
      <c r="AM100" s="129">
        <v>9276</v>
      </c>
      <c r="AN100" s="129">
        <v>1536</v>
      </c>
      <c r="AO100" s="131">
        <v>123</v>
      </c>
      <c r="AP100" s="129">
        <v>10598</v>
      </c>
      <c r="AQ100" s="129">
        <v>25911</v>
      </c>
      <c r="AR100" s="129">
        <v>5938</v>
      </c>
      <c r="AS100" s="131">
        <v>574</v>
      </c>
      <c r="AT100" s="129">
        <v>1414</v>
      </c>
      <c r="AU100" s="361">
        <v>0.47192396122211949</v>
      </c>
    </row>
    <row r="101" spans="1:47" x14ac:dyDescent="0.3">
      <c r="A101" s="19" t="s">
        <v>229</v>
      </c>
      <c r="B101" s="16" t="s">
        <v>246</v>
      </c>
      <c r="C101" s="124">
        <v>134991</v>
      </c>
      <c r="D101" s="129">
        <v>4197</v>
      </c>
      <c r="E101" s="129">
        <v>34988</v>
      </c>
      <c r="F101" s="129">
        <v>6962</v>
      </c>
      <c r="G101" s="129">
        <v>31599</v>
      </c>
      <c r="H101" s="129">
        <v>18038</v>
      </c>
      <c r="I101" s="131">
        <v>618</v>
      </c>
      <c r="J101" s="131">
        <v>54</v>
      </c>
      <c r="K101" s="129">
        <v>15853</v>
      </c>
      <c r="L101" s="129">
        <v>13892</v>
      </c>
      <c r="M101" s="129">
        <v>5970</v>
      </c>
      <c r="N101" s="131">
        <v>971</v>
      </c>
      <c r="O101" s="131">
        <v>1849</v>
      </c>
      <c r="P101" s="126">
        <v>0.2365342874710166</v>
      </c>
      <c r="Q101" s="126">
        <v>0.13362372306301901</v>
      </c>
      <c r="R101" s="360">
        <v>7.4837010755072626</v>
      </c>
      <c r="S101" s="126">
        <v>0.10230129055745753</v>
      </c>
      <c r="T101" s="129">
        <v>62304</v>
      </c>
      <c r="U101" s="129">
        <v>1902</v>
      </c>
      <c r="V101" s="129">
        <v>18572</v>
      </c>
      <c r="W101" s="129">
        <v>4831</v>
      </c>
      <c r="X101" s="129">
        <v>19026</v>
      </c>
      <c r="Y101" s="129">
        <v>4881</v>
      </c>
      <c r="Z101" s="131">
        <v>290</v>
      </c>
      <c r="AA101" s="131">
        <v>41</v>
      </c>
      <c r="AB101" s="129">
        <v>7780</v>
      </c>
      <c r="AC101" s="129">
        <v>673</v>
      </c>
      <c r="AD101" s="129">
        <v>2396</v>
      </c>
      <c r="AE101" s="131">
        <v>486</v>
      </c>
      <c r="AF101" s="131">
        <v>1426</v>
      </c>
      <c r="AG101" s="126">
        <v>0.79452362609142269</v>
      </c>
      <c r="AH101" s="129">
        <v>72687</v>
      </c>
      <c r="AI101" s="129">
        <v>2295</v>
      </c>
      <c r="AJ101" s="129">
        <v>16416</v>
      </c>
      <c r="AK101" s="129">
        <v>2131</v>
      </c>
      <c r="AL101" s="129">
        <v>12573</v>
      </c>
      <c r="AM101" s="129">
        <v>13157</v>
      </c>
      <c r="AN101" s="131">
        <v>328</v>
      </c>
      <c r="AO101" s="131">
        <v>13</v>
      </c>
      <c r="AP101" s="129">
        <v>8073</v>
      </c>
      <c r="AQ101" s="129">
        <v>13219</v>
      </c>
      <c r="AR101" s="129">
        <v>3574</v>
      </c>
      <c r="AS101" s="131">
        <v>485</v>
      </c>
      <c r="AT101" s="131">
        <v>423</v>
      </c>
      <c r="AU101" s="361">
        <v>0.6452322973846768</v>
      </c>
    </row>
    <row r="102" spans="1:47" x14ac:dyDescent="0.3">
      <c r="A102" s="19" t="s">
        <v>229</v>
      </c>
      <c r="B102" s="16" t="s">
        <v>248</v>
      </c>
      <c r="C102" s="124">
        <v>41535</v>
      </c>
      <c r="D102" s="131">
        <v>2231</v>
      </c>
      <c r="E102" s="131">
        <v>2935</v>
      </c>
      <c r="F102" s="131">
        <v>415</v>
      </c>
      <c r="G102" s="129">
        <v>13285</v>
      </c>
      <c r="H102" s="129">
        <v>5184</v>
      </c>
      <c r="I102" s="131">
        <v>640</v>
      </c>
      <c r="J102" s="131">
        <v>84</v>
      </c>
      <c r="K102" s="129">
        <v>5098</v>
      </c>
      <c r="L102" s="129">
        <v>7946</v>
      </c>
      <c r="M102" s="129">
        <v>2708</v>
      </c>
      <c r="N102" s="131">
        <v>222</v>
      </c>
      <c r="O102" s="131">
        <v>787</v>
      </c>
      <c r="P102" s="126">
        <v>0.31611893583724571</v>
      </c>
      <c r="Q102" s="126">
        <v>0.12481040086673889</v>
      </c>
      <c r="R102" s="360">
        <v>8.0121527777777786</v>
      </c>
      <c r="S102" s="126">
        <v>0.10952516155311921</v>
      </c>
      <c r="T102" s="129">
        <v>19664</v>
      </c>
      <c r="U102" s="131">
        <v>1335</v>
      </c>
      <c r="V102" s="131">
        <v>1963</v>
      </c>
      <c r="W102" s="131">
        <v>312</v>
      </c>
      <c r="X102" s="129">
        <v>9190</v>
      </c>
      <c r="Y102" s="129">
        <v>1998</v>
      </c>
      <c r="Z102" s="131">
        <v>373</v>
      </c>
      <c r="AA102" s="131">
        <v>60</v>
      </c>
      <c r="AB102" s="129">
        <v>2464</v>
      </c>
      <c r="AC102" s="129">
        <v>275</v>
      </c>
      <c r="AD102" s="129">
        <v>1056</v>
      </c>
      <c r="AE102" s="131">
        <v>116</v>
      </c>
      <c r="AF102" s="131">
        <v>522</v>
      </c>
      <c r="AG102" s="126">
        <v>0.77151139137510172</v>
      </c>
      <c r="AH102" s="129">
        <v>21871</v>
      </c>
      <c r="AI102" s="131">
        <v>896</v>
      </c>
      <c r="AJ102" s="131">
        <v>972</v>
      </c>
      <c r="AK102" s="131">
        <v>103</v>
      </c>
      <c r="AL102" s="129">
        <v>4095</v>
      </c>
      <c r="AM102" s="129">
        <v>3186</v>
      </c>
      <c r="AN102" s="131">
        <v>267</v>
      </c>
      <c r="AO102" s="131">
        <v>24</v>
      </c>
      <c r="AP102" s="129">
        <v>2634</v>
      </c>
      <c r="AQ102" s="129">
        <v>7671</v>
      </c>
      <c r="AR102" s="129">
        <v>1652</v>
      </c>
      <c r="AS102" s="131">
        <v>106</v>
      </c>
      <c r="AT102" s="131">
        <v>265</v>
      </c>
      <c r="AU102" s="361">
        <v>0.43523387133647295</v>
      </c>
    </row>
    <row r="103" spans="1:47" x14ac:dyDescent="0.3">
      <c r="A103" s="19" t="s">
        <v>229</v>
      </c>
      <c r="B103" s="16" t="s">
        <v>250</v>
      </c>
      <c r="C103" s="124">
        <v>195173</v>
      </c>
      <c r="D103" s="129">
        <v>3844</v>
      </c>
      <c r="E103" s="129">
        <v>35917</v>
      </c>
      <c r="F103" s="129">
        <v>6634</v>
      </c>
      <c r="G103" s="129">
        <v>47551</v>
      </c>
      <c r="H103" s="129">
        <v>32464</v>
      </c>
      <c r="I103" s="129">
        <v>2622</v>
      </c>
      <c r="J103" s="131">
        <v>278</v>
      </c>
      <c r="K103" s="129">
        <v>25287</v>
      </c>
      <c r="L103" s="129">
        <v>25089</v>
      </c>
      <c r="M103" s="129">
        <v>10067</v>
      </c>
      <c r="N103" s="131">
        <v>1351</v>
      </c>
      <c r="O103" s="129">
        <v>4069</v>
      </c>
      <c r="P103" s="126">
        <v>0.29488197650289744</v>
      </c>
      <c r="Q103" s="126">
        <v>0.16633448274095289</v>
      </c>
      <c r="R103" s="360">
        <v>6.0119825036964025</v>
      </c>
      <c r="S103" s="126">
        <v>8.2183075290097454E-2</v>
      </c>
      <c r="T103" s="129">
        <v>88071</v>
      </c>
      <c r="U103" s="129">
        <v>2166</v>
      </c>
      <c r="V103" s="129">
        <v>18972</v>
      </c>
      <c r="W103" s="129">
        <v>4613</v>
      </c>
      <c r="X103" s="129">
        <v>29353</v>
      </c>
      <c r="Y103" s="129">
        <v>10599</v>
      </c>
      <c r="Z103" s="129">
        <v>1267</v>
      </c>
      <c r="AA103" s="131">
        <v>154</v>
      </c>
      <c r="AB103" s="129">
        <v>12655</v>
      </c>
      <c r="AC103" s="129">
        <v>1176</v>
      </c>
      <c r="AD103" s="129">
        <v>3764</v>
      </c>
      <c r="AE103" s="131">
        <v>633</v>
      </c>
      <c r="AF103" s="129">
        <v>2719</v>
      </c>
      <c r="AG103" s="126">
        <v>0.7604092152922074</v>
      </c>
      <c r="AH103" s="129">
        <v>107102</v>
      </c>
      <c r="AI103" s="129">
        <v>1678</v>
      </c>
      <c r="AJ103" s="129">
        <v>16945</v>
      </c>
      <c r="AK103" s="129">
        <v>2021</v>
      </c>
      <c r="AL103" s="129">
        <v>18198</v>
      </c>
      <c r="AM103" s="129">
        <v>21865</v>
      </c>
      <c r="AN103" s="129">
        <v>1355</v>
      </c>
      <c r="AO103" s="131">
        <v>124</v>
      </c>
      <c r="AP103" s="129">
        <v>12632</v>
      </c>
      <c r="AQ103" s="129">
        <v>23913</v>
      </c>
      <c r="AR103" s="129">
        <v>6303</v>
      </c>
      <c r="AS103" s="131">
        <v>718</v>
      </c>
      <c r="AT103" s="129">
        <v>1350</v>
      </c>
      <c r="AU103" s="361">
        <v>0.57946630315026793</v>
      </c>
    </row>
    <row r="104" spans="1:47" x14ac:dyDescent="0.3">
      <c r="A104" s="19" t="s">
        <v>229</v>
      </c>
      <c r="B104" s="16" t="s">
        <v>252</v>
      </c>
      <c r="C104" s="124">
        <v>38440</v>
      </c>
      <c r="D104" s="131">
        <v>1941</v>
      </c>
      <c r="E104" s="131">
        <v>2828</v>
      </c>
      <c r="F104" s="131">
        <v>198</v>
      </c>
      <c r="G104" s="129">
        <v>13790</v>
      </c>
      <c r="H104" s="129">
        <v>6536</v>
      </c>
      <c r="I104" s="131">
        <v>363</v>
      </c>
      <c r="J104" s="131">
        <v>31</v>
      </c>
      <c r="K104" s="129">
        <v>4272</v>
      </c>
      <c r="L104" s="129">
        <v>4934</v>
      </c>
      <c r="M104" s="129">
        <v>2450</v>
      </c>
      <c r="N104" s="131">
        <v>334</v>
      </c>
      <c r="O104" s="131">
        <v>763</v>
      </c>
      <c r="P104" s="126">
        <v>0.29838709677419356</v>
      </c>
      <c r="Q104" s="126">
        <v>0.17003121748178981</v>
      </c>
      <c r="R104" s="360">
        <v>5.8812729498164007</v>
      </c>
      <c r="S104" s="126">
        <v>8.0396291462790814E-2</v>
      </c>
      <c r="T104" s="129">
        <v>18859</v>
      </c>
      <c r="U104" s="131">
        <v>1207</v>
      </c>
      <c r="V104" s="131">
        <v>2024</v>
      </c>
      <c r="W104" s="131">
        <v>134</v>
      </c>
      <c r="X104" s="129">
        <v>8935</v>
      </c>
      <c r="Y104" s="129">
        <v>2203</v>
      </c>
      <c r="Z104" s="131">
        <v>160</v>
      </c>
      <c r="AA104" s="131">
        <v>15</v>
      </c>
      <c r="AB104" s="129">
        <v>2165</v>
      </c>
      <c r="AC104" s="129">
        <v>290</v>
      </c>
      <c r="AD104" s="129">
        <v>1048</v>
      </c>
      <c r="AE104" s="131">
        <v>147</v>
      </c>
      <c r="AF104" s="131">
        <v>531</v>
      </c>
      <c r="AG104" s="126">
        <v>0.77750676069781011</v>
      </c>
      <c r="AH104" s="129">
        <v>19581</v>
      </c>
      <c r="AI104" s="131">
        <v>734</v>
      </c>
      <c r="AJ104" s="131">
        <v>804</v>
      </c>
      <c r="AK104" s="131">
        <v>64</v>
      </c>
      <c r="AL104" s="129">
        <v>4855</v>
      </c>
      <c r="AM104" s="129">
        <v>4333</v>
      </c>
      <c r="AN104" s="131">
        <v>203</v>
      </c>
      <c r="AO104" s="131">
        <v>16</v>
      </c>
      <c r="AP104" s="129">
        <v>2107</v>
      </c>
      <c r="AQ104" s="129">
        <v>4644</v>
      </c>
      <c r="AR104" s="129">
        <v>1402</v>
      </c>
      <c r="AS104" s="131">
        <v>187</v>
      </c>
      <c r="AT104" s="131">
        <v>232</v>
      </c>
      <c r="AU104" s="361">
        <v>0.56141157244267403</v>
      </c>
    </row>
    <row r="105" spans="1:47" x14ac:dyDescent="0.3">
      <c r="A105" s="19" t="s">
        <v>229</v>
      </c>
      <c r="B105" s="16" t="s">
        <v>256</v>
      </c>
      <c r="C105" s="124">
        <v>89349</v>
      </c>
      <c r="D105" s="129">
        <v>4695</v>
      </c>
      <c r="E105" s="129">
        <v>5684</v>
      </c>
      <c r="F105" s="131">
        <v>829</v>
      </c>
      <c r="G105" s="129">
        <v>28985</v>
      </c>
      <c r="H105" s="129">
        <v>13275</v>
      </c>
      <c r="I105" s="131">
        <v>1847</v>
      </c>
      <c r="J105" s="131">
        <v>146</v>
      </c>
      <c r="K105" s="129">
        <v>8816</v>
      </c>
      <c r="L105" s="129">
        <v>11868</v>
      </c>
      <c r="M105" s="129">
        <v>7235</v>
      </c>
      <c r="N105" s="131">
        <v>636</v>
      </c>
      <c r="O105" s="129">
        <v>5333</v>
      </c>
      <c r="P105" s="126">
        <v>0.28140214216163584</v>
      </c>
      <c r="Q105" s="126">
        <v>0.14857469025954403</v>
      </c>
      <c r="R105" s="360">
        <v>6.7306214689265538</v>
      </c>
      <c r="S105" s="126">
        <v>9.2006783218321606E-2</v>
      </c>
      <c r="T105" s="129">
        <v>41741</v>
      </c>
      <c r="U105" s="129">
        <v>2650</v>
      </c>
      <c r="V105" s="129">
        <v>3653</v>
      </c>
      <c r="W105" s="131">
        <v>594</v>
      </c>
      <c r="X105" s="129">
        <v>17173</v>
      </c>
      <c r="Y105" s="129">
        <v>4966</v>
      </c>
      <c r="Z105" s="131">
        <v>939</v>
      </c>
      <c r="AA105" s="131">
        <v>91</v>
      </c>
      <c r="AB105" s="129">
        <v>4308</v>
      </c>
      <c r="AC105" s="129">
        <v>453</v>
      </c>
      <c r="AD105" s="129">
        <v>3124</v>
      </c>
      <c r="AE105" s="131">
        <v>301</v>
      </c>
      <c r="AF105" s="129">
        <v>3489</v>
      </c>
      <c r="AG105" s="126">
        <v>0.71811887592534918</v>
      </c>
      <c r="AH105" s="129">
        <v>47608</v>
      </c>
      <c r="AI105" s="129">
        <v>2045</v>
      </c>
      <c r="AJ105" s="129">
        <v>2031</v>
      </c>
      <c r="AK105" s="131">
        <v>235</v>
      </c>
      <c r="AL105" s="129">
        <v>11812</v>
      </c>
      <c r="AM105" s="129">
        <v>8309</v>
      </c>
      <c r="AN105" s="131">
        <v>908</v>
      </c>
      <c r="AO105" s="131">
        <v>55</v>
      </c>
      <c r="AP105" s="129">
        <v>4508</v>
      </c>
      <c r="AQ105" s="129">
        <v>11415</v>
      </c>
      <c r="AR105" s="129">
        <v>4111</v>
      </c>
      <c r="AS105" s="131">
        <v>335</v>
      </c>
      <c r="AT105" s="129">
        <v>1844</v>
      </c>
      <c r="AU105" s="361">
        <v>0.53226348512854982</v>
      </c>
    </row>
    <row r="106" spans="1:47" x14ac:dyDescent="0.3">
      <c r="A106" s="19" t="s">
        <v>229</v>
      </c>
      <c r="B106" s="16" t="s">
        <v>257</v>
      </c>
      <c r="C106" s="124">
        <v>123158</v>
      </c>
      <c r="D106" s="129">
        <v>6504</v>
      </c>
      <c r="E106" s="129">
        <v>14113</v>
      </c>
      <c r="F106" s="131">
        <v>1884</v>
      </c>
      <c r="G106" s="129">
        <v>39369</v>
      </c>
      <c r="H106" s="129">
        <v>18190</v>
      </c>
      <c r="I106" s="131">
        <v>2112</v>
      </c>
      <c r="J106" s="131">
        <v>249</v>
      </c>
      <c r="K106" s="129">
        <v>12692</v>
      </c>
      <c r="L106" s="129">
        <v>16701</v>
      </c>
      <c r="M106" s="129">
        <v>8296</v>
      </c>
      <c r="N106" s="131">
        <v>611</v>
      </c>
      <c r="O106" s="131">
        <v>2437</v>
      </c>
      <c r="P106" s="126">
        <v>0.28330274931388949</v>
      </c>
      <c r="Q106" s="126">
        <v>0.1476964549602949</v>
      </c>
      <c r="R106" s="360">
        <v>6.7706432105552503</v>
      </c>
      <c r="S106" s="126">
        <v>9.2553875596499649E-2</v>
      </c>
      <c r="T106" s="129">
        <v>61721</v>
      </c>
      <c r="U106" s="129">
        <v>3868</v>
      </c>
      <c r="V106" s="129">
        <v>10619</v>
      </c>
      <c r="W106" s="131">
        <v>1498</v>
      </c>
      <c r="X106" s="129">
        <v>26374</v>
      </c>
      <c r="Y106" s="129">
        <v>6051</v>
      </c>
      <c r="Z106" s="131">
        <v>1210</v>
      </c>
      <c r="AA106" s="131">
        <v>160</v>
      </c>
      <c r="AB106" s="129">
        <v>6269</v>
      </c>
      <c r="AC106" s="129">
        <v>464</v>
      </c>
      <c r="AD106" s="129">
        <v>3334</v>
      </c>
      <c r="AE106" s="131">
        <v>299</v>
      </c>
      <c r="AF106" s="131">
        <v>1575</v>
      </c>
      <c r="AG106" s="126">
        <v>0.80394031204938354</v>
      </c>
      <c r="AH106" s="129">
        <v>61437</v>
      </c>
      <c r="AI106" s="129">
        <v>2636</v>
      </c>
      <c r="AJ106" s="129">
        <v>3494</v>
      </c>
      <c r="AK106" s="131">
        <v>386</v>
      </c>
      <c r="AL106" s="129">
        <v>12995</v>
      </c>
      <c r="AM106" s="129">
        <v>12139</v>
      </c>
      <c r="AN106" s="131">
        <v>902</v>
      </c>
      <c r="AO106" s="131">
        <v>89</v>
      </c>
      <c r="AP106" s="129">
        <v>6423</v>
      </c>
      <c r="AQ106" s="129">
        <v>16237</v>
      </c>
      <c r="AR106" s="129">
        <v>4962</v>
      </c>
      <c r="AS106" s="131">
        <v>312</v>
      </c>
      <c r="AT106" s="131">
        <v>862</v>
      </c>
      <c r="AU106" s="361">
        <v>0.52984357960186856</v>
      </c>
    </row>
    <row r="107" spans="1:47" x14ac:dyDescent="0.3">
      <c r="A107" s="19" t="s">
        <v>229</v>
      </c>
      <c r="B107" s="16" t="s">
        <v>259</v>
      </c>
      <c r="C107" s="124">
        <v>50822</v>
      </c>
      <c r="D107" s="131">
        <v>1286</v>
      </c>
      <c r="E107" s="129">
        <v>2714</v>
      </c>
      <c r="F107" s="131">
        <v>370</v>
      </c>
      <c r="G107" s="129">
        <v>18796</v>
      </c>
      <c r="H107" s="129">
        <v>12800</v>
      </c>
      <c r="I107" s="131">
        <v>585</v>
      </c>
      <c r="J107" s="131">
        <v>42</v>
      </c>
      <c r="K107" s="129">
        <v>4542</v>
      </c>
      <c r="L107" s="129">
        <v>3393</v>
      </c>
      <c r="M107" s="129">
        <v>5018</v>
      </c>
      <c r="N107" s="131">
        <v>460</v>
      </c>
      <c r="O107" s="131">
        <v>816</v>
      </c>
      <c r="P107" s="126">
        <v>0.3186218566762426</v>
      </c>
      <c r="Q107" s="126">
        <v>0.25185943095509816</v>
      </c>
      <c r="R107" s="360">
        <v>3.9704687500000002</v>
      </c>
      <c r="S107" s="126">
        <v>5.4275828650133938E-2</v>
      </c>
      <c r="T107" s="129">
        <v>23568</v>
      </c>
      <c r="U107" s="131">
        <v>708</v>
      </c>
      <c r="V107" s="129">
        <v>1556</v>
      </c>
      <c r="W107" s="131">
        <v>249</v>
      </c>
      <c r="X107" s="129">
        <v>10866</v>
      </c>
      <c r="Y107" s="129">
        <v>4569</v>
      </c>
      <c r="Z107" s="131">
        <v>260</v>
      </c>
      <c r="AA107" s="131">
        <v>20</v>
      </c>
      <c r="AB107" s="129">
        <v>2276</v>
      </c>
      <c r="AC107" s="129">
        <v>241</v>
      </c>
      <c r="AD107" s="129">
        <v>1995</v>
      </c>
      <c r="AE107" s="131">
        <v>235</v>
      </c>
      <c r="AF107" s="131">
        <v>593</v>
      </c>
      <c r="AG107" s="126">
        <v>0.77257298031228783</v>
      </c>
      <c r="AH107" s="129">
        <v>27254</v>
      </c>
      <c r="AI107" s="131">
        <v>578</v>
      </c>
      <c r="AJ107" s="129">
        <v>1158</v>
      </c>
      <c r="AK107" s="131">
        <v>121</v>
      </c>
      <c r="AL107" s="129">
        <v>7930</v>
      </c>
      <c r="AM107" s="129">
        <v>8231</v>
      </c>
      <c r="AN107" s="131">
        <v>325</v>
      </c>
      <c r="AO107" s="131">
        <v>22</v>
      </c>
      <c r="AP107" s="129">
        <v>2266</v>
      </c>
      <c r="AQ107" s="129">
        <v>3152</v>
      </c>
      <c r="AR107" s="129">
        <v>3023</v>
      </c>
      <c r="AS107" s="131">
        <v>225</v>
      </c>
      <c r="AT107" s="131">
        <v>223</v>
      </c>
      <c r="AU107" s="361">
        <v>0.67303881998972626</v>
      </c>
    </row>
    <row r="108" spans="1:47" x14ac:dyDescent="0.3">
      <c r="A108" s="19" t="s">
        <v>229</v>
      </c>
      <c r="B108" s="16" t="s">
        <v>261</v>
      </c>
      <c r="C108" s="124">
        <v>64388</v>
      </c>
      <c r="D108" s="131">
        <v>1296</v>
      </c>
      <c r="E108" s="129">
        <v>7381</v>
      </c>
      <c r="F108" s="131">
        <v>1494</v>
      </c>
      <c r="G108" s="129">
        <v>22757</v>
      </c>
      <c r="H108" s="129">
        <v>9516</v>
      </c>
      <c r="I108" s="131">
        <v>793</v>
      </c>
      <c r="J108" s="131">
        <v>100</v>
      </c>
      <c r="K108" s="129">
        <v>5780</v>
      </c>
      <c r="L108" s="129">
        <v>7845</v>
      </c>
      <c r="M108" s="129">
        <v>4801</v>
      </c>
      <c r="N108" s="131">
        <v>506</v>
      </c>
      <c r="O108" s="131">
        <v>2119</v>
      </c>
      <c r="P108" s="126">
        <v>0.26963098714046096</v>
      </c>
      <c r="Q108" s="126">
        <v>0.14779151394669815</v>
      </c>
      <c r="R108" s="360">
        <v>6.7662883564522902</v>
      </c>
      <c r="S108" s="126">
        <v>9.2494345266462774E-2</v>
      </c>
      <c r="T108" s="129">
        <v>30376</v>
      </c>
      <c r="U108" s="131">
        <v>614</v>
      </c>
      <c r="V108" s="129">
        <v>4176</v>
      </c>
      <c r="W108" s="131">
        <v>970</v>
      </c>
      <c r="X108" s="129">
        <v>14159</v>
      </c>
      <c r="Y108" s="129">
        <v>3313</v>
      </c>
      <c r="Z108" s="131">
        <v>419</v>
      </c>
      <c r="AA108" s="131">
        <v>60</v>
      </c>
      <c r="AB108" s="129">
        <v>2843</v>
      </c>
      <c r="AC108" s="129">
        <v>230</v>
      </c>
      <c r="AD108" s="129">
        <v>1998</v>
      </c>
      <c r="AE108" s="131">
        <v>244</v>
      </c>
      <c r="AF108" s="131">
        <v>1350</v>
      </c>
      <c r="AG108" s="126">
        <v>0.77860811166710564</v>
      </c>
      <c r="AH108" s="129">
        <v>34012</v>
      </c>
      <c r="AI108" s="131">
        <v>682</v>
      </c>
      <c r="AJ108" s="129">
        <v>3205</v>
      </c>
      <c r="AK108" s="131">
        <v>524</v>
      </c>
      <c r="AL108" s="129">
        <v>8598</v>
      </c>
      <c r="AM108" s="129">
        <v>6203</v>
      </c>
      <c r="AN108" s="131">
        <v>374</v>
      </c>
      <c r="AO108" s="131">
        <v>40</v>
      </c>
      <c r="AP108" s="129">
        <v>2937</v>
      </c>
      <c r="AQ108" s="129">
        <v>7615</v>
      </c>
      <c r="AR108" s="129">
        <v>2803</v>
      </c>
      <c r="AS108" s="131">
        <v>262</v>
      </c>
      <c r="AT108" s="131">
        <v>769</v>
      </c>
      <c r="AU108" s="361">
        <v>0.57585558038339413</v>
      </c>
    </row>
    <row r="109" spans="1:47" x14ac:dyDescent="0.3">
      <c r="A109" s="19" t="s">
        <v>229</v>
      </c>
      <c r="B109" s="16" t="s">
        <v>263</v>
      </c>
      <c r="C109" s="124">
        <v>196711</v>
      </c>
      <c r="D109" s="129">
        <v>4815</v>
      </c>
      <c r="E109" s="129">
        <v>31641</v>
      </c>
      <c r="F109" s="129">
        <v>4481</v>
      </c>
      <c r="G109" s="129">
        <v>50500</v>
      </c>
      <c r="H109" s="129">
        <v>24591</v>
      </c>
      <c r="I109" s="129">
        <v>2858</v>
      </c>
      <c r="J109" s="131">
        <v>370</v>
      </c>
      <c r="K109" s="129">
        <v>21201</v>
      </c>
      <c r="L109" s="129">
        <v>33152</v>
      </c>
      <c r="M109" s="129">
        <v>14323</v>
      </c>
      <c r="N109" s="131">
        <v>1495</v>
      </c>
      <c r="O109" s="129">
        <v>7284</v>
      </c>
      <c r="P109" s="126">
        <v>0.29354230317572477</v>
      </c>
      <c r="Q109" s="126">
        <v>0.12501080264957221</v>
      </c>
      <c r="R109" s="360">
        <v>7.9993086901712012</v>
      </c>
      <c r="S109" s="126">
        <v>0.10934958442558185</v>
      </c>
      <c r="T109" s="129">
        <v>92287</v>
      </c>
      <c r="U109" s="129">
        <v>2669</v>
      </c>
      <c r="V109" s="129">
        <v>19324</v>
      </c>
      <c r="W109" s="129">
        <v>3167</v>
      </c>
      <c r="X109" s="129">
        <v>33383</v>
      </c>
      <c r="Y109" s="129">
        <v>9312</v>
      </c>
      <c r="Z109" s="129">
        <v>1554</v>
      </c>
      <c r="AA109" s="131">
        <v>213</v>
      </c>
      <c r="AB109" s="129">
        <v>10466</v>
      </c>
      <c r="AC109" s="129">
        <v>1039</v>
      </c>
      <c r="AD109" s="129">
        <v>5810</v>
      </c>
      <c r="AE109" s="131">
        <v>779</v>
      </c>
      <c r="AF109" s="129">
        <v>4571</v>
      </c>
      <c r="AG109" s="126">
        <v>0.75209942895532411</v>
      </c>
      <c r="AH109" s="129">
        <v>104424</v>
      </c>
      <c r="AI109" s="129">
        <v>2146</v>
      </c>
      <c r="AJ109" s="129">
        <v>12317</v>
      </c>
      <c r="AK109" s="129">
        <v>1314</v>
      </c>
      <c r="AL109" s="129">
        <v>17117</v>
      </c>
      <c r="AM109" s="129">
        <v>15279</v>
      </c>
      <c r="AN109" s="129">
        <v>1304</v>
      </c>
      <c r="AO109" s="131">
        <v>157</v>
      </c>
      <c r="AP109" s="129">
        <v>10735</v>
      </c>
      <c r="AQ109" s="129">
        <v>32113</v>
      </c>
      <c r="AR109" s="129">
        <v>8513</v>
      </c>
      <c r="AS109" s="131">
        <v>716</v>
      </c>
      <c r="AT109" s="129">
        <v>2713</v>
      </c>
      <c r="AU109" s="361">
        <v>0.47380870298015781</v>
      </c>
    </row>
    <row r="110" spans="1:47" x14ac:dyDescent="0.3">
      <c r="A110" s="19" t="s">
        <v>229</v>
      </c>
      <c r="B110" s="16" t="s">
        <v>265</v>
      </c>
      <c r="C110" s="124">
        <v>97278</v>
      </c>
      <c r="D110" s="129">
        <v>3643</v>
      </c>
      <c r="E110" s="129">
        <v>12921</v>
      </c>
      <c r="F110" s="131">
        <v>2251</v>
      </c>
      <c r="G110" s="129">
        <v>21681</v>
      </c>
      <c r="H110" s="129">
        <v>17613</v>
      </c>
      <c r="I110" s="131">
        <v>1631</v>
      </c>
      <c r="J110" s="131">
        <v>111</v>
      </c>
      <c r="K110" s="129">
        <v>10444</v>
      </c>
      <c r="L110" s="129">
        <v>17346</v>
      </c>
      <c r="M110" s="129">
        <v>6256</v>
      </c>
      <c r="N110" s="131">
        <v>843</v>
      </c>
      <c r="O110" s="131">
        <v>2538</v>
      </c>
      <c r="P110" s="126">
        <v>0.35937210880157899</v>
      </c>
      <c r="Q110" s="126">
        <v>0.18105840991796707</v>
      </c>
      <c r="R110" s="360">
        <v>5.5230795435189917</v>
      </c>
      <c r="S110" s="126">
        <v>7.5499830826044584E-2</v>
      </c>
      <c r="T110" s="129">
        <v>45408</v>
      </c>
      <c r="U110" s="129">
        <v>1847</v>
      </c>
      <c r="V110" s="129">
        <v>7975</v>
      </c>
      <c r="W110" s="131">
        <v>1832</v>
      </c>
      <c r="X110" s="129">
        <v>16235</v>
      </c>
      <c r="Y110" s="129">
        <v>6311</v>
      </c>
      <c r="Z110" s="131">
        <v>903</v>
      </c>
      <c r="AA110" s="131">
        <v>61</v>
      </c>
      <c r="AB110" s="129">
        <v>5269</v>
      </c>
      <c r="AC110" s="129">
        <v>441</v>
      </c>
      <c r="AD110" s="129">
        <v>2534</v>
      </c>
      <c r="AE110" s="131">
        <v>398</v>
      </c>
      <c r="AF110" s="131">
        <v>1602</v>
      </c>
      <c r="AG110" s="126">
        <v>0.77305761099365755</v>
      </c>
      <c r="AH110" s="129">
        <v>51870</v>
      </c>
      <c r="AI110" s="129">
        <v>1796</v>
      </c>
      <c r="AJ110" s="129">
        <v>4946</v>
      </c>
      <c r="AK110" s="131">
        <v>419</v>
      </c>
      <c r="AL110" s="129">
        <v>5446</v>
      </c>
      <c r="AM110" s="129">
        <v>11302</v>
      </c>
      <c r="AN110" s="131">
        <v>728</v>
      </c>
      <c r="AO110" s="131">
        <v>50</v>
      </c>
      <c r="AP110" s="129">
        <v>5175</v>
      </c>
      <c r="AQ110" s="129">
        <v>16905</v>
      </c>
      <c r="AR110" s="129">
        <v>3722</v>
      </c>
      <c r="AS110" s="131">
        <v>445</v>
      </c>
      <c r="AT110" s="131">
        <v>936</v>
      </c>
      <c r="AU110" s="361">
        <v>0.47497590129169076</v>
      </c>
    </row>
    <row r="111" spans="1:47" x14ac:dyDescent="0.3">
      <c r="A111" s="19" t="s">
        <v>229</v>
      </c>
      <c r="B111" s="16" t="s">
        <v>269</v>
      </c>
      <c r="C111" s="124">
        <v>240494</v>
      </c>
      <c r="D111" s="129">
        <v>13478</v>
      </c>
      <c r="E111" s="129">
        <v>48347</v>
      </c>
      <c r="F111" s="129">
        <v>6112</v>
      </c>
      <c r="G111" s="129">
        <v>44771</v>
      </c>
      <c r="H111" s="129">
        <v>19177</v>
      </c>
      <c r="I111" s="129">
        <v>5680</v>
      </c>
      <c r="J111" s="131">
        <v>800</v>
      </c>
      <c r="K111" s="129">
        <v>38233</v>
      </c>
      <c r="L111" s="129">
        <v>38236</v>
      </c>
      <c r="M111" s="129">
        <v>17006</v>
      </c>
      <c r="N111" s="129">
        <v>2666</v>
      </c>
      <c r="O111" s="129">
        <v>5988</v>
      </c>
      <c r="P111" s="126">
        <v>0.23872944855173103</v>
      </c>
      <c r="Q111" s="126">
        <v>7.9740035094430631E-2</v>
      </c>
      <c r="R111" s="360">
        <v>12.540751942431037</v>
      </c>
      <c r="S111" s="126">
        <v>0.17143056561551359</v>
      </c>
      <c r="T111" s="129">
        <v>105927</v>
      </c>
      <c r="U111" s="129">
        <v>6430</v>
      </c>
      <c r="V111" s="129">
        <v>28299</v>
      </c>
      <c r="W111" s="129">
        <v>4012</v>
      </c>
      <c r="X111" s="129">
        <v>24841</v>
      </c>
      <c r="Y111" s="129">
        <v>6634</v>
      </c>
      <c r="Z111" s="129">
        <v>2898</v>
      </c>
      <c r="AA111" s="131">
        <v>456</v>
      </c>
      <c r="AB111" s="129">
        <v>18768</v>
      </c>
      <c r="AC111" s="129">
        <v>1490</v>
      </c>
      <c r="AD111" s="129">
        <v>6912</v>
      </c>
      <c r="AE111" s="129">
        <v>1323</v>
      </c>
      <c r="AF111" s="129">
        <v>3864</v>
      </c>
      <c r="AG111" s="126">
        <v>0.69023006410074861</v>
      </c>
      <c r="AH111" s="129">
        <v>134567</v>
      </c>
      <c r="AI111" s="129">
        <v>7048</v>
      </c>
      <c r="AJ111" s="129">
        <v>20048</v>
      </c>
      <c r="AK111" s="129">
        <v>2100</v>
      </c>
      <c r="AL111" s="129">
        <v>19930</v>
      </c>
      <c r="AM111" s="129">
        <v>12543</v>
      </c>
      <c r="AN111" s="129">
        <v>2782</v>
      </c>
      <c r="AO111" s="131">
        <v>344</v>
      </c>
      <c r="AP111" s="129">
        <v>19465</v>
      </c>
      <c r="AQ111" s="129">
        <v>36746</v>
      </c>
      <c r="AR111" s="129">
        <v>10094</v>
      </c>
      <c r="AS111" s="129">
        <v>1343</v>
      </c>
      <c r="AT111" s="129">
        <v>2124</v>
      </c>
      <c r="AU111" s="361">
        <v>0.47895100581866284</v>
      </c>
    </row>
    <row r="112" spans="1:47" x14ac:dyDescent="0.3">
      <c r="A112" s="19" t="s">
        <v>229</v>
      </c>
      <c r="B112" s="16" t="s">
        <v>270</v>
      </c>
      <c r="C112" s="124">
        <v>176771</v>
      </c>
      <c r="D112" s="129">
        <v>3808</v>
      </c>
      <c r="E112" s="129">
        <v>23283</v>
      </c>
      <c r="F112" s="129">
        <v>3473</v>
      </c>
      <c r="G112" s="129">
        <v>47203</v>
      </c>
      <c r="H112" s="129">
        <v>27354</v>
      </c>
      <c r="I112" s="129">
        <v>3791</v>
      </c>
      <c r="J112" s="131">
        <v>541</v>
      </c>
      <c r="K112" s="129">
        <v>26011</v>
      </c>
      <c r="L112" s="129">
        <v>22841</v>
      </c>
      <c r="M112" s="129">
        <v>12064</v>
      </c>
      <c r="N112" s="131">
        <v>1654</v>
      </c>
      <c r="O112" s="129">
        <v>4748</v>
      </c>
      <c r="P112" s="126">
        <v>0.2839549473612753</v>
      </c>
      <c r="Q112" s="126">
        <v>0.15474257655384649</v>
      </c>
      <c r="R112" s="360">
        <v>6.4623455436133659</v>
      </c>
      <c r="S112" s="126">
        <v>8.8339483695247731E-2</v>
      </c>
      <c r="T112" s="129">
        <v>74924</v>
      </c>
      <c r="U112" s="129">
        <v>1831</v>
      </c>
      <c r="V112" s="129">
        <v>12380</v>
      </c>
      <c r="W112" s="129">
        <v>2258</v>
      </c>
      <c r="X112" s="129">
        <v>25056</v>
      </c>
      <c r="Y112" s="129">
        <v>8817</v>
      </c>
      <c r="Z112" s="129">
        <v>1975</v>
      </c>
      <c r="AA112" s="131">
        <v>299</v>
      </c>
      <c r="AB112" s="129">
        <v>12544</v>
      </c>
      <c r="AC112" s="129">
        <v>1083</v>
      </c>
      <c r="AD112" s="129">
        <v>4616</v>
      </c>
      <c r="AE112" s="131">
        <v>838</v>
      </c>
      <c r="AF112" s="129">
        <v>3227</v>
      </c>
      <c r="AG112" s="126">
        <v>0.69826757781218296</v>
      </c>
      <c r="AH112" s="129">
        <v>101847</v>
      </c>
      <c r="AI112" s="129">
        <v>1977</v>
      </c>
      <c r="AJ112" s="129">
        <v>10903</v>
      </c>
      <c r="AK112" s="129">
        <v>1215</v>
      </c>
      <c r="AL112" s="129">
        <v>22147</v>
      </c>
      <c r="AM112" s="129">
        <v>18537</v>
      </c>
      <c r="AN112" s="129">
        <v>1816</v>
      </c>
      <c r="AO112" s="131">
        <v>242</v>
      </c>
      <c r="AP112" s="129">
        <v>13467</v>
      </c>
      <c r="AQ112" s="129">
        <v>21758</v>
      </c>
      <c r="AR112" s="129">
        <v>7448</v>
      </c>
      <c r="AS112" s="131">
        <v>816</v>
      </c>
      <c r="AT112" s="129">
        <v>1521</v>
      </c>
      <c r="AU112" s="361">
        <v>0.55568647088279477</v>
      </c>
    </row>
    <row r="113" spans="1:47" x14ac:dyDescent="0.3">
      <c r="A113" s="19" t="s">
        <v>229</v>
      </c>
      <c r="B113" s="16" t="s">
        <v>272</v>
      </c>
      <c r="C113" s="124">
        <v>183243</v>
      </c>
      <c r="D113" s="129">
        <v>3350</v>
      </c>
      <c r="E113" s="129">
        <v>24697</v>
      </c>
      <c r="F113" s="131">
        <v>1727</v>
      </c>
      <c r="G113" s="129">
        <v>40380</v>
      </c>
      <c r="H113" s="129">
        <v>19485</v>
      </c>
      <c r="I113" s="129">
        <v>6200</v>
      </c>
      <c r="J113" s="131">
        <v>597</v>
      </c>
      <c r="K113" s="129">
        <v>26713</v>
      </c>
      <c r="L113" s="129">
        <v>39260</v>
      </c>
      <c r="M113" s="129">
        <v>14065</v>
      </c>
      <c r="N113" s="131">
        <v>1865</v>
      </c>
      <c r="O113" s="129">
        <v>4904</v>
      </c>
      <c r="P113" s="126">
        <v>0.32058523381520715</v>
      </c>
      <c r="Q113" s="126">
        <v>0.10633421194806895</v>
      </c>
      <c r="R113" s="360">
        <v>9.4043110084680528</v>
      </c>
      <c r="S113" s="126">
        <v>0.12855579655882704</v>
      </c>
      <c r="T113" s="129">
        <v>79518</v>
      </c>
      <c r="U113" s="129">
        <v>1580</v>
      </c>
      <c r="V113" s="129">
        <v>15301</v>
      </c>
      <c r="W113" s="131">
        <v>1275</v>
      </c>
      <c r="X113" s="129">
        <v>28394</v>
      </c>
      <c r="Y113" s="129">
        <v>6572</v>
      </c>
      <c r="Z113" s="129">
        <v>3118</v>
      </c>
      <c r="AA113" s="131">
        <v>353</v>
      </c>
      <c r="AB113" s="129">
        <v>12615</v>
      </c>
      <c r="AC113" s="129">
        <v>831</v>
      </c>
      <c r="AD113" s="129">
        <v>5517</v>
      </c>
      <c r="AE113" s="131">
        <v>916</v>
      </c>
      <c r="AF113" s="129">
        <v>3046</v>
      </c>
      <c r="AG113" s="126">
        <v>0.7072612490253779</v>
      </c>
      <c r="AH113" s="129">
        <v>103725</v>
      </c>
      <c r="AI113" s="129">
        <v>1770</v>
      </c>
      <c r="AJ113" s="129">
        <v>9396</v>
      </c>
      <c r="AK113" s="131">
        <v>452</v>
      </c>
      <c r="AL113" s="129">
        <v>11986</v>
      </c>
      <c r="AM113" s="129">
        <v>12913</v>
      </c>
      <c r="AN113" s="129">
        <v>3082</v>
      </c>
      <c r="AO113" s="131">
        <v>244</v>
      </c>
      <c r="AP113" s="129">
        <v>14098</v>
      </c>
      <c r="AQ113" s="129">
        <v>38429</v>
      </c>
      <c r="AR113" s="129">
        <v>8548</v>
      </c>
      <c r="AS113" s="131">
        <v>949</v>
      </c>
      <c r="AT113" s="129">
        <v>1858</v>
      </c>
      <c r="AU113" s="361">
        <v>0.38176910098818995</v>
      </c>
    </row>
    <row r="114" spans="1:47" x14ac:dyDescent="0.3">
      <c r="A114" s="19" t="s">
        <v>229</v>
      </c>
      <c r="B114" s="16" t="s">
        <v>274</v>
      </c>
      <c r="C114" s="124">
        <v>135490</v>
      </c>
      <c r="D114" s="129">
        <v>3171</v>
      </c>
      <c r="E114" s="129">
        <v>16725</v>
      </c>
      <c r="F114" s="131">
        <v>1406</v>
      </c>
      <c r="G114" s="129">
        <v>28396</v>
      </c>
      <c r="H114" s="129">
        <v>16697</v>
      </c>
      <c r="I114" s="129">
        <v>5057</v>
      </c>
      <c r="J114" s="131">
        <v>420</v>
      </c>
      <c r="K114" s="129">
        <v>21336</v>
      </c>
      <c r="L114" s="129">
        <v>28745</v>
      </c>
      <c r="M114" s="129">
        <v>8814</v>
      </c>
      <c r="N114" s="131">
        <v>1517</v>
      </c>
      <c r="O114" s="129">
        <v>3206</v>
      </c>
      <c r="P114" s="126">
        <v>0.33539006568750462</v>
      </c>
      <c r="Q114" s="126">
        <v>0.12323418702487268</v>
      </c>
      <c r="R114" s="360">
        <v>8.1146313709049522</v>
      </c>
      <c r="S114" s="126">
        <v>0.11092603155389111</v>
      </c>
      <c r="T114" s="129">
        <v>61091</v>
      </c>
      <c r="U114" s="129">
        <v>1904</v>
      </c>
      <c r="V114" s="129">
        <v>10582</v>
      </c>
      <c r="W114" s="131">
        <v>921</v>
      </c>
      <c r="X114" s="129">
        <v>20822</v>
      </c>
      <c r="Y114" s="129">
        <v>6802</v>
      </c>
      <c r="Z114" s="129">
        <v>2451</v>
      </c>
      <c r="AA114" s="131">
        <v>214</v>
      </c>
      <c r="AB114" s="129">
        <v>10446</v>
      </c>
      <c r="AC114" s="129">
        <v>638</v>
      </c>
      <c r="AD114" s="129">
        <v>3532</v>
      </c>
      <c r="AE114" s="131">
        <v>728</v>
      </c>
      <c r="AF114" s="129">
        <v>2051</v>
      </c>
      <c r="AG114" s="126">
        <v>0.7117578694079324</v>
      </c>
      <c r="AH114" s="129">
        <v>74399</v>
      </c>
      <c r="AI114" s="129">
        <v>1267</v>
      </c>
      <c r="AJ114" s="129">
        <v>6143</v>
      </c>
      <c r="AK114" s="131">
        <v>485</v>
      </c>
      <c r="AL114" s="129">
        <v>7574</v>
      </c>
      <c r="AM114" s="129">
        <v>9895</v>
      </c>
      <c r="AN114" s="129">
        <v>2606</v>
      </c>
      <c r="AO114" s="131">
        <v>206</v>
      </c>
      <c r="AP114" s="129">
        <v>10890</v>
      </c>
      <c r="AQ114" s="129">
        <v>28107</v>
      </c>
      <c r="AR114" s="129">
        <v>5282</v>
      </c>
      <c r="AS114" s="131">
        <v>789</v>
      </c>
      <c r="AT114" s="129">
        <v>1155</v>
      </c>
      <c r="AU114" s="361">
        <v>0.37594591325152221</v>
      </c>
    </row>
    <row r="115" spans="1:47" x14ac:dyDescent="0.3">
      <c r="A115" s="19" t="s">
        <v>229</v>
      </c>
      <c r="B115" s="16" t="s">
        <v>276</v>
      </c>
      <c r="C115" s="124">
        <v>82030</v>
      </c>
      <c r="D115" s="129">
        <v>4144</v>
      </c>
      <c r="E115" s="129">
        <v>7984</v>
      </c>
      <c r="F115" s="131">
        <v>987</v>
      </c>
      <c r="G115" s="129">
        <v>16655</v>
      </c>
      <c r="H115" s="129">
        <v>10000</v>
      </c>
      <c r="I115" s="129">
        <v>2073</v>
      </c>
      <c r="J115" s="131">
        <v>137</v>
      </c>
      <c r="K115" s="129">
        <v>13309</v>
      </c>
      <c r="L115" s="129">
        <v>18636</v>
      </c>
      <c r="M115" s="129">
        <v>4784</v>
      </c>
      <c r="N115" s="131">
        <v>613</v>
      </c>
      <c r="O115" s="129">
        <v>2708</v>
      </c>
      <c r="P115" s="126">
        <v>0.34909179568450566</v>
      </c>
      <c r="Q115" s="126">
        <v>0.12190661952944044</v>
      </c>
      <c r="R115" s="360">
        <v>8.2030000000000012</v>
      </c>
      <c r="S115" s="126">
        <v>0.11213402004915633</v>
      </c>
      <c r="T115" s="129">
        <v>36507</v>
      </c>
      <c r="U115" s="129">
        <v>2221</v>
      </c>
      <c r="V115" s="129">
        <v>4694</v>
      </c>
      <c r="W115" s="131">
        <v>786</v>
      </c>
      <c r="X115" s="129">
        <v>12481</v>
      </c>
      <c r="Y115" s="129">
        <v>4472</v>
      </c>
      <c r="Z115" s="129">
        <v>1069</v>
      </c>
      <c r="AA115" s="131">
        <v>91</v>
      </c>
      <c r="AB115" s="129">
        <v>6402</v>
      </c>
      <c r="AC115" s="129">
        <v>518</v>
      </c>
      <c r="AD115" s="129">
        <v>1866</v>
      </c>
      <c r="AE115" s="131">
        <v>293</v>
      </c>
      <c r="AF115" s="129">
        <v>1614</v>
      </c>
      <c r="AG115" s="126">
        <v>0.7046045963787767</v>
      </c>
      <c r="AH115" s="129">
        <v>45523</v>
      </c>
      <c r="AI115" s="129">
        <v>1923</v>
      </c>
      <c r="AJ115" s="129">
        <v>3290</v>
      </c>
      <c r="AK115" s="131">
        <v>201</v>
      </c>
      <c r="AL115" s="129">
        <v>4174</v>
      </c>
      <c r="AM115" s="129">
        <v>5528</v>
      </c>
      <c r="AN115" s="129">
        <v>1004</v>
      </c>
      <c r="AO115" s="131">
        <v>46</v>
      </c>
      <c r="AP115" s="129">
        <v>6907</v>
      </c>
      <c r="AQ115" s="129">
        <v>18118</v>
      </c>
      <c r="AR115" s="129">
        <v>2918</v>
      </c>
      <c r="AS115" s="131">
        <v>320</v>
      </c>
      <c r="AT115" s="129">
        <v>1094</v>
      </c>
      <c r="AU115" s="361">
        <v>0.35410671528677812</v>
      </c>
    </row>
    <row r="116" spans="1:47" x14ac:dyDescent="0.3">
      <c r="A116" s="19" t="s">
        <v>229</v>
      </c>
      <c r="B116" s="16" t="s">
        <v>280</v>
      </c>
      <c r="C116" s="124">
        <v>110887</v>
      </c>
      <c r="D116" s="129">
        <v>4540</v>
      </c>
      <c r="E116" s="129">
        <v>12980</v>
      </c>
      <c r="F116" s="131">
        <v>1802</v>
      </c>
      <c r="G116" s="129">
        <v>31626</v>
      </c>
      <c r="H116" s="129">
        <v>15157</v>
      </c>
      <c r="I116" s="129">
        <v>2760</v>
      </c>
      <c r="J116" s="131">
        <v>291</v>
      </c>
      <c r="K116" s="129">
        <v>15010</v>
      </c>
      <c r="L116" s="129">
        <v>16899</v>
      </c>
      <c r="M116" s="129">
        <v>6769</v>
      </c>
      <c r="N116" s="131">
        <v>1248</v>
      </c>
      <c r="O116" s="131">
        <v>1805</v>
      </c>
      <c r="P116" s="126">
        <v>0.28908708865782284</v>
      </c>
      <c r="Q116" s="126">
        <v>0.13668870111013914</v>
      </c>
      <c r="R116" s="360">
        <v>7.3158936464999673</v>
      </c>
      <c r="S116" s="126">
        <v>0.10000738325419026</v>
      </c>
      <c r="T116" s="129">
        <v>52333</v>
      </c>
      <c r="U116" s="129">
        <v>2630</v>
      </c>
      <c r="V116" s="129">
        <v>8390</v>
      </c>
      <c r="W116" s="131">
        <v>1268</v>
      </c>
      <c r="X116" s="129">
        <v>20823</v>
      </c>
      <c r="Y116" s="129">
        <v>5590</v>
      </c>
      <c r="Z116" s="129">
        <v>1318</v>
      </c>
      <c r="AA116" s="131">
        <v>176</v>
      </c>
      <c r="AB116" s="129">
        <v>7038</v>
      </c>
      <c r="AC116" s="129">
        <v>332</v>
      </c>
      <c r="AD116" s="129">
        <v>2875</v>
      </c>
      <c r="AE116" s="131">
        <v>622</v>
      </c>
      <c r="AF116" s="131">
        <v>1271</v>
      </c>
      <c r="AG116" s="126">
        <v>0.76469913821107138</v>
      </c>
      <c r="AH116" s="129">
        <v>58554</v>
      </c>
      <c r="AI116" s="129">
        <v>1910</v>
      </c>
      <c r="AJ116" s="129">
        <v>4590</v>
      </c>
      <c r="AK116" s="131">
        <v>534</v>
      </c>
      <c r="AL116" s="129">
        <v>10803</v>
      </c>
      <c r="AM116" s="129">
        <v>9567</v>
      </c>
      <c r="AN116" s="129">
        <v>1442</v>
      </c>
      <c r="AO116" s="131">
        <v>115</v>
      </c>
      <c r="AP116" s="129">
        <v>7972</v>
      </c>
      <c r="AQ116" s="129">
        <v>16567</v>
      </c>
      <c r="AR116" s="129">
        <v>3894</v>
      </c>
      <c r="AS116" s="131">
        <v>626</v>
      </c>
      <c r="AT116" s="131">
        <v>534</v>
      </c>
      <c r="AU116" s="361">
        <v>0.49263927314957134</v>
      </c>
    </row>
    <row r="117" spans="1:47" x14ac:dyDescent="0.3">
      <c r="A117" s="19" t="s">
        <v>229</v>
      </c>
      <c r="B117" s="16" t="s">
        <v>281</v>
      </c>
      <c r="C117" s="124">
        <v>41579</v>
      </c>
      <c r="D117" s="131">
        <v>1445</v>
      </c>
      <c r="E117" s="131">
        <v>2016</v>
      </c>
      <c r="F117" s="131">
        <v>441</v>
      </c>
      <c r="G117" s="129">
        <v>9788</v>
      </c>
      <c r="H117" s="129">
        <v>14346</v>
      </c>
      <c r="I117" s="131">
        <v>765</v>
      </c>
      <c r="J117" s="131">
        <v>31</v>
      </c>
      <c r="K117" s="129">
        <v>4684</v>
      </c>
      <c r="L117" s="129">
        <v>3579</v>
      </c>
      <c r="M117" s="129">
        <v>3448</v>
      </c>
      <c r="N117" s="131">
        <v>464</v>
      </c>
      <c r="O117" s="131">
        <v>572</v>
      </c>
      <c r="P117" s="126">
        <v>0.43110704923158327</v>
      </c>
      <c r="Q117" s="126">
        <v>0.34502994300007217</v>
      </c>
      <c r="R117" s="360">
        <v>2.8982991774710718</v>
      </c>
      <c r="S117" s="126">
        <v>3.9619399984760995E-2</v>
      </c>
      <c r="T117" s="129">
        <v>19290</v>
      </c>
      <c r="U117" s="131">
        <v>691</v>
      </c>
      <c r="V117" s="131">
        <v>1382</v>
      </c>
      <c r="W117" s="131">
        <v>330</v>
      </c>
      <c r="X117" s="129">
        <v>6791</v>
      </c>
      <c r="Y117" s="129">
        <v>5277</v>
      </c>
      <c r="Z117" s="131">
        <v>319</v>
      </c>
      <c r="AA117" s="131">
        <v>15</v>
      </c>
      <c r="AB117" s="129">
        <v>2263</v>
      </c>
      <c r="AC117" s="129">
        <v>176</v>
      </c>
      <c r="AD117" s="129">
        <v>1401</v>
      </c>
      <c r="AE117" s="131">
        <v>232</v>
      </c>
      <c r="AF117" s="131">
        <v>413</v>
      </c>
      <c r="AG117" s="126">
        <v>0.76671850699844479</v>
      </c>
      <c r="AH117" s="129">
        <v>22289</v>
      </c>
      <c r="AI117" s="131">
        <v>754</v>
      </c>
      <c r="AJ117" s="131">
        <v>634</v>
      </c>
      <c r="AK117" s="131">
        <v>111</v>
      </c>
      <c r="AL117" s="129">
        <v>2997</v>
      </c>
      <c r="AM117" s="129">
        <v>9069</v>
      </c>
      <c r="AN117" s="131">
        <v>446</v>
      </c>
      <c r="AO117" s="131">
        <v>16</v>
      </c>
      <c r="AP117" s="129">
        <v>2421</v>
      </c>
      <c r="AQ117" s="129">
        <v>3403</v>
      </c>
      <c r="AR117" s="129">
        <v>2047</v>
      </c>
      <c r="AS117" s="131">
        <v>232</v>
      </c>
      <c r="AT117" s="131">
        <v>159</v>
      </c>
      <c r="AU117" s="361">
        <v>0.62860603885324595</v>
      </c>
    </row>
    <row r="118" spans="1:47" x14ac:dyDescent="0.3">
      <c r="A118" s="19" t="s">
        <v>229</v>
      </c>
      <c r="B118" s="16" t="s">
        <v>283</v>
      </c>
      <c r="C118" s="124">
        <v>57841</v>
      </c>
      <c r="D118" s="131">
        <v>2142</v>
      </c>
      <c r="E118" s="131">
        <v>5206</v>
      </c>
      <c r="F118" s="131">
        <v>422</v>
      </c>
      <c r="G118" s="129">
        <v>19233</v>
      </c>
      <c r="H118" s="129">
        <v>11805</v>
      </c>
      <c r="I118" s="131">
        <v>1270</v>
      </c>
      <c r="J118" s="131">
        <v>43</v>
      </c>
      <c r="K118" s="129">
        <v>7075</v>
      </c>
      <c r="L118" s="129">
        <v>5161</v>
      </c>
      <c r="M118" s="129">
        <v>4330</v>
      </c>
      <c r="N118" s="131">
        <v>608</v>
      </c>
      <c r="O118" s="131">
        <v>546</v>
      </c>
      <c r="P118" s="126">
        <v>0.29332134644975016</v>
      </c>
      <c r="Q118" s="126">
        <v>0.20409398177763177</v>
      </c>
      <c r="R118" s="360">
        <v>4.8997035154595512</v>
      </c>
      <c r="S118" s="126">
        <v>6.6978355752464108E-2</v>
      </c>
      <c r="T118" s="129">
        <v>27042</v>
      </c>
      <c r="U118" s="131">
        <v>1128</v>
      </c>
      <c r="V118" s="131">
        <v>3339</v>
      </c>
      <c r="W118" s="131">
        <v>300</v>
      </c>
      <c r="X118" s="129">
        <v>11818</v>
      </c>
      <c r="Y118" s="129">
        <v>3828</v>
      </c>
      <c r="Z118" s="131">
        <v>481</v>
      </c>
      <c r="AA118" s="131">
        <v>27</v>
      </c>
      <c r="AB118" s="129">
        <v>3358</v>
      </c>
      <c r="AC118" s="129">
        <v>153</v>
      </c>
      <c r="AD118" s="129">
        <v>1967</v>
      </c>
      <c r="AE118" s="131">
        <v>305</v>
      </c>
      <c r="AF118" s="131">
        <v>338</v>
      </c>
      <c r="AG118" s="126">
        <v>0.77264995192663266</v>
      </c>
      <c r="AH118" s="129">
        <v>30799</v>
      </c>
      <c r="AI118" s="131">
        <v>1014</v>
      </c>
      <c r="AJ118" s="131">
        <v>1867</v>
      </c>
      <c r="AK118" s="131">
        <v>122</v>
      </c>
      <c r="AL118" s="129">
        <v>7415</v>
      </c>
      <c r="AM118" s="129">
        <v>7977</v>
      </c>
      <c r="AN118" s="131">
        <v>789</v>
      </c>
      <c r="AO118" s="131">
        <v>16</v>
      </c>
      <c r="AP118" s="129">
        <v>3717</v>
      </c>
      <c r="AQ118" s="129">
        <v>5008</v>
      </c>
      <c r="AR118" s="129">
        <v>2363</v>
      </c>
      <c r="AS118" s="131">
        <v>303</v>
      </c>
      <c r="AT118" s="131">
        <v>208</v>
      </c>
      <c r="AU118" s="361">
        <v>0.62287736614825162</v>
      </c>
    </row>
    <row r="119" spans="1:47" x14ac:dyDescent="0.3">
      <c r="A119" s="19" t="s">
        <v>285</v>
      </c>
      <c r="B119" s="16" t="s">
        <v>288</v>
      </c>
      <c r="C119" s="124">
        <v>231195</v>
      </c>
      <c r="D119" s="129">
        <v>12932</v>
      </c>
      <c r="E119" s="129">
        <v>62199</v>
      </c>
      <c r="F119" s="129">
        <v>5562</v>
      </c>
      <c r="G119" s="129">
        <v>39767</v>
      </c>
      <c r="H119" s="129">
        <v>8284</v>
      </c>
      <c r="I119" s="129">
        <v>3715</v>
      </c>
      <c r="J119" s="131">
        <v>893</v>
      </c>
      <c r="K119" s="129">
        <v>32290</v>
      </c>
      <c r="L119" s="129">
        <v>37068</v>
      </c>
      <c r="M119" s="129">
        <v>14140</v>
      </c>
      <c r="N119" s="131">
        <v>1248</v>
      </c>
      <c r="O119" s="129">
        <v>13097</v>
      </c>
      <c r="P119" s="126">
        <v>0.19616341183849131</v>
      </c>
      <c r="Q119" s="126">
        <v>3.5831224723718073E-2</v>
      </c>
      <c r="R119" s="360">
        <v>27.908619024625786</v>
      </c>
      <c r="S119" s="126">
        <v>0.38150745401092934</v>
      </c>
      <c r="T119" s="129">
        <v>112379</v>
      </c>
      <c r="U119" s="129">
        <v>7589</v>
      </c>
      <c r="V119" s="129">
        <v>39556</v>
      </c>
      <c r="W119" s="129">
        <v>3933</v>
      </c>
      <c r="X119" s="129">
        <v>21913</v>
      </c>
      <c r="Y119" s="129">
        <v>3846</v>
      </c>
      <c r="Z119" s="129">
        <v>2229</v>
      </c>
      <c r="AA119" s="131">
        <v>509</v>
      </c>
      <c r="AB119" s="129">
        <v>15990</v>
      </c>
      <c r="AC119" s="129">
        <v>1192</v>
      </c>
      <c r="AD119" s="129">
        <v>6156</v>
      </c>
      <c r="AE119" s="131">
        <v>701</v>
      </c>
      <c r="AF119" s="129">
        <v>8765</v>
      </c>
      <c r="AG119" s="126">
        <v>0.70356561279242558</v>
      </c>
      <c r="AH119" s="129">
        <v>118816</v>
      </c>
      <c r="AI119" s="129">
        <v>5343</v>
      </c>
      <c r="AJ119" s="129">
        <v>22643</v>
      </c>
      <c r="AK119" s="129">
        <v>1629</v>
      </c>
      <c r="AL119" s="129">
        <v>17854</v>
      </c>
      <c r="AM119" s="129">
        <v>4438</v>
      </c>
      <c r="AN119" s="129">
        <v>1486</v>
      </c>
      <c r="AO119" s="131">
        <v>384</v>
      </c>
      <c r="AP119" s="129">
        <v>16300</v>
      </c>
      <c r="AQ119" s="129">
        <v>35876</v>
      </c>
      <c r="AR119" s="129">
        <v>7984</v>
      </c>
      <c r="AS119" s="131">
        <v>547</v>
      </c>
      <c r="AT119" s="129">
        <v>4332</v>
      </c>
      <c r="AU119" s="361">
        <v>0.44937550498249396</v>
      </c>
    </row>
    <row r="120" spans="1:47" x14ac:dyDescent="0.3">
      <c r="A120" s="19" t="s">
        <v>285</v>
      </c>
      <c r="B120" s="16" t="s">
        <v>290</v>
      </c>
      <c r="C120" s="124">
        <v>176731</v>
      </c>
      <c r="D120" s="129">
        <v>9593</v>
      </c>
      <c r="E120" s="129">
        <v>46694</v>
      </c>
      <c r="F120" s="129">
        <v>5101</v>
      </c>
      <c r="G120" s="129">
        <v>30514</v>
      </c>
      <c r="H120" s="129">
        <v>5821</v>
      </c>
      <c r="I120" s="129">
        <v>3076</v>
      </c>
      <c r="J120" s="131">
        <v>628</v>
      </c>
      <c r="K120" s="129">
        <v>26245</v>
      </c>
      <c r="L120" s="129">
        <v>28437</v>
      </c>
      <c r="M120" s="129">
        <v>10873</v>
      </c>
      <c r="N120" s="131">
        <v>829</v>
      </c>
      <c r="O120" s="129">
        <v>8920</v>
      </c>
      <c r="P120" s="126">
        <v>0.1938426195743814</v>
      </c>
      <c r="Q120" s="126">
        <v>3.293706254137644E-2</v>
      </c>
      <c r="R120" s="360">
        <v>30.36093454732864</v>
      </c>
      <c r="S120" s="126">
        <v>0.4150303112570124</v>
      </c>
      <c r="T120" s="129">
        <v>82819</v>
      </c>
      <c r="U120" s="129">
        <v>4271</v>
      </c>
      <c r="V120" s="129">
        <v>26204</v>
      </c>
      <c r="W120" s="129">
        <v>3369</v>
      </c>
      <c r="X120" s="129">
        <v>18409</v>
      </c>
      <c r="Y120" s="129">
        <v>3171</v>
      </c>
      <c r="Z120" s="129">
        <v>1881</v>
      </c>
      <c r="AA120" s="131">
        <v>425</v>
      </c>
      <c r="AB120" s="129">
        <v>12878</v>
      </c>
      <c r="AC120" s="129">
        <v>1161</v>
      </c>
      <c r="AD120" s="129">
        <v>4581</v>
      </c>
      <c r="AE120" s="131">
        <v>457</v>
      </c>
      <c r="AF120" s="129">
        <v>6012</v>
      </c>
      <c r="AG120" s="126">
        <v>0.69193059563626702</v>
      </c>
      <c r="AH120" s="129">
        <v>93912</v>
      </c>
      <c r="AI120" s="129">
        <v>5322</v>
      </c>
      <c r="AJ120" s="129">
        <v>20490</v>
      </c>
      <c r="AK120" s="129">
        <v>1732</v>
      </c>
      <c r="AL120" s="129">
        <v>12105</v>
      </c>
      <c r="AM120" s="129">
        <v>2650</v>
      </c>
      <c r="AN120" s="129">
        <v>1195</v>
      </c>
      <c r="AO120" s="131">
        <v>203</v>
      </c>
      <c r="AP120" s="129">
        <v>13367</v>
      </c>
      <c r="AQ120" s="129">
        <v>27276</v>
      </c>
      <c r="AR120" s="129">
        <v>6292</v>
      </c>
      <c r="AS120" s="131">
        <v>372</v>
      </c>
      <c r="AT120" s="129">
        <v>2908</v>
      </c>
      <c r="AU120" s="361">
        <v>0.46313570150779454</v>
      </c>
    </row>
    <row r="121" spans="1:47" x14ac:dyDescent="0.3">
      <c r="A121" s="19" t="s">
        <v>285</v>
      </c>
      <c r="B121" s="16" t="s">
        <v>292</v>
      </c>
      <c r="C121" s="124">
        <v>210686</v>
      </c>
      <c r="D121" s="129">
        <v>7838</v>
      </c>
      <c r="E121" s="129">
        <v>51366</v>
      </c>
      <c r="F121" s="129">
        <v>5278</v>
      </c>
      <c r="G121" s="129">
        <v>40679</v>
      </c>
      <c r="H121" s="129">
        <v>6249</v>
      </c>
      <c r="I121" s="129">
        <v>4475</v>
      </c>
      <c r="J121" s="131">
        <v>1167</v>
      </c>
      <c r="K121" s="129">
        <v>30508</v>
      </c>
      <c r="L121" s="129">
        <v>38684</v>
      </c>
      <c r="M121" s="129">
        <v>11806</v>
      </c>
      <c r="N121" s="131">
        <v>1194</v>
      </c>
      <c r="O121" s="129">
        <v>11442</v>
      </c>
      <c r="P121" s="126">
        <v>0.21326998471659248</v>
      </c>
      <c r="Q121" s="126">
        <v>2.9660252698328317E-2</v>
      </c>
      <c r="R121" s="360">
        <v>33.715154424707954</v>
      </c>
      <c r="S121" s="126">
        <v>0.46088209218829734</v>
      </c>
      <c r="T121" s="129">
        <v>101280</v>
      </c>
      <c r="U121" s="129">
        <v>3313</v>
      </c>
      <c r="V121" s="129">
        <v>31220</v>
      </c>
      <c r="W121" s="129">
        <v>3706</v>
      </c>
      <c r="X121" s="129">
        <v>25603</v>
      </c>
      <c r="Y121" s="129">
        <v>3484</v>
      </c>
      <c r="Z121" s="129">
        <v>2663</v>
      </c>
      <c r="AA121" s="131">
        <v>721</v>
      </c>
      <c r="AB121" s="129">
        <v>14631</v>
      </c>
      <c r="AC121" s="129">
        <v>1403</v>
      </c>
      <c r="AD121" s="129">
        <v>5068</v>
      </c>
      <c r="AE121" s="131">
        <v>662</v>
      </c>
      <c r="AF121" s="129">
        <v>8806</v>
      </c>
      <c r="AG121" s="126">
        <v>0.6910446287519747</v>
      </c>
      <c r="AH121" s="129">
        <v>109406</v>
      </c>
      <c r="AI121" s="129">
        <v>4525</v>
      </c>
      <c r="AJ121" s="129">
        <v>20146</v>
      </c>
      <c r="AK121" s="129">
        <v>1572</v>
      </c>
      <c r="AL121" s="129">
        <v>15076</v>
      </c>
      <c r="AM121" s="129">
        <v>2765</v>
      </c>
      <c r="AN121" s="129">
        <v>1812</v>
      </c>
      <c r="AO121" s="131">
        <v>446</v>
      </c>
      <c r="AP121" s="129">
        <v>15877</v>
      </c>
      <c r="AQ121" s="129">
        <v>37281</v>
      </c>
      <c r="AR121" s="129">
        <v>6738</v>
      </c>
      <c r="AS121" s="131">
        <v>532</v>
      </c>
      <c r="AT121" s="129">
        <v>2636</v>
      </c>
      <c r="AU121" s="361">
        <v>0.41950167266877503</v>
      </c>
    </row>
    <row r="122" spans="1:47" x14ac:dyDescent="0.3">
      <c r="A122" s="19" t="s">
        <v>285</v>
      </c>
      <c r="B122" s="16" t="s">
        <v>294</v>
      </c>
      <c r="C122" s="124">
        <v>241625</v>
      </c>
      <c r="D122" s="129">
        <v>9067</v>
      </c>
      <c r="E122" s="129">
        <v>67472</v>
      </c>
      <c r="F122" s="129">
        <v>4836</v>
      </c>
      <c r="G122" s="129">
        <v>42642</v>
      </c>
      <c r="H122" s="129">
        <v>9104</v>
      </c>
      <c r="I122" s="129">
        <v>4684</v>
      </c>
      <c r="J122" s="131">
        <v>842</v>
      </c>
      <c r="K122" s="129">
        <v>35211</v>
      </c>
      <c r="L122" s="129">
        <v>44145</v>
      </c>
      <c r="M122" s="129">
        <v>15294</v>
      </c>
      <c r="N122" s="131">
        <v>1439</v>
      </c>
      <c r="O122" s="129">
        <v>6889</v>
      </c>
      <c r="P122" s="126">
        <v>0.22037868598034144</v>
      </c>
      <c r="Q122" s="126">
        <v>3.7678220382824625E-2</v>
      </c>
      <c r="R122" s="360">
        <v>26.540531634446399</v>
      </c>
      <c r="S122" s="126">
        <v>0.36280586449009877</v>
      </c>
      <c r="T122" s="129">
        <v>116189</v>
      </c>
      <c r="U122" s="129">
        <v>4346</v>
      </c>
      <c r="V122" s="129">
        <v>44551</v>
      </c>
      <c r="W122" s="129">
        <v>3547</v>
      </c>
      <c r="X122" s="129">
        <v>25097</v>
      </c>
      <c r="Y122" s="129">
        <v>4642</v>
      </c>
      <c r="Z122" s="129">
        <v>2743</v>
      </c>
      <c r="AA122" s="131">
        <v>594</v>
      </c>
      <c r="AB122" s="129">
        <v>17245</v>
      </c>
      <c r="AC122" s="129">
        <v>1389</v>
      </c>
      <c r="AD122" s="129">
        <v>6767</v>
      </c>
      <c r="AE122" s="131">
        <v>810</v>
      </c>
      <c r="AF122" s="129">
        <v>4458</v>
      </c>
      <c r="AG122" s="126">
        <v>0.73092977820619853</v>
      </c>
      <c r="AH122" s="129">
        <v>125436</v>
      </c>
      <c r="AI122" s="129">
        <v>4721</v>
      </c>
      <c r="AJ122" s="129">
        <v>22921</v>
      </c>
      <c r="AK122" s="129">
        <v>1289</v>
      </c>
      <c r="AL122" s="129">
        <v>17545</v>
      </c>
      <c r="AM122" s="129">
        <v>4462</v>
      </c>
      <c r="AN122" s="129">
        <v>1941</v>
      </c>
      <c r="AO122" s="131">
        <v>248</v>
      </c>
      <c r="AP122" s="129">
        <v>17966</v>
      </c>
      <c r="AQ122" s="129">
        <v>42756</v>
      </c>
      <c r="AR122" s="129">
        <v>8527</v>
      </c>
      <c r="AS122" s="131">
        <v>629</v>
      </c>
      <c r="AT122" s="129">
        <v>2431</v>
      </c>
      <c r="AU122" s="361">
        <v>0.42156159316304731</v>
      </c>
    </row>
    <row r="123" spans="1:47" x14ac:dyDescent="0.3">
      <c r="A123" s="19" t="s">
        <v>285</v>
      </c>
      <c r="B123" s="16" t="s">
        <v>296</v>
      </c>
      <c r="C123" s="124">
        <v>198249</v>
      </c>
      <c r="D123" s="129">
        <v>4548</v>
      </c>
      <c r="E123" s="129">
        <v>71727</v>
      </c>
      <c r="F123" s="131">
        <v>5166</v>
      </c>
      <c r="G123" s="129">
        <v>25806</v>
      </c>
      <c r="H123" s="129">
        <v>4300</v>
      </c>
      <c r="I123" s="129">
        <v>3033</v>
      </c>
      <c r="J123" s="131">
        <v>686</v>
      </c>
      <c r="K123" s="129">
        <v>26170</v>
      </c>
      <c r="L123" s="129">
        <v>37022</v>
      </c>
      <c r="M123" s="129">
        <v>10382</v>
      </c>
      <c r="N123" s="131">
        <v>1037</v>
      </c>
      <c r="O123" s="129">
        <v>8372</v>
      </c>
      <c r="P123" s="126">
        <v>0.20843484708624002</v>
      </c>
      <c r="Q123" s="126">
        <v>2.1689895030996373E-2</v>
      </c>
      <c r="R123" s="360">
        <v>46.104418604651165</v>
      </c>
      <c r="S123" s="126">
        <v>0.63024183837238201</v>
      </c>
      <c r="T123" s="129">
        <v>100685</v>
      </c>
      <c r="U123" s="129">
        <v>2436</v>
      </c>
      <c r="V123" s="129">
        <v>50378</v>
      </c>
      <c r="W123" s="131">
        <v>4239</v>
      </c>
      <c r="X123" s="129">
        <v>14236</v>
      </c>
      <c r="Y123" s="129">
        <v>2251</v>
      </c>
      <c r="Z123" s="129">
        <v>1832</v>
      </c>
      <c r="AA123" s="131">
        <v>364</v>
      </c>
      <c r="AB123" s="129">
        <v>12897</v>
      </c>
      <c r="AC123" s="129">
        <v>952</v>
      </c>
      <c r="AD123" s="129">
        <v>4631</v>
      </c>
      <c r="AE123" s="131">
        <v>606</v>
      </c>
      <c r="AF123" s="129">
        <v>5863</v>
      </c>
      <c r="AG123" s="126">
        <v>0.74859214381486816</v>
      </c>
      <c r="AH123" s="129">
        <v>97564</v>
      </c>
      <c r="AI123" s="129">
        <v>2112</v>
      </c>
      <c r="AJ123" s="129">
        <v>21349</v>
      </c>
      <c r="AK123" s="131">
        <v>927</v>
      </c>
      <c r="AL123" s="129">
        <v>11570</v>
      </c>
      <c r="AM123" s="129">
        <v>2049</v>
      </c>
      <c r="AN123" s="129">
        <v>1201</v>
      </c>
      <c r="AO123" s="131">
        <v>322</v>
      </c>
      <c r="AP123" s="129">
        <v>13273</v>
      </c>
      <c r="AQ123" s="129">
        <v>36070</v>
      </c>
      <c r="AR123" s="129">
        <v>5751</v>
      </c>
      <c r="AS123" s="131">
        <v>431</v>
      </c>
      <c r="AT123" s="129">
        <v>2509</v>
      </c>
      <c r="AU123" s="361">
        <v>0.40186954204419661</v>
      </c>
    </row>
    <row r="124" spans="1:47" x14ac:dyDescent="0.3">
      <c r="A124" s="19" t="s">
        <v>285</v>
      </c>
      <c r="B124" s="16" t="s">
        <v>298</v>
      </c>
      <c r="C124" s="124">
        <v>199037</v>
      </c>
      <c r="D124" s="129">
        <v>6878</v>
      </c>
      <c r="E124" s="129">
        <v>61984</v>
      </c>
      <c r="F124" s="129">
        <v>4388</v>
      </c>
      <c r="G124" s="129">
        <v>35073</v>
      </c>
      <c r="H124" s="129">
        <v>7662</v>
      </c>
      <c r="I124" s="131">
        <v>2354</v>
      </c>
      <c r="J124" s="131">
        <v>604</v>
      </c>
      <c r="K124" s="129">
        <v>23913</v>
      </c>
      <c r="L124" s="129">
        <v>31090</v>
      </c>
      <c r="M124" s="129">
        <v>12659</v>
      </c>
      <c r="N124" s="131">
        <v>1428</v>
      </c>
      <c r="O124" s="129">
        <v>11004</v>
      </c>
      <c r="P124" s="126">
        <v>0.19469746830991222</v>
      </c>
      <c r="Q124" s="126">
        <v>3.8495355134974901E-2</v>
      </c>
      <c r="R124" s="360">
        <v>25.977160010441139</v>
      </c>
      <c r="S124" s="126">
        <v>0.3551046423785138</v>
      </c>
      <c r="T124" s="129">
        <v>94943</v>
      </c>
      <c r="U124" s="129">
        <v>4216</v>
      </c>
      <c r="V124" s="129">
        <v>38530</v>
      </c>
      <c r="W124" s="129">
        <v>2831</v>
      </c>
      <c r="X124" s="129">
        <v>17587</v>
      </c>
      <c r="Y124" s="129">
        <v>2976</v>
      </c>
      <c r="Z124" s="131">
        <v>1470</v>
      </c>
      <c r="AA124" s="131">
        <v>406</v>
      </c>
      <c r="AB124" s="129">
        <v>11770</v>
      </c>
      <c r="AC124" s="129">
        <v>1037</v>
      </c>
      <c r="AD124" s="129">
        <v>5631</v>
      </c>
      <c r="AE124" s="131">
        <v>761</v>
      </c>
      <c r="AF124" s="129">
        <v>7728</v>
      </c>
      <c r="AG124" s="126">
        <v>0.71211147741276348</v>
      </c>
      <c r="AH124" s="129">
        <v>104094</v>
      </c>
      <c r="AI124" s="129">
        <v>2662</v>
      </c>
      <c r="AJ124" s="129">
        <v>23454</v>
      </c>
      <c r="AK124" s="129">
        <v>1557</v>
      </c>
      <c r="AL124" s="129">
        <v>17486</v>
      </c>
      <c r="AM124" s="129">
        <v>4686</v>
      </c>
      <c r="AN124" s="131">
        <v>884</v>
      </c>
      <c r="AO124" s="131">
        <v>198</v>
      </c>
      <c r="AP124" s="129">
        <v>12143</v>
      </c>
      <c r="AQ124" s="129">
        <v>30053</v>
      </c>
      <c r="AR124" s="129">
        <v>7028</v>
      </c>
      <c r="AS124" s="131">
        <v>667</v>
      </c>
      <c r="AT124" s="129">
        <v>3276</v>
      </c>
      <c r="AU124" s="361">
        <v>0.48733836724499008</v>
      </c>
    </row>
    <row r="125" spans="1:47" x14ac:dyDescent="0.3">
      <c r="A125" s="19" t="s">
        <v>285</v>
      </c>
      <c r="B125" s="16" t="s">
        <v>300</v>
      </c>
      <c r="C125" s="124">
        <v>215214</v>
      </c>
      <c r="D125" s="129">
        <v>7964</v>
      </c>
      <c r="E125" s="129">
        <v>71296</v>
      </c>
      <c r="F125" s="129">
        <v>5637</v>
      </c>
      <c r="G125" s="129">
        <v>35155</v>
      </c>
      <c r="H125" s="129">
        <v>7731</v>
      </c>
      <c r="I125" s="131">
        <v>2346</v>
      </c>
      <c r="J125" s="131">
        <v>671</v>
      </c>
      <c r="K125" s="129">
        <v>25333</v>
      </c>
      <c r="L125" s="129">
        <v>34871</v>
      </c>
      <c r="M125" s="129">
        <v>11473</v>
      </c>
      <c r="N125" s="131">
        <v>1196</v>
      </c>
      <c r="O125" s="129">
        <v>11541</v>
      </c>
      <c r="P125" s="126">
        <v>0.19795180610926799</v>
      </c>
      <c r="Q125" s="126">
        <v>3.5922384231509105E-2</v>
      </c>
      <c r="R125" s="360">
        <v>27.837795886689946</v>
      </c>
      <c r="S125" s="126">
        <v>0.38053931026239324</v>
      </c>
      <c r="T125" s="129">
        <v>104335</v>
      </c>
      <c r="U125" s="129">
        <v>4685</v>
      </c>
      <c r="V125" s="129">
        <v>45636</v>
      </c>
      <c r="W125" s="129">
        <v>3259</v>
      </c>
      <c r="X125" s="129">
        <v>18451</v>
      </c>
      <c r="Y125" s="129">
        <v>3781</v>
      </c>
      <c r="Z125" s="131">
        <v>1428</v>
      </c>
      <c r="AA125" s="131">
        <v>428</v>
      </c>
      <c r="AB125" s="129">
        <v>12486</v>
      </c>
      <c r="AC125" s="129">
        <v>1149</v>
      </c>
      <c r="AD125" s="129">
        <v>4965</v>
      </c>
      <c r="AE125" s="131">
        <v>632</v>
      </c>
      <c r="AF125" s="129">
        <v>7435</v>
      </c>
      <c r="AG125" s="126">
        <v>0.74030766281688787</v>
      </c>
      <c r="AH125" s="129">
        <v>110879</v>
      </c>
      <c r="AI125" s="129">
        <v>3279</v>
      </c>
      <c r="AJ125" s="129">
        <v>25660</v>
      </c>
      <c r="AK125" s="129">
        <v>2378</v>
      </c>
      <c r="AL125" s="129">
        <v>16704</v>
      </c>
      <c r="AM125" s="129">
        <v>3950</v>
      </c>
      <c r="AN125" s="131">
        <v>918</v>
      </c>
      <c r="AO125" s="131">
        <v>243</v>
      </c>
      <c r="AP125" s="129">
        <v>12847</v>
      </c>
      <c r="AQ125" s="129">
        <v>33722</v>
      </c>
      <c r="AR125" s="129">
        <v>6508</v>
      </c>
      <c r="AS125" s="131">
        <v>564</v>
      </c>
      <c r="AT125" s="129">
        <v>4106</v>
      </c>
      <c r="AU125" s="361">
        <v>0.47699744766817881</v>
      </c>
    </row>
    <row r="126" spans="1:47" x14ac:dyDescent="0.3">
      <c r="A126" s="19" t="s">
        <v>285</v>
      </c>
      <c r="B126" s="16" t="s">
        <v>304</v>
      </c>
      <c r="C126" s="124">
        <v>215958</v>
      </c>
      <c r="D126" s="129">
        <v>18456</v>
      </c>
      <c r="E126" s="129">
        <v>42548</v>
      </c>
      <c r="F126" s="129">
        <v>3754</v>
      </c>
      <c r="G126" s="129">
        <v>43850</v>
      </c>
      <c r="H126" s="129">
        <v>17973</v>
      </c>
      <c r="I126" s="129">
        <v>2900</v>
      </c>
      <c r="J126" s="131">
        <v>861</v>
      </c>
      <c r="K126" s="129">
        <v>32396</v>
      </c>
      <c r="L126" s="129">
        <v>32768</v>
      </c>
      <c r="M126" s="129">
        <v>11607</v>
      </c>
      <c r="N126" s="131">
        <v>1056</v>
      </c>
      <c r="O126" s="129">
        <v>7789</v>
      </c>
      <c r="P126" s="126">
        <v>0.23495772326100445</v>
      </c>
      <c r="Q126" s="126">
        <v>8.3224515878087407E-2</v>
      </c>
      <c r="R126" s="360">
        <v>12.015690201969621</v>
      </c>
      <c r="S126" s="126">
        <v>0.16425303498867641</v>
      </c>
      <c r="T126" s="129">
        <v>108017</v>
      </c>
      <c r="U126" s="129">
        <v>14768</v>
      </c>
      <c r="V126" s="129">
        <v>26098</v>
      </c>
      <c r="W126" s="129">
        <v>2500</v>
      </c>
      <c r="X126" s="129">
        <v>26844</v>
      </c>
      <c r="Y126" s="129">
        <v>7430</v>
      </c>
      <c r="Z126" s="129">
        <v>1725</v>
      </c>
      <c r="AA126" s="131">
        <v>501</v>
      </c>
      <c r="AB126" s="129">
        <v>16216</v>
      </c>
      <c r="AC126" s="129">
        <v>928</v>
      </c>
      <c r="AD126" s="129">
        <v>5434</v>
      </c>
      <c r="AE126" s="131">
        <v>573</v>
      </c>
      <c r="AF126" s="129">
        <v>5000</v>
      </c>
      <c r="AG126" s="126">
        <v>0.73474545673366232</v>
      </c>
      <c r="AH126" s="129">
        <v>107941</v>
      </c>
      <c r="AI126" s="129">
        <v>3688</v>
      </c>
      <c r="AJ126" s="129">
        <v>16450</v>
      </c>
      <c r="AK126" s="129">
        <v>1254</v>
      </c>
      <c r="AL126" s="129">
        <v>17006</v>
      </c>
      <c r="AM126" s="129">
        <v>10543</v>
      </c>
      <c r="AN126" s="129">
        <v>1175</v>
      </c>
      <c r="AO126" s="131">
        <v>360</v>
      </c>
      <c r="AP126" s="129">
        <v>16180</v>
      </c>
      <c r="AQ126" s="129">
        <v>31840</v>
      </c>
      <c r="AR126" s="129">
        <v>6173</v>
      </c>
      <c r="AS126" s="131">
        <v>483</v>
      </c>
      <c r="AT126" s="129">
        <v>2789</v>
      </c>
      <c r="AU126" s="361">
        <v>0.46429067731445883</v>
      </c>
    </row>
    <row r="127" spans="1:47" x14ac:dyDescent="0.3">
      <c r="A127" s="19" t="s">
        <v>285</v>
      </c>
      <c r="B127" s="16" t="s">
        <v>305</v>
      </c>
      <c r="C127" s="124">
        <v>210153</v>
      </c>
      <c r="D127" s="129">
        <v>3499</v>
      </c>
      <c r="E127" s="129">
        <v>52931</v>
      </c>
      <c r="F127" s="129">
        <v>4145</v>
      </c>
      <c r="G127" s="129">
        <v>45665</v>
      </c>
      <c r="H127" s="129">
        <v>19060</v>
      </c>
      <c r="I127" s="129">
        <v>3649</v>
      </c>
      <c r="J127" s="131">
        <v>589</v>
      </c>
      <c r="K127" s="129">
        <v>24019</v>
      </c>
      <c r="L127" s="129">
        <v>38710</v>
      </c>
      <c r="M127" s="129">
        <v>11693</v>
      </c>
      <c r="N127" s="131">
        <v>1394</v>
      </c>
      <c r="O127" s="129">
        <v>4799</v>
      </c>
      <c r="P127" s="126">
        <v>0.27489495748335735</v>
      </c>
      <c r="Q127" s="126">
        <v>9.069582637411791E-2</v>
      </c>
      <c r="R127" s="360">
        <v>11.025865687303252</v>
      </c>
      <c r="S127" s="126">
        <v>0.15072225332675457</v>
      </c>
      <c r="T127" s="129">
        <v>98880</v>
      </c>
      <c r="U127" s="129">
        <v>1807</v>
      </c>
      <c r="V127" s="129">
        <v>32607</v>
      </c>
      <c r="W127" s="129">
        <v>3082</v>
      </c>
      <c r="X127" s="129">
        <v>29213</v>
      </c>
      <c r="Y127" s="129">
        <v>7659</v>
      </c>
      <c r="Z127" s="129">
        <v>2092</v>
      </c>
      <c r="AA127" s="131">
        <v>371</v>
      </c>
      <c r="AB127" s="129">
        <v>11933</v>
      </c>
      <c r="AC127" s="129">
        <v>1453</v>
      </c>
      <c r="AD127" s="129">
        <v>4520</v>
      </c>
      <c r="AE127" s="131">
        <v>718</v>
      </c>
      <c r="AF127" s="129">
        <v>3425</v>
      </c>
      <c r="AG127" s="126">
        <v>0.77326051779935279</v>
      </c>
      <c r="AH127" s="129">
        <v>111273</v>
      </c>
      <c r="AI127" s="129">
        <v>1692</v>
      </c>
      <c r="AJ127" s="129">
        <v>20324</v>
      </c>
      <c r="AK127" s="129">
        <v>1063</v>
      </c>
      <c r="AL127" s="129">
        <v>16452</v>
      </c>
      <c r="AM127" s="129">
        <v>11401</v>
      </c>
      <c r="AN127" s="129">
        <v>1557</v>
      </c>
      <c r="AO127" s="131">
        <v>218</v>
      </c>
      <c r="AP127" s="129">
        <v>12086</v>
      </c>
      <c r="AQ127" s="129">
        <v>37257</v>
      </c>
      <c r="AR127" s="129">
        <v>7173</v>
      </c>
      <c r="AS127" s="131">
        <v>676</v>
      </c>
      <c r="AT127" s="129">
        <v>1374</v>
      </c>
      <c r="AU127" s="361">
        <v>0.47171371311998417</v>
      </c>
    </row>
    <row r="128" spans="1:47" x14ac:dyDescent="0.3">
      <c r="A128" s="19" t="s">
        <v>285</v>
      </c>
      <c r="B128" s="16" t="s">
        <v>307</v>
      </c>
      <c r="C128" s="124">
        <v>127908</v>
      </c>
      <c r="D128" s="131">
        <v>2000</v>
      </c>
      <c r="E128" s="129">
        <v>22665</v>
      </c>
      <c r="F128" s="131">
        <v>1668</v>
      </c>
      <c r="G128" s="129">
        <v>27356</v>
      </c>
      <c r="H128" s="129">
        <v>12572</v>
      </c>
      <c r="I128" s="129">
        <v>3600</v>
      </c>
      <c r="J128" s="131">
        <v>399</v>
      </c>
      <c r="K128" s="129">
        <v>15740</v>
      </c>
      <c r="L128" s="129">
        <v>28760</v>
      </c>
      <c r="M128" s="129">
        <v>7571</v>
      </c>
      <c r="N128" s="131">
        <v>687</v>
      </c>
      <c r="O128" s="129">
        <v>4890</v>
      </c>
      <c r="P128" s="126">
        <v>0.32313850580104447</v>
      </c>
      <c r="Q128" s="126">
        <v>9.8289395503017796E-2</v>
      </c>
      <c r="R128" s="360">
        <v>10.174037543748012</v>
      </c>
      <c r="S128" s="126">
        <v>0.13907786540430436</v>
      </c>
      <c r="T128" s="129">
        <v>61771</v>
      </c>
      <c r="U128" s="131">
        <v>1035</v>
      </c>
      <c r="V128" s="129">
        <v>16238</v>
      </c>
      <c r="W128" s="131">
        <v>1201</v>
      </c>
      <c r="X128" s="129">
        <v>19846</v>
      </c>
      <c r="Y128" s="129">
        <v>5696</v>
      </c>
      <c r="Z128" s="129">
        <v>2287</v>
      </c>
      <c r="AA128" s="131">
        <v>241</v>
      </c>
      <c r="AB128" s="129">
        <v>7685</v>
      </c>
      <c r="AC128" s="129">
        <v>1044</v>
      </c>
      <c r="AD128" s="129">
        <v>3091</v>
      </c>
      <c r="AE128" s="131">
        <v>383</v>
      </c>
      <c r="AF128" s="129">
        <v>3024</v>
      </c>
      <c r="AG128" s="126">
        <v>0.74959123213158274</v>
      </c>
      <c r="AH128" s="129">
        <v>66137</v>
      </c>
      <c r="AI128" s="131">
        <v>965</v>
      </c>
      <c r="AJ128" s="129">
        <v>6427</v>
      </c>
      <c r="AK128" s="131">
        <v>467</v>
      </c>
      <c r="AL128" s="129">
        <v>7510</v>
      </c>
      <c r="AM128" s="129">
        <v>6876</v>
      </c>
      <c r="AN128" s="129">
        <v>1313</v>
      </c>
      <c r="AO128" s="131">
        <v>158</v>
      </c>
      <c r="AP128" s="129">
        <v>8055</v>
      </c>
      <c r="AQ128" s="129">
        <v>27716</v>
      </c>
      <c r="AR128" s="129">
        <v>4480</v>
      </c>
      <c r="AS128" s="131">
        <v>304</v>
      </c>
      <c r="AT128" s="129">
        <v>1866</v>
      </c>
      <c r="AU128" s="361">
        <v>0.35620000907207766</v>
      </c>
    </row>
    <row r="129" spans="1:47" x14ac:dyDescent="0.3">
      <c r="A129" s="19" t="s">
        <v>285</v>
      </c>
      <c r="B129" s="16" t="s">
        <v>309</v>
      </c>
      <c r="C129" s="124">
        <v>136984</v>
      </c>
      <c r="D129" s="129">
        <v>2034</v>
      </c>
      <c r="E129" s="129">
        <v>25622</v>
      </c>
      <c r="F129" s="131">
        <v>1282</v>
      </c>
      <c r="G129" s="129">
        <v>34408</v>
      </c>
      <c r="H129" s="129">
        <v>6628</v>
      </c>
      <c r="I129" s="129">
        <v>4034</v>
      </c>
      <c r="J129" s="131">
        <v>535</v>
      </c>
      <c r="K129" s="129">
        <v>24705</v>
      </c>
      <c r="L129" s="129">
        <v>24062</v>
      </c>
      <c r="M129" s="129">
        <v>8900</v>
      </c>
      <c r="N129" s="131">
        <v>975</v>
      </c>
      <c r="O129" s="129">
        <v>3799</v>
      </c>
      <c r="P129" s="126">
        <v>0.22404076388483327</v>
      </c>
      <c r="Q129" s="126">
        <v>4.8385212871576246E-2</v>
      </c>
      <c r="R129" s="360">
        <v>20.667471333735666</v>
      </c>
      <c r="S129" s="126">
        <v>0.28252183894946709</v>
      </c>
      <c r="T129" s="129">
        <v>69587</v>
      </c>
      <c r="U129" s="129">
        <v>878</v>
      </c>
      <c r="V129" s="129">
        <v>21043</v>
      </c>
      <c r="W129" s="131">
        <v>889</v>
      </c>
      <c r="X129" s="129">
        <v>20928</v>
      </c>
      <c r="Y129" s="129">
        <v>3260</v>
      </c>
      <c r="Z129" s="129">
        <v>2617</v>
      </c>
      <c r="AA129" s="131">
        <v>338</v>
      </c>
      <c r="AB129" s="129">
        <v>11934</v>
      </c>
      <c r="AC129" s="129">
        <v>802</v>
      </c>
      <c r="AD129" s="129">
        <v>3639</v>
      </c>
      <c r="AE129" s="131">
        <v>576</v>
      </c>
      <c r="AF129" s="129">
        <v>2683</v>
      </c>
      <c r="AG129" s="126">
        <v>0.71299236926437404</v>
      </c>
      <c r="AH129" s="129">
        <v>67397</v>
      </c>
      <c r="AI129" s="129">
        <v>1156</v>
      </c>
      <c r="AJ129" s="129">
        <v>4579</v>
      </c>
      <c r="AK129" s="131">
        <v>393</v>
      </c>
      <c r="AL129" s="129">
        <v>13480</v>
      </c>
      <c r="AM129" s="129">
        <v>3368</v>
      </c>
      <c r="AN129" s="129">
        <v>1417</v>
      </c>
      <c r="AO129" s="131">
        <v>197</v>
      </c>
      <c r="AP129" s="129">
        <v>12771</v>
      </c>
      <c r="AQ129" s="129">
        <v>23260</v>
      </c>
      <c r="AR129" s="129">
        <v>5261</v>
      </c>
      <c r="AS129" s="131">
        <v>399</v>
      </c>
      <c r="AT129" s="129">
        <v>1116</v>
      </c>
      <c r="AU129" s="361">
        <v>0.36193005623395702</v>
      </c>
    </row>
    <row r="130" spans="1:47" x14ac:dyDescent="0.3">
      <c r="A130" s="19" t="s">
        <v>285</v>
      </c>
      <c r="B130" s="16" t="s">
        <v>311</v>
      </c>
      <c r="C130" s="124">
        <v>128310</v>
      </c>
      <c r="D130" s="131">
        <v>3187</v>
      </c>
      <c r="E130" s="129">
        <v>29091</v>
      </c>
      <c r="F130" s="131">
        <v>2544</v>
      </c>
      <c r="G130" s="129">
        <v>26889</v>
      </c>
      <c r="H130" s="129">
        <v>12215</v>
      </c>
      <c r="I130" s="131">
        <v>2263</v>
      </c>
      <c r="J130" s="131">
        <v>473</v>
      </c>
      <c r="K130" s="129">
        <v>17293</v>
      </c>
      <c r="L130" s="129">
        <v>25492</v>
      </c>
      <c r="M130" s="129">
        <v>4774</v>
      </c>
      <c r="N130" s="131">
        <v>585</v>
      </c>
      <c r="O130" s="129">
        <v>3504</v>
      </c>
      <c r="P130" s="126">
        <v>0.29387421089548749</v>
      </c>
      <c r="Q130" s="126">
        <v>9.5199127114020732E-2</v>
      </c>
      <c r="R130" s="360">
        <v>10.504297994269342</v>
      </c>
      <c r="S130" s="126">
        <v>0.1435924859065843</v>
      </c>
      <c r="T130" s="129">
        <v>65422</v>
      </c>
      <c r="U130" s="131">
        <v>2546</v>
      </c>
      <c r="V130" s="129">
        <v>20398</v>
      </c>
      <c r="W130" s="131">
        <v>1970</v>
      </c>
      <c r="X130" s="129">
        <v>18819</v>
      </c>
      <c r="Y130" s="129">
        <v>5908</v>
      </c>
      <c r="Z130" s="131">
        <v>1475</v>
      </c>
      <c r="AA130" s="131">
        <v>317</v>
      </c>
      <c r="AB130" s="129">
        <v>8625</v>
      </c>
      <c r="AC130" s="129">
        <v>874</v>
      </c>
      <c r="AD130" s="129">
        <v>1810</v>
      </c>
      <c r="AE130" s="131">
        <v>324</v>
      </c>
      <c r="AF130" s="129">
        <v>2356</v>
      </c>
      <c r="AG130" s="126">
        <v>0.78132738222616249</v>
      </c>
      <c r="AH130" s="129">
        <v>62888</v>
      </c>
      <c r="AI130" s="131">
        <v>641</v>
      </c>
      <c r="AJ130" s="129">
        <v>8693</v>
      </c>
      <c r="AK130" s="131">
        <v>574</v>
      </c>
      <c r="AL130" s="129">
        <v>8070</v>
      </c>
      <c r="AM130" s="129">
        <v>6307</v>
      </c>
      <c r="AN130" s="131">
        <v>788</v>
      </c>
      <c r="AO130" s="131">
        <v>156</v>
      </c>
      <c r="AP130" s="129">
        <v>8668</v>
      </c>
      <c r="AQ130" s="129">
        <v>24618</v>
      </c>
      <c r="AR130" s="129">
        <v>2964</v>
      </c>
      <c r="AS130" s="131">
        <v>261</v>
      </c>
      <c r="AT130" s="129">
        <v>1148</v>
      </c>
      <c r="AU130" s="361">
        <v>0.3986929143874825</v>
      </c>
    </row>
    <row r="131" spans="1:47" x14ac:dyDescent="0.3">
      <c r="A131" s="19" t="s">
        <v>285</v>
      </c>
      <c r="B131" s="16" t="s">
        <v>315</v>
      </c>
      <c r="C131" s="124">
        <v>213108</v>
      </c>
      <c r="D131" s="129">
        <v>8838</v>
      </c>
      <c r="E131" s="129">
        <v>52678</v>
      </c>
      <c r="F131" s="129">
        <v>5456</v>
      </c>
      <c r="G131" s="129">
        <v>37904</v>
      </c>
      <c r="H131" s="129">
        <v>10987</v>
      </c>
      <c r="I131" s="129">
        <v>5363</v>
      </c>
      <c r="J131" s="131">
        <v>681</v>
      </c>
      <c r="K131" s="129">
        <v>25636</v>
      </c>
      <c r="L131" s="129">
        <v>47679</v>
      </c>
      <c r="M131" s="129">
        <v>11597</v>
      </c>
      <c r="N131" s="131">
        <v>1091</v>
      </c>
      <c r="O131" s="129">
        <v>5198</v>
      </c>
      <c r="P131" s="126">
        <v>0.27528764757775398</v>
      </c>
      <c r="Q131" s="126">
        <v>5.1556018544587724E-2</v>
      </c>
      <c r="R131" s="360">
        <v>19.396377537089286</v>
      </c>
      <c r="S131" s="126">
        <v>0.26514614014689447</v>
      </c>
      <c r="T131" s="129">
        <v>101850</v>
      </c>
      <c r="U131" s="129">
        <v>4324</v>
      </c>
      <c r="V131" s="129">
        <v>35050</v>
      </c>
      <c r="W131" s="129">
        <v>3998</v>
      </c>
      <c r="X131" s="129">
        <v>26160</v>
      </c>
      <c r="Y131" s="129">
        <v>5377</v>
      </c>
      <c r="Z131" s="129">
        <v>3243</v>
      </c>
      <c r="AA131" s="131">
        <v>450</v>
      </c>
      <c r="AB131" s="129">
        <v>12832</v>
      </c>
      <c r="AC131" s="129">
        <v>1715</v>
      </c>
      <c r="AD131" s="129">
        <v>4742</v>
      </c>
      <c r="AE131" s="131">
        <v>582</v>
      </c>
      <c r="AF131" s="129">
        <v>3377</v>
      </c>
      <c r="AG131" s="126">
        <v>0.76732449680903292</v>
      </c>
      <c r="AH131" s="129">
        <v>111258</v>
      </c>
      <c r="AI131" s="129">
        <v>4514</v>
      </c>
      <c r="AJ131" s="129">
        <v>17628</v>
      </c>
      <c r="AK131" s="129">
        <v>1458</v>
      </c>
      <c r="AL131" s="129">
        <v>11744</v>
      </c>
      <c r="AM131" s="129">
        <v>5610</v>
      </c>
      <c r="AN131" s="129">
        <v>2120</v>
      </c>
      <c r="AO131" s="131">
        <v>231</v>
      </c>
      <c r="AP131" s="129">
        <v>12804</v>
      </c>
      <c r="AQ131" s="129">
        <v>45964</v>
      </c>
      <c r="AR131" s="129">
        <v>6855</v>
      </c>
      <c r="AS131" s="131">
        <v>509</v>
      </c>
      <c r="AT131" s="129">
        <v>1821</v>
      </c>
      <c r="AU131" s="361">
        <v>0.3871541821711697</v>
      </c>
    </row>
    <row r="132" spans="1:47" x14ac:dyDescent="0.3">
      <c r="A132" s="19" t="s">
        <v>285</v>
      </c>
      <c r="B132" s="16" t="s">
        <v>316</v>
      </c>
      <c r="C132" s="124">
        <v>124198</v>
      </c>
      <c r="D132" s="129">
        <v>4864</v>
      </c>
      <c r="E132" s="129">
        <v>35536</v>
      </c>
      <c r="F132" s="131">
        <v>2566</v>
      </c>
      <c r="G132" s="129">
        <v>23259</v>
      </c>
      <c r="H132" s="129">
        <v>4883</v>
      </c>
      <c r="I132" s="131">
        <v>1753</v>
      </c>
      <c r="J132" s="131">
        <v>251</v>
      </c>
      <c r="K132" s="129">
        <v>13387</v>
      </c>
      <c r="L132" s="129">
        <v>24356</v>
      </c>
      <c r="M132" s="129">
        <v>8207</v>
      </c>
      <c r="N132" s="131">
        <v>706</v>
      </c>
      <c r="O132" s="129">
        <v>4430</v>
      </c>
      <c r="P132" s="126">
        <v>0.23542247057118473</v>
      </c>
      <c r="Q132" s="126">
        <v>3.9316253079759736E-2</v>
      </c>
      <c r="R132" s="360">
        <v>25.434773704689743</v>
      </c>
      <c r="S132" s="126">
        <v>0.34769028703491817</v>
      </c>
      <c r="T132" s="129">
        <v>58596</v>
      </c>
      <c r="U132" s="129">
        <v>2801</v>
      </c>
      <c r="V132" s="129">
        <v>21575</v>
      </c>
      <c r="W132" s="131">
        <v>1856</v>
      </c>
      <c r="X132" s="129">
        <v>14849</v>
      </c>
      <c r="Y132" s="129">
        <v>1898</v>
      </c>
      <c r="Z132" s="131">
        <v>942</v>
      </c>
      <c r="AA132" s="131">
        <v>153</v>
      </c>
      <c r="AB132" s="129">
        <v>6549</v>
      </c>
      <c r="AC132" s="129">
        <v>703</v>
      </c>
      <c r="AD132" s="129">
        <v>3527</v>
      </c>
      <c r="AE132" s="131">
        <v>375</v>
      </c>
      <c r="AF132" s="129">
        <v>3368</v>
      </c>
      <c r="AG132" s="126">
        <v>0.74955628370537242</v>
      </c>
      <c r="AH132" s="129">
        <v>65602</v>
      </c>
      <c r="AI132" s="129">
        <v>2063</v>
      </c>
      <c r="AJ132" s="129">
        <v>13961</v>
      </c>
      <c r="AK132" s="131">
        <v>710</v>
      </c>
      <c r="AL132" s="129">
        <v>8410</v>
      </c>
      <c r="AM132" s="129">
        <v>2985</v>
      </c>
      <c r="AN132" s="131">
        <v>811</v>
      </c>
      <c r="AO132" s="131">
        <v>98</v>
      </c>
      <c r="AP132" s="129">
        <v>6838</v>
      </c>
      <c r="AQ132" s="129">
        <v>23653</v>
      </c>
      <c r="AR132" s="129">
        <v>4680</v>
      </c>
      <c r="AS132" s="131">
        <v>331</v>
      </c>
      <c r="AT132" s="129">
        <v>1062</v>
      </c>
      <c r="AU132" s="361">
        <v>0.44114508704002925</v>
      </c>
    </row>
    <row r="133" spans="1:47" x14ac:dyDescent="0.3">
      <c r="A133" s="19" t="s">
        <v>285</v>
      </c>
      <c r="B133" s="16" t="s">
        <v>318</v>
      </c>
      <c r="C133" s="124">
        <v>161661</v>
      </c>
      <c r="D133" s="129">
        <v>4627</v>
      </c>
      <c r="E133" s="129">
        <v>39745</v>
      </c>
      <c r="F133" s="129">
        <v>5460</v>
      </c>
      <c r="G133" s="129">
        <v>31113</v>
      </c>
      <c r="H133" s="129">
        <v>12803</v>
      </c>
      <c r="I133" s="129">
        <v>2403</v>
      </c>
      <c r="J133" s="131">
        <v>419</v>
      </c>
      <c r="K133" s="129">
        <v>19451</v>
      </c>
      <c r="L133" s="129">
        <v>32250</v>
      </c>
      <c r="M133" s="129">
        <v>9358</v>
      </c>
      <c r="N133" s="131">
        <v>1081</v>
      </c>
      <c r="O133" s="131">
        <v>2951</v>
      </c>
      <c r="P133" s="126">
        <v>0.27868811896499462</v>
      </c>
      <c r="Q133" s="126">
        <v>7.9196590395952018E-2</v>
      </c>
      <c r="R133" s="360">
        <v>12.626806217292822</v>
      </c>
      <c r="S133" s="126">
        <v>0.17260691716770998</v>
      </c>
      <c r="T133" s="129">
        <v>75556</v>
      </c>
      <c r="U133" s="129">
        <v>2539</v>
      </c>
      <c r="V133" s="129">
        <v>23227</v>
      </c>
      <c r="W133" s="129">
        <v>4194</v>
      </c>
      <c r="X133" s="129">
        <v>20815</v>
      </c>
      <c r="Y133" s="129">
        <v>5915</v>
      </c>
      <c r="Z133" s="129">
        <v>1384</v>
      </c>
      <c r="AA133" s="131">
        <v>269</v>
      </c>
      <c r="AB133" s="129">
        <v>9472</v>
      </c>
      <c r="AC133" s="129">
        <v>1108</v>
      </c>
      <c r="AD133" s="129">
        <v>3908</v>
      </c>
      <c r="AE133" s="131">
        <v>572</v>
      </c>
      <c r="AF133" s="131">
        <v>2153</v>
      </c>
      <c r="AG133" s="126">
        <v>0.76862194928265126</v>
      </c>
      <c r="AH133" s="129">
        <v>86105</v>
      </c>
      <c r="AI133" s="129">
        <v>2088</v>
      </c>
      <c r="AJ133" s="129">
        <v>16518</v>
      </c>
      <c r="AK133" s="129">
        <v>1266</v>
      </c>
      <c r="AL133" s="129">
        <v>10298</v>
      </c>
      <c r="AM133" s="129">
        <v>6888</v>
      </c>
      <c r="AN133" s="129">
        <v>1019</v>
      </c>
      <c r="AO133" s="131">
        <v>150</v>
      </c>
      <c r="AP133" s="129">
        <v>9979</v>
      </c>
      <c r="AQ133" s="129">
        <v>31142</v>
      </c>
      <c r="AR133" s="129">
        <v>5450</v>
      </c>
      <c r="AS133" s="131">
        <v>509</v>
      </c>
      <c r="AT133" s="131">
        <v>798</v>
      </c>
      <c r="AU133" s="361">
        <v>0.44221589919284593</v>
      </c>
    </row>
    <row r="134" spans="1:47" x14ac:dyDescent="0.3">
      <c r="A134" s="19" t="s">
        <v>285</v>
      </c>
      <c r="B134" s="16" t="s">
        <v>320</v>
      </c>
      <c r="C134" s="124">
        <v>115235</v>
      </c>
      <c r="D134" s="129">
        <v>2585</v>
      </c>
      <c r="E134" s="129">
        <v>14862</v>
      </c>
      <c r="F134" s="131">
        <v>1509</v>
      </c>
      <c r="G134" s="129">
        <v>32750</v>
      </c>
      <c r="H134" s="129">
        <v>10159</v>
      </c>
      <c r="I134" s="131">
        <v>2139</v>
      </c>
      <c r="J134" s="131">
        <v>322</v>
      </c>
      <c r="K134" s="129">
        <v>12699</v>
      </c>
      <c r="L134" s="129">
        <v>26646</v>
      </c>
      <c r="M134" s="129">
        <v>8054</v>
      </c>
      <c r="N134" s="131">
        <v>772</v>
      </c>
      <c r="O134" s="131">
        <v>2738</v>
      </c>
      <c r="P134" s="126">
        <v>0.31939081008374193</v>
      </c>
      <c r="Q134" s="126">
        <v>8.815897947672148E-2</v>
      </c>
      <c r="R134" s="360">
        <v>11.343144010237229</v>
      </c>
      <c r="S134" s="126">
        <v>0.15505940971161877</v>
      </c>
      <c r="T134" s="129">
        <v>52857</v>
      </c>
      <c r="U134" s="129">
        <v>1455</v>
      </c>
      <c r="V134" s="129">
        <v>9445</v>
      </c>
      <c r="W134" s="131">
        <v>1098</v>
      </c>
      <c r="X134" s="129">
        <v>22240</v>
      </c>
      <c r="Y134" s="129">
        <v>4055</v>
      </c>
      <c r="Z134" s="131">
        <v>1199</v>
      </c>
      <c r="AA134" s="131">
        <v>209</v>
      </c>
      <c r="AB134" s="129">
        <v>6289</v>
      </c>
      <c r="AC134" s="129">
        <v>1272</v>
      </c>
      <c r="AD134" s="129">
        <v>3215</v>
      </c>
      <c r="AE134" s="131">
        <v>379</v>
      </c>
      <c r="AF134" s="131">
        <v>2001</v>
      </c>
      <c r="AG134" s="126">
        <v>0.74714796526477101</v>
      </c>
      <c r="AH134" s="129">
        <v>62378</v>
      </c>
      <c r="AI134" s="129">
        <v>1130</v>
      </c>
      <c r="AJ134" s="129">
        <v>5417</v>
      </c>
      <c r="AK134" s="131">
        <v>411</v>
      </c>
      <c r="AL134" s="129">
        <v>10510</v>
      </c>
      <c r="AM134" s="129">
        <v>6104</v>
      </c>
      <c r="AN134" s="131">
        <v>940</v>
      </c>
      <c r="AO134" s="131">
        <v>113</v>
      </c>
      <c r="AP134" s="129">
        <v>6410</v>
      </c>
      <c r="AQ134" s="129">
        <v>25374</v>
      </c>
      <c r="AR134" s="129">
        <v>4839</v>
      </c>
      <c r="AS134" s="131">
        <v>393</v>
      </c>
      <c r="AT134" s="131">
        <v>737</v>
      </c>
      <c r="AU134" s="361">
        <v>0.39295905607746323</v>
      </c>
    </row>
    <row r="135" spans="1:47" x14ac:dyDescent="0.3">
      <c r="A135" s="19" t="s">
        <v>285</v>
      </c>
      <c r="B135" s="16" t="s">
        <v>324</v>
      </c>
      <c r="C135" s="124">
        <v>233481</v>
      </c>
      <c r="D135" s="129">
        <v>5423</v>
      </c>
      <c r="E135" s="129">
        <v>51689</v>
      </c>
      <c r="F135" s="129">
        <v>7854</v>
      </c>
      <c r="G135" s="129">
        <v>50022</v>
      </c>
      <c r="H135" s="129">
        <v>24776</v>
      </c>
      <c r="I135" s="129">
        <v>5114</v>
      </c>
      <c r="J135" s="131">
        <v>792</v>
      </c>
      <c r="K135" s="129">
        <v>30559</v>
      </c>
      <c r="L135" s="129">
        <v>31971</v>
      </c>
      <c r="M135" s="129">
        <v>16186</v>
      </c>
      <c r="N135" s="131">
        <v>1966</v>
      </c>
      <c r="O135" s="129">
        <v>7129</v>
      </c>
      <c r="P135" s="126">
        <v>0.24304761415275761</v>
      </c>
      <c r="Q135" s="126">
        <v>0.10611570106346983</v>
      </c>
      <c r="R135" s="360">
        <v>9.4236761381982568</v>
      </c>
      <c r="S135" s="126">
        <v>0.12882051554522483</v>
      </c>
      <c r="T135" s="129">
        <v>102492</v>
      </c>
      <c r="U135" s="129">
        <v>2360</v>
      </c>
      <c r="V135" s="129">
        <v>25830</v>
      </c>
      <c r="W135" s="129">
        <v>5487</v>
      </c>
      <c r="X135" s="129">
        <v>26662</v>
      </c>
      <c r="Y135" s="129">
        <v>9310</v>
      </c>
      <c r="Z135" s="129">
        <v>3039</v>
      </c>
      <c r="AA135" s="131">
        <v>472</v>
      </c>
      <c r="AB135" s="129">
        <v>14942</v>
      </c>
      <c r="AC135" s="129">
        <v>2268</v>
      </c>
      <c r="AD135" s="129">
        <v>6305</v>
      </c>
      <c r="AE135" s="131">
        <v>994</v>
      </c>
      <c r="AF135" s="129">
        <v>4823</v>
      </c>
      <c r="AG135" s="126">
        <v>0.70920657222027084</v>
      </c>
      <c r="AH135" s="129">
        <v>130989</v>
      </c>
      <c r="AI135" s="129">
        <v>3063</v>
      </c>
      <c r="AJ135" s="129">
        <v>25859</v>
      </c>
      <c r="AK135" s="129">
        <v>2367</v>
      </c>
      <c r="AL135" s="129">
        <v>23360</v>
      </c>
      <c r="AM135" s="129">
        <v>15466</v>
      </c>
      <c r="AN135" s="129">
        <v>2075</v>
      </c>
      <c r="AO135" s="131">
        <v>320</v>
      </c>
      <c r="AP135" s="129">
        <v>15617</v>
      </c>
      <c r="AQ135" s="129">
        <v>29703</v>
      </c>
      <c r="AR135" s="129">
        <v>9881</v>
      </c>
      <c r="AS135" s="131">
        <v>972</v>
      </c>
      <c r="AT135" s="129">
        <v>2306</v>
      </c>
      <c r="AU135" s="361">
        <v>0.55111497912038421</v>
      </c>
    </row>
    <row r="136" spans="1:47" x14ac:dyDescent="0.3">
      <c r="A136" s="19" t="s">
        <v>285</v>
      </c>
      <c r="B136" s="16" t="s">
        <v>325</v>
      </c>
      <c r="C136" s="124">
        <v>178289</v>
      </c>
      <c r="D136" s="129">
        <v>4775</v>
      </c>
      <c r="E136" s="129">
        <v>24553</v>
      </c>
      <c r="F136" s="131">
        <v>2567</v>
      </c>
      <c r="G136" s="129">
        <v>39868</v>
      </c>
      <c r="H136" s="129">
        <v>16887</v>
      </c>
      <c r="I136" s="129">
        <v>4427</v>
      </c>
      <c r="J136" s="131">
        <v>508</v>
      </c>
      <c r="K136" s="129">
        <v>28665</v>
      </c>
      <c r="L136" s="129">
        <v>38016</v>
      </c>
      <c r="M136" s="129">
        <v>11877</v>
      </c>
      <c r="N136" s="131">
        <v>1477</v>
      </c>
      <c r="O136" s="129">
        <v>4669</v>
      </c>
      <c r="P136" s="126">
        <v>0.30794384398364455</v>
      </c>
      <c r="Q136" s="126">
        <v>9.4717004414181474E-2</v>
      </c>
      <c r="R136" s="360">
        <v>10.557766329128915</v>
      </c>
      <c r="S136" s="126">
        <v>0.14432339159147256</v>
      </c>
      <c r="T136" s="129">
        <v>77791</v>
      </c>
      <c r="U136" s="129">
        <v>1792</v>
      </c>
      <c r="V136" s="129">
        <v>14139</v>
      </c>
      <c r="W136" s="131">
        <v>1785</v>
      </c>
      <c r="X136" s="129">
        <v>26646</v>
      </c>
      <c r="Y136" s="129">
        <v>6636</v>
      </c>
      <c r="Z136" s="129">
        <v>2390</v>
      </c>
      <c r="AA136" s="131">
        <v>256</v>
      </c>
      <c r="AB136" s="129">
        <v>13815</v>
      </c>
      <c r="AC136" s="129">
        <v>1806</v>
      </c>
      <c r="AD136" s="129">
        <v>4766</v>
      </c>
      <c r="AE136" s="131">
        <v>754</v>
      </c>
      <c r="AF136" s="129">
        <v>3006</v>
      </c>
      <c r="AG136" s="126">
        <v>0.68630047177694076</v>
      </c>
      <c r="AH136" s="129">
        <v>100498</v>
      </c>
      <c r="AI136" s="129">
        <v>2983</v>
      </c>
      <c r="AJ136" s="129">
        <v>10414</v>
      </c>
      <c r="AK136" s="131">
        <v>782</v>
      </c>
      <c r="AL136" s="129">
        <v>13222</v>
      </c>
      <c r="AM136" s="129">
        <v>10251</v>
      </c>
      <c r="AN136" s="129">
        <v>2037</v>
      </c>
      <c r="AO136" s="131">
        <v>252</v>
      </c>
      <c r="AP136" s="129">
        <v>14850</v>
      </c>
      <c r="AQ136" s="129">
        <v>36210</v>
      </c>
      <c r="AR136" s="129">
        <v>7111</v>
      </c>
      <c r="AS136" s="131">
        <v>723</v>
      </c>
      <c r="AT136" s="129">
        <v>1663</v>
      </c>
      <c r="AU136" s="361">
        <v>0.39492328205536431</v>
      </c>
    </row>
    <row r="137" spans="1:47" x14ac:dyDescent="0.3">
      <c r="A137" s="19" t="s">
        <v>285</v>
      </c>
      <c r="B137" s="16" t="s">
        <v>327</v>
      </c>
      <c r="C137" s="124">
        <v>148260</v>
      </c>
      <c r="D137" s="129">
        <v>2499</v>
      </c>
      <c r="E137" s="129">
        <v>19044</v>
      </c>
      <c r="F137" s="131">
        <v>2993</v>
      </c>
      <c r="G137" s="129">
        <v>36684</v>
      </c>
      <c r="H137" s="129">
        <v>11225</v>
      </c>
      <c r="I137" s="129">
        <v>4878</v>
      </c>
      <c r="J137" s="131">
        <v>347</v>
      </c>
      <c r="K137" s="129">
        <v>17831</v>
      </c>
      <c r="L137" s="129">
        <v>37108</v>
      </c>
      <c r="M137" s="129">
        <v>10475</v>
      </c>
      <c r="N137" s="131">
        <v>1372</v>
      </c>
      <c r="O137" s="129">
        <v>3804</v>
      </c>
      <c r="P137" s="126">
        <v>0.32600161877782274</v>
      </c>
      <c r="Q137" s="126">
        <v>7.5711587751247811E-2</v>
      </c>
      <c r="R137" s="360">
        <v>13.208017817371937</v>
      </c>
      <c r="S137" s="126">
        <v>0.1805520095992684</v>
      </c>
      <c r="T137" s="129">
        <v>66394</v>
      </c>
      <c r="U137" s="129">
        <v>1074</v>
      </c>
      <c r="V137" s="129">
        <v>11879</v>
      </c>
      <c r="W137" s="131">
        <v>2343</v>
      </c>
      <c r="X137" s="129">
        <v>26650</v>
      </c>
      <c r="Y137" s="129">
        <v>4325</v>
      </c>
      <c r="Z137" s="129">
        <v>2645</v>
      </c>
      <c r="AA137" s="131">
        <v>226</v>
      </c>
      <c r="AB137" s="129">
        <v>8772</v>
      </c>
      <c r="AC137" s="129">
        <v>1137</v>
      </c>
      <c r="AD137" s="129">
        <v>4108</v>
      </c>
      <c r="AE137" s="131">
        <v>700</v>
      </c>
      <c r="AF137" s="129">
        <v>2535</v>
      </c>
      <c r="AG137" s="126">
        <v>0.73675332108323044</v>
      </c>
      <c r="AH137" s="129">
        <v>81866</v>
      </c>
      <c r="AI137" s="129">
        <v>1425</v>
      </c>
      <c r="AJ137" s="129">
        <v>7165</v>
      </c>
      <c r="AK137" s="131">
        <v>650</v>
      </c>
      <c r="AL137" s="129">
        <v>10034</v>
      </c>
      <c r="AM137" s="129">
        <v>6900</v>
      </c>
      <c r="AN137" s="129">
        <v>2233</v>
      </c>
      <c r="AO137" s="131">
        <v>121</v>
      </c>
      <c r="AP137" s="129">
        <v>9059</v>
      </c>
      <c r="AQ137" s="129">
        <v>35971</v>
      </c>
      <c r="AR137" s="129">
        <v>6367</v>
      </c>
      <c r="AS137" s="131">
        <v>672</v>
      </c>
      <c r="AT137" s="129">
        <v>1269</v>
      </c>
      <c r="AU137" s="361">
        <v>0.34699386802824128</v>
      </c>
    </row>
    <row r="138" spans="1:47" x14ac:dyDescent="0.3">
      <c r="A138" s="19" t="s">
        <v>285</v>
      </c>
      <c r="B138" s="16" t="s">
        <v>329</v>
      </c>
      <c r="C138" s="124">
        <v>215467</v>
      </c>
      <c r="D138" s="129">
        <v>5230</v>
      </c>
      <c r="E138" s="129">
        <v>29187</v>
      </c>
      <c r="F138" s="129">
        <v>3338</v>
      </c>
      <c r="G138" s="129">
        <v>51144</v>
      </c>
      <c r="H138" s="129">
        <v>34716</v>
      </c>
      <c r="I138" s="129">
        <v>3616</v>
      </c>
      <c r="J138" s="131">
        <v>378</v>
      </c>
      <c r="K138" s="129">
        <v>31011</v>
      </c>
      <c r="L138" s="129">
        <v>33648</v>
      </c>
      <c r="M138" s="129">
        <v>14790</v>
      </c>
      <c r="N138" s="131">
        <v>1437</v>
      </c>
      <c r="O138" s="129">
        <v>6972</v>
      </c>
      <c r="P138" s="126">
        <v>0.31728292499547495</v>
      </c>
      <c r="Q138" s="126">
        <v>0.16111980024783379</v>
      </c>
      <c r="R138" s="360">
        <v>6.2065618158774045</v>
      </c>
      <c r="S138" s="126">
        <v>8.4842951005476647E-2</v>
      </c>
      <c r="T138" s="129">
        <v>93211</v>
      </c>
      <c r="U138" s="129">
        <v>2620</v>
      </c>
      <c r="V138" s="129">
        <v>16628</v>
      </c>
      <c r="W138" s="129">
        <v>2326</v>
      </c>
      <c r="X138" s="129">
        <v>31677</v>
      </c>
      <c r="Y138" s="129">
        <v>9540</v>
      </c>
      <c r="Z138" s="129">
        <v>2110</v>
      </c>
      <c r="AA138" s="131">
        <v>235</v>
      </c>
      <c r="AB138" s="129">
        <v>15148</v>
      </c>
      <c r="AC138" s="129">
        <v>1584</v>
      </c>
      <c r="AD138" s="129">
        <v>5983</v>
      </c>
      <c r="AE138" s="131">
        <v>747</v>
      </c>
      <c r="AF138" s="129">
        <v>4613</v>
      </c>
      <c r="AG138" s="126">
        <v>0.69628048191737024</v>
      </c>
      <c r="AH138" s="129">
        <v>122256</v>
      </c>
      <c r="AI138" s="129">
        <v>2610</v>
      </c>
      <c r="AJ138" s="129">
        <v>12559</v>
      </c>
      <c r="AK138" s="129">
        <v>1012</v>
      </c>
      <c r="AL138" s="129">
        <v>19467</v>
      </c>
      <c r="AM138" s="129">
        <v>25176</v>
      </c>
      <c r="AN138" s="129">
        <v>1506</v>
      </c>
      <c r="AO138" s="131">
        <v>143</v>
      </c>
      <c r="AP138" s="129">
        <v>15863</v>
      </c>
      <c r="AQ138" s="129">
        <v>32064</v>
      </c>
      <c r="AR138" s="129">
        <v>8807</v>
      </c>
      <c r="AS138" s="131">
        <v>690</v>
      </c>
      <c r="AT138" s="129">
        <v>2359</v>
      </c>
      <c r="AU138" s="361">
        <v>0.50983182829472584</v>
      </c>
    </row>
    <row r="139" spans="1:47" x14ac:dyDescent="0.3">
      <c r="A139" s="19" t="s">
        <v>285</v>
      </c>
      <c r="B139" s="16" t="s">
        <v>331</v>
      </c>
      <c r="C139" s="124">
        <v>103789</v>
      </c>
      <c r="D139" s="131">
        <v>1723</v>
      </c>
      <c r="E139" s="129">
        <v>11998</v>
      </c>
      <c r="F139" s="131">
        <v>1711</v>
      </c>
      <c r="G139" s="129">
        <v>33140</v>
      </c>
      <c r="H139" s="129">
        <v>13531</v>
      </c>
      <c r="I139" s="131">
        <v>1559</v>
      </c>
      <c r="J139" s="131">
        <v>197</v>
      </c>
      <c r="K139" s="129">
        <v>11856</v>
      </c>
      <c r="L139" s="129">
        <v>17413</v>
      </c>
      <c r="M139" s="129">
        <v>7622</v>
      </c>
      <c r="N139" s="131">
        <v>813</v>
      </c>
      <c r="O139" s="131">
        <v>2226</v>
      </c>
      <c r="P139" s="126">
        <v>0.2981433485244101</v>
      </c>
      <c r="Q139" s="126">
        <v>0.13037027045255278</v>
      </c>
      <c r="R139" s="360">
        <v>7.6704604242110701</v>
      </c>
      <c r="S139" s="126">
        <v>0.10485426831582888</v>
      </c>
      <c r="T139" s="129">
        <v>46406</v>
      </c>
      <c r="U139" s="131">
        <v>807</v>
      </c>
      <c r="V139" s="129">
        <v>6898</v>
      </c>
      <c r="W139" s="131">
        <v>1055</v>
      </c>
      <c r="X139" s="129">
        <v>20497</v>
      </c>
      <c r="Y139" s="129">
        <v>4910</v>
      </c>
      <c r="Z139" s="131">
        <v>856</v>
      </c>
      <c r="AA139" s="131">
        <v>109</v>
      </c>
      <c r="AB139" s="129">
        <v>5627</v>
      </c>
      <c r="AC139" s="129">
        <v>707</v>
      </c>
      <c r="AD139" s="129">
        <v>2841</v>
      </c>
      <c r="AE139" s="131">
        <v>383</v>
      </c>
      <c r="AF139" s="131">
        <v>1716</v>
      </c>
      <c r="AG139" s="126">
        <v>0.75470844287376637</v>
      </c>
      <c r="AH139" s="129">
        <v>57383</v>
      </c>
      <c r="AI139" s="131">
        <v>916</v>
      </c>
      <c r="AJ139" s="129">
        <v>5100</v>
      </c>
      <c r="AK139" s="131">
        <v>656</v>
      </c>
      <c r="AL139" s="129">
        <v>12643</v>
      </c>
      <c r="AM139" s="129">
        <v>8621</v>
      </c>
      <c r="AN139" s="131">
        <v>703</v>
      </c>
      <c r="AO139" s="131">
        <v>88</v>
      </c>
      <c r="AP139" s="129">
        <v>6229</v>
      </c>
      <c r="AQ139" s="129">
        <v>16706</v>
      </c>
      <c r="AR139" s="129">
        <v>4781</v>
      </c>
      <c r="AS139" s="131">
        <v>430</v>
      </c>
      <c r="AT139" s="131">
        <v>510</v>
      </c>
      <c r="AU139" s="361">
        <v>0.4990850948887301</v>
      </c>
    </row>
    <row r="140" spans="1:47" x14ac:dyDescent="0.3">
      <c r="A140" s="19" t="s">
        <v>285</v>
      </c>
      <c r="B140" s="16" t="s">
        <v>335</v>
      </c>
      <c r="C140" s="124">
        <v>201512</v>
      </c>
      <c r="D140" s="129">
        <v>5190</v>
      </c>
      <c r="E140" s="129">
        <v>38907</v>
      </c>
      <c r="F140" s="131">
        <v>2830</v>
      </c>
      <c r="G140" s="129">
        <v>43266</v>
      </c>
      <c r="H140" s="129">
        <v>20875</v>
      </c>
      <c r="I140" s="129">
        <v>3483</v>
      </c>
      <c r="J140" s="131">
        <v>467</v>
      </c>
      <c r="K140" s="129">
        <v>26957</v>
      </c>
      <c r="L140" s="129">
        <v>36287</v>
      </c>
      <c r="M140" s="129">
        <v>11608</v>
      </c>
      <c r="N140" s="131">
        <v>1612</v>
      </c>
      <c r="O140" s="129">
        <v>10030</v>
      </c>
      <c r="P140" s="126">
        <v>0.2836654889038866</v>
      </c>
      <c r="Q140" s="126">
        <v>0.10359184564690936</v>
      </c>
      <c r="R140" s="360">
        <v>9.6532694610778442</v>
      </c>
      <c r="S140" s="126">
        <v>0.13195902856130823</v>
      </c>
      <c r="T140" s="129">
        <v>89940</v>
      </c>
      <c r="U140" s="129">
        <v>2679</v>
      </c>
      <c r="V140" s="129">
        <v>23308</v>
      </c>
      <c r="W140" s="131">
        <v>1896</v>
      </c>
      <c r="X140" s="129">
        <v>28058</v>
      </c>
      <c r="Y140" s="129">
        <v>6170</v>
      </c>
      <c r="Z140" s="129">
        <v>1892</v>
      </c>
      <c r="AA140" s="131">
        <v>303</v>
      </c>
      <c r="AB140" s="129">
        <v>13328</v>
      </c>
      <c r="AC140" s="129">
        <v>1002</v>
      </c>
      <c r="AD140" s="129">
        <v>4807</v>
      </c>
      <c r="AE140" s="131">
        <v>812</v>
      </c>
      <c r="AF140" s="129">
        <v>5685</v>
      </c>
      <c r="AG140" s="126">
        <v>0.71161885701578831</v>
      </c>
      <c r="AH140" s="129">
        <v>111572</v>
      </c>
      <c r="AI140" s="129">
        <v>2511</v>
      </c>
      <c r="AJ140" s="129">
        <v>15599</v>
      </c>
      <c r="AK140" s="131">
        <v>934</v>
      </c>
      <c r="AL140" s="129">
        <v>15208</v>
      </c>
      <c r="AM140" s="129">
        <v>14705</v>
      </c>
      <c r="AN140" s="129">
        <v>1591</v>
      </c>
      <c r="AO140" s="131">
        <v>164</v>
      </c>
      <c r="AP140" s="129">
        <v>13629</v>
      </c>
      <c r="AQ140" s="129">
        <v>35285</v>
      </c>
      <c r="AR140" s="129">
        <v>6801</v>
      </c>
      <c r="AS140" s="131">
        <v>800</v>
      </c>
      <c r="AT140" s="129">
        <v>4345</v>
      </c>
      <c r="AU140" s="361">
        <v>0.453052737245904</v>
      </c>
    </row>
    <row r="141" spans="1:47" x14ac:dyDescent="0.3">
      <c r="A141" s="19" t="s">
        <v>285</v>
      </c>
      <c r="B141" s="16" t="s">
        <v>338</v>
      </c>
      <c r="C141" s="124">
        <v>214920</v>
      </c>
      <c r="D141" s="129">
        <v>5218</v>
      </c>
      <c r="E141" s="129">
        <v>27228</v>
      </c>
      <c r="F141" s="129">
        <v>3863</v>
      </c>
      <c r="G141" s="129">
        <v>60369</v>
      </c>
      <c r="H141" s="129">
        <v>29661</v>
      </c>
      <c r="I141" s="129">
        <v>3889</v>
      </c>
      <c r="J141" s="131">
        <v>414</v>
      </c>
      <c r="K141" s="129">
        <v>27127</v>
      </c>
      <c r="L141" s="129">
        <v>39904</v>
      </c>
      <c r="M141" s="129">
        <v>12877</v>
      </c>
      <c r="N141" s="131">
        <v>1503</v>
      </c>
      <c r="O141" s="131">
        <v>2867</v>
      </c>
      <c r="P141" s="126">
        <v>0.32367857807556299</v>
      </c>
      <c r="Q141" s="126">
        <v>0.13800949190396428</v>
      </c>
      <c r="R141" s="360">
        <v>7.245878426216243</v>
      </c>
      <c r="S141" s="126">
        <v>9.9050283642457812E-2</v>
      </c>
      <c r="T141" s="129">
        <v>103661</v>
      </c>
      <c r="U141" s="129">
        <v>3316</v>
      </c>
      <c r="V141" s="129">
        <v>18457</v>
      </c>
      <c r="W141" s="129">
        <v>2768</v>
      </c>
      <c r="X141" s="129">
        <v>41762</v>
      </c>
      <c r="Y141" s="129">
        <v>11395</v>
      </c>
      <c r="Z141" s="129">
        <v>2197</v>
      </c>
      <c r="AA141" s="131">
        <v>272</v>
      </c>
      <c r="AB141" s="129">
        <v>13982</v>
      </c>
      <c r="AC141" s="129">
        <v>1349</v>
      </c>
      <c r="AD141" s="129">
        <v>5214</v>
      </c>
      <c r="AE141" s="131">
        <v>723</v>
      </c>
      <c r="AF141" s="131">
        <v>2226</v>
      </c>
      <c r="AG141" s="126">
        <v>0.77073344845216618</v>
      </c>
      <c r="AH141" s="129">
        <v>111259</v>
      </c>
      <c r="AI141" s="129">
        <v>1902</v>
      </c>
      <c r="AJ141" s="129">
        <v>8771</v>
      </c>
      <c r="AK141" s="129">
        <v>1095</v>
      </c>
      <c r="AL141" s="129">
        <v>18607</v>
      </c>
      <c r="AM141" s="129">
        <v>18266</v>
      </c>
      <c r="AN141" s="129">
        <v>1692</v>
      </c>
      <c r="AO141" s="131">
        <v>142</v>
      </c>
      <c r="AP141" s="129">
        <v>13145</v>
      </c>
      <c r="AQ141" s="129">
        <v>38555</v>
      </c>
      <c r="AR141" s="129">
        <v>7663</v>
      </c>
      <c r="AS141" s="131">
        <v>780</v>
      </c>
      <c r="AT141" s="131">
        <v>641</v>
      </c>
      <c r="AU141" s="361">
        <v>0.4523948624380949</v>
      </c>
    </row>
    <row r="142" spans="1:47" x14ac:dyDescent="0.3">
      <c r="A142" s="19" t="s">
        <v>285</v>
      </c>
      <c r="B142" s="16" t="s">
        <v>339</v>
      </c>
      <c r="C142" s="124">
        <v>213969</v>
      </c>
      <c r="D142" s="129">
        <v>3982</v>
      </c>
      <c r="E142" s="129">
        <v>29959</v>
      </c>
      <c r="F142" s="129">
        <v>3267</v>
      </c>
      <c r="G142" s="129">
        <v>62311</v>
      </c>
      <c r="H142" s="129">
        <v>26125</v>
      </c>
      <c r="I142" s="129">
        <v>3627</v>
      </c>
      <c r="J142" s="131">
        <v>452</v>
      </c>
      <c r="K142" s="129">
        <v>28149</v>
      </c>
      <c r="L142" s="129">
        <v>36895</v>
      </c>
      <c r="M142" s="129">
        <v>13396</v>
      </c>
      <c r="N142" s="131">
        <v>1347</v>
      </c>
      <c r="O142" s="129">
        <v>4459</v>
      </c>
      <c r="P142" s="126">
        <v>0.29452864667311618</v>
      </c>
      <c r="Q142" s="126">
        <v>0.12209712621921867</v>
      </c>
      <c r="R142" s="360">
        <v>8.1902009569377991</v>
      </c>
      <c r="S142" s="126">
        <v>0.11195905867510453</v>
      </c>
      <c r="T142" s="129">
        <v>95762</v>
      </c>
      <c r="U142" s="129">
        <v>2162</v>
      </c>
      <c r="V142" s="129">
        <v>15583</v>
      </c>
      <c r="W142" s="129">
        <v>2096</v>
      </c>
      <c r="X142" s="129">
        <v>40166</v>
      </c>
      <c r="Y142" s="129">
        <v>8433</v>
      </c>
      <c r="Z142" s="129">
        <v>2100</v>
      </c>
      <c r="AA142" s="131">
        <v>327</v>
      </c>
      <c r="AB142" s="129">
        <v>14412</v>
      </c>
      <c r="AC142" s="129">
        <v>1608</v>
      </c>
      <c r="AD142" s="129">
        <v>5175</v>
      </c>
      <c r="AE142" s="131">
        <v>665</v>
      </c>
      <c r="AF142" s="129">
        <v>3035</v>
      </c>
      <c r="AG142" s="126">
        <v>0.73661786512395311</v>
      </c>
      <c r="AH142" s="129">
        <v>118207</v>
      </c>
      <c r="AI142" s="129">
        <v>1820</v>
      </c>
      <c r="AJ142" s="129">
        <v>14376</v>
      </c>
      <c r="AK142" s="129">
        <v>1171</v>
      </c>
      <c r="AL142" s="129">
        <v>22145</v>
      </c>
      <c r="AM142" s="129">
        <v>17692</v>
      </c>
      <c r="AN142" s="129">
        <v>1527</v>
      </c>
      <c r="AO142" s="131">
        <v>125</v>
      </c>
      <c r="AP142" s="129">
        <v>13737</v>
      </c>
      <c r="AQ142" s="129">
        <v>35287</v>
      </c>
      <c r="AR142" s="129">
        <v>8221</v>
      </c>
      <c r="AS142" s="131">
        <v>682</v>
      </c>
      <c r="AT142" s="129">
        <v>1424</v>
      </c>
      <c r="AU142" s="361">
        <v>0.49684874838207549</v>
      </c>
    </row>
    <row r="143" spans="1:47" x14ac:dyDescent="0.3">
      <c r="A143" s="19" t="s">
        <v>285</v>
      </c>
      <c r="B143" s="16" t="s">
        <v>343</v>
      </c>
      <c r="C143" s="124">
        <v>257116</v>
      </c>
      <c r="D143" s="129">
        <v>19676</v>
      </c>
      <c r="E143" s="129">
        <v>39208</v>
      </c>
      <c r="F143" s="129">
        <v>5410</v>
      </c>
      <c r="G143" s="129">
        <v>50721</v>
      </c>
      <c r="H143" s="129">
        <v>15646</v>
      </c>
      <c r="I143" s="129">
        <v>5534</v>
      </c>
      <c r="J143" s="131">
        <v>1369</v>
      </c>
      <c r="K143" s="129">
        <v>41320</v>
      </c>
      <c r="L143" s="129">
        <v>52532</v>
      </c>
      <c r="M143" s="129">
        <v>19135</v>
      </c>
      <c r="N143" s="131">
        <v>1785</v>
      </c>
      <c r="O143" s="129">
        <v>4780</v>
      </c>
      <c r="P143" s="126">
        <v>0.26516436161110163</v>
      </c>
      <c r="Q143" s="126">
        <v>6.0851911199614181E-2</v>
      </c>
      <c r="R143" s="360">
        <v>16.433337594273297</v>
      </c>
      <c r="S143" s="126">
        <v>0.22464174171288506</v>
      </c>
      <c r="T143" s="129">
        <v>116240</v>
      </c>
      <c r="U143" s="129">
        <v>11911</v>
      </c>
      <c r="V143" s="129">
        <v>23705</v>
      </c>
      <c r="W143" s="129">
        <v>3658</v>
      </c>
      <c r="X143" s="129">
        <v>31087</v>
      </c>
      <c r="Y143" s="129">
        <v>6548</v>
      </c>
      <c r="Z143" s="129">
        <v>3256</v>
      </c>
      <c r="AA143" s="131">
        <v>995</v>
      </c>
      <c r="AB143" s="129">
        <v>20446</v>
      </c>
      <c r="AC143" s="129">
        <v>2271</v>
      </c>
      <c r="AD143" s="129">
        <v>8039</v>
      </c>
      <c r="AE143" s="131">
        <v>950</v>
      </c>
      <c r="AF143" s="129">
        <v>3374</v>
      </c>
      <c r="AG143" s="126">
        <v>0.68965072264280802</v>
      </c>
      <c r="AH143" s="129">
        <v>140876</v>
      </c>
      <c r="AI143" s="129">
        <v>7765</v>
      </c>
      <c r="AJ143" s="129">
        <v>15503</v>
      </c>
      <c r="AK143" s="129">
        <v>1752</v>
      </c>
      <c r="AL143" s="129">
        <v>19634</v>
      </c>
      <c r="AM143" s="129">
        <v>9098</v>
      </c>
      <c r="AN143" s="129">
        <v>2278</v>
      </c>
      <c r="AO143" s="131">
        <v>374</v>
      </c>
      <c r="AP143" s="129">
        <v>20874</v>
      </c>
      <c r="AQ143" s="129">
        <v>50261</v>
      </c>
      <c r="AR143" s="129">
        <v>11096</v>
      </c>
      <c r="AS143" s="131">
        <v>835</v>
      </c>
      <c r="AT143" s="129">
        <v>1406</v>
      </c>
      <c r="AU143" s="361">
        <v>0.39772565944518584</v>
      </c>
    </row>
    <row r="144" spans="1:47" x14ac:dyDescent="0.3">
      <c r="A144" s="19" t="s">
        <v>285</v>
      </c>
      <c r="B144" s="16" t="s">
        <v>344</v>
      </c>
      <c r="C144" s="124">
        <v>115335</v>
      </c>
      <c r="D144" s="129">
        <v>2368</v>
      </c>
      <c r="E144" s="129">
        <v>17051</v>
      </c>
      <c r="F144" s="131">
        <v>2727</v>
      </c>
      <c r="G144" s="129">
        <v>24644</v>
      </c>
      <c r="H144" s="129">
        <v>20340</v>
      </c>
      <c r="I144" s="129">
        <v>2384</v>
      </c>
      <c r="J144" s="131">
        <v>353</v>
      </c>
      <c r="K144" s="129">
        <v>14495</v>
      </c>
      <c r="L144" s="129">
        <v>19169</v>
      </c>
      <c r="M144" s="129">
        <v>7881</v>
      </c>
      <c r="N144" s="131">
        <v>1121</v>
      </c>
      <c r="O144" s="131">
        <v>2802</v>
      </c>
      <c r="P144" s="126">
        <v>0.342558633545758</v>
      </c>
      <c r="Q144" s="126">
        <v>0.17635583300819352</v>
      </c>
      <c r="R144" s="360">
        <v>5.6703539823008855</v>
      </c>
      <c r="S144" s="126">
        <v>7.7513054630883926E-2</v>
      </c>
      <c r="T144" s="129">
        <v>51313</v>
      </c>
      <c r="U144" s="129">
        <v>1161</v>
      </c>
      <c r="V144" s="129">
        <v>10131</v>
      </c>
      <c r="W144" s="131">
        <v>1955</v>
      </c>
      <c r="X144" s="129">
        <v>16948</v>
      </c>
      <c r="Y144" s="129">
        <v>6352</v>
      </c>
      <c r="Z144" s="129">
        <v>1212</v>
      </c>
      <c r="AA144" s="131">
        <v>181</v>
      </c>
      <c r="AB144" s="129">
        <v>7059</v>
      </c>
      <c r="AC144" s="129">
        <v>847</v>
      </c>
      <c r="AD144" s="129">
        <v>3076</v>
      </c>
      <c r="AE144" s="131">
        <v>525</v>
      </c>
      <c r="AF144" s="131">
        <v>1866</v>
      </c>
      <c r="AG144" s="126">
        <v>0.73585641065616902</v>
      </c>
      <c r="AH144" s="129">
        <v>64022</v>
      </c>
      <c r="AI144" s="129">
        <v>1207</v>
      </c>
      <c r="AJ144" s="129">
        <v>6920</v>
      </c>
      <c r="AK144" s="131">
        <v>772</v>
      </c>
      <c r="AL144" s="129">
        <v>7696</v>
      </c>
      <c r="AM144" s="129">
        <v>13988</v>
      </c>
      <c r="AN144" s="129">
        <v>1172</v>
      </c>
      <c r="AO144" s="131">
        <v>172</v>
      </c>
      <c r="AP144" s="129">
        <v>7436</v>
      </c>
      <c r="AQ144" s="129">
        <v>18322</v>
      </c>
      <c r="AR144" s="129">
        <v>4805</v>
      </c>
      <c r="AS144" s="131">
        <v>596</v>
      </c>
      <c r="AT144" s="131">
        <v>936</v>
      </c>
      <c r="AU144" s="361">
        <v>0.49600137452750614</v>
      </c>
    </row>
    <row r="145" spans="1:47" x14ac:dyDescent="0.3">
      <c r="A145" s="19" t="s">
        <v>285</v>
      </c>
      <c r="B145" s="16" t="s">
        <v>346</v>
      </c>
      <c r="C145" s="124">
        <v>164266</v>
      </c>
      <c r="D145" s="129">
        <v>7002</v>
      </c>
      <c r="E145" s="129">
        <v>24519</v>
      </c>
      <c r="F145" s="131">
        <v>2949</v>
      </c>
      <c r="G145" s="129">
        <v>38112</v>
      </c>
      <c r="H145" s="129">
        <v>18005</v>
      </c>
      <c r="I145" s="129">
        <v>4652</v>
      </c>
      <c r="J145" s="131">
        <v>563</v>
      </c>
      <c r="K145" s="129">
        <v>21521</v>
      </c>
      <c r="L145" s="129">
        <v>31875</v>
      </c>
      <c r="M145" s="129">
        <v>9609</v>
      </c>
      <c r="N145" s="131">
        <v>1196</v>
      </c>
      <c r="O145" s="129">
        <v>4263</v>
      </c>
      <c r="P145" s="126">
        <v>0.30365382976391947</v>
      </c>
      <c r="Q145" s="126">
        <v>0.10960880523054072</v>
      </c>
      <c r="R145" s="360">
        <v>9.1233546237156347</v>
      </c>
      <c r="S145" s="126">
        <v>0.12471515668551653</v>
      </c>
      <c r="T145" s="129">
        <v>76085</v>
      </c>
      <c r="U145" s="129">
        <v>3952</v>
      </c>
      <c r="V145" s="129">
        <v>14849</v>
      </c>
      <c r="W145" s="131">
        <v>2023</v>
      </c>
      <c r="X145" s="129">
        <v>25804</v>
      </c>
      <c r="Y145" s="129">
        <v>7060</v>
      </c>
      <c r="Z145" s="129">
        <v>2575</v>
      </c>
      <c r="AA145" s="131">
        <v>300</v>
      </c>
      <c r="AB145" s="129">
        <v>10780</v>
      </c>
      <c r="AC145" s="129">
        <v>1134</v>
      </c>
      <c r="AD145" s="129">
        <v>3980</v>
      </c>
      <c r="AE145" s="131">
        <v>589</v>
      </c>
      <c r="AF145" s="129">
        <v>3039</v>
      </c>
      <c r="AG145" s="126">
        <v>0.73947558651508183</v>
      </c>
      <c r="AH145" s="129">
        <v>88181</v>
      </c>
      <c r="AI145" s="129">
        <v>3050</v>
      </c>
      <c r="AJ145" s="129">
        <v>9670</v>
      </c>
      <c r="AK145" s="131">
        <v>926</v>
      </c>
      <c r="AL145" s="129">
        <v>12308</v>
      </c>
      <c r="AM145" s="129">
        <v>10945</v>
      </c>
      <c r="AN145" s="129">
        <v>2077</v>
      </c>
      <c r="AO145" s="131">
        <v>263</v>
      </c>
      <c r="AP145" s="129">
        <v>10741</v>
      </c>
      <c r="AQ145" s="129">
        <v>30741</v>
      </c>
      <c r="AR145" s="129">
        <v>5629</v>
      </c>
      <c r="AS145" s="131">
        <v>607</v>
      </c>
      <c r="AT145" s="129">
        <v>1224</v>
      </c>
      <c r="AU145" s="361">
        <v>0.44199997731937718</v>
      </c>
    </row>
    <row r="146" spans="1:47" x14ac:dyDescent="0.3">
      <c r="A146" s="19" t="s">
        <v>285</v>
      </c>
      <c r="B146" s="16" t="s">
        <v>348</v>
      </c>
      <c r="C146" s="124">
        <v>193784</v>
      </c>
      <c r="D146" s="129">
        <v>3206</v>
      </c>
      <c r="E146" s="129">
        <v>39318</v>
      </c>
      <c r="F146" s="129">
        <v>4959</v>
      </c>
      <c r="G146" s="129">
        <v>49494</v>
      </c>
      <c r="H146" s="129">
        <v>26700</v>
      </c>
      <c r="I146" s="131">
        <v>2050</v>
      </c>
      <c r="J146" s="131">
        <v>324</v>
      </c>
      <c r="K146" s="129">
        <v>20833</v>
      </c>
      <c r="L146" s="129">
        <v>27840</v>
      </c>
      <c r="M146" s="129">
        <v>13806</v>
      </c>
      <c r="N146" s="131">
        <v>1230</v>
      </c>
      <c r="O146" s="129">
        <v>4024</v>
      </c>
      <c r="P146" s="126">
        <v>0.28144738471700448</v>
      </c>
      <c r="Q146" s="126">
        <v>0.13778227304627833</v>
      </c>
      <c r="R146" s="360">
        <v>7.2578277153558055</v>
      </c>
      <c r="S146" s="126">
        <v>9.9213628982936772E-2</v>
      </c>
      <c r="T146" s="129">
        <v>88077</v>
      </c>
      <c r="U146" s="129">
        <v>1516</v>
      </c>
      <c r="V146" s="129">
        <v>20295</v>
      </c>
      <c r="W146" s="129">
        <v>3548</v>
      </c>
      <c r="X146" s="129">
        <v>32809</v>
      </c>
      <c r="Y146" s="129">
        <v>8324</v>
      </c>
      <c r="Z146" s="131">
        <v>1064</v>
      </c>
      <c r="AA146" s="131">
        <v>199</v>
      </c>
      <c r="AB146" s="129">
        <v>10217</v>
      </c>
      <c r="AC146" s="129">
        <v>749</v>
      </c>
      <c r="AD146" s="129">
        <v>5816</v>
      </c>
      <c r="AE146" s="131">
        <v>634</v>
      </c>
      <c r="AF146" s="129">
        <v>2906</v>
      </c>
      <c r="AG146" s="126">
        <v>0.76701068383346394</v>
      </c>
      <c r="AH146" s="129">
        <v>105707</v>
      </c>
      <c r="AI146" s="129">
        <v>1690</v>
      </c>
      <c r="AJ146" s="129">
        <v>19023</v>
      </c>
      <c r="AK146" s="129">
        <v>1411</v>
      </c>
      <c r="AL146" s="129">
        <v>16685</v>
      </c>
      <c r="AM146" s="129">
        <v>18376</v>
      </c>
      <c r="AN146" s="131">
        <v>986</v>
      </c>
      <c r="AO146" s="131">
        <v>125</v>
      </c>
      <c r="AP146" s="129">
        <v>10616</v>
      </c>
      <c r="AQ146" s="129">
        <v>27091</v>
      </c>
      <c r="AR146" s="129">
        <v>7990</v>
      </c>
      <c r="AS146" s="131">
        <v>596</v>
      </c>
      <c r="AT146" s="129">
        <v>1118</v>
      </c>
      <c r="AU146" s="361">
        <v>0.55030414258279958</v>
      </c>
    </row>
    <row r="147" spans="1:47" x14ac:dyDescent="0.3">
      <c r="A147" s="19" t="s">
        <v>350</v>
      </c>
      <c r="B147" s="16" t="s">
        <v>354</v>
      </c>
      <c r="C147" s="124">
        <v>242927</v>
      </c>
      <c r="D147" s="129">
        <v>12815</v>
      </c>
      <c r="E147" s="129">
        <v>43276</v>
      </c>
      <c r="F147" s="129">
        <v>4239</v>
      </c>
      <c r="G147" s="129">
        <v>44739</v>
      </c>
      <c r="H147" s="129">
        <v>10881</v>
      </c>
      <c r="I147" s="129">
        <v>6472</v>
      </c>
      <c r="J147" s="131">
        <v>1016</v>
      </c>
      <c r="K147" s="129">
        <v>37297</v>
      </c>
      <c r="L147" s="129">
        <v>49261</v>
      </c>
      <c r="M147" s="129">
        <v>16650</v>
      </c>
      <c r="N147" s="129">
        <v>2418</v>
      </c>
      <c r="O147" s="129">
        <v>13863</v>
      </c>
      <c r="P147" s="126">
        <v>0.24757231596323176</v>
      </c>
      <c r="Q147" s="126">
        <v>4.4791233580458327E-2</v>
      </c>
      <c r="R147" s="360">
        <v>22.325797261281132</v>
      </c>
      <c r="S147" s="126">
        <v>0.30519095424965231</v>
      </c>
      <c r="T147" s="129">
        <v>115340</v>
      </c>
      <c r="U147" s="129">
        <v>6459</v>
      </c>
      <c r="V147" s="129">
        <v>30302</v>
      </c>
      <c r="W147" s="129">
        <v>2884</v>
      </c>
      <c r="X147" s="129">
        <v>27442</v>
      </c>
      <c r="Y147" s="129">
        <v>3843</v>
      </c>
      <c r="Z147" s="129">
        <v>3993</v>
      </c>
      <c r="AA147" s="131">
        <v>714</v>
      </c>
      <c r="AB147" s="129">
        <v>18675</v>
      </c>
      <c r="AC147" s="129">
        <v>2425</v>
      </c>
      <c r="AD147" s="129">
        <v>7437</v>
      </c>
      <c r="AE147" s="129">
        <v>1335</v>
      </c>
      <c r="AF147" s="129">
        <v>9831</v>
      </c>
      <c r="AG147" s="126">
        <v>0.64958383908444595</v>
      </c>
      <c r="AH147" s="129">
        <v>127587</v>
      </c>
      <c r="AI147" s="129">
        <v>6356</v>
      </c>
      <c r="AJ147" s="129">
        <v>12974</v>
      </c>
      <c r="AK147" s="129">
        <v>1355</v>
      </c>
      <c r="AL147" s="129">
        <v>17297</v>
      </c>
      <c r="AM147" s="129">
        <v>7038</v>
      </c>
      <c r="AN147" s="129">
        <v>2479</v>
      </c>
      <c r="AO147" s="131">
        <v>302</v>
      </c>
      <c r="AP147" s="129">
        <v>18622</v>
      </c>
      <c r="AQ147" s="129">
        <v>46836</v>
      </c>
      <c r="AR147" s="129">
        <v>9213</v>
      </c>
      <c r="AS147" s="129">
        <v>1083</v>
      </c>
      <c r="AT147" s="129">
        <v>4032</v>
      </c>
      <c r="AU147" s="361">
        <v>0.37228714524207013</v>
      </c>
    </row>
    <row r="148" spans="1:47" x14ac:dyDescent="0.3">
      <c r="A148" s="19" t="s">
        <v>350</v>
      </c>
      <c r="B148" s="16" t="s">
        <v>355</v>
      </c>
      <c r="C148" s="124">
        <v>150644</v>
      </c>
      <c r="D148" s="129">
        <v>2401</v>
      </c>
      <c r="E148" s="129">
        <v>21678</v>
      </c>
      <c r="F148" s="131">
        <v>3115</v>
      </c>
      <c r="G148" s="129">
        <v>26282</v>
      </c>
      <c r="H148" s="129">
        <v>8611</v>
      </c>
      <c r="I148" s="129">
        <v>5626</v>
      </c>
      <c r="J148" s="131">
        <v>970</v>
      </c>
      <c r="K148" s="129">
        <v>21328</v>
      </c>
      <c r="L148" s="129">
        <v>37226</v>
      </c>
      <c r="M148" s="129">
        <v>7842</v>
      </c>
      <c r="N148" s="131">
        <v>1732</v>
      </c>
      <c r="O148" s="129">
        <v>13833</v>
      </c>
      <c r="P148" s="126">
        <v>0.30427365178832216</v>
      </c>
      <c r="Q148" s="126">
        <v>5.7161254347999256E-2</v>
      </c>
      <c r="R148" s="360">
        <v>17.494367669260249</v>
      </c>
      <c r="S148" s="126">
        <v>0.23914589479119114</v>
      </c>
      <c r="T148" s="129">
        <v>69769</v>
      </c>
      <c r="U148" s="129">
        <v>1252</v>
      </c>
      <c r="V148" s="129">
        <v>14825</v>
      </c>
      <c r="W148" s="131">
        <v>2430</v>
      </c>
      <c r="X148" s="129">
        <v>17884</v>
      </c>
      <c r="Y148" s="129">
        <v>4197</v>
      </c>
      <c r="Z148" s="129">
        <v>3820</v>
      </c>
      <c r="AA148" s="131">
        <v>633</v>
      </c>
      <c r="AB148" s="129">
        <v>10188</v>
      </c>
      <c r="AC148" s="129">
        <v>1451</v>
      </c>
      <c r="AD148" s="129">
        <v>3093</v>
      </c>
      <c r="AE148" s="131">
        <v>905</v>
      </c>
      <c r="AF148" s="129">
        <v>9091</v>
      </c>
      <c r="AG148" s="126">
        <v>0.63650045148991674</v>
      </c>
      <c r="AH148" s="129">
        <v>80875</v>
      </c>
      <c r="AI148" s="129">
        <v>1149</v>
      </c>
      <c r="AJ148" s="129">
        <v>6853</v>
      </c>
      <c r="AK148" s="131">
        <v>685</v>
      </c>
      <c r="AL148" s="129">
        <v>8398</v>
      </c>
      <c r="AM148" s="129">
        <v>4414</v>
      </c>
      <c r="AN148" s="129">
        <v>1806</v>
      </c>
      <c r="AO148" s="131">
        <v>337</v>
      </c>
      <c r="AP148" s="129">
        <v>11140</v>
      </c>
      <c r="AQ148" s="129">
        <v>35775</v>
      </c>
      <c r="AR148" s="129">
        <v>4749</v>
      </c>
      <c r="AS148" s="131">
        <v>827</v>
      </c>
      <c r="AT148" s="129">
        <v>4742</v>
      </c>
      <c r="AU148" s="361">
        <v>0.28816074188562596</v>
      </c>
    </row>
    <row r="149" spans="1:47" x14ac:dyDescent="0.3">
      <c r="A149" s="19" t="s">
        <v>350</v>
      </c>
      <c r="B149" s="16" t="s">
        <v>357</v>
      </c>
      <c r="C149" s="124">
        <v>98998</v>
      </c>
      <c r="D149" s="129">
        <v>2590</v>
      </c>
      <c r="E149" s="129">
        <v>16473</v>
      </c>
      <c r="F149" s="131">
        <v>2429</v>
      </c>
      <c r="G149" s="129">
        <v>13256</v>
      </c>
      <c r="H149" s="129">
        <v>4203</v>
      </c>
      <c r="I149" s="129">
        <v>5458</v>
      </c>
      <c r="J149" s="131">
        <v>685</v>
      </c>
      <c r="K149" s="129">
        <v>13549</v>
      </c>
      <c r="L149" s="129">
        <v>26447</v>
      </c>
      <c r="M149" s="129">
        <v>6669</v>
      </c>
      <c r="N149" s="131">
        <v>1291</v>
      </c>
      <c r="O149" s="129">
        <v>5948</v>
      </c>
      <c r="P149" s="126">
        <v>0.3096022141861452</v>
      </c>
      <c r="Q149" s="126">
        <v>4.2455403139457365E-2</v>
      </c>
      <c r="R149" s="360">
        <v>23.554128003806802</v>
      </c>
      <c r="S149" s="126">
        <v>0.32198208726310695</v>
      </c>
      <c r="T149" s="129">
        <v>43810</v>
      </c>
      <c r="U149" s="129">
        <v>609</v>
      </c>
      <c r="V149" s="129">
        <v>12394</v>
      </c>
      <c r="W149" s="131">
        <v>1926</v>
      </c>
      <c r="X149" s="129">
        <v>8537</v>
      </c>
      <c r="Y149" s="129">
        <v>1772</v>
      </c>
      <c r="Z149" s="129">
        <v>3218</v>
      </c>
      <c r="AA149" s="131">
        <v>407</v>
      </c>
      <c r="AB149" s="129">
        <v>6352</v>
      </c>
      <c r="AC149" s="129">
        <v>830</v>
      </c>
      <c r="AD149" s="129">
        <v>2953</v>
      </c>
      <c r="AE149" s="131">
        <v>664</v>
      </c>
      <c r="AF149" s="129">
        <v>4148</v>
      </c>
      <c r="AG149" s="126">
        <v>0.64953207030358362</v>
      </c>
      <c r="AH149" s="129">
        <v>55188</v>
      </c>
      <c r="AI149" s="129">
        <v>1981</v>
      </c>
      <c r="AJ149" s="129">
        <v>4079</v>
      </c>
      <c r="AK149" s="131">
        <v>503</v>
      </c>
      <c r="AL149" s="129">
        <v>4719</v>
      </c>
      <c r="AM149" s="129">
        <v>2431</v>
      </c>
      <c r="AN149" s="129">
        <v>2240</v>
      </c>
      <c r="AO149" s="131">
        <v>278</v>
      </c>
      <c r="AP149" s="129">
        <v>7197</v>
      </c>
      <c r="AQ149" s="129">
        <v>25617</v>
      </c>
      <c r="AR149" s="129">
        <v>3716</v>
      </c>
      <c r="AS149" s="131">
        <v>627</v>
      </c>
      <c r="AT149" s="129">
        <v>1800</v>
      </c>
      <c r="AU149" s="361">
        <v>0.28906646372399797</v>
      </c>
    </row>
    <row r="150" spans="1:47" x14ac:dyDescent="0.3">
      <c r="A150" s="19" t="s">
        <v>350</v>
      </c>
      <c r="B150" s="16" t="s">
        <v>359</v>
      </c>
      <c r="C150" s="124">
        <v>137308</v>
      </c>
      <c r="D150" s="129">
        <v>3149</v>
      </c>
      <c r="E150" s="129">
        <v>36616</v>
      </c>
      <c r="F150" s="129">
        <v>3897</v>
      </c>
      <c r="G150" s="129">
        <v>32630</v>
      </c>
      <c r="H150" s="129">
        <v>20424</v>
      </c>
      <c r="I150" s="129">
        <v>3493</v>
      </c>
      <c r="J150" s="131">
        <v>381</v>
      </c>
      <c r="K150" s="129">
        <v>18507</v>
      </c>
      <c r="L150" s="129">
        <v>6160</v>
      </c>
      <c r="M150" s="129">
        <v>6768</v>
      </c>
      <c r="N150" s="131">
        <v>1717</v>
      </c>
      <c r="O150" s="131">
        <v>3566</v>
      </c>
      <c r="P150" s="126">
        <v>0.19360852972878492</v>
      </c>
      <c r="Q150" s="126">
        <v>0.14874588516328255</v>
      </c>
      <c r="R150" s="360">
        <v>6.7228750489620053</v>
      </c>
      <c r="S150" s="126">
        <v>9.1900890592256285E-2</v>
      </c>
      <c r="T150" s="129">
        <v>64708</v>
      </c>
      <c r="U150" s="129">
        <v>1490</v>
      </c>
      <c r="V150" s="129">
        <v>22978</v>
      </c>
      <c r="W150" s="129">
        <v>2469</v>
      </c>
      <c r="X150" s="129">
        <v>17424</v>
      </c>
      <c r="Y150" s="129">
        <v>2855</v>
      </c>
      <c r="Z150" s="129">
        <v>1764</v>
      </c>
      <c r="AA150" s="131">
        <v>211</v>
      </c>
      <c r="AB150" s="129">
        <v>8657</v>
      </c>
      <c r="AC150" s="129">
        <v>333</v>
      </c>
      <c r="AD150" s="129">
        <v>2837</v>
      </c>
      <c r="AE150" s="131">
        <v>948</v>
      </c>
      <c r="AF150" s="131">
        <v>2742</v>
      </c>
      <c r="AG150" s="126">
        <v>0.75693886381900233</v>
      </c>
      <c r="AH150" s="129">
        <v>72600</v>
      </c>
      <c r="AI150" s="129">
        <v>1659</v>
      </c>
      <c r="AJ150" s="129">
        <v>13638</v>
      </c>
      <c r="AK150" s="129">
        <v>1428</v>
      </c>
      <c r="AL150" s="129">
        <v>15206</v>
      </c>
      <c r="AM150" s="129">
        <v>17569</v>
      </c>
      <c r="AN150" s="129">
        <v>1729</v>
      </c>
      <c r="AO150" s="131">
        <v>170</v>
      </c>
      <c r="AP150" s="129">
        <v>9850</v>
      </c>
      <c r="AQ150" s="129">
        <v>5827</v>
      </c>
      <c r="AR150" s="129">
        <v>3931</v>
      </c>
      <c r="AS150" s="131">
        <v>769</v>
      </c>
      <c r="AT150" s="131">
        <v>824</v>
      </c>
      <c r="AU150" s="361">
        <v>0.70563360881542703</v>
      </c>
    </row>
    <row r="151" spans="1:47" x14ac:dyDescent="0.3">
      <c r="A151" s="19" t="s">
        <v>350</v>
      </c>
      <c r="B151" s="16" t="s">
        <v>361</v>
      </c>
      <c r="C151" s="124">
        <v>156277</v>
      </c>
      <c r="D151" s="129">
        <v>4457</v>
      </c>
      <c r="E151" s="129">
        <v>33360</v>
      </c>
      <c r="F151" s="129">
        <v>6134</v>
      </c>
      <c r="G151" s="129">
        <v>26272</v>
      </c>
      <c r="H151" s="129">
        <v>7414</v>
      </c>
      <c r="I151" s="129">
        <v>7229</v>
      </c>
      <c r="J151" s="131">
        <v>1650</v>
      </c>
      <c r="K151" s="129">
        <v>18931</v>
      </c>
      <c r="L151" s="129">
        <v>33301</v>
      </c>
      <c r="M151" s="129">
        <v>9124</v>
      </c>
      <c r="N151" s="131">
        <v>1833</v>
      </c>
      <c r="O151" s="129">
        <v>6572</v>
      </c>
      <c r="P151" s="126">
        <v>0.26053098024661336</v>
      </c>
      <c r="Q151" s="126">
        <v>4.7441402125712677E-2</v>
      </c>
      <c r="R151" s="360">
        <v>21.078635014836795</v>
      </c>
      <c r="S151" s="126">
        <v>0.28814239685024473</v>
      </c>
      <c r="T151" s="129">
        <v>72436</v>
      </c>
      <c r="U151" s="129">
        <v>1781</v>
      </c>
      <c r="V151" s="129">
        <v>22209</v>
      </c>
      <c r="W151" s="129">
        <v>4432</v>
      </c>
      <c r="X151" s="129">
        <v>15820</v>
      </c>
      <c r="Y151" s="129">
        <v>3521</v>
      </c>
      <c r="Z151" s="129">
        <v>4246</v>
      </c>
      <c r="AA151" s="131">
        <v>974</v>
      </c>
      <c r="AB151" s="129">
        <v>8619</v>
      </c>
      <c r="AC151" s="129">
        <v>1032</v>
      </c>
      <c r="AD151" s="129">
        <v>3973</v>
      </c>
      <c r="AE151" s="131">
        <v>992</v>
      </c>
      <c r="AF151" s="129">
        <v>4837</v>
      </c>
      <c r="AG151" s="126">
        <v>0.71799933734607102</v>
      </c>
      <c r="AH151" s="129">
        <v>83841</v>
      </c>
      <c r="AI151" s="129">
        <v>2676</v>
      </c>
      <c r="AJ151" s="129">
        <v>11151</v>
      </c>
      <c r="AK151" s="129">
        <v>1702</v>
      </c>
      <c r="AL151" s="129">
        <v>10452</v>
      </c>
      <c r="AM151" s="129">
        <v>3893</v>
      </c>
      <c r="AN151" s="129">
        <v>2983</v>
      </c>
      <c r="AO151" s="131">
        <v>676</v>
      </c>
      <c r="AP151" s="129">
        <v>10312</v>
      </c>
      <c r="AQ151" s="129">
        <v>32269</v>
      </c>
      <c r="AR151" s="129">
        <v>5151</v>
      </c>
      <c r="AS151" s="131">
        <v>841</v>
      </c>
      <c r="AT151" s="129">
        <v>1735</v>
      </c>
      <c r="AU151" s="361">
        <v>0.39189656611920182</v>
      </c>
    </row>
    <row r="152" spans="1:47" x14ac:dyDescent="0.3">
      <c r="A152" s="19" t="s">
        <v>350</v>
      </c>
      <c r="B152" s="16" t="s">
        <v>363</v>
      </c>
      <c r="C152" s="124">
        <v>209626</v>
      </c>
      <c r="D152" s="129">
        <v>4632</v>
      </c>
      <c r="E152" s="129">
        <v>31638</v>
      </c>
      <c r="F152" s="131">
        <v>4069</v>
      </c>
      <c r="G152" s="129">
        <v>45648</v>
      </c>
      <c r="H152" s="129">
        <v>10185</v>
      </c>
      <c r="I152" s="129">
        <v>7865</v>
      </c>
      <c r="J152" s="131">
        <v>2777</v>
      </c>
      <c r="K152" s="129">
        <v>29780</v>
      </c>
      <c r="L152" s="129">
        <v>50356</v>
      </c>
      <c r="M152" s="129">
        <v>11454</v>
      </c>
      <c r="N152" s="131">
        <v>2321</v>
      </c>
      <c r="O152" s="129">
        <v>8901</v>
      </c>
      <c r="P152" s="126">
        <v>0.28880482382910516</v>
      </c>
      <c r="Q152" s="126">
        <v>4.8586530296814326E-2</v>
      </c>
      <c r="R152" s="360">
        <v>20.581836033382427</v>
      </c>
      <c r="S152" s="126">
        <v>0.28135121472824004</v>
      </c>
      <c r="T152" s="129">
        <v>101274</v>
      </c>
      <c r="U152" s="129">
        <v>3046</v>
      </c>
      <c r="V152" s="129">
        <v>23827</v>
      </c>
      <c r="W152" s="131">
        <v>3225</v>
      </c>
      <c r="X152" s="129">
        <v>30644</v>
      </c>
      <c r="Y152" s="129">
        <v>5091</v>
      </c>
      <c r="Z152" s="129">
        <v>5325</v>
      </c>
      <c r="AA152" s="131">
        <v>1805</v>
      </c>
      <c r="AB152" s="129">
        <v>14020</v>
      </c>
      <c r="AC152" s="129">
        <v>1514</v>
      </c>
      <c r="AD152" s="129">
        <v>4891</v>
      </c>
      <c r="AE152" s="131">
        <v>1262</v>
      </c>
      <c r="AF152" s="129">
        <v>6624</v>
      </c>
      <c r="AG152" s="126">
        <v>0.70262851274759563</v>
      </c>
      <c r="AH152" s="129">
        <v>108352</v>
      </c>
      <c r="AI152" s="129">
        <v>1586</v>
      </c>
      <c r="AJ152" s="129">
        <v>7811</v>
      </c>
      <c r="AK152" s="131">
        <v>844</v>
      </c>
      <c r="AL152" s="129">
        <v>15004</v>
      </c>
      <c r="AM152" s="129">
        <v>5094</v>
      </c>
      <c r="AN152" s="129">
        <v>2540</v>
      </c>
      <c r="AO152" s="131">
        <v>972</v>
      </c>
      <c r="AP152" s="129">
        <v>15760</v>
      </c>
      <c r="AQ152" s="129">
        <v>48842</v>
      </c>
      <c r="AR152" s="129">
        <v>6563</v>
      </c>
      <c r="AS152" s="131">
        <v>1059</v>
      </c>
      <c r="AT152" s="129">
        <v>2277</v>
      </c>
      <c r="AU152" s="361">
        <v>0.30344617542823388</v>
      </c>
    </row>
    <row r="153" spans="1:47" x14ac:dyDescent="0.3">
      <c r="A153" s="19" t="s">
        <v>350</v>
      </c>
      <c r="B153" s="16" t="s">
        <v>367</v>
      </c>
      <c r="C153" s="124">
        <v>187930</v>
      </c>
      <c r="D153" s="129">
        <v>6470</v>
      </c>
      <c r="E153" s="129">
        <v>33443</v>
      </c>
      <c r="F153" s="129">
        <v>4529</v>
      </c>
      <c r="G153" s="129">
        <v>29098</v>
      </c>
      <c r="H153" s="129">
        <v>7922</v>
      </c>
      <c r="I153" s="129">
        <v>5407</v>
      </c>
      <c r="J153" s="131">
        <v>1445</v>
      </c>
      <c r="K153" s="129">
        <v>28310</v>
      </c>
      <c r="L153" s="129">
        <v>41846</v>
      </c>
      <c r="M153" s="129">
        <v>11275</v>
      </c>
      <c r="N153" s="131">
        <v>2004</v>
      </c>
      <c r="O153" s="129">
        <v>16181</v>
      </c>
      <c r="P153" s="126">
        <v>0.26482200819454055</v>
      </c>
      <c r="Q153" s="126">
        <v>4.2153993508221146E-2</v>
      </c>
      <c r="R153" s="360">
        <v>23.722544811916183</v>
      </c>
      <c r="S153" s="126">
        <v>0.32428432470515894</v>
      </c>
      <c r="T153" s="129">
        <v>90930</v>
      </c>
      <c r="U153" s="129">
        <v>3735</v>
      </c>
      <c r="V153" s="129">
        <v>24702</v>
      </c>
      <c r="W153" s="129">
        <v>3501</v>
      </c>
      <c r="X153" s="129">
        <v>18514</v>
      </c>
      <c r="Y153" s="129">
        <v>4038</v>
      </c>
      <c r="Z153" s="129">
        <v>3329</v>
      </c>
      <c r="AA153" s="131">
        <v>901</v>
      </c>
      <c r="AB153" s="129">
        <v>13636</v>
      </c>
      <c r="AC153" s="129">
        <v>1497</v>
      </c>
      <c r="AD153" s="129">
        <v>4933</v>
      </c>
      <c r="AE153" s="131">
        <v>1091</v>
      </c>
      <c r="AF153" s="129">
        <v>11053</v>
      </c>
      <c r="AG153" s="126">
        <v>0.63586275156713956</v>
      </c>
      <c r="AH153" s="129">
        <v>97000</v>
      </c>
      <c r="AI153" s="129">
        <v>2735</v>
      </c>
      <c r="AJ153" s="129">
        <v>8741</v>
      </c>
      <c r="AK153" s="129">
        <v>1028</v>
      </c>
      <c r="AL153" s="129">
        <v>10584</v>
      </c>
      <c r="AM153" s="129">
        <v>3884</v>
      </c>
      <c r="AN153" s="129">
        <v>2078</v>
      </c>
      <c r="AO153" s="131">
        <v>544</v>
      </c>
      <c r="AP153" s="129">
        <v>14674</v>
      </c>
      <c r="AQ153" s="129">
        <v>40349</v>
      </c>
      <c r="AR153" s="129">
        <v>6342</v>
      </c>
      <c r="AS153" s="131">
        <v>913</v>
      </c>
      <c r="AT153" s="129">
        <v>5128</v>
      </c>
      <c r="AU153" s="361">
        <v>0.29948453608247422</v>
      </c>
    </row>
    <row r="154" spans="1:47" x14ac:dyDescent="0.3">
      <c r="A154" s="19" t="s">
        <v>350</v>
      </c>
      <c r="B154" s="16" t="s">
        <v>368</v>
      </c>
      <c r="C154" s="124">
        <v>172975</v>
      </c>
      <c r="D154" s="129">
        <v>3739</v>
      </c>
      <c r="E154" s="129">
        <v>25035</v>
      </c>
      <c r="F154" s="131">
        <v>5215</v>
      </c>
      <c r="G154" s="129">
        <v>23621</v>
      </c>
      <c r="H154" s="129">
        <v>7477</v>
      </c>
      <c r="I154" s="129">
        <v>6835</v>
      </c>
      <c r="J154" s="131">
        <v>1756</v>
      </c>
      <c r="K154" s="129">
        <v>25627</v>
      </c>
      <c r="L154" s="129">
        <v>45177</v>
      </c>
      <c r="M154" s="129">
        <v>10860</v>
      </c>
      <c r="N154" s="131">
        <v>2038</v>
      </c>
      <c r="O154" s="129">
        <v>15595</v>
      </c>
      <c r="P154" s="126">
        <v>0.30440237028472322</v>
      </c>
      <c r="Q154" s="126">
        <v>4.3225899696487935E-2</v>
      </c>
      <c r="R154" s="360">
        <v>23.134278453925369</v>
      </c>
      <c r="S154" s="126">
        <v>0.31624279458432675</v>
      </c>
      <c r="T154" s="129">
        <v>82205</v>
      </c>
      <c r="U154" s="129">
        <v>1552</v>
      </c>
      <c r="V154" s="129">
        <v>20682</v>
      </c>
      <c r="W154" s="131">
        <v>4321</v>
      </c>
      <c r="X154" s="129">
        <v>16452</v>
      </c>
      <c r="Y154" s="129">
        <v>3839</v>
      </c>
      <c r="Z154" s="129">
        <v>4472</v>
      </c>
      <c r="AA154" s="131">
        <v>1000</v>
      </c>
      <c r="AB154" s="129">
        <v>12378</v>
      </c>
      <c r="AC154" s="129">
        <v>1402</v>
      </c>
      <c r="AD154" s="129">
        <v>4774</v>
      </c>
      <c r="AE154" s="131">
        <v>1129</v>
      </c>
      <c r="AF154" s="129">
        <v>10204</v>
      </c>
      <c r="AG154" s="126">
        <v>0.62426859680068125</v>
      </c>
      <c r="AH154" s="129">
        <v>90770</v>
      </c>
      <c r="AI154" s="129">
        <v>2187</v>
      </c>
      <c r="AJ154" s="129">
        <v>4353</v>
      </c>
      <c r="AK154" s="131">
        <v>894</v>
      </c>
      <c r="AL154" s="129">
        <v>7169</v>
      </c>
      <c r="AM154" s="129">
        <v>3638</v>
      </c>
      <c r="AN154" s="129">
        <v>2363</v>
      </c>
      <c r="AO154" s="131">
        <v>756</v>
      </c>
      <c r="AP154" s="129">
        <v>13249</v>
      </c>
      <c r="AQ154" s="129">
        <v>43775</v>
      </c>
      <c r="AR154" s="129">
        <v>6086</v>
      </c>
      <c r="AS154" s="131">
        <v>909</v>
      </c>
      <c r="AT154" s="129">
        <v>5391</v>
      </c>
      <c r="AU154" s="361">
        <v>0.2269912966839264</v>
      </c>
    </row>
    <row r="155" spans="1:47" x14ac:dyDescent="0.3">
      <c r="A155" s="19" t="s">
        <v>350</v>
      </c>
      <c r="B155" s="16" t="s">
        <v>370</v>
      </c>
      <c r="C155" s="124">
        <v>146234</v>
      </c>
      <c r="D155" s="129">
        <v>5250</v>
      </c>
      <c r="E155" s="129">
        <v>29066</v>
      </c>
      <c r="F155" s="131">
        <v>3150</v>
      </c>
      <c r="G155" s="129">
        <v>31649</v>
      </c>
      <c r="H155" s="129">
        <v>7088</v>
      </c>
      <c r="I155" s="131">
        <v>2631</v>
      </c>
      <c r="J155" s="131">
        <v>603</v>
      </c>
      <c r="K155" s="129">
        <v>21757</v>
      </c>
      <c r="L155" s="129">
        <v>28062</v>
      </c>
      <c r="M155" s="129">
        <v>8232</v>
      </c>
      <c r="N155" s="131">
        <v>1155</v>
      </c>
      <c r="O155" s="129">
        <v>7591</v>
      </c>
      <c r="P155" s="126">
        <v>0.24036817703133334</v>
      </c>
      <c r="Q155" s="126">
        <v>4.8470259994255784E-2</v>
      </c>
      <c r="R155" s="360">
        <v>20.631207674943568</v>
      </c>
      <c r="S155" s="126">
        <v>0.28202611911013409</v>
      </c>
      <c r="T155" s="129">
        <v>70663</v>
      </c>
      <c r="U155" s="129">
        <v>3237</v>
      </c>
      <c r="V155" s="129">
        <v>20063</v>
      </c>
      <c r="W155" s="131">
        <v>2179</v>
      </c>
      <c r="X155" s="129">
        <v>18705</v>
      </c>
      <c r="Y155" s="129">
        <v>3379</v>
      </c>
      <c r="Z155" s="131">
        <v>1647</v>
      </c>
      <c r="AA155" s="131">
        <v>372</v>
      </c>
      <c r="AB155" s="129">
        <v>10494</v>
      </c>
      <c r="AC155" s="129">
        <v>921</v>
      </c>
      <c r="AD155" s="129">
        <v>3405</v>
      </c>
      <c r="AE155" s="131">
        <v>659</v>
      </c>
      <c r="AF155" s="129">
        <v>5602</v>
      </c>
      <c r="AG155" s="126">
        <v>0.69640405870115907</v>
      </c>
      <c r="AH155" s="129">
        <v>75571</v>
      </c>
      <c r="AI155" s="129">
        <v>2013</v>
      </c>
      <c r="AJ155" s="129">
        <v>9003</v>
      </c>
      <c r="AK155" s="131">
        <v>971</v>
      </c>
      <c r="AL155" s="129">
        <v>12944</v>
      </c>
      <c r="AM155" s="129">
        <v>3709</v>
      </c>
      <c r="AN155" s="131">
        <v>984</v>
      </c>
      <c r="AO155" s="131">
        <v>231</v>
      </c>
      <c r="AP155" s="129">
        <v>11263</v>
      </c>
      <c r="AQ155" s="129">
        <v>27141</v>
      </c>
      <c r="AR155" s="129">
        <v>4827</v>
      </c>
      <c r="AS155" s="131">
        <v>496</v>
      </c>
      <c r="AT155" s="129">
        <v>1989</v>
      </c>
      <c r="AU155" s="361">
        <v>0.39200222307498911</v>
      </c>
    </row>
    <row r="156" spans="1:47" x14ac:dyDescent="0.3">
      <c r="A156" s="19" t="s">
        <v>350</v>
      </c>
      <c r="B156" s="16" t="s">
        <v>372</v>
      </c>
      <c r="C156" s="124">
        <v>142099</v>
      </c>
      <c r="D156" s="129">
        <v>3545</v>
      </c>
      <c r="E156" s="129">
        <v>21982</v>
      </c>
      <c r="F156" s="131">
        <v>3424</v>
      </c>
      <c r="G156" s="129">
        <v>28196</v>
      </c>
      <c r="H156" s="129">
        <v>10074</v>
      </c>
      <c r="I156" s="129">
        <v>3475</v>
      </c>
      <c r="J156" s="131">
        <v>529</v>
      </c>
      <c r="K156" s="129">
        <v>21619</v>
      </c>
      <c r="L156" s="129">
        <v>28415</v>
      </c>
      <c r="M156" s="129">
        <v>7537</v>
      </c>
      <c r="N156" s="131">
        <v>1276</v>
      </c>
      <c r="O156" s="129">
        <v>12027</v>
      </c>
      <c r="P156" s="126">
        <v>0.27086045644233947</v>
      </c>
      <c r="Q156" s="126">
        <v>7.0894235708907169E-2</v>
      </c>
      <c r="R156" s="360">
        <v>14.105519158229106</v>
      </c>
      <c r="S156" s="126">
        <v>0.19282074461692322</v>
      </c>
      <c r="T156" s="129">
        <v>68072</v>
      </c>
      <c r="U156" s="129">
        <v>1731</v>
      </c>
      <c r="V156" s="129">
        <v>15294</v>
      </c>
      <c r="W156" s="131">
        <v>2757</v>
      </c>
      <c r="X156" s="129">
        <v>18222</v>
      </c>
      <c r="Y156" s="129">
        <v>4575</v>
      </c>
      <c r="Z156" s="129">
        <v>2099</v>
      </c>
      <c r="AA156" s="131">
        <v>338</v>
      </c>
      <c r="AB156" s="129">
        <v>10329</v>
      </c>
      <c r="AC156" s="129">
        <v>899</v>
      </c>
      <c r="AD156" s="129">
        <v>3079</v>
      </c>
      <c r="AE156" s="131">
        <v>706</v>
      </c>
      <c r="AF156" s="129">
        <v>8043</v>
      </c>
      <c r="AG156" s="126">
        <v>0.65633446938535667</v>
      </c>
      <c r="AH156" s="129">
        <v>74027</v>
      </c>
      <c r="AI156" s="129">
        <v>1814</v>
      </c>
      <c r="AJ156" s="129">
        <v>6688</v>
      </c>
      <c r="AK156" s="131">
        <v>667</v>
      </c>
      <c r="AL156" s="129">
        <v>9974</v>
      </c>
      <c r="AM156" s="129">
        <v>5499</v>
      </c>
      <c r="AN156" s="129">
        <v>1376</v>
      </c>
      <c r="AO156" s="131">
        <v>191</v>
      </c>
      <c r="AP156" s="129">
        <v>11290</v>
      </c>
      <c r="AQ156" s="129">
        <v>27516</v>
      </c>
      <c r="AR156" s="129">
        <v>4458</v>
      </c>
      <c r="AS156" s="131">
        <v>570</v>
      </c>
      <c r="AT156" s="129">
        <v>3984</v>
      </c>
      <c r="AU156" s="361">
        <v>0.35146635686979077</v>
      </c>
    </row>
    <row r="157" spans="1:47" x14ac:dyDescent="0.3">
      <c r="A157" s="19" t="s">
        <v>374</v>
      </c>
      <c r="B157" s="16" t="s">
        <v>378</v>
      </c>
      <c r="C157" s="124">
        <v>124375</v>
      </c>
      <c r="D157" s="129">
        <v>11367</v>
      </c>
      <c r="E157" s="129">
        <v>16227</v>
      </c>
      <c r="F157" s="131">
        <v>2628</v>
      </c>
      <c r="G157" s="129">
        <v>18734</v>
      </c>
      <c r="H157" s="129">
        <v>3559</v>
      </c>
      <c r="I157" s="129">
        <v>6340</v>
      </c>
      <c r="J157" s="131">
        <v>1419</v>
      </c>
      <c r="K157" s="129">
        <v>21406</v>
      </c>
      <c r="L157" s="129">
        <v>27861</v>
      </c>
      <c r="M157" s="129">
        <v>7451</v>
      </c>
      <c r="N157" s="131">
        <v>691</v>
      </c>
      <c r="O157" s="129">
        <v>6692</v>
      </c>
      <c r="P157" s="126">
        <v>0.25262311557788947</v>
      </c>
      <c r="Q157" s="126">
        <v>2.8615075376884423E-2</v>
      </c>
      <c r="R157" s="360">
        <v>34.946614217476821</v>
      </c>
      <c r="S157" s="126">
        <v>0.47771599894095784</v>
      </c>
      <c r="T157" s="129">
        <v>58375</v>
      </c>
      <c r="U157" s="129">
        <v>7190</v>
      </c>
      <c r="V157" s="129">
        <v>11486</v>
      </c>
      <c r="W157" s="131">
        <v>1838</v>
      </c>
      <c r="X157" s="129">
        <v>11827</v>
      </c>
      <c r="Y157" s="129">
        <v>1696</v>
      </c>
      <c r="Z157" s="129">
        <v>3570</v>
      </c>
      <c r="AA157" s="131">
        <v>854</v>
      </c>
      <c r="AB157" s="129">
        <v>10904</v>
      </c>
      <c r="AC157" s="129">
        <v>839</v>
      </c>
      <c r="AD157" s="129">
        <v>3179</v>
      </c>
      <c r="AE157" s="131">
        <v>368</v>
      </c>
      <c r="AF157" s="129">
        <v>4624</v>
      </c>
      <c r="AG157" s="126">
        <v>0.64423126338329761</v>
      </c>
      <c r="AH157" s="129">
        <v>66000</v>
      </c>
      <c r="AI157" s="129">
        <v>4177</v>
      </c>
      <c r="AJ157" s="129">
        <v>4741</v>
      </c>
      <c r="AK157" s="131">
        <v>790</v>
      </c>
      <c r="AL157" s="129">
        <v>6907</v>
      </c>
      <c r="AM157" s="129">
        <v>1863</v>
      </c>
      <c r="AN157" s="129">
        <v>2770</v>
      </c>
      <c r="AO157" s="131">
        <v>565</v>
      </c>
      <c r="AP157" s="129">
        <v>10502</v>
      </c>
      <c r="AQ157" s="129">
        <v>27022</v>
      </c>
      <c r="AR157" s="129">
        <v>4272</v>
      </c>
      <c r="AS157" s="131">
        <v>323</v>
      </c>
      <c r="AT157" s="129">
        <v>2068</v>
      </c>
      <c r="AU157" s="361">
        <v>0.32193939393939391</v>
      </c>
    </row>
    <row r="158" spans="1:47" x14ac:dyDescent="0.3">
      <c r="A158" s="19" t="s">
        <v>374</v>
      </c>
      <c r="B158" s="16" t="s">
        <v>379</v>
      </c>
      <c r="C158" s="124">
        <v>103376</v>
      </c>
      <c r="D158" s="131">
        <v>1928</v>
      </c>
      <c r="E158" s="131">
        <v>4502</v>
      </c>
      <c r="F158" s="131">
        <v>2271</v>
      </c>
      <c r="G158" s="129">
        <v>16997</v>
      </c>
      <c r="H158" s="129">
        <v>5879</v>
      </c>
      <c r="I158" s="129">
        <v>7804</v>
      </c>
      <c r="J158" s="131">
        <v>1081</v>
      </c>
      <c r="K158" s="129">
        <v>17075</v>
      </c>
      <c r="L158" s="129">
        <v>29521</v>
      </c>
      <c r="M158" s="129">
        <v>5789</v>
      </c>
      <c r="N158" s="131">
        <v>576</v>
      </c>
      <c r="O158" s="129">
        <v>9953</v>
      </c>
      <c r="P158" s="126">
        <v>0.34243925088995514</v>
      </c>
      <c r="Q158" s="126">
        <v>5.6870066553165143E-2</v>
      </c>
      <c r="R158" s="360">
        <v>17.583942847423032</v>
      </c>
      <c r="S158" s="126">
        <v>0.24037037666660407</v>
      </c>
      <c r="T158" s="129">
        <v>46570</v>
      </c>
      <c r="U158" s="131">
        <v>1104</v>
      </c>
      <c r="V158" s="131">
        <v>3709</v>
      </c>
      <c r="W158" s="131">
        <v>2017</v>
      </c>
      <c r="X158" s="129">
        <v>13317</v>
      </c>
      <c r="Y158" s="129">
        <v>2807</v>
      </c>
      <c r="Z158" s="129">
        <v>4641</v>
      </c>
      <c r="AA158" s="131">
        <v>571</v>
      </c>
      <c r="AB158" s="129">
        <v>8901</v>
      </c>
      <c r="AC158" s="129">
        <v>1108</v>
      </c>
      <c r="AD158" s="129">
        <v>2142</v>
      </c>
      <c r="AE158" s="131">
        <v>281</v>
      </c>
      <c r="AF158" s="129">
        <v>5972</v>
      </c>
      <c r="AG158" s="126">
        <v>0.59254885119175438</v>
      </c>
      <c r="AH158" s="129">
        <v>56806</v>
      </c>
      <c r="AI158" s="131">
        <v>824</v>
      </c>
      <c r="AJ158" s="131">
        <v>793</v>
      </c>
      <c r="AK158" s="131">
        <v>254</v>
      </c>
      <c r="AL158" s="129">
        <v>3680</v>
      </c>
      <c r="AM158" s="129">
        <v>3072</v>
      </c>
      <c r="AN158" s="129">
        <v>3163</v>
      </c>
      <c r="AO158" s="131">
        <v>510</v>
      </c>
      <c r="AP158" s="129">
        <v>8174</v>
      </c>
      <c r="AQ158" s="129">
        <v>28413</v>
      </c>
      <c r="AR158" s="129">
        <v>3647</v>
      </c>
      <c r="AS158" s="131">
        <v>295</v>
      </c>
      <c r="AT158" s="129">
        <v>3981</v>
      </c>
      <c r="AU158" s="361">
        <v>0.20747808330105974</v>
      </c>
    </row>
    <row r="159" spans="1:47" x14ac:dyDescent="0.3">
      <c r="A159" s="19" t="s">
        <v>374</v>
      </c>
      <c r="B159" s="16" t="s">
        <v>383</v>
      </c>
      <c r="C159" s="124">
        <v>151799</v>
      </c>
      <c r="D159" s="129">
        <v>3139</v>
      </c>
      <c r="E159" s="129">
        <v>24654</v>
      </c>
      <c r="F159" s="129">
        <v>7309</v>
      </c>
      <c r="G159" s="129">
        <v>21675</v>
      </c>
      <c r="H159" s="129">
        <v>10333</v>
      </c>
      <c r="I159" s="129">
        <v>9848</v>
      </c>
      <c r="J159" s="131">
        <v>1604</v>
      </c>
      <c r="K159" s="129">
        <v>22531</v>
      </c>
      <c r="L159" s="129">
        <v>37807</v>
      </c>
      <c r="M159" s="129">
        <v>8038</v>
      </c>
      <c r="N159" s="131">
        <v>1118</v>
      </c>
      <c r="O159" s="129">
        <v>3743</v>
      </c>
      <c r="P159" s="126">
        <v>0.31712988886619808</v>
      </c>
      <c r="Q159" s="126">
        <v>6.8070277142800673E-2</v>
      </c>
      <c r="R159" s="360">
        <v>14.690699699990324</v>
      </c>
      <c r="S159" s="126">
        <v>0.20082009200229792</v>
      </c>
      <c r="T159" s="129">
        <v>68325</v>
      </c>
      <c r="U159" s="129">
        <v>2044</v>
      </c>
      <c r="V159" s="129">
        <v>18037</v>
      </c>
      <c r="W159" s="129">
        <v>6144</v>
      </c>
      <c r="X159" s="129">
        <v>13741</v>
      </c>
      <c r="Y159" s="129">
        <v>3550</v>
      </c>
      <c r="Z159" s="129">
        <v>5485</v>
      </c>
      <c r="AA159" s="131">
        <v>802</v>
      </c>
      <c r="AB159" s="129">
        <v>11848</v>
      </c>
      <c r="AC159" s="129">
        <v>807</v>
      </c>
      <c r="AD159" s="129">
        <v>2800</v>
      </c>
      <c r="AE159" s="131">
        <v>530</v>
      </c>
      <c r="AF159" s="129">
        <v>2537</v>
      </c>
      <c r="AG159" s="126">
        <v>0.71717526527625319</v>
      </c>
      <c r="AH159" s="129">
        <v>83474</v>
      </c>
      <c r="AI159" s="129">
        <v>1095</v>
      </c>
      <c r="AJ159" s="129">
        <v>6617</v>
      </c>
      <c r="AK159" s="129">
        <v>1165</v>
      </c>
      <c r="AL159" s="129">
        <v>7934</v>
      </c>
      <c r="AM159" s="129">
        <v>6783</v>
      </c>
      <c r="AN159" s="129">
        <v>4363</v>
      </c>
      <c r="AO159" s="131">
        <v>802</v>
      </c>
      <c r="AP159" s="129">
        <v>10683</v>
      </c>
      <c r="AQ159" s="129">
        <v>37000</v>
      </c>
      <c r="AR159" s="129">
        <v>5238</v>
      </c>
      <c r="AS159" s="131">
        <v>588</v>
      </c>
      <c r="AT159" s="129">
        <v>1206</v>
      </c>
      <c r="AU159" s="361">
        <v>0.33491865730646669</v>
      </c>
    </row>
    <row r="160" spans="1:47" x14ac:dyDescent="0.3">
      <c r="A160" s="19" t="s">
        <v>374</v>
      </c>
      <c r="B160" s="16" t="s">
        <v>384</v>
      </c>
      <c r="C160" s="124">
        <v>138340</v>
      </c>
      <c r="D160" s="129">
        <v>3923</v>
      </c>
      <c r="E160" s="129">
        <v>11570</v>
      </c>
      <c r="F160" s="129">
        <v>5592</v>
      </c>
      <c r="G160" s="129">
        <v>23312</v>
      </c>
      <c r="H160" s="129">
        <v>15400</v>
      </c>
      <c r="I160" s="129">
        <v>6445</v>
      </c>
      <c r="J160" s="131">
        <v>1201</v>
      </c>
      <c r="K160" s="129">
        <v>23432</v>
      </c>
      <c r="L160" s="129">
        <v>30850</v>
      </c>
      <c r="M160" s="129">
        <v>7666</v>
      </c>
      <c r="N160" s="131">
        <v>801</v>
      </c>
      <c r="O160" s="129">
        <v>8148</v>
      </c>
      <c r="P160" s="126">
        <v>0.3343212375307214</v>
      </c>
      <c r="Q160" s="126">
        <v>0.11131993638860778</v>
      </c>
      <c r="R160" s="360">
        <v>8.9831168831168835</v>
      </c>
      <c r="S160" s="126">
        <v>0.12279812369564101</v>
      </c>
      <c r="T160" s="129">
        <v>60468</v>
      </c>
      <c r="U160" s="129">
        <v>2578</v>
      </c>
      <c r="V160" s="129">
        <v>7961</v>
      </c>
      <c r="W160" s="129">
        <v>4407</v>
      </c>
      <c r="X160" s="129">
        <v>16316</v>
      </c>
      <c r="Y160" s="129">
        <v>4769</v>
      </c>
      <c r="Z160" s="129">
        <v>3465</v>
      </c>
      <c r="AA160" s="131">
        <v>630</v>
      </c>
      <c r="AB160" s="129">
        <v>11905</v>
      </c>
      <c r="AC160" s="129">
        <v>928</v>
      </c>
      <c r="AD160" s="129">
        <v>2675</v>
      </c>
      <c r="AE160" s="131">
        <v>354</v>
      </c>
      <c r="AF160" s="129">
        <v>4480</v>
      </c>
      <c r="AG160" s="126">
        <v>0.65317192564662296</v>
      </c>
      <c r="AH160" s="129">
        <v>77872</v>
      </c>
      <c r="AI160" s="129">
        <v>1345</v>
      </c>
      <c r="AJ160" s="129">
        <v>3609</v>
      </c>
      <c r="AK160" s="129">
        <v>1185</v>
      </c>
      <c r="AL160" s="129">
        <v>6996</v>
      </c>
      <c r="AM160" s="129">
        <v>10631</v>
      </c>
      <c r="AN160" s="129">
        <v>2980</v>
      </c>
      <c r="AO160" s="131">
        <v>571</v>
      </c>
      <c r="AP160" s="129">
        <v>11527</v>
      </c>
      <c r="AQ160" s="129">
        <v>29922</v>
      </c>
      <c r="AR160" s="129">
        <v>4991</v>
      </c>
      <c r="AS160" s="131">
        <v>447</v>
      </c>
      <c r="AT160" s="129">
        <v>3668</v>
      </c>
      <c r="AU160" s="361">
        <v>0.34346106431066364</v>
      </c>
    </row>
    <row r="161" spans="1:47" x14ac:dyDescent="0.3">
      <c r="A161" s="19" t="s">
        <v>374</v>
      </c>
      <c r="B161" s="16" t="s">
        <v>386</v>
      </c>
      <c r="C161" s="124">
        <v>133596</v>
      </c>
      <c r="D161" s="131">
        <v>3383</v>
      </c>
      <c r="E161" s="129">
        <v>14496</v>
      </c>
      <c r="F161" s="131">
        <v>4946</v>
      </c>
      <c r="G161" s="129">
        <v>18546</v>
      </c>
      <c r="H161" s="129">
        <v>10795</v>
      </c>
      <c r="I161" s="129">
        <v>12420</v>
      </c>
      <c r="J161" s="131">
        <v>1564</v>
      </c>
      <c r="K161" s="129">
        <v>19965</v>
      </c>
      <c r="L161" s="129">
        <v>29013</v>
      </c>
      <c r="M161" s="129">
        <v>6232</v>
      </c>
      <c r="N161" s="131">
        <v>926</v>
      </c>
      <c r="O161" s="129">
        <v>11310</v>
      </c>
      <c r="P161" s="126">
        <v>0.29797299320338932</v>
      </c>
      <c r="Q161" s="126">
        <v>8.0803317464594751E-2</v>
      </c>
      <c r="R161" s="360">
        <v>12.375729504400185</v>
      </c>
      <c r="S161" s="126">
        <v>0.16917472880279724</v>
      </c>
      <c r="T161" s="129">
        <v>61006</v>
      </c>
      <c r="U161" s="131">
        <v>2412</v>
      </c>
      <c r="V161" s="129">
        <v>10809</v>
      </c>
      <c r="W161" s="131">
        <v>4087</v>
      </c>
      <c r="X161" s="129">
        <v>13629</v>
      </c>
      <c r="Y161" s="129">
        <v>2957</v>
      </c>
      <c r="Z161" s="129">
        <v>6335</v>
      </c>
      <c r="AA161" s="131">
        <v>707</v>
      </c>
      <c r="AB161" s="129">
        <v>10230</v>
      </c>
      <c r="AC161" s="129">
        <v>1064</v>
      </c>
      <c r="AD161" s="129">
        <v>2173</v>
      </c>
      <c r="AE161" s="131">
        <v>421</v>
      </c>
      <c r="AF161" s="129">
        <v>6182</v>
      </c>
      <c r="AG161" s="126">
        <v>0.65942694161230042</v>
      </c>
      <c r="AH161" s="129">
        <v>72590</v>
      </c>
      <c r="AI161" s="131">
        <v>971</v>
      </c>
      <c r="AJ161" s="129">
        <v>3687</v>
      </c>
      <c r="AK161" s="131">
        <v>859</v>
      </c>
      <c r="AL161" s="129">
        <v>4917</v>
      </c>
      <c r="AM161" s="129">
        <v>7838</v>
      </c>
      <c r="AN161" s="129">
        <v>6085</v>
      </c>
      <c r="AO161" s="131">
        <v>857</v>
      </c>
      <c r="AP161" s="129">
        <v>9735</v>
      </c>
      <c r="AQ161" s="129">
        <v>27949</v>
      </c>
      <c r="AR161" s="129">
        <v>4059</v>
      </c>
      <c r="AS161" s="131">
        <v>505</v>
      </c>
      <c r="AT161" s="129">
        <v>5128</v>
      </c>
      <c r="AU161" s="361">
        <v>0.33554208568673372</v>
      </c>
    </row>
    <row r="162" spans="1:47" x14ac:dyDescent="0.3">
      <c r="A162" s="19" t="s">
        <v>374</v>
      </c>
      <c r="B162" s="16" t="s">
        <v>388</v>
      </c>
      <c r="C162" s="124">
        <v>106242</v>
      </c>
      <c r="D162" s="131">
        <v>1575</v>
      </c>
      <c r="E162" s="129">
        <v>8074</v>
      </c>
      <c r="F162" s="131">
        <v>3316</v>
      </c>
      <c r="G162" s="129">
        <v>26191</v>
      </c>
      <c r="H162" s="129">
        <v>9766</v>
      </c>
      <c r="I162" s="129">
        <v>5622</v>
      </c>
      <c r="J162" s="131">
        <v>1128</v>
      </c>
      <c r="K162" s="129">
        <v>17583</v>
      </c>
      <c r="L162" s="129">
        <v>22345</v>
      </c>
      <c r="M162" s="129">
        <v>4983</v>
      </c>
      <c r="N162" s="131">
        <v>676</v>
      </c>
      <c r="O162" s="129">
        <v>4983</v>
      </c>
      <c r="P162" s="126">
        <v>0.30224393366088742</v>
      </c>
      <c r="Q162" s="126">
        <v>9.1922215319741721E-2</v>
      </c>
      <c r="R162" s="360">
        <v>10.87876305549867</v>
      </c>
      <c r="S162" s="126">
        <v>0.14871137810256113</v>
      </c>
      <c r="T162" s="129">
        <v>49713</v>
      </c>
      <c r="U162" s="131">
        <v>870</v>
      </c>
      <c r="V162" s="129">
        <v>5938</v>
      </c>
      <c r="W162" s="131">
        <v>2781</v>
      </c>
      <c r="X162" s="129">
        <v>19213</v>
      </c>
      <c r="Y162" s="129">
        <v>2450</v>
      </c>
      <c r="Z162" s="129">
        <v>3242</v>
      </c>
      <c r="AA162" s="131">
        <v>626</v>
      </c>
      <c r="AB162" s="129">
        <v>8856</v>
      </c>
      <c r="AC162" s="129">
        <v>722</v>
      </c>
      <c r="AD162" s="129">
        <v>1780</v>
      </c>
      <c r="AE162" s="131">
        <v>333</v>
      </c>
      <c r="AF162" s="129">
        <v>2902</v>
      </c>
      <c r="AG162" s="126">
        <v>0.69386277231307703</v>
      </c>
      <c r="AH162" s="129">
        <v>56529</v>
      </c>
      <c r="AI162" s="131">
        <v>705</v>
      </c>
      <c r="AJ162" s="129">
        <v>2136</v>
      </c>
      <c r="AK162" s="131">
        <v>535</v>
      </c>
      <c r="AL162" s="129">
        <v>6978</v>
      </c>
      <c r="AM162" s="129">
        <v>7316</v>
      </c>
      <c r="AN162" s="129">
        <v>2380</v>
      </c>
      <c r="AO162" s="131">
        <v>502</v>
      </c>
      <c r="AP162" s="129">
        <v>8727</v>
      </c>
      <c r="AQ162" s="129">
        <v>21623</v>
      </c>
      <c r="AR162" s="129">
        <v>3203</v>
      </c>
      <c r="AS162" s="131">
        <v>343</v>
      </c>
      <c r="AT162" s="129">
        <v>2081</v>
      </c>
      <c r="AU162" s="361">
        <v>0.35468520582355961</v>
      </c>
    </row>
    <row r="163" spans="1:47" x14ac:dyDescent="0.3">
      <c r="A163" s="19" t="s">
        <v>374</v>
      </c>
      <c r="B163" s="16" t="s">
        <v>390</v>
      </c>
      <c r="C163" s="124">
        <v>115547</v>
      </c>
      <c r="D163" s="131">
        <v>1706</v>
      </c>
      <c r="E163" s="129">
        <v>14067</v>
      </c>
      <c r="F163" s="131">
        <v>4583</v>
      </c>
      <c r="G163" s="129">
        <v>15897</v>
      </c>
      <c r="H163" s="129">
        <v>7624</v>
      </c>
      <c r="I163" s="129">
        <v>8296</v>
      </c>
      <c r="J163" s="131">
        <v>1631</v>
      </c>
      <c r="K163" s="129">
        <v>17427</v>
      </c>
      <c r="L163" s="129">
        <v>31970</v>
      </c>
      <c r="M163" s="129">
        <v>5399</v>
      </c>
      <c r="N163" s="131">
        <v>640</v>
      </c>
      <c r="O163" s="129">
        <v>6307</v>
      </c>
      <c r="P163" s="126">
        <v>0.34266575506071123</v>
      </c>
      <c r="Q163" s="126">
        <v>6.5981808268496797E-2</v>
      </c>
      <c r="R163" s="360">
        <v>15.155692549842604</v>
      </c>
      <c r="S163" s="126">
        <v>0.20717648814371567</v>
      </c>
      <c r="T163" s="129">
        <v>52798</v>
      </c>
      <c r="U163" s="131">
        <v>898</v>
      </c>
      <c r="V163" s="129">
        <v>11427</v>
      </c>
      <c r="W163" s="131">
        <v>4048</v>
      </c>
      <c r="X163" s="129">
        <v>12018</v>
      </c>
      <c r="Y163" s="129">
        <v>2869</v>
      </c>
      <c r="Z163" s="129">
        <v>4500</v>
      </c>
      <c r="AA163" s="131">
        <v>902</v>
      </c>
      <c r="AB163" s="129">
        <v>9148</v>
      </c>
      <c r="AC163" s="129">
        <v>1128</v>
      </c>
      <c r="AD163" s="129">
        <v>1902</v>
      </c>
      <c r="AE163" s="131">
        <v>301</v>
      </c>
      <c r="AF163" s="129">
        <v>3657</v>
      </c>
      <c r="AG163" s="126">
        <v>0.67729838251448915</v>
      </c>
      <c r="AH163" s="129">
        <v>62749</v>
      </c>
      <c r="AI163" s="131">
        <v>808</v>
      </c>
      <c r="AJ163" s="129">
        <v>2640</v>
      </c>
      <c r="AK163" s="131">
        <v>535</v>
      </c>
      <c r="AL163" s="129">
        <v>3879</v>
      </c>
      <c r="AM163" s="129">
        <v>4755</v>
      </c>
      <c r="AN163" s="129">
        <v>3796</v>
      </c>
      <c r="AO163" s="131">
        <v>729</v>
      </c>
      <c r="AP163" s="129">
        <v>8279</v>
      </c>
      <c r="AQ163" s="129">
        <v>30842</v>
      </c>
      <c r="AR163" s="129">
        <v>3497</v>
      </c>
      <c r="AS163" s="131">
        <v>339</v>
      </c>
      <c r="AT163" s="129">
        <v>2650</v>
      </c>
      <c r="AU163" s="361">
        <v>0.26156592136926488</v>
      </c>
    </row>
    <row r="164" spans="1:47" x14ac:dyDescent="0.3">
      <c r="A164" s="19" t="s">
        <v>374</v>
      </c>
      <c r="B164" s="16" t="s">
        <v>392</v>
      </c>
      <c r="C164" s="124">
        <v>88582</v>
      </c>
      <c r="D164" s="131">
        <v>2527</v>
      </c>
      <c r="E164" s="129">
        <v>5127</v>
      </c>
      <c r="F164" s="131">
        <v>3541</v>
      </c>
      <c r="G164" s="129">
        <v>10531</v>
      </c>
      <c r="H164" s="129">
        <v>7874</v>
      </c>
      <c r="I164" s="129">
        <v>6113</v>
      </c>
      <c r="J164" s="131">
        <v>1278</v>
      </c>
      <c r="K164" s="129">
        <v>16084</v>
      </c>
      <c r="L164" s="129">
        <v>22038</v>
      </c>
      <c r="M164" s="129">
        <v>5522</v>
      </c>
      <c r="N164" s="131">
        <v>800</v>
      </c>
      <c r="O164" s="129">
        <v>7147</v>
      </c>
      <c r="P164" s="126">
        <v>0.33767582578853489</v>
      </c>
      <c r="Q164" s="126">
        <v>8.8889390621119418E-2</v>
      </c>
      <c r="R164" s="360">
        <v>11.249936499873</v>
      </c>
      <c r="S164" s="126">
        <v>0.15378527429336761</v>
      </c>
      <c r="T164" s="129">
        <v>38140</v>
      </c>
      <c r="U164" s="131">
        <v>1615</v>
      </c>
      <c r="V164" s="129">
        <v>3675</v>
      </c>
      <c r="W164" s="131">
        <v>2751</v>
      </c>
      <c r="X164" s="129">
        <v>7663</v>
      </c>
      <c r="Y164" s="129">
        <v>3034</v>
      </c>
      <c r="Z164" s="129">
        <v>3477</v>
      </c>
      <c r="AA164" s="131">
        <v>656</v>
      </c>
      <c r="AB164" s="129">
        <v>8470</v>
      </c>
      <c r="AC164" s="129">
        <v>694</v>
      </c>
      <c r="AD164" s="129">
        <v>1894</v>
      </c>
      <c r="AE164" s="131">
        <v>331</v>
      </c>
      <c r="AF164" s="129">
        <v>3880</v>
      </c>
      <c r="AG164" s="126">
        <v>0.58245936025170419</v>
      </c>
      <c r="AH164" s="129">
        <v>50442</v>
      </c>
      <c r="AI164" s="131">
        <v>912</v>
      </c>
      <c r="AJ164" s="129">
        <v>1452</v>
      </c>
      <c r="AK164" s="131">
        <v>790</v>
      </c>
      <c r="AL164" s="129">
        <v>2868</v>
      </c>
      <c r="AM164" s="129">
        <v>4840</v>
      </c>
      <c r="AN164" s="129">
        <v>2636</v>
      </c>
      <c r="AO164" s="131">
        <v>622</v>
      </c>
      <c r="AP164" s="129">
        <v>7614</v>
      </c>
      <c r="AQ164" s="129">
        <v>21344</v>
      </c>
      <c r="AR164" s="129">
        <v>3628</v>
      </c>
      <c r="AS164" s="131">
        <v>469</v>
      </c>
      <c r="AT164" s="129">
        <v>3267</v>
      </c>
      <c r="AU164" s="361">
        <v>0.26759446493001865</v>
      </c>
    </row>
    <row r="165" spans="1:47" x14ac:dyDescent="0.3">
      <c r="A165" s="19" t="s">
        <v>374</v>
      </c>
      <c r="B165" s="16" t="s">
        <v>396</v>
      </c>
      <c r="C165" s="124">
        <v>32005</v>
      </c>
      <c r="D165" s="131">
        <v>4159</v>
      </c>
      <c r="E165" s="131">
        <v>2117</v>
      </c>
      <c r="F165" s="131">
        <v>782</v>
      </c>
      <c r="G165" s="129">
        <v>6353</v>
      </c>
      <c r="H165" s="129">
        <v>3256</v>
      </c>
      <c r="I165" s="131">
        <v>1353</v>
      </c>
      <c r="J165" s="131">
        <v>232</v>
      </c>
      <c r="K165" s="129">
        <v>4487</v>
      </c>
      <c r="L165" s="129">
        <v>6400</v>
      </c>
      <c r="M165" s="131">
        <v>986</v>
      </c>
      <c r="N165" s="131">
        <v>125</v>
      </c>
      <c r="O165" s="131">
        <v>1755</v>
      </c>
      <c r="P165" s="126">
        <v>0.30170285892829246</v>
      </c>
      <c r="Q165" s="126">
        <v>0.10173410404624278</v>
      </c>
      <c r="R165" s="360">
        <v>9.8295454545454533</v>
      </c>
      <c r="S165" s="126">
        <v>0.13436870011874841</v>
      </c>
      <c r="T165" s="129">
        <v>16601</v>
      </c>
      <c r="U165" s="131">
        <v>3156</v>
      </c>
      <c r="V165" s="131">
        <v>1695</v>
      </c>
      <c r="W165" s="131">
        <v>597</v>
      </c>
      <c r="X165" s="129">
        <v>4712</v>
      </c>
      <c r="Y165" s="129">
        <v>1279</v>
      </c>
      <c r="Z165" s="131">
        <v>882</v>
      </c>
      <c r="AA165" s="131">
        <v>157</v>
      </c>
      <c r="AB165" s="129">
        <v>2426</v>
      </c>
      <c r="AC165" s="129">
        <v>284</v>
      </c>
      <c r="AD165" s="131">
        <v>403</v>
      </c>
      <c r="AE165" s="131">
        <v>56</v>
      </c>
      <c r="AF165" s="131">
        <v>954</v>
      </c>
      <c r="AG165" s="126">
        <v>0.74218420577073674</v>
      </c>
      <c r="AH165" s="129">
        <v>15404</v>
      </c>
      <c r="AI165" s="131">
        <v>1003</v>
      </c>
      <c r="AJ165" s="131">
        <v>422</v>
      </c>
      <c r="AK165" s="131">
        <v>185</v>
      </c>
      <c r="AL165" s="129">
        <v>1641</v>
      </c>
      <c r="AM165" s="129">
        <v>1977</v>
      </c>
      <c r="AN165" s="131">
        <v>471</v>
      </c>
      <c r="AO165" s="131">
        <v>75</v>
      </c>
      <c r="AP165" s="129">
        <v>2061</v>
      </c>
      <c r="AQ165" s="129">
        <v>6116</v>
      </c>
      <c r="AR165" s="131">
        <v>583</v>
      </c>
      <c r="AS165" s="131">
        <v>69</v>
      </c>
      <c r="AT165" s="131">
        <v>801</v>
      </c>
      <c r="AU165" s="361">
        <v>0.36996883926252921</v>
      </c>
    </row>
    <row r="166" spans="1:47" x14ac:dyDescent="0.3">
      <c r="A166" s="19" t="s">
        <v>374</v>
      </c>
      <c r="B166" s="16" t="s">
        <v>397</v>
      </c>
      <c r="C166" s="124">
        <v>42894</v>
      </c>
      <c r="D166" s="131">
        <v>4513</v>
      </c>
      <c r="E166" s="131">
        <v>1986</v>
      </c>
      <c r="F166" s="131">
        <v>1030</v>
      </c>
      <c r="G166" s="129">
        <v>7993</v>
      </c>
      <c r="H166" s="129">
        <v>4749</v>
      </c>
      <c r="I166" s="131">
        <v>1762</v>
      </c>
      <c r="J166" s="131">
        <v>422</v>
      </c>
      <c r="K166" s="129">
        <v>6720</v>
      </c>
      <c r="L166" s="129">
        <v>9546</v>
      </c>
      <c r="M166" s="131">
        <v>1402</v>
      </c>
      <c r="N166" s="131">
        <v>215</v>
      </c>
      <c r="O166" s="131">
        <v>2556</v>
      </c>
      <c r="P166" s="126">
        <v>0.33326339348160583</v>
      </c>
      <c r="Q166" s="126">
        <v>0.1107147852846552</v>
      </c>
      <c r="R166" s="360">
        <v>9.0322173089071374</v>
      </c>
      <c r="S166" s="126">
        <v>0.12346932059067776</v>
      </c>
      <c r="T166" s="129">
        <v>21315</v>
      </c>
      <c r="U166" s="131">
        <v>3801</v>
      </c>
      <c r="V166" s="131">
        <v>1574</v>
      </c>
      <c r="W166" s="131">
        <v>795</v>
      </c>
      <c r="X166" s="129">
        <v>6092</v>
      </c>
      <c r="Y166" s="129">
        <v>1732</v>
      </c>
      <c r="Z166" s="131">
        <v>947</v>
      </c>
      <c r="AA166" s="131">
        <v>185</v>
      </c>
      <c r="AB166" s="129">
        <v>3674</v>
      </c>
      <c r="AC166" s="129">
        <v>298</v>
      </c>
      <c r="AD166" s="131">
        <v>497</v>
      </c>
      <c r="AE166" s="131">
        <v>94</v>
      </c>
      <c r="AF166" s="131">
        <v>1626</v>
      </c>
      <c r="AG166" s="126">
        <v>0.70096176401595123</v>
      </c>
      <c r="AH166" s="129">
        <v>21579</v>
      </c>
      <c r="AI166" s="131">
        <v>712</v>
      </c>
      <c r="AJ166" s="131">
        <v>412</v>
      </c>
      <c r="AK166" s="131">
        <v>235</v>
      </c>
      <c r="AL166" s="129">
        <v>1901</v>
      </c>
      <c r="AM166" s="129">
        <v>3017</v>
      </c>
      <c r="AN166" s="131">
        <v>815</v>
      </c>
      <c r="AO166" s="131">
        <v>237</v>
      </c>
      <c r="AP166" s="129">
        <v>3046</v>
      </c>
      <c r="AQ166" s="129">
        <v>9248</v>
      </c>
      <c r="AR166" s="131">
        <v>905</v>
      </c>
      <c r="AS166" s="131">
        <v>121</v>
      </c>
      <c r="AT166" s="131">
        <v>930</v>
      </c>
      <c r="AU166" s="361">
        <v>0.32865285694425134</v>
      </c>
    </row>
    <row r="167" spans="1:47" x14ac:dyDescent="0.3">
      <c r="A167" s="19" t="s">
        <v>374</v>
      </c>
      <c r="B167" s="16" t="s">
        <v>401</v>
      </c>
      <c r="C167" s="124">
        <v>133678</v>
      </c>
      <c r="D167" s="129">
        <v>4871</v>
      </c>
      <c r="E167" s="129">
        <v>13513</v>
      </c>
      <c r="F167" s="131">
        <v>2259</v>
      </c>
      <c r="G167" s="129">
        <v>34455</v>
      </c>
      <c r="H167" s="129">
        <v>8213</v>
      </c>
      <c r="I167" s="129">
        <v>5904</v>
      </c>
      <c r="J167" s="131">
        <v>1234</v>
      </c>
      <c r="K167" s="129">
        <v>20577</v>
      </c>
      <c r="L167" s="129">
        <v>28091</v>
      </c>
      <c r="M167" s="129">
        <v>8773</v>
      </c>
      <c r="N167" s="131">
        <v>928</v>
      </c>
      <c r="O167" s="129">
        <v>4860</v>
      </c>
      <c r="P167" s="126">
        <v>0.27157797094510688</v>
      </c>
      <c r="Q167" s="126">
        <v>6.1438681009590213E-2</v>
      </c>
      <c r="R167" s="360">
        <v>16.27639108730062</v>
      </c>
      <c r="S167" s="126">
        <v>0.222496301903118</v>
      </c>
      <c r="T167" s="129">
        <v>62661</v>
      </c>
      <c r="U167" s="129">
        <v>3065</v>
      </c>
      <c r="V167" s="129">
        <v>9662</v>
      </c>
      <c r="W167" s="131">
        <v>1677</v>
      </c>
      <c r="X167" s="129">
        <v>23781</v>
      </c>
      <c r="Y167" s="129">
        <v>2682</v>
      </c>
      <c r="Z167" s="129">
        <v>3384</v>
      </c>
      <c r="AA167" s="131">
        <v>669</v>
      </c>
      <c r="AB167" s="129">
        <v>10589</v>
      </c>
      <c r="AC167" s="129">
        <v>687</v>
      </c>
      <c r="AD167" s="129">
        <v>3164</v>
      </c>
      <c r="AE167" s="131">
        <v>414</v>
      </c>
      <c r="AF167" s="129">
        <v>2887</v>
      </c>
      <c r="AG167" s="126">
        <v>0.70619683694802193</v>
      </c>
      <c r="AH167" s="129">
        <v>71017</v>
      </c>
      <c r="AI167" s="129">
        <v>1806</v>
      </c>
      <c r="AJ167" s="129">
        <v>3851</v>
      </c>
      <c r="AK167" s="131">
        <v>582</v>
      </c>
      <c r="AL167" s="129">
        <v>10674</v>
      </c>
      <c r="AM167" s="129">
        <v>5531</v>
      </c>
      <c r="AN167" s="129">
        <v>2520</v>
      </c>
      <c r="AO167" s="131">
        <v>565</v>
      </c>
      <c r="AP167" s="129">
        <v>9988</v>
      </c>
      <c r="AQ167" s="129">
        <v>27404</v>
      </c>
      <c r="AR167" s="129">
        <v>5609</v>
      </c>
      <c r="AS167" s="131">
        <v>514</v>
      </c>
      <c r="AT167" s="129">
        <v>1973</v>
      </c>
      <c r="AU167" s="361">
        <v>0.35152146669107398</v>
      </c>
    </row>
    <row r="168" spans="1:47" x14ac:dyDescent="0.3">
      <c r="A168" s="19" t="s">
        <v>374</v>
      </c>
      <c r="B168" s="16" t="s">
        <v>402</v>
      </c>
      <c r="C168" s="124">
        <v>48851</v>
      </c>
      <c r="D168" s="131">
        <v>1341</v>
      </c>
      <c r="E168" s="131">
        <v>1721</v>
      </c>
      <c r="F168" s="131">
        <v>898</v>
      </c>
      <c r="G168" s="129">
        <v>11665</v>
      </c>
      <c r="H168" s="129">
        <v>4498</v>
      </c>
      <c r="I168" s="131">
        <v>1416</v>
      </c>
      <c r="J168" s="131">
        <v>173</v>
      </c>
      <c r="K168" s="129">
        <v>5573</v>
      </c>
      <c r="L168" s="129">
        <v>12635</v>
      </c>
      <c r="M168" s="129">
        <v>4449</v>
      </c>
      <c r="N168" s="131">
        <v>402</v>
      </c>
      <c r="O168" s="129">
        <v>4080</v>
      </c>
      <c r="P168" s="126">
        <v>0.3507195349122843</v>
      </c>
      <c r="Q168" s="126">
        <v>9.2075904280362733E-2</v>
      </c>
      <c r="R168" s="360">
        <v>10.86060471320587</v>
      </c>
      <c r="S168" s="126">
        <v>0.14846315575479566</v>
      </c>
      <c r="T168" s="129">
        <v>20864</v>
      </c>
      <c r="U168" s="131">
        <v>620</v>
      </c>
      <c r="V168" s="131">
        <v>1435</v>
      </c>
      <c r="W168" s="131">
        <v>687</v>
      </c>
      <c r="X168" s="129">
        <v>8885</v>
      </c>
      <c r="Y168" s="129">
        <v>1542</v>
      </c>
      <c r="Z168" s="131">
        <v>753</v>
      </c>
      <c r="AA168" s="131">
        <v>115</v>
      </c>
      <c r="AB168" s="129">
        <v>2554</v>
      </c>
      <c r="AC168" s="129">
        <v>304</v>
      </c>
      <c r="AD168" s="129">
        <v>1712</v>
      </c>
      <c r="AE168" s="131">
        <v>191</v>
      </c>
      <c r="AF168" s="129">
        <v>2066</v>
      </c>
      <c r="AG168" s="126">
        <v>0.667273773006135</v>
      </c>
      <c r="AH168" s="129">
        <v>27987</v>
      </c>
      <c r="AI168" s="131">
        <v>721</v>
      </c>
      <c r="AJ168" s="131">
        <v>286</v>
      </c>
      <c r="AK168" s="131">
        <v>211</v>
      </c>
      <c r="AL168" s="129">
        <v>2780</v>
      </c>
      <c r="AM168" s="129">
        <v>2956</v>
      </c>
      <c r="AN168" s="131">
        <v>663</v>
      </c>
      <c r="AO168" s="131">
        <v>58</v>
      </c>
      <c r="AP168" s="129">
        <v>3019</v>
      </c>
      <c r="AQ168" s="129">
        <v>12331</v>
      </c>
      <c r="AR168" s="129">
        <v>2737</v>
      </c>
      <c r="AS168" s="131">
        <v>211</v>
      </c>
      <c r="AT168" s="129">
        <v>2014</v>
      </c>
      <c r="AU168" s="361">
        <v>0.27216207524922287</v>
      </c>
    </row>
    <row r="169" spans="1:47" x14ac:dyDescent="0.3">
      <c r="A169" s="19" t="s">
        <v>374</v>
      </c>
      <c r="B169" s="16" t="s">
        <v>404</v>
      </c>
      <c r="C169" s="124">
        <v>80114</v>
      </c>
      <c r="D169" s="131">
        <v>1824</v>
      </c>
      <c r="E169" s="129">
        <v>4513</v>
      </c>
      <c r="F169" s="131">
        <v>1805</v>
      </c>
      <c r="G169" s="129">
        <v>19905</v>
      </c>
      <c r="H169" s="129">
        <v>9367</v>
      </c>
      <c r="I169" s="129">
        <v>3419</v>
      </c>
      <c r="J169" s="131">
        <v>628</v>
      </c>
      <c r="K169" s="129">
        <v>12153</v>
      </c>
      <c r="L169" s="129">
        <v>16048</v>
      </c>
      <c r="M169" s="129">
        <v>6522</v>
      </c>
      <c r="N169" s="131">
        <v>694</v>
      </c>
      <c r="O169" s="129">
        <v>3236</v>
      </c>
      <c r="P169" s="126">
        <v>0.31723543949871436</v>
      </c>
      <c r="Q169" s="126">
        <v>0.11692088773497766</v>
      </c>
      <c r="R169" s="360">
        <v>8.5527917155973086</v>
      </c>
      <c r="S169" s="126">
        <v>0.11691563058796133</v>
      </c>
      <c r="T169" s="129">
        <v>35750</v>
      </c>
      <c r="U169" s="131">
        <v>880</v>
      </c>
      <c r="V169" s="129">
        <v>3190</v>
      </c>
      <c r="W169" s="131">
        <v>1244</v>
      </c>
      <c r="X169" s="129">
        <v>13625</v>
      </c>
      <c r="Y169" s="129">
        <v>3636</v>
      </c>
      <c r="Z169" s="129">
        <v>1927</v>
      </c>
      <c r="AA169" s="131">
        <v>381</v>
      </c>
      <c r="AB169" s="129">
        <v>5936</v>
      </c>
      <c r="AC169" s="129">
        <v>412</v>
      </c>
      <c r="AD169" s="129">
        <v>2373</v>
      </c>
      <c r="AE169" s="131">
        <v>319</v>
      </c>
      <c r="AF169" s="129">
        <v>1827</v>
      </c>
      <c r="AG169" s="126">
        <v>0.68537062937062943</v>
      </c>
      <c r="AH169" s="129">
        <v>44364</v>
      </c>
      <c r="AI169" s="131">
        <v>944</v>
      </c>
      <c r="AJ169" s="129">
        <v>1323</v>
      </c>
      <c r="AK169" s="131">
        <v>561</v>
      </c>
      <c r="AL169" s="129">
        <v>6280</v>
      </c>
      <c r="AM169" s="129">
        <v>5731</v>
      </c>
      <c r="AN169" s="129">
        <v>1492</v>
      </c>
      <c r="AO169" s="131">
        <v>247</v>
      </c>
      <c r="AP169" s="129">
        <v>6217</v>
      </c>
      <c r="AQ169" s="129">
        <v>15636</v>
      </c>
      <c r="AR169" s="129">
        <v>4149</v>
      </c>
      <c r="AS169" s="131">
        <v>375</v>
      </c>
      <c r="AT169" s="129">
        <v>1409</v>
      </c>
      <c r="AU169" s="361">
        <v>0.36811378595257416</v>
      </c>
    </row>
    <row r="170" spans="1:47" x14ac:dyDescent="0.3">
      <c r="A170" s="19" t="s">
        <v>374</v>
      </c>
      <c r="B170" s="16" t="s">
        <v>406</v>
      </c>
      <c r="C170" s="124">
        <v>93152</v>
      </c>
      <c r="D170" s="131">
        <v>3712</v>
      </c>
      <c r="E170" s="129">
        <v>6630</v>
      </c>
      <c r="F170" s="131">
        <v>824</v>
      </c>
      <c r="G170" s="129">
        <v>27002</v>
      </c>
      <c r="H170" s="129">
        <v>5953</v>
      </c>
      <c r="I170" s="129">
        <v>3813</v>
      </c>
      <c r="J170" s="131">
        <v>673</v>
      </c>
      <c r="K170" s="129">
        <v>13623</v>
      </c>
      <c r="L170" s="129">
        <v>21056</v>
      </c>
      <c r="M170" s="129">
        <v>4339</v>
      </c>
      <c r="N170" s="131">
        <v>534</v>
      </c>
      <c r="O170" s="129">
        <v>4993</v>
      </c>
      <c r="P170" s="126">
        <v>0.28994546547578154</v>
      </c>
      <c r="Q170" s="126">
        <v>6.3906303675712817E-2</v>
      </c>
      <c r="R170" s="360">
        <v>15.647908617503779</v>
      </c>
      <c r="S170" s="126">
        <v>0.2139050223872406</v>
      </c>
      <c r="T170" s="129">
        <v>45369</v>
      </c>
      <c r="U170" s="131">
        <v>2844</v>
      </c>
      <c r="V170" s="129">
        <v>4780</v>
      </c>
      <c r="W170" s="131">
        <v>585</v>
      </c>
      <c r="X170" s="129">
        <v>19430</v>
      </c>
      <c r="Y170" s="129">
        <v>2678</v>
      </c>
      <c r="Z170" s="129">
        <v>2448</v>
      </c>
      <c r="AA170" s="131">
        <v>384</v>
      </c>
      <c r="AB170" s="129">
        <v>7006</v>
      </c>
      <c r="AC170" s="129">
        <v>585</v>
      </c>
      <c r="AD170" s="129">
        <v>1624</v>
      </c>
      <c r="AE170" s="131">
        <v>251</v>
      </c>
      <c r="AF170" s="129">
        <v>2754</v>
      </c>
      <c r="AG170" s="126">
        <v>0.72218915999911837</v>
      </c>
      <c r="AH170" s="129">
        <v>47783</v>
      </c>
      <c r="AI170" s="131">
        <v>868</v>
      </c>
      <c r="AJ170" s="129">
        <v>1850</v>
      </c>
      <c r="AK170" s="131">
        <v>239</v>
      </c>
      <c r="AL170" s="129">
        <v>7572</v>
      </c>
      <c r="AM170" s="129">
        <v>3275</v>
      </c>
      <c r="AN170" s="129">
        <v>1365</v>
      </c>
      <c r="AO170" s="131">
        <v>289</v>
      </c>
      <c r="AP170" s="129">
        <v>6617</v>
      </c>
      <c r="AQ170" s="129">
        <v>20471</v>
      </c>
      <c r="AR170" s="129">
        <v>2715</v>
      </c>
      <c r="AS170" s="131">
        <v>283</v>
      </c>
      <c r="AT170" s="129">
        <v>2239</v>
      </c>
      <c r="AU170" s="361">
        <v>0.31745599899545862</v>
      </c>
    </row>
    <row r="171" spans="1:47" x14ac:dyDescent="0.3">
      <c r="A171" s="19" t="s">
        <v>374</v>
      </c>
      <c r="B171" s="16" t="s">
        <v>410</v>
      </c>
      <c r="C171" s="124">
        <v>113523</v>
      </c>
      <c r="D171" s="129">
        <v>4167</v>
      </c>
      <c r="E171" s="129">
        <v>19528</v>
      </c>
      <c r="F171" s="131">
        <v>1729</v>
      </c>
      <c r="G171" s="129">
        <v>24992</v>
      </c>
      <c r="H171" s="129">
        <v>6408</v>
      </c>
      <c r="I171" s="129">
        <v>2939</v>
      </c>
      <c r="J171" s="131">
        <v>606</v>
      </c>
      <c r="K171" s="129">
        <v>13377</v>
      </c>
      <c r="L171" s="129">
        <v>26235</v>
      </c>
      <c r="M171" s="129">
        <v>9181</v>
      </c>
      <c r="N171" s="131">
        <v>817</v>
      </c>
      <c r="O171" s="129">
        <v>3544</v>
      </c>
      <c r="P171" s="126">
        <v>0.28754525514653417</v>
      </c>
      <c r="Q171" s="126">
        <v>5.6446711239132155E-2</v>
      </c>
      <c r="R171" s="360">
        <v>17.715823970037455</v>
      </c>
      <c r="S171" s="126">
        <v>0.24217317569712352</v>
      </c>
      <c r="T171" s="129">
        <v>55019</v>
      </c>
      <c r="U171" s="129">
        <v>2427</v>
      </c>
      <c r="V171" s="129">
        <v>14478</v>
      </c>
      <c r="W171" s="131">
        <v>1260</v>
      </c>
      <c r="X171" s="129">
        <v>18257</v>
      </c>
      <c r="Y171" s="129">
        <v>2635</v>
      </c>
      <c r="Z171" s="129">
        <v>1855</v>
      </c>
      <c r="AA171" s="131">
        <v>397</v>
      </c>
      <c r="AB171" s="129">
        <v>6585</v>
      </c>
      <c r="AC171" s="129">
        <v>544</v>
      </c>
      <c r="AD171" s="129">
        <v>3710</v>
      </c>
      <c r="AE171" s="131">
        <v>426</v>
      </c>
      <c r="AF171" s="129">
        <v>2445</v>
      </c>
      <c r="AG171" s="126">
        <v>0.7435976662607463</v>
      </c>
      <c r="AH171" s="129">
        <v>58504</v>
      </c>
      <c r="AI171" s="129">
        <v>1740</v>
      </c>
      <c r="AJ171" s="129">
        <v>5050</v>
      </c>
      <c r="AK171" s="131">
        <v>469</v>
      </c>
      <c r="AL171" s="129">
        <v>6735</v>
      </c>
      <c r="AM171" s="129">
        <v>3773</v>
      </c>
      <c r="AN171" s="129">
        <v>1084</v>
      </c>
      <c r="AO171" s="131">
        <v>209</v>
      </c>
      <c r="AP171" s="129">
        <v>6792</v>
      </c>
      <c r="AQ171" s="129">
        <v>25691</v>
      </c>
      <c r="AR171" s="129">
        <v>5471</v>
      </c>
      <c r="AS171" s="131">
        <v>391</v>
      </c>
      <c r="AT171" s="129">
        <v>1099</v>
      </c>
      <c r="AU171" s="361">
        <v>0.3222172842882538</v>
      </c>
    </row>
    <row r="172" spans="1:47" x14ac:dyDescent="0.3">
      <c r="A172" s="19" t="s">
        <v>374</v>
      </c>
      <c r="B172" s="16" t="s">
        <v>411</v>
      </c>
      <c r="C172" s="124">
        <v>128769</v>
      </c>
      <c r="D172" s="129">
        <v>3477</v>
      </c>
      <c r="E172" s="129">
        <v>10310</v>
      </c>
      <c r="F172" s="131">
        <v>1433</v>
      </c>
      <c r="G172" s="129">
        <v>36345</v>
      </c>
      <c r="H172" s="129">
        <v>9987</v>
      </c>
      <c r="I172" s="129">
        <v>4714</v>
      </c>
      <c r="J172" s="129">
        <v>1951</v>
      </c>
      <c r="K172" s="129">
        <v>18929</v>
      </c>
      <c r="L172" s="129">
        <v>26226</v>
      </c>
      <c r="M172" s="129">
        <v>8598</v>
      </c>
      <c r="N172" s="131">
        <v>898</v>
      </c>
      <c r="O172" s="129">
        <v>5901</v>
      </c>
      <c r="P172" s="126">
        <v>0.28122451832350953</v>
      </c>
      <c r="Q172" s="126">
        <v>7.7557486662162473E-2</v>
      </c>
      <c r="R172" s="360">
        <v>12.893661760288376</v>
      </c>
      <c r="S172" s="126">
        <v>0.17625480023591575</v>
      </c>
      <c r="T172" s="129">
        <v>62231</v>
      </c>
      <c r="U172" s="129">
        <v>2169</v>
      </c>
      <c r="V172" s="129">
        <v>7956</v>
      </c>
      <c r="W172" s="131">
        <v>1101</v>
      </c>
      <c r="X172" s="129">
        <v>25914</v>
      </c>
      <c r="Y172" s="129">
        <v>3967</v>
      </c>
      <c r="Z172" s="129">
        <v>2942</v>
      </c>
      <c r="AA172" s="129">
        <v>684</v>
      </c>
      <c r="AB172" s="129">
        <v>9381</v>
      </c>
      <c r="AC172" s="129">
        <v>637</v>
      </c>
      <c r="AD172" s="129">
        <v>3489</v>
      </c>
      <c r="AE172" s="131">
        <v>454</v>
      </c>
      <c r="AF172" s="129">
        <v>3537</v>
      </c>
      <c r="AG172" s="126">
        <v>0.70783050248268553</v>
      </c>
      <c r="AH172" s="129">
        <v>66538</v>
      </c>
      <c r="AI172" s="129">
        <v>1308</v>
      </c>
      <c r="AJ172" s="129">
        <v>2354</v>
      </c>
      <c r="AK172" s="131">
        <v>332</v>
      </c>
      <c r="AL172" s="129">
        <v>10431</v>
      </c>
      <c r="AM172" s="129">
        <v>6020</v>
      </c>
      <c r="AN172" s="129">
        <v>1772</v>
      </c>
      <c r="AO172" s="129">
        <v>1267</v>
      </c>
      <c r="AP172" s="129">
        <v>9548</v>
      </c>
      <c r="AQ172" s="129">
        <v>25589</v>
      </c>
      <c r="AR172" s="129">
        <v>5109</v>
      </c>
      <c r="AS172" s="131">
        <v>444</v>
      </c>
      <c r="AT172" s="129">
        <v>2364</v>
      </c>
      <c r="AU172" s="361">
        <v>0.33389942589197152</v>
      </c>
    </row>
    <row r="173" spans="1:47" x14ac:dyDescent="0.3">
      <c r="A173" s="19" t="s">
        <v>374</v>
      </c>
      <c r="B173" s="16" t="s">
        <v>413</v>
      </c>
      <c r="C173" s="124">
        <v>56149</v>
      </c>
      <c r="D173" s="131">
        <v>1664</v>
      </c>
      <c r="E173" s="129">
        <v>8648</v>
      </c>
      <c r="F173" s="131">
        <v>1512</v>
      </c>
      <c r="G173" s="129">
        <v>11910</v>
      </c>
      <c r="H173" s="131">
        <v>3588</v>
      </c>
      <c r="I173" s="131">
        <v>1490</v>
      </c>
      <c r="J173" s="131">
        <v>126</v>
      </c>
      <c r="K173" s="129">
        <v>6512</v>
      </c>
      <c r="L173" s="129">
        <v>13383</v>
      </c>
      <c r="M173" s="129">
        <v>4129</v>
      </c>
      <c r="N173" s="131">
        <v>478</v>
      </c>
      <c r="O173" s="131">
        <v>2709</v>
      </c>
      <c r="P173" s="126">
        <v>0.30224937220609449</v>
      </c>
      <c r="Q173" s="126">
        <v>6.390140518976295E-2</v>
      </c>
      <c r="R173" s="360">
        <v>15.649108138238574</v>
      </c>
      <c r="S173" s="126">
        <v>0.21392141969092524</v>
      </c>
      <c r="T173" s="129">
        <v>27657</v>
      </c>
      <c r="U173" s="131">
        <v>1003</v>
      </c>
      <c r="V173" s="129">
        <v>7061</v>
      </c>
      <c r="W173" s="131">
        <v>1182</v>
      </c>
      <c r="X173" s="129">
        <v>8914</v>
      </c>
      <c r="Y173" s="131">
        <v>1481</v>
      </c>
      <c r="Z173" s="131">
        <v>909</v>
      </c>
      <c r="AA173" s="131">
        <v>77</v>
      </c>
      <c r="AB173" s="129">
        <v>3185</v>
      </c>
      <c r="AC173" s="129">
        <v>176</v>
      </c>
      <c r="AD173" s="129">
        <v>1654</v>
      </c>
      <c r="AE173" s="131">
        <v>246</v>
      </c>
      <c r="AF173" s="131">
        <v>1769</v>
      </c>
      <c r="AG173" s="126">
        <v>0.74303069747261086</v>
      </c>
      <c r="AH173" s="129">
        <v>28492</v>
      </c>
      <c r="AI173" s="131">
        <v>661</v>
      </c>
      <c r="AJ173" s="129">
        <v>1587</v>
      </c>
      <c r="AK173" s="131">
        <v>330</v>
      </c>
      <c r="AL173" s="129">
        <v>2996</v>
      </c>
      <c r="AM173" s="131">
        <v>2107</v>
      </c>
      <c r="AN173" s="131">
        <v>581</v>
      </c>
      <c r="AO173" s="131">
        <v>49</v>
      </c>
      <c r="AP173" s="129">
        <v>3327</v>
      </c>
      <c r="AQ173" s="129">
        <v>13207</v>
      </c>
      <c r="AR173" s="129">
        <v>2475</v>
      </c>
      <c r="AS173" s="131">
        <v>232</v>
      </c>
      <c r="AT173" s="131">
        <v>940</v>
      </c>
      <c r="AU173" s="361">
        <v>0.28997613365155134</v>
      </c>
    </row>
    <row r="174" spans="1:47" x14ac:dyDescent="0.3">
      <c r="A174" s="19" t="s">
        <v>415</v>
      </c>
      <c r="B174" s="16" t="s">
        <v>419</v>
      </c>
      <c r="C174" s="124">
        <v>265187</v>
      </c>
      <c r="D174" s="129">
        <v>16105</v>
      </c>
      <c r="E174" s="129">
        <v>76766</v>
      </c>
      <c r="F174" s="129">
        <v>3461</v>
      </c>
      <c r="G174" s="129">
        <v>37202</v>
      </c>
      <c r="H174" s="129">
        <v>5195</v>
      </c>
      <c r="I174" s="129">
        <v>6252</v>
      </c>
      <c r="J174" s="131">
        <v>1056</v>
      </c>
      <c r="K174" s="129">
        <v>38356</v>
      </c>
      <c r="L174" s="129">
        <v>47804</v>
      </c>
      <c r="M174" s="129">
        <v>18647</v>
      </c>
      <c r="N174" s="131">
        <v>1933</v>
      </c>
      <c r="O174" s="129">
        <v>12410</v>
      </c>
      <c r="P174" s="126">
        <v>0.19985519652169978</v>
      </c>
      <c r="Q174" s="126">
        <v>1.9589949733584227E-2</v>
      </c>
      <c r="R174" s="360">
        <v>51.046583253128006</v>
      </c>
      <c r="S174" s="126">
        <v>0.69780063268891668</v>
      </c>
      <c r="T174" s="129">
        <v>125761</v>
      </c>
      <c r="U174" s="129">
        <v>8920</v>
      </c>
      <c r="V174" s="129">
        <v>47733</v>
      </c>
      <c r="W174" s="129">
        <v>2368</v>
      </c>
      <c r="X174" s="129">
        <v>20900</v>
      </c>
      <c r="Y174" s="129">
        <v>2598</v>
      </c>
      <c r="Z174" s="129">
        <v>3977</v>
      </c>
      <c r="AA174" s="131">
        <v>704</v>
      </c>
      <c r="AB174" s="129">
        <v>19012</v>
      </c>
      <c r="AC174" s="129">
        <v>1330</v>
      </c>
      <c r="AD174" s="129">
        <v>8736</v>
      </c>
      <c r="AE174" s="131">
        <v>1053</v>
      </c>
      <c r="AF174" s="129">
        <v>8430</v>
      </c>
      <c r="AG174" s="126">
        <v>0.68778079054714891</v>
      </c>
      <c r="AH174" s="129">
        <v>139426</v>
      </c>
      <c r="AI174" s="129">
        <v>7185</v>
      </c>
      <c r="AJ174" s="129">
        <v>29033</v>
      </c>
      <c r="AK174" s="129">
        <v>1093</v>
      </c>
      <c r="AL174" s="129">
        <v>16302</v>
      </c>
      <c r="AM174" s="129">
        <v>2597</v>
      </c>
      <c r="AN174" s="129">
        <v>2275</v>
      </c>
      <c r="AO174" s="131">
        <v>352</v>
      </c>
      <c r="AP174" s="129">
        <v>19344</v>
      </c>
      <c r="AQ174" s="129">
        <v>46474</v>
      </c>
      <c r="AR174" s="129">
        <v>9911</v>
      </c>
      <c r="AS174" s="131">
        <v>880</v>
      </c>
      <c r="AT174" s="129">
        <v>3980</v>
      </c>
      <c r="AU174" s="361">
        <v>0.4194698262877799</v>
      </c>
    </row>
    <row r="175" spans="1:47" x14ac:dyDescent="0.3">
      <c r="A175" s="19" t="s">
        <v>415</v>
      </c>
      <c r="B175" s="16" t="s">
        <v>421</v>
      </c>
      <c r="C175" s="124">
        <v>284095</v>
      </c>
      <c r="D175" s="129">
        <v>22287</v>
      </c>
      <c r="E175" s="129">
        <v>88051</v>
      </c>
      <c r="F175" s="129">
        <v>3136</v>
      </c>
      <c r="G175" s="129">
        <v>34075</v>
      </c>
      <c r="H175" s="129">
        <v>5318</v>
      </c>
      <c r="I175" s="129">
        <v>5542</v>
      </c>
      <c r="J175" s="131">
        <v>1466</v>
      </c>
      <c r="K175" s="129">
        <v>38963</v>
      </c>
      <c r="L175" s="129">
        <v>54231</v>
      </c>
      <c r="M175" s="129">
        <v>15852</v>
      </c>
      <c r="N175" s="131">
        <v>1658</v>
      </c>
      <c r="O175" s="129">
        <v>13516</v>
      </c>
      <c r="P175" s="126">
        <v>0.20960946162375263</v>
      </c>
      <c r="Q175" s="126">
        <v>1.8719090445097591E-2</v>
      </c>
      <c r="R175" s="360">
        <v>53.421399022188787</v>
      </c>
      <c r="S175" s="126">
        <v>0.73026407765550372</v>
      </c>
      <c r="T175" s="129">
        <v>134062</v>
      </c>
      <c r="U175" s="129">
        <v>16295</v>
      </c>
      <c r="V175" s="129">
        <v>50784</v>
      </c>
      <c r="W175" s="129">
        <v>2032</v>
      </c>
      <c r="X175" s="129">
        <v>19234</v>
      </c>
      <c r="Y175" s="129">
        <v>2438</v>
      </c>
      <c r="Z175" s="129">
        <v>3577</v>
      </c>
      <c r="AA175" s="131">
        <v>891</v>
      </c>
      <c r="AB175" s="129">
        <v>19537</v>
      </c>
      <c r="AC175" s="129">
        <v>1561</v>
      </c>
      <c r="AD175" s="129">
        <v>8331</v>
      </c>
      <c r="AE175" s="131">
        <v>934</v>
      </c>
      <c r="AF175" s="129">
        <v>8448</v>
      </c>
      <c r="AG175" s="126">
        <v>0.70385344094523428</v>
      </c>
      <c r="AH175" s="129">
        <v>150033</v>
      </c>
      <c r="AI175" s="129">
        <v>5992</v>
      </c>
      <c r="AJ175" s="129">
        <v>37267</v>
      </c>
      <c r="AK175" s="129">
        <v>1104</v>
      </c>
      <c r="AL175" s="129">
        <v>14841</v>
      </c>
      <c r="AM175" s="129">
        <v>2880</v>
      </c>
      <c r="AN175" s="129">
        <v>1965</v>
      </c>
      <c r="AO175" s="131">
        <v>575</v>
      </c>
      <c r="AP175" s="129">
        <v>19426</v>
      </c>
      <c r="AQ175" s="129">
        <v>52670</v>
      </c>
      <c r="AR175" s="129">
        <v>7521</v>
      </c>
      <c r="AS175" s="131">
        <v>724</v>
      </c>
      <c r="AT175" s="129">
        <v>5068</v>
      </c>
      <c r="AU175" s="361">
        <v>0.42689941546193172</v>
      </c>
    </row>
    <row r="176" spans="1:47" x14ac:dyDescent="0.3">
      <c r="A176" s="19" t="s">
        <v>415</v>
      </c>
      <c r="B176" s="16" t="s">
        <v>423</v>
      </c>
      <c r="C176" s="124">
        <v>202679</v>
      </c>
      <c r="D176" s="129">
        <v>11927</v>
      </c>
      <c r="E176" s="129">
        <v>50276</v>
      </c>
      <c r="F176" s="131">
        <v>2764</v>
      </c>
      <c r="G176" s="129">
        <v>32559</v>
      </c>
      <c r="H176" s="129">
        <v>8545</v>
      </c>
      <c r="I176" s="129">
        <v>4069</v>
      </c>
      <c r="J176" s="131">
        <v>831</v>
      </c>
      <c r="K176" s="129">
        <v>29364</v>
      </c>
      <c r="L176" s="129">
        <v>39589</v>
      </c>
      <c r="M176" s="129">
        <v>11474</v>
      </c>
      <c r="N176" s="131">
        <v>1431</v>
      </c>
      <c r="O176" s="129">
        <v>9850</v>
      </c>
      <c r="P176" s="126">
        <v>0.2374888370280098</v>
      </c>
      <c r="Q176" s="126">
        <v>4.2160263273452112E-2</v>
      </c>
      <c r="R176" s="360">
        <v>23.71901696898771</v>
      </c>
      <c r="S176" s="126">
        <v>0.32423609951807225</v>
      </c>
      <c r="T176" s="129">
        <v>99729</v>
      </c>
      <c r="U176" s="129">
        <v>8518</v>
      </c>
      <c r="V176" s="129">
        <v>32777</v>
      </c>
      <c r="W176" s="131">
        <v>2021</v>
      </c>
      <c r="X176" s="129">
        <v>20586</v>
      </c>
      <c r="Y176" s="129">
        <v>3484</v>
      </c>
      <c r="Z176" s="129">
        <v>2630</v>
      </c>
      <c r="AA176" s="131">
        <v>573</v>
      </c>
      <c r="AB176" s="129">
        <v>14814</v>
      </c>
      <c r="AC176" s="129">
        <v>1141</v>
      </c>
      <c r="AD176" s="129">
        <v>5469</v>
      </c>
      <c r="AE176" s="131">
        <v>782</v>
      </c>
      <c r="AF176" s="129">
        <v>6934</v>
      </c>
      <c r="AG176" s="126">
        <v>0.70206258961786439</v>
      </c>
      <c r="AH176" s="129">
        <v>102950</v>
      </c>
      <c r="AI176" s="129">
        <v>3409</v>
      </c>
      <c r="AJ176" s="129">
        <v>17499</v>
      </c>
      <c r="AK176" s="131">
        <v>743</v>
      </c>
      <c r="AL176" s="129">
        <v>11973</v>
      </c>
      <c r="AM176" s="129">
        <v>5061</v>
      </c>
      <c r="AN176" s="129">
        <v>1439</v>
      </c>
      <c r="AO176" s="131">
        <v>258</v>
      </c>
      <c r="AP176" s="129">
        <v>14550</v>
      </c>
      <c r="AQ176" s="129">
        <v>38448</v>
      </c>
      <c r="AR176" s="129">
        <v>6005</v>
      </c>
      <c r="AS176" s="131">
        <v>649</v>
      </c>
      <c r="AT176" s="129">
        <v>2916</v>
      </c>
      <c r="AU176" s="361">
        <v>0.38974259349198642</v>
      </c>
    </row>
    <row r="177" spans="1:47" x14ac:dyDescent="0.3">
      <c r="A177" s="19" t="s">
        <v>415</v>
      </c>
      <c r="B177" s="16" t="s">
        <v>425</v>
      </c>
      <c r="C177" s="124">
        <v>220988</v>
      </c>
      <c r="D177" s="129">
        <v>12588</v>
      </c>
      <c r="E177" s="129">
        <v>54931</v>
      </c>
      <c r="F177" s="131">
        <v>3927</v>
      </c>
      <c r="G177" s="129">
        <v>30162</v>
      </c>
      <c r="H177" s="129">
        <v>6723</v>
      </c>
      <c r="I177" s="129">
        <v>4036</v>
      </c>
      <c r="J177" s="131">
        <v>826</v>
      </c>
      <c r="K177" s="129">
        <v>31971</v>
      </c>
      <c r="L177" s="129">
        <v>46412</v>
      </c>
      <c r="M177" s="129">
        <v>11200</v>
      </c>
      <c r="N177" s="131">
        <v>1701</v>
      </c>
      <c r="O177" s="129">
        <v>16511</v>
      </c>
      <c r="P177" s="126">
        <v>0.24044291997755535</v>
      </c>
      <c r="Q177" s="126">
        <v>3.0422466378264883E-2</v>
      </c>
      <c r="R177" s="360">
        <v>32.870444741930683</v>
      </c>
      <c r="S177" s="126">
        <v>0.44933501276561505</v>
      </c>
      <c r="T177" s="129">
        <v>108848</v>
      </c>
      <c r="U177" s="129">
        <v>9443</v>
      </c>
      <c r="V177" s="129">
        <v>34958</v>
      </c>
      <c r="W177" s="131">
        <v>3017</v>
      </c>
      <c r="X177" s="129">
        <v>20409</v>
      </c>
      <c r="Y177" s="129">
        <v>3366</v>
      </c>
      <c r="Z177" s="129">
        <v>2604</v>
      </c>
      <c r="AA177" s="131">
        <v>512</v>
      </c>
      <c r="AB177" s="129">
        <v>15848</v>
      </c>
      <c r="AC177" s="129">
        <v>1277</v>
      </c>
      <c r="AD177" s="129">
        <v>5105</v>
      </c>
      <c r="AE177" s="131">
        <v>938</v>
      </c>
      <c r="AF177" s="129">
        <v>11371</v>
      </c>
      <c r="AG177" s="126">
        <v>0.67798214023225045</v>
      </c>
      <c r="AH177" s="129">
        <v>112140</v>
      </c>
      <c r="AI177" s="129">
        <v>3145</v>
      </c>
      <c r="AJ177" s="129">
        <v>19973</v>
      </c>
      <c r="AK177" s="131">
        <v>910</v>
      </c>
      <c r="AL177" s="129">
        <v>9753</v>
      </c>
      <c r="AM177" s="129">
        <v>3357</v>
      </c>
      <c r="AN177" s="129">
        <v>1432</v>
      </c>
      <c r="AO177" s="131">
        <v>314</v>
      </c>
      <c r="AP177" s="129">
        <v>16123</v>
      </c>
      <c r="AQ177" s="129">
        <v>45135</v>
      </c>
      <c r="AR177" s="129">
        <v>6095</v>
      </c>
      <c r="AS177" s="131">
        <v>763</v>
      </c>
      <c r="AT177" s="129">
        <v>5140</v>
      </c>
      <c r="AU177" s="361">
        <v>0.3439450686641698</v>
      </c>
    </row>
    <row r="178" spans="1:47" x14ac:dyDescent="0.3">
      <c r="A178" s="19" t="s">
        <v>415</v>
      </c>
      <c r="B178" s="16" t="s">
        <v>427</v>
      </c>
      <c r="C178" s="124">
        <v>226477</v>
      </c>
      <c r="D178" s="129">
        <v>7276</v>
      </c>
      <c r="E178" s="129">
        <v>52076</v>
      </c>
      <c r="F178" s="129">
        <v>7211</v>
      </c>
      <c r="G178" s="129">
        <v>34312</v>
      </c>
      <c r="H178" s="129">
        <v>13458</v>
      </c>
      <c r="I178" s="129">
        <v>4560</v>
      </c>
      <c r="J178" s="131">
        <v>825</v>
      </c>
      <c r="K178" s="129">
        <v>28670</v>
      </c>
      <c r="L178" s="129">
        <v>50047</v>
      </c>
      <c r="M178" s="129">
        <v>11561</v>
      </c>
      <c r="N178" s="131">
        <v>1585</v>
      </c>
      <c r="O178" s="129">
        <v>14896</v>
      </c>
      <c r="P178" s="126">
        <v>0.28040374960812797</v>
      </c>
      <c r="Q178" s="126">
        <v>5.9423252692326373E-2</v>
      </c>
      <c r="R178" s="360">
        <v>16.82842918710061</v>
      </c>
      <c r="S178" s="126">
        <v>0.23004259610656433</v>
      </c>
      <c r="T178" s="129">
        <v>108882</v>
      </c>
      <c r="U178" s="129">
        <v>4534</v>
      </c>
      <c r="V178" s="129">
        <v>35350</v>
      </c>
      <c r="W178" s="129">
        <v>5487</v>
      </c>
      <c r="X178" s="129">
        <v>23688</v>
      </c>
      <c r="Y178" s="129">
        <v>6191</v>
      </c>
      <c r="Z178" s="129">
        <v>2788</v>
      </c>
      <c r="AA178" s="131">
        <v>509</v>
      </c>
      <c r="AB178" s="129">
        <v>14494</v>
      </c>
      <c r="AC178" s="129">
        <v>1159</v>
      </c>
      <c r="AD178" s="129">
        <v>4376</v>
      </c>
      <c r="AE178" s="131">
        <v>780</v>
      </c>
      <c r="AF178" s="129">
        <v>9526</v>
      </c>
      <c r="AG178" s="126">
        <v>0.71672085376829964</v>
      </c>
      <c r="AH178" s="129">
        <v>117595</v>
      </c>
      <c r="AI178" s="129">
        <v>2742</v>
      </c>
      <c r="AJ178" s="129">
        <v>16726</v>
      </c>
      <c r="AK178" s="129">
        <v>1724</v>
      </c>
      <c r="AL178" s="129">
        <v>10624</v>
      </c>
      <c r="AM178" s="129">
        <v>7267</v>
      </c>
      <c r="AN178" s="129">
        <v>1772</v>
      </c>
      <c r="AO178" s="131">
        <v>316</v>
      </c>
      <c r="AP178" s="129">
        <v>14176</v>
      </c>
      <c r="AQ178" s="129">
        <v>48888</v>
      </c>
      <c r="AR178" s="129">
        <v>7185</v>
      </c>
      <c r="AS178" s="131">
        <v>805</v>
      </c>
      <c r="AT178" s="129">
        <v>5370</v>
      </c>
      <c r="AU178" s="361">
        <v>0.34742123389599899</v>
      </c>
    </row>
    <row r="179" spans="1:47" x14ac:dyDescent="0.3">
      <c r="A179" s="19" t="s">
        <v>415</v>
      </c>
      <c r="B179" s="16" t="s">
        <v>429</v>
      </c>
      <c r="C179" s="124">
        <v>117759</v>
      </c>
      <c r="D179" s="131">
        <v>1713</v>
      </c>
      <c r="E179" s="129">
        <v>32276</v>
      </c>
      <c r="F179" s="131">
        <v>3068</v>
      </c>
      <c r="G179" s="129">
        <v>18661</v>
      </c>
      <c r="H179" s="129">
        <v>7853</v>
      </c>
      <c r="I179" s="131">
        <v>1638</v>
      </c>
      <c r="J179" s="131">
        <v>402</v>
      </c>
      <c r="K179" s="129">
        <v>15556</v>
      </c>
      <c r="L179" s="129">
        <v>24248</v>
      </c>
      <c r="M179" s="129">
        <v>5112</v>
      </c>
      <c r="N179" s="131">
        <v>904</v>
      </c>
      <c r="O179" s="129">
        <v>6328</v>
      </c>
      <c r="P179" s="126">
        <v>0.27259912193547842</v>
      </c>
      <c r="Q179" s="126">
        <v>6.6687047274518296E-2</v>
      </c>
      <c r="R179" s="360">
        <v>14.99541576467592</v>
      </c>
      <c r="S179" s="126">
        <v>0.20498552383293972</v>
      </c>
      <c r="T179" s="129">
        <v>57480</v>
      </c>
      <c r="U179" s="131">
        <v>862</v>
      </c>
      <c r="V179" s="129">
        <v>20286</v>
      </c>
      <c r="W179" s="131">
        <v>2467</v>
      </c>
      <c r="X179" s="129">
        <v>13350</v>
      </c>
      <c r="Y179" s="129">
        <v>3313</v>
      </c>
      <c r="Z179" s="131">
        <v>976</v>
      </c>
      <c r="AA179" s="131">
        <v>253</v>
      </c>
      <c r="AB179" s="129">
        <v>7973</v>
      </c>
      <c r="AC179" s="129">
        <v>687</v>
      </c>
      <c r="AD179" s="129">
        <v>2139</v>
      </c>
      <c r="AE179" s="131">
        <v>470</v>
      </c>
      <c r="AF179" s="129">
        <v>4704</v>
      </c>
      <c r="AG179" s="126">
        <v>0.71771050800278358</v>
      </c>
      <c r="AH179" s="129">
        <v>60279</v>
      </c>
      <c r="AI179" s="131">
        <v>851</v>
      </c>
      <c r="AJ179" s="129">
        <v>11990</v>
      </c>
      <c r="AK179" s="131">
        <v>601</v>
      </c>
      <c r="AL179" s="129">
        <v>5311</v>
      </c>
      <c r="AM179" s="129">
        <v>4540</v>
      </c>
      <c r="AN179" s="131">
        <v>662</v>
      </c>
      <c r="AO179" s="131">
        <v>149</v>
      </c>
      <c r="AP179" s="129">
        <v>7583</v>
      </c>
      <c r="AQ179" s="129">
        <v>23561</v>
      </c>
      <c r="AR179" s="129">
        <v>2973</v>
      </c>
      <c r="AS179" s="131">
        <v>434</v>
      </c>
      <c r="AT179" s="129">
        <v>1624</v>
      </c>
      <c r="AU179" s="361">
        <v>0.39740208032648183</v>
      </c>
    </row>
    <row r="180" spans="1:47" x14ac:dyDescent="0.3">
      <c r="A180" s="19" t="s">
        <v>415</v>
      </c>
      <c r="B180" s="16" t="s">
        <v>431</v>
      </c>
      <c r="C180" s="124">
        <v>288935</v>
      </c>
      <c r="D180" s="129">
        <v>8733</v>
      </c>
      <c r="E180" s="129">
        <v>101871</v>
      </c>
      <c r="F180" s="129">
        <v>3547</v>
      </c>
      <c r="G180" s="129">
        <v>37816</v>
      </c>
      <c r="H180" s="129">
        <v>5391</v>
      </c>
      <c r="I180" s="129">
        <v>6165</v>
      </c>
      <c r="J180" s="131">
        <v>1278</v>
      </c>
      <c r="K180" s="129">
        <v>39014</v>
      </c>
      <c r="L180" s="129">
        <v>54856</v>
      </c>
      <c r="M180" s="129">
        <v>17901</v>
      </c>
      <c r="N180" s="131">
        <v>2146</v>
      </c>
      <c r="O180" s="129">
        <v>10217</v>
      </c>
      <c r="P180" s="126">
        <v>0.20851402564590651</v>
      </c>
      <c r="Q180" s="126">
        <v>1.8658175714260993E-2</v>
      </c>
      <c r="R180" s="360">
        <v>53.59580782786125</v>
      </c>
      <c r="S180" s="126">
        <v>0.73264822498111948</v>
      </c>
      <c r="T180" s="129">
        <v>136753</v>
      </c>
      <c r="U180" s="129">
        <v>5501</v>
      </c>
      <c r="V180" s="129">
        <v>62961</v>
      </c>
      <c r="W180" s="129">
        <v>2342</v>
      </c>
      <c r="X180" s="129">
        <v>21748</v>
      </c>
      <c r="Y180" s="129">
        <v>2027</v>
      </c>
      <c r="Z180" s="129">
        <v>3925</v>
      </c>
      <c r="AA180" s="131">
        <v>751</v>
      </c>
      <c r="AB180" s="129">
        <v>19797</v>
      </c>
      <c r="AC180" s="129">
        <v>1549</v>
      </c>
      <c r="AD180" s="129">
        <v>8498</v>
      </c>
      <c r="AE180" s="131">
        <v>1214</v>
      </c>
      <c r="AF180" s="129">
        <v>6440</v>
      </c>
      <c r="AG180" s="126">
        <v>0.72030595306867129</v>
      </c>
      <c r="AH180" s="129">
        <v>152182</v>
      </c>
      <c r="AI180" s="129">
        <v>3232</v>
      </c>
      <c r="AJ180" s="129">
        <v>38910</v>
      </c>
      <c r="AK180" s="129">
        <v>1205</v>
      </c>
      <c r="AL180" s="129">
        <v>16068</v>
      </c>
      <c r="AM180" s="129">
        <v>3364</v>
      </c>
      <c r="AN180" s="129">
        <v>2240</v>
      </c>
      <c r="AO180" s="131">
        <v>527</v>
      </c>
      <c r="AP180" s="129">
        <v>19217</v>
      </c>
      <c r="AQ180" s="129">
        <v>53307</v>
      </c>
      <c r="AR180" s="129">
        <v>9403</v>
      </c>
      <c r="AS180" s="131">
        <v>932</v>
      </c>
      <c r="AT180" s="129">
        <v>3777</v>
      </c>
      <c r="AU180" s="361">
        <v>0.42724500926522191</v>
      </c>
    </row>
    <row r="181" spans="1:47" x14ac:dyDescent="0.3">
      <c r="A181" s="19" t="s">
        <v>415</v>
      </c>
      <c r="B181" s="16" t="s">
        <v>433</v>
      </c>
      <c r="C181" s="124">
        <v>579376</v>
      </c>
      <c r="D181" s="129">
        <v>9009</v>
      </c>
      <c r="E181" s="129">
        <v>257135</v>
      </c>
      <c r="F181" s="129">
        <v>8032</v>
      </c>
      <c r="G181" s="129">
        <v>63054</v>
      </c>
      <c r="H181" s="129">
        <v>7920</v>
      </c>
      <c r="I181" s="129">
        <v>9051</v>
      </c>
      <c r="J181" s="131">
        <v>2647</v>
      </c>
      <c r="K181" s="129">
        <v>63774</v>
      </c>
      <c r="L181" s="129">
        <v>111046</v>
      </c>
      <c r="M181" s="129">
        <v>24786</v>
      </c>
      <c r="N181" s="129">
        <v>3611</v>
      </c>
      <c r="O181" s="129">
        <v>19311</v>
      </c>
      <c r="P181" s="126">
        <v>0.20533470492391814</v>
      </c>
      <c r="Q181" s="126">
        <v>1.3669879318439148E-2</v>
      </c>
      <c r="R181" s="360">
        <v>73.153535353535361</v>
      </c>
      <c r="S181" s="126">
        <v>1</v>
      </c>
      <c r="T181" s="129">
        <v>268014</v>
      </c>
      <c r="U181" s="129">
        <v>4940</v>
      </c>
      <c r="V181" s="129">
        <v>149279</v>
      </c>
      <c r="W181" s="129">
        <v>5267</v>
      </c>
      <c r="X181" s="129">
        <v>35895</v>
      </c>
      <c r="Y181" s="129">
        <v>3775</v>
      </c>
      <c r="Z181" s="129">
        <v>6015</v>
      </c>
      <c r="AA181" s="131">
        <v>1653</v>
      </c>
      <c r="AB181" s="129">
        <v>32244</v>
      </c>
      <c r="AC181" s="129">
        <v>3491</v>
      </c>
      <c r="AD181" s="129">
        <v>11328</v>
      </c>
      <c r="AE181" s="129">
        <v>2174</v>
      </c>
      <c r="AF181" s="129">
        <v>11953</v>
      </c>
      <c r="AG181" s="126">
        <v>0.76552344280522655</v>
      </c>
      <c r="AH181" s="129">
        <v>311362</v>
      </c>
      <c r="AI181" s="129">
        <v>4069</v>
      </c>
      <c r="AJ181" s="129">
        <v>107856</v>
      </c>
      <c r="AK181" s="129">
        <v>2765</v>
      </c>
      <c r="AL181" s="129">
        <v>27159</v>
      </c>
      <c r="AM181" s="129">
        <v>4145</v>
      </c>
      <c r="AN181" s="129">
        <v>3036</v>
      </c>
      <c r="AO181" s="131">
        <v>994</v>
      </c>
      <c r="AP181" s="129">
        <v>31530</v>
      </c>
      <c r="AQ181" s="129">
        <v>107555</v>
      </c>
      <c r="AR181" s="129">
        <v>13458</v>
      </c>
      <c r="AS181" s="129">
        <v>1437</v>
      </c>
      <c r="AT181" s="129">
        <v>7358</v>
      </c>
      <c r="AU181" s="361">
        <v>0.47863901182546359</v>
      </c>
    </row>
    <row r="182" spans="1:47" x14ac:dyDescent="0.3">
      <c r="A182" s="19" t="s">
        <v>415</v>
      </c>
      <c r="B182" s="16" t="s">
        <v>437</v>
      </c>
      <c r="C182" s="124">
        <v>184357</v>
      </c>
      <c r="D182" s="129">
        <v>7384</v>
      </c>
      <c r="E182" s="129">
        <v>43650</v>
      </c>
      <c r="F182" s="129">
        <v>3438</v>
      </c>
      <c r="G182" s="129">
        <v>26377</v>
      </c>
      <c r="H182" s="129">
        <v>2980</v>
      </c>
      <c r="I182" s="129">
        <v>4199</v>
      </c>
      <c r="J182" s="131">
        <v>736</v>
      </c>
      <c r="K182" s="129">
        <v>27106</v>
      </c>
      <c r="L182" s="129">
        <v>39283</v>
      </c>
      <c r="M182" s="129">
        <v>15101</v>
      </c>
      <c r="N182" s="131">
        <v>1181</v>
      </c>
      <c r="O182" s="129">
        <v>12922</v>
      </c>
      <c r="P182" s="126">
        <v>0.22924543141838932</v>
      </c>
      <c r="Q182" s="126">
        <v>1.61642899374583E-2</v>
      </c>
      <c r="R182" s="360">
        <v>61.864765100671143</v>
      </c>
      <c r="S182" s="126">
        <v>0.84568387298976033</v>
      </c>
      <c r="T182" s="129">
        <v>85854</v>
      </c>
      <c r="U182" s="129">
        <v>3019</v>
      </c>
      <c r="V182" s="129">
        <v>28386</v>
      </c>
      <c r="W182" s="129">
        <v>2360</v>
      </c>
      <c r="X182" s="129">
        <v>16459</v>
      </c>
      <c r="Y182" s="129">
        <v>1506</v>
      </c>
      <c r="Z182" s="129">
        <v>2769</v>
      </c>
      <c r="AA182" s="131">
        <v>512</v>
      </c>
      <c r="AB182" s="129">
        <v>13683</v>
      </c>
      <c r="AC182" s="129">
        <v>1055</v>
      </c>
      <c r="AD182" s="129">
        <v>7024</v>
      </c>
      <c r="AE182" s="131">
        <v>636</v>
      </c>
      <c r="AF182" s="129">
        <v>8445</v>
      </c>
      <c r="AG182" s="126">
        <v>0.63478696391548439</v>
      </c>
      <c r="AH182" s="129">
        <v>98503</v>
      </c>
      <c r="AI182" s="129">
        <v>4365</v>
      </c>
      <c r="AJ182" s="129">
        <v>15264</v>
      </c>
      <c r="AK182" s="129">
        <v>1078</v>
      </c>
      <c r="AL182" s="129">
        <v>9918</v>
      </c>
      <c r="AM182" s="129">
        <v>1474</v>
      </c>
      <c r="AN182" s="129">
        <v>1430</v>
      </c>
      <c r="AO182" s="131">
        <v>224</v>
      </c>
      <c r="AP182" s="129">
        <v>13423</v>
      </c>
      <c r="AQ182" s="129">
        <v>38228</v>
      </c>
      <c r="AR182" s="129">
        <v>8077</v>
      </c>
      <c r="AS182" s="131">
        <v>545</v>
      </c>
      <c r="AT182" s="129">
        <v>4477</v>
      </c>
      <c r="AU182" s="361">
        <v>0.34038557201303515</v>
      </c>
    </row>
    <row r="183" spans="1:47" x14ac:dyDescent="0.3">
      <c r="A183" s="19" t="s">
        <v>415</v>
      </c>
      <c r="B183" s="16" t="s">
        <v>439</v>
      </c>
      <c r="C183" s="124">
        <v>63446</v>
      </c>
      <c r="D183" s="129">
        <v>5027</v>
      </c>
      <c r="E183" s="129">
        <v>15967</v>
      </c>
      <c r="F183" s="131">
        <v>1221</v>
      </c>
      <c r="G183" s="129">
        <v>7582</v>
      </c>
      <c r="H183" s="131">
        <v>1072</v>
      </c>
      <c r="I183" s="131">
        <v>1703</v>
      </c>
      <c r="J183" s="131">
        <v>334</v>
      </c>
      <c r="K183" s="129">
        <v>8957</v>
      </c>
      <c r="L183" s="129">
        <v>11802</v>
      </c>
      <c r="M183" s="129">
        <v>6077</v>
      </c>
      <c r="N183" s="131">
        <v>436</v>
      </c>
      <c r="O183" s="131">
        <v>3268</v>
      </c>
      <c r="P183" s="126">
        <v>0.20291271317340731</v>
      </c>
      <c r="Q183" s="126">
        <v>1.6896258235349747E-2</v>
      </c>
      <c r="R183" s="360">
        <v>59.184701492537307</v>
      </c>
      <c r="S183" s="126">
        <v>0.80904772690083027</v>
      </c>
      <c r="T183" s="129">
        <v>28955</v>
      </c>
      <c r="U183" s="129">
        <v>2389</v>
      </c>
      <c r="V183" s="129">
        <v>9484</v>
      </c>
      <c r="W183" s="131">
        <v>837</v>
      </c>
      <c r="X183" s="129">
        <v>4479</v>
      </c>
      <c r="Y183" s="131">
        <v>553</v>
      </c>
      <c r="Z183" s="131">
        <v>1047</v>
      </c>
      <c r="AA183" s="131">
        <v>214</v>
      </c>
      <c r="AB183" s="129">
        <v>4412</v>
      </c>
      <c r="AC183" s="129">
        <v>331</v>
      </c>
      <c r="AD183" s="129">
        <v>2665</v>
      </c>
      <c r="AE183" s="131">
        <v>231</v>
      </c>
      <c r="AF183" s="131">
        <v>2313</v>
      </c>
      <c r="AG183" s="126">
        <v>0.6489034709031255</v>
      </c>
      <c r="AH183" s="129">
        <v>34491</v>
      </c>
      <c r="AI183" s="129">
        <v>2638</v>
      </c>
      <c r="AJ183" s="129">
        <v>6483</v>
      </c>
      <c r="AK183" s="131">
        <v>384</v>
      </c>
      <c r="AL183" s="129">
        <v>3103</v>
      </c>
      <c r="AM183" s="131">
        <v>519</v>
      </c>
      <c r="AN183" s="131">
        <v>656</v>
      </c>
      <c r="AO183" s="131">
        <v>120</v>
      </c>
      <c r="AP183" s="129">
        <v>4545</v>
      </c>
      <c r="AQ183" s="129">
        <v>11471</v>
      </c>
      <c r="AR183" s="129">
        <v>3412</v>
      </c>
      <c r="AS183" s="131">
        <v>205</v>
      </c>
      <c r="AT183" s="131">
        <v>955</v>
      </c>
      <c r="AU183" s="361">
        <v>0.39961149285320807</v>
      </c>
    </row>
    <row r="184" spans="1:47" x14ac:dyDescent="0.3">
      <c r="A184" s="19" t="s">
        <v>415</v>
      </c>
      <c r="B184" s="16" t="s">
        <v>441</v>
      </c>
      <c r="C184" s="124">
        <v>144215</v>
      </c>
      <c r="D184" s="129">
        <v>6417</v>
      </c>
      <c r="E184" s="129">
        <v>35954</v>
      </c>
      <c r="F184" s="131">
        <v>2628</v>
      </c>
      <c r="G184" s="129">
        <v>22133</v>
      </c>
      <c r="H184" s="129">
        <v>2418</v>
      </c>
      <c r="I184" s="129">
        <v>4280</v>
      </c>
      <c r="J184" s="131">
        <v>780</v>
      </c>
      <c r="K184" s="129">
        <v>20500</v>
      </c>
      <c r="L184" s="129">
        <v>29206</v>
      </c>
      <c r="M184" s="129">
        <v>13568</v>
      </c>
      <c r="N184" s="131">
        <v>1086</v>
      </c>
      <c r="O184" s="129">
        <v>5245</v>
      </c>
      <c r="P184" s="126">
        <v>0.21928370835211317</v>
      </c>
      <c r="Q184" s="126">
        <v>1.6766633151891273E-2</v>
      </c>
      <c r="R184" s="360">
        <v>59.642266335814725</v>
      </c>
      <c r="S184" s="126">
        <v>0.81530258308879311</v>
      </c>
      <c r="T184" s="129">
        <v>66953</v>
      </c>
      <c r="U184" s="129">
        <v>2599</v>
      </c>
      <c r="V184" s="129">
        <v>22548</v>
      </c>
      <c r="W184" s="131">
        <v>1826</v>
      </c>
      <c r="X184" s="129">
        <v>13490</v>
      </c>
      <c r="Y184" s="129">
        <v>1229</v>
      </c>
      <c r="Z184" s="129">
        <v>2843</v>
      </c>
      <c r="AA184" s="131">
        <v>573</v>
      </c>
      <c r="AB184" s="129">
        <v>10365</v>
      </c>
      <c r="AC184" s="129">
        <v>811</v>
      </c>
      <c r="AD184" s="129">
        <v>6235</v>
      </c>
      <c r="AE184" s="131">
        <v>590</v>
      </c>
      <c r="AF184" s="129">
        <v>3844</v>
      </c>
      <c r="AG184" s="126">
        <v>0.66516810299762519</v>
      </c>
      <c r="AH184" s="129">
        <v>77262</v>
      </c>
      <c r="AI184" s="129">
        <v>3818</v>
      </c>
      <c r="AJ184" s="129">
        <v>13406</v>
      </c>
      <c r="AK184" s="131">
        <v>802</v>
      </c>
      <c r="AL184" s="129">
        <v>8643</v>
      </c>
      <c r="AM184" s="129">
        <v>1189</v>
      </c>
      <c r="AN184" s="129">
        <v>1437</v>
      </c>
      <c r="AO184" s="131">
        <v>207</v>
      </c>
      <c r="AP184" s="129">
        <v>10135</v>
      </c>
      <c r="AQ184" s="129">
        <v>28395</v>
      </c>
      <c r="AR184" s="129">
        <v>7333</v>
      </c>
      <c r="AS184" s="131">
        <v>496</v>
      </c>
      <c r="AT184" s="129">
        <v>1401</v>
      </c>
      <c r="AU184" s="361">
        <v>0.37916440164634618</v>
      </c>
    </row>
    <row r="185" spans="1:47" x14ac:dyDescent="0.3">
      <c r="A185" s="19" t="s">
        <v>415</v>
      </c>
      <c r="B185" s="16" t="s">
        <v>443</v>
      </c>
      <c r="C185" s="124">
        <v>291061</v>
      </c>
      <c r="D185" s="129">
        <v>10832</v>
      </c>
      <c r="E185" s="129">
        <v>81351</v>
      </c>
      <c r="F185" s="129">
        <v>4715</v>
      </c>
      <c r="G185" s="129">
        <v>49388</v>
      </c>
      <c r="H185" s="129">
        <v>5273</v>
      </c>
      <c r="I185" s="129">
        <v>7380</v>
      </c>
      <c r="J185" s="131">
        <v>1197</v>
      </c>
      <c r="K185" s="129">
        <v>40986</v>
      </c>
      <c r="L185" s="129">
        <v>55341</v>
      </c>
      <c r="M185" s="129">
        <v>21333</v>
      </c>
      <c r="N185" s="129">
        <v>2449</v>
      </c>
      <c r="O185" s="129">
        <v>10816</v>
      </c>
      <c r="P185" s="126">
        <v>0.2082518784722103</v>
      </c>
      <c r="Q185" s="126">
        <v>1.8116477302008858E-2</v>
      </c>
      <c r="R185" s="360">
        <v>55.198369049876732</v>
      </c>
      <c r="S185" s="126">
        <v>0.75455504348648139</v>
      </c>
      <c r="T185" s="129">
        <v>134840</v>
      </c>
      <c r="U185" s="129">
        <v>4975</v>
      </c>
      <c r="V185" s="129">
        <v>48584</v>
      </c>
      <c r="W185" s="129">
        <v>3259</v>
      </c>
      <c r="X185" s="129">
        <v>28901</v>
      </c>
      <c r="Y185" s="129">
        <v>2523</v>
      </c>
      <c r="Z185" s="129">
        <v>4825</v>
      </c>
      <c r="AA185" s="131">
        <v>821</v>
      </c>
      <c r="AB185" s="129">
        <v>20384</v>
      </c>
      <c r="AC185" s="129">
        <v>1784</v>
      </c>
      <c r="AD185" s="129">
        <v>10270</v>
      </c>
      <c r="AE185" s="129">
        <v>1362</v>
      </c>
      <c r="AF185" s="129">
        <v>7152</v>
      </c>
      <c r="AG185" s="126">
        <v>0.69020320379709288</v>
      </c>
      <c r="AH185" s="129">
        <v>156221</v>
      </c>
      <c r="AI185" s="129">
        <v>5857</v>
      </c>
      <c r="AJ185" s="129">
        <v>32767</v>
      </c>
      <c r="AK185" s="129">
        <v>1456</v>
      </c>
      <c r="AL185" s="129">
        <v>20487</v>
      </c>
      <c r="AM185" s="129">
        <v>2750</v>
      </c>
      <c r="AN185" s="129">
        <v>2555</v>
      </c>
      <c r="AO185" s="131">
        <v>376</v>
      </c>
      <c r="AP185" s="129">
        <v>20602</v>
      </c>
      <c r="AQ185" s="129">
        <v>53557</v>
      </c>
      <c r="AR185" s="129">
        <v>11063</v>
      </c>
      <c r="AS185" s="129">
        <v>1087</v>
      </c>
      <c r="AT185" s="129">
        <v>3664</v>
      </c>
      <c r="AU185" s="361">
        <v>0.42165905992152142</v>
      </c>
    </row>
    <row r="186" spans="1:47" x14ac:dyDescent="0.3">
      <c r="A186" s="19" t="s">
        <v>415</v>
      </c>
      <c r="B186" s="16" t="s">
        <v>445</v>
      </c>
      <c r="C186" s="124">
        <v>193630</v>
      </c>
      <c r="D186" s="129">
        <v>9182</v>
      </c>
      <c r="E186" s="129">
        <v>50495</v>
      </c>
      <c r="F186" s="131">
        <v>2816</v>
      </c>
      <c r="G186" s="129">
        <v>30503</v>
      </c>
      <c r="H186" s="129">
        <v>3930</v>
      </c>
      <c r="I186" s="129">
        <v>5764</v>
      </c>
      <c r="J186" s="131">
        <v>1092</v>
      </c>
      <c r="K186" s="129">
        <v>27360</v>
      </c>
      <c r="L186" s="129">
        <v>39451</v>
      </c>
      <c r="M186" s="129">
        <v>14169</v>
      </c>
      <c r="N186" s="131">
        <v>1723</v>
      </c>
      <c r="O186" s="129">
        <v>7145</v>
      </c>
      <c r="P186" s="126">
        <v>0.22404069617311367</v>
      </c>
      <c r="Q186" s="126">
        <v>2.0296441667097039E-2</v>
      </c>
      <c r="R186" s="360">
        <v>49.269720101781175</v>
      </c>
      <c r="S186" s="126">
        <v>0.67351112784462397</v>
      </c>
      <c r="T186" s="129">
        <v>93383</v>
      </c>
      <c r="U186" s="129">
        <v>4684</v>
      </c>
      <c r="V186" s="129">
        <v>34291</v>
      </c>
      <c r="W186" s="131">
        <v>2018</v>
      </c>
      <c r="X186" s="129">
        <v>17843</v>
      </c>
      <c r="Y186" s="129">
        <v>1909</v>
      </c>
      <c r="Z186" s="129">
        <v>3966</v>
      </c>
      <c r="AA186" s="131">
        <v>767</v>
      </c>
      <c r="AB186" s="129">
        <v>13823</v>
      </c>
      <c r="AC186" s="129">
        <v>1116</v>
      </c>
      <c r="AD186" s="129">
        <v>6920</v>
      </c>
      <c r="AE186" s="131">
        <v>991</v>
      </c>
      <c r="AF186" s="129">
        <v>5055</v>
      </c>
      <c r="AG186" s="126">
        <v>0.69296338734030816</v>
      </c>
      <c r="AH186" s="129">
        <v>100247</v>
      </c>
      <c r="AI186" s="129">
        <v>4498</v>
      </c>
      <c r="AJ186" s="129">
        <v>16204</v>
      </c>
      <c r="AK186" s="131">
        <v>798</v>
      </c>
      <c r="AL186" s="129">
        <v>12660</v>
      </c>
      <c r="AM186" s="129">
        <v>2021</v>
      </c>
      <c r="AN186" s="129">
        <v>1798</v>
      </c>
      <c r="AO186" s="131">
        <v>325</v>
      </c>
      <c r="AP186" s="129">
        <v>13537</v>
      </c>
      <c r="AQ186" s="129">
        <v>38335</v>
      </c>
      <c r="AR186" s="129">
        <v>7249</v>
      </c>
      <c r="AS186" s="131">
        <v>732</v>
      </c>
      <c r="AT186" s="129">
        <v>2090</v>
      </c>
      <c r="AU186" s="361">
        <v>0.3788542300517721</v>
      </c>
    </row>
    <row r="187" spans="1:47" x14ac:dyDescent="0.3">
      <c r="A187" s="19" t="s">
        <v>415</v>
      </c>
      <c r="B187" s="16" t="s">
        <v>447</v>
      </c>
      <c r="C187" s="124">
        <v>64250</v>
      </c>
      <c r="D187" s="131">
        <v>2133</v>
      </c>
      <c r="E187" s="129">
        <v>17434</v>
      </c>
      <c r="F187" s="131">
        <v>755</v>
      </c>
      <c r="G187" s="129">
        <v>10210</v>
      </c>
      <c r="H187" s="131">
        <v>1081</v>
      </c>
      <c r="I187" s="131">
        <v>1581</v>
      </c>
      <c r="J187" s="131">
        <v>246</v>
      </c>
      <c r="K187" s="129">
        <v>8978</v>
      </c>
      <c r="L187" s="129">
        <v>15016</v>
      </c>
      <c r="M187" s="129">
        <v>4006</v>
      </c>
      <c r="N187" s="131">
        <v>542</v>
      </c>
      <c r="O187" s="131">
        <v>2268</v>
      </c>
      <c r="P187" s="126">
        <v>0.25053696498054473</v>
      </c>
      <c r="Q187" s="126">
        <v>1.6824902723735408E-2</v>
      </c>
      <c r="R187" s="360">
        <v>59.435707678075858</v>
      </c>
      <c r="S187" s="126">
        <v>0.81247895116532398</v>
      </c>
      <c r="T187" s="129">
        <v>31170</v>
      </c>
      <c r="U187" s="131">
        <v>1195</v>
      </c>
      <c r="V187" s="129">
        <v>12275</v>
      </c>
      <c r="W187" s="131">
        <v>558</v>
      </c>
      <c r="X187" s="129">
        <v>6140</v>
      </c>
      <c r="Y187" s="131">
        <v>580</v>
      </c>
      <c r="Z187" s="131">
        <v>1186</v>
      </c>
      <c r="AA187" s="131">
        <v>193</v>
      </c>
      <c r="AB187" s="129">
        <v>4461</v>
      </c>
      <c r="AC187" s="129">
        <v>643</v>
      </c>
      <c r="AD187" s="129">
        <v>1997</v>
      </c>
      <c r="AE187" s="131">
        <v>316</v>
      </c>
      <c r="AF187" s="131">
        <v>1626</v>
      </c>
      <c r="AG187" s="126">
        <v>0.70368944497914665</v>
      </c>
      <c r="AH187" s="129">
        <v>33080</v>
      </c>
      <c r="AI187" s="131">
        <v>938</v>
      </c>
      <c r="AJ187" s="129">
        <v>5159</v>
      </c>
      <c r="AK187" s="131">
        <v>197</v>
      </c>
      <c r="AL187" s="129">
        <v>4070</v>
      </c>
      <c r="AM187" s="131">
        <v>501</v>
      </c>
      <c r="AN187" s="131">
        <v>395</v>
      </c>
      <c r="AO187" s="131">
        <v>53</v>
      </c>
      <c r="AP187" s="129">
        <v>4517</v>
      </c>
      <c r="AQ187" s="129">
        <v>14373</v>
      </c>
      <c r="AR187" s="129">
        <v>2009</v>
      </c>
      <c r="AS187" s="131">
        <v>226</v>
      </c>
      <c r="AT187" s="131">
        <v>642</v>
      </c>
      <c r="AU187" s="361">
        <v>0.34038694074969772</v>
      </c>
    </row>
    <row r="188" spans="1:47" x14ac:dyDescent="0.3">
      <c r="A188" s="19" t="s">
        <v>415</v>
      </c>
      <c r="B188" s="16" t="s">
        <v>449</v>
      </c>
      <c r="C188" s="124">
        <v>147988</v>
      </c>
      <c r="D188" s="129">
        <v>6478</v>
      </c>
      <c r="E188" s="129">
        <v>34570</v>
      </c>
      <c r="F188" s="129">
        <v>3716</v>
      </c>
      <c r="G188" s="129">
        <v>20687</v>
      </c>
      <c r="H188" s="129">
        <v>4627</v>
      </c>
      <c r="I188" s="129">
        <v>4437</v>
      </c>
      <c r="J188" s="131">
        <v>887</v>
      </c>
      <c r="K188" s="129">
        <v>20760</v>
      </c>
      <c r="L188" s="129">
        <v>31475</v>
      </c>
      <c r="M188" s="129">
        <v>13094</v>
      </c>
      <c r="N188" s="131">
        <v>940</v>
      </c>
      <c r="O188" s="129">
        <v>6317</v>
      </c>
      <c r="P188" s="126">
        <v>0.24395221234154121</v>
      </c>
      <c r="Q188" s="126">
        <v>3.1266048598535018E-2</v>
      </c>
      <c r="R188" s="360">
        <v>31.983574670412793</v>
      </c>
      <c r="S188" s="126">
        <v>0.43721160591683</v>
      </c>
      <c r="T188" s="129">
        <v>65743</v>
      </c>
      <c r="U188" s="129">
        <v>2530</v>
      </c>
      <c r="V188" s="129">
        <v>19715</v>
      </c>
      <c r="W188" s="129">
        <v>2498</v>
      </c>
      <c r="X188" s="129">
        <v>13471</v>
      </c>
      <c r="Y188" s="129">
        <v>2685</v>
      </c>
      <c r="Z188" s="129">
        <v>2694</v>
      </c>
      <c r="AA188" s="131">
        <v>531</v>
      </c>
      <c r="AB188" s="129">
        <v>10517</v>
      </c>
      <c r="AC188" s="129">
        <v>868</v>
      </c>
      <c r="AD188" s="129">
        <v>6005</v>
      </c>
      <c r="AE188" s="131">
        <v>482</v>
      </c>
      <c r="AF188" s="129">
        <v>3747</v>
      </c>
      <c r="AG188" s="126">
        <v>0.66308200112559512</v>
      </c>
      <c r="AH188" s="129">
        <v>82245</v>
      </c>
      <c r="AI188" s="129">
        <v>3948</v>
      </c>
      <c r="AJ188" s="129">
        <v>14855</v>
      </c>
      <c r="AK188" s="129">
        <v>1218</v>
      </c>
      <c r="AL188" s="129">
        <v>7216</v>
      </c>
      <c r="AM188" s="129">
        <v>1942</v>
      </c>
      <c r="AN188" s="129">
        <v>1743</v>
      </c>
      <c r="AO188" s="131">
        <v>356</v>
      </c>
      <c r="AP188" s="129">
        <v>10243</v>
      </c>
      <c r="AQ188" s="129">
        <v>30607</v>
      </c>
      <c r="AR188" s="129">
        <v>7089</v>
      </c>
      <c r="AS188" s="131">
        <v>458</v>
      </c>
      <c r="AT188" s="129">
        <v>2570</v>
      </c>
      <c r="AU188" s="361">
        <v>0.375974223357043</v>
      </c>
    </row>
    <row r="189" spans="1:47" x14ac:dyDescent="0.3">
      <c r="A189" s="19" t="s">
        <v>415</v>
      </c>
      <c r="B189" s="16" t="s">
        <v>451</v>
      </c>
      <c r="C189" s="124">
        <v>43700</v>
      </c>
      <c r="D189" s="129">
        <v>1786</v>
      </c>
      <c r="E189" s="129">
        <v>9254</v>
      </c>
      <c r="F189" s="131">
        <v>1259</v>
      </c>
      <c r="G189" s="129">
        <v>5518</v>
      </c>
      <c r="H189" s="131">
        <v>1465</v>
      </c>
      <c r="I189" s="131">
        <v>1139</v>
      </c>
      <c r="J189" s="131">
        <v>388</v>
      </c>
      <c r="K189" s="129">
        <v>6001</v>
      </c>
      <c r="L189" s="129">
        <v>9641</v>
      </c>
      <c r="M189" s="129">
        <v>4392</v>
      </c>
      <c r="N189" s="131">
        <v>206</v>
      </c>
      <c r="O189" s="129">
        <v>2651</v>
      </c>
      <c r="P189" s="126">
        <v>0.25414187643020597</v>
      </c>
      <c r="Q189" s="126">
        <v>3.3524027459954232E-2</v>
      </c>
      <c r="R189" s="360">
        <v>29.829351535836178</v>
      </c>
      <c r="S189" s="126">
        <v>0.40776363564217799</v>
      </c>
      <c r="T189" s="129">
        <v>19764</v>
      </c>
      <c r="U189" s="129">
        <v>746</v>
      </c>
      <c r="V189" s="129">
        <v>5506</v>
      </c>
      <c r="W189" s="131">
        <v>923</v>
      </c>
      <c r="X189" s="129">
        <v>3810</v>
      </c>
      <c r="Y189" s="131">
        <v>878</v>
      </c>
      <c r="Z189" s="131">
        <v>693</v>
      </c>
      <c r="AA189" s="131">
        <v>263</v>
      </c>
      <c r="AB189" s="129">
        <v>2972</v>
      </c>
      <c r="AC189" s="129">
        <v>359</v>
      </c>
      <c r="AD189" s="129">
        <v>1938</v>
      </c>
      <c r="AE189" s="131">
        <v>90</v>
      </c>
      <c r="AF189" s="129">
        <v>1586</v>
      </c>
      <c r="AG189" s="126">
        <v>0.6352964986844768</v>
      </c>
      <c r="AH189" s="129">
        <v>23936</v>
      </c>
      <c r="AI189" s="129">
        <v>1040</v>
      </c>
      <c r="AJ189" s="129">
        <v>3748</v>
      </c>
      <c r="AK189" s="131">
        <v>336</v>
      </c>
      <c r="AL189" s="129">
        <v>1708</v>
      </c>
      <c r="AM189" s="131">
        <v>587</v>
      </c>
      <c r="AN189" s="131">
        <v>446</v>
      </c>
      <c r="AO189" s="131">
        <v>125</v>
      </c>
      <c r="AP189" s="129">
        <v>3029</v>
      </c>
      <c r="AQ189" s="129">
        <v>9282</v>
      </c>
      <c r="AR189" s="129">
        <v>2454</v>
      </c>
      <c r="AS189" s="131">
        <v>116</v>
      </c>
      <c r="AT189" s="129">
        <v>1065</v>
      </c>
      <c r="AU189" s="361">
        <v>0.32858455882352944</v>
      </c>
    </row>
    <row r="190" spans="1:47" x14ac:dyDescent="0.3">
      <c r="A190" s="19" t="s">
        <v>415</v>
      </c>
      <c r="B190" s="16" t="s">
        <v>453</v>
      </c>
      <c r="C190" s="124">
        <v>36760</v>
      </c>
      <c r="D190" s="129">
        <v>4093</v>
      </c>
      <c r="E190" s="129">
        <v>8037</v>
      </c>
      <c r="F190" s="131">
        <v>1001</v>
      </c>
      <c r="G190" s="129">
        <v>3528</v>
      </c>
      <c r="H190" s="131">
        <v>937</v>
      </c>
      <c r="I190" s="131">
        <v>884</v>
      </c>
      <c r="J190" s="131">
        <v>132</v>
      </c>
      <c r="K190" s="129">
        <v>5263</v>
      </c>
      <c r="L190" s="129">
        <v>7613</v>
      </c>
      <c r="M190" s="129">
        <v>3044</v>
      </c>
      <c r="N190" s="131">
        <v>276</v>
      </c>
      <c r="O190" s="131">
        <v>1952</v>
      </c>
      <c r="P190" s="126">
        <v>0.23258977149075083</v>
      </c>
      <c r="Q190" s="126">
        <v>2.5489662676822632E-2</v>
      </c>
      <c r="R190" s="360">
        <v>39.2315901814301</v>
      </c>
      <c r="S190" s="126">
        <v>0.53629110325061158</v>
      </c>
      <c r="T190" s="129">
        <v>17313</v>
      </c>
      <c r="U190" s="129">
        <v>2831</v>
      </c>
      <c r="V190" s="129">
        <v>4712</v>
      </c>
      <c r="W190" s="131">
        <v>723</v>
      </c>
      <c r="X190" s="129">
        <v>2261</v>
      </c>
      <c r="Y190" s="131">
        <v>498</v>
      </c>
      <c r="Z190" s="131">
        <v>540</v>
      </c>
      <c r="AA190" s="131">
        <v>91</v>
      </c>
      <c r="AB190" s="129">
        <v>2681</v>
      </c>
      <c r="AC190" s="129">
        <v>307</v>
      </c>
      <c r="AD190" s="129">
        <v>1334</v>
      </c>
      <c r="AE190" s="131">
        <v>125</v>
      </c>
      <c r="AF190" s="131">
        <v>1210</v>
      </c>
      <c r="AG190" s="126">
        <v>0.66799514815456595</v>
      </c>
      <c r="AH190" s="129">
        <v>19447</v>
      </c>
      <c r="AI190" s="129">
        <v>1262</v>
      </c>
      <c r="AJ190" s="129">
        <v>3325</v>
      </c>
      <c r="AK190" s="131">
        <v>278</v>
      </c>
      <c r="AL190" s="129">
        <v>1267</v>
      </c>
      <c r="AM190" s="131">
        <v>439</v>
      </c>
      <c r="AN190" s="131">
        <v>344</v>
      </c>
      <c r="AO190" s="131">
        <v>41</v>
      </c>
      <c r="AP190" s="129">
        <v>2582</v>
      </c>
      <c r="AQ190" s="129">
        <v>7306</v>
      </c>
      <c r="AR190" s="129">
        <v>1710</v>
      </c>
      <c r="AS190" s="131">
        <v>151</v>
      </c>
      <c r="AT190" s="131">
        <v>742</v>
      </c>
      <c r="AU190" s="361">
        <v>0.35558183781560138</v>
      </c>
    </row>
    <row r="191" spans="1:47" x14ac:dyDescent="0.3">
      <c r="A191" s="19" t="s">
        <v>415</v>
      </c>
      <c r="B191" s="16" t="s">
        <v>455</v>
      </c>
      <c r="C191" s="124">
        <v>312788</v>
      </c>
      <c r="D191" s="129">
        <v>8196</v>
      </c>
      <c r="E191" s="129">
        <v>100264</v>
      </c>
      <c r="F191" s="131">
        <v>3720</v>
      </c>
      <c r="G191" s="129">
        <v>40847</v>
      </c>
      <c r="H191" s="129">
        <v>5970</v>
      </c>
      <c r="I191" s="129">
        <v>7159</v>
      </c>
      <c r="J191" s="131">
        <v>1666</v>
      </c>
      <c r="K191" s="129">
        <v>42624</v>
      </c>
      <c r="L191" s="129">
        <v>68263</v>
      </c>
      <c r="M191" s="129">
        <v>19566</v>
      </c>
      <c r="N191" s="129">
        <v>2615</v>
      </c>
      <c r="O191" s="129">
        <v>11898</v>
      </c>
      <c r="P191" s="126">
        <v>0.23732687954780873</v>
      </c>
      <c r="Q191" s="126">
        <v>1.9086409964576646E-2</v>
      </c>
      <c r="R191" s="360">
        <v>52.393299832495813</v>
      </c>
      <c r="S191" s="126">
        <v>0.71621008580501577</v>
      </c>
      <c r="T191" s="129">
        <v>151037</v>
      </c>
      <c r="U191" s="129">
        <v>4495</v>
      </c>
      <c r="V191" s="129">
        <v>68907</v>
      </c>
      <c r="W191" s="131">
        <v>2822</v>
      </c>
      <c r="X191" s="129">
        <v>24562</v>
      </c>
      <c r="Y191" s="129">
        <v>2838</v>
      </c>
      <c r="Z191" s="129">
        <v>4846</v>
      </c>
      <c r="AA191" s="131">
        <v>1137</v>
      </c>
      <c r="AB191" s="129">
        <v>21239</v>
      </c>
      <c r="AC191" s="129">
        <v>1850</v>
      </c>
      <c r="AD191" s="129">
        <v>9244</v>
      </c>
      <c r="AE191" s="129">
        <v>1507</v>
      </c>
      <c r="AF191" s="129">
        <v>7590</v>
      </c>
      <c r="AG191" s="126">
        <v>0.71816839582353997</v>
      </c>
      <c r="AH191" s="129">
        <v>161751</v>
      </c>
      <c r="AI191" s="129">
        <v>3701</v>
      </c>
      <c r="AJ191" s="129">
        <v>31357</v>
      </c>
      <c r="AK191" s="131">
        <v>898</v>
      </c>
      <c r="AL191" s="129">
        <v>16285</v>
      </c>
      <c r="AM191" s="129">
        <v>3132</v>
      </c>
      <c r="AN191" s="129">
        <v>2313</v>
      </c>
      <c r="AO191" s="131">
        <v>529</v>
      </c>
      <c r="AP191" s="129">
        <v>21385</v>
      </c>
      <c r="AQ191" s="129">
        <v>66413</v>
      </c>
      <c r="AR191" s="129">
        <v>10322</v>
      </c>
      <c r="AS191" s="129">
        <v>1108</v>
      </c>
      <c r="AT191" s="129">
        <v>4308</v>
      </c>
      <c r="AU191" s="361">
        <v>0.35663458031171369</v>
      </c>
    </row>
    <row r="192" spans="1:47" x14ac:dyDescent="0.3">
      <c r="A192" s="19" t="s">
        <v>415</v>
      </c>
      <c r="B192" s="16" t="s">
        <v>457</v>
      </c>
      <c r="C192" s="124">
        <v>178710</v>
      </c>
      <c r="D192" s="129">
        <v>8236</v>
      </c>
      <c r="E192" s="129">
        <v>45495</v>
      </c>
      <c r="F192" s="131">
        <v>2767</v>
      </c>
      <c r="G192" s="129">
        <v>23690</v>
      </c>
      <c r="H192" s="129">
        <v>3699</v>
      </c>
      <c r="I192" s="129">
        <v>4588</v>
      </c>
      <c r="J192" s="131">
        <v>832</v>
      </c>
      <c r="K192" s="129">
        <v>26734</v>
      </c>
      <c r="L192" s="129">
        <v>36560</v>
      </c>
      <c r="M192" s="129">
        <v>18173</v>
      </c>
      <c r="N192" s="131">
        <v>1435</v>
      </c>
      <c r="O192" s="129">
        <v>6501</v>
      </c>
      <c r="P192" s="126">
        <v>0.22527558614515136</v>
      </c>
      <c r="Q192" s="126">
        <v>2.0698338089642436E-2</v>
      </c>
      <c r="R192" s="360">
        <v>48.313057583130579</v>
      </c>
      <c r="S192" s="126">
        <v>0.6604336666661963</v>
      </c>
      <c r="T192" s="129">
        <v>83513</v>
      </c>
      <c r="U192" s="129">
        <v>3443</v>
      </c>
      <c r="V192" s="129">
        <v>29565</v>
      </c>
      <c r="W192" s="131">
        <v>1944</v>
      </c>
      <c r="X192" s="129">
        <v>14666</v>
      </c>
      <c r="Y192" s="129">
        <v>1563</v>
      </c>
      <c r="Z192" s="129">
        <v>2923</v>
      </c>
      <c r="AA192" s="131">
        <v>551</v>
      </c>
      <c r="AB192" s="129">
        <v>13424</v>
      </c>
      <c r="AC192" s="129">
        <v>1145</v>
      </c>
      <c r="AD192" s="129">
        <v>9591</v>
      </c>
      <c r="AE192" s="131">
        <v>791</v>
      </c>
      <c r="AF192" s="129">
        <v>3907</v>
      </c>
      <c r="AG192" s="126">
        <v>0.64785123274220779</v>
      </c>
      <c r="AH192" s="129">
        <v>95197</v>
      </c>
      <c r="AI192" s="129">
        <v>4793</v>
      </c>
      <c r="AJ192" s="129">
        <v>15930</v>
      </c>
      <c r="AK192" s="131">
        <v>823</v>
      </c>
      <c r="AL192" s="129">
        <v>9024</v>
      </c>
      <c r="AM192" s="129">
        <v>2136</v>
      </c>
      <c r="AN192" s="129">
        <v>1665</v>
      </c>
      <c r="AO192" s="131">
        <v>281</v>
      </c>
      <c r="AP192" s="129">
        <v>13310</v>
      </c>
      <c r="AQ192" s="129">
        <v>35415</v>
      </c>
      <c r="AR192" s="129">
        <v>8582</v>
      </c>
      <c r="AS192" s="131">
        <v>644</v>
      </c>
      <c r="AT192" s="129">
        <v>2594</v>
      </c>
      <c r="AU192" s="361">
        <v>0.36105129363320271</v>
      </c>
    </row>
    <row r="193" spans="1:47" x14ac:dyDescent="0.3">
      <c r="A193" s="19" t="s">
        <v>415</v>
      </c>
      <c r="B193" s="16" t="s">
        <v>459</v>
      </c>
      <c r="C193" s="124">
        <v>140174</v>
      </c>
      <c r="D193" s="129">
        <v>4742</v>
      </c>
      <c r="E193" s="129">
        <v>41276</v>
      </c>
      <c r="F193" s="131">
        <v>1925</v>
      </c>
      <c r="G193" s="129">
        <v>19629</v>
      </c>
      <c r="H193" s="129">
        <v>3421</v>
      </c>
      <c r="I193" s="129">
        <v>2993</v>
      </c>
      <c r="J193" s="131">
        <v>732</v>
      </c>
      <c r="K193" s="129">
        <v>19749</v>
      </c>
      <c r="L193" s="129">
        <v>28277</v>
      </c>
      <c r="M193" s="129">
        <v>8837</v>
      </c>
      <c r="N193" s="131">
        <v>1191</v>
      </c>
      <c r="O193" s="129">
        <v>7402</v>
      </c>
      <c r="P193" s="126">
        <v>0.22613323440866351</v>
      </c>
      <c r="Q193" s="126">
        <v>2.4405381882517441E-2</v>
      </c>
      <c r="R193" s="360">
        <v>40.974568839520607</v>
      </c>
      <c r="S193" s="126">
        <v>0.56011741116132385</v>
      </c>
      <c r="T193" s="129">
        <v>68054</v>
      </c>
      <c r="U193" s="129">
        <v>2397</v>
      </c>
      <c r="V193" s="129">
        <v>27220</v>
      </c>
      <c r="W193" s="131">
        <v>1444</v>
      </c>
      <c r="X193" s="129">
        <v>11809</v>
      </c>
      <c r="Y193" s="129">
        <v>1791</v>
      </c>
      <c r="Z193" s="129">
        <v>1956</v>
      </c>
      <c r="AA193" s="131">
        <v>492</v>
      </c>
      <c r="AB193" s="129">
        <v>9947</v>
      </c>
      <c r="AC193" s="129">
        <v>828</v>
      </c>
      <c r="AD193" s="129">
        <v>4418</v>
      </c>
      <c r="AE193" s="131">
        <v>694</v>
      </c>
      <c r="AF193" s="129">
        <v>5058</v>
      </c>
      <c r="AG193" s="126">
        <v>0.68500014694213418</v>
      </c>
      <c r="AH193" s="129">
        <v>72120</v>
      </c>
      <c r="AI193" s="129">
        <v>2345</v>
      </c>
      <c r="AJ193" s="129">
        <v>14056</v>
      </c>
      <c r="AK193" s="131">
        <v>481</v>
      </c>
      <c r="AL193" s="129">
        <v>7820</v>
      </c>
      <c r="AM193" s="129">
        <v>1630</v>
      </c>
      <c r="AN193" s="129">
        <v>1037</v>
      </c>
      <c r="AO193" s="131">
        <v>240</v>
      </c>
      <c r="AP193" s="129">
        <v>9802</v>
      </c>
      <c r="AQ193" s="129">
        <v>27449</v>
      </c>
      <c r="AR193" s="129">
        <v>4419</v>
      </c>
      <c r="AS193" s="131">
        <v>497</v>
      </c>
      <c r="AT193" s="129">
        <v>2344</v>
      </c>
      <c r="AU193" s="361">
        <v>0.37949251247920135</v>
      </c>
    </row>
    <row r="194" spans="1:47" x14ac:dyDescent="0.3">
      <c r="A194" s="19" t="s">
        <v>415</v>
      </c>
      <c r="B194" s="16" t="s">
        <v>461</v>
      </c>
      <c r="C194" s="124">
        <v>138921</v>
      </c>
      <c r="D194" s="129">
        <v>3067</v>
      </c>
      <c r="E194" s="129">
        <v>51120</v>
      </c>
      <c r="F194" s="131">
        <v>1454</v>
      </c>
      <c r="G194" s="129">
        <v>17994</v>
      </c>
      <c r="H194" s="129">
        <v>2939</v>
      </c>
      <c r="I194" s="131">
        <v>2645</v>
      </c>
      <c r="J194" s="131">
        <v>600</v>
      </c>
      <c r="K194" s="129">
        <v>17065</v>
      </c>
      <c r="L194" s="129">
        <v>29492</v>
      </c>
      <c r="M194" s="129">
        <v>6588</v>
      </c>
      <c r="N194" s="131">
        <v>1057</v>
      </c>
      <c r="O194" s="129">
        <v>4900</v>
      </c>
      <c r="P194" s="126">
        <v>0.23344922653882422</v>
      </c>
      <c r="Q194" s="126">
        <v>2.1155908753896099E-2</v>
      </c>
      <c r="R194" s="360">
        <v>47.268118407621643</v>
      </c>
      <c r="S194" s="126">
        <v>0.64614947424187985</v>
      </c>
      <c r="T194" s="129">
        <v>67980</v>
      </c>
      <c r="U194" s="129">
        <v>1659</v>
      </c>
      <c r="V194" s="129">
        <v>34017</v>
      </c>
      <c r="W194" s="131">
        <v>1086</v>
      </c>
      <c r="X194" s="129">
        <v>10829</v>
      </c>
      <c r="Y194" s="129">
        <v>1356</v>
      </c>
      <c r="Z194" s="131">
        <v>1758</v>
      </c>
      <c r="AA194" s="131">
        <v>419</v>
      </c>
      <c r="AB194" s="129">
        <v>8798</v>
      </c>
      <c r="AC194" s="129">
        <v>876</v>
      </c>
      <c r="AD194" s="129">
        <v>3242</v>
      </c>
      <c r="AE194" s="131">
        <v>625</v>
      </c>
      <c r="AF194" s="129">
        <v>3315</v>
      </c>
      <c r="AG194" s="126">
        <v>0.74588114151220952</v>
      </c>
      <c r="AH194" s="129">
        <v>70941</v>
      </c>
      <c r="AI194" s="129">
        <v>1408</v>
      </c>
      <c r="AJ194" s="129">
        <v>17103</v>
      </c>
      <c r="AK194" s="131">
        <v>368</v>
      </c>
      <c r="AL194" s="129">
        <v>7165</v>
      </c>
      <c r="AM194" s="129">
        <v>1583</v>
      </c>
      <c r="AN194" s="131">
        <v>887</v>
      </c>
      <c r="AO194" s="131">
        <v>181</v>
      </c>
      <c r="AP194" s="129">
        <v>8267</v>
      </c>
      <c r="AQ194" s="129">
        <v>28616</v>
      </c>
      <c r="AR194" s="129">
        <v>3346</v>
      </c>
      <c r="AS194" s="131">
        <v>432</v>
      </c>
      <c r="AT194" s="129">
        <v>1585</v>
      </c>
      <c r="AU194" s="361">
        <v>0.40193963998252069</v>
      </c>
    </row>
    <row r="195" spans="1:47" x14ac:dyDescent="0.3">
      <c r="A195" s="19" t="s">
        <v>415</v>
      </c>
      <c r="B195" s="16" t="s">
        <v>463</v>
      </c>
      <c r="C195" s="124">
        <v>115831</v>
      </c>
      <c r="D195" s="129">
        <v>6605</v>
      </c>
      <c r="E195" s="129">
        <v>25732</v>
      </c>
      <c r="F195" s="131">
        <v>2389</v>
      </c>
      <c r="G195" s="129">
        <v>16450</v>
      </c>
      <c r="H195" s="129">
        <v>3517</v>
      </c>
      <c r="I195" s="129">
        <v>2942</v>
      </c>
      <c r="J195" s="131">
        <v>508</v>
      </c>
      <c r="K195" s="129">
        <v>16698</v>
      </c>
      <c r="L195" s="129">
        <v>27400</v>
      </c>
      <c r="M195" s="129">
        <v>8705</v>
      </c>
      <c r="N195" s="131">
        <v>870</v>
      </c>
      <c r="O195" s="129">
        <v>4015</v>
      </c>
      <c r="P195" s="126">
        <v>0.26691472921756698</v>
      </c>
      <c r="Q195" s="126">
        <v>3.036320156089475E-2</v>
      </c>
      <c r="R195" s="360">
        <v>32.934603355132218</v>
      </c>
      <c r="S195" s="126">
        <v>0.45021205326531843</v>
      </c>
      <c r="T195" s="129">
        <v>54044</v>
      </c>
      <c r="U195" s="129">
        <v>4020</v>
      </c>
      <c r="V195" s="129">
        <v>16316</v>
      </c>
      <c r="W195" s="131">
        <v>1778</v>
      </c>
      <c r="X195" s="129">
        <v>11105</v>
      </c>
      <c r="Y195" s="129">
        <v>2101</v>
      </c>
      <c r="Z195" s="129">
        <v>1937</v>
      </c>
      <c r="AA195" s="131">
        <v>319</v>
      </c>
      <c r="AB195" s="129">
        <v>8509</v>
      </c>
      <c r="AC195" s="129">
        <v>876</v>
      </c>
      <c r="AD195" s="129">
        <v>3984</v>
      </c>
      <c r="AE195" s="131">
        <v>431</v>
      </c>
      <c r="AF195" s="129">
        <v>2668</v>
      </c>
      <c r="AG195" s="126">
        <v>0.68938272518688481</v>
      </c>
      <c r="AH195" s="129">
        <v>61787</v>
      </c>
      <c r="AI195" s="129">
        <v>2585</v>
      </c>
      <c r="AJ195" s="129">
        <v>9416</v>
      </c>
      <c r="AK195" s="131">
        <v>611</v>
      </c>
      <c r="AL195" s="129">
        <v>5345</v>
      </c>
      <c r="AM195" s="129">
        <v>1416</v>
      </c>
      <c r="AN195" s="129">
        <v>1005</v>
      </c>
      <c r="AO195" s="131">
        <v>189</v>
      </c>
      <c r="AP195" s="129">
        <v>8189</v>
      </c>
      <c r="AQ195" s="129">
        <v>26524</v>
      </c>
      <c r="AR195" s="129">
        <v>4721</v>
      </c>
      <c r="AS195" s="131">
        <v>439</v>
      </c>
      <c r="AT195" s="129">
        <v>1347</v>
      </c>
      <c r="AU195" s="361">
        <v>0.3298104779322511</v>
      </c>
    </row>
    <row r="196" spans="1:47" x14ac:dyDescent="0.3">
      <c r="A196" s="19" t="s">
        <v>415</v>
      </c>
      <c r="B196" s="16" t="s">
        <v>467</v>
      </c>
      <c r="C196" s="124">
        <v>224169</v>
      </c>
      <c r="D196" s="129">
        <v>12562</v>
      </c>
      <c r="E196" s="129">
        <v>53115</v>
      </c>
      <c r="F196" s="131">
        <v>3253</v>
      </c>
      <c r="G196" s="129">
        <v>32102</v>
      </c>
      <c r="H196" s="129">
        <v>9961</v>
      </c>
      <c r="I196" s="129">
        <v>4265</v>
      </c>
      <c r="J196" s="131">
        <v>1334</v>
      </c>
      <c r="K196" s="129">
        <v>29944</v>
      </c>
      <c r="L196" s="129">
        <v>47545</v>
      </c>
      <c r="M196" s="129">
        <v>13355</v>
      </c>
      <c r="N196" s="129">
        <v>2081</v>
      </c>
      <c r="O196" s="129">
        <v>14652</v>
      </c>
      <c r="P196" s="126">
        <v>0.25652967181010755</v>
      </c>
      <c r="Q196" s="126">
        <v>4.4435225209551725E-2</v>
      </c>
      <c r="R196" s="360">
        <v>22.504668206003412</v>
      </c>
      <c r="S196" s="126">
        <v>0.30763609847758105</v>
      </c>
      <c r="T196" s="129">
        <v>108473</v>
      </c>
      <c r="U196" s="129">
        <v>8707</v>
      </c>
      <c r="V196" s="129">
        <v>36297</v>
      </c>
      <c r="W196" s="131">
        <v>2438</v>
      </c>
      <c r="X196" s="129">
        <v>20838</v>
      </c>
      <c r="Y196" s="129">
        <v>3650</v>
      </c>
      <c r="Z196" s="129">
        <v>2821</v>
      </c>
      <c r="AA196" s="131">
        <v>729</v>
      </c>
      <c r="AB196" s="129">
        <v>15170</v>
      </c>
      <c r="AC196" s="129">
        <v>1544</v>
      </c>
      <c r="AD196" s="129">
        <v>6335</v>
      </c>
      <c r="AE196" s="129">
        <v>1024</v>
      </c>
      <c r="AF196" s="129">
        <v>8920</v>
      </c>
      <c r="AG196" s="126">
        <v>0.68912079503655288</v>
      </c>
      <c r="AH196" s="129">
        <v>115696</v>
      </c>
      <c r="AI196" s="129">
        <v>3855</v>
      </c>
      <c r="AJ196" s="129">
        <v>16818</v>
      </c>
      <c r="AK196" s="131">
        <v>815</v>
      </c>
      <c r="AL196" s="129">
        <v>11264</v>
      </c>
      <c r="AM196" s="129">
        <v>6311</v>
      </c>
      <c r="AN196" s="129">
        <v>1444</v>
      </c>
      <c r="AO196" s="131">
        <v>605</v>
      </c>
      <c r="AP196" s="129">
        <v>14774</v>
      </c>
      <c r="AQ196" s="129">
        <v>46001</v>
      </c>
      <c r="AR196" s="129">
        <v>7020</v>
      </c>
      <c r="AS196" s="129">
        <v>1057</v>
      </c>
      <c r="AT196" s="129">
        <v>5732</v>
      </c>
      <c r="AU196" s="361">
        <v>0.35011582077167752</v>
      </c>
    </row>
    <row r="197" spans="1:47" x14ac:dyDescent="0.3">
      <c r="A197" s="19" t="s">
        <v>415</v>
      </c>
      <c r="B197" s="16" t="s">
        <v>469</v>
      </c>
      <c r="C197" s="124">
        <v>140489</v>
      </c>
      <c r="D197" s="129">
        <v>3008</v>
      </c>
      <c r="E197" s="129">
        <v>34911</v>
      </c>
      <c r="F197" s="131">
        <v>6136</v>
      </c>
      <c r="G197" s="129">
        <v>19800</v>
      </c>
      <c r="H197" s="129">
        <v>7859</v>
      </c>
      <c r="I197" s="129">
        <v>3470</v>
      </c>
      <c r="J197" s="131">
        <v>798</v>
      </c>
      <c r="K197" s="129">
        <v>16728</v>
      </c>
      <c r="L197" s="129">
        <v>37494</v>
      </c>
      <c r="M197" s="129">
        <v>7064</v>
      </c>
      <c r="N197" s="131">
        <v>1065</v>
      </c>
      <c r="O197" s="131">
        <v>2156</v>
      </c>
      <c r="P197" s="126">
        <v>0.32282242737865596</v>
      </c>
      <c r="Q197" s="126">
        <v>5.5940322729893445E-2</v>
      </c>
      <c r="R197" s="360">
        <v>17.876192899860033</v>
      </c>
      <c r="S197" s="126">
        <v>0.24436539961422538</v>
      </c>
      <c r="T197" s="129">
        <v>67753</v>
      </c>
      <c r="U197" s="129">
        <v>1579</v>
      </c>
      <c r="V197" s="129">
        <v>26152</v>
      </c>
      <c r="W197" s="131">
        <v>5155</v>
      </c>
      <c r="X197" s="129">
        <v>14232</v>
      </c>
      <c r="Y197" s="129">
        <v>3328</v>
      </c>
      <c r="Z197" s="129">
        <v>2103</v>
      </c>
      <c r="AA197" s="131">
        <v>470</v>
      </c>
      <c r="AB197" s="129">
        <v>8579</v>
      </c>
      <c r="AC197" s="129">
        <v>869</v>
      </c>
      <c r="AD197" s="129">
        <v>2970</v>
      </c>
      <c r="AE197" s="131">
        <v>624</v>
      </c>
      <c r="AF197" s="131">
        <v>1692</v>
      </c>
      <c r="AG197" s="126">
        <v>0.7755966525467507</v>
      </c>
      <c r="AH197" s="129">
        <v>72736</v>
      </c>
      <c r="AI197" s="129">
        <v>1429</v>
      </c>
      <c r="AJ197" s="129">
        <v>8759</v>
      </c>
      <c r="AK197" s="131">
        <v>981</v>
      </c>
      <c r="AL197" s="129">
        <v>5568</v>
      </c>
      <c r="AM197" s="129">
        <v>4531</v>
      </c>
      <c r="AN197" s="129">
        <v>1367</v>
      </c>
      <c r="AO197" s="131">
        <v>328</v>
      </c>
      <c r="AP197" s="129">
        <v>8149</v>
      </c>
      <c r="AQ197" s="129">
        <v>36625</v>
      </c>
      <c r="AR197" s="129">
        <v>4094</v>
      </c>
      <c r="AS197" s="131">
        <v>441</v>
      </c>
      <c r="AT197" s="131">
        <v>464</v>
      </c>
      <c r="AU197" s="361">
        <v>0.31119390673119224</v>
      </c>
    </row>
    <row r="198" spans="1:47" x14ac:dyDescent="0.3">
      <c r="A198" s="19" t="s">
        <v>415</v>
      </c>
      <c r="B198" s="16" t="s">
        <v>471</v>
      </c>
      <c r="C198" s="124">
        <v>130004</v>
      </c>
      <c r="D198" s="129">
        <v>1904</v>
      </c>
      <c r="E198" s="129">
        <v>28908</v>
      </c>
      <c r="F198" s="129">
        <v>6340</v>
      </c>
      <c r="G198" s="129">
        <v>18996</v>
      </c>
      <c r="H198" s="129">
        <v>14549</v>
      </c>
      <c r="I198" s="131">
        <v>2032</v>
      </c>
      <c r="J198" s="131">
        <v>506</v>
      </c>
      <c r="K198" s="129">
        <v>15717</v>
      </c>
      <c r="L198" s="129">
        <v>28200</v>
      </c>
      <c r="M198" s="129">
        <v>6025</v>
      </c>
      <c r="N198" s="131">
        <v>1054</v>
      </c>
      <c r="O198" s="129">
        <v>5773</v>
      </c>
      <c r="P198" s="126">
        <v>0.32882834374326941</v>
      </c>
      <c r="Q198" s="126">
        <v>0.11191194117104089</v>
      </c>
      <c r="R198" s="360">
        <v>8.935596948243866</v>
      </c>
      <c r="S198" s="126">
        <v>0.12214853192070678</v>
      </c>
      <c r="T198" s="129">
        <v>61380</v>
      </c>
      <c r="U198" s="129">
        <v>731</v>
      </c>
      <c r="V198" s="129">
        <v>20142</v>
      </c>
      <c r="W198" s="129">
        <v>5098</v>
      </c>
      <c r="X198" s="129">
        <v>14223</v>
      </c>
      <c r="Y198" s="129">
        <v>4131</v>
      </c>
      <c r="Z198" s="131">
        <v>1229</v>
      </c>
      <c r="AA198" s="131">
        <v>330</v>
      </c>
      <c r="AB198" s="129">
        <v>8121</v>
      </c>
      <c r="AC198" s="129">
        <v>563</v>
      </c>
      <c r="AD198" s="129">
        <v>2398</v>
      </c>
      <c r="AE198" s="131">
        <v>584</v>
      </c>
      <c r="AF198" s="129">
        <v>3830</v>
      </c>
      <c r="AG198" s="126">
        <v>0.74216357119582921</v>
      </c>
      <c r="AH198" s="129">
        <v>68624</v>
      </c>
      <c r="AI198" s="129">
        <v>1173</v>
      </c>
      <c r="AJ198" s="129">
        <v>8766</v>
      </c>
      <c r="AK198" s="129">
        <v>1242</v>
      </c>
      <c r="AL198" s="129">
        <v>4773</v>
      </c>
      <c r="AM198" s="129">
        <v>10418</v>
      </c>
      <c r="AN198" s="131">
        <v>803</v>
      </c>
      <c r="AO198" s="131">
        <v>176</v>
      </c>
      <c r="AP198" s="129">
        <v>7596</v>
      </c>
      <c r="AQ198" s="129">
        <v>27637</v>
      </c>
      <c r="AR198" s="129">
        <v>3627</v>
      </c>
      <c r="AS198" s="131">
        <v>470</v>
      </c>
      <c r="AT198" s="129">
        <v>1943</v>
      </c>
      <c r="AU198" s="361">
        <v>0.39599848449522035</v>
      </c>
    </row>
    <row r="199" spans="1:47" x14ac:dyDescent="0.3">
      <c r="A199" s="19" t="s">
        <v>415</v>
      </c>
      <c r="B199" s="16" t="s">
        <v>473</v>
      </c>
      <c r="C199" s="124">
        <v>129281</v>
      </c>
      <c r="D199" s="129">
        <v>1935</v>
      </c>
      <c r="E199" s="129">
        <v>31764</v>
      </c>
      <c r="F199" s="129">
        <v>5731</v>
      </c>
      <c r="G199" s="129">
        <v>19055</v>
      </c>
      <c r="H199" s="129">
        <v>9437</v>
      </c>
      <c r="I199" s="129">
        <v>2653</v>
      </c>
      <c r="J199" s="131">
        <v>345</v>
      </c>
      <c r="K199" s="129">
        <v>17327</v>
      </c>
      <c r="L199" s="129">
        <v>27774</v>
      </c>
      <c r="M199" s="129">
        <v>7025</v>
      </c>
      <c r="N199" s="131">
        <v>1058</v>
      </c>
      <c r="O199" s="129">
        <v>5177</v>
      </c>
      <c r="P199" s="126">
        <v>0.28783038497536373</v>
      </c>
      <c r="Q199" s="126">
        <v>7.2996031899505723E-2</v>
      </c>
      <c r="R199" s="360">
        <v>13.699374801313978</v>
      </c>
      <c r="S199" s="126">
        <v>0.18726880027202833</v>
      </c>
      <c r="T199" s="129">
        <v>60898</v>
      </c>
      <c r="U199" s="129">
        <v>703</v>
      </c>
      <c r="V199" s="129">
        <v>21128</v>
      </c>
      <c r="W199" s="129">
        <v>4630</v>
      </c>
      <c r="X199" s="129">
        <v>13467</v>
      </c>
      <c r="Y199" s="129">
        <v>3189</v>
      </c>
      <c r="Z199" s="129">
        <v>1575</v>
      </c>
      <c r="AA199" s="131">
        <v>197</v>
      </c>
      <c r="AB199" s="129">
        <v>8872</v>
      </c>
      <c r="AC199" s="129">
        <v>482</v>
      </c>
      <c r="AD199" s="129">
        <v>2804</v>
      </c>
      <c r="AE199" s="131">
        <v>554</v>
      </c>
      <c r="AF199" s="129">
        <v>3297</v>
      </c>
      <c r="AG199" s="126">
        <v>0.73388288613747577</v>
      </c>
      <c r="AH199" s="129">
        <v>68383</v>
      </c>
      <c r="AI199" s="129">
        <v>1232</v>
      </c>
      <c r="AJ199" s="129">
        <v>10636</v>
      </c>
      <c r="AK199" s="129">
        <v>1101</v>
      </c>
      <c r="AL199" s="129">
        <v>5588</v>
      </c>
      <c r="AM199" s="129">
        <v>6248</v>
      </c>
      <c r="AN199" s="129">
        <v>1078</v>
      </c>
      <c r="AO199" s="131">
        <v>148</v>
      </c>
      <c r="AP199" s="129">
        <v>8455</v>
      </c>
      <c r="AQ199" s="129">
        <v>27292</v>
      </c>
      <c r="AR199" s="129">
        <v>4221</v>
      </c>
      <c r="AS199" s="131">
        <v>504</v>
      </c>
      <c r="AT199" s="129">
        <v>1880</v>
      </c>
      <c r="AU199" s="361">
        <v>0.37850050451135514</v>
      </c>
    </row>
    <row r="200" spans="1:47" x14ac:dyDescent="0.3">
      <c r="A200" s="19" t="s">
        <v>415</v>
      </c>
      <c r="B200" s="16" t="s">
        <v>475</v>
      </c>
      <c r="C200" s="124">
        <v>183687</v>
      </c>
      <c r="D200" s="129">
        <v>3398</v>
      </c>
      <c r="E200" s="129">
        <v>39478</v>
      </c>
      <c r="F200" s="129">
        <v>5224</v>
      </c>
      <c r="G200" s="129">
        <v>39440</v>
      </c>
      <c r="H200" s="129">
        <v>16000</v>
      </c>
      <c r="I200" s="129">
        <v>3996</v>
      </c>
      <c r="J200" s="131">
        <v>553</v>
      </c>
      <c r="K200" s="129">
        <v>28156</v>
      </c>
      <c r="L200" s="129">
        <v>34633</v>
      </c>
      <c r="M200" s="129">
        <v>8822</v>
      </c>
      <c r="N200" s="131">
        <v>1757</v>
      </c>
      <c r="O200" s="131">
        <v>2230</v>
      </c>
      <c r="P200" s="126">
        <v>0.27564824946784477</v>
      </c>
      <c r="Q200" s="126">
        <v>8.7104694398623742E-2</v>
      </c>
      <c r="R200" s="360">
        <v>11.480437500000001</v>
      </c>
      <c r="S200" s="126">
        <v>0.15693619514788323</v>
      </c>
      <c r="T200" s="129">
        <v>89509</v>
      </c>
      <c r="U200" s="129">
        <v>1725</v>
      </c>
      <c r="V200" s="129">
        <v>27660</v>
      </c>
      <c r="W200" s="129">
        <v>4035</v>
      </c>
      <c r="X200" s="129">
        <v>24852</v>
      </c>
      <c r="Y200" s="129">
        <v>6517</v>
      </c>
      <c r="Z200" s="129">
        <v>2468</v>
      </c>
      <c r="AA200" s="131">
        <v>374</v>
      </c>
      <c r="AB200" s="129">
        <v>14335</v>
      </c>
      <c r="AC200" s="129">
        <v>1092</v>
      </c>
      <c r="AD200" s="129">
        <v>3873</v>
      </c>
      <c r="AE200" s="131">
        <v>988</v>
      </c>
      <c r="AF200" s="131">
        <v>1590</v>
      </c>
      <c r="AG200" s="126">
        <v>0.75139930062898708</v>
      </c>
      <c r="AH200" s="129">
        <v>94178</v>
      </c>
      <c r="AI200" s="129">
        <v>1673</v>
      </c>
      <c r="AJ200" s="129">
        <v>11818</v>
      </c>
      <c r="AK200" s="129">
        <v>1189</v>
      </c>
      <c r="AL200" s="129">
        <v>14588</v>
      </c>
      <c r="AM200" s="129">
        <v>9483</v>
      </c>
      <c r="AN200" s="129">
        <v>1528</v>
      </c>
      <c r="AO200" s="131">
        <v>179</v>
      </c>
      <c r="AP200" s="129">
        <v>13821</v>
      </c>
      <c r="AQ200" s="129">
        <v>33541</v>
      </c>
      <c r="AR200" s="129">
        <v>4949</v>
      </c>
      <c r="AS200" s="131">
        <v>769</v>
      </c>
      <c r="AT200" s="131">
        <v>640</v>
      </c>
      <c r="AU200" s="361">
        <v>0.42769011871137635</v>
      </c>
    </row>
    <row r="201" spans="1:47" x14ac:dyDescent="0.3">
      <c r="A201" s="19" t="s">
        <v>415</v>
      </c>
      <c r="B201" s="16" t="s">
        <v>477</v>
      </c>
      <c r="C201" s="124">
        <v>96973</v>
      </c>
      <c r="D201" s="129">
        <v>1816</v>
      </c>
      <c r="E201" s="129">
        <v>18948</v>
      </c>
      <c r="F201" s="129">
        <v>4368</v>
      </c>
      <c r="G201" s="129">
        <v>23620</v>
      </c>
      <c r="H201" s="129">
        <v>16651</v>
      </c>
      <c r="I201" s="131">
        <v>1264</v>
      </c>
      <c r="J201" s="131">
        <v>129</v>
      </c>
      <c r="K201" s="129">
        <v>14092</v>
      </c>
      <c r="L201" s="129">
        <v>8896</v>
      </c>
      <c r="M201" s="129">
        <v>3743</v>
      </c>
      <c r="N201" s="131">
        <v>1089</v>
      </c>
      <c r="O201" s="131">
        <v>2357</v>
      </c>
      <c r="P201" s="126">
        <v>0.26344446392294762</v>
      </c>
      <c r="Q201" s="126">
        <v>0.17170758871025957</v>
      </c>
      <c r="R201" s="360">
        <v>5.8238544231577682</v>
      </c>
      <c r="S201" s="126">
        <v>7.9611387132724726E-2</v>
      </c>
      <c r="T201" s="129">
        <v>47083</v>
      </c>
      <c r="U201" s="129">
        <v>806</v>
      </c>
      <c r="V201" s="129">
        <v>13438</v>
      </c>
      <c r="W201" s="129">
        <v>3334</v>
      </c>
      <c r="X201" s="129">
        <v>14163</v>
      </c>
      <c r="Y201" s="129">
        <v>3550</v>
      </c>
      <c r="Z201" s="131">
        <v>747</v>
      </c>
      <c r="AA201" s="131">
        <v>83</v>
      </c>
      <c r="AB201" s="129">
        <v>7032</v>
      </c>
      <c r="AC201" s="129">
        <v>259</v>
      </c>
      <c r="AD201" s="129">
        <v>1363</v>
      </c>
      <c r="AE201" s="131">
        <v>557</v>
      </c>
      <c r="AF201" s="131">
        <v>1751</v>
      </c>
      <c r="AG201" s="126">
        <v>0.76541426841959948</v>
      </c>
      <c r="AH201" s="129">
        <v>49890</v>
      </c>
      <c r="AI201" s="129">
        <v>1010</v>
      </c>
      <c r="AJ201" s="129">
        <v>5510</v>
      </c>
      <c r="AK201" s="129">
        <v>1034</v>
      </c>
      <c r="AL201" s="129">
        <v>9457</v>
      </c>
      <c r="AM201" s="129">
        <v>13101</v>
      </c>
      <c r="AN201" s="131">
        <v>517</v>
      </c>
      <c r="AO201" s="131">
        <v>46</v>
      </c>
      <c r="AP201" s="129">
        <v>7060</v>
      </c>
      <c r="AQ201" s="129">
        <v>8637</v>
      </c>
      <c r="AR201" s="129">
        <v>2380</v>
      </c>
      <c r="AS201" s="131">
        <v>532</v>
      </c>
      <c r="AT201" s="131">
        <v>606</v>
      </c>
      <c r="AU201" s="361">
        <v>0.61393064742433356</v>
      </c>
    </row>
    <row r="202" spans="1:47" x14ac:dyDescent="0.3">
      <c r="A202" s="19" t="s">
        <v>415</v>
      </c>
      <c r="B202" s="16" t="s">
        <v>479</v>
      </c>
      <c r="C202" s="124">
        <v>91130</v>
      </c>
      <c r="D202" s="129">
        <v>1765</v>
      </c>
      <c r="E202" s="129">
        <v>13819</v>
      </c>
      <c r="F202" s="131">
        <v>3903</v>
      </c>
      <c r="G202" s="129">
        <v>14587</v>
      </c>
      <c r="H202" s="129">
        <v>4713</v>
      </c>
      <c r="I202" s="131">
        <v>2140</v>
      </c>
      <c r="J202" s="131">
        <v>254</v>
      </c>
      <c r="K202" s="129">
        <v>13256</v>
      </c>
      <c r="L202" s="129">
        <v>22472</v>
      </c>
      <c r="M202" s="129">
        <v>4652</v>
      </c>
      <c r="N202" s="131">
        <v>948</v>
      </c>
      <c r="O202" s="129">
        <v>8621</v>
      </c>
      <c r="P202" s="126">
        <v>0.29831010644134753</v>
      </c>
      <c r="Q202" s="126">
        <v>5.1717326895643588E-2</v>
      </c>
      <c r="R202" s="360">
        <v>19.335879482283048</v>
      </c>
      <c r="S202" s="126">
        <v>0.26431913903869286</v>
      </c>
      <c r="T202" s="129">
        <v>43670</v>
      </c>
      <c r="U202" s="129">
        <v>711</v>
      </c>
      <c r="V202" s="129">
        <v>10854</v>
      </c>
      <c r="W202" s="131">
        <v>3169</v>
      </c>
      <c r="X202" s="129">
        <v>9836</v>
      </c>
      <c r="Y202" s="129">
        <v>2004</v>
      </c>
      <c r="Z202" s="131">
        <v>1281</v>
      </c>
      <c r="AA202" s="131">
        <v>168</v>
      </c>
      <c r="AB202" s="129">
        <v>6693</v>
      </c>
      <c r="AC202" s="129">
        <v>494</v>
      </c>
      <c r="AD202" s="129">
        <v>1874</v>
      </c>
      <c r="AE202" s="131">
        <v>518</v>
      </c>
      <c r="AF202" s="129">
        <v>6068</v>
      </c>
      <c r="AG202" s="126">
        <v>0.63785207236088848</v>
      </c>
      <c r="AH202" s="129">
        <v>47460</v>
      </c>
      <c r="AI202" s="129">
        <v>1054</v>
      </c>
      <c r="AJ202" s="129">
        <v>2965</v>
      </c>
      <c r="AK202" s="131">
        <v>734</v>
      </c>
      <c r="AL202" s="129">
        <v>4751</v>
      </c>
      <c r="AM202" s="129">
        <v>2709</v>
      </c>
      <c r="AN202" s="131">
        <v>859</v>
      </c>
      <c r="AO202" s="131">
        <v>86</v>
      </c>
      <c r="AP202" s="129">
        <v>6563</v>
      </c>
      <c r="AQ202" s="129">
        <v>21978</v>
      </c>
      <c r="AR202" s="129">
        <v>2778</v>
      </c>
      <c r="AS202" s="131">
        <v>430</v>
      </c>
      <c r="AT202" s="129">
        <v>2553</v>
      </c>
      <c r="AU202" s="361">
        <v>0.27543194268857984</v>
      </c>
    </row>
    <row r="203" spans="1:47" x14ac:dyDescent="0.3">
      <c r="A203" s="19" t="s">
        <v>415</v>
      </c>
      <c r="B203" s="16" t="s">
        <v>481</v>
      </c>
      <c r="C203" s="124">
        <v>140661</v>
      </c>
      <c r="D203" s="129">
        <v>4755</v>
      </c>
      <c r="E203" s="129">
        <v>32730</v>
      </c>
      <c r="F203" s="131">
        <v>2252</v>
      </c>
      <c r="G203" s="129">
        <v>21793</v>
      </c>
      <c r="H203" s="129">
        <v>3073</v>
      </c>
      <c r="I203" s="129">
        <v>5799</v>
      </c>
      <c r="J203" s="131">
        <v>1165</v>
      </c>
      <c r="K203" s="129">
        <v>19223</v>
      </c>
      <c r="L203" s="129">
        <v>34119</v>
      </c>
      <c r="M203" s="129">
        <v>7050</v>
      </c>
      <c r="N203" s="131">
        <v>1392</v>
      </c>
      <c r="O203" s="129">
        <v>7310</v>
      </c>
      <c r="P203" s="126">
        <v>0.26440875580295886</v>
      </c>
      <c r="Q203" s="126">
        <v>2.1846851650421936E-2</v>
      </c>
      <c r="R203" s="360">
        <v>45.773185811910189</v>
      </c>
      <c r="S203" s="126">
        <v>0.62571392606930332</v>
      </c>
      <c r="T203" s="129">
        <v>68296</v>
      </c>
      <c r="U203" s="129">
        <v>2779</v>
      </c>
      <c r="V203" s="129">
        <v>25045</v>
      </c>
      <c r="W203" s="131">
        <v>1701</v>
      </c>
      <c r="X203" s="129">
        <v>13506</v>
      </c>
      <c r="Y203" s="129">
        <v>1472</v>
      </c>
      <c r="Z203" s="129">
        <v>3450</v>
      </c>
      <c r="AA203" s="131">
        <v>723</v>
      </c>
      <c r="AB203" s="129">
        <v>9730</v>
      </c>
      <c r="AC203" s="129">
        <v>1093</v>
      </c>
      <c r="AD203" s="129">
        <v>3300</v>
      </c>
      <c r="AE203" s="131">
        <v>818</v>
      </c>
      <c r="AF203" s="129">
        <v>4679</v>
      </c>
      <c r="AG203" s="126">
        <v>0.70213482487993439</v>
      </c>
      <c r="AH203" s="129">
        <v>72365</v>
      </c>
      <c r="AI203" s="129">
        <v>1976</v>
      </c>
      <c r="AJ203" s="129">
        <v>7685</v>
      </c>
      <c r="AK203" s="131">
        <v>551</v>
      </c>
      <c r="AL203" s="129">
        <v>8287</v>
      </c>
      <c r="AM203" s="129">
        <v>1601</v>
      </c>
      <c r="AN203" s="129">
        <v>2349</v>
      </c>
      <c r="AO203" s="131">
        <v>442</v>
      </c>
      <c r="AP203" s="129">
        <v>9493</v>
      </c>
      <c r="AQ203" s="129">
        <v>33026</v>
      </c>
      <c r="AR203" s="129">
        <v>3750</v>
      </c>
      <c r="AS203" s="131">
        <v>574</v>
      </c>
      <c r="AT203" s="129">
        <v>2631</v>
      </c>
      <c r="AU203" s="361">
        <v>0.31021902853589445</v>
      </c>
    </row>
    <row r="204" spans="1:47" x14ac:dyDescent="0.3">
      <c r="A204" s="19" t="s">
        <v>415</v>
      </c>
      <c r="B204" s="16" t="s">
        <v>483</v>
      </c>
      <c r="C204" s="124">
        <v>27408</v>
      </c>
      <c r="D204" s="131">
        <v>697</v>
      </c>
      <c r="E204" s="129">
        <v>8881</v>
      </c>
      <c r="F204" s="131">
        <v>148</v>
      </c>
      <c r="G204" s="129">
        <v>3619</v>
      </c>
      <c r="H204" s="131">
        <v>382</v>
      </c>
      <c r="I204" s="131">
        <v>712</v>
      </c>
      <c r="J204" s="131">
        <v>129</v>
      </c>
      <c r="K204" s="129">
        <v>4097</v>
      </c>
      <c r="L204" s="129">
        <v>6647</v>
      </c>
      <c r="M204" s="131">
        <v>1314</v>
      </c>
      <c r="N204" s="131">
        <v>281</v>
      </c>
      <c r="O204" s="131">
        <v>501</v>
      </c>
      <c r="P204" s="126">
        <v>0.25645796847635727</v>
      </c>
      <c r="Q204" s="126">
        <v>1.3937536485697606E-2</v>
      </c>
      <c r="R204" s="360">
        <v>71.748691099476446</v>
      </c>
      <c r="S204" s="126">
        <v>0.98079594858581198</v>
      </c>
      <c r="T204" s="129">
        <v>13691</v>
      </c>
      <c r="U204" s="131">
        <v>363</v>
      </c>
      <c r="V204" s="129">
        <v>7137</v>
      </c>
      <c r="W204" s="131">
        <v>107</v>
      </c>
      <c r="X204" s="129">
        <v>1866</v>
      </c>
      <c r="Y204" s="131">
        <v>156</v>
      </c>
      <c r="Z204" s="131">
        <v>524</v>
      </c>
      <c r="AA204" s="131">
        <v>86</v>
      </c>
      <c r="AB204" s="129">
        <v>2070</v>
      </c>
      <c r="AC204" s="129">
        <v>195</v>
      </c>
      <c r="AD204" s="131">
        <v>623</v>
      </c>
      <c r="AE204" s="131">
        <v>169</v>
      </c>
      <c r="AF204" s="131">
        <v>395</v>
      </c>
      <c r="AG204" s="126">
        <v>0.74158206120809289</v>
      </c>
      <c r="AH204" s="129">
        <v>13717</v>
      </c>
      <c r="AI204" s="131">
        <v>334</v>
      </c>
      <c r="AJ204" s="129">
        <v>1744</v>
      </c>
      <c r="AK204" s="131">
        <v>41</v>
      </c>
      <c r="AL204" s="129">
        <v>1753</v>
      </c>
      <c r="AM204" s="131">
        <v>226</v>
      </c>
      <c r="AN204" s="131">
        <v>188</v>
      </c>
      <c r="AO204" s="131">
        <v>43</v>
      </c>
      <c r="AP204" s="129">
        <v>2027</v>
      </c>
      <c r="AQ204" s="129">
        <v>6452</v>
      </c>
      <c r="AR204" s="131">
        <v>691</v>
      </c>
      <c r="AS204" s="131">
        <v>112</v>
      </c>
      <c r="AT204" s="131">
        <v>106</v>
      </c>
      <c r="AU204" s="361">
        <v>0.31245899249106945</v>
      </c>
    </row>
    <row r="205" spans="1:47" x14ac:dyDescent="0.3">
      <c r="A205" s="19" t="s">
        <v>415</v>
      </c>
      <c r="B205" s="16" t="s">
        <v>485</v>
      </c>
      <c r="C205" s="132">
        <v>1693</v>
      </c>
      <c r="D205" s="131">
        <v>326</v>
      </c>
      <c r="E205" s="131">
        <v>883</v>
      </c>
      <c r="F205" s="131">
        <v>14</v>
      </c>
      <c r="G205" s="131">
        <v>63</v>
      </c>
      <c r="H205" s="131">
        <v>74</v>
      </c>
      <c r="I205" s="131">
        <v>7</v>
      </c>
      <c r="J205" s="131" t="s">
        <v>896</v>
      </c>
      <c r="K205" s="131">
        <v>112</v>
      </c>
      <c r="L205" s="131">
        <v>177</v>
      </c>
      <c r="M205" s="131">
        <v>24</v>
      </c>
      <c r="N205" s="131">
        <v>7</v>
      </c>
      <c r="O205" s="131">
        <v>6</v>
      </c>
      <c r="P205" s="126">
        <v>0.14825753101004135</v>
      </c>
      <c r="Q205" s="126">
        <v>4.3709391612522151E-2</v>
      </c>
      <c r="R205" s="360">
        <v>22.878378378378379</v>
      </c>
      <c r="S205" s="126">
        <v>0.31274467143401996</v>
      </c>
      <c r="T205" s="131">
        <v>1169</v>
      </c>
      <c r="U205" s="131">
        <v>285</v>
      </c>
      <c r="V205" s="131">
        <v>714</v>
      </c>
      <c r="W205" s="131">
        <v>13</v>
      </c>
      <c r="X205" s="131">
        <v>36</v>
      </c>
      <c r="Y205" s="131">
        <v>21</v>
      </c>
      <c r="Z205" s="131">
        <v>7</v>
      </c>
      <c r="AA205" s="131" t="s">
        <v>896</v>
      </c>
      <c r="AB205" s="131">
        <v>64</v>
      </c>
      <c r="AC205" s="131">
        <v>4</v>
      </c>
      <c r="AD205" s="131">
        <v>14</v>
      </c>
      <c r="AE205" s="131">
        <v>5</v>
      </c>
      <c r="AF205" s="131">
        <v>6</v>
      </c>
      <c r="AG205" s="126">
        <v>0.92044482463644139</v>
      </c>
      <c r="AH205" s="131">
        <v>524</v>
      </c>
      <c r="AI205" s="131">
        <v>41</v>
      </c>
      <c r="AJ205" s="131">
        <v>169</v>
      </c>
      <c r="AK205" s="131">
        <v>1</v>
      </c>
      <c r="AL205" s="131">
        <v>27</v>
      </c>
      <c r="AM205" s="131">
        <v>53</v>
      </c>
      <c r="AN205" s="131">
        <v>0</v>
      </c>
      <c r="AO205" s="131">
        <v>0</v>
      </c>
      <c r="AP205" s="131">
        <v>48</v>
      </c>
      <c r="AQ205" s="131">
        <v>173</v>
      </c>
      <c r="AR205" s="131">
        <v>10</v>
      </c>
      <c r="AS205" s="131">
        <v>2</v>
      </c>
      <c r="AT205" s="131">
        <v>0</v>
      </c>
      <c r="AU205" s="361">
        <v>0.55534351145038163</v>
      </c>
    </row>
    <row r="206" spans="1:47" x14ac:dyDescent="0.3">
      <c r="A206" s="19" t="s">
        <v>415</v>
      </c>
      <c r="B206" s="16" t="s">
        <v>489</v>
      </c>
      <c r="C206" s="124">
        <v>27266</v>
      </c>
      <c r="D206" s="131">
        <v>1525</v>
      </c>
      <c r="E206" s="129">
        <v>6592</v>
      </c>
      <c r="F206" s="131">
        <v>938</v>
      </c>
      <c r="G206" s="129">
        <v>3582</v>
      </c>
      <c r="H206" s="131">
        <v>970</v>
      </c>
      <c r="I206" s="131">
        <v>785</v>
      </c>
      <c r="J206" s="131">
        <v>154</v>
      </c>
      <c r="K206" s="129">
        <v>3408</v>
      </c>
      <c r="L206" s="129">
        <v>5073</v>
      </c>
      <c r="M206" s="129">
        <v>2600</v>
      </c>
      <c r="N206" s="131">
        <v>240</v>
      </c>
      <c r="O206" s="131">
        <v>1399</v>
      </c>
      <c r="P206" s="126">
        <v>0.22163133572947993</v>
      </c>
      <c r="Q206" s="126">
        <v>3.5575441942345777E-2</v>
      </c>
      <c r="R206" s="360">
        <v>28.109278350515464</v>
      </c>
      <c r="S206" s="126">
        <v>0.38425044277996062</v>
      </c>
      <c r="T206" s="129">
        <v>12401</v>
      </c>
      <c r="U206" s="131">
        <v>745</v>
      </c>
      <c r="V206" s="129">
        <v>3664</v>
      </c>
      <c r="W206" s="131">
        <v>675</v>
      </c>
      <c r="X206" s="129">
        <v>2381</v>
      </c>
      <c r="Y206" s="131">
        <v>565</v>
      </c>
      <c r="Z206" s="131">
        <v>405</v>
      </c>
      <c r="AA206" s="131">
        <v>87</v>
      </c>
      <c r="AB206" s="129">
        <v>1803</v>
      </c>
      <c r="AC206" s="129">
        <v>149</v>
      </c>
      <c r="AD206" s="129">
        <v>1148</v>
      </c>
      <c r="AE206" s="131">
        <v>95</v>
      </c>
      <c r="AF206" s="131">
        <v>684</v>
      </c>
      <c r="AG206" s="126">
        <v>0.68018708168696074</v>
      </c>
      <c r="AH206" s="129">
        <v>14865</v>
      </c>
      <c r="AI206" s="131">
        <v>780</v>
      </c>
      <c r="AJ206" s="129">
        <v>2928</v>
      </c>
      <c r="AK206" s="131">
        <v>263</v>
      </c>
      <c r="AL206" s="129">
        <v>1201</v>
      </c>
      <c r="AM206" s="131">
        <v>405</v>
      </c>
      <c r="AN206" s="131">
        <v>380</v>
      </c>
      <c r="AO206" s="131">
        <v>67</v>
      </c>
      <c r="AP206" s="129">
        <v>1605</v>
      </c>
      <c r="AQ206" s="129">
        <v>4924</v>
      </c>
      <c r="AR206" s="129">
        <v>1452</v>
      </c>
      <c r="AS206" s="131">
        <v>145</v>
      </c>
      <c r="AT206" s="131">
        <v>715</v>
      </c>
      <c r="AU206" s="361">
        <v>0.40073999327278842</v>
      </c>
    </row>
    <row r="207" spans="1:47" x14ac:dyDescent="0.3">
      <c r="A207" s="19" t="s">
        <v>415</v>
      </c>
      <c r="B207" s="16" t="s">
        <v>491</v>
      </c>
      <c r="C207" s="124">
        <v>29748</v>
      </c>
      <c r="D207" s="131">
        <v>606</v>
      </c>
      <c r="E207" s="129">
        <v>6323</v>
      </c>
      <c r="F207" s="131">
        <v>1302</v>
      </c>
      <c r="G207" s="129">
        <v>4474</v>
      </c>
      <c r="H207" s="131">
        <v>1490</v>
      </c>
      <c r="I207" s="131">
        <v>621</v>
      </c>
      <c r="J207" s="131">
        <v>119</v>
      </c>
      <c r="K207" s="129">
        <v>3983</v>
      </c>
      <c r="L207" s="129">
        <v>7286</v>
      </c>
      <c r="M207" s="129">
        <v>2263</v>
      </c>
      <c r="N207" s="131">
        <v>246</v>
      </c>
      <c r="O207" s="131">
        <v>1035</v>
      </c>
      <c r="P207" s="126">
        <v>0.29501142933978752</v>
      </c>
      <c r="Q207" s="126">
        <v>5.0087400833669492E-2</v>
      </c>
      <c r="R207" s="360">
        <v>19.965100671140938</v>
      </c>
      <c r="S207" s="126">
        <v>0.27292051675498502</v>
      </c>
      <c r="T207" s="129">
        <v>13401</v>
      </c>
      <c r="U207" s="131">
        <v>233</v>
      </c>
      <c r="V207" s="129">
        <v>3532</v>
      </c>
      <c r="W207" s="131">
        <v>979</v>
      </c>
      <c r="X207" s="129">
        <v>3363</v>
      </c>
      <c r="Y207" s="131">
        <v>971</v>
      </c>
      <c r="Z207" s="131">
        <v>407</v>
      </c>
      <c r="AA207" s="131">
        <v>78</v>
      </c>
      <c r="AB207" s="129">
        <v>1994</v>
      </c>
      <c r="AC207" s="129">
        <v>227</v>
      </c>
      <c r="AD207" s="129">
        <v>960</v>
      </c>
      <c r="AE207" s="131">
        <v>121</v>
      </c>
      <c r="AF207" s="131">
        <v>536</v>
      </c>
      <c r="AG207" s="126">
        <v>0.70778300126856208</v>
      </c>
      <c r="AH207" s="129">
        <v>16347</v>
      </c>
      <c r="AI207" s="131">
        <v>373</v>
      </c>
      <c r="AJ207" s="129">
        <v>2791</v>
      </c>
      <c r="AK207" s="131">
        <v>323</v>
      </c>
      <c r="AL207" s="129">
        <v>1111</v>
      </c>
      <c r="AM207" s="131">
        <v>519</v>
      </c>
      <c r="AN207" s="131">
        <v>214</v>
      </c>
      <c r="AO207" s="131">
        <v>41</v>
      </c>
      <c r="AP207" s="129">
        <v>1989</v>
      </c>
      <c r="AQ207" s="129">
        <v>7059</v>
      </c>
      <c r="AR207" s="129">
        <v>1303</v>
      </c>
      <c r="AS207" s="131">
        <v>125</v>
      </c>
      <c r="AT207" s="131">
        <v>499</v>
      </c>
      <c r="AU207" s="361">
        <v>0.32611488346485595</v>
      </c>
    </row>
    <row r="208" spans="1:47" x14ac:dyDescent="0.3">
      <c r="A208" s="19" t="s">
        <v>415</v>
      </c>
      <c r="B208" s="16" t="s">
        <v>493</v>
      </c>
      <c r="C208" s="124">
        <v>44149</v>
      </c>
      <c r="D208" s="129">
        <v>2248</v>
      </c>
      <c r="E208" s="129">
        <v>13817</v>
      </c>
      <c r="F208" s="131">
        <v>1552</v>
      </c>
      <c r="G208" s="129">
        <v>5168</v>
      </c>
      <c r="H208" s="131">
        <v>1442</v>
      </c>
      <c r="I208" s="131">
        <v>1092</v>
      </c>
      <c r="J208" s="131">
        <v>214</v>
      </c>
      <c r="K208" s="129">
        <v>5909</v>
      </c>
      <c r="L208" s="129">
        <v>7024</v>
      </c>
      <c r="M208" s="129">
        <v>3578</v>
      </c>
      <c r="N208" s="131">
        <v>247</v>
      </c>
      <c r="O208" s="131">
        <v>1858</v>
      </c>
      <c r="P208" s="126">
        <v>0.19175972275702735</v>
      </c>
      <c r="Q208" s="126">
        <v>3.2662121452354524E-2</v>
      </c>
      <c r="R208" s="360">
        <v>30.616504854368934</v>
      </c>
      <c r="S208" s="126">
        <v>0.41852392651162962</v>
      </c>
      <c r="T208" s="129">
        <v>18659</v>
      </c>
      <c r="U208" s="129">
        <v>885</v>
      </c>
      <c r="V208" s="129">
        <v>6376</v>
      </c>
      <c r="W208" s="131">
        <v>1088</v>
      </c>
      <c r="X208" s="129">
        <v>3122</v>
      </c>
      <c r="Y208" s="131">
        <v>717</v>
      </c>
      <c r="Z208" s="131">
        <v>601</v>
      </c>
      <c r="AA208" s="131">
        <v>132</v>
      </c>
      <c r="AB208" s="129">
        <v>2775</v>
      </c>
      <c r="AC208" s="129">
        <v>184</v>
      </c>
      <c r="AD208" s="129">
        <v>1469</v>
      </c>
      <c r="AE208" s="131">
        <v>117</v>
      </c>
      <c r="AF208" s="131">
        <v>1193</v>
      </c>
      <c r="AG208" s="126">
        <v>0.68540650624363575</v>
      </c>
      <c r="AH208" s="129">
        <v>25490</v>
      </c>
      <c r="AI208" s="129">
        <v>1363</v>
      </c>
      <c r="AJ208" s="129">
        <v>7441</v>
      </c>
      <c r="AK208" s="131">
        <v>464</v>
      </c>
      <c r="AL208" s="129">
        <v>2046</v>
      </c>
      <c r="AM208" s="131">
        <v>725</v>
      </c>
      <c r="AN208" s="131">
        <v>491</v>
      </c>
      <c r="AO208" s="131">
        <v>82</v>
      </c>
      <c r="AP208" s="129">
        <v>3134</v>
      </c>
      <c r="AQ208" s="129">
        <v>6840</v>
      </c>
      <c r="AR208" s="129">
        <v>2109</v>
      </c>
      <c r="AS208" s="131">
        <v>130</v>
      </c>
      <c r="AT208" s="131">
        <v>665</v>
      </c>
      <c r="AU208" s="361">
        <v>0.4915653197332287</v>
      </c>
    </row>
    <row r="209" spans="1:47" x14ac:dyDescent="0.3">
      <c r="A209" s="19" t="s">
        <v>415</v>
      </c>
      <c r="B209" s="16" t="s">
        <v>495</v>
      </c>
      <c r="C209" s="124">
        <v>23592</v>
      </c>
      <c r="D209" s="131">
        <v>1071</v>
      </c>
      <c r="E209" s="129">
        <v>7601</v>
      </c>
      <c r="F209" s="131">
        <v>1074</v>
      </c>
      <c r="G209" s="129">
        <v>2978</v>
      </c>
      <c r="H209" s="131">
        <v>931</v>
      </c>
      <c r="I209" s="131">
        <v>545</v>
      </c>
      <c r="J209" s="131">
        <v>133</v>
      </c>
      <c r="K209" s="129">
        <v>2872</v>
      </c>
      <c r="L209" s="129">
        <v>3699</v>
      </c>
      <c r="M209" s="129">
        <v>1896</v>
      </c>
      <c r="N209" s="131">
        <v>220</v>
      </c>
      <c r="O209" s="131">
        <v>572</v>
      </c>
      <c r="P209" s="126">
        <v>0.19625296710749407</v>
      </c>
      <c r="Q209" s="126">
        <v>3.9462529671074942E-2</v>
      </c>
      <c r="R209" s="360">
        <v>25.340494092373792</v>
      </c>
      <c r="S209" s="126">
        <v>0.34640149611236987</v>
      </c>
      <c r="T209" s="129">
        <v>9985</v>
      </c>
      <c r="U209" s="131">
        <v>342</v>
      </c>
      <c r="V209" s="129">
        <v>3614</v>
      </c>
      <c r="W209" s="131">
        <v>694</v>
      </c>
      <c r="X209" s="129">
        <v>1812</v>
      </c>
      <c r="Y209" s="131">
        <v>457</v>
      </c>
      <c r="Z209" s="131">
        <v>317</v>
      </c>
      <c r="AA209" s="131">
        <v>78</v>
      </c>
      <c r="AB209" s="129">
        <v>1324</v>
      </c>
      <c r="AC209" s="129">
        <v>168</v>
      </c>
      <c r="AD209" s="129">
        <v>796</v>
      </c>
      <c r="AE209" s="131">
        <v>99</v>
      </c>
      <c r="AF209" s="131">
        <v>284</v>
      </c>
      <c r="AG209" s="126">
        <v>0.72468703054581873</v>
      </c>
      <c r="AH209" s="129">
        <v>13607</v>
      </c>
      <c r="AI209" s="131">
        <v>729</v>
      </c>
      <c r="AJ209" s="129">
        <v>3987</v>
      </c>
      <c r="AK209" s="131">
        <v>380</v>
      </c>
      <c r="AL209" s="129">
        <v>1166</v>
      </c>
      <c r="AM209" s="131">
        <v>474</v>
      </c>
      <c r="AN209" s="131">
        <v>228</v>
      </c>
      <c r="AO209" s="131">
        <v>55</v>
      </c>
      <c r="AP209" s="129">
        <v>1548</v>
      </c>
      <c r="AQ209" s="129">
        <v>3531</v>
      </c>
      <c r="AR209" s="129">
        <v>1100</v>
      </c>
      <c r="AS209" s="131">
        <v>121</v>
      </c>
      <c r="AT209" s="131">
        <v>288</v>
      </c>
      <c r="AU209" s="361">
        <v>0.51179539942676566</v>
      </c>
    </row>
    <row r="210" spans="1:47" x14ac:dyDescent="0.3">
      <c r="A210" s="19" t="s">
        <v>415</v>
      </c>
      <c r="B210" s="16" t="s">
        <v>497</v>
      </c>
      <c r="C210" s="124">
        <v>50146</v>
      </c>
      <c r="D210" s="129">
        <v>3933</v>
      </c>
      <c r="E210" s="129">
        <v>13972</v>
      </c>
      <c r="F210" s="131">
        <v>1115</v>
      </c>
      <c r="G210" s="129">
        <v>5967</v>
      </c>
      <c r="H210" s="131">
        <v>1230</v>
      </c>
      <c r="I210" s="131">
        <v>1299</v>
      </c>
      <c r="J210" s="131">
        <v>155</v>
      </c>
      <c r="K210" s="129">
        <v>6797</v>
      </c>
      <c r="L210" s="129">
        <v>9287</v>
      </c>
      <c r="M210" s="129">
        <v>4021</v>
      </c>
      <c r="N210" s="131">
        <v>285</v>
      </c>
      <c r="O210" s="131">
        <v>2085</v>
      </c>
      <c r="P210" s="126">
        <v>0.20972759542136959</v>
      </c>
      <c r="Q210" s="126">
        <v>2.4528377138754835E-2</v>
      </c>
      <c r="R210" s="360">
        <v>40.769105691056915</v>
      </c>
      <c r="S210" s="126">
        <v>0.55730875471743868</v>
      </c>
      <c r="T210" s="129">
        <v>22847</v>
      </c>
      <c r="U210" s="129">
        <v>2014</v>
      </c>
      <c r="V210" s="129">
        <v>8202</v>
      </c>
      <c r="W210" s="131">
        <v>777</v>
      </c>
      <c r="X210" s="129">
        <v>3547</v>
      </c>
      <c r="Y210" s="131">
        <v>608</v>
      </c>
      <c r="Z210" s="131">
        <v>755</v>
      </c>
      <c r="AA210" s="131">
        <v>102</v>
      </c>
      <c r="AB210" s="129">
        <v>3312</v>
      </c>
      <c r="AC210" s="129">
        <v>278</v>
      </c>
      <c r="AD210" s="129">
        <v>1845</v>
      </c>
      <c r="AE210" s="131">
        <v>139</v>
      </c>
      <c r="AF210" s="131">
        <v>1268</v>
      </c>
      <c r="AG210" s="126">
        <v>0.69606512890094985</v>
      </c>
      <c r="AH210" s="129">
        <v>27299</v>
      </c>
      <c r="AI210" s="129">
        <v>1919</v>
      </c>
      <c r="AJ210" s="129">
        <v>5770</v>
      </c>
      <c r="AK210" s="131">
        <v>338</v>
      </c>
      <c r="AL210" s="129">
        <v>2420</v>
      </c>
      <c r="AM210" s="131">
        <v>622</v>
      </c>
      <c r="AN210" s="131">
        <v>544</v>
      </c>
      <c r="AO210" s="131">
        <v>53</v>
      </c>
      <c r="AP210" s="129">
        <v>3485</v>
      </c>
      <c r="AQ210" s="129">
        <v>9009</v>
      </c>
      <c r="AR210" s="129">
        <v>2176</v>
      </c>
      <c r="AS210" s="131">
        <v>146</v>
      </c>
      <c r="AT210" s="131">
        <v>817</v>
      </c>
      <c r="AU210" s="361">
        <v>0.42540019780944355</v>
      </c>
    </row>
    <row r="211" spans="1:47" x14ac:dyDescent="0.3">
      <c r="A211" s="19" t="s">
        <v>415</v>
      </c>
      <c r="B211" s="16" t="s">
        <v>499</v>
      </c>
      <c r="C211" s="124">
        <v>95931</v>
      </c>
      <c r="D211" s="129">
        <v>3633</v>
      </c>
      <c r="E211" s="129">
        <v>24988</v>
      </c>
      <c r="F211" s="131">
        <v>1844</v>
      </c>
      <c r="G211" s="129">
        <v>16768</v>
      </c>
      <c r="H211" s="129">
        <v>2520</v>
      </c>
      <c r="I211" s="131">
        <v>2428</v>
      </c>
      <c r="J211" s="131">
        <v>586</v>
      </c>
      <c r="K211" s="129">
        <v>12487</v>
      </c>
      <c r="L211" s="129">
        <v>18519</v>
      </c>
      <c r="M211" s="129">
        <v>6768</v>
      </c>
      <c r="N211" s="131">
        <v>655</v>
      </c>
      <c r="O211" s="129">
        <v>4735</v>
      </c>
      <c r="P211" s="126">
        <v>0.21931388185258155</v>
      </c>
      <c r="Q211" s="126">
        <v>2.6268880758044844E-2</v>
      </c>
      <c r="R211" s="360">
        <v>38.067857142857143</v>
      </c>
      <c r="S211" s="126">
        <v>0.52038301305443879</v>
      </c>
      <c r="T211" s="129">
        <v>44642</v>
      </c>
      <c r="U211" s="129">
        <v>1583</v>
      </c>
      <c r="V211" s="129">
        <v>16425</v>
      </c>
      <c r="W211" s="131">
        <v>1179</v>
      </c>
      <c r="X211" s="129">
        <v>9272</v>
      </c>
      <c r="Y211" s="129">
        <v>1027</v>
      </c>
      <c r="Z211" s="131">
        <v>1637</v>
      </c>
      <c r="AA211" s="131">
        <v>395</v>
      </c>
      <c r="AB211" s="129">
        <v>6289</v>
      </c>
      <c r="AC211" s="129">
        <v>723</v>
      </c>
      <c r="AD211" s="129">
        <v>2970</v>
      </c>
      <c r="AE211" s="131">
        <v>370</v>
      </c>
      <c r="AF211" s="129">
        <v>2772</v>
      </c>
      <c r="AG211" s="126">
        <v>0.69716858563684425</v>
      </c>
      <c r="AH211" s="129">
        <v>51289</v>
      </c>
      <c r="AI211" s="129">
        <v>2050</v>
      </c>
      <c r="AJ211" s="129">
        <v>8563</v>
      </c>
      <c r="AK211" s="131">
        <v>665</v>
      </c>
      <c r="AL211" s="129">
        <v>7496</v>
      </c>
      <c r="AM211" s="129">
        <v>1493</v>
      </c>
      <c r="AN211" s="131">
        <v>791</v>
      </c>
      <c r="AO211" s="131">
        <v>191</v>
      </c>
      <c r="AP211" s="129">
        <v>6198</v>
      </c>
      <c r="AQ211" s="129">
        <v>17796</v>
      </c>
      <c r="AR211" s="129">
        <v>3798</v>
      </c>
      <c r="AS211" s="131">
        <v>285</v>
      </c>
      <c r="AT211" s="129">
        <v>1963</v>
      </c>
      <c r="AU211" s="361">
        <v>0.41057536703776637</v>
      </c>
    </row>
    <row r="212" spans="1:47" x14ac:dyDescent="0.3">
      <c r="A212" s="19" t="s">
        <v>415</v>
      </c>
      <c r="B212" s="16" t="s">
        <v>501</v>
      </c>
      <c r="C212" s="124">
        <v>91096</v>
      </c>
      <c r="D212" s="129">
        <v>4229</v>
      </c>
      <c r="E212" s="129">
        <v>24580</v>
      </c>
      <c r="F212" s="131">
        <v>1859</v>
      </c>
      <c r="G212" s="129">
        <v>11700</v>
      </c>
      <c r="H212" s="131">
        <v>1996</v>
      </c>
      <c r="I212" s="129">
        <v>2606</v>
      </c>
      <c r="J212" s="131">
        <v>390</v>
      </c>
      <c r="K212" s="129">
        <v>13029</v>
      </c>
      <c r="L212" s="129">
        <v>15891</v>
      </c>
      <c r="M212" s="129">
        <v>8866</v>
      </c>
      <c r="N212" s="131">
        <v>497</v>
      </c>
      <c r="O212" s="129">
        <v>5453</v>
      </c>
      <c r="P212" s="126">
        <v>0.1963532976200931</v>
      </c>
      <c r="Q212" s="126">
        <v>2.1910951084570123E-2</v>
      </c>
      <c r="R212" s="360">
        <v>45.639278557114231</v>
      </c>
      <c r="S212" s="126">
        <v>0.62388343005637903</v>
      </c>
      <c r="T212" s="129">
        <v>39615</v>
      </c>
      <c r="U212" s="129">
        <v>1578</v>
      </c>
      <c r="V212" s="129">
        <v>12629</v>
      </c>
      <c r="W212" s="131">
        <v>1175</v>
      </c>
      <c r="X212" s="129">
        <v>7206</v>
      </c>
      <c r="Y212" s="131">
        <v>1123</v>
      </c>
      <c r="Z212" s="129">
        <v>1507</v>
      </c>
      <c r="AA212" s="131">
        <v>191</v>
      </c>
      <c r="AB212" s="129">
        <v>6448</v>
      </c>
      <c r="AC212" s="129">
        <v>471</v>
      </c>
      <c r="AD212" s="129">
        <v>3907</v>
      </c>
      <c r="AE212" s="131">
        <v>250</v>
      </c>
      <c r="AF212" s="129">
        <v>3130</v>
      </c>
      <c r="AG212" s="126">
        <v>0.63657705414615673</v>
      </c>
      <c r="AH212" s="129">
        <v>51481</v>
      </c>
      <c r="AI212" s="129">
        <v>2651</v>
      </c>
      <c r="AJ212" s="129">
        <v>11951</v>
      </c>
      <c r="AK212" s="131">
        <v>684</v>
      </c>
      <c r="AL212" s="129">
        <v>4494</v>
      </c>
      <c r="AM212" s="131">
        <v>873</v>
      </c>
      <c r="AN212" s="129">
        <v>1099</v>
      </c>
      <c r="AO212" s="131">
        <v>199</v>
      </c>
      <c r="AP212" s="129">
        <v>6581</v>
      </c>
      <c r="AQ212" s="129">
        <v>15420</v>
      </c>
      <c r="AR212" s="129">
        <v>4959</v>
      </c>
      <c r="AS212" s="131">
        <v>247</v>
      </c>
      <c r="AT212" s="129">
        <v>2323</v>
      </c>
      <c r="AU212" s="361">
        <v>0.42252481498028399</v>
      </c>
    </row>
    <row r="213" spans="1:47" x14ac:dyDescent="0.3">
      <c r="A213" s="19" t="s">
        <v>415</v>
      </c>
      <c r="B213" s="16" t="s">
        <v>503</v>
      </c>
      <c r="C213" s="124">
        <v>144144</v>
      </c>
      <c r="D213" s="129">
        <v>9055</v>
      </c>
      <c r="E213" s="129">
        <v>40944</v>
      </c>
      <c r="F213" s="131">
        <v>3078</v>
      </c>
      <c r="G213" s="129">
        <v>19526</v>
      </c>
      <c r="H213" s="129">
        <v>3484</v>
      </c>
      <c r="I213" s="129">
        <v>4019</v>
      </c>
      <c r="J213" s="131">
        <v>541</v>
      </c>
      <c r="K213" s="129">
        <v>20332</v>
      </c>
      <c r="L213" s="129">
        <v>24876</v>
      </c>
      <c r="M213" s="129">
        <v>11500</v>
      </c>
      <c r="N213" s="131">
        <v>954</v>
      </c>
      <c r="O213" s="129">
        <v>5835</v>
      </c>
      <c r="P213" s="126">
        <v>0.19674769674769674</v>
      </c>
      <c r="Q213" s="126">
        <v>2.4170274170274172E-2</v>
      </c>
      <c r="R213" s="360">
        <v>41.373134328358205</v>
      </c>
      <c r="S213" s="126">
        <v>0.56556575329422853</v>
      </c>
      <c r="T213" s="129">
        <v>66696</v>
      </c>
      <c r="U213" s="129">
        <v>4014</v>
      </c>
      <c r="V213" s="129">
        <v>23991</v>
      </c>
      <c r="W213" s="131">
        <v>2171</v>
      </c>
      <c r="X213" s="129">
        <v>11698</v>
      </c>
      <c r="Y213" s="129">
        <v>1999</v>
      </c>
      <c r="Z213" s="129">
        <v>2442</v>
      </c>
      <c r="AA213" s="131">
        <v>358</v>
      </c>
      <c r="AB213" s="129">
        <v>10472</v>
      </c>
      <c r="AC213" s="129">
        <v>710</v>
      </c>
      <c r="AD213" s="129">
        <v>5236</v>
      </c>
      <c r="AE213" s="131">
        <v>498</v>
      </c>
      <c r="AF213" s="129">
        <v>3107</v>
      </c>
      <c r="AG213" s="126">
        <v>0.69441945543960659</v>
      </c>
      <c r="AH213" s="129">
        <v>77448</v>
      </c>
      <c r="AI213" s="129">
        <v>5041</v>
      </c>
      <c r="AJ213" s="129">
        <v>16953</v>
      </c>
      <c r="AK213" s="131">
        <v>907</v>
      </c>
      <c r="AL213" s="129">
        <v>7828</v>
      </c>
      <c r="AM213" s="129">
        <v>1485</v>
      </c>
      <c r="AN213" s="129">
        <v>1577</v>
      </c>
      <c r="AO213" s="131">
        <v>183</v>
      </c>
      <c r="AP213" s="129">
        <v>9860</v>
      </c>
      <c r="AQ213" s="129">
        <v>24166</v>
      </c>
      <c r="AR213" s="129">
        <v>6264</v>
      </c>
      <c r="AS213" s="131">
        <v>456</v>
      </c>
      <c r="AT213" s="129">
        <v>2728</v>
      </c>
      <c r="AU213" s="361">
        <v>0.43630565024274354</v>
      </c>
    </row>
    <row r="214" spans="1:47" x14ac:dyDescent="0.3">
      <c r="A214" s="19" t="s">
        <v>415</v>
      </c>
      <c r="B214" s="16" t="s">
        <v>505</v>
      </c>
      <c r="C214" s="124">
        <v>77655</v>
      </c>
      <c r="D214" s="129">
        <v>5969</v>
      </c>
      <c r="E214" s="129">
        <v>24258</v>
      </c>
      <c r="F214" s="131">
        <v>1894</v>
      </c>
      <c r="G214" s="129">
        <v>7815</v>
      </c>
      <c r="H214" s="131">
        <v>1495</v>
      </c>
      <c r="I214" s="129">
        <v>2498</v>
      </c>
      <c r="J214" s="131">
        <v>436</v>
      </c>
      <c r="K214" s="129">
        <v>11891</v>
      </c>
      <c r="L214" s="129">
        <v>11213</v>
      </c>
      <c r="M214" s="129">
        <v>5963</v>
      </c>
      <c r="N214" s="131">
        <v>368</v>
      </c>
      <c r="O214" s="129">
        <v>3855</v>
      </c>
      <c r="P214" s="126">
        <v>0.16364689974888932</v>
      </c>
      <c r="Q214" s="126">
        <v>1.9251818942759642E-2</v>
      </c>
      <c r="R214" s="360">
        <v>51.943143812709032</v>
      </c>
      <c r="S214" s="126">
        <v>0.71005650734006154</v>
      </c>
      <c r="T214" s="129">
        <v>33438</v>
      </c>
      <c r="U214" s="129">
        <v>2782</v>
      </c>
      <c r="V214" s="129">
        <v>12149</v>
      </c>
      <c r="W214" s="131">
        <v>1214</v>
      </c>
      <c r="X214" s="129">
        <v>4472</v>
      </c>
      <c r="Y214" s="131">
        <v>620</v>
      </c>
      <c r="Z214" s="129">
        <v>1335</v>
      </c>
      <c r="AA214" s="131">
        <v>252</v>
      </c>
      <c r="AB214" s="129">
        <v>5530</v>
      </c>
      <c r="AC214" s="129">
        <v>330</v>
      </c>
      <c r="AD214" s="129">
        <v>2639</v>
      </c>
      <c r="AE214" s="131">
        <v>179</v>
      </c>
      <c r="AF214" s="129">
        <v>1936</v>
      </c>
      <c r="AG214" s="126">
        <v>0.67504037322806387</v>
      </c>
      <c r="AH214" s="129">
        <v>44217</v>
      </c>
      <c r="AI214" s="129">
        <v>3187</v>
      </c>
      <c r="AJ214" s="129">
        <v>12109</v>
      </c>
      <c r="AK214" s="131">
        <v>680</v>
      </c>
      <c r="AL214" s="129">
        <v>3343</v>
      </c>
      <c r="AM214" s="131">
        <v>875</v>
      </c>
      <c r="AN214" s="129">
        <v>1163</v>
      </c>
      <c r="AO214" s="131">
        <v>184</v>
      </c>
      <c r="AP214" s="129">
        <v>6361</v>
      </c>
      <c r="AQ214" s="129">
        <v>10883</v>
      </c>
      <c r="AR214" s="129">
        <v>3324</v>
      </c>
      <c r="AS214" s="131">
        <v>189</v>
      </c>
      <c r="AT214" s="129">
        <v>1919</v>
      </c>
      <c r="AU214" s="361">
        <v>0.48300427437410953</v>
      </c>
    </row>
    <row r="215" spans="1:47" x14ac:dyDescent="0.3">
      <c r="A215" s="19" t="s">
        <v>415</v>
      </c>
      <c r="B215" s="16" t="s">
        <v>507</v>
      </c>
      <c r="C215" s="124">
        <v>175456</v>
      </c>
      <c r="D215" s="129">
        <v>10355</v>
      </c>
      <c r="E215" s="129">
        <v>52096</v>
      </c>
      <c r="F215" s="129">
        <v>4114</v>
      </c>
      <c r="G215" s="129">
        <v>21635</v>
      </c>
      <c r="H215" s="129">
        <v>4708</v>
      </c>
      <c r="I215" s="129">
        <v>4865</v>
      </c>
      <c r="J215" s="131">
        <v>927</v>
      </c>
      <c r="K215" s="129">
        <v>25005</v>
      </c>
      <c r="L215" s="129">
        <v>30404</v>
      </c>
      <c r="M215" s="129">
        <v>12753</v>
      </c>
      <c r="N215" s="131">
        <v>1091</v>
      </c>
      <c r="O215" s="129">
        <v>7503</v>
      </c>
      <c r="P215" s="126">
        <v>0.2001185482400146</v>
      </c>
      <c r="Q215" s="126">
        <v>2.6832938172533283E-2</v>
      </c>
      <c r="R215" s="360">
        <v>37.267629566694985</v>
      </c>
      <c r="S215" s="126">
        <v>0.50944399866101509</v>
      </c>
      <c r="T215" s="129">
        <v>81745</v>
      </c>
      <c r="U215" s="129">
        <v>6238</v>
      </c>
      <c r="V215" s="129">
        <v>30171</v>
      </c>
      <c r="W215" s="129">
        <v>2796</v>
      </c>
      <c r="X215" s="129">
        <v>12448</v>
      </c>
      <c r="Y215" s="129">
        <v>2150</v>
      </c>
      <c r="Z215" s="129">
        <v>2914</v>
      </c>
      <c r="AA215" s="131">
        <v>589</v>
      </c>
      <c r="AB215" s="129">
        <v>12664</v>
      </c>
      <c r="AC215" s="129">
        <v>892</v>
      </c>
      <c r="AD215" s="129">
        <v>5769</v>
      </c>
      <c r="AE215" s="131">
        <v>588</v>
      </c>
      <c r="AF215" s="129">
        <v>4526</v>
      </c>
      <c r="AG215" s="126">
        <v>0.69382836870756626</v>
      </c>
      <c r="AH215" s="129">
        <v>93711</v>
      </c>
      <c r="AI215" s="129">
        <v>4117</v>
      </c>
      <c r="AJ215" s="129">
        <v>21925</v>
      </c>
      <c r="AK215" s="129">
        <v>1318</v>
      </c>
      <c r="AL215" s="129">
        <v>9187</v>
      </c>
      <c r="AM215" s="129">
        <v>2558</v>
      </c>
      <c r="AN215" s="129">
        <v>1951</v>
      </c>
      <c r="AO215" s="131">
        <v>338</v>
      </c>
      <c r="AP215" s="129">
        <v>12341</v>
      </c>
      <c r="AQ215" s="129">
        <v>29512</v>
      </c>
      <c r="AR215" s="129">
        <v>6984</v>
      </c>
      <c r="AS215" s="131">
        <v>503</v>
      </c>
      <c r="AT215" s="129">
        <v>2977</v>
      </c>
      <c r="AU215" s="361">
        <v>0.43811292164206977</v>
      </c>
    </row>
    <row r="216" spans="1:47" x14ac:dyDescent="0.3">
      <c r="A216" s="19" t="s">
        <v>415</v>
      </c>
      <c r="B216" s="16" t="s">
        <v>509</v>
      </c>
      <c r="C216" s="124">
        <v>22634</v>
      </c>
      <c r="D216" s="129">
        <v>3454</v>
      </c>
      <c r="E216" s="129">
        <v>5768</v>
      </c>
      <c r="F216" s="131">
        <v>813</v>
      </c>
      <c r="G216" s="131">
        <v>1849</v>
      </c>
      <c r="H216" s="131">
        <v>331</v>
      </c>
      <c r="I216" s="131">
        <v>600</v>
      </c>
      <c r="J216" s="131">
        <v>84</v>
      </c>
      <c r="K216" s="129">
        <v>3447</v>
      </c>
      <c r="L216" s="129">
        <v>3232</v>
      </c>
      <c r="M216" s="129">
        <v>1841</v>
      </c>
      <c r="N216" s="131">
        <v>158</v>
      </c>
      <c r="O216" s="131">
        <v>1057</v>
      </c>
      <c r="P216" s="126">
        <v>0.15741804365114428</v>
      </c>
      <c r="Q216" s="126">
        <v>1.4624016965626933E-2</v>
      </c>
      <c r="R216" s="360">
        <v>68.380664652567972</v>
      </c>
      <c r="S216" s="126">
        <v>0.93475543351526169</v>
      </c>
      <c r="T216" s="129">
        <v>10552</v>
      </c>
      <c r="U216" s="129">
        <v>1981</v>
      </c>
      <c r="V216" s="129">
        <v>3184</v>
      </c>
      <c r="W216" s="131">
        <v>510</v>
      </c>
      <c r="X216" s="131">
        <v>1062</v>
      </c>
      <c r="Y216" s="131">
        <v>151</v>
      </c>
      <c r="Z216" s="131">
        <v>352</v>
      </c>
      <c r="AA216" s="131">
        <v>55</v>
      </c>
      <c r="AB216" s="129">
        <v>1582</v>
      </c>
      <c r="AC216" s="129">
        <v>81</v>
      </c>
      <c r="AD216" s="129">
        <v>785</v>
      </c>
      <c r="AE216" s="131">
        <v>85</v>
      </c>
      <c r="AF216" s="131">
        <v>724</v>
      </c>
      <c r="AG216" s="126">
        <v>0.68612585291887795</v>
      </c>
      <c r="AH216" s="129">
        <v>12082</v>
      </c>
      <c r="AI216" s="129">
        <v>1473</v>
      </c>
      <c r="AJ216" s="129">
        <v>2584</v>
      </c>
      <c r="AK216" s="131">
        <v>303</v>
      </c>
      <c r="AL216" s="131">
        <v>787</v>
      </c>
      <c r="AM216" s="131">
        <v>180</v>
      </c>
      <c r="AN216" s="131">
        <v>248</v>
      </c>
      <c r="AO216" s="131">
        <v>29</v>
      </c>
      <c r="AP216" s="129">
        <v>1865</v>
      </c>
      <c r="AQ216" s="129">
        <v>3151</v>
      </c>
      <c r="AR216" s="129">
        <v>1056</v>
      </c>
      <c r="AS216" s="131">
        <v>73</v>
      </c>
      <c r="AT216" s="131">
        <v>333</v>
      </c>
      <c r="AU216" s="361">
        <v>0.46143022678364509</v>
      </c>
    </row>
    <row r="217" spans="1:47" x14ac:dyDescent="0.3">
      <c r="A217" s="19" t="s">
        <v>415</v>
      </c>
      <c r="B217" s="16" t="s">
        <v>511</v>
      </c>
      <c r="C217" s="124">
        <v>88466</v>
      </c>
      <c r="D217" s="129">
        <v>5683</v>
      </c>
      <c r="E217" s="129">
        <v>25565</v>
      </c>
      <c r="F217" s="131">
        <v>2641</v>
      </c>
      <c r="G217" s="129">
        <v>10672</v>
      </c>
      <c r="H217" s="129">
        <v>2365</v>
      </c>
      <c r="I217" s="131">
        <v>1980</v>
      </c>
      <c r="J217" s="131">
        <v>313</v>
      </c>
      <c r="K217" s="129">
        <v>11021</v>
      </c>
      <c r="L217" s="129">
        <v>13195</v>
      </c>
      <c r="M217" s="129">
        <v>7112</v>
      </c>
      <c r="N217" s="131">
        <v>492</v>
      </c>
      <c r="O217" s="129">
        <v>7427</v>
      </c>
      <c r="P217" s="126">
        <v>0.1758867813623313</v>
      </c>
      <c r="Q217" s="126">
        <v>2.6733434313747653E-2</v>
      </c>
      <c r="R217" s="360">
        <v>37.406342494714586</v>
      </c>
      <c r="S217" s="126">
        <v>0.51134018764695033</v>
      </c>
      <c r="T217" s="129">
        <v>41441</v>
      </c>
      <c r="U217" s="129">
        <v>2858</v>
      </c>
      <c r="V217" s="129">
        <v>13868</v>
      </c>
      <c r="W217" s="131">
        <v>1675</v>
      </c>
      <c r="X217" s="129">
        <v>6058</v>
      </c>
      <c r="Y217" s="129">
        <v>1139</v>
      </c>
      <c r="Z217" s="131">
        <v>1235</v>
      </c>
      <c r="AA217" s="131">
        <v>183</v>
      </c>
      <c r="AB217" s="129">
        <v>5623</v>
      </c>
      <c r="AC217" s="129">
        <v>610</v>
      </c>
      <c r="AD217" s="129">
        <v>3119</v>
      </c>
      <c r="AE217" s="131">
        <v>217</v>
      </c>
      <c r="AF217" s="129">
        <v>4856</v>
      </c>
      <c r="AG217" s="126">
        <v>0.64749885379213823</v>
      </c>
      <c r="AH217" s="129">
        <v>47025</v>
      </c>
      <c r="AI217" s="129">
        <v>2825</v>
      </c>
      <c r="AJ217" s="129">
        <v>11697</v>
      </c>
      <c r="AK217" s="131">
        <v>966</v>
      </c>
      <c r="AL217" s="129">
        <v>4614</v>
      </c>
      <c r="AM217" s="129">
        <v>1226</v>
      </c>
      <c r="AN217" s="131">
        <v>745</v>
      </c>
      <c r="AO217" s="131">
        <v>130</v>
      </c>
      <c r="AP217" s="129">
        <v>5398</v>
      </c>
      <c r="AQ217" s="129">
        <v>12585</v>
      </c>
      <c r="AR217" s="129">
        <v>3993</v>
      </c>
      <c r="AS217" s="131">
        <v>275</v>
      </c>
      <c r="AT217" s="129">
        <v>2571</v>
      </c>
      <c r="AU217" s="361">
        <v>0.46938862307283358</v>
      </c>
    </row>
    <row r="218" spans="1:47" x14ac:dyDescent="0.3">
      <c r="A218" s="19" t="s">
        <v>415</v>
      </c>
      <c r="B218" s="16" t="s">
        <v>513</v>
      </c>
      <c r="C218" s="132">
        <v>2524</v>
      </c>
      <c r="D218" s="131">
        <v>408</v>
      </c>
      <c r="E218" s="131">
        <v>734</v>
      </c>
      <c r="F218" s="131">
        <v>33</v>
      </c>
      <c r="G218" s="131">
        <v>235</v>
      </c>
      <c r="H218" s="131">
        <v>144</v>
      </c>
      <c r="I218" s="131">
        <v>18</v>
      </c>
      <c r="J218" s="131">
        <v>7</v>
      </c>
      <c r="K218" s="131">
        <v>444</v>
      </c>
      <c r="L218" s="131">
        <v>378</v>
      </c>
      <c r="M218" s="131">
        <v>63</v>
      </c>
      <c r="N218" s="131">
        <v>3</v>
      </c>
      <c r="O218" s="131">
        <v>57</v>
      </c>
      <c r="P218" s="126">
        <v>0.20681458003169573</v>
      </c>
      <c r="Q218" s="126">
        <v>5.7052297939778132E-2</v>
      </c>
      <c r="R218" s="360">
        <v>17.527777777777779</v>
      </c>
      <c r="S218" s="126">
        <v>0.23960260694264174</v>
      </c>
      <c r="T218" s="131">
        <v>1549</v>
      </c>
      <c r="U218" s="131">
        <v>328</v>
      </c>
      <c r="V218" s="131">
        <v>598</v>
      </c>
      <c r="W218" s="131">
        <v>28</v>
      </c>
      <c r="X218" s="131">
        <v>118</v>
      </c>
      <c r="Y218" s="131">
        <v>50</v>
      </c>
      <c r="Z218" s="131">
        <v>13</v>
      </c>
      <c r="AA218" s="131">
        <v>4</v>
      </c>
      <c r="AB218" s="131">
        <v>315</v>
      </c>
      <c r="AC218" s="131">
        <v>34</v>
      </c>
      <c r="AD218" s="131">
        <v>41</v>
      </c>
      <c r="AE218" s="131">
        <v>1</v>
      </c>
      <c r="AF218" s="131">
        <v>19</v>
      </c>
      <c r="AG218" s="126">
        <v>0.73273079406068431</v>
      </c>
      <c r="AH218" s="131">
        <v>975</v>
      </c>
      <c r="AI218" s="131">
        <v>80</v>
      </c>
      <c r="AJ218" s="131">
        <v>136</v>
      </c>
      <c r="AK218" s="131">
        <v>5</v>
      </c>
      <c r="AL218" s="131">
        <v>117</v>
      </c>
      <c r="AM218" s="131">
        <v>94</v>
      </c>
      <c r="AN218" s="131">
        <v>5</v>
      </c>
      <c r="AO218" s="131">
        <v>3</v>
      </c>
      <c r="AP218" s="131">
        <v>129</v>
      </c>
      <c r="AQ218" s="131">
        <v>344</v>
      </c>
      <c r="AR218" s="131">
        <v>22</v>
      </c>
      <c r="AS218" s="131">
        <v>2</v>
      </c>
      <c r="AT218" s="131">
        <v>38</v>
      </c>
      <c r="AU218" s="361">
        <v>0.4482051282051282</v>
      </c>
    </row>
    <row r="219" spans="1:47" x14ac:dyDescent="0.3">
      <c r="A219" s="19" t="s">
        <v>515</v>
      </c>
      <c r="B219" s="16" t="s">
        <v>519</v>
      </c>
      <c r="C219" s="124">
        <v>318371</v>
      </c>
      <c r="D219" s="129">
        <v>16056</v>
      </c>
      <c r="E219" s="129">
        <v>65406</v>
      </c>
      <c r="F219" s="129">
        <v>8064</v>
      </c>
      <c r="G219" s="129">
        <v>57052</v>
      </c>
      <c r="H219" s="129">
        <v>13972</v>
      </c>
      <c r="I219" s="129">
        <v>6772</v>
      </c>
      <c r="J219" s="131">
        <v>960</v>
      </c>
      <c r="K219" s="129">
        <v>41873</v>
      </c>
      <c r="L219" s="129">
        <v>68859</v>
      </c>
      <c r="M219" s="129">
        <v>17568</v>
      </c>
      <c r="N219" s="131">
        <v>2634</v>
      </c>
      <c r="O219" s="129">
        <v>19155</v>
      </c>
      <c r="P219" s="126">
        <v>0.260171309572794</v>
      </c>
      <c r="Q219" s="126">
        <v>4.3885906693762938E-2</v>
      </c>
      <c r="R219" s="360">
        <v>22.78635843114801</v>
      </c>
      <c r="S219" s="126">
        <v>0.31148676986049167</v>
      </c>
      <c r="T219" s="129">
        <v>153090</v>
      </c>
      <c r="U219" s="129">
        <v>9292</v>
      </c>
      <c r="V219" s="129">
        <v>44526</v>
      </c>
      <c r="W219" s="129">
        <v>6102</v>
      </c>
      <c r="X219" s="129">
        <v>38143</v>
      </c>
      <c r="Y219" s="129">
        <v>6680</v>
      </c>
      <c r="Z219" s="129">
        <v>4142</v>
      </c>
      <c r="AA219" s="131">
        <v>633</v>
      </c>
      <c r="AB219" s="129">
        <v>20476</v>
      </c>
      <c r="AC219" s="129">
        <v>1761</v>
      </c>
      <c r="AD219" s="129">
        <v>7505</v>
      </c>
      <c r="AE219" s="131">
        <v>1380</v>
      </c>
      <c r="AF219" s="129">
        <v>12450</v>
      </c>
      <c r="AG219" s="126">
        <v>0.7112482853223594</v>
      </c>
      <c r="AH219" s="129">
        <v>165281</v>
      </c>
      <c r="AI219" s="129">
        <v>6764</v>
      </c>
      <c r="AJ219" s="129">
        <v>20880</v>
      </c>
      <c r="AK219" s="129">
        <v>1962</v>
      </c>
      <c r="AL219" s="129">
        <v>18909</v>
      </c>
      <c r="AM219" s="129">
        <v>7292</v>
      </c>
      <c r="AN219" s="129">
        <v>2630</v>
      </c>
      <c r="AO219" s="131">
        <v>327</v>
      </c>
      <c r="AP219" s="129">
        <v>21397</v>
      </c>
      <c r="AQ219" s="129">
        <v>67098</v>
      </c>
      <c r="AR219" s="129">
        <v>10063</v>
      </c>
      <c r="AS219" s="131">
        <v>1254</v>
      </c>
      <c r="AT219" s="129">
        <v>6705</v>
      </c>
      <c r="AU219" s="361">
        <v>0.35356151039744438</v>
      </c>
    </row>
    <row r="220" spans="1:47" x14ac:dyDescent="0.3">
      <c r="A220" s="19" t="s">
        <v>515</v>
      </c>
      <c r="B220" s="16" t="s">
        <v>520</v>
      </c>
      <c r="C220" s="124">
        <v>143214</v>
      </c>
      <c r="D220" s="129">
        <v>2434</v>
      </c>
      <c r="E220" s="129">
        <v>29995</v>
      </c>
      <c r="F220" s="129">
        <v>9542</v>
      </c>
      <c r="G220" s="129">
        <v>21169</v>
      </c>
      <c r="H220" s="129">
        <v>11708</v>
      </c>
      <c r="I220" s="129">
        <v>2681</v>
      </c>
      <c r="J220" s="131">
        <v>400</v>
      </c>
      <c r="K220" s="129">
        <v>18397</v>
      </c>
      <c r="L220" s="129">
        <v>31600</v>
      </c>
      <c r="M220" s="129">
        <v>5647</v>
      </c>
      <c r="N220" s="131">
        <v>1538</v>
      </c>
      <c r="O220" s="129">
        <v>8103</v>
      </c>
      <c r="P220" s="126">
        <v>0.30240060329297413</v>
      </c>
      <c r="Q220" s="126">
        <v>8.1751784043459438E-2</v>
      </c>
      <c r="R220" s="360">
        <v>12.232148957977451</v>
      </c>
      <c r="S220" s="126">
        <v>0.16721200006072293</v>
      </c>
      <c r="T220" s="129">
        <v>69312</v>
      </c>
      <c r="U220" s="129">
        <v>1162</v>
      </c>
      <c r="V220" s="129">
        <v>20030</v>
      </c>
      <c r="W220" s="129">
        <v>8101</v>
      </c>
      <c r="X220" s="129">
        <v>15176</v>
      </c>
      <c r="Y220" s="129">
        <v>5316</v>
      </c>
      <c r="Z220" s="129">
        <v>1514</v>
      </c>
      <c r="AA220" s="131">
        <v>253</v>
      </c>
      <c r="AB220" s="129">
        <v>9255</v>
      </c>
      <c r="AC220" s="129">
        <v>521</v>
      </c>
      <c r="AD220" s="129">
        <v>2164</v>
      </c>
      <c r="AE220" s="131">
        <v>792</v>
      </c>
      <c r="AF220" s="129">
        <v>5028</v>
      </c>
      <c r="AG220" s="126">
        <v>0.7401171514312096</v>
      </c>
      <c r="AH220" s="129">
        <v>73902</v>
      </c>
      <c r="AI220" s="129">
        <v>1272</v>
      </c>
      <c r="AJ220" s="129">
        <v>9965</v>
      </c>
      <c r="AK220" s="129">
        <v>1441</v>
      </c>
      <c r="AL220" s="129">
        <v>5993</v>
      </c>
      <c r="AM220" s="129">
        <v>6392</v>
      </c>
      <c r="AN220" s="129">
        <v>1167</v>
      </c>
      <c r="AO220" s="131">
        <v>147</v>
      </c>
      <c r="AP220" s="129">
        <v>9142</v>
      </c>
      <c r="AQ220" s="129">
        <v>31079</v>
      </c>
      <c r="AR220" s="129">
        <v>3483</v>
      </c>
      <c r="AS220" s="131">
        <v>746</v>
      </c>
      <c r="AT220" s="129">
        <v>3075</v>
      </c>
      <c r="AU220" s="361">
        <v>0.35492950123136047</v>
      </c>
    </row>
    <row r="221" spans="1:47" x14ac:dyDescent="0.3">
      <c r="A221" s="19" t="s">
        <v>515</v>
      </c>
      <c r="B221" s="16" t="s">
        <v>522</v>
      </c>
      <c r="C221" s="124">
        <v>122899</v>
      </c>
      <c r="D221" s="129">
        <v>3776</v>
      </c>
      <c r="E221" s="129">
        <v>21683</v>
      </c>
      <c r="F221" s="129">
        <v>7335</v>
      </c>
      <c r="G221" s="129">
        <v>20085</v>
      </c>
      <c r="H221" s="129">
        <v>10956</v>
      </c>
      <c r="I221" s="131">
        <v>2264</v>
      </c>
      <c r="J221" s="131">
        <v>374</v>
      </c>
      <c r="K221" s="129">
        <v>17249</v>
      </c>
      <c r="L221" s="129">
        <v>27236</v>
      </c>
      <c r="M221" s="129">
        <v>4772</v>
      </c>
      <c r="N221" s="131">
        <v>1063</v>
      </c>
      <c r="O221" s="129">
        <v>6106</v>
      </c>
      <c r="P221" s="126">
        <v>0.31075924132824512</v>
      </c>
      <c r="Q221" s="126">
        <v>8.914637222434682E-2</v>
      </c>
      <c r="R221" s="360">
        <v>11.217506389193137</v>
      </c>
      <c r="S221" s="126">
        <v>0.15334195859409025</v>
      </c>
      <c r="T221" s="129">
        <v>59771</v>
      </c>
      <c r="U221" s="129">
        <v>1888</v>
      </c>
      <c r="V221" s="129">
        <v>15033</v>
      </c>
      <c r="W221" s="129">
        <v>6117</v>
      </c>
      <c r="X221" s="129">
        <v>14644</v>
      </c>
      <c r="Y221" s="129">
        <v>4951</v>
      </c>
      <c r="Z221" s="131">
        <v>1363</v>
      </c>
      <c r="AA221" s="131">
        <v>227</v>
      </c>
      <c r="AB221" s="129">
        <v>8397</v>
      </c>
      <c r="AC221" s="129">
        <v>762</v>
      </c>
      <c r="AD221" s="129">
        <v>1886</v>
      </c>
      <c r="AE221" s="131">
        <v>533</v>
      </c>
      <c r="AF221" s="129">
        <v>3970</v>
      </c>
      <c r="AG221" s="126">
        <v>0.73607602348965218</v>
      </c>
      <c r="AH221" s="129">
        <v>63128</v>
      </c>
      <c r="AI221" s="129">
        <v>1888</v>
      </c>
      <c r="AJ221" s="129">
        <v>6650</v>
      </c>
      <c r="AK221" s="129">
        <v>1218</v>
      </c>
      <c r="AL221" s="129">
        <v>5441</v>
      </c>
      <c r="AM221" s="129">
        <v>6005</v>
      </c>
      <c r="AN221" s="131">
        <v>901</v>
      </c>
      <c r="AO221" s="131">
        <v>147</v>
      </c>
      <c r="AP221" s="129">
        <v>8852</v>
      </c>
      <c r="AQ221" s="129">
        <v>26474</v>
      </c>
      <c r="AR221" s="129">
        <v>2886</v>
      </c>
      <c r="AS221" s="131">
        <v>530</v>
      </c>
      <c r="AT221" s="129">
        <v>2136</v>
      </c>
      <c r="AU221" s="361">
        <v>0.35012989481688001</v>
      </c>
    </row>
    <row r="222" spans="1:47" x14ac:dyDescent="0.3">
      <c r="A222" s="19" t="s">
        <v>515</v>
      </c>
      <c r="B222" s="16" t="s">
        <v>524</v>
      </c>
      <c r="C222" s="124">
        <v>258893</v>
      </c>
      <c r="D222" s="129">
        <v>4738</v>
      </c>
      <c r="E222" s="129">
        <v>47321</v>
      </c>
      <c r="F222" s="131">
        <v>9362</v>
      </c>
      <c r="G222" s="129">
        <v>50237</v>
      </c>
      <c r="H222" s="129">
        <v>17919</v>
      </c>
      <c r="I222" s="129">
        <v>7261</v>
      </c>
      <c r="J222" s="131">
        <v>1246</v>
      </c>
      <c r="K222" s="129">
        <v>34117</v>
      </c>
      <c r="L222" s="129">
        <v>63990</v>
      </c>
      <c r="M222" s="129">
        <v>12840</v>
      </c>
      <c r="N222" s="131">
        <v>2336</v>
      </c>
      <c r="O222" s="129">
        <v>7526</v>
      </c>
      <c r="P222" s="126">
        <v>0.31638167119234589</v>
      </c>
      <c r="Q222" s="126">
        <v>6.9213922354022711E-2</v>
      </c>
      <c r="R222" s="360">
        <v>14.447960265639821</v>
      </c>
      <c r="S222" s="126">
        <v>0.19750187322890037</v>
      </c>
      <c r="T222" s="129">
        <v>129841</v>
      </c>
      <c r="U222" s="129">
        <v>2590</v>
      </c>
      <c r="V222" s="129">
        <v>39172</v>
      </c>
      <c r="W222" s="131">
        <v>7880</v>
      </c>
      <c r="X222" s="129">
        <v>37031</v>
      </c>
      <c r="Y222" s="129">
        <v>8438</v>
      </c>
      <c r="Z222" s="129">
        <v>4505</v>
      </c>
      <c r="AA222" s="131">
        <v>656</v>
      </c>
      <c r="AB222" s="129">
        <v>16604</v>
      </c>
      <c r="AC222" s="129">
        <v>1401</v>
      </c>
      <c r="AD222" s="129">
        <v>5216</v>
      </c>
      <c r="AE222" s="131">
        <v>1248</v>
      </c>
      <c r="AF222" s="129">
        <v>5100</v>
      </c>
      <c r="AG222" s="126">
        <v>0.76721528638873704</v>
      </c>
      <c r="AH222" s="129">
        <v>129052</v>
      </c>
      <c r="AI222" s="129">
        <v>2148</v>
      </c>
      <c r="AJ222" s="129">
        <v>8149</v>
      </c>
      <c r="AK222" s="131">
        <v>1482</v>
      </c>
      <c r="AL222" s="129">
        <v>13206</v>
      </c>
      <c r="AM222" s="129">
        <v>9481</v>
      </c>
      <c r="AN222" s="129">
        <v>2756</v>
      </c>
      <c r="AO222" s="131">
        <v>590</v>
      </c>
      <c r="AP222" s="129">
        <v>17513</v>
      </c>
      <c r="AQ222" s="129">
        <v>62589</v>
      </c>
      <c r="AR222" s="129">
        <v>7624</v>
      </c>
      <c r="AS222" s="131">
        <v>1088</v>
      </c>
      <c r="AT222" s="129">
        <v>2426</v>
      </c>
      <c r="AU222" s="361">
        <v>0.28842637076527289</v>
      </c>
    </row>
    <row r="223" spans="1:47" x14ac:dyDescent="0.3">
      <c r="A223" s="19" t="s">
        <v>515</v>
      </c>
      <c r="B223" s="16" t="s">
        <v>526</v>
      </c>
      <c r="C223" s="124">
        <v>191047</v>
      </c>
      <c r="D223" s="129">
        <v>3182</v>
      </c>
      <c r="E223" s="129">
        <v>40602</v>
      </c>
      <c r="F223" s="129">
        <v>9980</v>
      </c>
      <c r="G223" s="129">
        <v>29943</v>
      </c>
      <c r="H223" s="129">
        <v>14991</v>
      </c>
      <c r="I223" s="129">
        <v>3694</v>
      </c>
      <c r="J223" s="131">
        <v>371</v>
      </c>
      <c r="K223" s="129">
        <v>25326</v>
      </c>
      <c r="L223" s="129">
        <v>41932</v>
      </c>
      <c r="M223" s="129">
        <v>9588</v>
      </c>
      <c r="N223" s="131">
        <v>1968</v>
      </c>
      <c r="O223" s="129">
        <v>9470</v>
      </c>
      <c r="P223" s="126">
        <v>0.29795285976749175</v>
      </c>
      <c r="Q223" s="126">
        <v>7.8467602213067991E-2</v>
      </c>
      <c r="R223" s="360">
        <v>12.744113134547394</v>
      </c>
      <c r="S223" s="126">
        <v>0.17421048856979812</v>
      </c>
      <c r="T223" s="129">
        <v>91229</v>
      </c>
      <c r="U223" s="129">
        <v>1332</v>
      </c>
      <c r="V223" s="129">
        <v>28036</v>
      </c>
      <c r="W223" s="129">
        <v>8157</v>
      </c>
      <c r="X223" s="129">
        <v>20759</v>
      </c>
      <c r="Y223" s="129">
        <v>6767</v>
      </c>
      <c r="Z223" s="129">
        <v>2173</v>
      </c>
      <c r="AA223" s="131">
        <v>236</v>
      </c>
      <c r="AB223" s="129">
        <v>12424</v>
      </c>
      <c r="AC223" s="129">
        <v>664</v>
      </c>
      <c r="AD223" s="129">
        <v>3861</v>
      </c>
      <c r="AE223" s="131">
        <v>1022</v>
      </c>
      <c r="AF223" s="129">
        <v>5798</v>
      </c>
      <c r="AG223" s="126">
        <v>0.73687095112299816</v>
      </c>
      <c r="AH223" s="129">
        <v>99818</v>
      </c>
      <c r="AI223" s="129">
        <v>1850</v>
      </c>
      <c r="AJ223" s="129">
        <v>12566</v>
      </c>
      <c r="AK223" s="129">
        <v>1823</v>
      </c>
      <c r="AL223" s="129">
        <v>9184</v>
      </c>
      <c r="AM223" s="129">
        <v>8224</v>
      </c>
      <c r="AN223" s="129">
        <v>1521</v>
      </c>
      <c r="AO223" s="131">
        <v>135</v>
      </c>
      <c r="AP223" s="129">
        <v>12902</v>
      </c>
      <c r="AQ223" s="129">
        <v>41268</v>
      </c>
      <c r="AR223" s="129">
        <v>5727</v>
      </c>
      <c r="AS223" s="131">
        <v>946</v>
      </c>
      <c r="AT223" s="129">
        <v>3672</v>
      </c>
      <c r="AU223" s="361">
        <v>0.35232122462882448</v>
      </c>
    </row>
    <row r="224" spans="1:47" x14ac:dyDescent="0.3">
      <c r="A224" s="19" t="s">
        <v>515</v>
      </c>
      <c r="B224" s="16" t="s">
        <v>528</v>
      </c>
      <c r="C224" s="124">
        <v>160014</v>
      </c>
      <c r="D224" s="129">
        <v>3180</v>
      </c>
      <c r="E224" s="129">
        <v>26808</v>
      </c>
      <c r="F224" s="129">
        <v>9668</v>
      </c>
      <c r="G224" s="129">
        <v>24841</v>
      </c>
      <c r="H224" s="129">
        <v>9107</v>
      </c>
      <c r="I224" s="131">
        <v>3561</v>
      </c>
      <c r="J224" s="131">
        <v>484</v>
      </c>
      <c r="K224" s="129">
        <v>19944</v>
      </c>
      <c r="L224" s="129">
        <v>41707</v>
      </c>
      <c r="M224" s="129">
        <v>8792</v>
      </c>
      <c r="N224" s="131">
        <v>1421</v>
      </c>
      <c r="O224" s="129">
        <v>10501</v>
      </c>
      <c r="P224" s="126">
        <v>0.31755971352506657</v>
      </c>
      <c r="Q224" s="126">
        <v>5.6913770045121055E-2</v>
      </c>
      <c r="R224" s="360">
        <v>17.570440320632478</v>
      </c>
      <c r="S224" s="126">
        <v>0.24018579875488322</v>
      </c>
      <c r="T224" s="129">
        <v>75170</v>
      </c>
      <c r="U224" s="129">
        <v>1570</v>
      </c>
      <c r="V224" s="129">
        <v>19352</v>
      </c>
      <c r="W224" s="129">
        <v>8106</v>
      </c>
      <c r="X224" s="129">
        <v>17578</v>
      </c>
      <c r="Y224" s="129">
        <v>4175</v>
      </c>
      <c r="Z224" s="131">
        <v>2222</v>
      </c>
      <c r="AA224" s="131">
        <v>330</v>
      </c>
      <c r="AB224" s="129">
        <v>10027</v>
      </c>
      <c r="AC224" s="129">
        <v>710</v>
      </c>
      <c r="AD224" s="129">
        <v>3459</v>
      </c>
      <c r="AE224" s="131">
        <v>705</v>
      </c>
      <c r="AF224" s="129">
        <v>6936</v>
      </c>
      <c r="AG224" s="126">
        <v>0.70510842091259807</v>
      </c>
      <c r="AH224" s="129">
        <v>84844</v>
      </c>
      <c r="AI224" s="129">
        <v>1610</v>
      </c>
      <c r="AJ224" s="129">
        <v>7456</v>
      </c>
      <c r="AK224" s="129">
        <v>1562</v>
      </c>
      <c r="AL224" s="129">
        <v>7263</v>
      </c>
      <c r="AM224" s="129">
        <v>4932</v>
      </c>
      <c r="AN224" s="131">
        <v>1339</v>
      </c>
      <c r="AO224" s="131">
        <v>154</v>
      </c>
      <c r="AP224" s="129">
        <v>9917</v>
      </c>
      <c r="AQ224" s="129">
        <v>40997</v>
      </c>
      <c r="AR224" s="129">
        <v>5333</v>
      </c>
      <c r="AS224" s="131">
        <v>716</v>
      </c>
      <c r="AT224" s="129">
        <v>3565</v>
      </c>
      <c r="AU224" s="361">
        <v>0.28478148130686909</v>
      </c>
    </row>
    <row r="225" spans="1:47" x14ac:dyDescent="0.3">
      <c r="A225" s="19" t="s">
        <v>515</v>
      </c>
      <c r="B225" s="16" t="s">
        <v>530</v>
      </c>
      <c r="C225" s="124">
        <v>132969</v>
      </c>
      <c r="D225" s="129">
        <v>2054</v>
      </c>
      <c r="E225" s="129">
        <v>34902</v>
      </c>
      <c r="F225" s="129">
        <v>8710</v>
      </c>
      <c r="G225" s="129">
        <v>20079</v>
      </c>
      <c r="H225" s="129">
        <v>11529</v>
      </c>
      <c r="I225" s="131">
        <v>1910</v>
      </c>
      <c r="J225" s="131">
        <v>263</v>
      </c>
      <c r="K225" s="129">
        <v>16443</v>
      </c>
      <c r="L225" s="129">
        <v>26267</v>
      </c>
      <c r="M225" s="129">
        <v>5814</v>
      </c>
      <c r="N225" s="131">
        <v>1413</v>
      </c>
      <c r="O225" s="129">
        <v>3585</v>
      </c>
      <c r="P225" s="126">
        <v>0.28424670411900516</v>
      </c>
      <c r="Q225" s="126">
        <v>8.6704419827177762E-2</v>
      </c>
      <c r="R225" s="360">
        <v>11.53343741868332</v>
      </c>
      <c r="S225" s="126">
        <v>0.15766069764017129</v>
      </c>
      <c r="T225" s="129">
        <v>63413</v>
      </c>
      <c r="U225" s="129">
        <v>895</v>
      </c>
      <c r="V225" s="129">
        <v>22229</v>
      </c>
      <c r="W225" s="129">
        <v>6971</v>
      </c>
      <c r="X225" s="129">
        <v>13636</v>
      </c>
      <c r="Y225" s="129">
        <v>4560</v>
      </c>
      <c r="Z225" s="131">
        <v>1005</v>
      </c>
      <c r="AA225" s="131">
        <v>150</v>
      </c>
      <c r="AB225" s="129">
        <v>8025</v>
      </c>
      <c r="AC225" s="129">
        <v>542</v>
      </c>
      <c r="AD225" s="129">
        <v>2349</v>
      </c>
      <c r="AE225" s="131">
        <v>693</v>
      </c>
      <c r="AF225" s="129">
        <v>2358</v>
      </c>
      <c r="AG225" s="126">
        <v>0.77738003248545251</v>
      </c>
      <c r="AH225" s="129">
        <v>69556</v>
      </c>
      <c r="AI225" s="129">
        <v>1159</v>
      </c>
      <c r="AJ225" s="129">
        <v>12673</v>
      </c>
      <c r="AK225" s="129">
        <v>1739</v>
      </c>
      <c r="AL225" s="129">
        <v>6443</v>
      </c>
      <c r="AM225" s="129">
        <v>6969</v>
      </c>
      <c r="AN225" s="131">
        <v>905</v>
      </c>
      <c r="AO225" s="131">
        <v>113</v>
      </c>
      <c r="AP225" s="129">
        <v>8418</v>
      </c>
      <c r="AQ225" s="129">
        <v>25725</v>
      </c>
      <c r="AR225" s="129">
        <v>3465</v>
      </c>
      <c r="AS225" s="131">
        <v>720</v>
      </c>
      <c r="AT225" s="129">
        <v>1227</v>
      </c>
      <c r="AU225" s="361">
        <v>0.42969693484386678</v>
      </c>
    </row>
    <row r="226" spans="1:47" x14ac:dyDescent="0.3">
      <c r="A226" s="19" t="s">
        <v>515</v>
      </c>
      <c r="B226" s="16" t="s">
        <v>534</v>
      </c>
      <c r="C226" s="124">
        <v>281350</v>
      </c>
      <c r="D226" s="129">
        <v>7533</v>
      </c>
      <c r="E226" s="129">
        <v>51992</v>
      </c>
      <c r="F226" s="129">
        <v>17201</v>
      </c>
      <c r="G226" s="129">
        <v>60055</v>
      </c>
      <c r="H226" s="129">
        <v>21854</v>
      </c>
      <c r="I226" s="129">
        <v>5636</v>
      </c>
      <c r="J226" s="131">
        <v>834</v>
      </c>
      <c r="K226" s="129">
        <v>35797</v>
      </c>
      <c r="L226" s="129">
        <v>51653</v>
      </c>
      <c r="M226" s="129">
        <v>17834</v>
      </c>
      <c r="N226" s="129">
        <v>2891</v>
      </c>
      <c r="O226" s="129">
        <v>8070</v>
      </c>
      <c r="P226" s="126">
        <v>0.26126532788341922</v>
      </c>
      <c r="Q226" s="126">
        <v>7.7675493157988273E-2</v>
      </c>
      <c r="R226" s="360">
        <v>12.874073396174612</v>
      </c>
      <c r="S226" s="126">
        <v>0.17598702966243496</v>
      </c>
      <c r="T226" s="129">
        <v>131065</v>
      </c>
      <c r="U226" s="129">
        <v>3228</v>
      </c>
      <c r="V226" s="129">
        <v>33871</v>
      </c>
      <c r="W226" s="129">
        <v>12736</v>
      </c>
      <c r="X226" s="129">
        <v>36503</v>
      </c>
      <c r="Y226" s="129">
        <v>8135</v>
      </c>
      <c r="Z226" s="129">
        <v>3225</v>
      </c>
      <c r="AA226" s="131">
        <v>513</v>
      </c>
      <c r="AB226" s="129">
        <v>17741</v>
      </c>
      <c r="AC226" s="129">
        <v>1218</v>
      </c>
      <c r="AD226" s="129">
        <v>7194</v>
      </c>
      <c r="AE226" s="129">
        <v>1432</v>
      </c>
      <c r="AF226" s="129">
        <v>5269</v>
      </c>
      <c r="AG226" s="126">
        <v>0.7454163964445123</v>
      </c>
      <c r="AH226" s="129">
        <v>150285</v>
      </c>
      <c r="AI226" s="129">
        <v>4305</v>
      </c>
      <c r="AJ226" s="129">
        <v>18121</v>
      </c>
      <c r="AK226" s="129">
        <v>4465</v>
      </c>
      <c r="AL226" s="129">
        <v>23552</v>
      </c>
      <c r="AM226" s="129">
        <v>13719</v>
      </c>
      <c r="AN226" s="129">
        <v>2411</v>
      </c>
      <c r="AO226" s="131">
        <v>321</v>
      </c>
      <c r="AP226" s="129">
        <v>18056</v>
      </c>
      <c r="AQ226" s="129">
        <v>50435</v>
      </c>
      <c r="AR226" s="129">
        <v>10640</v>
      </c>
      <c r="AS226" s="129">
        <v>1459</v>
      </c>
      <c r="AT226" s="129">
        <v>2801</v>
      </c>
      <c r="AU226" s="361">
        <v>0.44297834115181156</v>
      </c>
    </row>
    <row r="227" spans="1:47" x14ac:dyDescent="0.3">
      <c r="A227" s="19" t="s">
        <v>515</v>
      </c>
      <c r="B227" s="16" t="s">
        <v>535</v>
      </c>
      <c r="C227" s="124">
        <v>137347</v>
      </c>
      <c r="D227" s="129">
        <v>2260</v>
      </c>
      <c r="E227" s="129">
        <v>29554</v>
      </c>
      <c r="F227" s="129">
        <v>7836</v>
      </c>
      <c r="G227" s="129">
        <v>26427</v>
      </c>
      <c r="H227" s="129">
        <v>12366</v>
      </c>
      <c r="I227" s="131">
        <v>1528</v>
      </c>
      <c r="J227" s="131">
        <v>289</v>
      </c>
      <c r="K227" s="129">
        <v>16902</v>
      </c>
      <c r="L227" s="129">
        <v>24878</v>
      </c>
      <c r="M227" s="129">
        <v>7508</v>
      </c>
      <c r="N227" s="131">
        <v>1412</v>
      </c>
      <c r="O227" s="129">
        <v>6387</v>
      </c>
      <c r="P227" s="126">
        <v>0.27116718967287234</v>
      </c>
      <c r="Q227" s="126">
        <v>9.0034729553612386E-2</v>
      </c>
      <c r="R227" s="360">
        <v>11.106825165777131</v>
      </c>
      <c r="S227" s="126">
        <v>0.15182895962717627</v>
      </c>
      <c r="T227" s="129">
        <v>64041</v>
      </c>
      <c r="U227" s="129">
        <v>881</v>
      </c>
      <c r="V227" s="129">
        <v>18227</v>
      </c>
      <c r="W227" s="129">
        <v>5838</v>
      </c>
      <c r="X227" s="129">
        <v>16468</v>
      </c>
      <c r="Y227" s="129">
        <v>5255</v>
      </c>
      <c r="Z227" s="131">
        <v>818</v>
      </c>
      <c r="AA227" s="131">
        <v>193</v>
      </c>
      <c r="AB227" s="129">
        <v>8447</v>
      </c>
      <c r="AC227" s="129">
        <v>343</v>
      </c>
      <c r="AD227" s="129">
        <v>2957</v>
      </c>
      <c r="AE227" s="131">
        <v>692</v>
      </c>
      <c r="AF227" s="129">
        <v>3922</v>
      </c>
      <c r="AG227" s="126">
        <v>0.74150934557549075</v>
      </c>
      <c r="AH227" s="129">
        <v>73306</v>
      </c>
      <c r="AI227" s="129">
        <v>1379</v>
      </c>
      <c r="AJ227" s="129">
        <v>11327</v>
      </c>
      <c r="AK227" s="129">
        <v>1998</v>
      </c>
      <c r="AL227" s="129">
        <v>9959</v>
      </c>
      <c r="AM227" s="129">
        <v>7111</v>
      </c>
      <c r="AN227" s="131">
        <v>710</v>
      </c>
      <c r="AO227" s="131">
        <v>96</v>
      </c>
      <c r="AP227" s="129">
        <v>8455</v>
      </c>
      <c r="AQ227" s="129">
        <v>24535</v>
      </c>
      <c r="AR227" s="129">
        <v>4551</v>
      </c>
      <c r="AS227" s="131">
        <v>720</v>
      </c>
      <c r="AT227" s="129">
        <v>2465</v>
      </c>
      <c r="AU227" s="361">
        <v>0.44312880255367909</v>
      </c>
    </row>
    <row r="228" spans="1:47" x14ac:dyDescent="0.3">
      <c r="A228" s="19" t="s">
        <v>515</v>
      </c>
      <c r="B228" s="16" t="s">
        <v>537</v>
      </c>
      <c r="C228" s="124">
        <v>84264</v>
      </c>
      <c r="D228" s="131">
        <v>1613</v>
      </c>
      <c r="E228" s="129">
        <v>17146</v>
      </c>
      <c r="F228" s="131">
        <v>4862</v>
      </c>
      <c r="G228" s="129">
        <v>14094</v>
      </c>
      <c r="H228" s="129">
        <v>5799</v>
      </c>
      <c r="I228" s="131">
        <v>1670</v>
      </c>
      <c r="J228" s="131">
        <v>247</v>
      </c>
      <c r="K228" s="129">
        <v>10910</v>
      </c>
      <c r="L228" s="129">
        <v>19462</v>
      </c>
      <c r="M228" s="129">
        <v>4708</v>
      </c>
      <c r="N228" s="131">
        <v>745</v>
      </c>
      <c r="O228" s="131">
        <v>3008</v>
      </c>
      <c r="P228" s="126">
        <v>0.29978401215228329</v>
      </c>
      <c r="Q228" s="126">
        <v>6.8819424665337511E-2</v>
      </c>
      <c r="R228" s="360">
        <v>14.530781169167097</v>
      </c>
      <c r="S228" s="126">
        <v>0.19863402498516231</v>
      </c>
      <c r="T228" s="129">
        <v>40191</v>
      </c>
      <c r="U228" s="131">
        <v>740</v>
      </c>
      <c r="V228" s="129">
        <v>11709</v>
      </c>
      <c r="W228" s="131">
        <v>4086</v>
      </c>
      <c r="X228" s="129">
        <v>9860</v>
      </c>
      <c r="Y228" s="129">
        <v>2590</v>
      </c>
      <c r="Z228" s="131">
        <v>947</v>
      </c>
      <c r="AA228" s="131">
        <v>155</v>
      </c>
      <c r="AB228" s="129">
        <v>5425</v>
      </c>
      <c r="AC228" s="129">
        <v>276</v>
      </c>
      <c r="AD228" s="129">
        <v>1923</v>
      </c>
      <c r="AE228" s="131">
        <v>367</v>
      </c>
      <c r="AF228" s="131">
        <v>2113</v>
      </c>
      <c r="AG228" s="126">
        <v>0.74474384812520211</v>
      </c>
      <c r="AH228" s="129">
        <v>44073</v>
      </c>
      <c r="AI228" s="131">
        <v>873</v>
      </c>
      <c r="AJ228" s="129">
        <v>5437</v>
      </c>
      <c r="AK228" s="131">
        <v>776</v>
      </c>
      <c r="AL228" s="129">
        <v>4234</v>
      </c>
      <c r="AM228" s="129">
        <v>3209</v>
      </c>
      <c r="AN228" s="131">
        <v>723</v>
      </c>
      <c r="AO228" s="131">
        <v>92</v>
      </c>
      <c r="AP228" s="129">
        <v>5485</v>
      </c>
      <c r="AQ228" s="129">
        <v>19186</v>
      </c>
      <c r="AR228" s="129">
        <v>2785</v>
      </c>
      <c r="AS228" s="131">
        <v>378</v>
      </c>
      <c r="AT228" s="131">
        <v>895</v>
      </c>
      <c r="AU228" s="361">
        <v>0.3460622149615411</v>
      </c>
    </row>
    <row r="229" spans="1:47" x14ac:dyDescent="0.3">
      <c r="A229" s="19" t="s">
        <v>515</v>
      </c>
      <c r="B229" s="16" t="s">
        <v>539</v>
      </c>
      <c r="C229" s="124">
        <v>183010</v>
      </c>
      <c r="D229" s="129">
        <v>3924</v>
      </c>
      <c r="E229" s="129">
        <v>43927</v>
      </c>
      <c r="F229" s="129">
        <v>9601</v>
      </c>
      <c r="G229" s="129">
        <v>40536</v>
      </c>
      <c r="H229" s="129">
        <v>16607</v>
      </c>
      <c r="I229" s="129">
        <v>3150</v>
      </c>
      <c r="J229" s="131">
        <v>306</v>
      </c>
      <c r="K229" s="129">
        <v>20008</v>
      </c>
      <c r="L229" s="129">
        <v>28744</v>
      </c>
      <c r="M229" s="129">
        <v>10880</v>
      </c>
      <c r="N229" s="131">
        <v>1883</v>
      </c>
      <c r="O229" s="129">
        <v>3444</v>
      </c>
      <c r="P229" s="126">
        <v>0.24780613081252389</v>
      </c>
      <c r="Q229" s="126">
        <v>9.0743675209004976E-2</v>
      </c>
      <c r="R229" s="360">
        <v>11.020051785391702</v>
      </c>
      <c r="S229" s="126">
        <v>0.15064277798925443</v>
      </c>
      <c r="T229" s="129">
        <v>84425</v>
      </c>
      <c r="U229" s="129">
        <v>2081</v>
      </c>
      <c r="V229" s="129">
        <v>25520</v>
      </c>
      <c r="W229" s="129">
        <v>6479</v>
      </c>
      <c r="X229" s="129">
        <v>24750</v>
      </c>
      <c r="Y229" s="129">
        <v>5408</v>
      </c>
      <c r="Z229" s="129">
        <v>1794</v>
      </c>
      <c r="AA229" s="131">
        <v>194</v>
      </c>
      <c r="AB229" s="129">
        <v>9674</v>
      </c>
      <c r="AC229" s="129">
        <v>1010</v>
      </c>
      <c r="AD229" s="129">
        <v>4363</v>
      </c>
      <c r="AE229" s="131">
        <v>891</v>
      </c>
      <c r="AF229" s="129">
        <v>2261</v>
      </c>
      <c r="AG229" s="126">
        <v>0.78213799230085879</v>
      </c>
      <c r="AH229" s="129">
        <v>98585</v>
      </c>
      <c r="AI229" s="129">
        <v>1843</v>
      </c>
      <c r="AJ229" s="129">
        <v>18407</v>
      </c>
      <c r="AK229" s="129">
        <v>3122</v>
      </c>
      <c r="AL229" s="129">
        <v>15786</v>
      </c>
      <c r="AM229" s="129">
        <v>11199</v>
      </c>
      <c r="AN229" s="129">
        <v>1356</v>
      </c>
      <c r="AO229" s="131">
        <v>112</v>
      </c>
      <c r="AP229" s="129">
        <v>10334</v>
      </c>
      <c r="AQ229" s="129">
        <v>27734</v>
      </c>
      <c r="AR229" s="129">
        <v>6517</v>
      </c>
      <c r="AS229" s="131">
        <v>992</v>
      </c>
      <c r="AT229" s="129">
        <v>1183</v>
      </c>
      <c r="AU229" s="361">
        <v>0.52455241669625197</v>
      </c>
    </row>
    <row r="230" spans="1:47" x14ac:dyDescent="0.3">
      <c r="A230" s="19" t="s">
        <v>515</v>
      </c>
      <c r="B230" s="16" t="s">
        <v>541</v>
      </c>
      <c r="C230" s="124">
        <v>82447</v>
      </c>
      <c r="D230" s="129">
        <v>3119</v>
      </c>
      <c r="E230" s="129">
        <v>12680</v>
      </c>
      <c r="F230" s="131">
        <v>2155</v>
      </c>
      <c r="G230" s="129">
        <v>19705</v>
      </c>
      <c r="H230" s="129">
        <v>5688</v>
      </c>
      <c r="I230" s="131">
        <v>2072</v>
      </c>
      <c r="J230" s="131">
        <v>250</v>
      </c>
      <c r="K230" s="129">
        <v>7174</v>
      </c>
      <c r="L230" s="129">
        <v>18059</v>
      </c>
      <c r="M230" s="129">
        <v>5625</v>
      </c>
      <c r="N230" s="131">
        <v>610</v>
      </c>
      <c r="O230" s="129">
        <v>5310</v>
      </c>
      <c r="P230" s="126">
        <v>0.28802746006525404</v>
      </c>
      <c r="Q230" s="126">
        <v>6.8989775249554255E-2</v>
      </c>
      <c r="R230" s="360">
        <v>14.494901547116738</v>
      </c>
      <c r="S230" s="126">
        <v>0.19814355488174271</v>
      </c>
      <c r="T230" s="129">
        <v>38663</v>
      </c>
      <c r="U230" s="129">
        <v>1952</v>
      </c>
      <c r="V230" s="129">
        <v>8308</v>
      </c>
      <c r="W230" s="131">
        <v>1639</v>
      </c>
      <c r="X230" s="129">
        <v>13131</v>
      </c>
      <c r="Y230" s="129">
        <v>2065</v>
      </c>
      <c r="Z230" s="131">
        <v>1167</v>
      </c>
      <c r="AA230" s="131">
        <v>133</v>
      </c>
      <c r="AB230" s="129">
        <v>3505</v>
      </c>
      <c r="AC230" s="129">
        <v>524</v>
      </c>
      <c r="AD230" s="129">
        <v>2488</v>
      </c>
      <c r="AE230" s="131">
        <v>310</v>
      </c>
      <c r="AF230" s="129">
        <v>3441</v>
      </c>
      <c r="AG230" s="126">
        <v>0.73098311046737185</v>
      </c>
      <c r="AH230" s="129">
        <v>43784</v>
      </c>
      <c r="AI230" s="129">
        <v>1167</v>
      </c>
      <c r="AJ230" s="129">
        <v>4372</v>
      </c>
      <c r="AK230" s="131">
        <v>516</v>
      </c>
      <c r="AL230" s="129">
        <v>6574</v>
      </c>
      <c r="AM230" s="129">
        <v>3623</v>
      </c>
      <c r="AN230" s="131">
        <v>905</v>
      </c>
      <c r="AO230" s="131">
        <v>117</v>
      </c>
      <c r="AP230" s="129">
        <v>3669</v>
      </c>
      <c r="AQ230" s="129">
        <v>17535</v>
      </c>
      <c r="AR230" s="129">
        <v>3137</v>
      </c>
      <c r="AS230" s="131">
        <v>300</v>
      </c>
      <c r="AT230" s="129">
        <v>1869</v>
      </c>
      <c r="AU230" s="361">
        <v>0.3918554723186552</v>
      </c>
    </row>
    <row r="231" spans="1:47" x14ac:dyDescent="0.3">
      <c r="A231" s="19" t="s">
        <v>515</v>
      </c>
      <c r="B231" s="16" t="s">
        <v>543</v>
      </c>
      <c r="C231" s="124">
        <v>177589</v>
      </c>
      <c r="D231" s="129">
        <v>3561</v>
      </c>
      <c r="E231" s="129">
        <v>24368</v>
      </c>
      <c r="F231" s="129">
        <v>5980</v>
      </c>
      <c r="G231" s="129">
        <v>38183</v>
      </c>
      <c r="H231" s="129">
        <v>11382</v>
      </c>
      <c r="I231" s="129">
        <v>5851</v>
      </c>
      <c r="J231" s="131">
        <v>404</v>
      </c>
      <c r="K231" s="129">
        <v>20011</v>
      </c>
      <c r="L231" s="129">
        <v>37423</v>
      </c>
      <c r="M231" s="129">
        <v>11021</v>
      </c>
      <c r="N231" s="131">
        <v>1731</v>
      </c>
      <c r="O231" s="129">
        <v>17674</v>
      </c>
      <c r="P231" s="126">
        <v>0.274819949433805</v>
      </c>
      <c r="Q231" s="126">
        <v>6.4091807488076399E-2</v>
      </c>
      <c r="R231" s="360">
        <v>15.602618169038834</v>
      </c>
      <c r="S231" s="126">
        <v>0.21328590742244682</v>
      </c>
      <c r="T231" s="129">
        <v>83821</v>
      </c>
      <c r="U231" s="129">
        <v>1882</v>
      </c>
      <c r="V231" s="129">
        <v>15756</v>
      </c>
      <c r="W231" s="129">
        <v>4511</v>
      </c>
      <c r="X231" s="129">
        <v>26270</v>
      </c>
      <c r="Y231" s="129">
        <v>4963</v>
      </c>
      <c r="Z231" s="129">
        <v>3689</v>
      </c>
      <c r="AA231" s="131">
        <v>228</v>
      </c>
      <c r="AB231" s="129">
        <v>9970</v>
      </c>
      <c r="AC231" s="129">
        <v>795</v>
      </c>
      <c r="AD231" s="129">
        <v>4310</v>
      </c>
      <c r="AE231" s="131">
        <v>826</v>
      </c>
      <c r="AF231" s="129">
        <v>10621</v>
      </c>
      <c r="AG231" s="126">
        <v>0.68086756302119988</v>
      </c>
      <c r="AH231" s="129">
        <v>93768</v>
      </c>
      <c r="AI231" s="129">
        <v>1679</v>
      </c>
      <c r="AJ231" s="129">
        <v>8612</v>
      </c>
      <c r="AK231" s="129">
        <v>1469</v>
      </c>
      <c r="AL231" s="129">
        <v>11913</v>
      </c>
      <c r="AM231" s="129">
        <v>6419</v>
      </c>
      <c r="AN231" s="129">
        <v>2162</v>
      </c>
      <c r="AO231" s="131">
        <v>176</v>
      </c>
      <c r="AP231" s="129">
        <v>10041</v>
      </c>
      <c r="AQ231" s="129">
        <v>36628</v>
      </c>
      <c r="AR231" s="129">
        <v>6711</v>
      </c>
      <c r="AS231" s="131">
        <v>905</v>
      </c>
      <c r="AT231" s="129">
        <v>7053</v>
      </c>
      <c r="AU231" s="361">
        <v>0.34397662315502092</v>
      </c>
    </row>
    <row r="232" spans="1:47" x14ac:dyDescent="0.3">
      <c r="A232" s="19" t="s">
        <v>515</v>
      </c>
      <c r="B232" s="16" t="s">
        <v>547</v>
      </c>
      <c r="C232" s="124">
        <v>240102</v>
      </c>
      <c r="D232" s="129">
        <v>5561</v>
      </c>
      <c r="E232" s="129">
        <v>46777</v>
      </c>
      <c r="F232" s="129">
        <v>9004</v>
      </c>
      <c r="G232" s="129">
        <v>45654</v>
      </c>
      <c r="H232" s="129">
        <v>17053</v>
      </c>
      <c r="I232" s="129">
        <v>4987</v>
      </c>
      <c r="J232" s="131">
        <v>770</v>
      </c>
      <c r="K232" s="129">
        <v>33088</v>
      </c>
      <c r="L232" s="129">
        <v>50714</v>
      </c>
      <c r="M232" s="129">
        <v>12872</v>
      </c>
      <c r="N232" s="129">
        <v>2383</v>
      </c>
      <c r="O232" s="129">
        <v>11239</v>
      </c>
      <c r="P232" s="126">
        <v>0.28224254691756001</v>
      </c>
      <c r="Q232" s="126">
        <v>7.1023981474539991E-2</v>
      </c>
      <c r="R232" s="360">
        <v>14.079751363396468</v>
      </c>
      <c r="S232" s="126">
        <v>0.19246850197125875</v>
      </c>
      <c r="T232" s="129">
        <v>116435</v>
      </c>
      <c r="U232" s="129">
        <v>2329</v>
      </c>
      <c r="V232" s="129">
        <v>32408</v>
      </c>
      <c r="W232" s="129">
        <v>7048</v>
      </c>
      <c r="X232" s="129">
        <v>30936</v>
      </c>
      <c r="Y232" s="129">
        <v>8685</v>
      </c>
      <c r="Z232" s="129">
        <v>3111</v>
      </c>
      <c r="AA232" s="131">
        <v>516</v>
      </c>
      <c r="AB232" s="129">
        <v>16201</v>
      </c>
      <c r="AC232" s="129">
        <v>1347</v>
      </c>
      <c r="AD232" s="129">
        <v>5256</v>
      </c>
      <c r="AE232" s="129">
        <v>1257</v>
      </c>
      <c r="AF232" s="129">
        <v>7341</v>
      </c>
      <c r="AG232" s="126">
        <v>0.72587280456907288</v>
      </c>
      <c r="AH232" s="129">
        <v>123667</v>
      </c>
      <c r="AI232" s="129">
        <v>3232</v>
      </c>
      <c r="AJ232" s="129">
        <v>14369</v>
      </c>
      <c r="AK232" s="129">
        <v>1956</v>
      </c>
      <c r="AL232" s="129">
        <v>14718</v>
      </c>
      <c r="AM232" s="129">
        <v>8368</v>
      </c>
      <c r="AN232" s="129">
        <v>1876</v>
      </c>
      <c r="AO232" s="131">
        <v>254</v>
      </c>
      <c r="AP232" s="129">
        <v>16887</v>
      </c>
      <c r="AQ232" s="129">
        <v>49367</v>
      </c>
      <c r="AR232" s="129">
        <v>7616</v>
      </c>
      <c r="AS232" s="129">
        <v>1126</v>
      </c>
      <c r="AT232" s="129">
        <v>3898</v>
      </c>
      <c r="AU232" s="361">
        <v>0.3599909434206377</v>
      </c>
    </row>
    <row r="233" spans="1:47" x14ac:dyDescent="0.3">
      <c r="A233" s="19" t="s">
        <v>515</v>
      </c>
      <c r="B233" s="16" t="s">
        <v>548</v>
      </c>
      <c r="C233" s="124">
        <v>155510</v>
      </c>
      <c r="D233" s="129">
        <v>2449</v>
      </c>
      <c r="E233" s="129">
        <v>29209</v>
      </c>
      <c r="F233" s="129">
        <v>7930</v>
      </c>
      <c r="G233" s="129">
        <v>27822</v>
      </c>
      <c r="H233" s="129">
        <v>11639</v>
      </c>
      <c r="I233" s="131">
        <v>2166</v>
      </c>
      <c r="J233" s="131">
        <v>558</v>
      </c>
      <c r="K233" s="129">
        <v>20501</v>
      </c>
      <c r="L233" s="129">
        <v>36705</v>
      </c>
      <c r="M233" s="129">
        <v>7117</v>
      </c>
      <c r="N233" s="131">
        <v>1418</v>
      </c>
      <c r="O233" s="129">
        <v>7996</v>
      </c>
      <c r="P233" s="126">
        <v>0.31087389878464405</v>
      </c>
      <c r="Q233" s="126">
        <v>7.4844061475146287E-2</v>
      </c>
      <c r="R233" s="360">
        <v>13.361113497723172</v>
      </c>
      <c r="S233" s="126">
        <v>0.18264480907384412</v>
      </c>
      <c r="T233" s="129">
        <v>75068</v>
      </c>
      <c r="U233" s="129">
        <v>1082</v>
      </c>
      <c r="V233" s="129">
        <v>20221</v>
      </c>
      <c r="W233" s="129">
        <v>6364</v>
      </c>
      <c r="X233" s="129">
        <v>19801</v>
      </c>
      <c r="Y233" s="129">
        <v>6121</v>
      </c>
      <c r="Z233" s="131">
        <v>1310</v>
      </c>
      <c r="AA233" s="131">
        <v>334</v>
      </c>
      <c r="AB233" s="129">
        <v>10167</v>
      </c>
      <c r="AC233" s="129">
        <v>835</v>
      </c>
      <c r="AD233" s="129">
        <v>2815</v>
      </c>
      <c r="AE233" s="131">
        <v>704</v>
      </c>
      <c r="AF233" s="129">
        <v>5314</v>
      </c>
      <c r="AG233" s="126">
        <v>0.731323599936058</v>
      </c>
      <c r="AH233" s="129">
        <v>80442</v>
      </c>
      <c r="AI233" s="129">
        <v>1367</v>
      </c>
      <c r="AJ233" s="129">
        <v>8988</v>
      </c>
      <c r="AK233" s="129">
        <v>1566</v>
      </c>
      <c r="AL233" s="129">
        <v>8021</v>
      </c>
      <c r="AM233" s="129">
        <v>5518</v>
      </c>
      <c r="AN233" s="131">
        <v>856</v>
      </c>
      <c r="AO233" s="131">
        <v>224</v>
      </c>
      <c r="AP233" s="129">
        <v>10334</v>
      </c>
      <c r="AQ233" s="129">
        <v>35870</v>
      </c>
      <c r="AR233" s="129">
        <v>4302</v>
      </c>
      <c r="AS233" s="131">
        <v>714</v>
      </c>
      <c r="AT233" s="129">
        <v>2682</v>
      </c>
      <c r="AU233" s="361">
        <v>0.32714253748042066</v>
      </c>
    </row>
    <row r="234" spans="1:47" x14ac:dyDescent="0.3">
      <c r="A234" s="19" t="s">
        <v>515</v>
      </c>
      <c r="B234" s="16" t="s">
        <v>552</v>
      </c>
      <c r="C234" s="124">
        <v>243929</v>
      </c>
      <c r="D234" s="129">
        <v>3302</v>
      </c>
      <c r="E234" s="129">
        <v>37433</v>
      </c>
      <c r="F234" s="129">
        <v>10474</v>
      </c>
      <c r="G234" s="129">
        <v>56406</v>
      </c>
      <c r="H234" s="129">
        <v>17057</v>
      </c>
      <c r="I234" s="129">
        <v>5370</v>
      </c>
      <c r="J234" s="131">
        <v>941</v>
      </c>
      <c r="K234" s="129">
        <v>30968</v>
      </c>
      <c r="L234" s="129">
        <v>59272</v>
      </c>
      <c r="M234" s="129">
        <v>9151</v>
      </c>
      <c r="N234" s="131">
        <v>2330</v>
      </c>
      <c r="O234" s="129">
        <v>11225</v>
      </c>
      <c r="P234" s="126">
        <v>0.3129148235757126</v>
      </c>
      <c r="Q234" s="126">
        <v>6.992608504933813E-2</v>
      </c>
      <c r="R234" s="360">
        <v>14.300814914697778</v>
      </c>
      <c r="S234" s="126">
        <v>0.19549041403925324</v>
      </c>
      <c r="T234" s="129">
        <v>122929</v>
      </c>
      <c r="U234" s="129">
        <v>1440</v>
      </c>
      <c r="V234" s="129">
        <v>28549</v>
      </c>
      <c r="W234" s="129">
        <v>8731</v>
      </c>
      <c r="X234" s="129">
        <v>42882</v>
      </c>
      <c r="Y234" s="129">
        <v>7605</v>
      </c>
      <c r="Z234" s="129">
        <v>3670</v>
      </c>
      <c r="AA234" s="131">
        <v>593</v>
      </c>
      <c r="AB234" s="129">
        <v>15540</v>
      </c>
      <c r="AC234" s="129">
        <v>1143</v>
      </c>
      <c r="AD234" s="129">
        <v>3734</v>
      </c>
      <c r="AE234" s="131">
        <v>1272</v>
      </c>
      <c r="AF234" s="129">
        <v>7770</v>
      </c>
      <c r="AG234" s="126">
        <v>0.75553368204410676</v>
      </c>
      <c r="AH234" s="129">
        <v>121000</v>
      </c>
      <c r="AI234" s="129">
        <v>1862</v>
      </c>
      <c r="AJ234" s="129">
        <v>8884</v>
      </c>
      <c r="AK234" s="129">
        <v>1743</v>
      </c>
      <c r="AL234" s="129">
        <v>13524</v>
      </c>
      <c r="AM234" s="129">
        <v>9452</v>
      </c>
      <c r="AN234" s="129">
        <v>1700</v>
      </c>
      <c r="AO234" s="131">
        <v>348</v>
      </c>
      <c r="AP234" s="129">
        <v>15428</v>
      </c>
      <c r="AQ234" s="129">
        <v>58129</v>
      </c>
      <c r="AR234" s="129">
        <v>5417</v>
      </c>
      <c r="AS234" s="131">
        <v>1058</v>
      </c>
      <c r="AT234" s="129">
        <v>3455</v>
      </c>
      <c r="AU234" s="361">
        <v>0.30714876033057853</v>
      </c>
    </row>
    <row r="235" spans="1:47" x14ac:dyDescent="0.3">
      <c r="A235" s="19" t="s">
        <v>515</v>
      </c>
      <c r="B235" s="16" t="s">
        <v>553</v>
      </c>
      <c r="C235" s="124">
        <v>231887</v>
      </c>
      <c r="D235" s="129">
        <v>3706</v>
      </c>
      <c r="E235" s="129">
        <v>40862</v>
      </c>
      <c r="F235" s="129">
        <v>12554</v>
      </c>
      <c r="G235" s="129">
        <v>50211</v>
      </c>
      <c r="H235" s="129">
        <v>21558</v>
      </c>
      <c r="I235" s="129">
        <v>5215</v>
      </c>
      <c r="J235" s="131">
        <v>987</v>
      </c>
      <c r="K235" s="129">
        <v>30818</v>
      </c>
      <c r="L235" s="129">
        <v>42401</v>
      </c>
      <c r="M235" s="129">
        <v>12296</v>
      </c>
      <c r="N235" s="129">
        <v>2194</v>
      </c>
      <c r="O235" s="129">
        <v>9085</v>
      </c>
      <c r="P235" s="126">
        <v>0.27581968803770801</v>
      </c>
      <c r="Q235" s="126">
        <v>9.2967695472363693E-2</v>
      </c>
      <c r="R235" s="360">
        <v>10.756424529177103</v>
      </c>
      <c r="S235" s="126">
        <v>0.14703902521174961</v>
      </c>
      <c r="T235" s="129">
        <v>111982</v>
      </c>
      <c r="U235" s="129">
        <v>1443</v>
      </c>
      <c r="V235" s="129">
        <v>26953</v>
      </c>
      <c r="W235" s="129">
        <v>9105</v>
      </c>
      <c r="X235" s="129">
        <v>33147</v>
      </c>
      <c r="Y235" s="129">
        <v>9485</v>
      </c>
      <c r="Z235" s="129">
        <v>3050</v>
      </c>
      <c r="AA235" s="131">
        <v>575</v>
      </c>
      <c r="AB235" s="129">
        <v>15453</v>
      </c>
      <c r="AC235" s="129">
        <v>1118</v>
      </c>
      <c r="AD235" s="129">
        <v>4885</v>
      </c>
      <c r="AE235" s="129">
        <v>1151</v>
      </c>
      <c r="AF235" s="129">
        <v>5617</v>
      </c>
      <c r="AG235" s="126">
        <v>0.74282473969030738</v>
      </c>
      <c r="AH235" s="129">
        <v>119905</v>
      </c>
      <c r="AI235" s="129">
        <v>2263</v>
      </c>
      <c r="AJ235" s="129">
        <v>13909</v>
      </c>
      <c r="AK235" s="129">
        <v>3449</v>
      </c>
      <c r="AL235" s="129">
        <v>17064</v>
      </c>
      <c r="AM235" s="129">
        <v>12073</v>
      </c>
      <c r="AN235" s="129">
        <v>2165</v>
      </c>
      <c r="AO235" s="131">
        <v>412</v>
      </c>
      <c r="AP235" s="129">
        <v>15365</v>
      </c>
      <c r="AQ235" s="129">
        <v>41283</v>
      </c>
      <c r="AR235" s="129">
        <v>7411</v>
      </c>
      <c r="AS235" s="129">
        <v>1043</v>
      </c>
      <c r="AT235" s="129">
        <v>3468</v>
      </c>
      <c r="AU235" s="361">
        <v>0.42469454985196614</v>
      </c>
    </row>
    <row r="236" spans="1:47" x14ac:dyDescent="0.3">
      <c r="A236" s="19" t="s">
        <v>515</v>
      </c>
      <c r="B236" s="16" t="s">
        <v>555</v>
      </c>
      <c r="C236" s="124">
        <v>247168</v>
      </c>
      <c r="D236" s="129">
        <v>3298</v>
      </c>
      <c r="E236" s="129">
        <v>47276</v>
      </c>
      <c r="F236" s="129">
        <v>10073</v>
      </c>
      <c r="G236" s="129">
        <v>51739</v>
      </c>
      <c r="H236" s="129">
        <v>19948</v>
      </c>
      <c r="I236" s="129">
        <v>3841</v>
      </c>
      <c r="J236" s="131">
        <v>538</v>
      </c>
      <c r="K236" s="129">
        <v>32278</v>
      </c>
      <c r="L236" s="129">
        <v>45476</v>
      </c>
      <c r="M236" s="129">
        <v>11711</v>
      </c>
      <c r="N236" s="129">
        <v>3087</v>
      </c>
      <c r="O236" s="129">
        <v>17903</v>
      </c>
      <c r="P236" s="126">
        <v>0.26469445882962195</v>
      </c>
      <c r="Q236" s="126">
        <v>8.0706240290005185E-2</v>
      </c>
      <c r="R236" s="360">
        <v>12.390615600561459</v>
      </c>
      <c r="S236" s="126">
        <v>0.16937821994084454</v>
      </c>
      <c r="T236" s="129">
        <v>120893</v>
      </c>
      <c r="U236" s="129">
        <v>1422</v>
      </c>
      <c r="V236" s="129">
        <v>31405</v>
      </c>
      <c r="W236" s="129">
        <v>7488</v>
      </c>
      <c r="X236" s="129">
        <v>34870</v>
      </c>
      <c r="Y236" s="129">
        <v>8466</v>
      </c>
      <c r="Z236" s="129">
        <v>2262</v>
      </c>
      <c r="AA236" s="131">
        <v>320</v>
      </c>
      <c r="AB236" s="129">
        <v>16214</v>
      </c>
      <c r="AC236" s="129">
        <v>880</v>
      </c>
      <c r="AD236" s="129">
        <v>4673</v>
      </c>
      <c r="AE236" s="129">
        <v>1583</v>
      </c>
      <c r="AF236" s="129">
        <v>11310</v>
      </c>
      <c r="AG236" s="126">
        <v>0.71065322227093375</v>
      </c>
      <c r="AH236" s="129">
        <v>126275</v>
      </c>
      <c r="AI236" s="129">
        <v>1876</v>
      </c>
      <c r="AJ236" s="129">
        <v>15871</v>
      </c>
      <c r="AK236" s="129">
        <v>2585</v>
      </c>
      <c r="AL236" s="129">
        <v>16869</v>
      </c>
      <c r="AM236" s="129">
        <v>11482</v>
      </c>
      <c r="AN236" s="129">
        <v>1579</v>
      </c>
      <c r="AO236" s="131">
        <v>218</v>
      </c>
      <c r="AP236" s="129">
        <v>16064</v>
      </c>
      <c r="AQ236" s="129">
        <v>44596</v>
      </c>
      <c r="AR236" s="129">
        <v>7038</v>
      </c>
      <c r="AS236" s="129">
        <v>1504</v>
      </c>
      <c r="AT236" s="129">
        <v>6593</v>
      </c>
      <c r="AU236" s="361">
        <v>0.39803603246881808</v>
      </c>
    </row>
    <row r="237" spans="1:47" x14ac:dyDescent="0.3">
      <c r="A237" s="19" t="s">
        <v>515</v>
      </c>
      <c r="B237" s="16" t="s">
        <v>559</v>
      </c>
      <c r="C237" s="124">
        <v>252214</v>
      </c>
      <c r="D237" s="129">
        <v>5403</v>
      </c>
      <c r="E237" s="129">
        <v>49444</v>
      </c>
      <c r="F237" s="129">
        <v>12161</v>
      </c>
      <c r="G237" s="129">
        <v>51783</v>
      </c>
      <c r="H237" s="129">
        <v>23560</v>
      </c>
      <c r="I237" s="129">
        <v>3752</v>
      </c>
      <c r="J237" s="131">
        <v>506</v>
      </c>
      <c r="K237" s="129">
        <v>37020</v>
      </c>
      <c r="L237" s="129">
        <v>46130</v>
      </c>
      <c r="M237" s="129">
        <v>12359</v>
      </c>
      <c r="N237" s="129">
        <v>2162</v>
      </c>
      <c r="O237" s="129">
        <v>7934</v>
      </c>
      <c r="P237" s="126">
        <v>0.27631297231715923</v>
      </c>
      <c r="Q237" s="126">
        <v>9.341273680287375E-2</v>
      </c>
      <c r="R237" s="360">
        <v>10.705178268251274</v>
      </c>
      <c r="S237" s="126">
        <v>0.14633849500937229</v>
      </c>
      <c r="T237" s="129">
        <v>121665</v>
      </c>
      <c r="U237" s="129">
        <v>2443</v>
      </c>
      <c r="V237" s="129">
        <v>32499</v>
      </c>
      <c r="W237" s="129">
        <v>8626</v>
      </c>
      <c r="X237" s="129">
        <v>34496</v>
      </c>
      <c r="Y237" s="129">
        <v>10175</v>
      </c>
      <c r="Z237" s="129">
        <v>2244</v>
      </c>
      <c r="AA237" s="131">
        <v>310</v>
      </c>
      <c r="AB237" s="129">
        <v>18218</v>
      </c>
      <c r="AC237" s="129">
        <v>1228</v>
      </c>
      <c r="AD237" s="129">
        <v>5044</v>
      </c>
      <c r="AE237" s="129">
        <v>1097</v>
      </c>
      <c r="AF237" s="129">
        <v>5285</v>
      </c>
      <c r="AG237" s="126">
        <v>0.74370607816545431</v>
      </c>
      <c r="AH237" s="129">
        <v>130549</v>
      </c>
      <c r="AI237" s="129">
        <v>2960</v>
      </c>
      <c r="AJ237" s="129">
        <v>16945</v>
      </c>
      <c r="AK237" s="129">
        <v>3535</v>
      </c>
      <c r="AL237" s="129">
        <v>17287</v>
      </c>
      <c r="AM237" s="129">
        <v>13385</v>
      </c>
      <c r="AN237" s="129">
        <v>1508</v>
      </c>
      <c r="AO237" s="131">
        <v>196</v>
      </c>
      <c r="AP237" s="129">
        <v>18802</v>
      </c>
      <c r="AQ237" s="129">
        <v>44902</v>
      </c>
      <c r="AR237" s="129">
        <v>7315</v>
      </c>
      <c r="AS237" s="129">
        <v>1065</v>
      </c>
      <c r="AT237" s="129">
        <v>2649</v>
      </c>
      <c r="AU237" s="361">
        <v>0.42604692490942098</v>
      </c>
    </row>
    <row r="238" spans="1:47" x14ac:dyDescent="0.3">
      <c r="A238" s="19" t="s">
        <v>515</v>
      </c>
      <c r="B238" s="16" t="s">
        <v>560</v>
      </c>
      <c r="C238" s="124">
        <v>213376</v>
      </c>
      <c r="D238" s="129">
        <v>2707</v>
      </c>
      <c r="E238" s="129">
        <v>28787</v>
      </c>
      <c r="F238" s="129">
        <v>7624</v>
      </c>
      <c r="G238" s="129">
        <v>62007</v>
      </c>
      <c r="H238" s="129">
        <v>26619</v>
      </c>
      <c r="I238" s="129">
        <v>5957</v>
      </c>
      <c r="J238" s="131">
        <v>479</v>
      </c>
      <c r="K238" s="129">
        <v>25334</v>
      </c>
      <c r="L238" s="129">
        <v>30130</v>
      </c>
      <c r="M238" s="129">
        <v>9772</v>
      </c>
      <c r="N238" s="131">
        <v>1819</v>
      </c>
      <c r="O238" s="129">
        <v>12141</v>
      </c>
      <c r="P238" s="126">
        <v>0.26595774595080984</v>
      </c>
      <c r="Q238" s="126">
        <v>0.12475161217756449</v>
      </c>
      <c r="R238" s="360">
        <v>8.0159284721439565</v>
      </c>
      <c r="S238" s="126">
        <v>0.10957677483944818</v>
      </c>
      <c r="T238" s="129">
        <v>102490</v>
      </c>
      <c r="U238" s="129">
        <v>1232</v>
      </c>
      <c r="V238" s="129">
        <v>18388</v>
      </c>
      <c r="W238" s="129">
        <v>5281</v>
      </c>
      <c r="X238" s="129">
        <v>37290</v>
      </c>
      <c r="Y238" s="129">
        <v>10981</v>
      </c>
      <c r="Z238" s="129">
        <v>3617</v>
      </c>
      <c r="AA238" s="131">
        <v>296</v>
      </c>
      <c r="AB238" s="129">
        <v>12597</v>
      </c>
      <c r="AC238" s="129">
        <v>823</v>
      </c>
      <c r="AD238" s="129">
        <v>3960</v>
      </c>
      <c r="AE238" s="131">
        <v>912</v>
      </c>
      <c r="AF238" s="129">
        <v>7113</v>
      </c>
      <c r="AG238" s="126">
        <v>0.74923407161674305</v>
      </c>
      <c r="AH238" s="129">
        <v>110886</v>
      </c>
      <c r="AI238" s="129">
        <v>1475</v>
      </c>
      <c r="AJ238" s="129">
        <v>10399</v>
      </c>
      <c r="AK238" s="129">
        <v>2343</v>
      </c>
      <c r="AL238" s="129">
        <v>24717</v>
      </c>
      <c r="AM238" s="129">
        <v>15638</v>
      </c>
      <c r="AN238" s="129">
        <v>2340</v>
      </c>
      <c r="AO238" s="131">
        <v>183</v>
      </c>
      <c r="AP238" s="129">
        <v>12737</v>
      </c>
      <c r="AQ238" s="129">
        <v>29307</v>
      </c>
      <c r="AR238" s="129">
        <v>5812</v>
      </c>
      <c r="AS238" s="131">
        <v>907</v>
      </c>
      <c r="AT238" s="129">
        <v>5028</v>
      </c>
      <c r="AU238" s="361">
        <v>0.51324784012409141</v>
      </c>
    </row>
    <row r="239" spans="1:47" x14ac:dyDescent="0.3">
      <c r="A239" s="19" t="s">
        <v>515</v>
      </c>
      <c r="B239" s="16" t="s">
        <v>562</v>
      </c>
      <c r="C239" s="124">
        <v>175262</v>
      </c>
      <c r="D239" s="129">
        <v>3256</v>
      </c>
      <c r="E239" s="129">
        <v>32666</v>
      </c>
      <c r="F239" s="131">
        <v>3854</v>
      </c>
      <c r="G239" s="129">
        <v>44647</v>
      </c>
      <c r="H239" s="129">
        <v>15373</v>
      </c>
      <c r="I239" s="131">
        <v>1873</v>
      </c>
      <c r="J239" s="131">
        <v>421</v>
      </c>
      <c r="K239" s="129">
        <v>21458</v>
      </c>
      <c r="L239" s="129">
        <v>33821</v>
      </c>
      <c r="M239" s="129">
        <v>8980</v>
      </c>
      <c r="N239" s="131">
        <v>1760</v>
      </c>
      <c r="O239" s="129">
        <v>7153</v>
      </c>
      <c r="P239" s="126">
        <v>0.28068834088393374</v>
      </c>
      <c r="Q239" s="126">
        <v>8.7714393308304134E-2</v>
      </c>
      <c r="R239" s="360">
        <v>11.40063748129838</v>
      </c>
      <c r="S239" s="126">
        <v>0.15584533852262289</v>
      </c>
      <c r="T239" s="129">
        <v>85275</v>
      </c>
      <c r="U239" s="129">
        <v>1769</v>
      </c>
      <c r="V239" s="129">
        <v>21659</v>
      </c>
      <c r="W239" s="131">
        <v>2944</v>
      </c>
      <c r="X239" s="129">
        <v>29216</v>
      </c>
      <c r="Y239" s="129">
        <v>6960</v>
      </c>
      <c r="Z239" s="131">
        <v>1224</v>
      </c>
      <c r="AA239" s="131">
        <v>279</v>
      </c>
      <c r="AB239" s="129">
        <v>10741</v>
      </c>
      <c r="AC239" s="129">
        <v>825</v>
      </c>
      <c r="AD239" s="129">
        <v>3681</v>
      </c>
      <c r="AE239" s="131">
        <v>900</v>
      </c>
      <c r="AF239" s="129">
        <v>5077</v>
      </c>
      <c r="AG239" s="126">
        <v>0.7478393433010847</v>
      </c>
      <c r="AH239" s="129">
        <v>89987</v>
      </c>
      <c r="AI239" s="129">
        <v>1487</v>
      </c>
      <c r="AJ239" s="129">
        <v>11007</v>
      </c>
      <c r="AK239" s="131">
        <v>910</v>
      </c>
      <c r="AL239" s="129">
        <v>15431</v>
      </c>
      <c r="AM239" s="129">
        <v>8413</v>
      </c>
      <c r="AN239" s="131">
        <v>649</v>
      </c>
      <c r="AO239" s="131">
        <v>142</v>
      </c>
      <c r="AP239" s="129">
        <v>10717</v>
      </c>
      <c r="AQ239" s="129">
        <v>32996</v>
      </c>
      <c r="AR239" s="129">
        <v>5299</v>
      </c>
      <c r="AS239" s="131">
        <v>860</v>
      </c>
      <c r="AT239" s="129">
        <v>2076</v>
      </c>
      <c r="AU239" s="361">
        <v>0.4211386089101759</v>
      </c>
    </row>
    <row r="240" spans="1:47" x14ac:dyDescent="0.3">
      <c r="A240" s="19" t="s">
        <v>515</v>
      </c>
      <c r="B240" s="16" t="s">
        <v>564</v>
      </c>
      <c r="C240" s="124">
        <v>147329</v>
      </c>
      <c r="D240" s="129">
        <v>2751</v>
      </c>
      <c r="E240" s="129">
        <v>26439</v>
      </c>
      <c r="F240" s="131">
        <v>4059</v>
      </c>
      <c r="G240" s="129">
        <v>27871</v>
      </c>
      <c r="H240" s="129">
        <v>8759</v>
      </c>
      <c r="I240" s="131">
        <v>2373</v>
      </c>
      <c r="J240" s="131">
        <v>242</v>
      </c>
      <c r="K240" s="129">
        <v>17461</v>
      </c>
      <c r="L240" s="129">
        <v>33370</v>
      </c>
      <c r="M240" s="129">
        <v>8747</v>
      </c>
      <c r="N240" s="131">
        <v>1528</v>
      </c>
      <c r="O240" s="129">
        <v>13729</v>
      </c>
      <c r="P240" s="126">
        <v>0.28595184926253486</v>
      </c>
      <c r="Q240" s="126">
        <v>5.9451974831838943E-2</v>
      </c>
      <c r="R240" s="360">
        <v>16.820299120904213</v>
      </c>
      <c r="S240" s="126">
        <v>0.22993145908280868</v>
      </c>
      <c r="T240" s="129">
        <v>69542</v>
      </c>
      <c r="U240" s="129">
        <v>1249</v>
      </c>
      <c r="V240" s="129">
        <v>17887</v>
      </c>
      <c r="W240" s="131">
        <v>3256</v>
      </c>
      <c r="X240" s="129">
        <v>18926</v>
      </c>
      <c r="Y240" s="129">
        <v>4085</v>
      </c>
      <c r="Z240" s="131">
        <v>1383</v>
      </c>
      <c r="AA240" s="131">
        <v>153</v>
      </c>
      <c r="AB240" s="129">
        <v>8621</v>
      </c>
      <c r="AC240" s="129">
        <v>787</v>
      </c>
      <c r="AD240" s="129">
        <v>3474</v>
      </c>
      <c r="AE240" s="131">
        <v>776</v>
      </c>
      <c r="AF240" s="129">
        <v>8945</v>
      </c>
      <c r="AG240" s="126">
        <v>0.67277328808489834</v>
      </c>
      <c r="AH240" s="129">
        <v>77787</v>
      </c>
      <c r="AI240" s="129">
        <v>1502</v>
      </c>
      <c r="AJ240" s="129">
        <v>8552</v>
      </c>
      <c r="AK240" s="131">
        <v>803</v>
      </c>
      <c r="AL240" s="129">
        <v>8945</v>
      </c>
      <c r="AM240" s="129">
        <v>4674</v>
      </c>
      <c r="AN240" s="131">
        <v>990</v>
      </c>
      <c r="AO240" s="131">
        <v>89</v>
      </c>
      <c r="AP240" s="129">
        <v>8840</v>
      </c>
      <c r="AQ240" s="129">
        <v>32583</v>
      </c>
      <c r="AR240" s="129">
        <v>5273</v>
      </c>
      <c r="AS240" s="131">
        <v>752</v>
      </c>
      <c r="AT240" s="129">
        <v>4784</v>
      </c>
      <c r="AU240" s="361">
        <v>0.32738118194556931</v>
      </c>
    </row>
    <row r="241" spans="1:47" x14ac:dyDescent="0.3">
      <c r="A241" s="19" t="s">
        <v>515</v>
      </c>
      <c r="B241" s="16" t="s">
        <v>568</v>
      </c>
      <c r="C241" s="124">
        <v>246565</v>
      </c>
      <c r="D241" s="129">
        <v>4164</v>
      </c>
      <c r="E241" s="129">
        <v>50749</v>
      </c>
      <c r="F241" s="129">
        <v>6852</v>
      </c>
      <c r="G241" s="129">
        <v>39934</v>
      </c>
      <c r="H241" s="129">
        <v>11438</v>
      </c>
      <c r="I241" s="129">
        <v>5071</v>
      </c>
      <c r="J241" s="131">
        <v>1175</v>
      </c>
      <c r="K241" s="129">
        <v>36002</v>
      </c>
      <c r="L241" s="129">
        <v>61811</v>
      </c>
      <c r="M241" s="129">
        <v>11122</v>
      </c>
      <c r="N241" s="131">
        <v>2540</v>
      </c>
      <c r="O241" s="129">
        <v>15707</v>
      </c>
      <c r="P241" s="126">
        <v>0.29707784965424938</v>
      </c>
      <c r="Q241" s="126">
        <v>4.6389390221645406E-2</v>
      </c>
      <c r="R241" s="360">
        <v>21.556653261059626</v>
      </c>
      <c r="S241" s="126">
        <v>0.29467684858812276</v>
      </c>
      <c r="T241" s="129">
        <v>121614</v>
      </c>
      <c r="U241" s="129">
        <v>1946</v>
      </c>
      <c r="V241" s="129">
        <v>39281</v>
      </c>
      <c r="W241" s="129">
        <v>5530</v>
      </c>
      <c r="X241" s="129">
        <v>28712</v>
      </c>
      <c r="Y241" s="129">
        <v>7094</v>
      </c>
      <c r="Z241" s="129">
        <v>3214</v>
      </c>
      <c r="AA241" s="131">
        <v>709</v>
      </c>
      <c r="AB241" s="129">
        <v>17990</v>
      </c>
      <c r="AC241" s="129">
        <v>1458</v>
      </c>
      <c r="AD241" s="129">
        <v>4322</v>
      </c>
      <c r="AE241" s="131">
        <v>1443</v>
      </c>
      <c r="AF241" s="129">
        <v>9915</v>
      </c>
      <c r="AG241" s="126">
        <v>0.70532175571891398</v>
      </c>
      <c r="AH241" s="129">
        <v>124951</v>
      </c>
      <c r="AI241" s="129">
        <v>2218</v>
      </c>
      <c r="AJ241" s="129">
        <v>11468</v>
      </c>
      <c r="AK241" s="129">
        <v>1322</v>
      </c>
      <c r="AL241" s="129">
        <v>11222</v>
      </c>
      <c r="AM241" s="129">
        <v>4344</v>
      </c>
      <c r="AN241" s="129">
        <v>1857</v>
      </c>
      <c r="AO241" s="131">
        <v>466</v>
      </c>
      <c r="AP241" s="129">
        <v>18012</v>
      </c>
      <c r="AQ241" s="129">
        <v>60353</v>
      </c>
      <c r="AR241" s="129">
        <v>6800</v>
      </c>
      <c r="AS241" s="131">
        <v>1097</v>
      </c>
      <c r="AT241" s="129">
        <v>5792</v>
      </c>
      <c r="AU241" s="361">
        <v>0.25954974349945181</v>
      </c>
    </row>
    <row r="242" spans="1:47" x14ac:dyDescent="0.3">
      <c r="A242" s="19" t="s">
        <v>515</v>
      </c>
      <c r="B242" s="16" t="s">
        <v>569</v>
      </c>
      <c r="C242" s="124">
        <v>251507</v>
      </c>
      <c r="D242" s="129">
        <v>3817</v>
      </c>
      <c r="E242" s="129">
        <v>44372</v>
      </c>
      <c r="F242" s="129">
        <v>10602</v>
      </c>
      <c r="G242" s="129">
        <v>46009</v>
      </c>
      <c r="H242" s="129">
        <v>20680</v>
      </c>
      <c r="I242" s="129">
        <v>4060</v>
      </c>
      <c r="J242" s="131">
        <v>666</v>
      </c>
      <c r="K242" s="129">
        <v>36390</v>
      </c>
      <c r="L242" s="129">
        <v>53309</v>
      </c>
      <c r="M242" s="129">
        <v>10249</v>
      </c>
      <c r="N242" s="129">
        <v>2689</v>
      </c>
      <c r="O242" s="129">
        <v>18664</v>
      </c>
      <c r="P242" s="126">
        <v>0.29418266688402311</v>
      </c>
      <c r="Q242" s="126">
        <v>8.2224351608503943E-2</v>
      </c>
      <c r="R242" s="360">
        <v>12.161847195357833</v>
      </c>
      <c r="S242" s="126">
        <v>0.16625098344983918</v>
      </c>
      <c r="T242" s="129">
        <v>123419</v>
      </c>
      <c r="U242" s="129">
        <v>1570</v>
      </c>
      <c r="V242" s="129">
        <v>31590</v>
      </c>
      <c r="W242" s="129">
        <v>8587</v>
      </c>
      <c r="X242" s="129">
        <v>33202</v>
      </c>
      <c r="Y242" s="129">
        <v>8902</v>
      </c>
      <c r="Z242" s="129">
        <v>2561</v>
      </c>
      <c r="AA242" s="131">
        <v>410</v>
      </c>
      <c r="AB242" s="129">
        <v>18117</v>
      </c>
      <c r="AC242" s="129">
        <v>1234</v>
      </c>
      <c r="AD242" s="129">
        <v>3818</v>
      </c>
      <c r="AE242" s="129">
        <v>1363</v>
      </c>
      <c r="AF242" s="129">
        <v>12065</v>
      </c>
      <c r="AG242" s="126">
        <v>0.70015151637916362</v>
      </c>
      <c r="AH242" s="129">
        <v>128088</v>
      </c>
      <c r="AI242" s="129">
        <v>2247</v>
      </c>
      <c r="AJ242" s="129">
        <v>12782</v>
      </c>
      <c r="AK242" s="129">
        <v>2015</v>
      </c>
      <c r="AL242" s="129">
        <v>12807</v>
      </c>
      <c r="AM242" s="129">
        <v>11778</v>
      </c>
      <c r="AN242" s="129">
        <v>1499</v>
      </c>
      <c r="AO242" s="131">
        <v>256</v>
      </c>
      <c r="AP242" s="129">
        <v>18273</v>
      </c>
      <c r="AQ242" s="129">
        <v>52075</v>
      </c>
      <c r="AR242" s="129">
        <v>6431</v>
      </c>
      <c r="AS242" s="129">
        <v>1326</v>
      </c>
      <c r="AT242" s="129">
        <v>6599</v>
      </c>
      <c r="AU242" s="361">
        <v>0.3367060146149522</v>
      </c>
    </row>
    <row r="243" spans="1:47" x14ac:dyDescent="0.3">
      <c r="A243" s="19" t="s">
        <v>515</v>
      </c>
      <c r="B243" s="16" t="s">
        <v>571</v>
      </c>
      <c r="C243" s="124">
        <v>154195</v>
      </c>
      <c r="D243" s="129">
        <v>2323</v>
      </c>
      <c r="E243" s="129">
        <v>28486</v>
      </c>
      <c r="F243" s="129">
        <v>5623</v>
      </c>
      <c r="G243" s="129">
        <v>29165</v>
      </c>
      <c r="H243" s="129">
        <v>13437</v>
      </c>
      <c r="I243" s="131">
        <v>2514</v>
      </c>
      <c r="J243" s="131">
        <v>388</v>
      </c>
      <c r="K243" s="129">
        <v>20669</v>
      </c>
      <c r="L243" s="129">
        <v>31560</v>
      </c>
      <c r="M243" s="129">
        <v>7224</v>
      </c>
      <c r="N243" s="131">
        <v>1507</v>
      </c>
      <c r="O243" s="129">
        <v>11299</v>
      </c>
      <c r="P243" s="126">
        <v>0.29181880086902945</v>
      </c>
      <c r="Q243" s="126">
        <v>8.7142903466389962E-2</v>
      </c>
      <c r="R243" s="360">
        <v>11.475403735952966</v>
      </c>
      <c r="S243" s="126">
        <v>0.15686738420084279</v>
      </c>
      <c r="T243" s="129">
        <v>74995</v>
      </c>
      <c r="U243" s="129">
        <v>844</v>
      </c>
      <c r="V243" s="129">
        <v>18554</v>
      </c>
      <c r="W243" s="129">
        <v>4353</v>
      </c>
      <c r="X243" s="129">
        <v>21213</v>
      </c>
      <c r="Y243" s="129">
        <v>6413</v>
      </c>
      <c r="Z243" s="131">
        <v>1567</v>
      </c>
      <c r="AA243" s="131">
        <v>235</v>
      </c>
      <c r="AB243" s="129">
        <v>10307</v>
      </c>
      <c r="AC243" s="129">
        <v>561</v>
      </c>
      <c r="AD243" s="129">
        <v>2734</v>
      </c>
      <c r="AE243" s="131">
        <v>800</v>
      </c>
      <c r="AF243" s="129">
        <v>7414</v>
      </c>
      <c r="AG243" s="126">
        <v>0.70596706447096469</v>
      </c>
      <c r="AH243" s="129">
        <v>79200</v>
      </c>
      <c r="AI243" s="129">
        <v>1479</v>
      </c>
      <c r="AJ243" s="129">
        <v>9932</v>
      </c>
      <c r="AK243" s="129">
        <v>1270</v>
      </c>
      <c r="AL243" s="129">
        <v>7952</v>
      </c>
      <c r="AM243" s="129">
        <v>7024</v>
      </c>
      <c r="AN243" s="131">
        <v>947</v>
      </c>
      <c r="AO243" s="131">
        <v>153</v>
      </c>
      <c r="AP243" s="129">
        <v>10362</v>
      </c>
      <c r="AQ243" s="129">
        <v>30999</v>
      </c>
      <c r="AR243" s="129">
        <v>4490</v>
      </c>
      <c r="AS243" s="131">
        <v>707</v>
      </c>
      <c r="AT243" s="129">
        <v>3885</v>
      </c>
      <c r="AU243" s="361">
        <v>0.36116161616161618</v>
      </c>
    </row>
    <row r="244" spans="1:47" x14ac:dyDescent="0.3">
      <c r="A244" s="19" t="s">
        <v>515</v>
      </c>
      <c r="B244" s="16" t="s">
        <v>573</v>
      </c>
      <c r="C244" s="124">
        <v>162226</v>
      </c>
      <c r="D244" s="129">
        <v>2484</v>
      </c>
      <c r="E244" s="129">
        <v>33010</v>
      </c>
      <c r="F244" s="129">
        <v>8213</v>
      </c>
      <c r="G244" s="129">
        <v>27534</v>
      </c>
      <c r="H244" s="129">
        <v>9942</v>
      </c>
      <c r="I244" s="129">
        <v>3178</v>
      </c>
      <c r="J244" s="131">
        <v>550</v>
      </c>
      <c r="K244" s="129">
        <v>23046</v>
      </c>
      <c r="L244" s="129">
        <v>40560</v>
      </c>
      <c r="M244" s="129">
        <v>7404</v>
      </c>
      <c r="N244" s="131">
        <v>1548</v>
      </c>
      <c r="O244" s="129">
        <v>4757</v>
      </c>
      <c r="P244" s="126">
        <v>0.31130644902789933</v>
      </c>
      <c r="Q244" s="126">
        <v>6.1284874187861375E-2</v>
      </c>
      <c r="R244" s="360">
        <v>16.317239991953329</v>
      </c>
      <c r="S244" s="126">
        <v>0.22305470150001097</v>
      </c>
      <c r="T244" s="129">
        <v>79140</v>
      </c>
      <c r="U244" s="129">
        <v>908</v>
      </c>
      <c r="V244" s="129">
        <v>25581</v>
      </c>
      <c r="W244" s="129">
        <v>6805</v>
      </c>
      <c r="X244" s="129">
        <v>19348</v>
      </c>
      <c r="Y244" s="129">
        <v>4811</v>
      </c>
      <c r="Z244" s="129">
        <v>2081</v>
      </c>
      <c r="AA244" s="131">
        <v>335</v>
      </c>
      <c r="AB244" s="129">
        <v>11322</v>
      </c>
      <c r="AC244" s="129">
        <v>835</v>
      </c>
      <c r="AD244" s="129">
        <v>2911</v>
      </c>
      <c r="AE244" s="131">
        <v>835</v>
      </c>
      <c r="AF244" s="129">
        <v>3368</v>
      </c>
      <c r="AG244" s="126">
        <v>0.75226181450593888</v>
      </c>
      <c r="AH244" s="129">
        <v>83086</v>
      </c>
      <c r="AI244" s="129">
        <v>1576</v>
      </c>
      <c r="AJ244" s="129">
        <v>7429</v>
      </c>
      <c r="AK244" s="129">
        <v>1408</v>
      </c>
      <c r="AL244" s="129">
        <v>8186</v>
      </c>
      <c r="AM244" s="129">
        <v>5131</v>
      </c>
      <c r="AN244" s="129">
        <v>1097</v>
      </c>
      <c r="AO244" s="131">
        <v>215</v>
      </c>
      <c r="AP244" s="129">
        <v>11724</v>
      </c>
      <c r="AQ244" s="129">
        <v>39725</v>
      </c>
      <c r="AR244" s="129">
        <v>4493</v>
      </c>
      <c r="AS244" s="131">
        <v>713</v>
      </c>
      <c r="AT244" s="129">
        <v>1389</v>
      </c>
      <c r="AU244" s="361">
        <v>0.29881087066413115</v>
      </c>
    </row>
    <row r="245" spans="1:47" x14ac:dyDescent="0.3">
      <c r="A245" s="19" t="s">
        <v>575</v>
      </c>
      <c r="B245" s="16" t="s">
        <v>579</v>
      </c>
      <c r="C245" s="124">
        <v>89610</v>
      </c>
      <c r="D245" s="129">
        <v>14743</v>
      </c>
      <c r="E245" s="129">
        <v>15865</v>
      </c>
      <c r="F245" s="131">
        <v>889</v>
      </c>
      <c r="G245" s="129">
        <v>10589</v>
      </c>
      <c r="H245" s="129">
        <v>4349</v>
      </c>
      <c r="I245" s="131">
        <v>1751</v>
      </c>
      <c r="J245" s="131">
        <v>149</v>
      </c>
      <c r="K245" s="129">
        <v>13755</v>
      </c>
      <c r="L245" s="129">
        <v>17914</v>
      </c>
      <c r="M245" s="129">
        <v>3787</v>
      </c>
      <c r="N245" s="131">
        <v>348</v>
      </c>
      <c r="O245" s="129">
        <v>5471</v>
      </c>
      <c r="P245" s="126">
        <v>0.24844325410110479</v>
      </c>
      <c r="Q245" s="126">
        <v>4.8532529851579062E-2</v>
      </c>
      <c r="R245" s="360">
        <v>20.60473672108531</v>
      </c>
      <c r="S245" s="126">
        <v>0.28166426436544773</v>
      </c>
      <c r="T245" s="129">
        <v>44623</v>
      </c>
      <c r="U245" s="129">
        <v>11427</v>
      </c>
      <c r="V245" s="129">
        <v>10769</v>
      </c>
      <c r="W245" s="131">
        <v>605</v>
      </c>
      <c r="X245" s="129">
        <v>6787</v>
      </c>
      <c r="Y245" s="129">
        <v>1763</v>
      </c>
      <c r="Z245" s="131">
        <v>1099</v>
      </c>
      <c r="AA245" s="131">
        <v>92</v>
      </c>
      <c r="AB245" s="129">
        <v>6801</v>
      </c>
      <c r="AC245" s="129">
        <v>408</v>
      </c>
      <c r="AD245" s="129">
        <v>1483</v>
      </c>
      <c r="AE245" s="131">
        <v>167</v>
      </c>
      <c r="AF245" s="129">
        <v>3222</v>
      </c>
      <c r="AG245" s="126">
        <v>0.72720346009905201</v>
      </c>
      <c r="AH245" s="129">
        <v>44987</v>
      </c>
      <c r="AI245" s="129">
        <v>3316</v>
      </c>
      <c r="AJ245" s="129">
        <v>5096</v>
      </c>
      <c r="AK245" s="131">
        <v>284</v>
      </c>
      <c r="AL245" s="129">
        <v>3802</v>
      </c>
      <c r="AM245" s="129">
        <v>2586</v>
      </c>
      <c r="AN245" s="131">
        <v>652</v>
      </c>
      <c r="AO245" s="131">
        <v>57</v>
      </c>
      <c r="AP245" s="129">
        <v>6954</v>
      </c>
      <c r="AQ245" s="129">
        <v>17506</v>
      </c>
      <c r="AR245" s="129">
        <v>2304</v>
      </c>
      <c r="AS245" s="131">
        <v>181</v>
      </c>
      <c r="AT245" s="129">
        <v>2249</v>
      </c>
      <c r="AU245" s="361">
        <v>0.34978993931580232</v>
      </c>
    </row>
    <row r="246" spans="1:47" x14ac:dyDescent="0.3">
      <c r="A246" s="19" t="s">
        <v>575</v>
      </c>
      <c r="B246" s="16" t="s">
        <v>583</v>
      </c>
      <c r="C246" s="124">
        <v>95053</v>
      </c>
      <c r="D246" s="129">
        <v>34562</v>
      </c>
      <c r="E246" s="129">
        <v>17327</v>
      </c>
      <c r="F246" s="131">
        <v>927</v>
      </c>
      <c r="G246" s="129">
        <v>6748</v>
      </c>
      <c r="H246" s="131">
        <v>1429</v>
      </c>
      <c r="I246" s="131">
        <v>1589</v>
      </c>
      <c r="J246" s="131">
        <v>239</v>
      </c>
      <c r="K246" s="129">
        <v>9875</v>
      </c>
      <c r="L246" s="129">
        <v>13919</v>
      </c>
      <c r="M246" s="129">
        <v>3525</v>
      </c>
      <c r="N246" s="131">
        <v>288</v>
      </c>
      <c r="O246" s="129">
        <v>4625</v>
      </c>
      <c r="P246" s="126">
        <v>0.16146781269397073</v>
      </c>
      <c r="Q246" s="126">
        <v>1.5033718030993235E-2</v>
      </c>
      <c r="R246" s="360">
        <v>66.517144856543041</v>
      </c>
      <c r="S246" s="126">
        <v>0.90928134279607864</v>
      </c>
      <c r="T246" s="129">
        <v>43438</v>
      </c>
      <c r="U246" s="129">
        <v>15836</v>
      </c>
      <c r="V246" s="129">
        <v>11275</v>
      </c>
      <c r="W246" s="131">
        <v>634</v>
      </c>
      <c r="X246" s="129">
        <v>4222</v>
      </c>
      <c r="Y246" s="131">
        <v>569</v>
      </c>
      <c r="Z246" s="131">
        <v>933</v>
      </c>
      <c r="AA246" s="131">
        <v>146</v>
      </c>
      <c r="AB246" s="129">
        <v>4875</v>
      </c>
      <c r="AC246" s="129">
        <v>482</v>
      </c>
      <c r="AD246" s="129">
        <v>1563</v>
      </c>
      <c r="AE246" s="131">
        <v>158</v>
      </c>
      <c r="AF246" s="129">
        <v>2745</v>
      </c>
      <c r="AG246" s="126">
        <v>0.77050048344767252</v>
      </c>
      <c r="AH246" s="129">
        <v>51615</v>
      </c>
      <c r="AI246" s="129">
        <v>18726</v>
      </c>
      <c r="AJ246" s="129">
        <v>6052</v>
      </c>
      <c r="AK246" s="131">
        <v>293</v>
      </c>
      <c r="AL246" s="129">
        <v>2526</v>
      </c>
      <c r="AM246" s="131">
        <v>860</v>
      </c>
      <c r="AN246" s="131">
        <v>656</v>
      </c>
      <c r="AO246" s="131">
        <v>93</v>
      </c>
      <c r="AP246" s="129">
        <v>5000</v>
      </c>
      <c r="AQ246" s="129">
        <v>13437</v>
      </c>
      <c r="AR246" s="129">
        <v>1962</v>
      </c>
      <c r="AS246" s="131">
        <v>130</v>
      </c>
      <c r="AT246" s="129">
        <v>1880</v>
      </c>
      <c r="AU246" s="361">
        <v>0.56404146081565432</v>
      </c>
    </row>
    <row r="247" spans="1:47" x14ac:dyDescent="0.3">
      <c r="A247" s="19" t="s">
        <v>575</v>
      </c>
      <c r="B247" s="16" t="s">
        <v>585</v>
      </c>
      <c r="C247" s="124">
        <v>177910</v>
      </c>
      <c r="D247" s="129">
        <v>7552</v>
      </c>
      <c r="E247" s="129">
        <v>29896</v>
      </c>
      <c r="F247" s="129">
        <v>4256</v>
      </c>
      <c r="G247" s="129">
        <v>39766</v>
      </c>
      <c r="H247" s="129">
        <v>25990</v>
      </c>
      <c r="I247" s="131">
        <v>1818</v>
      </c>
      <c r="J247" s="131">
        <v>208</v>
      </c>
      <c r="K247" s="129">
        <v>24733</v>
      </c>
      <c r="L247" s="129">
        <v>27922</v>
      </c>
      <c r="M247" s="129">
        <v>8851</v>
      </c>
      <c r="N247" s="131">
        <v>1118</v>
      </c>
      <c r="O247" s="129">
        <v>5800</v>
      </c>
      <c r="P247" s="126">
        <v>0.30302962171884662</v>
      </c>
      <c r="Q247" s="126">
        <v>0.14608509920746446</v>
      </c>
      <c r="R247" s="360">
        <v>6.8453251250480953</v>
      </c>
      <c r="S247" s="126">
        <v>9.3574768354886831E-2</v>
      </c>
      <c r="T247" s="129">
        <v>83900</v>
      </c>
      <c r="U247" s="129">
        <v>4815</v>
      </c>
      <c r="V247" s="129">
        <v>17775</v>
      </c>
      <c r="W247" s="129">
        <v>3048</v>
      </c>
      <c r="X247" s="129">
        <v>27560</v>
      </c>
      <c r="Y247" s="129">
        <v>7830</v>
      </c>
      <c r="Z247" s="131">
        <v>1053</v>
      </c>
      <c r="AA247" s="131">
        <v>128</v>
      </c>
      <c r="AB247" s="129">
        <v>12261</v>
      </c>
      <c r="AC247" s="129">
        <v>902</v>
      </c>
      <c r="AD247" s="129">
        <v>3612</v>
      </c>
      <c r="AE247" s="131">
        <v>567</v>
      </c>
      <c r="AF247" s="129">
        <v>4349</v>
      </c>
      <c r="AG247" s="126">
        <v>0.73994040524433846</v>
      </c>
      <c r="AH247" s="129">
        <v>94010</v>
      </c>
      <c r="AI247" s="129">
        <v>2737</v>
      </c>
      <c r="AJ247" s="129">
        <v>12121</v>
      </c>
      <c r="AK247" s="129">
        <v>1208</v>
      </c>
      <c r="AL247" s="129">
        <v>12206</v>
      </c>
      <c r="AM247" s="129">
        <v>18160</v>
      </c>
      <c r="AN247" s="131">
        <v>765</v>
      </c>
      <c r="AO247" s="131">
        <v>80</v>
      </c>
      <c r="AP247" s="129">
        <v>12472</v>
      </c>
      <c r="AQ247" s="129">
        <v>27020</v>
      </c>
      <c r="AR247" s="129">
        <v>5239</v>
      </c>
      <c r="AS247" s="131">
        <v>551</v>
      </c>
      <c r="AT247" s="129">
        <v>1451</v>
      </c>
      <c r="AU247" s="361">
        <v>0.50204233592171044</v>
      </c>
    </row>
    <row r="248" spans="1:47" x14ac:dyDescent="0.3">
      <c r="A248" s="19" t="s">
        <v>575</v>
      </c>
      <c r="B248" s="16" t="s">
        <v>587</v>
      </c>
      <c r="C248" s="124">
        <v>42581</v>
      </c>
      <c r="D248" s="131">
        <v>965</v>
      </c>
      <c r="E248" s="129">
        <v>18739</v>
      </c>
      <c r="F248" s="131">
        <v>672</v>
      </c>
      <c r="G248" s="129">
        <v>3980</v>
      </c>
      <c r="H248" s="129">
        <v>2502</v>
      </c>
      <c r="I248" s="131">
        <v>345</v>
      </c>
      <c r="J248" s="131">
        <v>83</v>
      </c>
      <c r="K248" s="129">
        <v>5213</v>
      </c>
      <c r="L248" s="129">
        <v>7039</v>
      </c>
      <c r="M248" s="131">
        <v>1203</v>
      </c>
      <c r="N248" s="131">
        <v>157</v>
      </c>
      <c r="O248" s="131">
        <v>1683</v>
      </c>
      <c r="P248" s="126">
        <v>0.22406707216833799</v>
      </c>
      <c r="Q248" s="126">
        <v>5.8758601254080459E-2</v>
      </c>
      <c r="R248" s="360">
        <v>17.018784972022381</v>
      </c>
      <c r="S248" s="126">
        <v>0.2326447367140117</v>
      </c>
      <c r="T248" s="129">
        <v>22567</v>
      </c>
      <c r="U248" s="131">
        <v>617</v>
      </c>
      <c r="V248" s="129">
        <v>13076</v>
      </c>
      <c r="W248" s="131">
        <v>496</v>
      </c>
      <c r="X248" s="129">
        <v>2787</v>
      </c>
      <c r="Y248" s="129">
        <v>857</v>
      </c>
      <c r="Z248" s="131">
        <v>229</v>
      </c>
      <c r="AA248" s="131">
        <v>59</v>
      </c>
      <c r="AB248" s="129">
        <v>2757</v>
      </c>
      <c r="AC248" s="129">
        <v>172</v>
      </c>
      <c r="AD248" s="131">
        <v>482</v>
      </c>
      <c r="AE248" s="131">
        <v>79</v>
      </c>
      <c r="AF248" s="131">
        <v>956</v>
      </c>
      <c r="AG248" s="126">
        <v>0.80037222493020788</v>
      </c>
      <c r="AH248" s="129">
        <v>20014</v>
      </c>
      <c r="AI248" s="131">
        <v>348</v>
      </c>
      <c r="AJ248" s="129">
        <v>5663</v>
      </c>
      <c r="AK248" s="131">
        <v>176</v>
      </c>
      <c r="AL248" s="129">
        <v>1193</v>
      </c>
      <c r="AM248" s="129">
        <v>1645</v>
      </c>
      <c r="AN248" s="131">
        <v>116</v>
      </c>
      <c r="AO248" s="131">
        <v>24</v>
      </c>
      <c r="AP248" s="129">
        <v>2456</v>
      </c>
      <c r="AQ248" s="129">
        <v>6867</v>
      </c>
      <c r="AR248" s="131">
        <v>721</v>
      </c>
      <c r="AS248" s="131">
        <v>78</v>
      </c>
      <c r="AT248" s="131">
        <v>727</v>
      </c>
      <c r="AU248" s="361">
        <v>0.4567302887978415</v>
      </c>
    </row>
    <row r="249" spans="1:47" x14ac:dyDescent="0.3">
      <c r="A249" s="19" t="s">
        <v>575</v>
      </c>
      <c r="B249" s="16" t="s">
        <v>589</v>
      </c>
      <c r="C249" s="124">
        <v>93292</v>
      </c>
      <c r="D249" s="129">
        <v>9149</v>
      </c>
      <c r="E249" s="129">
        <v>20343</v>
      </c>
      <c r="F249" s="131">
        <v>1824</v>
      </c>
      <c r="G249" s="129">
        <v>12201</v>
      </c>
      <c r="H249" s="129">
        <v>2687</v>
      </c>
      <c r="I249" s="129">
        <v>4414</v>
      </c>
      <c r="J249" s="131">
        <v>396</v>
      </c>
      <c r="K249" s="129">
        <v>13620</v>
      </c>
      <c r="L249" s="129">
        <v>20753</v>
      </c>
      <c r="M249" s="129">
        <v>4658</v>
      </c>
      <c r="N249" s="131">
        <v>466</v>
      </c>
      <c r="O249" s="131">
        <v>2781</v>
      </c>
      <c r="P249" s="126">
        <v>0.25125412682759507</v>
      </c>
      <c r="Q249" s="126">
        <v>2.8802040903828839E-2</v>
      </c>
      <c r="R249" s="360">
        <v>34.719761816151845</v>
      </c>
      <c r="S249" s="126">
        <v>0.4746149539917473</v>
      </c>
      <c r="T249" s="129">
        <v>45551</v>
      </c>
      <c r="U249" s="129">
        <v>6853</v>
      </c>
      <c r="V249" s="129">
        <v>13937</v>
      </c>
      <c r="W249" s="131">
        <v>1434</v>
      </c>
      <c r="X249" s="129">
        <v>8190</v>
      </c>
      <c r="Y249" s="129">
        <v>1134</v>
      </c>
      <c r="Z249" s="129">
        <v>2590</v>
      </c>
      <c r="AA249" s="131">
        <v>165</v>
      </c>
      <c r="AB249" s="129">
        <v>6714</v>
      </c>
      <c r="AC249" s="129">
        <v>440</v>
      </c>
      <c r="AD249" s="129">
        <v>2036</v>
      </c>
      <c r="AE249" s="131">
        <v>247</v>
      </c>
      <c r="AF249" s="131">
        <v>1811</v>
      </c>
      <c r="AG249" s="126">
        <v>0.74944567627494452</v>
      </c>
      <c r="AH249" s="129">
        <v>47741</v>
      </c>
      <c r="AI249" s="129">
        <v>2296</v>
      </c>
      <c r="AJ249" s="129">
        <v>6406</v>
      </c>
      <c r="AK249" s="131">
        <v>390</v>
      </c>
      <c r="AL249" s="129">
        <v>4011</v>
      </c>
      <c r="AM249" s="129">
        <v>1553</v>
      </c>
      <c r="AN249" s="129">
        <v>1824</v>
      </c>
      <c r="AO249" s="131">
        <v>231</v>
      </c>
      <c r="AP249" s="129">
        <v>6906</v>
      </c>
      <c r="AQ249" s="129">
        <v>20313</v>
      </c>
      <c r="AR249" s="129">
        <v>2622</v>
      </c>
      <c r="AS249" s="131">
        <v>219</v>
      </c>
      <c r="AT249" s="131">
        <v>970</v>
      </c>
      <c r="AU249" s="361">
        <v>0.34519595316394713</v>
      </c>
    </row>
    <row r="250" spans="1:47" x14ac:dyDescent="0.3">
      <c r="A250" s="19" t="s">
        <v>575</v>
      </c>
      <c r="B250" s="16" t="s">
        <v>591</v>
      </c>
      <c r="C250" s="124">
        <v>153639</v>
      </c>
      <c r="D250" s="129">
        <v>7604</v>
      </c>
      <c r="E250" s="129">
        <v>31178</v>
      </c>
      <c r="F250" s="129">
        <v>3351</v>
      </c>
      <c r="G250" s="129">
        <v>32711</v>
      </c>
      <c r="H250" s="129">
        <v>6623</v>
      </c>
      <c r="I250" s="129">
        <v>3654</v>
      </c>
      <c r="J250" s="131">
        <v>643</v>
      </c>
      <c r="K250" s="129">
        <v>22149</v>
      </c>
      <c r="L250" s="129">
        <v>29487</v>
      </c>
      <c r="M250" s="129">
        <v>8930</v>
      </c>
      <c r="N250" s="131">
        <v>1061</v>
      </c>
      <c r="O250" s="129">
        <v>6248</v>
      </c>
      <c r="P250" s="126">
        <v>0.23503146987418558</v>
      </c>
      <c r="Q250" s="126">
        <v>4.3107544308411273E-2</v>
      </c>
      <c r="R250" s="360">
        <v>23.197795560924053</v>
      </c>
      <c r="S250" s="126">
        <v>0.31711106577165515</v>
      </c>
      <c r="T250" s="129">
        <v>73549</v>
      </c>
      <c r="U250" s="129">
        <v>4624</v>
      </c>
      <c r="V250" s="129">
        <v>20364</v>
      </c>
      <c r="W250" s="129">
        <v>2317</v>
      </c>
      <c r="X250" s="129">
        <v>20249</v>
      </c>
      <c r="Y250" s="129">
        <v>3074</v>
      </c>
      <c r="Z250" s="129">
        <v>2321</v>
      </c>
      <c r="AA250" s="131">
        <v>453</v>
      </c>
      <c r="AB250" s="129">
        <v>11081</v>
      </c>
      <c r="AC250" s="129">
        <v>1055</v>
      </c>
      <c r="AD250" s="129">
        <v>3784</v>
      </c>
      <c r="AE250" s="131">
        <v>585</v>
      </c>
      <c r="AF250" s="129">
        <v>3642</v>
      </c>
      <c r="AG250" s="126">
        <v>0.71991461474663154</v>
      </c>
      <c r="AH250" s="129">
        <v>80090</v>
      </c>
      <c r="AI250" s="129">
        <v>2980</v>
      </c>
      <c r="AJ250" s="129">
        <v>10814</v>
      </c>
      <c r="AK250" s="129">
        <v>1034</v>
      </c>
      <c r="AL250" s="129">
        <v>12462</v>
      </c>
      <c r="AM250" s="129">
        <v>3549</v>
      </c>
      <c r="AN250" s="129">
        <v>1333</v>
      </c>
      <c r="AO250" s="131">
        <v>190</v>
      </c>
      <c r="AP250" s="129">
        <v>11068</v>
      </c>
      <c r="AQ250" s="129">
        <v>28432</v>
      </c>
      <c r="AR250" s="129">
        <v>5146</v>
      </c>
      <c r="AS250" s="131">
        <v>476</v>
      </c>
      <c r="AT250" s="129">
        <v>2606</v>
      </c>
      <c r="AU250" s="361">
        <v>0.40169808964914472</v>
      </c>
    </row>
    <row r="251" spans="1:47" x14ac:dyDescent="0.3">
      <c r="A251" s="19" t="s">
        <v>575</v>
      </c>
      <c r="B251" s="16" t="s">
        <v>593</v>
      </c>
      <c r="C251" s="124">
        <v>226685</v>
      </c>
      <c r="D251" s="129">
        <v>7845</v>
      </c>
      <c r="E251" s="129">
        <v>53558</v>
      </c>
      <c r="F251" s="129">
        <v>9017</v>
      </c>
      <c r="G251" s="129">
        <v>48380</v>
      </c>
      <c r="H251" s="129">
        <v>22895</v>
      </c>
      <c r="I251" s="129">
        <v>2644</v>
      </c>
      <c r="J251" s="131">
        <v>385</v>
      </c>
      <c r="K251" s="129">
        <v>34607</v>
      </c>
      <c r="L251" s="129">
        <v>32333</v>
      </c>
      <c r="M251" s="129">
        <v>9377</v>
      </c>
      <c r="N251" s="131">
        <v>1626</v>
      </c>
      <c r="O251" s="129">
        <v>4018</v>
      </c>
      <c r="P251" s="126">
        <v>0.24363323554712488</v>
      </c>
      <c r="Q251" s="126">
        <v>0.10099918388953835</v>
      </c>
      <c r="R251" s="360">
        <v>9.9010701026424979</v>
      </c>
      <c r="S251" s="126">
        <v>0.13534643342652886</v>
      </c>
      <c r="T251" s="129">
        <v>108931</v>
      </c>
      <c r="U251" s="129">
        <v>5154</v>
      </c>
      <c r="V251" s="129">
        <v>33326</v>
      </c>
      <c r="W251" s="129">
        <v>6168</v>
      </c>
      <c r="X251" s="129">
        <v>30641</v>
      </c>
      <c r="Y251" s="129">
        <v>6165</v>
      </c>
      <c r="Z251" s="129">
        <v>1555</v>
      </c>
      <c r="AA251" s="131">
        <v>260</v>
      </c>
      <c r="AB251" s="129">
        <v>17509</v>
      </c>
      <c r="AC251" s="129">
        <v>974</v>
      </c>
      <c r="AD251" s="129">
        <v>3726</v>
      </c>
      <c r="AE251" s="131">
        <v>852</v>
      </c>
      <c r="AF251" s="129">
        <v>2601</v>
      </c>
      <c r="AG251" s="126">
        <v>0.76203284648079972</v>
      </c>
      <c r="AH251" s="129">
        <v>117754</v>
      </c>
      <c r="AI251" s="129">
        <v>2691</v>
      </c>
      <c r="AJ251" s="129">
        <v>20232</v>
      </c>
      <c r="AK251" s="129">
        <v>2849</v>
      </c>
      <c r="AL251" s="129">
        <v>17739</v>
      </c>
      <c r="AM251" s="129">
        <v>16730</v>
      </c>
      <c r="AN251" s="129">
        <v>1089</v>
      </c>
      <c r="AO251" s="131">
        <v>125</v>
      </c>
      <c r="AP251" s="129">
        <v>17098</v>
      </c>
      <c r="AQ251" s="129">
        <v>31359</v>
      </c>
      <c r="AR251" s="129">
        <v>5651</v>
      </c>
      <c r="AS251" s="131">
        <v>774</v>
      </c>
      <c r="AT251" s="129">
        <v>1417</v>
      </c>
      <c r="AU251" s="361">
        <v>0.52083156410822562</v>
      </c>
    </row>
    <row r="252" spans="1:47" x14ac:dyDescent="0.3">
      <c r="A252" s="19" t="s">
        <v>575</v>
      </c>
      <c r="B252" s="16" t="s">
        <v>595</v>
      </c>
      <c r="C252" s="124">
        <v>65007</v>
      </c>
      <c r="D252" s="131">
        <v>4583</v>
      </c>
      <c r="E252" s="129">
        <v>18232</v>
      </c>
      <c r="F252" s="131">
        <v>1202</v>
      </c>
      <c r="G252" s="129">
        <v>10623</v>
      </c>
      <c r="H252" s="129">
        <v>4282</v>
      </c>
      <c r="I252" s="131">
        <v>604</v>
      </c>
      <c r="J252" s="131">
        <v>245</v>
      </c>
      <c r="K252" s="129">
        <v>8845</v>
      </c>
      <c r="L252" s="129">
        <v>11908</v>
      </c>
      <c r="M252" s="129">
        <v>2301</v>
      </c>
      <c r="N252" s="131">
        <v>267</v>
      </c>
      <c r="O252" s="131">
        <v>1915</v>
      </c>
      <c r="P252" s="126">
        <v>0.24905010229667573</v>
      </c>
      <c r="Q252" s="126">
        <v>6.586982940298737E-2</v>
      </c>
      <c r="R252" s="360">
        <v>15.181457262961233</v>
      </c>
      <c r="S252" s="126">
        <v>0.20752868866272153</v>
      </c>
      <c r="T252" s="129">
        <v>32874</v>
      </c>
      <c r="U252" s="131">
        <v>3600</v>
      </c>
      <c r="V252" s="129">
        <v>11951</v>
      </c>
      <c r="W252" s="131">
        <v>882</v>
      </c>
      <c r="X252" s="129">
        <v>7467</v>
      </c>
      <c r="Y252" s="129">
        <v>1337</v>
      </c>
      <c r="Z252" s="131">
        <v>379</v>
      </c>
      <c r="AA252" s="131">
        <v>129</v>
      </c>
      <c r="AB252" s="129">
        <v>4443</v>
      </c>
      <c r="AC252" s="129">
        <v>326</v>
      </c>
      <c r="AD252" s="129">
        <v>912</v>
      </c>
      <c r="AE252" s="131">
        <v>158</v>
      </c>
      <c r="AF252" s="131">
        <v>1290</v>
      </c>
      <c r="AG252" s="126">
        <v>0.77921761878688323</v>
      </c>
      <c r="AH252" s="129">
        <v>32133</v>
      </c>
      <c r="AI252" s="131">
        <v>983</v>
      </c>
      <c r="AJ252" s="129">
        <v>6281</v>
      </c>
      <c r="AK252" s="131">
        <v>320</v>
      </c>
      <c r="AL252" s="129">
        <v>3156</v>
      </c>
      <c r="AM252" s="129">
        <v>2945</v>
      </c>
      <c r="AN252" s="131">
        <v>225</v>
      </c>
      <c r="AO252" s="131">
        <v>116</v>
      </c>
      <c r="AP252" s="129">
        <v>4402</v>
      </c>
      <c r="AQ252" s="129">
        <v>11582</v>
      </c>
      <c r="AR252" s="129">
        <v>1389</v>
      </c>
      <c r="AS252" s="131">
        <v>109</v>
      </c>
      <c r="AT252" s="131">
        <v>625</v>
      </c>
      <c r="AU252" s="361">
        <v>0.43288830796999966</v>
      </c>
    </row>
    <row r="253" spans="1:47" x14ac:dyDescent="0.3">
      <c r="A253" s="19" t="s">
        <v>597</v>
      </c>
      <c r="B253" s="16" t="s">
        <v>600</v>
      </c>
      <c r="C253" s="124">
        <v>402587</v>
      </c>
      <c r="D253" s="129">
        <v>15502</v>
      </c>
      <c r="E253" s="129">
        <v>98661</v>
      </c>
      <c r="F253" s="129">
        <v>9162</v>
      </c>
      <c r="G253" s="129">
        <v>76574</v>
      </c>
      <c r="H253" s="129">
        <v>11043</v>
      </c>
      <c r="I253" s="129">
        <v>10531</v>
      </c>
      <c r="J253" s="131">
        <v>1758</v>
      </c>
      <c r="K253" s="129">
        <v>55796</v>
      </c>
      <c r="L253" s="129">
        <v>79163</v>
      </c>
      <c r="M253" s="129">
        <v>19398</v>
      </c>
      <c r="N253" s="129">
        <v>3173</v>
      </c>
      <c r="O253" s="129">
        <v>21826</v>
      </c>
      <c r="P253" s="126">
        <v>0.22406585408868146</v>
      </c>
      <c r="Q253" s="126">
        <v>2.7430095855057415E-2</v>
      </c>
      <c r="R253" s="360">
        <v>36.456307162908629</v>
      </c>
      <c r="S253" s="126">
        <v>0.4983533193129096</v>
      </c>
      <c r="T253" s="129">
        <v>190703</v>
      </c>
      <c r="U253" s="129">
        <v>9967</v>
      </c>
      <c r="V253" s="129">
        <v>59119</v>
      </c>
      <c r="W253" s="129">
        <v>6461</v>
      </c>
      <c r="X253" s="129">
        <v>46906</v>
      </c>
      <c r="Y253" s="129">
        <v>6012</v>
      </c>
      <c r="Z253" s="129">
        <v>6532</v>
      </c>
      <c r="AA253" s="131">
        <v>1136</v>
      </c>
      <c r="AB253" s="129">
        <v>27877</v>
      </c>
      <c r="AC253" s="129">
        <v>2067</v>
      </c>
      <c r="AD253" s="129">
        <v>7331</v>
      </c>
      <c r="AE253" s="129">
        <v>1675</v>
      </c>
      <c r="AF253" s="129">
        <v>15620</v>
      </c>
      <c r="AG253" s="126">
        <v>0.7078913284007069</v>
      </c>
      <c r="AH253" s="129">
        <v>211884</v>
      </c>
      <c r="AI253" s="129">
        <v>5535</v>
      </c>
      <c r="AJ253" s="129">
        <v>39542</v>
      </c>
      <c r="AK253" s="129">
        <v>2701</v>
      </c>
      <c r="AL253" s="129">
        <v>29668</v>
      </c>
      <c r="AM253" s="129">
        <v>5031</v>
      </c>
      <c r="AN253" s="129">
        <v>3999</v>
      </c>
      <c r="AO253" s="131">
        <v>622</v>
      </c>
      <c r="AP253" s="129">
        <v>27919</v>
      </c>
      <c r="AQ253" s="129">
        <v>77096</v>
      </c>
      <c r="AR253" s="129">
        <v>12067</v>
      </c>
      <c r="AS253" s="129">
        <v>1498</v>
      </c>
      <c r="AT253" s="129">
        <v>6206</v>
      </c>
      <c r="AU253" s="361">
        <v>0.40812897623227806</v>
      </c>
    </row>
    <row r="254" spans="1:47" x14ac:dyDescent="0.3">
      <c r="A254" s="19" t="s">
        <v>597</v>
      </c>
      <c r="B254" s="16" t="s">
        <v>601</v>
      </c>
      <c r="C254" s="124">
        <v>112151</v>
      </c>
      <c r="D254" s="131">
        <v>1651</v>
      </c>
      <c r="E254" s="129">
        <v>19340</v>
      </c>
      <c r="F254" s="131">
        <v>4514</v>
      </c>
      <c r="G254" s="129">
        <v>22180</v>
      </c>
      <c r="H254" s="129">
        <v>4436</v>
      </c>
      <c r="I254" s="129">
        <v>3536</v>
      </c>
      <c r="J254" s="131">
        <v>496</v>
      </c>
      <c r="K254" s="129">
        <v>17055</v>
      </c>
      <c r="L254" s="129">
        <v>26417</v>
      </c>
      <c r="M254" s="129">
        <v>5049</v>
      </c>
      <c r="N254" s="131">
        <v>1089</v>
      </c>
      <c r="O254" s="129">
        <v>6388</v>
      </c>
      <c r="P254" s="126">
        <v>0.27510231741134722</v>
      </c>
      <c r="Q254" s="126">
        <v>3.9553815837576126E-2</v>
      </c>
      <c r="R254" s="360">
        <v>25.282010820559062</v>
      </c>
      <c r="S254" s="126">
        <v>0.34560203684451507</v>
      </c>
      <c r="T254" s="129">
        <v>52505</v>
      </c>
      <c r="U254" s="131">
        <v>707</v>
      </c>
      <c r="V254" s="129">
        <v>12696</v>
      </c>
      <c r="W254" s="131">
        <v>3624</v>
      </c>
      <c r="X254" s="129">
        <v>14525</v>
      </c>
      <c r="Y254" s="129">
        <v>2622</v>
      </c>
      <c r="Z254" s="129">
        <v>2119</v>
      </c>
      <c r="AA254" s="131">
        <v>326</v>
      </c>
      <c r="AB254" s="129">
        <v>8589</v>
      </c>
      <c r="AC254" s="129">
        <v>687</v>
      </c>
      <c r="AD254" s="129">
        <v>1903</v>
      </c>
      <c r="AE254" s="131">
        <v>558</v>
      </c>
      <c r="AF254" s="129">
        <v>4149</v>
      </c>
      <c r="AG254" s="126">
        <v>0.69122940672316924</v>
      </c>
      <c r="AH254" s="129">
        <v>59646</v>
      </c>
      <c r="AI254" s="131">
        <v>944</v>
      </c>
      <c r="AJ254" s="129">
        <v>6644</v>
      </c>
      <c r="AK254" s="131">
        <v>890</v>
      </c>
      <c r="AL254" s="129">
        <v>7655</v>
      </c>
      <c r="AM254" s="129">
        <v>1814</v>
      </c>
      <c r="AN254" s="129">
        <v>1417</v>
      </c>
      <c r="AO254" s="131">
        <v>170</v>
      </c>
      <c r="AP254" s="129">
        <v>8466</v>
      </c>
      <c r="AQ254" s="129">
        <v>25730</v>
      </c>
      <c r="AR254" s="129">
        <v>3146</v>
      </c>
      <c r="AS254" s="131">
        <v>531</v>
      </c>
      <c r="AT254" s="129">
        <v>2239</v>
      </c>
      <c r="AU254" s="361">
        <v>0.3246487610233712</v>
      </c>
    </row>
    <row r="255" spans="1:47" x14ac:dyDescent="0.3">
      <c r="A255" s="19" t="s">
        <v>597</v>
      </c>
      <c r="B255" s="16" t="s">
        <v>603</v>
      </c>
      <c r="C255" s="124">
        <v>154456</v>
      </c>
      <c r="D255" s="129">
        <v>2315</v>
      </c>
      <c r="E255" s="129">
        <v>29787</v>
      </c>
      <c r="F255" s="129">
        <v>6726</v>
      </c>
      <c r="G255" s="129">
        <v>24281</v>
      </c>
      <c r="H255" s="129">
        <v>11466</v>
      </c>
      <c r="I255" s="129">
        <v>4948</v>
      </c>
      <c r="J255" s="131">
        <v>549</v>
      </c>
      <c r="K255" s="129">
        <v>23989</v>
      </c>
      <c r="L255" s="129">
        <v>36032</v>
      </c>
      <c r="M255" s="129">
        <v>7225</v>
      </c>
      <c r="N255" s="131">
        <v>1216</v>
      </c>
      <c r="O255" s="129">
        <v>5922</v>
      </c>
      <c r="P255" s="126">
        <v>0.30751799865333818</v>
      </c>
      <c r="Q255" s="126">
        <v>7.4234733516341217E-2</v>
      </c>
      <c r="R255" s="360">
        <v>13.4707831850689</v>
      </c>
      <c r="S255" s="126">
        <v>0.18414398046475117</v>
      </c>
      <c r="T255" s="129">
        <v>71912</v>
      </c>
      <c r="U255" s="129">
        <v>905</v>
      </c>
      <c r="V255" s="129">
        <v>19426</v>
      </c>
      <c r="W255" s="129">
        <v>5297</v>
      </c>
      <c r="X255" s="129">
        <v>18507</v>
      </c>
      <c r="Y255" s="129">
        <v>4571</v>
      </c>
      <c r="Z255" s="129">
        <v>2687</v>
      </c>
      <c r="AA255" s="131">
        <v>314</v>
      </c>
      <c r="AB255" s="129">
        <v>12260</v>
      </c>
      <c r="AC255" s="129">
        <v>715</v>
      </c>
      <c r="AD255" s="129">
        <v>2645</v>
      </c>
      <c r="AE255" s="131">
        <v>617</v>
      </c>
      <c r="AF255" s="129">
        <v>3968</v>
      </c>
      <c r="AG255" s="126">
        <v>0.71466514628990985</v>
      </c>
      <c r="AH255" s="129">
        <v>82544</v>
      </c>
      <c r="AI255" s="129">
        <v>1410</v>
      </c>
      <c r="AJ255" s="129">
        <v>10361</v>
      </c>
      <c r="AK255" s="129">
        <v>1429</v>
      </c>
      <c r="AL255" s="129">
        <v>5774</v>
      </c>
      <c r="AM255" s="129">
        <v>6895</v>
      </c>
      <c r="AN255" s="129">
        <v>2261</v>
      </c>
      <c r="AO255" s="131">
        <v>235</v>
      </c>
      <c r="AP255" s="129">
        <v>11729</v>
      </c>
      <c r="AQ255" s="129">
        <v>35317</v>
      </c>
      <c r="AR255" s="129">
        <v>4580</v>
      </c>
      <c r="AS255" s="131">
        <v>599</v>
      </c>
      <c r="AT255" s="129">
        <v>1954</v>
      </c>
      <c r="AU255" s="361">
        <v>0.34078794339988372</v>
      </c>
    </row>
    <row r="256" spans="1:47" x14ac:dyDescent="0.3">
      <c r="A256" s="19" t="s">
        <v>597</v>
      </c>
      <c r="B256" s="16" t="s">
        <v>605</v>
      </c>
      <c r="C256" s="124">
        <v>136727</v>
      </c>
      <c r="D256" s="129">
        <v>2257</v>
      </c>
      <c r="E256" s="129">
        <v>28621</v>
      </c>
      <c r="F256" s="131">
        <v>4406</v>
      </c>
      <c r="G256" s="129">
        <v>23920</v>
      </c>
      <c r="H256" s="129">
        <v>9534</v>
      </c>
      <c r="I256" s="129">
        <v>4437</v>
      </c>
      <c r="J256" s="131">
        <v>471</v>
      </c>
      <c r="K256" s="129">
        <v>20769</v>
      </c>
      <c r="L256" s="129">
        <v>28751</v>
      </c>
      <c r="M256" s="129">
        <v>6860</v>
      </c>
      <c r="N256" s="131">
        <v>1294</v>
      </c>
      <c r="O256" s="129">
        <v>5407</v>
      </c>
      <c r="P256" s="126">
        <v>0.28001053193590147</v>
      </c>
      <c r="Q256" s="126">
        <v>6.9730192280968648E-2</v>
      </c>
      <c r="R256" s="360">
        <v>14.340990140549611</v>
      </c>
      <c r="S256" s="126">
        <v>0.19603960452823885</v>
      </c>
      <c r="T256" s="129">
        <v>63628</v>
      </c>
      <c r="U256" s="129">
        <v>1069</v>
      </c>
      <c r="V256" s="129">
        <v>16877</v>
      </c>
      <c r="W256" s="131">
        <v>3446</v>
      </c>
      <c r="X256" s="129">
        <v>16788</v>
      </c>
      <c r="Y256" s="129">
        <v>4445</v>
      </c>
      <c r="Z256" s="129">
        <v>2586</v>
      </c>
      <c r="AA256" s="131">
        <v>300</v>
      </c>
      <c r="AB256" s="129">
        <v>10312</v>
      </c>
      <c r="AC256" s="129">
        <v>755</v>
      </c>
      <c r="AD256" s="129">
        <v>2628</v>
      </c>
      <c r="AE256" s="131">
        <v>705</v>
      </c>
      <c r="AF256" s="129">
        <v>3717</v>
      </c>
      <c r="AG256" s="126">
        <v>0.71055195825737094</v>
      </c>
      <c r="AH256" s="129">
        <v>73099</v>
      </c>
      <c r="AI256" s="129">
        <v>1188</v>
      </c>
      <c r="AJ256" s="129">
        <v>11744</v>
      </c>
      <c r="AK256" s="131">
        <v>960</v>
      </c>
      <c r="AL256" s="129">
        <v>7132</v>
      </c>
      <c r="AM256" s="129">
        <v>5089</v>
      </c>
      <c r="AN256" s="129">
        <v>1851</v>
      </c>
      <c r="AO256" s="131">
        <v>171</v>
      </c>
      <c r="AP256" s="129">
        <v>10457</v>
      </c>
      <c r="AQ256" s="129">
        <v>27996</v>
      </c>
      <c r="AR256" s="129">
        <v>4232</v>
      </c>
      <c r="AS256" s="131">
        <v>589</v>
      </c>
      <c r="AT256" s="129">
        <v>1690</v>
      </c>
      <c r="AU256" s="361">
        <v>0.3825496928822556</v>
      </c>
    </row>
    <row r="257" spans="1:47" x14ac:dyDescent="0.3">
      <c r="A257" s="19" t="s">
        <v>597</v>
      </c>
      <c r="B257" s="16" t="s">
        <v>607</v>
      </c>
      <c r="C257" s="124">
        <v>160823</v>
      </c>
      <c r="D257" s="129">
        <v>3749</v>
      </c>
      <c r="E257" s="129">
        <v>28163</v>
      </c>
      <c r="F257" s="129">
        <v>5022</v>
      </c>
      <c r="G257" s="129">
        <v>31847</v>
      </c>
      <c r="H257" s="129">
        <v>8503</v>
      </c>
      <c r="I257" s="129">
        <v>5541</v>
      </c>
      <c r="J257" s="131">
        <v>530</v>
      </c>
      <c r="K257" s="129">
        <v>23037</v>
      </c>
      <c r="L257" s="129">
        <v>37714</v>
      </c>
      <c r="M257" s="129">
        <v>10177</v>
      </c>
      <c r="N257" s="131">
        <v>1625</v>
      </c>
      <c r="O257" s="129">
        <v>4915</v>
      </c>
      <c r="P257" s="126">
        <v>0.28737804915963511</v>
      </c>
      <c r="Q257" s="126">
        <v>5.2871790726450818E-2</v>
      </c>
      <c r="R257" s="360">
        <v>18.913677525579207</v>
      </c>
      <c r="S257" s="126">
        <v>0.25854768924254251</v>
      </c>
      <c r="T257" s="129">
        <v>74765</v>
      </c>
      <c r="U257" s="129">
        <v>1701</v>
      </c>
      <c r="V257" s="129">
        <v>18336</v>
      </c>
      <c r="W257" s="129">
        <v>4002</v>
      </c>
      <c r="X257" s="129">
        <v>22205</v>
      </c>
      <c r="Y257" s="129">
        <v>4620</v>
      </c>
      <c r="Z257" s="129">
        <v>3078</v>
      </c>
      <c r="AA257" s="131">
        <v>323</v>
      </c>
      <c r="AB257" s="129">
        <v>11330</v>
      </c>
      <c r="AC257" s="129">
        <v>1176</v>
      </c>
      <c r="AD257" s="129">
        <v>4064</v>
      </c>
      <c r="AE257" s="131">
        <v>853</v>
      </c>
      <c r="AF257" s="129">
        <v>3077</v>
      </c>
      <c r="AG257" s="126">
        <v>0.72148732695780116</v>
      </c>
      <c r="AH257" s="129">
        <v>86058</v>
      </c>
      <c r="AI257" s="129">
        <v>2048</v>
      </c>
      <c r="AJ257" s="129">
        <v>9827</v>
      </c>
      <c r="AK257" s="129">
        <v>1020</v>
      </c>
      <c r="AL257" s="129">
        <v>9642</v>
      </c>
      <c r="AM257" s="129">
        <v>3883</v>
      </c>
      <c r="AN257" s="129">
        <v>2463</v>
      </c>
      <c r="AO257" s="131">
        <v>207</v>
      </c>
      <c r="AP257" s="129">
        <v>11707</v>
      </c>
      <c r="AQ257" s="129">
        <v>36538</v>
      </c>
      <c r="AR257" s="129">
        <v>6113</v>
      </c>
      <c r="AS257" s="131">
        <v>772</v>
      </c>
      <c r="AT257" s="129">
        <v>1838</v>
      </c>
      <c r="AU257" s="361">
        <v>0.33562248715982246</v>
      </c>
    </row>
    <row r="258" spans="1:47" x14ac:dyDescent="0.3">
      <c r="A258" s="19" t="s">
        <v>597</v>
      </c>
      <c r="B258" s="16" t="s">
        <v>609</v>
      </c>
      <c r="C258" s="124">
        <v>197197</v>
      </c>
      <c r="D258" s="129">
        <v>3716</v>
      </c>
      <c r="E258" s="129">
        <v>38002</v>
      </c>
      <c r="F258" s="129">
        <v>6178</v>
      </c>
      <c r="G258" s="129">
        <v>31482</v>
      </c>
      <c r="H258" s="129">
        <v>17091</v>
      </c>
      <c r="I258" s="129">
        <v>6028</v>
      </c>
      <c r="J258" s="131">
        <v>686</v>
      </c>
      <c r="K258" s="129">
        <v>29782</v>
      </c>
      <c r="L258" s="129">
        <v>47623</v>
      </c>
      <c r="M258" s="129">
        <v>10537</v>
      </c>
      <c r="N258" s="131">
        <v>1395</v>
      </c>
      <c r="O258" s="129">
        <v>4677</v>
      </c>
      <c r="P258" s="126">
        <v>0.32816929263629774</v>
      </c>
      <c r="Q258" s="126">
        <v>8.6669675502162813E-2</v>
      </c>
      <c r="R258" s="360">
        <v>11.53806096776081</v>
      </c>
      <c r="S258" s="126">
        <v>0.15772390099808348</v>
      </c>
      <c r="T258" s="129">
        <v>92663</v>
      </c>
      <c r="U258" s="129">
        <v>1638</v>
      </c>
      <c r="V258" s="129">
        <v>25314</v>
      </c>
      <c r="W258" s="129">
        <v>5140</v>
      </c>
      <c r="X258" s="129">
        <v>23512</v>
      </c>
      <c r="Y258" s="129">
        <v>8456</v>
      </c>
      <c r="Z258" s="129">
        <v>3551</v>
      </c>
      <c r="AA258" s="131">
        <v>444</v>
      </c>
      <c r="AB258" s="129">
        <v>14810</v>
      </c>
      <c r="AC258" s="129">
        <v>1688</v>
      </c>
      <c r="AD258" s="129">
        <v>4185</v>
      </c>
      <c r="AE258" s="131">
        <v>730</v>
      </c>
      <c r="AF258" s="129">
        <v>3195</v>
      </c>
      <c r="AG258" s="126">
        <v>0.72964397871858244</v>
      </c>
      <c r="AH258" s="129">
        <v>104534</v>
      </c>
      <c r="AI258" s="129">
        <v>2078</v>
      </c>
      <c r="AJ258" s="129">
        <v>12688</v>
      </c>
      <c r="AK258" s="129">
        <v>1038</v>
      </c>
      <c r="AL258" s="129">
        <v>7970</v>
      </c>
      <c r="AM258" s="129">
        <v>8635</v>
      </c>
      <c r="AN258" s="129">
        <v>2477</v>
      </c>
      <c r="AO258" s="131">
        <v>242</v>
      </c>
      <c r="AP258" s="129">
        <v>14972</v>
      </c>
      <c r="AQ258" s="129">
        <v>45935</v>
      </c>
      <c r="AR258" s="129">
        <v>6352</v>
      </c>
      <c r="AS258" s="131">
        <v>665</v>
      </c>
      <c r="AT258" s="129">
        <v>1482</v>
      </c>
      <c r="AU258" s="361">
        <v>0.33372873897487898</v>
      </c>
    </row>
    <row r="259" spans="1:47" x14ac:dyDescent="0.3">
      <c r="A259" s="19" t="s">
        <v>597</v>
      </c>
      <c r="B259" s="16" t="s">
        <v>611</v>
      </c>
      <c r="C259" s="124">
        <v>161472</v>
      </c>
      <c r="D259" s="129">
        <v>3463</v>
      </c>
      <c r="E259" s="129">
        <v>39848</v>
      </c>
      <c r="F259" s="129">
        <v>6031</v>
      </c>
      <c r="G259" s="129">
        <v>29591</v>
      </c>
      <c r="H259" s="129">
        <v>9930</v>
      </c>
      <c r="I259" s="129">
        <v>3564</v>
      </c>
      <c r="J259" s="131">
        <v>460</v>
      </c>
      <c r="K259" s="129">
        <v>21995</v>
      </c>
      <c r="L259" s="129">
        <v>33762</v>
      </c>
      <c r="M259" s="129">
        <v>8439</v>
      </c>
      <c r="N259" s="131">
        <v>1426</v>
      </c>
      <c r="O259" s="131">
        <v>2963</v>
      </c>
      <c r="P259" s="126">
        <v>0.27058561236623069</v>
      </c>
      <c r="Q259" s="126">
        <v>6.1496730083234245E-2</v>
      </c>
      <c r="R259" s="360">
        <v>16.261027190332324</v>
      </c>
      <c r="S259" s="126">
        <v>0.22228627928570047</v>
      </c>
      <c r="T259" s="129">
        <v>75747</v>
      </c>
      <c r="U259" s="129">
        <v>1650</v>
      </c>
      <c r="V259" s="129">
        <v>24324</v>
      </c>
      <c r="W259" s="129">
        <v>4725</v>
      </c>
      <c r="X259" s="129">
        <v>19225</v>
      </c>
      <c r="Y259" s="129">
        <v>5063</v>
      </c>
      <c r="Z259" s="129">
        <v>2073</v>
      </c>
      <c r="AA259" s="131">
        <v>306</v>
      </c>
      <c r="AB259" s="129">
        <v>10940</v>
      </c>
      <c r="AC259" s="129">
        <v>830</v>
      </c>
      <c r="AD259" s="129">
        <v>3385</v>
      </c>
      <c r="AE259" s="131">
        <v>756</v>
      </c>
      <c r="AF259" s="131">
        <v>2470</v>
      </c>
      <c r="AG259" s="126">
        <v>0.75329716028357563</v>
      </c>
      <c r="AH259" s="129">
        <v>85725</v>
      </c>
      <c r="AI259" s="129">
        <v>1813</v>
      </c>
      <c r="AJ259" s="129">
        <v>15524</v>
      </c>
      <c r="AK259" s="129">
        <v>1306</v>
      </c>
      <c r="AL259" s="129">
        <v>10366</v>
      </c>
      <c r="AM259" s="129">
        <v>4867</v>
      </c>
      <c r="AN259" s="129">
        <v>1491</v>
      </c>
      <c r="AO259" s="131">
        <v>154</v>
      </c>
      <c r="AP259" s="129">
        <v>11055</v>
      </c>
      <c r="AQ259" s="129">
        <v>32932</v>
      </c>
      <c r="AR259" s="129">
        <v>5054</v>
      </c>
      <c r="AS259" s="131">
        <v>670</v>
      </c>
      <c r="AT259" s="131">
        <v>493</v>
      </c>
      <c r="AU259" s="361">
        <v>0.4125634295713036</v>
      </c>
    </row>
    <row r="260" spans="1:47" x14ac:dyDescent="0.3">
      <c r="A260" s="19" t="s">
        <v>597</v>
      </c>
      <c r="B260" s="16" t="s">
        <v>613</v>
      </c>
      <c r="C260" s="124">
        <v>82527</v>
      </c>
      <c r="D260" s="131">
        <v>2694</v>
      </c>
      <c r="E260" s="129">
        <v>12368</v>
      </c>
      <c r="F260" s="131">
        <v>1347</v>
      </c>
      <c r="G260" s="129">
        <v>19474</v>
      </c>
      <c r="H260" s="129">
        <v>4615</v>
      </c>
      <c r="I260" s="129">
        <v>2731</v>
      </c>
      <c r="J260" s="131">
        <v>375</v>
      </c>
      <c r="K260" s="129">
        <v>12460</v>
      </c>
      <c r="L260" s="129">
        <v>18383</v>
      </c>
      <c r="M260" s="129">
        <v>3979</v>
      </c>
      <c r="N260" s="131">
        <v>681</v>
      </c>
      <c r="O260" s="129">
        <v>3420</v>
      </c>
      <c r="P260" s="126">
        <v>0.27867243447598966</v>
      </c>
      <c r="Q260" s="126">
        <v>5.5921092490942355E-2</v>
      </c>
      <c r="R260" s="360">
        <v>17.882340195016251</v>
      </c>
      <c r="S260" s="126">
        <v>0.24444943239714573</v>
      </c>
      <c r="T260" s="129">
        <v>40455</v>
      </c>
      <c r="U260" s="131">
        <v>1771</v>
      </c>
      <c r="V260" s="129">
        <v>8485</v>
      </c>
      <c r="W260" s="131">
        <v>1032</v>
      </c>
      <c r="X260" s="129">
        <v>13574</v>
      </c>
      <c r="Y260" s="129">
        <v>2638</v>
      </c>
      <c r="Z260" s="129">
        <v>1682</v>
      </c>
      <c r="AA260" s="131">
        <v>248</v>
      </c>
      <c r="AB260" s="129">
        <v>6046</v>
      </c>
      <c r="AC260" s="129">
        <v>664</v>
      </c>
      <c r="AD260" s="129">
        <v>1619</v>
      </c>
      <c r="AE260" s="131">
        <v>342</v>
      </c>
      <c r="AF260" s="129">
        <v>2354</v>
      </c>
      <c r="AG260" s="126">
        <v>0.72134470399208994</v>
      </c>
      <c r="AH260" s="129">
        <v>42072</v>
      </c>
      <c r="AI260" s="131">
        <v>923</v>
      </c>
      <c r="AJ260" s="129">
        <v>3883</v>
      </c>
      <c r="AK260" s="131">
        <v>315</v>
      </c>
      <c r="AL260" s="129">
        <v>5900</v>
      </c>
      <c r="AM260" s="129">
        <v>1977</v>
      </c>
      <c r="AN260" s="129">
        <v>1049</v>
      </c>
      <c r="AO260" s="131">
        <v>127</v>
      </c>
      <c r="AP260" s="129">
        <v>6414</v>
      </c>
      <c r="AQ260" s="129">
        <v>17719</v>
      </c>
      <c r="AR260" s="129">
        <v>2360</v>
      </c>
      <c r="AS260" s="131">
        <v>339</v>
      </c>
      <c r="AT260" s="129">
        <v>1066</v>
      </c>
      <c r="AU260" s="361">
        <v>0.33388001521201749</v>
      </c>
    </row>
    <row r="261" spans="1:47" x14ac:dyDescent="0.3">
      <c r="A261" s="19" t="s">
        <v>597</v>
      </c>
      <c r="B261" s="16" t="s">
        <v>617</v>
      </c>
      <c r="C261" s="124">
        <v>215130</v>
      </c>
      <c r="D261" s="129">
        <v>12014</v>
      </c>
      <c r="E261" s="129">
        <v>39496</v>
      </c>
      <c r="F261" s="129">
        <v>4430</v>
      </c>
      <c r="G261" s="129">
        <v>38183</v>
      </c>
      <c r="H261" s="129">
        <v>10596</v>
      </c>
      <c r="I261" s="129">
        <v>4601</v>
      </c>
      <c r="J261" s="131">
        <v>710</v>
      </c>
      <c r="K261" s="129">
        <v>32942</v>
      </c>
      <c r="L261" s="129">
        <v>46380</v>
      </c>
      <c r="M261" s="129">
        <v>13459</v>
      </c>
      <c r="N261" s="131">
        <v>1598</v>
      </c>
      <c r="O261" s="129">
        <v>10721</v>
      </c>
      <c r="P261" s="126">
        <v>0.26484451262027608</v>
      </c>
      <c r="Q261" s="126">
        <v>4.925393947845489E-2</v>
      </c>
      <c r="R261" s="360">
        <v>20.302944507361268</v>
      </c>
      <c r="S261" s="126">
        <v>0.27753880122459545</v>
      </c>
      <c r="T261" s="129">
        <v>101506</v>
      </c>
      <c r="U261" s="129">
        <v>8057</v>
      </c>
      <c r="V261" s="129">
        <v>25672</v>
      </c>
      <c r="W261" s="129">
        <v>3276</v>
      </c>
      <c r="X261" s="129">
        <v>23838</v>
      </c>
      <c r="Y261" s="129">
        <v>5526</v>
      </c>
      <c r="Z261" s="129">
        <v>2804</v>
      </c>
      <c r="AA261" s="131">
        <v>483</v>
      </c>
      <c r="AB261" s="129">
        <v>16286</v>
      </c>
      <c r="AC261" s="129">
        <v>1811</v>
      </c>
      <c r="AD261" s="129">
        <v>5825</v>
      </c>
      <c r="AE261" s="131">
        <v>866</v>
      </c>
      <c r="AF261" s="129">
        <v>7062</v>
      </c>
      <c r="AG261" s="126">
        <v>0.68146710539278466</v>
      </c>
      <c r="AH261" s="129">
        <v>113624</v>
      </c>
      <c r="AI261" s="129">
        <v>3957</v>
      </c>
      <c r="AJ261" s="129">
        <v>13824</v>
      </c>
      <c r="AK261" s="129">
        <v>1154</v>
      </c>
      <c r="AL261" s="129">
        <v>14345</v>
      </c>
      <c r="AM261" s="129">
        <v>5070</v>
      </c>
      <c r="AN261" s="129">
        <v>1797</v>
      </c>
      <c r="AO261" s="131">
        <v>227</v>
      </c>
      <c r="AP261" s="129">
        <v>16656</v>
      </c>
      <c r="AQ261" s="129">
        <v>44569</v>
      </c>
      <c r="AR261" s="129">
        <v>7634</v>
      </c>
      <c r="AS261" s="131">
        <v>732</v>
      </c>
      <c r="AT261" s="129">
        <v>3659</v>
      </c>
      <c r="AU261" s="361">
        <v>0.35333204252622685</v>
      </c>
    </row>
    <row r="262" spans="1:47" x14ac:dyDescent="0.3">
      <c r="A262" s="19" t="s">
        <v>597</v>
      </c>
      <c r="B262" s="16" t="s">
        <v>618</v>
      </c>
      <c r="C262" s="124">
        <v>170558</v>
      </c>
      <c r="D262" s="129">
        <v>7727</v>
      </c>
      <c r="E262" s="129">
        <v>27857</v>
      </c>
      <c r="F262" s="129">
        <v>4271</v>
      </c>
      <c r="G262" s="129">
        <v>37170</v>
      </c>
      <c r="H262" s="129">
        <v>14755</v>
      </c>
      <c r="I262" s="129">
        <v>3161</v>
      </c>
      <c r="J262" s="131">
        <v>496</v>
      </c>
      <c r="K262" s="129">
        <v>22049</v>
      </c>
      <c r="L262" s="129">
        <v>34290</v>
      </c>
      <c r="M262" s="129">
        <v>8565</v>
      </c>
      <c r="N262" s="131">
        <v>1418</v>
      </c>
      <c r="O262" s="129">
        <v>8799</v>
      </c>
      <c r="P262" s="126">
        <v>0.2875561392605448</v>
      </c>
      <c r="Q262" s="126">
        <v>8.6510160766425495E-2</v>
      </c>
      <c r="R262" s="360">
        <v>11.559335818366655</v>
      </c>
      <c r="S262" s="126">
        <v>0.1580147256383832</v>
      </c>
      <c r="T262" s="129">
        <v>81341</v>
      </c>
      <c r="U262" s="129">
        <v>4760</v>
      </c>
      <c r="V262" s="129">
        <v>17497</v>
      </c>
      <c r="W262" s="129">
        <v>3261</v>
      </c>
      <c r="X262" s="129">
        <v>25504</v>
      </c>
      <c r="Y262" s="129">
        <v>6699</v>
      </c>
      <c r="Z262" s="129">
        <v>1849</v>
      </c>
      <c r="AA262" s="131">
        <v>289</v>
      </c>
      <c r="AB262" s="129">
        <v>10824</v>
      </c>
      <c r="AC262" s="129">
        <v>830</v>
      </c>
      <c r="AD262" s="129">
        <v>3412</v>
      </c>
      <c r="AE262" s="131">
        <v>724</v>
      </c>
      <c r="AF262" s="129">
        <v>5692</v>
      </c>
      <c r="AG262" s="126">
        <v>0.73234899988935465</v>
      </c>
      <c r="AH262" s="129">
        <v>89217</v>
      </c>
      <c r="AI262" s="129">
        <v>2967</v>
      </c>
      <c r="AJ262" s="129">
        <v>10360</v>
      </c>
      <c r="AK262" s="129">
        <v>1010</v>
      </c>
      <c r="AL262" s="129">
        <v>11666</v>
      </c>
      <c r="AM262" s="129">
        <v>8056</v>
      </c>
      <c r="AN262" s="129">
        <v>1312</v>
      </c>
      <c r="AO262" s="131">
        <v>207</v>
      </c>
      <c r="AP262" s="129">
        <v>11225</v>
      </c>
      <c r="AQ262" s="129">
        <v>33460</v>
      </c>
      <c r="AR262" s="129">
        <v>5153</v>
      </c>
      <c r="AS262" s="131">
        <v>694</v>
      </c>
      <c r="AT262" s="129">
        <v>3107</v>
      </c>
      <c r="AU262" s="361">
        <v>0.39646031585908514</v>
      </c>
    </row>
    <row r="263" spans="1:47" x14ac:dyDescent="0.3">
      <c r="A263" s="19" t="s">
        <v>597</v>
      </c>
      <c r="B263" s="16" t="s">
        <v>620</v>
      </c>
      <c r="C263" s="124">
        <v>86571</v>
      </c>
      <c r="D263" s="131">
        <v>2444</v>
      </c>
      <c r="E263" s="129">
        <v>13213</v>
      </c>
      <c r="F263" s="131">
        <v>1811</v>
      </c>
      <c r="G263" s="129">
        <v>16511</v>
      </c>
      <c r="H263" s="129">
        <v>7757</v>
      </c>
      <c r="I263" s="129">
        <v>2786</v>
      </c>
      <c r="J263" s="131">
        <v>321</v>
      </c>
      <c r="K263" s="129">
        <v>13931</v>
      </c>
      <c r="L263" s="129">
        <v>18752</v>
      </c>
      <c r="M263" s="129">
        <v>5520</v>
      </c>
      <c r="N263" s="131">
        <v>987</v>
      </c>
      <c r="O263" s="131">
        <v>2538</v>
      </c>
      <c r="P263" s="126">
        <v>0.3062110868535653</v>
      </c>
      <c r="Q263" s="126">
        <v>8.9602753809012253E-2</v>
      </c>
      <c r="R263" s="360">
        <v>11.160371277555756</v>
      </c>
      <c r="S263" s="126">
        <v>0.15256092851316172</v>
      </c>
      <c r="T263" s="129">
        <v>40714</v>
      </c>
      <c r="U263" s="131">
        <v>1552</v>
      </c>
      <c r="V263" s="129">
        <v>8296</v>
      </c>
      <c r="W263" s="131">
        <v>1390</v>
      </c>
      <c r="X263" s="129">
        <v>11823</v>
      </c>
      <c r="Y263" s="129">
        <v>4105</v>
      </c>
      <c r="Z263" s="129">
        <v>1735</v>
      </c>
      <c r="AA263" s="131">
        <v>207</v>
      </c>
      <c r="AB263" s="129">
        <v>6595</v>
      </c>
      <c r="AC263" s="129">
        <v>612</v>
      </c>
      <c r="AD263" s="129">
        <v>2261</v>
      </c>
      <c r="AE263" s="131">
        <v>500</v>
      </c>
      <c r="AF263" s="131">
        <v>1638</v>
      </c>
      <c r="AG263" s="126">
        <v>0.70985410423932804</v>
      </c>
      <c r="AH263" s="129">
        <v>45857</v>
      </c>
      <c r="AI263" s="131">
        <v>892</v>
      </c>
      <c r="AJ263" s="129">
        <v>4917</v>
      </c>
      <c r="AK263" s="131">
        <v>421</v>
      </c>
      <c r="AL263" s="129">
        <v>4688</v>
      </c>
      <c r="AM263" s="129">
        <v>3652</v>
      </c>
      <c r="AN263" s="129">
        <v>1051</v>
      </c>
      <c r="AO263" s="131">
        <v>114</v>
      </c>
      <c r="AP263" s="129">
        <v>7336</v>
      </c>
      <c r="AQ263" s="129">
        <v>18140</v>
      </c>
      <c r="AR263" s="129">
        <v>3259</v>
      </c>
      <c r="AS263" s="131">
        <v>487</v>
      </c>
      <c r="AT263" s="131">
        <v>900</v>
      </c>
      <c r="AU263" s="361">
        <v>0.34064592101533026</v>
      </c>
    </row>
    <row r="264" spans="1:47" x14ac:dyDescent="0.3">
      <c r="A264" s="19" t="s">
        <v>597</v>
      </c>
      <c r="B264" s="16" t="s">
        <v>622</v>
      </c>
      <c r="C264" s="124">
        <v>204488</v>
      </c>
      <c r="D264" s="129">
        <v>4993</v>
      </c>
      <c r="E264" s="129">
        <v>34317</v>
      </c>
      <c r="F264" s="129">
        <v>6910</v>
      </c>
      <c r="G264" s="129">
        <v>33777</v>
      </c>
      <c r="H264" s="129">
        <v>19400</v>
      </c>
      <c r="I264" s="129">
        <v>4203</v>
      </c>
      <c r="J264" s="131">
        <v>819</v>
      </c>
      <c r="K264" s="129">
        <v>30539</v>
      </c>
      <c r="L264" s="129">
        <v>43728</v>
      </c>
      <c r="M264" s="129">
        <v>12157</v>
      </c>
      <c r="N264" s="131">
        <v>1849</v>
      </c>
      <c r="O264" s="129">
        <v>11796</v>
      </c>
      <c r="P264" s="126">
        <v>0.30871249168655374</v>
      </c>
      <c r="Q264" s="126">
        <v>9.4871092680255079E-2</v>
      </c>
      <c r="R264" s="360">
        <v>10.54061855670103</v>
      </c>
      <c r="S264" s="126">
        <v>0.14408898361180331</v>
      </c>
      <c r="T264" s="129">
        <v>94461</v>
      </c>
      <c r="U264" s="129">
        <v>2496</v>
      </c>
      <c r="V264" s="129">
        <v>21408</v>
      </c>
      <c r="W264" s="129">
        <v>5474</v>
      </c>
      <c r="X264" s="129">
        <v>24438</v>
      </c>
      <c r="Y264" s="129">
        <v>8402</v>
      </c>
      <c r="Z264" s="129">
        <v>2479</v>
      </c>
      <c r="AA264" s="131">
        <v>452</v>
      </c>
      <c r="AB264" s="129">
        <v>15265</v>
      </c>
      <c r="AC264" s="129">
        <v>1253</v>
      </c>
      <c r="AD264" s="129">
        <v>4924</v>
      </c>
      <c r="AE264" s="131">
        <v>923</v>
      </c>
      <c r="AF264" s="129">
        <v>6947</v>
      </c>
      <c r="AG264" s="126">
        <v>0.68490699865552984</v>
      </c>
      <c r="AH264" s="129">
        <v>110027</v>
      </c>
      <c r="AI264" s="129">
        <v>2497</v>
      </c>
      <c r="AJ264" s="129">
        <v>12909</v>
      </c>
      <c r="AK264" s="129">
        <v>1436</v>
      </c>
      <c r="AL264" s="129">
        <v>9339</v>
      </c>
      <c r="AM264" s="129">
        <v>10998</v>
      </c>
      <c r="AN264" s="129">
        <v>1724</v>
      </c>
      <c r="AO264" s="131">
        <v>367</v>
      </c>
      <c r="AP264" s="129">
        <v>15274</v>
      </c>
      <c r="AQ264" s="129">
        <v>42475</v>
      </c>
      <c r="AR264" s="129">
        <v>7233</v>
      </c>
      <c r="AS264" s="131">
        <v>926</v>
      </c>
      <c r="AT264" s="129">
        <v>4849</v>
      </c>
      <c r="AU264" s="361">
        <v>0.35357684931880357</v>
      </c>
    </row>
    <row r="265" spans="1:47" x14ac:dyDescent="0.3">
      <c r="A265" s="19" t="s">
        <v>597</v>
      </c>
      <c r="B265" s="16" t="s">
        <v>624</v>
      </c>
      <c r="C265" s="124">
        <v>127430</v>
      </c>
      <c r="D265" s="129">
        <v>3673</v>
      </c>
      <c r="E265" s="129">
        <v>28171</v>
      </c>
      <c r="F265" s="129">
        <v>5871</v>
      </c>
      <c r="G265" s="129">
        <v>21936</v>
      </c>
      <c r="H265" s="129">
        <v>11431</v>
      </c>
      <c r="I265" s="129">
        <v>2878</v>
      </c>
      <c r="J265" s="131">
        <v>374</v>
      </c>
      <c r="K265" s="129">
        <v>15833</v>
      </c>
      <c r="L265" s="129">
        <v>23948</v>
      </c>
      <c r="M265" s="129">
        <v>6110</v>
      </c>
      <c r="N265" s="131">
        <v>1199</v>
      </c>
      <c r="O265" s="129">
        <v>6006</v>
      </c>
      <c r="P265" s="126">
        <v>0.27763477987914936</v>
      </c>
      <c r="Q265" s="126">
        <v>8.9704151298752255E-2</v>
      </c>
      <c r="R265" s="360">
        <v>11.147756101828362</v>
      </c>
      <c r="S265" s="126">
        <v>0.15238848058338733</v>
      </c>
      <c r="T265" s="129">
        <v>59065</v>
      </c>
      <c r="U265" s="129">
        <v>2193</v>
      </c>
      <c r="V265" s="129">
        <v>16381</v>
      </c>
      <c r="W265" s="129">
        <v>4443</v>
      </c>
      <c r="X265" s="129">
        <v>14091</v>
      </c>
      <c r="Y265" s="129">
        <v>4543</v>
      </c>
      <c r="Z265" s="129">
        <v>1717</v>
      </c>
      <c r="AA265" s="131">
        <v>243</v>
      </c>
      <c r="AB265" s="129">
        <v>7783</v>
      </c>
      <c r="AC265" s="129">
        <v>799</v>
      </c>
      <c r="AD265" s="129">
        <v>2499</v>
      </c>
      <c r="AE265" s="131">
        <v>610</v>
      </c>
      <c r="AF265" s="129">
        <v>3763</v>
      </c>
      <c r="AG265" s="126">
        <v>0.73424193684923389</v>
      </c>
      <c r="AH265" s="129">
        <v>68365</v>
      </c>
      <c r="AI265" s="129">
        <v>1480</v>
      </c>
      <c r="AJ265" s="129">
        <v>11790</v>
      </c>
      <c r="AK265" s="129">
        <v>1428</v>
      </c>
      <c r="AL265" s="129">
        <v>7845</v>
      </c>
      <c r="AM265" s="129">
        <v>6888</v>
      </c>
      <c r="AN265" s="129">
        <v>1161</v>
      </c>
      <c r="AO265" s="131">
        <v>131</v>
      </c>
      <c r="AP265" s="129">
        <v>8050</v>
      </c>
      <c r="AQ265" s="129">
        <v>23149</v>
      </c>
      <c r="AR265" s="129">
        <v>3611</v>
      </c>
      <c r="AS265" s="131">
        <v>589</v>
      </c>
      <c r="AT265" s="129">
        <v>2243</v>
      </c>
      <c r="AU265" s="361">
        <v>0.44748043589556058</v>
      </c>
    </row>
    <row r="266" spans="1:47" x14ac:dyDescent="0.3">
      <c r="A266" s="19" t="s">
        <v>597</v>
      </c>
      <c r="B266" s="16" t="s">
        <v>626</v>
      </c>
      <c r="C266" s="124">
        <v>92639</v>
      </c>
      <c r="D266" s="129">
        <v>1837</v>
      </c>
      <c r="E266" s="129">
        <v>20330</v>
      </c>
      <c r="F266" s="131">
        <v>4801</v>
      </c>
      <c r="G266" s="129">
        <v>12443</v>
      </c>
      <c r="H266" s="129">
        <v>9158</v>
      </c>
      <c r="I266" s="131">
        <v>2274</v>
      </c>
      <c r="J266" s="131">
        <v>207</v>
      </c>
      <c r="K266" s="129">
        <v>13883</v>
      </c>
      <c r="L266" s="129">
        <v>18639</v>
      </c>
      <c r="M266" s="129">
        <v>4767</v>
      </c>
      <c r="N266" s="131">
        <v>695</v>
      </c>
      <c r="O266" s="129">
        <v>3605</v>
      </c>
      <c r="P266" s="126">
        <v>0.30005721132568358</v>
      </c>
      <c r="Q266" s="126">
        <v>9.8856852945303816E-2</v>
      </c>
      <c r="R266" s="360">
        <v>10.115636601878139</v>
      </c>
      <c r="S266" s="126">
        <v>0.13827953157686002</v>
      </c>
      <c r="T266" s="129">
        <v>42857</v>
      </c>
      <c r="U266" s="129">
        <v>830</v>
      </c>
      <c r="V266" s="129">
        <v>12680</v>
      </c>
      <c r="W266" s="131">
        <v>3899</v>
      </c>
      <c r="X266" s="129">
        <v>9012</v>
      </c>
      <c r="Y266" s="129">
        <v>3368</v>
      </c>
      <c r="Z266" s="131">
        <v>1367</v>
      </c>
      <c r="AA266" s="131">
        <v>144</v>
      </c>
      <c r="AB266" s="129">
        <v>6676</v>
      </c>
      <c r="AC266" s="129">
        <v>443</v>
      </c>
      <c r="AD266" s="129">
        <v>1894</v>
      </c>
      <c r="AE266" s="131">
        <v>363</v>
      </c>
      <c r="AF266" s="129">
        <v>2181</v>
      </c>
      <c r="AG266" s="126">
        <v>0.72697575658585534</v>
      </c>
      <c r="AH266" s="129">
        <v>49782</v>
      </c>
      <c r="AI266" s="129">
        <v>1007</v>
      </c>
      <c r="AJ266" s="129">
        <v>7650</v>
      </c>
      <c r="AK266" s="131">
        <v>902</v>
      </c>
      <c r="AL266" s="129">
        <v>3431</v>
      </c>
      <c r="AM266" s="129">
        <v>5790</v>
      </c>
      <c r="AN266" s="131">
        <v>907</v>
      </c>
      <c r="AO266" s="131">
        <v>63</v>
      </c>
      <c r="AP266" s="129">
        <v>7207</v>
      </c>
      <c r="AQ266" s="129">
        <v>18196</v>
      </c>
      <c r="AR266" s="129">
        <v>2873</v>
      </c>
      <c r="AS266" s="131">
        <v>332</v>
      </c>
      <c r="AT266" s="129">
        <v>1424</v>
      </c>
      <c r="AU266" s="361">
        <v>0.39546422401671288</v>
      </c>
    </row>
    <row r="267" spans="1:47" x14ac:dyDescent="0.3">
      <c r="A267" s="19" t="s">
        <v>597</v>
      </c>
      <c r="B267" s="16" t="s">
        <v>630</v>
      </c>
      <c r="C267" s="124">
        <v>218854</v>
      </c>
      <c r="D267" s="129">
        <v>10782</v>
      </c>
      <c r="E267" s="129">
        <v>37970</v>
      </c>
      <c r="F267" s="129">
        <v>4674</v>
      </c>
      <c r="G267" s="129">
        <v>44337</v>
      </c>
      <c r="H267" s="129">
        <v>12441</v>
      </c>
      <c r="I267" s="129">
        <v>4753</v>
      </c>
      <c r="J267" s="131">
        <v>918</v>
      </c>
      <c r="K267" s="129">
        <v>27752</v>
      </c>
      <c r="L267" s="129">
        <v>46171</v>
      </c>
      <c r="M267" s="129">
        <v>15125</v>
      </c>
      <c r="N267" s="131">
        <v>1435</v>
      </c>
      <c r="O267" s="129">
        <v>12496</v>
      </c>
      <c r="P267" s="126">
        <v>0.26781324535992029</v>
      </c>
      <c r="Q267" s="126">
        <v>5.684611658914162E-2</v>
      </c>
      <c r="R267" s="360">
        <v>17.591351177558074</v>
      </c>
      <c r="S267" s="126">
        <v>0.24047164764550125</v>
      </c>
      <c r="T267" s="129">
        <v>103034</v>
      </c>
      <c r="U267" s="129">
        <v>5884</v>
      </c>
      <c r="V267" s="129">
        <v>25185</v>
      </c>
      <c r="W267" s="129">
        <v>3368</v>
      </c>
      <c r="X267" s="129">
        <v>29394</v>
      </c>
      <c r="Y267" s="129">
        <v>5790</v>
      </c>
      <c r="Z267" s="129">
        <v>2739</v>
      </c>
      <c r="AA267" s="131">
        <v>552</v>
      </c>
      <c r="AB267" s="129">
        <v>13493</v>
      </c>
      <c r="AC267" s="129">
        <v>1262</v>
      </c>
      <c r="AD267" s="129">
        <v>6653</v>
      </c>
      <c r="AE267" s="131">
        <v>773</v>
      </c>
      <c r="AF267" s="129">
        <v>7941</v>
      </c>
      <c r="AG267" s="126">
        <v>0.70229244715336681</v>
      </c>
      <c r="AH267" s="129">
        <v>115820</v>
      </c>
      <c r="AI267" s="129">
        <v>4898</v>
      </c>
      <c r="AJ267" s="129">
        <v>12785</v>
      </c>
      <c r="AK267" s="129">
        <v>1306</v>
      </c>
      <c r="AL267" s="129">
        <v>14943</v>
      </c>
      <c r="AM267" s="129">
        <v>6651</v>
      </c>
      <c r="AN267" s="129">
        <v>2014</v>
      </c>
      <c r="AO267" s="131">
        <v>366</v>
      </c>
      <c r="AP267" s="129">
        <v>14259</v>
      </c>
      <c r="AQ267" s="129">
        <v>44909</v>
      </c>
      <c r="AR267" s="129">
        <v>8472</v>
      </c>
      <c r="AS267" s="131">
        <v>662</v>
      </c>
      <c r="AT267" s="129">
        <v>4555</v>
      </c>
      <c r="AU267" s="361">
        <v>0.36778621999654637</v>
      </c>
    </row>
    <row r="268" spans="1:47" x14ac:dyDescent="0.3">
      <c r="A268" s="19" t="s">
        <v>597</v>
      </c>
      <c r="B268" s="16" t="s">
        <v>631</v>
      </c>
      <c r="C268" s="124">
        <v>105893</v>
      </c>
      <c r="D268" s="129">
        <v>2583</v>
      </c>
      <c r="E268" s="129">
        <v>12904</v>
      </c>
      <c r="F268" s="131">
        <v>2085</v>
      </c>
      <c r="G268" s="129">
        <v>26558</v>
      </c>
      <c r="H268" s="129">
        <v>15453</v>
      </c>
      <c r="I268" s="131">
        <v>1739</v>
      </c>
      <c r="J268" s="131">
        <v>284</v>
      </c>
      <c r="K268" s="129">
        <v>9306</v>
      </c>
      <c r="L268" s="129">
        <v>24651</v>
      </c>
      <c r="M268" s="129">
        <v>6488</v>
      </c>
      <c r="N268" s="131">
        <v>561</v>
      </c>
      <c r="O268" s="129">
        <v>3281</v>
      </c>
      <c r="P268" s="126">
        <v>0.37872191740719408</v>
      </c>
      <c r="Q268" s="126">
        <v>0.14593032589500723</v>
      </c>
      <c r="R268" s="360">
        <v>6.8525852585258518</v>
      </c>
      <c r="S268" s="126">
        <v>9.3674013503363518E-2</v>
      </c>
      <c r="T268" s="129">
        <v>51441</v>
      </c>
      <c r="U268" s="129">
        <v>1433</v>
      </c>
      <c r="V268" s="129">
        <v>8527</v>
      </c>
      <c r="W268" s="131">
        <v>1696</v>
      </c>
      <c r="X268" s="129">
        <v>21345</v>
      </c>
      <c r="Y268" s="129">
        <v>7050</v>
      </c>
      <c r="Z268" s="131">
        <v>902</v>
      </c>
      <c r="AA268" s="131">
        <v>170</v>
      </c>
      <c r="AB268" s="129">
        <v>4435</v>
      </c>
      <c r="AC268" s="129">
        <v>648</v>
      </c>
      <c r="AD268" s="129">
        <v>2799</v>
      </c>
      <c r="AE268" s="131">
        <v>300</v>
      </c>
      <c r="AF268" s="129">
        <v>2136</v>
      </c>
      <c r="AG268" s="126">
        <v>0.79611593864815999</v>
      </c>
      <c r="AH268" s="129">
        <v>54452</v>
      </c>
      <c r="AI268" s="129">
        <v>1150</v>
      </c>
      <c r="AJ268" s="129">
        <v>4377</v>
      </c>
      <c r="AK268" s="131">
        <v>389</v>
      </c>
      <c r="AL268" s="129">
        <v>5213</v>
      </c>
      <c r="AM268" s="129">
        <v>8403</v>
      </c>
      <c r="AN268" s="131">
        <v>837</v>
      </c>
      <c r="AO268" s="131">
        <v>114</v>
      </c>
      <c r="AP268" s="129">
        <v>4871</v>
      </c>
      <c r="AQ268" s="129">
        <v>24003</v>
      </c>
      <c r="AR268" s="129">
        <v>3689</v>
      </c>
      <c r="AS268" s="131">
        <v>261</v>
      </c>
      <c r="AT268" s="129">
        <v>1145</v>
      </c>
      <c r="AU268" s="361">
        <v>0.37407257768309704</v>
      </c>
    </row>
    <row r="269" spans="1:47" x14ac:dyDescent="0.3">
      <c r="A269" s="19" t="s">
        <v>597</v>
      </c>
      <c r="B269" s="16" t="s">
        <v>633</v>
      </c>
      <c r="C269" s="124">
        <v>123082</v>
      </c>
      <c r="D269" s="129">
        <v>13199</v>
      </c>
      <c r="E269" s="129">
        <v>11773</v>
      </c>
      <c r="F269" s="131">
        <v>1621</v>
      </c>
      <c r="G269" s="129">
        <v>28033</v>
      </c>
      <c r="H269" s="129">
        <v>11191</v>
      </c>
      <c r="I269" s="129">
        <v>2502</v>
      </c>
      <c r="J269" s="131">
        <v>280</v>
      </c>
      <c r="K269" s="129">
        <v>13444</v>
      </c>
      <c r="L269" s="129">
        <v>24213</v>
      </c>
      <c r="M269" s="129">
        <v>9082</v>
      </c>
      <c r="N269" s="131">
        <v>874</v>
      </c>
      <c r="O269" s="129">
        <v>6870</v>
      </c>
      <c r="P269" s="126">
        <v>0.28764563461757203</v>
      </c>
      <c r="Q269" s="126">
        <v>9.0923124421117635E-2</v>
      </c>
      <c r="R269" s="360">
        <v>10.998302207130729</v>
      </c>
      <c r="S269" s="126">
        <v>0.15034546387919998</v>
      </c>
      <c r="T269" s="129">
        <v>58580</v>
      </c>
      <c r="U269" s="129">
        <v>8386</v>
      </c>
      <c r="V269" s="129">
        <v>8085</v>
      </c>
      <c r="W269" s="131">
        <v>1169</v>
      </c>
      <c r="X269" s="129">
        <v>19401</v>
      </c>
      <c r="Y269" s="129">
        <v>3814</v>
      </c>
      <c r="Z269" s="129">
        <v>1270</v>
      </c>
      <c r="AA269" s="131">
        <v>139</v>
      </c>
      <c r="AB269" s="129">
        <v>6536</v>
      </c>
      <c r="AC269" s="129">
        <v>702</v>
      </c>
      <c r="AD269" s="129">
        <v>4270</v>
      </c>
      <c r="AE269" s="131">
        <v>452</v>
      </c>
      <c r="AF269" s="129">
        <v>4356</v>
      </c>
      <c r="AG269" s="126">
        <v>0.71910208262205533</v>
      </c>
      <c r="AH269" s="129">
        <v>64502</v>
      </c>
      <c r="AI269" s="129">
        <v>4813</v>
      </c>
      <c r="AJ269" s="129">
        <v>3688</v>
      </c>
      <c r="AK269" s="131">
        <v>452</v>
      </c>
      <c r="AL269" s="129">
        <v>8632</v>
      </c>
      <c r="AM269" s="129">
        <v>7377</v>
      </c>
      <c r="AN269" s="129">
        <v>1232</v>
      </c>
      <c r="AO269" s="131">
        <v>141</v>
      </c>
      <c r="AP269" s="129">
        <v>6908</v>
      </c>
      <c r="AQ269" s="129">
        <v>23511</v>
      </c>
      <c r="AR269" s="129">
        <v>4812</v>
      </c>
      <c r="AS269" s="131">
        <v>422</v>
      </c>
      <c r="AT269" s="129">
        <v>2514</v>
      </c>
      <c r="AU269" s="361">
        <v>0.40609593500976715</v>
      </c>
    </row>
    <row r="270" spans="1:47" x14ac:dyDescent="0.3">
      <c r="A270" s="19" t="s">
        <v>597</v>
      </c>
      <c r="B270" s="16" t="s">
        <v>635</v>
      </c>
      <c r="C270" s="124">
        <v>118799</v>
      </c>
      <c r="D270" s="129">
        <v>2384</v>
      </c>
      <c r="E270" s="129">
        <v>20687</v>
      </c>
      <c r="F270" s="131">
        <v>3336</v>
      </c>
      <c r="G270" s="129">
        <v>26072</v>
      </c>
      <c r="H270" s="129">
        <v>12429</v>
      </c>
      <c r="I270" s="131">
        <v>2156</v>
      </c>
      <c r="J270" s="131">
        <v>262</v>
      </c>
      <c r="K270" s="129">
        <v>9872</v>
      </c>
      <c r="L270" s="129">
        <v>26122</v>
      </c>
      <c r="M270" s="129">
        <v>8262</v>
      </c>
      <c r="N270" s="131">
        <v>849</v>
      </c>
      <c r="O270" s="129">
        <v>6368</v>
      </c>
      <c r="P270" s="126">
        <v>0.32450609853618295</v>
      </c>
      <c r="Q270" s="126">
        <v>0.10462209277855875</v>
      </c>
      <c r="R270" s="360">
        <v>9.5582106364148363</v>
      </c>
      <c r="S270" s="126">
        <v>0.13065958590001225</v>
      </c>
      <c r="T270" s="129">
        <v>56656</v>
      </c>
      <c r="U270" s="129">
        <v>1287</v>
      </c>
      <c r="V270" s="129">
        <v>13263</v>
      </c>
      <c r="W270" s="131">
        <v>2524</v>
      </c>
      <c r="X270" s="129">
        <v>19458</v>
      </c>
      <c r="Y270" s="129">
        <v>5383</v>
      </c>
      <c r="Z270" s="131">
        <v>1184</v>
      </c>
      <c r="AA270" s="131">
        <v>171</v>
      </c>
      <c r="AB270" s="129">
        <v>4937</v>
      </c>
      <c r="AC270" s="129">
        <v>568</v>
      </c>
      <c r="AD270" s="129">
        <v>3454</v>
      </c>
      <c r="AE270" s="131">
        <v>431</v>
      </c>
      <c r="AF270" s="129">
        <v>3996</v>
      </c>
      <c r="AG270" s="126">
        <v>0.76071378141767865</v>
      </c>
      <c r="AH270" s="129">
        <v>62143</v>
      </c>
      <c r="AI270" s="129">
        <v>1097</v>
      </c>
      <c r="AJ270" s="129">
        <v>7424</v>
      </c>
      <c r="AK270" s="131">
        <v>812</v>
      </c>
      <c r="AL270" s="129">
        <v>6614</v>
      </c>
      <c r="AM270" s="129">
        <v>7046</v>
      </c>
      <c r="AN270" s="131">
        <v>972</v>
      </c>
      <c r="AO270" s="131">
        <v>91</v>
      </c>
      <c r="AP270" s="129">
        <v>4935</v>
      </c>
      <c r="AQ270" s="129">
        <v>25554</v>
      </c>
      <c r="AR270" s="129">
        <v>4808</v>
      </c>
      <c r="AS270" s="131">
        <v>418</v>
      </c>
      <c r="AT270" s="129">
        <v>2372</v>
      </c>
      <c r="AU270" s="361">
        <v>0.38564279162576637</v>
      </c>
    </row>
    <row r="271" spans="1:47" x14ac:dyDescent="0.3">
      <c r="A271" s="19" t="s">
        <v>597</v>
      </c>
      <c r="B271" s="16" t="s">
        <v>637</v>
      </c>
      <c r="C271" s="124">
        <v>114583</v>
      </c>
      <c r="D271" s="129">
        <v>3566</v>
      </c>
      <c r="E271" s="129">
        <v>15077</v>
      </c>
      <c r="F271" s="131">
        <v>2878</v>
      </c>
      <c r="G271" s="129">
        <v>28862</v>
      </c>
      <c r="H271" s="129">
        <v>12919</v>
      </c>
      <c r="I271" s="131">
        <v>1686</v>
      </c>
      <c r="J271" s="131">
        <v>158</v>
      </c>
      <c r="K271" s="129">
        <v>9978</v>
      </c>
      <c r="L271" s="129">
        <v>22942</v>
      </c>
      <c r="M271" s="129">
        <v>7647</v>
      </c>
      <c r="N271" s="131">
        <v>731</v>
      </c>
      <c r="O271" s="129">
        <v>8139</v>
      </c>
      <c r="P271" s="126">
        <v>0.3129696377298552</v>
      </c>
      <c r="Q271" s="126">
        <v>0.11274796435771449</v>
      </c>
      <c r="R271" s="360">
        <v>8.8693397321774139</v>
      </c>
      <c r="S271" s="126">
        <v>0.12124280377310263</v>
      </c>
      <c r="T271" s="129">
        <v>53464</v>
      </c>
      <c r="U271" s="129">
        <v>2196</v>
      </c>
      <c r="V271" s="129">
        <v>9395</v>
      </c>
      <c r="W271" s="131">
        <v>2091</v>
      </c>
      <c r="X271" s="129">
        <v>20304</v>
      </c>
      <c r="Y271" s="129">
        <v>4375</v>
      </c>
      <c r="Z271" s="131">
        <v>874</v>
      </c>
      <c r="AA271" s="131">
        <v>102</v>
      </c>
      <c r="AB271" s="129">
        <v>4932</v>
      </c>
      <c r="AC271" s="129">
        <v>590</v>
      </c>
      <c r="AD271" s="129">
        <v>3241</v>
      </c>
      <c r="AE271" s="131">
        <v>371</v>
      </c>
      <c r="AF271" s="129">
        <v>4993</v>
      </c>
      <c r="AG271" s="126">
        <v>0.73385829717192874</v>
      </c>
      <c r="AH271" s="129">
        <v>61119</v>
      </c>
      <c r="AI271" s="129">
        <v>1370</v>
      </c>
      <c r="AJ271" s="129">
        <v>5682</v>
      </c>
      <c r="AK271" s="131">
        <v>787</v>
      </c>
      <c r="AL271" s="129">
        <v>8558</v>
      </c>
      <c r="AM271" s="129">
        <v>8544</v>
      </c>
      <c r="AN271" s="131">
        <v>812</v>
      </c>
      <c r="AO271" s="131">
        <v>56</v>
      </c>
      <c r="AP271" s="129">
        <v>5046</v>
      </c>
      <c r="AQ271" s="129">
        <v>22352</v>
      </c>
      <c r="AR271" s="129">
        <v>4406</v>
      </c>
      <c r="AS271" s="131">
        <v>360</v>
      </c>
      <c r="AT271" s="129">
        <v>3146</v>
      </c>
      <c r="AU271" s="361">
        <v>0.42135833374237142</v>
      </c>
    </row>
    <row r="272" spans="1:47" x14ac:dyDescent="0.3">
      <c r="A272" s="19" t="s">
        <v>597</v>
      </c>
      <c r="B272" s="16" t="s">
        <v>639</v>
      </c>
      <c r="C272" s="124">
        <v>105178</v>
      </c>
      <c r="D272" s="129">
        <v>5128</v>
      </c>
      <c r="E272" s="129">
        <v>17531</v>
      </c>
      <c r="F272" s="131">
        <v>3828</v>
      </c>
      <c r="G272" s="129">
        <v>21799</v>
      </c>
      <c r="H272" s="129">
        <v>8803</v>
      </c>
      <c r="I272" s="129">
        <v>2284</v>
      </c>
      <c r="J272" s="131">
        <v>232</v>
      </c>
      <c r="K272" s="129">
        <v>10022</v>
      </c>
      <c r="L272" s="129">
        <v>21803</v>
      </c>
      <c r="M272" s="129">
        <v>7175</v>
      </c>
      <c r="N272" s="131">
        <v>860</v>
      </c>
      <c r="O272" s="129">
        <v>5713</v>
      </c>
      <c r="P272" s="126">
        <v>0.29099241286200539</v>
      </c>
      <c r="Q272" s="126">
        <v>8.3696210234079374E-2</v>
      </c>
      <c r="R272" s="360">
        <v>11.947972282176531</v>
      </c>
      <c r="S272" s="126">
        <v>0.16332733919740913</v>
      </c>
      <c r="T272" s="129">
        <v>48293</v>
      </c>
      <c r="U272" s="129">
        <v>2719</v>
      </c>
      <c r="V272" s="129">
        <v>10812</v>
      </c>
      <c r="W272" s="131">
        <v>2966</v>
      </c>
      <c r="X272" s="129">
        <v>14418</v>
      </c>
      <c r="Y272" s="129">
        <v>3428</v>
      </c>
      <c r="Z272" s="129">
        <v>1228</v>
      </c>
      <c r="AA272" s="131">
        <v>135</v>
      </c>
      <c r="AB272" s="129">
        <v>4897</v>
      </c>
      <c r="AC272" s="129">
        <v>584</v>
      </c>
      <c r="AD272" s="129">
        <v>3181</v>
      </c>
      <c r="AE272" s="131">
        <v>414</v>
      </c>
      <c r="AF272" s="129">
        <v>3511</v>
      </c>
      <c r="AG272" s="126">
        <v>0.73656637607934894</v>
      </c>
      <c r="AH272" s="129">
        <v>56885</v>
      </c>
      <c r="AI272" s="129">
        <v>2409</v>
      </c>
      <c r="AJ272" s="129">
        <v>6719</v>
      </c>
      <c r="AK272" s="131">
        <v>862</v>
      </c>
      <c r="AL272" s="129">
        <v>7381</v>
      </c>
      <c r="AM272" s="129">
        <v>5375</v>
      </c>
      <c r="AN272" s="129">
        <v>1056</v>
      </c>
      <c r="AO272" s="131">
        <v>97</v>
      </c>
      <c r="AP272" s="129">
        <v>5125</v>
      </c>
      <c r="AQ272" s="129">
        <v>21219</v>
      </c>
      <c r="AR272" s="129">
        <v>3994</v>
      </c>
      <c r="AS272" s="131">
        <v>446</v>
      </c>
      <c r="AT272" s="129">
        <v>2202</v>
      </c>
      <c r="AU272" s="361">
        <v>0.41842313439395273</v>
      </c>
    </row>
    <row r="273" spans="1:47" x14ac:dyDescent="0.3">
      <c r="A273" s="19" t="s">
        <v>597</v>
      </c>
      <c r="B273" s="16" t="s">
        <v>643</v>
      </c>
      <c r="C273" s="124">
        <v>123267</v>
      </c>
      <c r="D273" s="129">
        <v>3964</v>
      </c>
      <c r="E273" s="129">
        <v>22856</v>
      </c>
      <c r="F273" s="131">
        <v>5958</v>
      </c>
      <c r="G273" s="129">
        <v>19096</v>
      </c>
      <c r="H273" s="129">
        <v>7739</v>
      </c>
      <c r="I273" s="129">
        <v>4416</v>
      </c>
      <c r="J273" s="131">
        <v>444</v>
      </c>
      <c r="K273" s="129">
        <v>13826</v>
      </c>
      <c r="L273" s="129">
        <v>32552</v>
      </c>
      <c r="M273" s="129">
        <v>7854</v>
      </c>
      <c r="N273" s="131">
        <v>988</v>
      </c>
      <c r="O273" s="129">
        <v>3574</v>
      </c>
      <c r="P273" s="126">
        <v>0.32685958123423137</v>
      </c>
      <c r="Q273" s="126">
        <v>6.27824154072055E-2</v>
      </c>
      <c r="R273" s="360">
        <v>15.928026876857475</v>
      </c>
      <c r="S273" s="126">
        <v>0.21773420518749687</v>
      </c>
      <c r="T273" s="129">
        <v>58786</v>
      </c>
      <c r="U273" s="129">
        <v>2058</v>
      </c>
      <c r="V273" s="129">
        <v>16777</v>
      </c>
      <c r="W273" s="131">
        <v>5149</v>
      </c>
      <c r="X273" s="129">
        <v>13961</v>
      </c>
      <c r="Y273" s="129">
        <v>4160</v>
      </c>
      <c r="Z273" s="129">
        <v>2676</v>
      </c>
      <c r="AA273" s="131">
        <v>290</v>
      </c>
      <c r="AB273" s="129">
        <v>6750</v>
      </c>
      <c r="AC273" s="129">
        <v>807</v>
      </c>
      <c r="AD273" s="129">
        <v>3156</v>
      </c>
      <c r="AE273" s="131">
        <v>546</v>
      </c>
      <c r="AF273" s="129">
        <v>2456</v>
      </c>
      <c r="AG273" s="126">
        <v>0.76176300479706049</v>
      </c>
      <c r="AH273" s="129">
        <v>64481</v>
      </c>
      <c r="AI273" s="129">
        <v>1906</v>
      </c>
      <c r="AJ273" s="129">
        <v>6079</v>
      </c>
      <c r="AK273" s="131">
        <v>809</v>
      </c>
      <c r="AL273" s="129">
        <v>5135</v>
      </c>
      <c r="AM273" s="129">
        <v>3579</v>
      </c>
      <c r="AN273" s="129">
        <v>1740</v>
      </c>
      <c r="AO273" s="131">
        <v>154</v>
      </c>
      <c r="AP273" s="129">
        <v>7076</v>
      </c>
      <c r="AQ273" s="129">
        <v>31745</v>
      </c>
      <c r="AR273" s="129">
        <v>4698</v>
      </c>
      <c r="AS273" s="131">
        <v>442</v>
      </c>
      <c r="AT273" s="129">
        <v>1118</v>
      </c>
      <c r="AU273" s="361">
        <v>0.29850653680929268</v>
      </c>
    </row>
    <row r="274" spans="1:47" x14ac:dyDescent="0.3">
      <c r="A274" s="19" t="s">
        <v>597</v>
      </c>
      <c r="B274" s="16" t="s">
        <v>644</v>
      </c>
      <c r="C274" s="124">
        <v>143641</v>
      </c>
      <c r="D274" s="129">
        <v>2994</v>
      </c>
      <c r="E274" s="129">
        <v>25045</v>
      </c>
      <c r="F274" s="129">
        <v>9812</v>
      </c>
      <c r="G274" s="129">
        <v>19162</v>
      </c>
      <c r="H274" s="129">
        <v>8636</v>
      </c>
      <c r="I274" s="129">
        <v>4815</v>
      </c>
      <c r="J274" s="131">
        <v>547</v>
      </c>
      <c r="K274" s="129">
        <v>18239</v>
      </c>
      <c r="L274" s="129">
        <v>37329</v>
      </c>
      <c r="M274" s="129">
        <v>8033</v>
      </c>
      <c r="N274" s="131">
        <v>994</v>
      </c>
      <c r="O274" s="129">
        <v>8035</v>
      </c>
      <c r="P274" s="126">
        <v>0.31999916458392796</v>
      </c>
      <c r="Q274" s="126">
        <v>6.012210998252588E-2</v>
      </c>
      <c r="R274" s="360">
        <v>16.632816118573412</v>
      </c>
      <c r="S274" s="126">
        <v>0.22736858906668797</v>
      </c>
      <c r="T274" s="129">
        <v>67375</v>
      </c>
      <c r="U274" s="129">
        <v>1481</v>
      </c>
      <c r="V274" s="129">
        <v>17718</v>
      </c>
      <c r="W274" s="129">
        <v>7882</v>
      </c>
      <c r="X274" s="129">
        <v>13651</v>
      </c>
      <c r="Y274" s="129">
        <v>4220</v>
      </c>
      <c r="Z274" s="129">
        <v>3150</v>
      </c>
      <c r="AA274" s="131">
        <v>321</v>
      </c>
      <c r="AB274" s="129">
        <v>9160</v>
      </c>
      <c r="AC274" s="129">
        <v>1171</v>
      </c>
      <c r="AD274" s="129">
        <v>3160</v>
      </c>
      <c r="AE274" s="131">
        <v>487</v>
      </c>
      <c r="AF274" s="129">
        <v>4974</v>
      </c>
      <c r="AG274" s="126">
        <v>0.71394434137291285</v>
      </c>
      <c r="AH274" s="129">
        <v>76266</v>
      </c>
      <c r="AI274" s="129">
        <v>1513</v>
      </c>
      <c r="AJ274" s="129">
        <v>7327</v>
      </c>
      <c r="AK274" s="129">
        <v>1930</v>
      </c>
      <c r="AL274" s="129">
        <v>5511</v>
      </c>
      <c r="AM274" s="129">
        <v>4416</v>
      </c>
      <c r="AN274" s="129">
        <v>1665</v>
      </c>
      <c r="AO274" s="131">
        <v>226</v>
      </c>
      <c r="AP274" s="129">
        <v>9079</v>
      </c>
      <c r="AQ274" s="129">
        <v>36158</v>
      </c>
      <c r="AR274" s="129">
        <v>4873</v>
      </c>
      <c r="AS274" s="131">
        <v>507</v>
      </c>
      <c r="AT274" s="129">
        <v>3061</v>
      </c>
      <c r="AU274" s="361">
        <v>0.29321060498780582</v>
      </c>
    </row>
    <row r="275" spans="1:47" x14ac:dyDescent="0.3">
      <c r="A275" s="19" t="s">
        <v>597</v>
      </c>
      <c r="B275" s="16" t="s">
        <v>646</v>
      </c>
      <c r="C275" s="124">
        <v>101537</v>
      </c>
      <c r="D275" s="129">
        <v>2284</v>
      </c>
      <c r="E275" s="129">
        <v>19993</v>
      </c>
      <c r="F275" s="131">
        <v>4996</v>
      </c>
      <c r="G275" s="129">
        <v>15943</v>
      </c>
      <c r="H275" s="129">
        <v>5699</v>
      </c>
      <c r="I275" s="131">
        <v>2412</v>
      </c>
      <c r="J275" s="131">
        <v>276</v>
      </c>
      <c r="K275" s="129">
        <v>10800</v>
      </c>
      <c r="L275" s="129">
        <v>28191</v>
      </c>
      <c r="M275" s="129">
        <v>6368</v>
      </c>
      <c r="N275" s="131">
        <v>741</v>
      </c>
      <c r="O275" s="129">
        <v>3834</v>
      </c>
      <c r="P275" s="126">
        <v>0.33376995577966651</v>
      </c>
      <c r="Q275" s="126">
        <v>5.6127323044801405E-2</v>
      </c>
      <c r="R275" s="360">
        <v>17.816634497280223</v>
      </c>
      <c r="S275" s="126">
        <v>0.24355124343856036</v>
      </c>
      <c r="T275" s="129">
        <v>47972</v>
      </c>
      <c r="U275" s="129">
        <v>1267</v>
      </c>
      <c r="V275" s="129">
        <v>14319</v>
      </c>
      <c r="W275" s="131">
        <v>4040</v>
      </c>
      <c r="X275" s="129">
        <v>12005</v>
      </c>
      <c r="Y275" s="129">
        <v>2989</v>
      </c>
      <c r="Z275" s="131">
        <v>1482</v>
      </c>
      <c r="AA275" s="131">
        <v>189</v>
      </c>
      <c r="AB275" s="129">
        <v>5489</v>
      </c>
      <c r="AC275" s="129">
        <v>664</v>
      </c>
      <c r="AD275" s="129">
        <v>2458</v>
      </c>
      <c r="AE275" s="131">
        <v>378</v>
      </c>
      <c r="AF275" s="129">
        <v>2692</v>
      </c>
      <c r="AG275" s="126">
        <v>0.75256399566413745</v>
      </c>
      <c r="AH275" s="129">
        <v>53565</v>
      </c>
      <c r="AI275" s="129">
        <v>1017</v>
      </c>
      <c r="AJ275" s="129">
        <v>5674</v>
      </c>
      <c r="AK275" s="131">
        <v>956</v>
      </c>
      <c r="AL275" s="129">
        <v>3938</v>
      </c>
      <c r="AM275" s="129">
        <v>2710</v>
      </c>
      <c r="AN275" s="131">
        <v>930</v>
      </c>
      <c r="AO275" s="131">
        <v>87</v>
      </c>
      <c r="AP275" s="129">
        <v>5311</v>
      </c>
      <c r="AQ275" s="129">
        <v>27527</v>
      </c>
      <c r="AR275" s="129">
        <v>3910</v>
      </c>
      <c r="AS275" s="131">
        <v>363</v>
      </c>
      <c r="AT275" s="129">
        <v>1142</v>
      </c>
      <c r="AU275" s="361">
        <v>0.28423410809297117</v>
      </c>
    </row>
    <row r="276" spans="1:47" x14ac:dyDescent="0.3">
      <c r="A276" s="19" t="s">
        <v>597</v>
      </c>
      <c r="B276" s="16" t="s">
        <v>648</v>
      </c>
      <c r="C276" s="124">
        <v>105852</v>
      </c>
      <c r="D276" s="129">
        <v>2244</v>
      </c>
      <c r="E276" s="129">
        <v>18941</v>
      </c>
      <c r="F276" s="131">
        <v>3765</v>
      </c>
      <c r="G276" s="129">
        <v>17774</v>
      </c>
      <c r="H276" s="129">
        <v>5458</v>
      </c>
      <c r="I276" s="129">
        <v>3834</v>
      </c>
      <c r="J276" s="131">
        <v>462</v>
      </c>
      <c r="K276" s="129">
        <v>11387</v>
      </c>
      <c r="L276" s="129">
        <v>31171</v>
      </c>
      <c r="M276" s="129">
        <v>7016</v>
      </c>
      <c r="N276" s="131">
        <v>769</v>
      </c>
      <c r="O276" s="131">
        <v>3031</v>
      </c>
      <c r="P276" s="126">
        <v>0.34603975361825945</v>
      </c>
      <c r="Q276" s="126">
        <v>5.1562559044703929E-2</v>
      </c>
      <c r="R276" s="360">
        <v>19.393917185782335</v>
      </c>
      <c r="S276" s="126">
        <v>0.26511250744144749</v>
      </c>
      <c r="T276" s="129">
        <v>50111</v>
      </c>
      <c r="U276" s="129">
        <v>1061</v>
      </c>
      <c r="V276" s="129">
        <v>14676</v>
      </c>
      <c r="W276" s="131">
        <v>3184</v>
      </c>
      <c r="X276" s="129">
        <v>13738</v>
      </c>
      <c r="Y276" s="129">
        <v>3470</v>
      </c>
      <c r="Z276" s="129">
        <v>2204</v>
      </c>
      <c r="AA276" s="131">
        <v>248</v>
      </c>
      <c r="AB276" s="129">
        <v>5658</v>
      </c>
      <c r="AC276" s="129">
        <v>572</v>
      </c>
      <c r="AD276" s="129">
        <v>2820</v>
      </c>
      <c r="AE276" s="131">
        <v>406</v>
      </c>
      <c r="AF276" s="131">
        <v>2074</v>
      </c>
      <c r="AG276" s="126">
        <v>0.76496178483766042</v>
      </c>
      <c r="AH276" s="129">
        <v>55741</v>
      </c>
      <c r="AI276" s="129">
        <v>1183</v>
      </c>
      <c r="AJ276" s="129">
        <v>4265</v>
      </c>
      <c r="AK276" s="131">
        <v>581</v>
      </c>
      <c r="AL276" s="129">
        <v>4036</v>
      </c>
      <c r="AM276" s="129">
        <v>1988</v>
      </c>
      <c r="AN276" s="129">
        <v>1630</v>
      </c>
      <c r="AO276" s="131">
        <v>214</v>
      </c>
      <c r="AP276" s="129">
        <v>5729</v>
      </c>
      <c r="AQ276" s="129">
        <v>30599</v>
      </c>
      <c r="AR276" s="129">
        <v>4196</v>
      </c>
      <c r="AS276" s="131">
        <v>363</v>
      </c>
      <c r="AT276" s="131">
        <v>957</v>
      </c>
      <c r="AU276" s="361">
        <v>0.24547460576595326</v>
      </c>
    </row>
    <row r="277" spans="1:47" x14ac:dyDescent="0.3">
      <c r="A277" s="19" t="s">
        <v>597</v>
      </c>
      <c r="B277" s="16" t="s">
        <v>650</v>
      </c>
      <c r="C277" s="124">
        <v>57741</v>
      </c>
      <c r="D277" s="131">
        <v>1578</v>
      </c>
      <c r="E277" s="129">
        <v>8915</v>
      </c>
      <c r="F277" s="131">
        <v>2403</v>
      </c>
      <c r="G277" s="129">
        <v>9605</v>
      </c>
      <c r="H277" s="129">
        <v>2136</v>
      </c>
      <c r="I277" s="131">
        <v>2348</v>
      </c>
      <c r="J277" s="131">
        <v>253</v>
      </c>
      <c r="K277" s="129">
        <v>5135</v>
      </c>
      <c r="L277" s="129">
        <v>18004</v>
      </c>
      <c r="M277" s="129">
        <v>3917</v>
      </c>
      <c r="N277" s="131">
        <v>409</v>
      </c>
      <c r="O277" s="131">
        <v>3038</v>
      </c>
      <c r="P277" s="126">
        <v>0.34879894702204672</v>
      </c>
      <c r="Q277" s="126">
        <v>3.699277809528758E-2</v>
      </c>
      <c r="R277" s="360">
        <v>27.032303370786515</v>
      </c>
      <c r="S277" s="126">
        <v>0.36952832477808745</v>
      </c>
      <c r="T277" s="129">
        <v>27209</v>
      </c>
      <c r="U277" s="131">
        <v>752</v>
      </c>
      <c r="V277" s="129">
        <v>6962</v>
      </c>
      <c r="W277" s="131">
        <v>2130</v>
      </c>
      <c r="X277" s="129">
        <v>7713</v>
      </c>
      <c r="Y277" s="129">
        <v>1018</v>
      </c>
      <c r="Z277" s="131">
        <v>1465</v>
      </c>
      <c r="AA277" s="131">
        <v>175</v>
      </c>
      <c r="AB277" s="129">
        <v>2512</v>
      </c>
      <c r="AC277" s="129">
        <v>370</v>
      </c>
      <c r="AD277" s="129">
        <v>1765</v>
      </c>
      <c r="AE277" s="131">
        <v>217</v>
      </c>
      <c r="AF277" s="131">
        <v>2130</v>
      </c>
      <c r="AG277" s="126">
        <v>0.73652100407953247</v>
      </c>
      <c r="AH277" s="129">
        <v>30532</v>
      </c>
      <c r="AI277" s="131">
        <v>826</v>
      </c>
      <c r="AJ277" s="129">
        <v>1953</v>
      </c>
      <c r="AK277" s="131">
        <v>273</v>
      </c>
      <c r="AL277" s="129">
        <v>1892</v>
      </c>
      <c r="AM277" s="129">
        <v>1118</v>
      </c>
      <c r="AN277" s="131">
        <v>883</v>
      </c>
      <c r="AO277" s="131">
        <v>78</v>
      </c>
      <c r="AP277" s="129">
        <v>2623</v>
      </c>
      <c r="AQ277" s="129">
        <v>17634</v>
      </c>
      <c r="AR277" s="129">
        <v>2152</v>
      </c>
      <c r="AS277" s="131">
        <v>192</v>
      </c>
      <c r="AT277" s="131">
        <v>908</v>
      </c>
      <c r="AU277" s="361">
        <v>0.22746626490239749</v>
      </c>
    </row>
    <row r="278" spans="1:47" x14ac:dyDescent="0.3">
      <c r="A278" s="19" t="s">
        <v>597</v>
      </c>
      <c r="B278" s="16" t="s">
        <v>652</v>
      </c>
      <c r="C278" s="124">
        <v>147738</v>
      </c>
      <c r="D278" s="129">
        <v>2744</v>
      </c>
      <c r="E278" s="129">
        <v>18465</v>
      </c>
      <c r="F278" s="129">
        <v>9553</v>
      </c>
      <c r="G278" s="129">
        <v>22928</v>
      </c>
      <c r="H278" s="129">
        <v>8666</v>
      </c>
      <c r="I278" s="129">
        <v>8120</v>
      </c>
      <c r="J278" s="131">
        <v>545</v>
      </c>
      <c r="K278" s="129">
        <v>12398</v>
      </c>
      <c r="L278" s="129">
        <v>43797</v>
      </c>
      <c r="M278" s="129">
        <v>9882</v>
      </c>
      <c r="N278" s="131">
        <v>872</v>
      </c>
      <c r="O278" s="129">
        <v>9768</v>
      </c>
      <c r="P278" s="126">
        <v>0.35510836751546659</v>
      </c>
      <c r="Q278" s="126">
        <v>5.8657894380592671E-2</v>
      </c>
      <c r="R278" s="360">
        <v>17.048003692591738</v>
      </c>
      <c r="S278" s="126">
        <v>0.233044153098034</v>
      </c>
      <c r="T278" s="129">
        <v>69744</v>
      </c>
      <c r="U278" s="129">
        <v>1296</v>
      </c>
      <c r="V278" s="129">
        <v>14039</v>
      </c>
      <c r="W278" s="129">
        <v>8126</v>
      </c>
      <c r="X278" s="129">
        <v>18468</v>
      </c>
      <c r="Y278" s="129">
        <v>3580</v>
      </c>
      <c r="Z278" s="129">
        <v>5072</v>
      </c>
      <c r="AA278" s="131">
        <v>386</v>
      </c>
      <c r="AB278" s="129">
        <v>6147</v>
      </c>
      <c r="AC278" s="129">
        <v>1402</v>
      </c>
      <c r="AD278" s="129">
        <v>4212</v>
      </c>
      <c r="AE278" s="131">
        <v>476</v>
      </c>
      <c r="AF278" s="129">
        <v>6540</v>
      </c>
      <c r="AG278" s="126">
        <v>0.72523801330580406</v>
      </c>
      <c r="AH278" s="129">
        <v>77994</v>
      </c>
      <c r="AI278" s="129">
        <v>1448</v>
      </c>
      <c r="AJ278" s="129">
        <v>4426</v>
      </c>
      <c r="AK278" s="129">
        <v>1427</v>
      </c>
      <c r="AL278" s="129">
        <v>4460</v>
      </c>
      <c r="AM278" s="129">
        <v>5086</v>
      </c>
      <c r="AN278" s="129">
        <v>3048</v>
      </c>
      <c r="AO278" s="131">
        <v>159</v>
      </c>
      <c r="AP278" s="129">
        <v>6251</v>
      </c>
      <c r="AQ278" s="129">
        <v>42395</v>
      </c>
      <c r="AR278" s="129">
        <v>5670</v>
      </c>
      <c r="AS278" s="131">
        <v>396</v>
      </c>
      <c r="AT278" s="129">
        <v>3228</v>
      </c>
      <c r="AU278" s="361">
        <v>0.25508372438905558</v>
      </c>
    </row>
    <row r="279" spans="1:47" x14ac:dyDescent="0.3">
      <c r="A279" s="19" t="s">
        <v>597</v>
      </c>
      <c r="B279" s="16" t="s">
        <v>654</v>
      </c>
      <c r="C279" s="124">
        <v>105952</v>
      </c>
      <c r="D279" s="131">
        <v>1856</v>
      </c>
      <c r="E279" s="129">
        <v>17165</v>
      </c>
      <c r="F279" s="129">
        <v>6575</v>
      </c>
      <c r="G279" s="129">
        <v>20943</v>
      </c>
      <c r="H279" s="129">
        <v>11774</v>
      </c>
      <c r="I279" s="129">
        <v>4112</v>
      </c>
      <c r="J279" s="131">
        <v>240</v>
      </c>
      <c r="K279" s="129">
        <v>11792</v>
      </c>
      <c r="L279" s="129">
        <v>21174</v>
      </c>
      <c r="M279" s="129">
        <v>6624</v>
      </c>
      <c r="N279" s="131">
        <v>722</v>
      </c>
      <c r="O279" s="129">
        <v>2975</v>
      </c>
      <c r="P279" s="126">
        <v>0.3109710057384476</v>
      </c>
      <c r="Q279" s="126">
        <v>0.11112579281183932</v>
      </c>
      <c r="R279" s="360">
        <v>8.9988109393579077</v>
      </c>
      <c r="S279" s="126">
        <v>0.12301265955047261</v>
      </c>
      <c r="T279" s="129">
        <v>49726</v>
      </c>
      <c r="U279" s="131">
        <v>925</v>
      </c>
      <c r="V279" s="129">
        <v>10890</v>
      </c>
      <c r="W279" s="129">
        <v>4990</v>
      </c>
      <c r="X279" s="129">
        <v>14548</v>
      </c>
      <c r="Y279" s="129">
        <v>4462</v>
      </c>
      <c r="Z279" s="129">
        <v>2492</v>
      </c>
      <c r="AA279" s="131">
        <v>142</v>
      </c>
      <c r="AB279" s="129">
        <v>5860</v>
      </c>
      <c r="AC279" s="129">
        <v>410</v>
      </c>
      <c r="AD279" s="129">
        <v>2708</v>
      </c>
      <c r="AE279" s="131">
        <v>369</v>
      </c>
      <c r="AF279" s="129">
        <v>1930</v>
      </c>
      <c r="AG279" s="126">
        <v>0.77036158146643607</v>
      </c>
      <c r="AH279" s="129">
        <v>56226</v>
      </c>
      <c r="AI279" s="131">
        <v>931</v>
      </c>
      <c r="AJ279" s="129">
        <v>6275</v>
      </c>
      <c r="AK279" s="129">
        <v>1585</v>
      </c>
      <c r="AL279" s="129">
        <v>6395</v>
      </c>
      <c r="AM279" s="129">
        <v>7312</v>
      </c>
      <c r="AN279" s="129">
        <v>1620</v>
      </c>
      <c r="AO279" s="131">
        <v>98</v>
      </c>
      <c r="AP279" s="129">
        <v>5932</v>
      </c>
      <c r="AQ279" s="129">
        <v>20764</v>
      </c>
      <c r="AR279" s="129">
        <v>3916</v>
      </c>
      <c r="AS279" s="131">
        <v>353</v>
      </c>
      <c r="AT279" s="129">
        <v>1045</v>
      </c>
      <c r="AU279" s="361">
        <v>0.42894746202824319</v>
      </c>
    </row>
    <row r="280" spans="1:47" x14ac:dyDescent="0.3">
      <c r="A280" s="19" t="s">
        <v>597</v>
      </c>
      <c r="B280" s="16" t="s">
        <v>656</v>
      </c>
      <c r="C280" s="124">
        <v>100857</v>
      </c>
      <c r="D280" s="129">
        <v>2520</v>
      </c>
      <c r="E280" s="129">
        <v>14063</v>
      </c>
      <c r="F280" s="131">
        <v>6150</v>
      </c>
      <c r="G280" s="129">
        <v>13824</v>
      </c>
      <c r="H280" s="129">
        <v>5331</v>
      </c>
      <c r="I280" s="129">
        <v>6104</v>
      </c>
      <c r="J280" s="131">
        <v>202</v>
      </c>
      <c r="K280" s="129">
        <v>9450</v>
      </c>
      <c r="L280" s="129">
        <v>30079</v>
      </c>
      <c r="M280" s="129">
        <v>6497</v>
      </c>
      <c r="N280" s="131">
        <v>653</v>
      </c>
      <c r="O280" s="129">
        <v>5984</v>
      </c>
      <c r="P280" s="126">
        <v>0.35109114885431847</v>
      </c>
      <c r="Q280" s="126">
        <v>5.2857015378208749E-2</v>
      </c>
      <c r="R280" s="360">
        <v>18.918964546989308</v>
      </c>
      <c r="S280" s="126">
        <v>0.25861996218717259</v>
      </c>
      <c r="T280" s="129">
        <v>47289</v>
      </c>
      <c r="U280" s="129">
        <v>1323</v>
      </c>
      <c r="V280" s="129">
        <v>11150</v>
      </c>
      <c r="W280" s="131">
        <v>5226</v>
      </c>
      <c r="X280" s="129">
        <v>10903</v>
      </c>
      <c r="Y280" s="129">
        <v>2649</v>
      </c>
      <c r="Z280" s="129">
        <v>3822</v>
      </c>
      <c r="AA280" s="131">
        <v>125</v>
      </c>
      <c r="AB280" s="129">
        <v>4626</v>
      </c>
      <c r="AC280" s="129">
        <v>550</v>
      </c>
      <c r="AD280" s="129">
        <v>2612</v>
      </c>
      <c r="AE280" s="131">
        <v>339</v>
      </c>
      <c r="AF280" s="129">
        <v>3964</v>
      </c>
      <c r="AG280" s="126">
        <v>0.74167353930089452</v>
      </c>
      <c r="AH280" s="129">
        <v>53568</v>
      </c>
      <c r="AI280" s="129">
        <v>1197</v>
      </c>
      <c r="AJ280" s="129">
        <v>2913</v>
      </c>
      <c r="AK280" s="131">
        <v>924</v>
      </c>
      <c r="AL280" s="129">
        <v>2921</v>
      </c>
      <c r="AM280" s="129">
        <v>2682</v>
      </c>
      <c r="AN280" s="129">
        <v>2282</v>
      </c>
      <c r="AO280" s="131">
        <v>77</v>
      </c>
      <c r="AP280" s="129">
        <v>4824</v>
      </c>
      <c r="AQ280" s="129">
        <v>29529</v>
      </c>
      <c r="AR280" s="129">
        <v>3885</v>
      </c>
      <c r="AS280" s="131">
        <v>314</v>
      </c>
      <c r="AT280" s="129">
        <v>2020</v>
      </c>
      <c r="AU280" s="361">
        <v>0.24117010155316607</v>
      </c>
    </row>
    <row r="281" spans="1:47" x14ac:dyDescent="0.3">
      <c r="A281" s="19" t="s">
        <v>658</v>
      </c>
      <c r="B281" s="16" t="s">
        <v>662</v>
      </c>
      <c r="C281" s="124">
        <v>361414</v>
      </c>
      <c r="D281" s="129">
        <v>14496</v>
      </c>
      <c r="E281" s="129">
        <v>66861</v>
      </c>
      <c r="F281" s="129">
        <v>7395</v>
      </c>
      <c r="G281" s="129">
        <v>87352</v>
      </c>
      <c r="H281" s="129">
        <v>41424</v>
      </c>
      <c r="I281" s="129">
        <v>5676</v>
      </c>
      <c r="J281" s="131">
        <v>945</v>
      </c>
      <c r="K281" s="129">
        <v>58216</v>
      </c>
      <c r="L281" s="129">
        <v>44032</v>
      </c>
      <c r="M281" s="129">
        <v>19169</v>
      </c>
      <c r="N281" s="131">
        <v>2258</v>
      </c>
      <c r="O281" s="129">
        <v>13590</v>
      </c>
      <c r="P281" s="126">
        <v>0.23644905842053712</v>
      </c>
      <c r="Q281" s="126">
        <v>0.11461647860901902</v>
      </c>
      <c r="R281" s="360">
        <v>8.7247489378138283</v>
      </c>
      <c r="S281" s="126">
        <v>0.11926626506359517</v>
      </c>
      <c r="T281" s="129">
        <v>174596</v>
      </c>
      <c r="U281" s="129">
        <v>7577</v>
      </c>
      <c r="V281" s="129">
        <v>43815</v>
      </c>
      <c r="W281" s="129">
        <v>5053</v>
      </c>
      <c r="X281" s="129">
        <v>50458</v>
      </c>
      <c r="Y281" s="129">
        <v>15164</v>
      </c>
      <c r="Z281" s="129">
        <v>3486</v>
      </c>
      <c r="AA281" s="131">
        <v>651</v>
      </c>
      <c r="AB281" s="129">
        <v>27623</v>
      </c>
      <c r="AC281" s="129">
        <v>1528</v>
      </c>
      <c r="AD281" s="129">
        <v>7946</v>
      </c>
      <c r="AE281" s="131">
        <v>1216</v>
      </c>
      <c r="AF281" s="129">
        <v>10079</v>
      </c>
      <c r="AG281" s="126">
        <v>0.7191058214392082</v>
      </c>
      <c r="AH281" s="129">
        <v>186818</v>
      </c>
      <c r="AI281" s="129">
        <v>6919</v>
      </c>
      <c r="AJ281" s="129">
        <v>23046</v>
      </c>
      <c r="AK281" s="129">
        <v>2342</v>
      </c>
      <c r="AL281" s="129">
        <v>36894</v>
      </c>
      <c r="AM281" s="129">
        <v>26260</v>
      </c>
      <c r="AN281" s="129">
        <v>2190</v>
      </c>
      <c r="AO281" s="131">
        <v>294</v>
      </c>
      <c r="AP281" s="129">
        <v>30593</v>
      </c>
      <c r="AQ281" s="129">
        <v>42504</v>
      </c>
      <c r="AR281" s="129">
        <v>11223</v>
      </c>
      <c r="AS281" s="131">
        <v>1042</v>
      </c>
      <c r="AT281" s="129">
        <v>3511</v>
      </c>
      <c r="AU281" s="361">
        <v>0.5227065914419381</v>
      </c>
    </row>
    <row r="282" spans="1:47" x14ac:dyDescent="0.3">
      <c r="A282" s="19" t="s">
        <v>658</v>
      </c>
      <c r="B282" s="16" t="s">
        <v>663</v>
      </c>
      <c r="C282" s="124">
        <v>155945</v>
      </c>
      <c r="D282" s="129">
        <v>2812</v>
      </c>
      <c r="E282" s="129">
        <v>32830</v>
      </c>
      <c r="F282" s="129">
        <v>4110</v>
      </c>
      <c r="G282" s="129">
        <v>47541</v>
      </c>
      <c r="H282" s="129">
        <v>20068</v>
      </c>
      <c r="I282" s="131">
        <v>1306</v>
      </c>
      <c r="J282" s="131">
        <v>452</v>
      </c>
      <c r="K282" s="129">
        <v>18918</v>
      </c>
      <c r="L282" s="129">
        <v>14618</v>
      </c>
      <c r="M282" s="129">
        <v>7294</v>
      </c>
      <c r="N282" s="131">
        <v>1420</v>
      </c>
      <c r="O282" s="129">
        <v>4576</v>
      </c>
      <c r="P282" s="126">
        <v>0.2224245727660393</v>
      </c>
      <c r="Q282" s="126">
        <v>0.12868639584468883</v>
      </c>
      <c r="R282" s="360">
        <v>7.7708291807853298</v>
      </c>
      <c r="S282" s="126">
        <v>0.1062262971055408</v>
      </c>
      <c r="T282" s="129">
        <v>77598</v>
      </c>
      <c r="U282" s="129">
        <v>895</v>
      </c>
      <c r="V282" s="129">
        <v>19241</v>
      </c>
      <c r="W282" s="129">
        <v>2948</v>
      </c>
      <c r="X282" s="129">
        <v>28360</v>
      </c>
      <c r="Y282" s="129">
        <v>8427</v>
      </c>
      <c r="Z282" s="129">
        <v>696</v>
      </c>
      <c r="AA282" s="131">
        <v>276</v>
      </c>
      <c r="AB282" s="129">
        <v>8989</v>
      </c>
      <c r="AC282" s="129">
        <v>453</v>
      </c>
      <c r="AD282" s="129">
        <v>2981</v>
      </c>
      <c r="AE282" s="131">
        <v>771</v>
      </c>
      <c r="AF282" s="129">
        <v>3561</v>
      </c>
      <c r="AG282" s="126">
        <v>0.78052269388386297</v>
      </c>
      <c r="AH282" s="129">
        <v>78347</v>
      </c>
      <c r="AI282" s="129">
        <v>1917</v>
      </c>
      <c r="AJ282" s="129">
        <v>13589</v>
      </c>
      <c r="AK282" s="129">
        <v>1162</v>
      </c>
      <c r="AL282" s="129">
        <v>19181</v>
      </c>
      <c r="AM282" s="129">
        <v>11641</v>
      </c>
      <c r="AN282" s="131">
        <v>610</v>
      </c>
      <c r="AO282" s="131">
        <v>176</v>
      </c>
      <c r="AP282" s="129">
        <v>9929</v>
      </c>
      <c r="AQ282" s="129">
        <v>14165</v>
      </c>
      <c r="AR282" s="129">
        <v>4313</v>
      </c>
      <c r="AS282" s="131">
        <v>649</v>
      </c>
      <c r="AT282" s="129">
        <v>1015</v>
      </c>
      <c r="AU282" s="361">
        <v>0.6139354410507103</v>
      </c>
    </row>
    <row r="283" spans="1:47" x14ac:dyDescent="0.3">
      <c r="A283" s="19" t="s">
        <v>658</v>
      </c>
      <c r="B283" s="16" t="s">
        <v>665</v>
      </c>
      <c r="C283" s="124">
        <v>88065</v>
      </c>
      <c r="D283" s="131">
        <v>3510</v>
      </c>
      <c r="E283" s="129">
        <v>8443</v>
      </c>
      <c r="F283" s="131">
        <v>1228</v>
      </c>
      <c r="G283" s="129">
        <v>29901</v>
      </c>
      <c r="H283" s="129">
        <v>21074</v>
      </c>
      <c r="I283" s="131">
        <v>436</v>
      </c>
      <c r="J283" s="131">
        <v>83</v>
      </c>
      <c r="K283" s="129">
        <v>10690</v>
      </c>
      <c r="L283" s="129">
        <v>6255</v>
      </c>
      <c r="M283" s="129">
        <v>3195</v>
      </c>
      <c r="N283" s="131">
        <v>447</v>
      </c>
      <c r="O283" s="131">
        <v>2803</v>
      </c>
      <c r="P283" s="126">
        <v>0.31032759893260659</v>
      </c>
      <c r="Q283" s="126">
        <v>0.23930051666382784</v>
      </c>
      <c r="R283" s="360">
        <v>4.1788459713390909</v>
      </c>
      <c r="S283" s="126">
        <v>5.7124320118550988E-2</v>
      </c>
      <c r="T283" s="129">
        <v>43272</v>
      </c>
      <c r="U283" s="129">
        <v>2839</v>
      </c>
      <c r="V283" s="129">
        <v>5479</v>
      </c>
      <c r="W283" s="129">
        <v>788</v>
      </c>
      <c r="X283" s="129">
        <v>17934</v>
      </c>
      <c r="Y283" s="129">
        <v>7250</v>
      </c>
      <c r="Z283" s="129">
        <v>255</v>
      </c>
      <c r="AA283" s="131">
        <v>62</v>
      </c>
      <c r="AB283" s="129">
        <v>4946</v>
      </c>
      <c r="AC283" s="129">
        <v>220</v>
      </c>
      <c r="AD283" s="129">
        <v>1121</v>
      </c>
      <c r="AE283" s="131">
        <v>237</v>
      </c>
      <c r="AF283" s="129">
        <v>2141</v>
      </c>
      <c r="AG283" s="126">
        <v>0.79832224070992786</v>
      </c>
      <c r="AH283" s="129">
        <v>44793</v>
      </c>
      <c r="AI283" s="131">
        <v>671</v>
      </c>
      <c r="AJ283" s="129">
        <v>2964</v>
      </c>
      <c r="AK283" s="131">
        <v>440</v>
      </c>
      <c r="AL283" s="129">
        <v>11967</v>
      </c>
      <c r="AM283" s="129">
        <v>13824</v>
      </c>
      <c r="AN283" s="131">
        <v>181</v>
      </c>
      <c r="AO283" s="131">
        <v>21</v>
      </c>
      <c r="AP283" s="129">
        <v>5744</v>
      </c>
      <c r="AQ283" s="129">
        <v>6035</v>
      </c>
      <c r="AR283" s="129">
        <v>2074</v>
      </c>
      <c r="AS283" s="131">
        <v>210</v>
      </c>
      <c r="AT283" s="131">
        <v>662</v>
      </c>
      <c r="AU283" s="361">
        <v>0.6707967762820084</v>
      </c>
    </row>
    <row r="284" spans="1:47" x14ac:dyDescent="0.3">
      <c r="A284" s="19" t="s">
        <v>658</v>
      </c>
      <c r="B284" s="16" t="s">
        <v>667</v>
      </c>
      <c r="C284" s="124">
        <v>115405</v>
      </c>
      <c r="D284" s="131">
        <v>1903</v>
      </c>
      <c r="E284" s="129">
        <v>8535</v>
      </c>
      <c r="F284" s="131">
        <v>818</v>
      </c>
      <c r="G284" s="129">
        <v>46555</v>
      </c>
      <c r="H284" s="129">
        <v>27170</v>
      </c>
      <c r="I284" s="131">
        <v>777</v>
      </c>
      <c r="J284" s="131">
        <v>255</v>
      </c>
      <c r="K284" s="129">
        <v>14754</v>
      </c>
      <c r="L284" s="129">
        <v>7081</v>
      </c>
      <c r="M284" s="129">
        <v>4007</v>
      </c>
      <c r="N284" s="131">
        <v>602</v>
      </c>
      <c r="O284" s="131">
        <v>2948</v>
      </c>
      <c r="P284" s="126">
        <v>0.29678956717646549</v>
      </c>
      <c r="Q284" s="126">
        <v>0.23543174039253065</v>
      </c>
      <c r="R284" s="360">
        <v>4.2475156422524849</v>
      </c>
      <c r="S284" s="126">
        <v>5.8063026232774012E-2</v>
      </c>
      <c r="T284" s="129">
        <v>56062</v>
      </c>
      <c r="U284" s="129">
        <v>1184</v>
      </c>
      <c r="V284" s="129">
        <v>5452</v>
      </c>
      <c r="W284" s="129">
        <v>516</v>
      </c>
      <c r="X284" s="129">
        <v>26626</v>
      </c>
      <c r="Y284" s="129">
        <v>10061</v>
      </c>
      <c r="Z284" s="129">
        <v>420</v>
      </c>
      <c r="AA284" s="131">
        <v>165</v>
      </c>
      <c r="AB284" s="129">
        <v>6994</v>
      </c>
      <c r="AC284" s="129">
        <v>494</v>
      </c>
      <c r="AD284" s="129">
        <v>1509</v>
      </c>
      <c r="AE284" s="131">
        <v>302</v>
      </c>
      <c r="AF284" s="129">
        <v>2339</v>
      </c>
      <c r="AG284" s="126">
        <v>0.78946523491848308</v>
      </c>
      <c r="AH284" s="129">
        <v>59343</v>
      </c>
      <c r="AI284" s="131">
        <v>719</v>
      </c>
      <c r="AJ284" s="129">
        <v>3083</v>
      </c>
      <c r="AK284" s="131">
        <v>302</v>
      </c>
      <c r="AL284" s="129">
        <v>19929</v>
      </c>
      <c r="AM284" s="129">
        <v>17109</v>
      </c>
      <c r="AN284" s="131">
        <v>357</v>
      </c>
      <c r="AO284" s="131">
        <v>90</v>
      </c>
      <c r="AP284" s="129">
        <v>7760</v>
      </c>
      <c r="AQ284" s="129">
        <v>6587</v>
      </c>
      <c r="AR284" s="129">
        <v>2498</v>
      </c>
      <c r="AS284" s="131">
        <v>300</v>
      </c>
      <c r="AT284" s="131">
        <v>609</v>
      </c>
      <c r="AU284" s="361">
        <v>0.69930741620747183</v>
      </c>
    </row>
    <row r="285" spans="1:47" x14ac:dyDescent="0.3">
      <c r="A285" s="19" t="s">
        <v>658</v>
      </c>
      <c r="B285" s="16" t="s">
        <v>669</v>
      </c>
      <c r="C285" s="124">
        <v>151654</v>
      </c>
      <c r="D285" s="129">
        <v>6096</v>
      </c>
      <c r="E285" s="129">
        <v>24379</v>
      </c>
      <c r="F285" s="131">
        <v>2172</v>
      </c>
      <c r="G285" s="129">
        <v>41378</v>
      </c>
      <c r="H285" s="129">
        <v>31258</v>
      </c>
      <c r="I285" s="131">
        <v>1758</v>
      </c>
      <c r="J285" s="131">
        <v>298</v>
      </c>
      <c r="K285" s="129">
        <v>18719</v>
      </c>
      <c r="L285" s="129">
        <v>15235</v>
      </c>
      <c r="M285" s="129">
        <v>6545</v>
      </c>
      <c r="N285" s="131">
        <v>831</v>
      </c>
      <c r="O285" s="131">
        <v>2985</v>
      </c>
      <c r="P285" s="126">
        <v>0.30657285663418044</v>
      </c>
      <c r="Q285" s="126">
        <v>0.20611391720627217</v>
      </c>
      <c r="R285" s="360">
        <v>4.8516859683920917</v>
      </c>
      <c r="S285" s="126">
        <v>6.6321961678884461E-2</v>
      </c>
      <c r="T285" s="129">
        <v>75634</v>
      </c>
      <c r="U285" s="129">
        <v>4282</v>
      </c>
      <c r="V285" s="129">
        <v>16440</v>
      </c>
      <c r="W285" s="129">
        <v>1387</v>
      </c>
      <c r="X285" s="129">
        <v>24751</v>
      </c>
      <c r="Y285" s="129">
        <v>11980</v>
      </c>
      <c r="Z285" s="129">
        <v>958</v>
      </c>
      <c r="AA285" s="131">
        <v>190</v>
      </c>
      <c r="AB285" s="129">
        <v>9104</v>
      </c>
      <c r="AC285" s="129">
        <v>744</v>
      </c>
      <c r="AD285" s="129">
        <v>2944</v>
      </c>
      <c r="AE285" s="131">
        <v>444</v>
      </c>
      <c r="AF285" s="129">
        <v>2410</v>
      </c>
      <c r="AG285" s="126">
        <v>0.79062326466932864</v>
      </c>
      <c r="AH285" s="129">
        <v>76020</v>
      </c>
      <c r="AI285" s="129">
        <v>1814</v>
      </c>
      <c r="AJ285" s="129">
        <v>7939</v>
      </c>
      <c r="AK285" s="131">
        <v>785</v>
      </c>
      <c r="AL285" s="129">
        <v>16627</v>
      </c>
      <c r="AM285" s="129">
        <v>19278</v>
      </c>
      <c r="AN285" s="131">
        <v>800</v>
      </c>
      <c r="AO285" s="131">
        <v>108</v>
      </c>
      <c r="AP285" s="129">
        <v>9615</v>
      </c>
      <c r="AQ285" s="129">
        <v>14491</v>
      </c>
      <c r="AR285" s="129">
        <v>3601</v>
      </c>
      <c r="AS285" s="131">
        <v>387</v>
      </c>
      <c r="AT285" s="131">
        <v>575</v>
      </c>
      <c r="AU285" s="361">
        <v>0.62145488029465934</v>
      </c>
    </row>
    <row r="286" spans="1:47" x14ac:dyDescent="0.3">
      <c r="A286" s="19" t="s">
        <v>658</v>
      </c>
      <c r="B286" s="16" t="s">
        <v>671</v>
      </c>
      <c r="C286" s="124">
        <v>63839</v>
      </c>
      <c r="D286" s="131">
        <v>1312</v>
      </c>
      <c r="E286" s="129">
        <v>6442</v>
      </c>
      <c r="F286" s="131">
        <v>696</v>
      </c>
      <c r="G286" s="129">
        <v>15426</v>
      </c>
      <c r="H286" s="129">
        <v>21627</v>
      </c>
      <c r="I286" s="131">
        <v>517</v>
      </c>
      <c r="J286" s="131">
        <v>67</v>
      </c>
      <c r="K286" s="129">
        <v>8563</v>
      </c>
      <c r="L286" s="129">
        <v>3646</v>
      </c>
      <c r="M286" s="129">
        <v>3400</v>
      </c>
      <c r="N286" s="131">
        <v>328</v>
      </c>
      <c r="O286" s="131">
        <v>1815</v>
      </c>
      <c r="P286" s="126">
        <v>0.39588652704459654</v>
      </c>
      <c r="Q286" s="126">
        <v>0.33877410360437976</v>
      </c>
      <c r="R286" s="360">
        <v>2.9518194849031305</v>
      </c>
      <c r="S286" s="126">
        <v>4.0351016128443003E-2</v>
      </c>
      <c r="T286" s="129">
        <v>30578</v>
      </c>
      <c r="U286" s="129">
        <v>501</v>
      </c>
      <c r="V286" s="129">
        <v>3802</v>
      </c>
      <c r="W286" s="129">
        <v>422</v>
      </c>
      <c r="X286" s="129">
        <v>9103</v>
      </c>
      <c r="Y286" s="129">
        <v>9201</v>
      </c>
      <c r="Z286" s="129">
        <v>236</v>
      </c>
      <c r="AA286" s="131">
        <v>42</v>
      </c>
      <c r="AB286" s="129">
        <v>3882</v>
      </c>
      <c r="AC286" s="129">
        <v>230</v>
      </c>
      <c r="AD286" s="129">
        <v>1475</v>
      </c>
      <c r="AE286" s="131">
        <v>165</v>
      </c>
      <c r="AF286" s="129">
        <v>1519</v>
      </c>
      <c r="AG286" s="126">
        <v>0.7608411276080842</v>
      </c>
      <c r="AH286" s="129">
        <v>33261</v>
      </c>
      <c r="AI286" s="131">
        <v>811</v>
      </c>
      <c r="AJ286" s="129">
        <v>2640</v>
      </c>
      <c r="AK286" s="131">
        <v>274</v>
      </c>
      <c r="AL286" s="129">
        <v>6323</v>
      </c>
      <c r="AM286" s="129">
        <v>12426</v>
      </c>
      <c r="AN286" s="131">
        <v>281</v>
      </c>
      <c r="AO286" s="131">
        <v>25</v>
      </c>
      <c r="AP286" s="129">
        <v>4681</v>
      </c>
      <c r="AQ286" s="129">
        <v>3416</v>
      </c>
      <c r="AR286" s="129">
        <v>1925</v>
      </c>
      <c r="AS286" s="131">
        <v>163</v>
      </c>
      <c r="AT286" s="131">
        <v>296</v>
      </c>
      <c r="AU286" s="361">
        <v>0.68413457202128614</v>
      </c>
    </row>
    <row r="287" spans="1:47" x14ac:dyDescent="0.3">
      <c r="A287" s="19" t="s">
        <v>658</v>
      </c>
      <c r="B287" s="16" t="s">
        <v>673</v>
      </c>
      <c r="C287" s="124">
        <v>65965</v>
      </c>
      <c r="D287" s="131">
        <v>1342</v>
      </c>
      <c r="E287" s="129">
        <v>3916</v>
      </c>
      <c r="F287" s="131">
        <v>351</v>
      </c>
      <c r="G287" s="129">
        <v>22025</v>
      </c>
      <c r="H287" s="129">
        <v>16818</v>
      </c>
      <c r="I287" s="131">
        <v>642</v>
      </c>
      <c r="J287" s="131">
        <v>80</v>
      </c>
      <c r="K287" s="129">
        <v>8649</v>
      </c>
      <c r="L287" s="129">
        <v>6481</v>
      </c>
      <c r="M287" s="129">
        <v>3180</v>
      </c>
      <c r="N287" s="131">
        <v>452</v>
      </c>
      <c r="O287" s="131">
        <v>2029</v>
      </c>
      <c r="P287" s="126">
        <v>0.35320245584779808</v>
      </c>
      <c r="Q287" s="126">
        <v>0.25495338437049953</v>
      </c>
      <c r="R287" s="360">
        <v>3.9222856463313116</v>
      </c>
      <c r="S287" s="126">
        <v>5.3617171437795118E-2</v>
      </c>
      <c r="T287" s="129">
        <v>32650</v>
      </c>
      <c r="U287" s="129">
        <v>634</v>
      </c>
      <c r="V287" s="129">
        <v>2797</v>
      </c>
      <c r="W287" s="129">
        <v>248</v>
      </c>
      <c r="X287" s="129">
        <v>13932</v>
      </c>
      <c r="Y287" s="129">
        <v>7030</v>
      </c>
      <c r="Z287" s="129">
        <v>291</v>
      </c>
      <c r="AA287" s="131">
        <v>58</v>
      </c>
      <c r="AB287" s="129">
        <v>3892</v>
      </c>
      <c r="AC287" s="129">
        <v>338</v>
      </c>
      <c r="AD287" s="129">
        <v>1508</v>
      </c>
      <c r="AE287" s="131">
        <v>252</v>
      </c>
      <c r="AF287" s="129">
        <v>1670</v>
      </c>
      <c r="AG287" s="126">
        <v>0.76361408882082693</v>
      </c>
      <c r="AH287" s="129">
        <v>33315</v>
      </c>
      <c r="AI287" s="131">
        <v>708</v>
      </c>
      <c r="AJ287" s="129">
        <v>1119</v>
      </c>
      <c r="AK287" s="131">
        <v>103</v>
      </c>
      <c r="AL287" s="129">
        <v>8093</v>
      </c>
      <c r="AM287" s="129">
        <v>9788</v>
      </c>
      <c r="AN287" s="131">
        <v>351</v>
      </c>
      <c r="AO287" s="131">
        <v>22</v>
      </c>
      <c r="AP287" s="129">
        <v>4757</v>
      </c>
      <c r="AQ287" s="129">
        <v>6143</v>
      </c>
      <c r="AR287" s="129">
        <v>1672</v>
      </c>
      <c r="AS287" s="131">
        <v>200</v>
      </c>
      <c r="AT287" s="131">
        <v>359</v>
      </c>
      <c r="AU287" s="361">
        <v>0.60519285607083895</v>
      </c>
    </row>
    <row r="288" spans="1:47" x14ac:dyDescent="0.3">
      <c r="A288" s="19" t="s">
        <v>658</v>
      </c>
      <c r="B288" s="16" t="s">
        <v>675</v>
      </c>
      <c r="C288" s="124">
        <v>130649</v>
      </c>
      <c r="D288" s="129">
        <v>7607</v>
      </c>
      <c r="E288" s="129">
        <v>10153</v>
      </c>
      <c r="F288" s="131">
        <v>1323</v>
      </c>
      <c r="G288" s="129">
        <v>39616</v>
      </c>
      <c r="H288" s="129">
        <v>29468</v>
      </c>
      <c r="I288" s="131">
        <v>1261</v>
      </c>
      <c r="J288" s="131">
        <v>144</v>
      </c>
      <c r="K288" s="129">
        <v>16776</v>
      </c>
      <c r="L288" s="129">
        <v>14578</v>
      </c>
      <c r="M288" s="129">
        <v>5517</v>
      </c>
      <c r="N288" s="131">
        <v>685</v>
      </c>
      <c r="O288" s="131">
        <v>3521</v>
      </c>
      <c r="P288" s="126">
        <v>0.33713231635909957</v>
      </c>
      <c r="Q288" s="126">
        <v>0.22555090356604338</v>
      </c>
      <c r="R288" s="360">
        <v>4.4335889778743045</v>
      </c>
      <c r="S288" s="126">
        <v>6.0606626275103714E-2</v>
      </c>
      <c r="T288" s="129">
        <v>67187</v>
      </c>
      <c r="U288" s="129">
        <v>6262</v>
      </c>
      <c r="V288" s="129">
        <v>7064</v>
      </c>
      <c r="W288" s="129">
        <v>961</v>
      </c>
      <c r="X288" s="129">
        <v>26578</v>
      </c>
      <c r="Y288" s="129">
        <v>11409</v>
      </c>
      <c r="Z288" s="129">
        <v>692</v>
      </c>
      <c r="AA288" s="131">
        <v>102</v>
      </c>
      <c r="AB288" s="129">
        <v>7943</v>
      </c>
      <c r="AC288" s="129">
        <v>595</v>
      </c>
      <c r="AD288" s="129">
        <v>2350</v>
      </c>
      <c r="AE288" s="131">
        <v>359</v>
      </c>
      <c r="AF288" s="129">
        <v>2872</v>
      </c>
      <c r="AG288" s="126">
        <v>0.78833702948487061</v>
      </c>
      <c r="AH288" s="129">
        <v>63462</v>
      </c>
      <c r="AI288" s="129">
        <v>1345</v>
      </c>
      <c r="AJ288" s="129">
        <v>3089</v>
      </c>
      <c r="AK288" s="131">
        <v>362</v>
      </c>
      <c r="AL288" s="129">
        <v>13038</v>
      </c>
      <c r="AM288" s="129">
        <v>18059</v>
      </c>
      <c r="AN288" s="131">
        <v>569</v>
      </c>
      <c r="AO288" s="131">
        <v>42</v>
      </c>
      <c r="AP288" s="129">
        <v>8833</v>
      </c>
      <c r="AQ288" s="129">
        <v>13983</v>
      </c>
      <c r="AR288" s="129">
        <v>3167</v>
      </c>
      <c r="AS288" s="131">
        <v>326</v>
      </c>
      <c r="AT288" s="131">
        <v>649</v>
      </c>
      <c r="AU288" s="361">
        <v>0.57454854873782735</v>
      </c>
    </row>
    <row r="289" spans="1:47" x14ac:dyDescent="0.3">
      <c r="A289" s="19" t="s">
        <v>658</v>
      </c>
      <c r="B289" s="16" t="s">
        <v>677</v>
      </c>
      <c r="C289" s="124">
        <v>152966</v>
      </c>
      <c r="D289" s="131">
        <v>3235</v>
      </c>
      <c r="E289" s="129">
        <v>9720</v>
      </c>
      <c r="F289" s="131">
        <v>1117</v>
      </c>
      <c r="G289" s="129">
        <v>56527</v>
      </c>
      <c r="H289" s="129">
        <v>42274</v>
      </c>
      <c r="I289" s="131">
        <v>1490</v>
      </c>
      <c r="J289" s="131">
        <v>332</v>
      </c>
      <c r="K289" s="129">
        <v>20908</v>
      </c>
      <c r="L289" s="129">
        <v>6852</v>
      </c>
      <c r="M289" s="129">
        <v>6143</v>
      </c>
      <c r="N289" s="131">
        <v>932</v>
      </c>
      <c r="O289" s="131">
        <v>3436</v>
      </c>
      <c r="P289" s="126">
        <v>0.3211563353947936</v>
      </c>
      <c r="Q289" s="126">
        <v>0.276362067387524</v>
      </c>
      <c r="R289" s="360">
        <v>3.6184415953068081</v>
      </c>
      <c r="S289" s="126">
        <v>4.9463659928664493E-2</v>
      </c>
      <c r="T289" s="129">
        <v>75589</v>
      </c>
      <c r="U289" s="129">
        <v>2094</v>
      </c>
      <c r="V289" s="129">
        <v>6904</v>
      </c>
      <c r="W289" s="129">
        <v>742</v>
      </c>
      <c r="X289" s="129">
        <v>33173</v>
      </c>
      <c r="Y289" s="129">
        <v>15942</v>
      </c>
      <c r="Z289" s="129">
        <v>727</v>
      </c>
      <c r="AA289" s="131">
        <v>170</v>
      </c>
      <c r="AB289" s="129">
        <v>9965</v>
      </c>
      <c r="AC289" s="129">
        <v>406</v>
      </c>
      <c r="AD289" s="129">
        <v>2360</v>
      </c>
      <c r="AE289" s="131">
        <v>475</v>
      </c>
      <c r="AF289" s="129">
        <v>2631</v>
      </c>
      <c r="AG289" s="126">
        <v>0.78823638360078851</v>
      </c>
      <c r="AH289" s="129">
        <v>77377</v>
      </c>
      <c r="AI289" s="131">
        <v>1141</v>
      </c>
      <c r="AJ289" s="129">
        <v>2816</v>
      </c>
      <c r="AK289" s="131">
        <v>375</v>
      </c>
      <c r="AL289" s="129">
        <v>23354</v>
      </c>
      <c r="AM289" s="129">
        <v>26332</v>
      </c>
      <c r="AN289" s="131">
        <v>763</v>
      </c>
      <c r="AO289" s="131">
        <v>162</v>
      </c>
      <c r="AP289" s="129">
        <v>10943</v>
      </c>
      <c r="AQ289" s="129">
        <v>6446</v>
      </c>
      <c r="AR289" s="129">
        <v>3783</v>
      </c>
      <c r="AS289" s="131">
        <v>457</v>
      </c>
      <c r="AT289" s="131">
        <v>805</v>
      </c>
      <c r="AU289" s="361">
        <v>0.70797523811985474</v>
      </c>
    </row>
    <row r="290" spans="1:47" x14ac:dyDescent="0.3">
      <c r="A290" s="19" t="s">
        <v>658</v>
      </c>
      <c r="B290" s="16" t="s">
        <v>679</v>
      </c>
      <c r="C290" s="124">
        <v>76923</v>
      </c>
      <c r="D290" s="131">
        <v>2294</v>
      </c>
      <c r="E290" s="129">
        <v>4022</v>
      </c>
      <c r="F290" s="131">
        <v>1733</v>
      </c>
      <c r="G290" s="129">
        <v>27255</v>
      </c>
      <c r="H290" s="129">
        <v>18472</v>
      </c>
      <c r="I290" s="131">
        <v>770</v>
      </c>
      <c r="J290" s="131">
        <v>63</v>
      </c>
      <c r="K290" s="129">
        <v>14190</v>
      </c>
      <c r="L290" s="129">
        <v>4490</v>
      </c>
      <c r="M290" s="129">
        <v>2037</v>
      </c>
      <c r="N290" s="131">
        <v>407</v>
      </c>
      <c r="O290" s="131">
        <v>1190</v>
      </c>
      <c r="P290" s="126">
        <v>0.29850629850629851</v>
      </c>
      <c r="Q290" s="126">
        <v>0.24013624013624013</v>
      </c>
      <c r="R290" s="360">
        <v>4.1643027284538761</v>
      </c>
      <c r="S290" s="126">
        <v>5.6925515743411349E-2</v>
      </c>
      <c r="T290" s="129">
        <v>38587</v>
      </c>
      <c r="U290" s="129">
        <v>1398</v>
      </c>
      <c r="V290" s="129">
        <v>2668</v>
      </c>
      <c r="W290" s="129">
        <v>1218</v>
      </c>
      <c r="X290" s="129">
        <v>16395</v>
      </c>
      <c r="Y290" s="129">
        <v>7228</v>
      </c>
      <c r="Z290" s="129">
        <v>382</v>
      </c>
      <c r="AA290" s="131">
        <v>43</v>
      </c>
      <c r="AB290" s="129">
        <v>7020</v>
      </c>
      <c r="AC290" s="129">
        <v>313</v>
      </c>
      <c r="AD290" s="129">
        <v>851</v>
      </c>
      <c r="AE290" s="131">
        <v>195</v>
      </c>
      <c r="AF290" s="129">
        <v>876</v>
      </c>
      <c r="AG290" s="126">
        <v>0.75903801798533188</v>
      </c>
      <c r="AH290" s="129">
        <v>38336</v>
      </c>
      <c r="AI290" s="131">
        <v>896</v>
      </c>
      <c r="AJ290" s="129">
        <v>1354</v>
      </c>
      <c r="AK290" s="131">
        <v>515</v>
      </c>
      <c r="AL290" s="129">
        <v>10860</v>
      </c>
      <c r="AM290" s="129">
        <v>11244</v>
      </c>
      <c r="AN290" s="131">
        <v>388</v>
      </c>
      <c r="AO290" s="131">
        <v>20</v>
      </c>
      <c r="AP290" s="129">
        <v>7170</v>
      </c>
      <c r="AQ290" s="129">
        <v>4177</v>
      </c>
      <c r="AR290" s="129">
        <v>1186</v>
      </c>
      <c r="AS290" s="131">
        <v>212</v>
      </c>
      <c r="AT290" s="131">
        <v>314</v>
      </c>
      <c r="AU290" s="361">
        <v>0.65883242904841399</v>
      </c>
    </row>
    <row r="291" spans="1:47" x14ac:dyDescent="0.3">
      <c r="A291" s="19" t="s">
        <v>658</v>
      </c>
      <c r="B291" s="16" t="s">
        <v>683</v>
      </c>
      <c r="C291" s="124">
        <v>96649</v>
      </c>
      <c r="D291" s="131">
        <v>3154</v>
      </c>
      <c r="E291" s="131">
        <v>5552</v>
      </c>
      <c r="F291" s="131">
        <v>711</v>
      </c>
      <c r="G291" s="129">
        <v>31369</v>
      </c>
      <c r="H291" s="129">
        <v>23472</v>
      </c>
      <c r="I291" s="131">
        <v>1517</v>
      </c>
      <c r="J291" s="131">
        <v>279</v>
      </c>
      <c r="K291" s="129">
        <v>12476</v>
      </c>
      <c r="L291" s="129">
        <v>9249</v>
      </c>
      <c r="M291" s="129">
        <v>5106</v>
      </c>
      <c r="N291" s="131">
        <v>578</v>
      </c>
      <c r="O291" s="131">
        <v>3186</v>
      </c>
      <c r="P291" s="126">
        <v>0.33855497728895279</v>
      </c>
      <c r="Q291" s="126">
        <v>0.24285817752899669</v>
      </c>
      <c r="R291" s="360">
        <v>4.1176295160190861</v>
      </c>
      <c r="S291" s="126">
        <v>5.6287498562023898E-2</v>
      </c>
      <c r="T291" s="129">
        <v>46401</v>
      </c>
      <c r="U291" s="129">
        <v>1809</v>
      </c>
      <c r="V291" s="129">
        <v>4066</v>
      </c>
      <c r="W291" s="129">
        <v>486</v>
      </c>
      <c r="X291" s="129">
        <v>18972</v>
      </c>
      <c r="Y291" s="129">
        <v>8220</v>
      </c>
      <c r="Z291" s="129">
        <v>850</v>
      </c>
      <c r="AA291" s="131">
        <v>188</v>
      </c>
      <c r="AB291" s="129">
        <v>6253</v>
      </c>
      <c r="AC291" s="129">
        <v>421</v>
      </c>
      <c r="AD291" s="129">
        <v>2033</v>
      </c>
      <c r="AE291" s="131">
        <v>281</v>
      </c>
      <c r="AF291" s="129">
        <v>2822</v>
      </c>
      <c r="AG291" s="126">
        <v>0.74142798646580887</v>
      </c>
      <c r="AH291" s="129">
        <v>50248</v>
      </c>
      <c r="AI291" s="131">
        <v>1345</v>
      </c>
      <c r="AJ291" s="131">
        <v>1486</v>
      </c>
      <c r="AK291" s="131">
        <v>225</v>
      </c>
      <c r="AL291" s="129">
        <v>12397</v>
      </c>
      <c r="AM291" s="129">
        <v>15252</v>
      </c>
      <c r="AN291" s="131">
        <v>667</v>
      </c>
      <c r="AO291" s="131">
        <v>91</v>
      </c>
      <c r="AP291" s="129">
        <v>6223</v>
      </c>
      <c r="AQ291" s="129">
        <v>8828</v>
      </c>
      <c r="AR291" s="129">
        <v>3073</v>
      </c>
      <c r="AS291" s="131">
        <v>297</v>
      </c>
      <c r="AT291" s="131">
        <v>364</v>
      </c>
      <c r="AU291" s="361">
        <v>0.62434325744308228</v>
      </c>
    </row>
    <row r="292" spans="1:47" x14ac:dyDescent="0.3">
      <c r="A292" s="19" t="s">
        <v>658</v>
      </c>
      <c r="B292" s="16" t="s">
        <v>684</v>
      </c>
      <c r="C292" s="124">
        <v>39857</v>
      </c>
      <c r="D292" s="131">
        <v>917</v>
      </c>
      <c r="E292" s="131">
        <v>1474</v>
      </c>
      <c r="F292" s="131">
        <v>332</v>
      </c>
      <c r="G292" s="129">
        <v>14853</v>
      </c>
      <c r="H292" s="129">
        <v>7252</v>
      </c>
      <c r="I292" s="131">
        <v>1080</v>
      </c>
      <c r="J292" s="131">
        <v>262</v>
      </c>
      <c r="K292" s="129">
        <v>4105</v>
      </c>
      <c r="L292" s="129">
        <v>5902</v>
      </c>
      <c r="M292" s="129">
        <v>2111</v>
      </c>
      <c r="N292" s="131">
        <v>193</v>
      </c>
      <c r="O292" s="131">
        <v>1376</v>
      </c>
      <c r="P292" s="126">
        <v>0.33002985673783775</v>
      </c>
      <c r="Q292" s="126">
        <v>0.18195047294076322</v>
      </c>
      <c r="R292" s="360">
        <v>5.4960011031439606</v>
      </c>
      <c r="S292" s="126">
        <v>7.512967181398636E-2</v>
      </c>
      <c r="T292" s="129">
        <v>19203</v>
      </c>
      <c r="U292" s="129">
        <v>578</v>
      </c>
      <c r="V292" s="129">
        <v>1071</v>
      </c>
      <c r="W292" s="129">
        <v>250</v>
      </c>
      <c r="X292" s="129">
        <v>9171</v>
      </c>
      <c r="Y292" s="129">
        <v>2959</v>
      </c>
      <c r="Z292" s="129">
        <v>647</v>
      </c>
      <c r="AA292" s="131">
        <v>197</v>
      </c>
      <c r="AB292" s="129">
        <v>1968</v>
      </c>
      <c r="AC292" s="129">
        <v>426</v>
      </c>
      <c r="AD292" s="129">
        <v>819</v>
      </c>
      <c r="AE292" s="131">
        <v>92</v>
      </c>
      <c r="AF292" s="129">
        <v>1025</v>
      </c>
      <c r="AG292" s="126">
        <v>0.7642555850648336</v>
      </c>
      <c r="AH292" s="129">
        <v>20654</v>
      </c>
      <c r="AI292" s="131">
        <v>339</v>
      </c>
      <c r="AJ292" s="131">
        <v>403</v>
      </c>
      <c r="AK292" s="131">
        <v>82</v>
      </c>
      <c r="AL292" s="129">
        <v>5682</v>
      </c>
      <c r="AM292" s="129">
        <v>4293</v>
      </c>
      <c r="AN292" s="131">
        <v>433</v>
      </c>
      <c r="AO292" s="131">
        <v>65</v>
      </c>
      <c r="AP292" s="129">
        <v>2137</v>
      </c>
      <c r="AQ292" s="129">
        <v>5476</v>
      </c>
      <c r="AR292" s="129">
        <v>1292</v>
      </c>
      <c r="AS292" s="131">
        <v>101</v>
      </c>
      <c r="AT292" s="131">
        <v>351</v>
      </c>
      <c r="AU292" s="361">
        <v>0.54381717827055287</v>
      </c>
    </row>
    <row r="293" spans="1:47" x14ac:dyDescent="0.3">
      <c r="A293" s="19" t="s">
        <v>658</v>
      </c>
      <c r="B293" s="16" t="s">
        <v>686</v>
      </c>
      <c r="C293" s="124">
        <v>91994</v>
      </c>
      <c r="D293" s="131">
        <v>4892</v>
      </c>
      <c r="E293" s="129">
        <v>6394</v>
      </c>
      <c r="F293" s="131">
        <v>1588</v>
      </c>
      <c r="G293" s="129">
        <v>26841</v>
      </c>
      <c r="H293" s="129">
        <v>22703</v>
      </c>
      <c r="I293" s="131">
        <v>882</v>
      </c>
      <c r="J293" s="131">
        <v>374</v>
      </c>
      <c r="K293" s="129">
        <v>9813</v>
      </c>
      <c r="L293" s="129">
        <v>12417</v>
      </c>
      <c r="M293" s="129">
        <v>3068</v>
      </c>
      <c r="N293" s="131">
        <v>288</v>
      </c>
      <c r="O293" s="131">
        <v>2734</v>
      </c>
      <c r="P293" s="126">
        <v>0.3817640280887884</v>
      </c>
      <c r="Q293" s="126">
        <v>0.2467878339891732</v>
      </c>
      <c r="R293" s="360">
        <v>4.0520636039289961</v>
      </c>
      <c r="S293" s="126">
        <v>5.5391220456348977E-2</v>
      </c>
      <c r="T293" s="129">
        <v>46690</v>
      </c>
      <c r="U293" s="129">
        <v>4029</v>
      </c>
      <c r="V293" s="129">
        <v>4853</v>
      </c>
      <c r="W293" s="129">
        <v>1206</v>
      </c>
      <c r="X293" s="129">
        <v>17340</v>
      </c>
      <c r="Y293" s="129">
        <v>9103</v>
      </c>
      <c r="Z293" s="129">
        <v>547</v>
      </c>
      <c r="AA293" s="131">
        <v>211</v>
      </c>
      <c r="AB293" s="129">
        <v>4886</v>
      </c>
      <c r="AC293" s="129">
        <v>1102</v>
      </c>
      <c r="AD293" s="129">
        <v>1244</v>
      </c>
      <c r="AE293" s="131">
        <v>159</v>
      </c>
      <c r="AF293" s="129">
        <v>2010</v>
      </c>
      <c r="AG293" s="126">
        <v>0.79413150567573354</v>
      </c>
      <c r="AH293" s="129">
        <v>45304</v>
      </c>
      <c r="AI293" s="131">
        <v>863</v>
      </c>
      <c r="AJ293" s="129">
        <v>1541</v>
      </c>
      <c r="AK293" s="131">
        <v>382</v>
      </c>
      <c r="AL293" s="129">
        <v>9501</v>
      </c>
      <c r="AM293" s="129">
        <v>13600</v>
      </c>
      <c r="AN293" s="131">
        <v>335</v>
      </c>
      <c r="AO293" s="131">
        <v>163</v>
      </c>
      <c r="AP293" s="129">
        <v>4927</v>
      </c>
      <c r="AQ293" s="129">
        <v>11315</v>
      </c>
      <c r="AR293" s="129">
        <v>1824</v>
      </c>
      <c r="AS293" s="131">
        <v>129</v>
      </c>
      <c r="AT293" s="131">
        <v>724</v>
      </c>
      <c r="AU293" s="361">
        <v>0.57880098887515452</v>
      </c>
    </row>
    <row r="294" spans="1:47" x14ac:dyDescent="0.3">
      <c r="A294" s="19" t="s">
        <v>658</v>
      </c>
      <c r="B294" s="16" t="s">
        <v>688</v>
      </c>
      <c r="C294" s="124">
        <v>43420</v>
      </c>
      <c r="D294" s="131">
        <v>2198</v>
      </c>
      <c r="E294" s="131">
        <v>1791</v>
      </c>
      <c r="F294" s="131">
        <v>503</v>
      </c>
      <c r="G294" s="129">
        <v>15023</v>
      </c>
      <c r="H294" s="129">
        <v>10002</v>
      </c>
      <c r="I294" s="131">
        <v>561</v>
      </c>
      <c r="J294" s="131">
        <v>253</v>
      </c>
      <c r="K294" s="131">
        <v>3265</v>
      </c>
      <c r="L294" s="129">
        <v>5620</v>
      </c>
      <c r="M294" s="131">
        <v>2383</v>
      </c>
      <c r="N294" s="131">
        <v>234</v>
      </c>
      <c r="O294" s="131">
        <v>1587</v>
      </c>
      <c r="P294" s="126">
        <v>0.35978811607554123</v>
      </c>
      <c r="Q294" s="126">
        <v>0.2303546752648549</v>
      </c>
      <c r="R294" s="360">
        <v>4.3411317736452713</v>
      </c>
      <c r="S294" s="126">
        <v>5.9342747451172545E-2</v>
      </c>
      <c r="T294" s="129">
        <v>21602</v>
      </c>
      <c r="U294" s="129">
        <v>1854</v>
      </c>
      <c r="V294" s="129">
        <v>1322</v>
      </c>
      <c r="W294" s="129">
        <v>315</v>
      </c>
      <c r="X294" s="129">
        <v>9596</v>
      </c>
      <c r="Y294" s="129">
        <v>3803</v>
      </c>
      <c r="Z294" s="129">
        <v>304</v>
      </c>
      <c r="AA294" s="131">
        <v>132</v>
      </c>
      <c r="AB294" s="129">
        <v>1400</v>
      </c>
      <c r="AC294" s="129">
        <v>421</v>
      </c>
      <c r="AD294" s="129">
        <v>929</v>
      </c>
      <c r="AE294" s="131">
        <v>135</v>
      </c>
      <c r="AF294" s="129">
        <v>1391</v>
      </c>
      <c r="AG294" s="126">
        <v>0.79594481992408106</v>
      </c>
      <c r="AH294" s="129">
        <v>21818</v>
      </c>
      <c r="AI294" s="131">
        <v>344</v>
      </c>
      <c r="AJ294" s="131">
        <v>469</v>
      </c>
      <c r="AK294" s="131">
        <v>188</v>
      </c>
      <c r="AL294" s="129">
        <v>5427</v>
      </c>
      <c r="AM294" s="129">
        <v>6199</v>
      </c>
      <c r="AN294" s="131">
        <v>257</v>
      </c>
      <c r="AO294" s="131">
        <v>121</v>
      </c>
      <c r="AP294" s="131">
        <v>1865</v>
      </c>
      <c r="AQ294" s="129">
        <v>5199</v>
      </c>
      <c r="AR294" s="131">
        <v>1454</v>
      </c>
      <c r="AS294" s="131">
        <v>99</v>
      </c>
      <c r="AT294" s="131">
        <v>196</v>
      </c>
      <c r="AU294" s="361">
        <v>0.59052158767989738</v>
      </c>
    </row>
    <row r="295" spans="1:47" x14ac:dyDescent="0.3">
      <c r="A295" s="19" t="s">
        <v>658</v>
      </c>
      <c r="B295" s="16" t="s">
        <v>690</v>
      </c>
      <c r="C295" s="124">
        <v>57741</v>
      </c>
      <c r="D295" s="131">
        <v>1662</v>
      </c>
      <c r="E295" s="131">
        <v>1906</v>
      </c>
      <c r="F295" s="131">
        <v>744</v>
      </c>
      <c r="G295" s="129">
        <v>18589</v>
      </c>
      <c r="H295" s="129">
        <v>16935</v>
      </c>
      <c r="I295" s="131">
        <v>539</v>
      </c>
      <c r="J295" s="131">
        <v>168</v>
      </c>
      <c r="K295" s="129">
        <v>4633</v>
      </c>
      <c r="L295" s="129">
        <v>7903</v>
      </c>
      <c r="M295" s="131">
        <v>2209</v>
      </c>
      <c r="N295" s="131">
        <v>269</v>
      </c>
      <c r="O295" s="131">
        <v>2184</v>
      </c>
      <c r="P295" s="126">
        <v>0.43016227637207533</v>
      </c>
      <c r="Q295" s="126">
        <v>0.29329246116277863</v>
      </c>
      <c r="R295" s="360">
        <v>3.4095659875996454</v>
      </c>
      <c r="S295" s="126">
        <v>4.660835557874194E-2</v>
      </c>
      <c r="T295" s="129">
        <v>27245</v>
      </c>
      <c r="U295" s="129">
        <v>1286</v>
      </c>
      <c r="V295" s="129">
        <v>1200</v>
      </c>
      <c r="W295" s="129">
        <v>551</v>
      </c>
      <c r="X295" s="129">
        <v>12079</v>
      </c>
      <c r="Y295" s="129">
        <v>6301</v>
      </c>
      <c r="Z295" s="129">
        <v>318</v>
      </c>
      <c r="AA295" s="131">
        <v>97</v>
      </c>
      <c r="AB295" s="129">
        <v>1977</v>
      </c>
      <c r="AC295" s="129">
        <v>666</v>
      </c>
      <c r="AD295" s="129">
        <v>866</v>
      </c>
      <c r="AE295" s="131">
        <v>139</v>
      </c>
      <c r="AF295" s="129">
        <v>1765</v>
      </c>
      <c r="AG295" s="126">
        <v>0.79776105707469258</v>
      </c>
      <c r="AH295" s="129">
        <v>30496</v>
      </c>
      <c r="AI295" s="131">
        <v>376</v>
      </c>
      <c r="AJ295" s="131">
        <v>706</v>
      </c>
      <c r="AK295" s="131">
        <v>193</v>
      </c>
      <c r="AL295" s="129">
        <v>6510</v>
      </c>
      <c r="AM295" s="129">
        <v>10634</v>
      </c>
      <c r="AN295" s="131">
        <v>221</v>
      </c>
      <c r="AO295" s="131">
        <v>71</v>
      </c>
      <c r="AP295" s="129">
        <v>2656</v>
      </c>
      <c r="AQ295" s="129">
        <v>7237</v>
      </c>
      <c r="AR295" s="131">
        <v>1343</v>
      </c>
      <c r="AS295" s="131">
        <v>130</v>
      </c>
      <c r="AT295" s="131">
        <v>419</v>
      </c>
      <c r="AU295" s="361">
        <v>0.61122770199370413</v>
      </c>
    </row>
    <row r="296" spans="1:47" x14ac:dyDescent="0.3">
      <c r="A296" s="19" t="s">
        <v>658</v>
      </c>
      <c r="B296" s="16" t="s">
        <v>692</v>
      </c>
      <c r="C296" s="124">
        <v>57790</v>
      </c>
      <c r="D296" s="131">
        <v>632</v>
      </c>
      <c r="E296" s="131">
        <v>2660</v>
      </c>
      <c r="F296" s="131">
        <v>780</v>
      </c>
      <c r="G296" s="129">
        <v>18249</v>
      </c>
      <c r="H296" s="129">
        <v>10726</v>
      </c>
      <c r="I296" s="131">
        <v>488</v>
      </c>
      <c r="J296" s="131">
        <v>299</v>
      </c>
      <c r="K296" s="129">
        <v>4505</v>
      </c>
      <c r="L296" s="129">
        <v>12850</v>
      </c>
      <c r="M296" s="129">
        <v>3558</v>
      </c>
      <c r="N296" s="131">
        <v>324</v>
      </c>
      <c r="O296" s="131">
        <v>2719</v>
      </c>
      <c r="P296" s="126">
        <v>0.40795985464613255</v>
      </c>
      <c r="Q296" s="126">
        <v>0.18560304550960374</v>
      </c>
      <c r="R296" s="360">
        <v>5.3878426253962335</v>
      </c>
      <c r="S296" s="126">
        <v>7.3651158475908848E-2</v>
      </c>
      <c r="T296" s="129">
        <v>26974</v>
      </c>
      <c r="U296" s="129">
        <v>358</v>
      </c>
      <c r="V296" s="129">
        <v>1689</v>
      </c>
      <c r="W296" s="129">
        <v>587</v>
      </c>
      <c r="X296" s="129">
        <v>12990</v>
      </c>
      <c r="Y296" s="129">
        <v>4596</v>
      </c>
      <c r="Z296" s="129">
        <v>309</v>
      </c>
      <c r="AA296" s="131">
        <v>191</v>
      </c>
      <c r="AB296" s="129">
        <v>1955</v>
      </c>
      <c r="AC296" s="129">
        <v>872</v>
      </c>
      <c r="AD296" s="129">
        <v>1248</v>
      </c>
      <c r="AE296" s="131">
        <v>162</v>
      </c>
      <c r="AF296" s="129">
        <v>2017</v>
      </c>
      <c r="AG296" s="126">
        <v>0.76106621190776302</v>
      </c>
      <c r="AH296" s="129">
        <v>30816</v>
      </c>
      <c r="AI296" s="131">
        <v>274</v>
      </c>
      <c r="AJ296" s="131">
        <v>971</v>
      </c>
      <c r="AK296" s="131">
        <v>193</v>
      </c>
      <c r="AL296" s="129">
        <v>5259</v>
      </c>
      <c r="AM296" s="129">
        <v>6130</v>
      </c>
      <c r="AN296" s="131">
        <v>179</v>
      </c>
      <c r="AO296" s="131">
        <v>108</v>
      </c>
      <c r="AP296" s="129">
        <v>2550</v>
      </c>
      <c r="AQ296" s="129">
        <v>11978</v>
      </c>
      <c r="AR296" s="129">
        <v>2310</v>
      </c>
      <c r="AS296" s="131">
        <v>162</v>
      </c>
      <c r="AT296" s="131">
        <v>702</v>
      </c>
      <c r="AU296" s="361">
        <v>0.42205347871235721</v>
      </c>
    </row>
    <row r="297" spans="1:47" x14ac:dyDescent="0.3">
      <c r="A297" s="19" t="s">
        <v>658</v>
      </c>
      <c r="B297" s="16" t="s">
        <v>694</v>
      </c>
      <c r="C297" s="124">
        <v>57454</v>
      </c>
      <c r="D297" s="131">
        <v>933</v>
      </c>
      <c r="E297" s="131">
        <v>6360</v>
      </c>
      <c r="F297" s="131">
        <v>318</v>
      </c>
      <c r="G297" s="129">
        <v>20429</v>
      </c>
      <c r="H297" s="129">
        <v>13377</v>
      </c>
      <c r="I297" s="131">
        <v>291</v>
      </c>
      <c r="J297" s="131">
        <v>125</v>
      </c>
      <c r="K297" s="129">
        <v>6134</v>
      </c>
      <c r="L297" s="129">
        <v>5806</v>
      </c>
      <c r="M297" s="131">
        <v>1656</v>
      </c>
      <c r="N297" s="131">
        <v>219</v>
      </c>
      <c r="O297" s="131">
        <v>1806</v>
      </c>
      <c r="P297" s="126">
        <v>0.33388449890347061</v>
      </c>
      <c r="Q297" s="126">
        <v>0.23282974205451318</v>
      </c>
      <c r="R297" s="360">
        <v>4.2949839276369888</v>
      </c>
      <c r="S297" s="126">
        <v>5.8711911965433412E-2</v>
      </c>
      <c r="T297" s="129">
        <v>28551</v>
      </c>
      <c r="U297" s="129">
        <v>603</v>
      </c>
      <c r="V297" s="129">
        <v>4939</v>
      </c>
      <c r="W297" s="129">
        <v>219</v>
      </c>
      <c r="X297" s="129">
        <v>11695</v>
      </c>
      <c r="Y297" s="129">
        <v>5309</v>
      </c>
      <c r="Z297" s="129">
        <v>193</v>
      </c>
      <c r="AA297" s="131">
        <v>102</v>
      </c>
      <c r="AB297" s="129">
        <v>3064</v>
      </c>
      <c r="AC297" s="129">
        <v>387</v>
      </c>
      <c r="AD297" s="129">
        <v>683</v>
      </c>
      <c r="AE297" s="131">
        <v>114</v>
      </c>
      <c r="AF297" s="129">
        <v>1243</v>
      </c>
      <c r="AG297" s="126">
        <v>0.80410493502854541</v>
      </c>
      <c r="AH297" s="129">
        <v>28903</v>
      </c>
      <c r="AI297" s="131">
        <v>330</v>
      </c>
      <c r="AJ297" s="131">
        <v>1421</v>
      </c>
      <c r="AK297" s="131">
        <v>99</v>
      </c>
      <c r="AL297" s="129">
        <v>8734</v>
      </c>
      <c r="AM297" s="129">
        <v>8068</v>
      </c>
      <c r="AN297" s="131">
        <v>98</v>
      </c>
      <c r="AO297" s="131">
        <v>23</v>
      </c>
      <c r="AP297" s="129">
        <v>3070</v>
      </c>
      <c r="AQ297" s="129">
        <v>5419</v>
      </c>
      <c r="AR297" s="131">
        <v>973</v>
      </c>
      <c r="AS297" s="131">
        <v>105</v>
      </c>
      <c r="AT297" s="131">
        <v>563</v>
      </c>
      <c r="AU297" s="361">
        <v>0.64872158599453345</v>
      </c>
    </row>
    <row r="298" spans="1:47" x14ac:dyDescent="0.3">
      <c r="A298" s="19" t="s">
        <v>658</v>
      </c>
      <c r="B298" s="16" t="s">
        <v>698</v>
      </c>
      <c r="C298" s="124">
        <v>34350</v>
      </c>
      <c r="D298" s="131">
        <v>1642</v>
      </c>
      <c r="E298" s="131">
        <v>3109</v>
      </c>
      <c r="F298" s="131">
        <v>1319</v>
      </c>
      <c r="G298" s="129">
        <v>12052</v>
      </c>
      <c r="H298" s="129">
        <v>4630</v>
      </c>
      <c r="I298" s="131">
        <v>380</v>
      </c>
      <c r="J298" s="131">
        <v>248</v>
      </c>
      <c r="K298" s="129">
        <v>2615</v>
      </c>
      <c r="L298" s="129">
        <v>4391</v>
      </c>
      <c r="M298" s="129">
        <v>2318</v>
      </c>
      <c r="N298" s="131">
        <v>341</v>
      </c>
      <c r="O298" s="131">
        <v>1305</v>
      </c>
      <c r="P298" s="126">
        <v>0.26262008733624453</v>
      </c>
      <c r="Q298" s="126">
        <v>0.13478893740902476</v>
      </c>
      <c r="R298" s="360">
        <v>7.4190064794816406</v>
      </c>
      <c r="S298" s="126">
        <v>0.1014169232372321</v>
      </c>
      <c r="T298" s="129">
        <v>17149</v>
      </c>
      <c r="U298" s="129">
        <v>1160</v>
      </c>
      <c r="V298" s="129">
        <v>1929</v>
      </c>
      <c r="W298" s="129">
        <v>919</v>
      </c>
      <c r="X298" s="129">
        <v>7195</v>
      </c>
      <c r="Y298" s="129">
        <v>1945</v>
      </c>
      <c r="Z298" s="129">
        <v>224</v>
      </c>
      <c r="AA298" s="131">
        <v>144</v>
      </c>
      <c r="AB298" s="129">
        <v>1231</v>
      </c>
      <c r="AC298" s="129">
        <v>293</v>
      </c>
      <c r="AD298" s="129">
        <v>1034</v>
      </c>
      <c r="AE298" s="131">
        <v>179</v>
      </c>
      <c r="AF298" s="129">
        <v>896</v>
      </c>
      <c r="AG298" s="126">
        <v>0.77975392151145839</v>
      </c>
      <c r="AH298" s="129">
        <v>17201</v>
      </c>
      <c r="AI298" s="131">
        <v>482</v>
      </c>
      <c r="AJ298" s="131">
        <v>1180</v>
      </c>
      <c r="AK298" s="131">
        <v>400</v>
      </c>
      <c r="AL298" s="129">
        <v>4857</v>
      </c>
      <c r="AM298" s="129">
        <v>2685</v>
      </c>
      <c r="AN298" s="131">
        <v>156</v>
      </c>
      <c r="AO298" s="131">
        <v>104</v>
      </c>
      <c r="AP298" s="129">
        <v>1384</v>
      </c>
      <c r="AQ298" s="129">
        <v>4098</v>
      </c>
      <c r="AR298" s="129">
        <v>1284</v>
      </c>
      <c r="AS298" s="131">
        <v>162</v>
      </c>
      <c r="AT298" s="131">
        <v>409</v>
      </c>
      <c r="AU298" s="361">
        <v>0.56740887157723385</v>
      </c>
    </row>
    <row r="299" spans="1:47" x14ac:dyDescent="0.3">
      <c r="A299" s="19" t="s">
        <v>658</v>
      </c>
      <c r="B299" s="16" t="s">
        <v>699</v>
      </c>
      <c r="C299" s="124">
        <v>31606</v>
      </c>
      <c r="D299" s="131">
        <v>2012</v>
      </c>
      <c r="E299" s="131">
        <v>2059</v>
      </c>
      <c r="F299" s="131">
        <v>480</v>
      </c>
      <c r="G299" s="129">
        <v>9697</v>
      </c>
      <c r="H299" s="129">
        <v>5047</v>
      </c>
      <c r="I299" s="131">
        <v>411</v>
      </c>
      <c r="J299" s="131">
        <v>113</v>
      </c>
      <c r="K299" s="129">
        <v>2900</v>
      </c>
      <c r="L299" s="129">
        <v>5183</v>
      </c>
      <c r="M299" s="131">
        <v>1654</v>
      </c>
      <c r="N299" s="131">
        <v>214</v>
      </c>
      <c r="O299" s="131">
        <v>1836</v>
      </c>
      <c r="P299" s="126">
        <v>0.32367272036955008</v>
      </c>
      <c r="Q299" s="126">
        <v>0.15968486996139974</v>
      </c>
      <c r="R299" s="360">
        <v>6.262334059837527</v>
      </c>
      <c r="S299" s="126">
        <v>8.5605350849730075E-2</v>
      </c>
      <c r="T299" s="129">
        <v>16065</v>
      </c>
      <c r="U299" s="129">
        <v>1620</v>
      </c>
      <c r="V299" s="129">
        <v>1677</v>
      </c>
      <c r="W299" s="129">
        <v>306</v>
      </c>
      <c r="X299" s="129">
        <v>6373</v>
      </c>
      <c r="Y299" s="129">
        <v>2090</v>
      </c>
      <c r="Z299" s="129">
        <v>283</v>
      </c>
      <c r="AA299" s="131">
        <v>66</v>
      </c>
      <c r="AB299" s="129">
        <v>1315</v>
      </c>
      <c r="AC299" s="129">
        <v>313</v>
      </c>
      <c r="AD299" s="129">
        <v>671</v>
      </c>
      <c r="AE299" s="131">
        <v>115</v>
      </c>
      <c r="AF299" s="129">
        <v>1236</v>
      </c>
      <c r="AG299" s="126">
        <v>0.76868969810146281</v>
      </c>
      <c r="AH299" s="129">
        <v>15541</v>
      </c>
      <c r="AI299" s="131">
        <v>392</v>
      </c>
      <c r="AJ299" s="131">
        <v>382</v>
      </c>
      <c r="AK299" s="131">
        <v>174</v>
      </c>
      <c r="AL299" s="129">
        <v>3324</v>
      </c>
      <c r="AM299" s="129">
        <v>2957</v>
      </c>
      <c r="AN299" s="131">
        <v>128</v>
      </c>
      <c r="AO299" s="131">
        <v>47</v>
      </c>
      <c r="AP299" s="129">
        <v>1585</v>
      </c>
      <c r="AQ299" s="129">
        <v>4870</v>
      </c>
      <c r="AR299" s="131">
        <v>983</v>
      </c>
      <c r="AS299" s="131">
        <v>99</v>
      </c>
      <c r="AT299" s="131">
        <v>600</v>
      </c>
      <c r="AU299" s="361">
        <v>0.47339296055594876</v>
      </c>
    </row>
    <row r="300" spans="1:47" x14ac:dyDescent="0.3">
      <c r="A300" s="19" t="s">
        <v>658</v>
      </c>
      <c r="B300" s="16" t="s">
        <v>701</v>
      </c>
      <c r="C300" s="124">
        <v>25499</v>
      </c>
      <c r="D300" s="131">
        <v>599</v>
      </c>
      <c r="E300" s="131">
        <v>1145</v>
      </c>
      <c r="F300" s="131">
        <v>309</v>
      </c>
      <c r="G300" s="129">
        <v>10920</v>
      </c>
      <c r="H300" s="129">
        <v>6442</v>
      </c>
      <c r="I300" s="131">
        <v>202</v>
      </c>
      <c r="J300" s="131">
        <v>34</v>
      </c>
      <c r="K300" s="129">
        <v>2139</v>
      </c>
      <c r="L300" s="129">
        <v>1848</v>
      </c>
      <c r="M300" s="131">
        <v>1043</v>
      </c>
      <c r="N300" s="131">
        <v>141</v>
      </c>
      <c r="O300" s="131">
        <v>677</v>
      </c>
      <c r="P300" s="126">
        <v>0.32511078865837878</v>
      </c>
      <c r="Q300" s="126">
        <v>0.25263735832777756</v>
      </c>
      <c r="R300" s="360">
        <v>3.9582427817447998</v>
      </c>
      <c r="S300" s="126">
        <v>5.4108701139534275E-2</v>
      </c>
      <c r="T300" s="129">
        <v>12392</v>
      </c>
      <c r="U300" s="129">
        <v>374</v>
      </c>
      <c r="V300" s="129">
        <v>812</v>
      </c>
      <c r="W300" s="129">
        <v>192</v>
      </c>
      <c r="X300" s="129">
        <v>6095</v>
      </c>
      <c r="Y300" s="129">
        <v>2573</v>
      </c>
      <c r="Z300" s="129">
        <v>117</v>
      </c>
      <c r="AA300" s="131">
        <v>21</v>
      </c>
      <c r="AB300" s="129">
        <v>1041</v>
      </c>
      <c r="AC300" s="129">
        <v>60</v>
      </c>
      <c r="AD300" s="129">
        <v>433</v>
      </c>
      <c r="AE300" s="131">
        <v>77</v>
      </c>
      <c r="AF300" s="129">
        <v>597</v>
      </c>
      <c r="AG300" s="126">
        <v>0.82012588766946415</v>
      </c>
      <c r="AH300" s="129">
        <v>13107</v>
      </c>
      <c r="AI300" s="131">
        <v>225</v>
      </c>
      <c r="AJ300" s="131">
        <v>333</v>
      </c>
      <c r="AK300" s="131">
        <v>117</v>
      </c>
      <c r="AL300" s="129">
        <v>4825</v>
      </c>
      <c r="AM300" s="129">
        <v>3869</v>
      </c>
      <c r="AN300" s="131">
        <v>85</v>
      </c>
      <c r="AO300" s="131">
        <v>13</v>
      </c>
      <c r="AP300" s="129">
        <v>1098</v>
      </c>
      <c r="AQ300" s="129">
        <v>1788</v>
      </c>
      <c r="AR300" s="131">
        <v>610</v>
      </c>
      <c r="AS300" s="131">
        <v>64</v>
      </c>
      <c r="AT300" s="131">
        <v>80</v>
      </c>
      <c r="AU300" s="361">
        <v>0.72129396505683985</v>
      </c>
    </row>
    <row r="301" spans="1:47" x14ac:dyDescent="0.3">
      <c r="A301" s="19" t="s">
        <v>658</v>
      </c>
      <c r="B301" s="16" t="s">
        <v>703</v>
      </c>
      <c r="C301" s="124">
        <v>21458</v>
      </c>
      <c r="D301" s="131">
        <v>1771</v>
      </c>
      <c r="E301" s="131">
        <v>2418</v>
      </c>
      <c r="F301" s="131">
        <v>206</v>
      </c>
      <c r="G301" s="129">
        <v>7548</v>
      </c>
      <c r="H301" s="129">
        <v>2660</v>
      </c>
      <c r="I301" s="131">
        <v>446</v>
      </c>
      <c r="J301" s="131">
        <v>230</v>
      </c>
      <c r="K301" s="131">
        <v>1923</v>
      </c>
      <c r="L301" s="129">
        <v>2350</v>
      </c>
      <c r="M301" s="131">
        <v>908</v>
      </c>
      <c r="N301" s="131">
        <v>104</v>
      </c>
      <c r="O301" s="131">
        <v>894</v>
      </c>
      <c r="P301" s="126">
        <v>0.2334793550191071</v>
      </c>
      <c r="Q301" s="126">
        <v>0.1239630906887874</v>
      </c>
      <c r="R301" s="360">
        <v>8.0669172932330824</v>
      </c>
      <c r="S301" s="126">
        <v>0.11027378587032602</v>
      </c>
      <c r="T301" s="129">
        <v>11555</v>
      </c>
      <c r="U301" s="129">
        <v>1553</v>
      </c>
      <c r="V301" s="129">
        <v>1724</v>
      </c>
      <c r="W301" s="129">
        <v>118</v>
      </c>
      <c r="X301" s="129">
        <v>4654</v>
      </c>
      <c r="Y301" s="129">
        <v>1006</v>
      </c>
      <c r="Z301" s="129">
        <v>246</v>
      </c>
      <c r="AA301" s="131">
        <v>128</v>
      </c>
      <c r="AB301" s="129">
        <v>931</v>
      </c>
      <c r="AC301" s="129">
        <v>143</v>
      </c>
      <c r="AD301" s="129">
        <v>443</v>
      </c>
      <c r="AE301" s="131">
        <v>64</v>
      </c>
      <c r="AF301" s="129">
        <v>545</v>
      </c>
      <c r="AG301" s="126">
        <v>0.80493292946776285</v>
      </c>
      <c r="AH301" s="129">
        <v>9903</v>
      </c>
      <c r="AI301" s="131">
        <v>218</v>
      </c>
      <c r="AJ301" s="131">
        <v>694</v>
      </c>
      <c r="AK301" s="131">
        <v>88</v>
      </c>
      <c r="AL301" s="129">
        <v>2894</v>
      </c>
      <c r="AM301" s="129">
        <v>1654</v>
      </c>
      <c r="AN301" s="131">
        <v>200</v>
      </c>
      <c r="AO301" s="131">
        <v>102</v>
      </c>
      <c r="AP301" s="131">
        <v>992</v>
      </c>
      <c r="AQ301" s="129">
        <v>2207</v>
      </c>
      <c r="AR301" s="131">
        <v>465</v>
      </c>
      <c r="AS301" s="131">
        <v>40</v>
      </c>
      <c r="AT301" s="131">
        <v>349</v>
      </c>
      <c r="AU301" s="361">
        <v>0.58043017267494701</v>
      </c>
    </row>
    <row r="302" spans="1:47" x14ac:dyDescent="0.3">
      <c r="A302" s="19" t="s">
        <v>658</v>
      </c>
      <c r="B302" s="16" t="s">
        <v>707</v>
      </c>
      <c r="C302" s="124">
        <v>261728</v>
      </c>
      <c r="D302" s="129">
        <v>10358</v>
      </c>
      <c r="E302" s="129">
        <v>36640</v>
      </c>
      <c r="F302" s="131">
        <v>3308</v>
      </c>
      <c r="G302" s="129">
        <v>68953</v>
      </c>
      <c r="H302" s="129">
        <v>22130</v>
      </c>
      <c r="I302" s="129">
        <v>4488</v>
      </c>
      <c r="J302" s="131">
        <v>1378</v>
      </c>
      <c r="K302" s="129">
        <v>43102</v>
      </c>
      <c r="L302" s="129">
        <v>43874</v>
      </c>
      <c r="M302" s="129">
        <v>16784</v>
      </c>
      <c r="N302" s="131">
        <v>1725</v>
      </c>
      <c r="O302" s="129">
        <v>8988</v>
      </c>
      <c r="P302" s="126">
        <v>0.25218547499694338</v>
      </c>
      <c r="Q302" s="126">
        <v>8.455342951461059E-2</v>
      </c>
      <c r="R302" s="360">
        <v>11.82684139177587</v>
      </c>
      <c r="S302" s="126">
        <v>0.16167149454389704</v>
      </c>
      <c r="T302" s="129">
        <v>127228</v>
      </c>
      <c r="U302" s="129">
        <v>6522</v>
      </c>
      <c r="V302" s="129">
        <v>25332</v>
      </c>
      <c r="W302" s="129">
        <v>2317</v>
      </c>
      <c r="X302" s="129">
        <v>41888</v>
      </c>
      <c r="Y302" s="129">
        <v>9990</v>
      </c>
      <c r="Z302" s="129">
        <v>2834</v>
      </c>
      <c r="AA302" s="131">
        <v>895</v>
      </c>
      <c r="AB302" s="129">
        <v>20704</v>
      </c>
      <c r="AC302" s="129">
        <v>3098</v>
      </c>
      <c r="AD302" s="129">
        <v>6813</v>
      </c>
      <c r="AE302" s="131">
        <v>931</v>
      </c>
      <c r="AF302" s="129">
        <v>5904</v>
      </c>
      <c r="AG302" s="126">
        <v>0.69861194076775557</v>
      </c>
      <c r="AH302" s="129">
        <v>134500</v>
      </c>
      <c r="AI302" s="129">
        <v>3836</v>
      </c>
      <c r="AJ302" s="129">
        <v>11308</v>
      </c>
      <c r="AK302" s="131">
        <v>991</v>
      </c>
      <c r="AL302" s="129">
        <v>27065</v>
      </c>
      <c r="AM302" s="129">
        <v>12140</v>
      </c>
      <c r="AN302" s="129">
        <v>1654</v>
      </c>
      <c r="AO302" s="131">
        <v>483</v>
      </c>
      <c r="AP302" s="129">
        <v>22398</v>
      </c>
      <c r="AQ302" s="129">
        <v>40776</v>
      </c>
      <c r="AR302" s="129">
        <v>9971</v>
      </c>
      <c r="AS302" s="131">
        <v>794</v>
      </c>
      <c r="AT302" s="129">
        <v>3084</v>
      </c>
      <c r="AU302" s="361">
        <v>0.4237472118959108</v>
      </c>
    </row>
    <row r="303" spans="1:47" x14ac:dyDescent="0.3">
      <c r="A303" s="19" t="s">
        <v>658</v>
      </c>
      <c r="B303" s="16" t="s">
        <v>708</v>
      </c>
      <c r="C303" s="124">
        <v>44671</v>
      </c>
      <c r="D303" s="131">
        <v>2013</v>
      </c>
      <c r="E303" s="131">
        <v>3252</v>
      </c>
      <c r="F303" s="131">
        <v>781</v>
      </c>
      <c r="G303" s="129">
        <v>13309</v>
      </c>
      <c r="H303" s="129">
        <v>7556</v>
      </c>
      <c r="I303" s="131">
        <v>498</v>
      </c>
      <c r="J303" s="131">
        <v>87</v>
      </c>
      <c r="K303" s="129">
        <v>5605</v>
      </c>
      <c r="L303" s="129">
        <v>6842</v>
      </c>
      <c r="M303" s="129">
        <v>2707</v>
      </c>
      <c r="N303" s="131">
        <v>234</v>
      </c>
      <c r="O303" s="131">
        <v>1787</v>
      </c>
      <c r="P303" s="126">
        <v>0.3223120145060554</v>
      </c>
      <c r="Q303" s="126">
        <v>0.16914776924626715</v>
      </c>
      <c r="R303" s="360">
        <v>5.9119904711487559</v>
      </c>
      <c r="S303" s="126">
        <v>8.0816196272365692E-2</v>
      </c>
      <c r="T303" s="129">
        <v>22473</v>
      </c>
      <c r="U303" s="129">
        <v>1504</v>
      </c>
      <c r="V303" s="129">
        <v>2319</v>
      </c>
      <c r="W303" s="129">
        <v>570</v>
      </c>
      <c r="X303" s="129">
        <v>8899</v>
      </c>
      <c r="Y303" s="129">
        <v>3475</v>
      </c>
      <c r="Z303" s="129">
        <v>356</v>
      </c>
      <c r="AA303" s="131">
        <v>63</v>
      </c>
      <c r="AB303" s="129">
        <v>2580</v>
      </c>
      <c r="AC303" s="129">
        <v>336</v>
      </c>
      <c r="AD303" s="129">
        <v>1085</v>
      </c>
      <c r="AE303" s="131">
        <v>116</v>
      </c>
      <c r="AF303" s="129">
        <v>1170</v>
      </c>
      <c r="AG303" s="126">
        <v>0.76193654607751526</v>
      </c>
      <c r="AH303" s="129">
        <v>22198</v>
      </c>
      <c r="AI303" s="131">
        <v>509</v>
      </c>
      <c r="AJ303" s="131">
        <v>933</v>
      </c>
      <c r="AK303" s="131">
        <v>211</v>
      </c>
      <c r="AL303" s="129">
        <v>4410</v>
      </c>
      <c r="AM303" s="129">
        <v>4081</v>
      </c>
      <c r="AN303" s="131">
        <v>142</v>
      </c>
      <c r="AO303" s="131">
        <v>24</v>
      </c>
      <c r="AP303" s="129">
        <v>3025</v>
      </c>
      <c r="AQ303" s="129">
        <v>6506</v>
      </c>
      <c r="AR303" s="129">
        <v>1622</v>
      </c>
      <c r="AS303" s="131">
        <v>118</v>
      </c>
      <c r="AT303" s="131">
        <v>617</v>
      </c>
      <c r="AU303" s="361">
        <v>0.46337507883593115</v>
      </c>
    </row>
    <row r="304" spans="1:47" x14ac:dyDescent="0.3">
      <c r="A304" s="19" t="s">
        <v>658</v>
      </c>
      <c r="B304" s="16" t="s">
        <v>710</v>
      </c>
      <c r="C304" s="124">
        <v>46942</v>
      </c>
      <c r="D304" s="131">
        <v>1098</v>
      </c>
      <c r="E304" s="131">
        <v>1226</v>
      </c>
      <c r="F304" s="131">
        <v>330</v>
      </c>
      <c r="G304" s="129">
        <v>16603</v>
      </c>
      <c r="H304" s="129">
        <v>11107</v>
      </c>
      <c r="I304" s="131">
        <v>402</v>
      </c>
      <c r="J304" s="131">
        <v>148</v>
      </c>
      <c r="K304" s="129">
        <v>3282</v>
      </c>
      <c r="L304" s="129">
        <v>7879</v>
      </c>
      <c r="M304" s="129">
        <v>2042</v>
      </c>
      <c r="N304" s="131">
        <v>274</v>
      </c>
      <c r="O304" s="131">
        <v>2551</v>
      </c>
      <c r="P304" s="126">
        <v>0.40445656341868691</v>
      </c>
      <c r="Q304" s="126">
        <v>0.23661113714796983</v>
      </c>
      <c r="R304" s="360">
        <v>4.2263437471864593</v>
      </c>
      <c r="S304" s="126">
        <v>5.777360898227879E-2</v>
      </c>
      <c r="T304" s="129">
        <v>22288</v>
      </c>
      <c r="U304" s="129">
        <v>830</v>
      </c>
      <c r="V304" s="129">
        <v>884</v>
      </c>
      <c r="W304" s="129">
        <v>247</v>
      </c>
      <c r="X304" s="129">
        <v>10893</v>
      </c>
      <c r="Y304" s="129">
        <v>4622</v>
      </c>
      <c r="Z304" s="129">
        <v>221</v>
      </c>
      <c r="AA304" s="131">
        <v>105</v>
      </c>
      <c r="AB304" s="129">
        <v>1579</v>
      </c>
      <c r="AC304" s="129">
        <v>253</v>
      </c>
      <c r="AD304" s="129">
        <v>882</v>
      </c>
      <c r="AE304" s="131">
        <v>138</v>
      </c>
      <c r="AF304" s="129">
        <v>1634</v>
      </c>
      <c r="AG304" s="126">
        <v>0.79401471643933952</v>
      </c>
      <c r="AH304" s="129">
        <v>24654</v>
      </c>
      <c r="AI304" s="131">
        <v>268</v>
      </c>
      <c r="AJ304" s="131">
        <v>342</v>
      </c>
      <c r="AK304" s="131">
        <v>83</v>
      </c>
      <c r="AL304" s="129">
        <v>5710</v>
      </c>
      <c r="AM304" s="129">
        <v>6485</v>
      </c>
      <c r="AN304" s="131">
        <v>181</v>
      </c>
      <c r="AO304" s="131">
        <v>43</v>
      </c>
      <c r="AP304" s="129">
        <v>1703</v>
      </c>
      <c r="AQ304" s="129">
        <v>7626</v>
      </c>
      <c r="AR304" s="129">
        <v>1160</v>
      </c>
      <c r="AS304" s="131">
        <v>136</v>
      </c>
      <c r="AT304" s="131">
        <v>917</v>
      </c>
      <c r="AU304" s="361">
        <v>0.53009653605905738</v>
      </c>
    </row>
    <row r="305" spans="1:47" x14ac:dyDescent="0.3">
      <c r="A305" s="19" t="s">
        <v>658</v>
      </c>
      <c r="B305" s="16" t="s">
        <v>712</v>
      </c>
      <c r="C305" s="124">
        <v>133225</v>
      </c>
      <c r="D305" s="131">
        <v>2100</v>
      </c>
      <c r="E305" s="129">
        <v>9813</v>
      </c>
      <c r="F305" s="131">
        <v>1872</v>
      </c>
      <c r="G305" s="129">
        <v>41951</v>
      </c>
      <c r="H305" s="129">
        <v>30019</v>
      </c>
      <c r="I305" s="131">
        <v>1901</v>
      </c>
      <c r="J305" s="131">
        <v>909</v>
      </c>
      <c r="K305" s="129">
        <v>10503</v>
      </c>
      <c r="L305" s="129">
        <v>20092</v>
      </c>
      <c r="M305" s="129">
        <v>6530</v>
      </c>
      <c r="N305" s="131">
        <v>617</v>
      </c>
      <c r="O305" s="129">
        <v>6918</v>
      </c>
      <c r="P305" s="126">
        <v>0.37613811221617566</v>
      </c>
      <c r="Q305" s="126">
        <v>0.22532557703133796</v>
      </c>
      <c r="R305" s="360">
        <v>4.4380225856957258</v>
      </c>
      <c r="S305" s="126">
        <v>6.0667233158967826E-2</v>
      </c>
      <c r="T305" s="129">
        <v>64257</v>
      </c>
      <c r="U305" s="129">
        <v>1534</v>
      </c>
      <c r="V305" s="129">
        <v>6554</v>
      </c>
      <c r="W305" s="129">
        <v>1183</v>
      </c>
      <c r="X305" s="129">
        <v>26258</v>
      </c>
      <c r="Y305" s="129">
        <v>13020</v>
      </c>
      <c r="Z305" s="129">
        <v>1055</v>
      </c>
      <c r="AA305" s="131">
        <v>542</v>
      </c>
      <c r="AB305" s="129">
        <v>4671</v>
      </c>
      <c r="AC305" s="129">
        <v>1678</v>
      </c>
      <c r="AD305" s="129">
        <v>2677</v>
      </c>
      <c r="AE305" s="131">
        <v>294</v>
      </c>
      <c r="AF305" s="129">
        <v>4791</v>
      </c>
      <c r="AG305" s="126">
        <v>0.77196258773363213</v>
      </c>
      <c r="AH305" s="129">
        <v>68968</v>
      </c>
      <c r="AI305" s="131">
        <v>566</v>
      </c>
      <c r="AJ305" s="129">
        <v>3259</v>
      </c>
      <c r="AK305" s="131">
        <v>689</v>
      </c>
      <c r="AL305" s="129">
        <v>15693</v>
      </c>
      <c r="AM305" s="129">
        <v>16999</v>
      </c>
      <c r="AN305" s="131">
        <v>846</v>
      </c>
      <c r="AO305" s="131">
        <v>367</v>
      </c>
      <c r="AP305" s="129">
        <v>5832</v>
      </c>
      <c r="AQ305" s="129">
        <v>18414</v>
      </c>
      <c r="AR305" s="129">
        <v>3853</v>
      </c>
      <c r="AS305" s="131">
        <v>323</v>
      </c>
      <c r="AT305" s="129">
        <v>2127</v>
      </c>
      <c r="AU305" s="361">
        <v>0.55173413757104739</v>
      </c>
    </row>
    <row r="306" spans="1:47" x14ac:dyDescent="0.3">
      <c r="A306" s="19" t="s">
        <v>658</v>
      </c>
      <c r="B306" s="16" t="s">
        <v>716</v>
      </c>
      <c r="C306" s="124">
        <v>81011</v>
      </c>
      <c r="D306" s="131">
        <v>1154</v>
      </c>
      <c r="E306" s="129">
        <v>16449</v>
      </c>
      <c r="F306" s="131">
        <v>1792</v>
      </c>
      <c r="G306" s="129">
        <v>22276</v>
      </c>
      <c r="H306" s="129">
        <v>14430</v>
      </c>
      <c r="I306" s="131">
        <v>1197</v>
      </c>
      <c r="J306" s="131">
        <v>884</v>
      </c>
      <c r="K306" s="129">
        <v>7274</v>
      </c>
      <c r="L306" s="129">
        <v>8889</v>
      </c>
      <c r="M306" s="129">
        <v>3470</v>
      </c>
      <c r="N306" s="131">
        <v>303</v>
      </c>
      <c r="O306" s="131">
        <v>2893</v>
      </c>
      <c r="P306" s="126">
        <v>0.28784979817555639</v>
      </c>
      <c r="Q306" s="126">
        <v>0.17812395847477502</v>
      </c>
      <c r="R306" s="360">
        <v>5.6140679140679142</v>
      </c>
      <c r="S306" s="126">
        <v>7.6743630870829777E-2</v>
      </c>
      <c r="T306" s="129">
        <v>42395</v>
      </c>
      <c r="U306" s="129">
        <v>845</v>
      </c>
      <c r="V306" s="129">
        <v>10494</v>
      </c>
      <c r="W306" s="129">
        <v>1124</v>
      </c>
      <c r="X306" s="129">
        <v>13359</v>
      </c>
      <c r="Y306" s="129">
        <v>6452</v>
      </c>
      <c r="Z306" s="129">
        <v>779</v>
      </c>
      <c r="AA306" s="131">
        <v>539</v>
      </c>
      <c r="AB306" s="129">
        <v>3971</v>
      </c>
      <c r="AC306" s="129">
        <v>1290</v>
      </c>
      <c r="AD306" s="129">
        <v>1451</v>
      </c>
      <c r="AE306" s="131">
        <v>149</v>
      </c>
      <c r="AF306" s="129">
        <v>1942</v>
      </c>
      <c r="AG306" s="126">
        <v>0.77964382592286829</v>
      </c>
      <c r="AH306" s="129">
        <v>38616</v>
      </c>
      <c r="AI306" s="131">
        <v>309</v>
      </c>
      <c r="AJ306" s="129">
        <v>5955</v>
      </c>
      <c r="AK306" s="131">
        <v>668</v>
      </c>
      <c r="AL306" s="129">
        <v>8917</v>
      </c>
      <c r="AM306" s="129">
        <v>7978</v>
      </c>
      <c r="AN306" s="131">
        <v>418</v>
      </c>
      <c r="AO306" s="131">
        <v>345</v>
      </c>
      <c r="AP306" s="129">
        <v>3303</v>
      </c>
      <c r="AQ306" s="129">
        <v>7599</v>
      </c>
      <c r="AR306" s="129">
        <v>2019</v>
      </c>
      <c r="AS306" s="131">
        <v>154</v>
      </c>
      <c r="AT306" s="131">
        <v>951</v>
      </c>
      <c r="AU306" s="361">
        <v>0.62784856018230784</v>
      </c>
    </row>
    <row r="307" spans="1:47" x14ac:dyDescent="0.3">
      <c r="A307" s="19" t="s">
        <v>658</v>
      </c>
      <c r="B307" s="16" t="s">
        <v>718</v>
      </c>
      <c r="C307" s="124">
        <v>86025</v>
      </c>
      <c r="D307" s="131">
        <v>326</v>
      </c>
      <c r="E307" s="129">
        <v>2612</v>
      </c>
      <c r="F307" s="131">
        <v>820</v>
      </c>
      <c r="G307" s="129">
        <v>36339</v>
      </c>
      <c r="H307" s="129">
        <v>16488</v>
      </c>
      <c r="I307" s="129">
        <v>2414</v>
      </c>
      <c r="J307" s="131">
        <v>928</v>
      </c>
      <c r="K307" s="129">
        <v>8427</v>
      </c>
      <c r="L307" s="129">
        <v>7157</v>
      </c>
      <c r="M307" s="129">
        <v>4506</v>
      </c>
      <c r="N307" s="131">
        <v>396</v>
      </c>
      <c r="O307" s="129">
        <v>5612</v>
      </c>
      <c r="P307" s="126">
        <v>0.27486195873292646</v>
      </c>
      <c r="Q307" s="126">
        <v>0.19166521360069746</v>
      </c>
      <c r="R307" s="360">
        <v>5.2174308588064049</v>
      </c>
      <c r="S307" s="126">
        <v>7.1321650192183866E-2</v>
      </c>
      <c r="T307" s="129">
        <v>44107</v>
      </c>
      <c r="U307" s="129">
        <v>265</v>
      </c>
      <c r="V307" s="129">
        <v>1476</v>
      </c>
      <c r="W307" s="129">
        <v>429</v>
      </c>
      <c r="X307" s="129">
        <v>21161</v>
      </c>
      <c r="Y307" s="129">
        <v>7750</v>
      </c>
      <c r="Z307" s="129">
        <v>1326</v>
      </c>
      <c r="AA307" s="131">
        <v>506</v>
      </c>
      <c r="AB307" s="129">
        <v>4765</v>
      </c>
      <c r="AC307" s="129">
        <v>1361</v>
      </c>
      <c r="AD307" s="129">
        <v>2000</v>
      </c>
      <c r="AE307" s="131">
        <v>187</v>
      </c>
      <c r="AF307" s="129">
        <v>2881</v>
      </c>
      <c r="AG307" s="126">
        <v>0.73473598295055209</v>
      </c>
      <c r="AH307" s="129">
        <v>41918</v>
      </c>
      <c r="AI307" s="131">
        <v>61</v>
      </c>
      <c r="AJ307" s="129">
        <v>1136</v>
      </c>
      <c r="AK307" s="131">
        <v>391</v>
      </c>
      <c r="AL307" s="129">
        <v>15178</v>
      </c>
      <c r="AM307" s="129">
        <v>8738</v>
      </c>
      <c r="AN307" s="129">
        <v>1088</v>
      </c>
      <c r="AO307" s="131">
        <v>422</v>
      </c>
      <c r="AP307" s="129">
        <v>3662</v>
      </c>
      <c r="AQ307" s="129">
        <v>5796</v>
      </c>
      <c r="AR307" s="129">
        <v>2506</v>
      </c>
      <c r="AS307" s="131">
        <v>209</v>
      </c>
      <c r="AT307" s="129">
        <v>2731</v>
      </c>
      <c r="AU307" s="361">
        <v>0.63438141132687631</v>
      </c>
    </row>
    <row r="308" spans="1:47" x14ac:dyDescent="0.3">
      <c r="A308" s="19" t="s">
        <v>658</v>
      </c>
      <c r="B308" s="16" t="s">
        <v>722</v>
      </c>
      <c r="C308" s="124">
        <v>71943</v>
      </c>
      <c r="D308" s="131">
        <v>89</v>
      </c>
      <c r="E308" s="131">
        <v>282</v>
      </c>
      <c r="F308" s="131">
        <v>1394</v>
      </c>
      <c r="G308" s="129">
        <v>35665</v>
      </c>
      <c r="H308" s="129">
        <v>10522</v>
      </c>
      <c r="I308" s="131">
        <v>1588</v>
      </c>
      <c r="J308" s="131">
        <v>398</v>
      </c>
      <c r="K308" s="129">
        <v>9605</v>
      </c>
      <c r="L308" s="129">
        <v>5255</v>
      </c>
      <c r="M308" s="129">
        <v>2960</v>
      </c>
      <c r="N308" s="131">
        <v>381</v>
      </c>
      <c r="O308" s="129">
        <v>3804</v>
      </c>
      <c r="P308" s="126">
        <v>0.21929861140069221</v>
      </c>
      <c r="Q308" s="126">
        <v>0.14625467383901145</v>
      </c>
      <c r="R308" s="360">
        <v>6.8373883292149777</v>
      </c>
      <c r="S308" s="126">
        <v>9.3466273313673021E-2</v>
      </c>
      <c r="T308" s="129">
        <v>36369</v>
      </c>
      <c r="U308" s="129">
        <v>74</v>
      </c>
      <c r="V308" s="129">
        <v>174</v>
      </c>
      <c r="W308" s="129">
        <v>726</v>
      </c>
      <c r="X308" s="129">
        <v>19863</v>
      </c>
      <c r="Y308" s="129">
        <v>4972</v>
      </c>
      <c r="Z308" s="129">
        <v>916</v>
      </c>
      <c r="AA308" s="131">
        <v>245</v>
      </c>
      <c r="AB308" s="129">
        <v>5053</v>
      </c>
      <c r="AC308" s="129">
        <v>959</v>
      </c>
      <c r="AD308" s="129">
        <v>1308</v>
      </c>
      <c r="AE308" s="131">
        <v>171</v>
      </c>
      <c r="AF308" s="129">
        <v>1908</v>
      </c>
      <c r="AG308" s="126">
        <v>0.73482911270587592</v>
      </c>
      <c r="AH308" s="129">
        <v>35574</v>
      </c>
      <c r="AI308" s="131">
        <v>15</v>
      </c>
      <c r="AJ308" s="131">
        <v>108</v>
      </c>
      <c r="AK308" s="131">
        <v>668</v>
      </c>
      <c r="AL308" s="129">
        <v>15802</v>
      </c>
      <c r="AM308" s="129">
        <v>5550</v>
      </c>
      <c r="AN308" s="131">
        <v>672</v>
      </c>
      <c r="AO308" s="131">
        <v>153</v>
      </c>
      <c r="AP308" s="129">
        <v>4552</v>
      </c>
      <c r="AQ308" s="129">
        <v>4296</v>
      </c>
      <c r="AR308" s="129">
        <v>1652</v>
      </c>
      <c r="AS308" s="131">
        <v>210</v>
      </c>
      <c r="AT308" s="129">
        <v>1896</v>
      </c>
      <c r="AU308" s="361">
        <v>0.6413391803002193</v>
      </c>
    </row>
    <row r="309" spans="1:47" x14ac:dyDescent="0.3">
      <c r="A309" s="19" t="s">
        <v>658</v>
      </c>
      <c r="B309" s="16" t="s">
        <v>724</v>
      </c>
      <c r="C309" s="124">
        <v>52240</v>
      </c>
      <c r="D309" s="131">
        <v>365</v>
      </c>
      <c r="E309" s="131">
        <v>804</v>
      </c>
      <c r="F309" s="131">
        <v>724</v>
      </c>
      <c r="G309" s="129">
        <v>25025</v>
      </c>
      <c r="H309" s="129">
        <v>7986</v>
      </c>
      <c r="I309" s="131">
        <v>1132</v>
      </c>
      <c r="J309" s="131">
        <v>188</v>
      </c>
      <c r="K309" s="129">
        <v>6344</v>
      </c>
      <c r="L309" s="129">
        <v>3886</v>
      </c>
      <c r="M309" s="129">
        <v>3024</v>
      </c>
      <c r="N309" s="131">
        <v>115</v>
      </c>
      <c r="O309" s="129">
        <v>2647</v>
      </c>
      <c r="P309" s="126">
        <v>0.22725880551301683</v>
      </c>
      <c r="Q309" s="126">
        <v>0.15287136294027565</v>
      </c>
      <c r="R309" s="360">
        <v>6.5414475331830708</v>
      </c>
      <c r="S309" s="126">
        <v>8.9420798346514035E-2</v>
      </c>
      <c r="T309" s="129">
        <v>27047</v>
      </c>
      <c r="U309" s="129">
        <v>223</v>
      </c>
      <c r="V309" s="129">
        <v>528</v>
      </c>
      <c r="W309" s="129">
        <v>465</v>
      </c>
      <c r="X309" s="129">
        <v>14458</v>
      </c>
      <c r="Y309" s="129">
        <v>3437</v>
      </c>
      <c r="Z309" s="129">
        <v>677</v>
      </c>
      <c r="AA309" s="131">
        <v>121</v>
      </c>
      <c r="AB309" s="129">
        <v>3514</v>
      </c>
      <c r="AC309" s="129">
        <v>627</v>
      </c>
      <c r="AD309" s="129">
        <v>1472</v>
      </c>
      <c r="AE309" s="131">
        <v>59</v>
      </c>
      <c r="AF309" s="129">
        <v>1466</v>
      </c>
      <c r="AG309" s="126">
        <v>0.73161533626649911</v>
      </c>
      <c r="AH309" s="129">
        <v>25193</v>
      </c>
      <c r="AI309" s="131">
        <v>142</v>
      </c>
      <c r="AJ309" s="131">
        <v>276</v>
      </c>
      <c r="AK309" s="131">
        <v>259</v>
      </c>
      <c r="AL309" s="129">
        <v>10567</v>
      </c>
      <c r="AM309" s="129">
        <v>4549</v>
      </c>
      <c r="AN309" s="131">
        <v>455</v>
      </c>
      <c r="AO309" s="131">
        <v>67</v>
      </c>
      <c r="AP309" s="129">
        <v>2830</v>
      </c>
      <c r="AQ309" s="129">
        <v>3259</v>
      </c>
      <c r="AR309" s="129">
        <v>1552</v>
      </c>
      <c r="AS309" s="131">
        <v>56</v>
      </c>
      <c r="AT309" s="129">
        <v>1181</v>
      </c>
      <c r="AU309" s="361">
        <v>0.64494105505497556</v>
      </c>
    </row>
    <row r="310" spans="1:47" x14ac:dyDescent="0.3">
      <c r="A310" s="19" t="s">
        <v>658</v>
      </c>
      <c r="B310" s="16" t="s">
        <v>728</v>
      </c>
      <c r="C310" s="124">
        <v>140839</v>
      </c>
      <c r="D310" s="131">
        <v>2785</v>
      </c>
      <c r="E310" s="129">
        <v>27864</v>
      </c>
      <c r="F310" s="131">
        <v>2754</v>
      </c>
      <c r="G310" s="129">
        <v>39019</v>
      </c>
      <c r="H310" s="129">
        <v>27275</v>
      </c>
      <c r="I310" s="131">
        <v>2537</v>
      </c>
      <c r="J310" s="131">
        <v>1013</v>
      </c>
      <c r="K310" s="129">
        <v>17944</v>
      </c>
      <c r="L310" s="129">
        <v>8424</v>
      </c>
      <c r="M310" s="129">
        <v>7003</v>
      </c>
      <c r="N310" s="131">
        <v>593</v>
      </c>
      <c r="O310" s="129">
        <v>3628</v>
      </c>
      <c r="P310" s="126">
        <v>0.25347382472184549</v>
      </c>
      <c r="Q310" s="126">
        <v>0.19366084678249632</v>
      </c>
      <c r="R310" s="360">
        <v>5.1636663611365723</v>
      </c>
      <c r="S310" s="126">
        <v>7.0586695997420762E-2</v>
      </c>
      <c r="T310" s="129">
        <v>72544</v>
      </c>
      <c r="U310" s="129">
        <v>1611</v>
      </c>
      <c r="V310" s="129">
        <v>20505</v>
      </c>
      <c r="W310" s="129">
        <v>1917</v>
      </c>
      <c r="X310" s="129">
        <v>24085</v>
      </c>
      <c r="Y310" s="129">
        <v>7478</v>
      </c>
      <c r="Z310" s="129">
        <v>1502</v>
      </c>
      <c r="AA310" s="131">
        <v>538</v>
      </c>
      <c r="AB310" s="129">
        <v>9159</v>
      </c>
      <c r="AC310" s="129">
        <v>726</v>
      </c>
      <c r="AD310" s="129">
        <v>2654</v>
      </c>
      <c r="AE310" s="131">
        <v>304</v>
      </c>
      <c r="AF310" s="129">
        <v>2065</v>
      </c>
      <c r="AG310" s="126">
        <v>0.78708094397882666</v>
      </c>
      <c r="AH310" s="129">
        <v>68295</v>
      </c>
      <c r="AI310" s="131">
        <v>1174</v>
      </c>
      <c r="AJ310" s="129">
        <v>7359</v>
      </c>
      <c r="AK310" s="131">
        <v>837</v>
      </c>
      <c r="AL310" s="129">
        <v>14934</v>
      </c>
      <c r="AM310" s="129">
        <v>19797</v>
      </c>
      <c r="AN310" s="131">
        <v>1035</v>
      </c>
      <c r="AO310" s="131">
        <v>475</v>
      </c>
      <c r="AP310" s="129">
        <v>8785</v>
      </c>
      <c r="AQ310" s="129">
        <v>7698</v>
      </c>
      <c r="AR310" s="129">
        <v>4349</v>
      </c>
      <c r="AS310" s="131">
        <v>289</v>
      </c>
      <c r="AT310" s="129">
        <v>1563</v>
      </c>
      <c r="AU310" s="361">
        <v>0.66089757668936233</v>
      </c>
    </row>
    <row r="311" spans="1:47" x14ac:dyDescent="0.3">
      <c r="A311" s="19" t="s">
        <v>658</v>
      </c>
      <c r="B311" s="16" t="s">
        <v>729</v>
      </c>
      <c r="C311" s="124">
        <v>85159</v>
      </c>
      <c r="D311" s="131">
        <v>1546</v>
      </c>
      <c r="E311" s="129">
        <v>11729</v>
      </c>
      <c r="F311" s="131">
        <v>1221</v>
      </c>
      <c r="G311" s="129">
        <v>18048</v>
      </c>
      <c r="H311" s="129">
        <v>23896</v>
      </c>
      <c r="I311" s="131">
        <v>1166</v>
      </c>
      <c r="J311" s="131">
        <v>200</v>
      </c>
      <c r="K311" s="129">
        <v>13439</v>
      </c>
      <c r="L311" s="129">
        <v>7219</v>
      </c>
      <c r="M311" s="129">
        <v>4604</v>
      </c>
      <c r="N311" s="131">
        <v>598</v>
      </c>
      <c r="O311" s="131">
        <v>1493</v>
      </c>
      <c r="P311" s="126">
        <v>0.36537535668572907</v>
      </c>
      <c r="Q311" s="126">
        <v>0.28060451625782362</v>
      </c>
      <c r="R311" s="360">
        <v>3.5637345162370266</v>
      </c>
      <c r="S311" s="126">
        <v>4.8715820759916269E-2</v>
      </c>
      <c r="T311" s="129">
        <v>40351</v>
      </c>
      <c r="U311" s="129">
        <v>755</v>
      </c>
      <c r="V311" s="129">
        <v>7240</v>
      </c>
      <c r="W311" s="129">
        <v>787</v>
      </c>
      <c r="X311" s="129">
        <v>9938</v>
      </c>
      <c r="Y311" s="129">
        <v>10590</v>
      </c>
      <c r="Z311" s="129">
        <v>643</v>
      </c>
      <c r="AA311" s="131">
        <v>126</v>
      </c>
      <c r="AB311" s="129">
        <v>6405</v>
      </c>
      <c r="AC311" s="129">
        <v>913</v>
      </c>
      <c r="AD311" s="129">
        <v>1763</v>
      </c>
      <c r="AE311" s="131">
        <v>312</v>
      </c>
      <c r="AF311" s="129">
        <v>879</v>
      </c>
      <c r="AG311" s="126">
        <v>0.74231121905281161</v>
      </c>
      <c r="AH311" s="129">
        <v>44808</v>
      </c>
      <c r="AI311" s="131">
        <v>791</v>
      </c>
      <c r="AJ311" s="129">
        <v>4489</v>
      </c>
      <c r="AK311" s="131">
        <v>434</v>
      </c>
      <c r="AL311" s="129">
        <v>8110</v>
      </c>
      <c r="AM311" s="129">
        <v>13306</v>
      </c>
      <c r="AN311" s="131">
        <v>523</v>
      </c>
      <c r="AO311" s="131">
        <v>74</v>
      </c>
      <c r="AP311" s="129">
        <v>7034</v>
      </c>
      <c r="AQ311" s="129">
        <v>6306</v>
      </c>
      <c r="AR311" s="129">
        <v>2841</v>
      </c>
      <c r="AS311" s="131">
        <v>286</v>
      </c>
      <c r="AT311" s="131">
        <v>614</v>
      </c>
      <c r="AU311" s="361">
        <v>0.61714425995357969</v>
      </c>
    </row>
    <row r="312" spans="1:47" x14ac:dyDescent="0.3">
      <c r="A312" s="19" t="s">
        <v>658</v>
      </c>
      <c r="B312" s="16" t="s">
        <v>731</v>
      </c>
      <c r="C312" s="124">
        <v>132853</v>
      </c>
      <c r="D312" s="131">
        <v>2681</v>
      </c>
      <c r="E312" s="129">
        <v>6197</v>
      </c>
      <c r="F312" s="131">
        <v>1464</v>
      </c>
      <c r="G312" s="129">
        <v>36632</v>
      </c>
      <c r="H312" s="129">
        <v>16253</v>
      </c>
      <c r="I312" s="131">
        <v>5245</v>
      </c>
      <c r="J312" s="131">
        <v>1273</v>
      </c>
      <c r="K312" s="129">
        <v>25125</v>
      </c>
      <c r="L312" s="129">
        <v>26239</v>
      </c>
      <c r="M312" s="129">
        <v>8378</v>
      </c>
      <c r="N312" s="131">
        <v>725</v>
      </c>
      <c r="O312" s="131">
        <v>2641</v>
      </c>
      <c r="P312" s="126">
        <v>0.31984223163948122</v>
      </c>
      <c r="Q312" s="126">
        <v>0.12233822344997855</v>
      </c>
      <c r="R312" s="360">
        <v>8.1740601735064295</v>
      </c>
      <c r="S312" s="126">
        <v>0.11173841611349265</v>
      </c>
      <c r="T312" s="129">
        <v>66501</v>
      </c>
      <c r="U312" s="129">
        <v>1778</v>
      </c>
      <c r="V312" s="129">
        <v>4294</v>
      </c>
      <c r="W312" s="129">
        <v>998</v>
      </c>
      <c r="X312" s="129">
        <v>25326</v>
      </c>
      <c r="Y312" s="129">
        <v>9661</v>
      </c>
      <c r="Z312" s="129">
        <v>3202</v>
      </c>
      <c r="AA312" s="131">
        <v>787</v>
      </c>
      <c r="AB312" s="129">
        <v>12355</v>
      </c>
      <c r="AC312" s="129">
        <v>2486</v>
      </c>
      <c r="AD312" s="129">
        <v>3432</v>
      </c>
      <c r="AE312" s="131">
        <v>405</v>
      </c>
      <c r="AF312" s="129">
        <v>1777</v>
      </c>
      <c r="AG312" s="126">
        <v>0.68057623193636185</v>
      </c>
      <c r="AH312" s="129">
        <v>66352</v>
      </c>
      <c r="AI312" s="131">
        <v>903</v>
      </c>
      <c r="AJ312" s="129">
        <v>1903</v>
      </c>
      <c r="AK312" s="131">
        <v>466</v>
      </c>
      <c r="AL312" s="129">
        <v>11306</v>
      </c>
      <c r="AM312" s="129">
        <v>6592</v>
      </c>
      <c r="AN312" s="131">
        <v>2043</v>
      </c>
      <c r="AO312" s="131">
        <v>486</v>
      </c>
      <c r="AP312" s="129">
        <v>12770</v>
      </c>
      <c r="AQ312" s="129">
        <v>23753</v>
      </c>
      <c r="AR312" s="129">
        <v>4946</v>
      </c>
      <c r="AS312" s="131">
        <v>320</v>
      </c>
      <c r="AT312" s="131">
        <v>864</v>
      </c>
      <c r="AU312" s="361">
        <v>0.34984627441523991</v>
      </c>
    </row>
    <row r="313" spans="1:47" x14ac:dyDescent="0.3">
      <c r="A313" s="19" t="s">
        <v>658</v>
      </c>
      <c r="B313" s="16" t="s">
        <v>735</v>
      </c>
      <c r="C313" s="124">
        <v>138278</v>
      </c>
      <c r="D313" s="129">
        <v>3524</v>
      </c>
      <c r="E313" s="129">
        <v>19435</v>
      </c>
      <c r="F313" s="129">
        <v>3997</v>
      </c>
      <c r="G313" s="129">
        <v>43613</v>
      </c>
      <c r="H313" s="129">
        <v>22152</v>
      </c>
      <c r="I313" s="131">
        <v>1214</v>
      </c>
      <c r="J313" s="131">
        <v>565</v>
      </c>
      <c r="K313" s="129">
        <v>16946</v>
      </c>
      <c r="L313" s="129">
        <v>13564</v>
      </c>
      <c r="M313" s="129">
        <v>7949</v>
      </c>
      <c r="N313" s="131">
        <v>888</v>
      </c>
      <c r="O313" s="131">
        <v>4431</v>
      </c>
      <c r="P313" s="126">
        <v>0.25829126831455473</v>
      </c>
      <c r="Q313" s="126">
        <v>0.16019901936678285</v>
      </c>
      <c r="R313" s="360">
        <v>6.2422354640664501</v>
      </c>
      <c r="S313" s="126">
        <v>8.5330605471069354E-2</v>
      </c>
      <c r="T313" s="129">
        <v>65607</v>
      </c>
      <c r="U313" s="129">
        <v>2003</v>
      </c>
      <c r="V313" s="129">
        <v>11468</v>
      </c>
      <c r="W313" s="129">
        <v>2612</v>
      </c>
      <c r="X313" s="129">
        <v>25101</v>
      </c>
      <c r="Y313" s="129">
        <v>8158</v>
      </c>
      <c r="Z313" s="129">
        <v>626</v>
      </c>
      <c r="AA313" s="131">
        <v>311</v>
      </c>
      <c r="AB313" s="129">
        <v>7767</v>
      </c>
      <c r="AC313" s="129">
        <v>669</v>
      </c>
      <c r="AD313" s="129">
        <v>3087</v>
      </c>
      <c r="AE313" s="131">
        <v>424</v>
      </c>
      <c r="AF313" s="129">
        <v>3381</v>
      </c>
      <c r="AG313" s="126">
        <v>0.76162604600118888</v>
      </c>
      <c r="AH313" s="129">
        <v>72671</v>
      </c>
      <c r="AI313" s="129">
        <v>1521</v>
      </c>
      <c r="AJ313" s="129">
        <v>7967</v>
      </c>
      <c r="AK313" s="129">
        <v>1385</v>
      </c>
      <c r="AL313" s="129">
        <v>18512</v>
      </c>
      <c r="AM313" s="129">
        <v>13994</v>
      </c>
      <c r="AN313" s="131">
        <v>588</v>
      </c>
      <c r="AO313" s="131">
        <v>254</v>
      </c>
      <c r="AP313" s="129">
        <v>9179</v>
      </c>
      <c r="AQ313" s="129">
        <v>12895</v>
      </c>
      <c r="AR313" s="129">
        <v>4862</v>
      </c>
      <c r="AS313" s="131">
        <v>464</v>
      </c>
      <c r="AT313" s="131">
        <v>1050</v>
      </c>
      <c r="AU313" s="361">
        <v>0.60501437987642936</v>
      </c>
    </row>
    <row r="314" spans="1:47" x14ac:dyDescent="0.3">
      <c r="A314" s="19" t="s">
        <v>658</v>
      </c>
      <c r="B314" s="16" t="s">
        <v>736</v>
      </c>
      <c r="C314" s="124">
        <v>121966</v>
      </c>
      <c r="D314" s="129">
        <v>2655</v>
      </c>
      <c r="E314" s="129">
        <v>17411</v>
      </c>
      <c r="F314" s="129">
        <v>3256</v>
      </c>
      <c r="G314" s="129">
        <v>35521</v>
      </c>
      <c r="H314" s="129">
        <v>27387</v>
      </c>
      <c r="I314" s="131">
        <v>1179</v>
      </c>
      <c r="J314" s="131">
        <v>182</v>
      </c>
      <c r="K314" s="129">
        <v>13597</v>
      </c>
      <c r="L314" s="129">
        <v>11543</v>
      </c>
      <c r="M314" s="129">
        <v>5927</v>
      </c>
      <c r="N314" s="131">
        <v>795</v>
      </c>
      <c r="O314" s="131">
        <v>2513</v>
      </c>
      <c r="P314" s="126">
        <v>0.31918731449748289</v>
      </c>
      <c r="Q314" s="126">
        <v>0.22454618500237772</v>
      </c>
      <c r="R314" s="360">
        <v>4.4534268083397235</v>
      </c>
      <c r="S314" s="126">
        <v>6.0877807023505648E-2</v>
      </c>
      <c r="T314" s="129">
        <v>61538</v>
      </c>
      <c r="U314" s="129">
        <v>1607</v>
      </c>
      <c r="V314" s="129">
        <v>11740</v>
      </c>
      <c r="W314" s="129">
        <v>2162</v>
      </c>
      <c r="X314" s="129">
        <v>22638</v>
      </c>
      <c r="Y314" s="129">
        <v>10512</v>
      </c>
      <c r="Z314" s="129">
        <v>740</v>
      </c>
      <c r="AA314" s="131">
        <v>127</v>
      </c>
      <c r="AB314" s="129">
        <v>6493</v>
      </c>
      <c r="AC314" s="129">
        <v>568</v>
      </c>
      <c r="AD314" s="129">
        <v>2682</v>
      </c>
      <c r="AE314" s="131">
        <v>400</v>
      </c>
      <c r="AF314" s="129">
        <v>1869</v>
      </c>
      <c r="AG314" s="126">
        <v>0.80273977054827916</v>
      </c>
      <c r="AH314" s="129">
        <v>60428</v>
      </c>
      <c r="AI314" s="129">
        <v>1048</v>
      </c>
      <c r="AJ314" s="129">
        <v>5671</v>
      </c>
      <c r="AK314" s="129">
        <v>1094</v>
      </c>
      <c r="AL314" s="129">
        <v>12883</v>
      </c>
      <c r="AM314" s="129">
        <v>16875</v>
      </c>
      <c r="AN314" s="131">
        <v>439</v>
      </c>
      <c r="AO314" s="131">
        <v>55</v>
      </c>
      <c r="AP314" s="129">
        <v>7104</v>
      </c>
      <c r="AQ314" s="129">
        <v>10975</v>
      </c>
      <c r="AR314" s="129">
        <v>3245</v>
      </c>
      <c r="AS314" s="131">
        <v>395</v>
      </c>
      <c r="AT314" s="131">
        <v>644</v>
      </c>
      <c r="AU314" s="361">
        <v>0.62901304031243799</v>
      </c>
    </row>
    <row r="315" spans="1:47" x14ac:dyDescent="0.3">
      <c r="A315" s="19" t="s">
        <v>658</v>
      </c>
      <c r="B315" s="16" t="s">
        <v>738</v>
      </c>
      <c r="C315" s="124">
        <v>141352</v>
      </c>
      <c r="D315" s="129">
        <v>3404</v>
      </c>
      <c r="E315" s="129">
        <v>12546</v>
      </c>
      <c r="F315" s="131">
        <v>2468</v>
      </c>
      <c r="G315" s="129">
        <v>44076</v>
      </c>
      <c r="H315" s="129">
        <v>36476</v>
      </c>
      <c r="I315" s="131">
        <v>1184</v>
      </c>
      <c r="J315" s="131">
        <v>330</v>
      </c>
      <c r="K315" s="129">
        <v>13384</v>
      </c>
      <c r="L315" s="129">
        <v>16156</v>
      </c>
      <c r="M315" s="129">
        <v>6668</v>
      </c>
      <c r="N315" s="131">
        <v>719</v>
      </c>
      <c r="O315" s="131">
        <v>3941</v>
      </c>
      <c r="P315" s="126">
        <v>0.37234704850302791</v>
      </c>
      <c r="Q315" s="126">
        <v>0.25805082347614466</v>
      </c>
      <c r="R315" s="360">
        <v>3.8752056146507292</v>
      </c>
      <c r="S315" s="126">
        <v>5.2973593086413265E-2</v>
      </c>
      <c r="T315" s="129">
        <v>68396</v>
      </c>
      <c r="U315" s="129">
        <v>2396</v>
      </c>
      <c r="V315" s="129">
        <v>8381</v>
      </c>
      <c r="W315" s="129">
        <v>1654</v>
      </c>
      <c r="X315" s="129">
        <v>27938</v>
      </c>
      <c r="Y315" s="129">
        <v>14048</v>
      </c>
      <c r="Z315" s="129">
        <v>712</v>
      </c>
      <c r="AA315" s="131">
        <v>197</v>
      </c>
      <c r="AB315" s="129">
        <v>5929</v>
      </c>
      <c r="AC315" s="129">
        <v>942</v>
      </c>
      <c r="AD315" s="129">
        <v>2743</v>
      </c>
      <c r="AE315" s="131">
        <v>359</v>
      </c>
      <c r="AF315" s="129">
        <v>3097</v>
      </c>
      <c r="AG315" s="126">
        <v>0.80602666822621205</v>
      </c>
      <c r="AH315" s="129">
        <v>72956</v>
      </c>
      <c r="AI315" s="129">
        <v>1008</v>
      </c>
      <c r="AJ315" s="129">
        <v>4165</v>
      </c>
      <c r="AK315" s="131">
        <v>814</v>
      </c>
      <c r="AL315" s="129">
        <v>16138</v>
      </c>
      <c r="AM315" s="129">
        <v>22428</v>
      </c>
      <c r="AN315" s="131">
        <v>472</v>
      </c>
      <c r="AO315" s="131">
        <v>133</v>
      </c>
      <c r="AP315" s="129">
        <v>7455</v>
      </c>
      <c r="AQ315" s="129">
        <v>15214</v>
      </c>
      <c r="AR315" s="129">
        <v>3925</v>
      </c>
      <c r="AS315" s="131">
        <v>360</v>
      </c>
      <c r="AT315" s="131">
        <v>844</v>
      </c>
      <c r="AU315" s="361">
        <v>0.61715280443006748</v>
      </c>
    </row>
    <row r="316" spans="1:47" x14ac:dyDescent="0.3">
      <c r="A316" s="19" t="s">
        <v>658</v>
      </c>
      <c r="B316" s="16" t="s">
        <v>740</v>
      </c>
      <c r="C316" s="124">
        <v>39504</v>
      </c>
      <c r="D316" s="131">
        <v>1248</v>
      </c>
      <c r="E316" s="131">
        <v>2827</v>
      </c>
      <c r="F316" s="131">
        <v>568</v>
      </c>
      <c r="G316" s="129">
        <v>11532</v>
      </c>
      <c r="H316" s="129">
        <v>7631</v>
      </c>
      <c r="I316" s="131">
        <v>911</v>
      </c>
      <c r="J316" s="131">
        <v>143</v>
      </c>
      <c r="K316" s="129">
        <v>5629</v>
      </c>
      <c r="L316" s="129">
        <v>4908</v>
      </c>
      <c r="M316" s="129">
        <v>2453</v>
      </c>
      <c r="N316" s="131">
        <v>277</v>
      </c>
      <c r="O316" s="131">
        <v>1377</v>
      </c>
      <c r="P316" s="126">
        <v>0.31741089509923048</v>
      </c>
      <c r="Q316" s="126">
        <v>0.19317031186715269</v>
      </c>
      <c r="R316" s="360">
        <v>5.1767789280566108</v>
      </c>
      <c r="S316" s="126">
        <v>7.0765943204772641E-2</v>
      </c>
      <c r="T316" s="129">
        <v>18919</v>
      </c>
      <c r="U316" s="129">
        <v>542</v>
      </c>
      <c r="V316" s="129">
        <v>1908</v>
      </c>
      <c r="W316" s="129">
        <v>436</v>
      </c>
      <c r="X316" s="129">
        <v>7173</v>
      </c>
      <c r="Y316" s="129">
        <v>3186</v>
      </c>
      <c r="Z316" s="129">
        <v>567</v>
      </c>
      <c r="AA316" s="131">
        <v>94</v>
      </c>
      <c r="AB316" s="129">
        <v>2539</v>
      </c>
      <c r="AC316" s="129">
        <v>224</v>
      </c>
      <c r="AD316" s="129">
        <v>1082</v>
      </c>
      <c r="AE316" s="131">
        <v>142</v>
      </c>
      <c r="AF316" s="129">
        <v>1026</v>
      </c>
      <c r="AG316" s="126">
        <v>0.73005972831545007</v>
      </c>
      <c r="AH316" s="129">
        <v>20585</v>
      </c>
      <c r="AI316" s="131">
        <v>706</v>
      </c>
      <c r="AJ316" s="131">
        <v>919</v>
      </c>
      <c r="AK316" s="131">
        <v>132</v>
      </c>
      <c r="AL316" s="129">
        <v>4359</v>
      </c>
      <c r="AM316" s="129">
        <v>4445</v>
      </c>
      <c r="AN316" s="131">
        <v>344</v>
      </c>
      <c r="AO316" s="131">
        <v>49</v>
      </c>
      <c r="AP316" s="129">
        <v>3090</v>
      </c>
      <c r="AQ316" s="129">
        <v>4684</v>
      </c>
      <c r="AR316" s="129">
        <v>1371</v>
      </c>
      <c r="AS316" s="131">
        <v>135</v>
      </c>
      <c r="AT316" s="131">
        <v>351</v>
      </c>
      <c r="AU316" s="361">
        <v>0.52975467573475832</v>
      </c>
    </row>
    <row r="317" spans="1:47" x14ac:dyDescent="0.3">
      <c r="A317" s="19" t="s">
        <v>658</v>
      </c>
      <c r="B317" s="16" t="s">
        <v>742</v>
      </c>
      <c r="C317" s="124">
        <v>56167</v>
      </c>
      <c r="D317" s="131">
        <v>909</v>
      </c>
      <c r="E317" s="129">
        <v>6721</v>
      </c>
      <c r="F317" s="131">
        <v>1733</v>
      </c>
      <c r="G317" s="129">
        <v>17219</v>
      </c>
      <c r="H317" s="129">
        <v>14218</v>
      </c>
      <c r="I317" s="131">
        <v>302</v>
      </c>
      <c r="J317" s="131">
        <v>131</v>
      </c>
      <c r="K317" s="129">
        <v>8141</v>
      </c>
      <c r="L317" s="129">
        <v>2652</v>
      </c>
      <c r="M317" s="129">
        <v>2445</v>
      </c>
      <c r="N317" s="131">
        <v>477</v>
      </c>
      <c r="O317" s="131">
        <v>1219</v>
      </c>
      <c r="P317" s="126">
        <v>0.30035430056794915</v>
      </c>
      <c r="Q317" s="126">
        <v>0.25313796357291646</v>
      </c>
      <c r="R317" s="360">
        <v>3.9504149669433115</v>
      </c>
      <c r="S317" s="126">
        <v>5.4001695855870842E-2</v>
      </c>
      <c r="T317" s="129">
        <v>24692</v>
      </c>
      <c r="U317" s="129">
        <v>346</v>
      </c>
      <c r="V317" s="129">
        <v>3150</v>
      </c>
      <c r="W317" s="129">
        <v>1050</v>
      </c>
      <c r="X317" s="129">
        <v>8997</v>
      </c>
      <c r="Y317" s="129">
        <v>5258</v>
      </c>
      <c r="Z317" s="129">
        <v>155</v>
      </c>
      <c r="AA317" s="131">
        <v>72</v>
      </c>
      <c r="AB317" s="129">
        <v>3568</v>
      </c>
      <c r="AC317" s="129">
        <v>300</v>
      </c>
      <c r="AD317" s="129">
        <v>884</v>
      </c>
      <c r="AE317" s="131">
        <v>241</v>
      </c>
      <c r="AF317" s="129">
        <v>671</v>
      </c>
      <c r="AG317" s="126">
        <v>0.76769803985096385</v>
      </c>
      <c r="AH317" s="129">
        <v>31475</v>
      </c>
      <c r="AI317" s="131">
        <v>563</v>
      </c>
      <c r="AJ317" s="129">
        <v>3571</v>
      </c>
      <c r="AK317" s="131">
        <v>683</v>
      </c>
      <c r="AL317" s="129">
        <v>8222</v>
      </c>
      <c r="AM317" s="129">
        <v>8960</v>
      </c>
      <c r="AN317" s="131">
        <v>147</v>
      </c>
      <c r="AO317" s="131">
        <v>59</v>
      </c>
      <c r="AP317" s="129">
        <v>4573</v>
      </c>
      <c r="AQ317" s="129">
        <v>2352</v>
      </c>
      <c r="AR317" s="129">
        <v>1561</v>
      </c>
      <c r="AS317" s="131">
        <v>236</v>
      </c>
      <c r="AT317" s="131">
        <v>548</v>
      </c>
      <c r="AU317" s="361">
        <v>0.7036060365369341</v>
      </c>
    </row>
    <row r="318" spans="1:47" x14ac:dyDescent="0.3">
      <c r="A318" s="19" t="s">
        <v>658</v>
      </c>
      <c r="B318" s="16" t="s">
        <v>744</v>
      </c>
      <c r="C318" s="124">
        <v>50823</v>
      </c>
      <c r="D318" s="131">
        <v>2243</v>
      </c>
      <c r="E318" s="129">
        <v>6856</v>
      </c>
      <c r="F318" s="131">
        <v>707</v>
      </c>
      <c r="G318" s="129">
        <v>13684</v>
      </c>
      <c r="H318" s="129">
        <v>5161</v>
      </c>
      <c r="I318" s="131">
        <v>1597</v>
      </c>
      <c r="J318" s="131">
        <v>209</v>
      </c>
      <c r="K318" s="129">
        <v>6334</v>
      </c>
      <c r="L318" s="129">
        <v>9133</v>
      </c>
      <c r="M318" s="129">
        <v>3219</v>
      </c>
      <c r="N318" s="131">
        <v>314</v>
      </c>
      <c r="O318" s="131">
        <v>1366</v>
      </c>
      <c r="P318" s="126">
        <v>0.2812506148790902</v>
      </c>
      <c r="Q318" s="126">
        <v>0.1015485115006985</v>
      </c>
      <c r="R318" s="360">
        <v>9.8475101724471994</v>
      </c>
      <c r="S318" s="126">
        <v>0.13461427564445508</v>
      </c>
      <c r="T318" s="129">
        <v>25103</v>
      </c>
      <c r="U318" s="129">
        <v>1367</v>
      </c>
      <c r="V318" s="129">
        <v>4784</v>
      </c>
      <c r="W318" s="129">
        <v>548</v>
      </c>
      <c r="X318" s="129">
        <v>9625</v>
      </c>
      <c r="Y318" s="129">
        <v>1938</v>
      </c>
      <c r="Z318" s="129">
        <v>1072</v>
      </c>
      <c r="AA318" s="131">
        <v>115</v>
      </c>
      <c r="AB318" s="129">
        <v>2953</v>
      </c>
      <c r="AC318" s="129">
        <v>325</v>
      </c>
      <c r="AD318" s="129">
        <v>1245</v>
      </c>
      <c r="AE318" s="131">
        <v>148</v>
      </c>
      <c r="AF318" s="129">
        <v>983</v>
      </c>
      <c r="AG318" s="126">
        <v>0.77018683025933155</v>
      </c>
      <c r="AH318" s="129">
        <v>25720</v>
      </c>
      <c r="AI318" s="131">
        <v>876</v>
      </c>
      <c r="AJ318" s="129">
        <v>2072</v>
      </c>
      <c r="AK318" s="131">
        <v>159</v>
      </c>
      <c r="AL318" s="129">
        <v>4059</v>
      </c>
      <c r="AM318" s="129">
        <v>3223</v>
      </c>
      <c r="AN318" s="131">
        <v>525</v>
      </c>
      <c r="AO318" s="131">
        <v>94</v>
      </c>
      <c r="AP318" s="129">
        <v>3381</v>
      </c>
      <c r="AQ318" s="129">
        <v>8808</v>
      </c>
      <c r="AR318" s="129">
        <v>1974</v>
      </c>
      <c r="AS318" s="131">
        <v>166</v>
      </c>
      <c r="AT318" s="131">
        <v>383</v>
      </c>
      <c r="AU318" s="361">
        <v>0.42433903576982895</v>
      </c>
    </row>
    <row r="319" spans="1:47" x14ac:dyDescent="0.3">
      <c r="A319" s="19" t="s">
        <v>658</v>
      </c>
      <c r="B319" s="16" t="s">
        <v>746</v>
      </c>
      <c r="C319" s="124">
        <v>38580</v>
      </c>
      <c r="D319" s="131">
        <v>929</v>
      </c>
      <c r="E319" s="129">
        <v>4321</v>
      </c>
      <c r="F319" s="131">
        <v>1199</v>
      </c>
      <c r="G319" s="129">
        <v>11280</v>
      </c>
      <c r="H319" s="129">
        <v>5394</v>
      </c>
      <c r="I319" s="131">
        <v>944</v>
      </c>
      <c r="J319" s="131">
        <v>70</v>
      </c>
      <c r="K319" s="129">
        <v>5051</v>
      </c>
      <c r="L319" s="129">
        <v>6766</v>
      </c>
      <c r="M319" s="129">
        <v>1739</v>
      </c>
      <c r="N319" s="131">
        <v>234</v>
      </c>
      <c r="O319" s="131">
        <v>653</v>
      </c>
      <c r="P319" s="126">
        <v>0.31518921721099014</v>
      </c>
      <c r="Q319" s="126">
        <v>0.13981337480559874</v>
      </c>
      <c r="R319" s="360">
        <v>7.152391546162403</v>
      </c>
      <c r="S319" s="126">
        <v>9.7772329274264422E-2</v>
      </c>
      <c r="T319" s="129">
        <v>19939</v>
      </c>
      <c r="U319" s="129">
        <v>502</v>
      </c>
      <c r="V319" s="129">
        <v>3018</v>
      </c>
      <c r="W319" s="129">
        <v>866</v>
      </c>
      <c r="X319" s="129">
        <v>8456</v>
      </c>
      <c r="Y319" s="129">
        <v>2353</v>
      </c>
      <c r="Z319" s="129">
        <v>686</v>
      </c>
      <c r="AA319" s="131">
        <v>46</v>
      </c>
      <c r="AB319" s="129">
        <v>2480</v>
      </c>
      <c r="AC319" s="129">
        <v>279</v>
      </c>
      <c r="AD319" s="129">
        <v>677</v>
      </c>
      <c r="AE319" s="131">
        <v>94</v>
      </c>
      <c r="AF319" s="129">
        <v>482</v>
      </c>
      <c r="AG319" s="126">
        <v>0.79647926174833239</v>
      </c>
      <c r="AH319" s="129">
        <v>18641</v>
      </c>
      <c r="AI319" s="131">
        <v>427</v>
      </c>
      <c r="AJ319" s="129">
        <v>1303</v>
      </c>
      <c r="AK319" s="131">
        <v>333</v>
      </c>
      <c r="AL319" s="129">
        <v>2824</v>
      </c>
      <c r="AM319" s="129">
        <v>3041</v>
      </c>
      <c r="AN319" s="131">
        <v>258</v>
      </c>
      <c r="AO319" s="131">
        <v>24</v>
      </c>
      <c r="AP319" s="129">
        <v>2571</v>
      </c>
      <c r="AQ319" s="129">
        <v>6487</v>
      </c>
      <c r="AR319" s="129">
        <v>1062</v>
      </c>
      <c r="AS319" s="131">
        <v>140</v>
      </c>
      <c r="AT319" s="131">
        <v>171</v>
      </c>
      <c r="AU319" s="361">
        <v>0.43913953114103321</v>
      </c>
    </row>
    <row r="320" spans="1:47" x14ac:dyDescent="0.3">
      <c r="A320" s="19" t="s">
        <v>658</v>
      </c>
      <c r="B320" s="16" t="s">
        <v>748</v>
      </c>
      <c r="C320" s="124">
        <v>28255</v>
      </c>
      <c r="D320" s="131">
        <v>542</v>
      </c>
      <c r="E320" s="131">
        <v>839</v>
      </c>
      <c r="F320" s="131">
        <v>270</v>
      </c>
      <c r="G320" s="129">
        <v>9816</v>
      </c>
      <c r="H320" s="129">
        <v>7482</v>
      </c>
      <c r="I320" s="131">
        <v>392</v>
      </c>
      <c r="J320" s="131">
        <v>122</v>
      </c>
      <c r="K320" s="129">
        <v>4182</v>
      </c>
      <c r="L320" s="129">
        <v>2039</v>
      </c>
      <c r="M320" s="131">
        <v>1103</v>
      </c>
      <c r="N320" s="131">
        <v>193</v>
      </c>
      <c r="O320" s="131">
        <v>1275</v>
      </c>
      <c r="P320" s="126">
        <v>0.3369669085117678</v>
      </c>
      <c r="Q320" s="126">
        <v>0.26480268978941779</v>
      </c>
      <c r="R320" s="360">
        <v>3.7763966853782414</v>
      </c>
      <c r="S320" s="126">
        <v>5.1622886947674168E-2</v>
      </c>
      <c r="T320" s="129">
        <v>13425</v>
      </c>
      <c r="U320" s="129">
        <v>344</v>
      </c>
      <c r="V320" s="129">
        <v>611</v>
      </c>
      <c r="W320" s="129">
        <v>176</v>
      </c>
      <c r="X320" s="129">
        <v>5772</v>
      </c>
      <c r="Y320" s="129">
        <v>2930</v>
      </c>
      <c r="Z320" s="129">
        <v>230</v>
      </c>
      <c r="AA320" s="131">
        <v>69</v>
      </c>
      <c r="AB320" s="129">
        <v>1899</v>
      </c>
      <c r="AC320" s="129">
        <v>154</v>
      </c>
      <c r="AD320" s="129">
        <v>401</v>
      </c>
      <c r="AE320" s="131">
        <v>86</v>
      </c>
      <c r="AF320" s="129">
        <v>753</v>
      </c>
      <c r="AG320" s="126">
        <v>0.74957169459962758</v>
      </c>
      <c r="AH320" s="129">
        <v>14830</v>
      </c>
      <c r="AI320" s="131">
        <v>198</v>
      </c>
      <c r="AJ320" s="131">
        <v>228</v>
      </c>
      <c r="AK320" s="131">
        <v>94</v>
      </c>
      <c r="AL320" s="129">
        <v>4044</v>
      </c>
      <c r="AM320" s="129">
        <v>4552</v>
      </c>
      <c r="AN320" s="131">
        <v>162</v>
      </c>
      <c r="AO320" s="131">
        <v>53</v>
      </c>
      <c r="AP320" s="129">
        <v>2283</v>
      </c>
      <c r="AQ320" s="129">
        <v>1885</v>
      </c>
      <c r="AR320" s="131">
        <v>702</v>
      </c>
      <c r="AS320" s="131">
        <v>107</v>
      </c>
      <c r="AT320" s="131">
        <v>522</v>
      </c>
      <c r="AU320" s="361">
        <v>0.62562373567093732</v>
      </c>
    </row>
    <row r="321" spans="1:47" x14ac:dyDescent="0.3">
      <c r="A321" s="19" t="s">
        <v>658</v>
      </c>
      <c r="B321" s="16" t="s">
        <v>752</v>
      </c>
      <c r="C321" s="124">
        <v>43901</v>
      </c>
      <c r="D321" s="131">
        <v>1338</v>
      </c>
      <c r="E321" s="131">
        <v>3413</v>
      </c>
      <c r="F321" s="131">
        <v>309</v>
      </c>
      <c r="G321" s="129">
        <v>12545</v>
      </c>
      <c r="H321" s="129">
        <v>11481</v>
      </c>
      <c r="I321" s="131">
        <v>489</v>
      </c>
      <c r="J321" s="131">
        <v>273</v>
      </c>
      <c r="K321" s="129">
        <v>5293</v>
      </c>
      <c r="L321" s="129">
        <v>5388</v>
      </c>
      <c r="M321" s="129">
        <v>2119</v>
      </c>
      <c r="N321" s="131">
        <v>295</v>
      </c>
      <c r="O321" s="131">
        <v>958</v>
      </c>
      <c r="P321" s="126">
        <v>0.38425092822486961</v>
      </c>
      <c r="Q321" s="126">
        <v>0.26152023871893576</v>
      </c>
      <c r="R321" s="360">
        <v>3.8237958365995999</v>
      </c>
      <c r="S321" s="126">
        <v>5.2270827624666588E-2</v>
      </c>
      <c r="T321" s="129">
        <v>23294</v>
      </c>
      <c r="U321" s="129">
        <v>990</v>
      </c>
      <c r="V321" s="129">
        <v>2493</v>
      </c>
      <c r="W321" s="129">
        <v>229</v>
      </c>
      <c r="X321" s="129">
        <v>8401</v>
      </c>
      <c r="Y321" s="129">
        <v>5734</v>
      </c>
      <c r="Z321" s="129">
        <v>319</v>
      </c>
      <c r="AA321" s="131">
        <v>161</v>
      </c>
      <c r="AB321" s="129">
        <v>2735</v>
      </c>
      <c r="AC321" s="129">
        <v>731</v>
      </c>
      <c r="AD321" s="129">
        <v>803</v>
      </c>
      <c r="AE321" s="131">
        <v>159</v>
      </c>
      <c r="AF321" s="129">
        <v>539</v>
      </c>
      <c r="AG321" s="126">
        <v>0.7798574740276466</v>
      </c>
      <c r="AH321" s="129">
        <v>20607</v>
      </c>
      <c r="AI321" s="131">
        <v>348</v>
      </c>
      <c r="AJ321" s="131">
        <v>920</v>
      </c>
      <c r="AK321" s="131">
        <v>80</v>
      </c>
      <c r="AL321" s="129">
        <v>4144</v>
      </c>
      <c r="AM321" s="129">
        <v>5747</v>
      </c>
      <c r="AN321" s="131">
        <v>170</v>
      </c>
      <c r="AO321" s="131">
        <v>112</v>
      </c>
      <c r="AP321" s="129">
        <v>2558</v>
      </c>
      <c r="AQ321" s="129">
        <v>4657</v>
      </c>
      <c r="AR321" s="129">
        <v>1316</v>
      </c>
      <c r="AS321" s="131">
        <v>136</v>
      </c>
      <c r="AT321" s="131">
        <v>419</v>
      </c>
      <c r="AU321" s="361">
        <v>0.55364681904207314</v>
      </c>
    </row>
    <row r="322" spans="1:47" x14ac:dyDescent="0.3">
      <c r="A322" s="19" t="s">
        <v>658</v>
      </c>
      <c r="B322" s="16" t="s">
        <v>753</v>
      </c>
      <c r="C322" s="124">
        <v>46466</v>
      </c>
      <c r="D322" s="131">
        <v>1062</v>
      </c>
      <c r="E322" s="129">
        <v>5909</v>
      </c>
      <c r="F322" s="131">
        <v>527</v>
      </c>
      <c r="G322" s="129">
        <v>17266</v>
      </c>
      <c r="H322" s="129">
        <v>6086</v>
      </c>
      <c r="I322" s="131">
        <v>714</v>
      </c>
      <c r="J322" s="131">
        <v>224</v>
      </c>
      <c r="K322" s="129">
        <v>5641</v>
      </c>
      <c r="L322" s="129">
        <v>5170</v>
      </c>
      <c r="M322" s="129">
        <v>2552</v>
      </c>
      <c r="N322" s="131">
        <v>263</v>
      </c>
      <c r="O322" s="131">
        <v>1052</v>
      </c>
      <c r="P322" s="126">
        <v>0.24224163904790599</v>
      </c>
      <c r="Q322" s="126">
        <v>0.13097748891662722</v>
      </c>
      <c r="R322" s="360">
        <v>7.6348997699638508</v>
      </c>
      <c r="S322" s="126">
        <v>0.10436815846378464</v>
      </c>
      <c r="T322" s="129">
        <v>23969</v>
      </c>
      <c r="U322" s="129">
        <v>772</v>
      </c>
      <c r="V322" s="129">
        <v>3821</v>
      </c>
      <c r="W322" s="129">
        <v>313</v>
      </c>
      <c r="X322" s="129">
        <v>10674</v>
      </c>
      <c r="Y322" s="129">
        <v>2863</v>
      </c>
      <c r="Z322" s="129">
        <v>436</v>
      </c>
      <c r="AA322" s="131">
        <v>135</v>
      </c>
      <c r="AB322" s="129">
        <v>2870</v>
      </c>
      <c r="AC322" s="129">
        <v>324</v>
      </c>
      <c r="AD322" s="129">
        <v>981</v>
      </c>
      <c r="AE322" s="131">
        <v>139</v>
      </c>
      <c r="AF322" s="129">
        <v>641</v>
      </c>
      <c r="AG322" s="126">
        <v>0.78764237139638704</v>
      </c>
      <c r="AH322" s="129">
        <v>22497</v>
      </c>
      <c r="AI322" s="131">
        <v>290</v>
      </c>
      <c r="AJ322" s="129">
        <v>2088</v>
      </c>
      <c r="AK322" s="131">
        <v>214</v>
      </c>
      <c r="AL322" s="129">
        <v>6592</v>
      </c>
      <c r="AM322" s="129">
        <v>3223</v>
      </c>
      <c r="AN322" s="131">
        <v>278</v>
      </c>
      <c r="AO322" s="131">
        <v>89</v>
      </c>
      <c r="AP322" s="129">
        <v>2771</v>
      </c>
      <c r="AQ322" s="129">
        <v>4846</v>
      </c>
      <c r="AR322" s="129">
        <v>1571</v>
      </c>
      <c r="AS322" s="131">
        <v>124</v>
      </c>
      <c r="AT322" s="131">
        <v>411</v>
      </c>
      <c r="AU322" s="361">
        <v>0.56385295817220071</v>
      </c>
    </row>
    <row r="323" spans="1:47" x14ac:dyDescent="0.3">
      <c r="A323" s="19" t="s">
        <v>658</v>
      </c>
      <c r="B323" s="16" t="s">
        <v>756</v>
      </c>
      <c r="C323" s="124">
        <v>74236</v>
      </c>
      <c r="D323" s="131">
        <v>2942</v>
      </c>
      <c r="E323" s="129">
        <v>10196</v>
      </c>
      <c r="F323" s="131">
        <v>1635</v>
      </c>
      <c r="G323" s="129">
        <v>17448</v>
      </c>
      <c r="H323" s="129">
        <v>9690</v>
      </c>
      <c r="I323" s="131">
        <v>1675</v>
      </c>
      <c r="J323" s="131">
        <v>545</v>
      </c>
      <c r="K323" s="129">
        <v>10667</v>
      </c>
      <c r="L323" s="129">
        <v>11756</v>
      </c>
      <c r="M323" s="129">
        <v>3823</v>
      </c>
      <c r="N323" s="131">
        <v>339</v>
      </c>
      <c r="O323" s="129">
        <v>3520</v>
      </c>
      <c r="P323" s="126">
        <v>0.28888948758014982</v>
      </c>
      <c r="Q323" s="126">
        <v>0.13052966215852146</v>
      </c>
      <c r="R323" s="360">
        <v>7.6610939112487104</v>
      </c>
      <c r="S323" s="126">
        <v>0.10472622921399882</v>
      </c>
      <c r="T323" s="129">
        <v>39649</v>
      </c>
      <c r="U323" s="129">
        <v>2575</v>
      </c>
      <c r="V323" s="129">
        <v>6516</v>
      </c>
      <c r="W323" s="129">
        <v>1141</v>
      </c>
      <c r="X323" s="129">
        <v>12819</v>
      </c>
      <c r="Y323" s="129">
        <v>5173</v>
      </c>
      <c r="Z323" s="129">
        <v>1031</v>
      </c>
      <c r="AA323" s="131">
        <v>317</v>
      </c>
      <c r="AB323" s="129">
        <v>5766</v>
      </c>
      <c r="AC323" s="129">
        <v>618</v>
      </c>
      <c r="AD323" s="129">
        <v>1491</v>
      </c>
      <c r="AE323" s="131">
        <v>189</v>
      </c>
      <c r="AF323" s="129">
        <v>2013</v>
      </c>
      <c r="AG323" s="126">
        <v>0.73784963050770513</v>
      </c>
      <c r="AH323" s="129">
        <v>34587</v>
      </c>
      <c r="AI323" s="131">
        <v>367</v>
      </c>
      <c r="AJ323" s="129">
        <v>3680</v>
      </c>
      <c r="AK323" s="131">
        <v>494</v>
      </c>
      <c r="AL323" s="129">
        <v>4629</v>
      </c>
      <c r="AM323" s="129">
        <v>4517</v>
      </c>
      <c r="AN323" s="131">
        <v>644</v>
      </c>
      <c r="AO323" s="131">
        <v>228</v>
      </c>
      <c r="AP323" s="129">
        <v>4901</v>
      </c>
      <c r="AQ323" s="129">
        <v>11138</v>
      </c>
      <c r="AR323" s="129">
        <v>2332</v>
      </c>
      <c r="AS323" s="131">
        <v>150</v>
      </c>
      <c r="AT323" s="129">
        <v>1507</v>
      </c>
      <c r="AU323" s="361">
        <v>0.41434643073987337</v>
      </c>
    </row>
    <row r="324" spans="1:47" x14ac:dyDescent="0.3">
      <c r="A324" s="19" t="s">
        <v>658</v>
      </c>
      <c r="B324" s="16" t="s">
        <v>757</v>
      </c>
      <c r="C324" s="124">
        <v>45657</v>
      </c>
      <c r="D324" s="131">
        <v>444</v>
      </c>
      <c r="E324" s="131">
        <v>1661</v>
      </c>
      <c r="F324" s="131">
        <v>292</v>
      </c>
      <c r="G324" s="131">
        <v>12749</v>
      </c>
      <c r="H324" s="129">
        <v>16622</v>
      </c>
      <c r="I324" s="131">
        <v>1145</v>
      </c>
      <c r="J324" s="131">
        <v>217</v>
      </c>
      <c r="K324" s="129">
        <v>5199</v>
      </c>
      <c r="L324" s="129">
        <v>4168</v>
      </c>
      <c r="M324" s="131">
        <v>2351</v>
      </c>
      <c r="N324" s="131">
        <v>298</v>
      </c>
      <c r="O324" s="131">
        <v>511</v>
      </c>
      <c r="P324" s="126">
        <v>0.4553518628030751</v>
      </c>
      <c r="Q324" s="126">
        <v>0.36406246577742735</v>
      </c>
      <c r="R324" s="360">
        <v>2.7467813740825413</v>
      </c>
      <c r="S324" s="126">
        <v>3.7548169897844791E-2</v>
      </c>
      <c r="T324" s="129">
        <v>23771</v>
      </c>
      <c r="U324" s="129">
        <v>334</v>
      </c>
      <c r="V324" s="129">
        <v>1172</v>
      </c>
      <c r="W324" s="129">
        <v>246</v>
      </c>
      <c r="X324" s="129">
        <v>9186</v>
      </c>
      <c r="Y324" s="129">
        <v>7002</v>
      </c>
      <c r="Z324" s="129">
        <v>658</v>
      </c>
      <c r="AA324" s="131">
        <v>115</v>
      </c>
      <c r="AB324" s="129">
        <v>2842</v>
      </c>
      <c r="AC324" s="129">
        <v>809</v>
      </c>
      <c r="AD324" s="129">
        <v>998</v>
      </c>
      <c r="AE324" s="131">
        <v>154</v>
      </c>
      <c r="AF324" s="129">
        <v>255</v>
      </c>
      <c r="AG324" s="126">
        <v>0.78238189390433721</v>
      </c>
      <c r="AH324" s="129">
        <v>21886</v>
      </c>
      <c r="AI324" s="131">
        <v>110</v>
      </c>
      <c r="AJ324" s="131">
        <v>489</v>
      </c>
      <c r="AK324" s="131">
        <v>46</v>
      </c>
      <c r="AL324" s="131">
        <v>3563</v>
      </c>
      <c r="AM324" s="129">
        <v>9620</v>
      </c>
      <c r="AN324" s="131">
        <v>487</v>
      </c>
      <c r="AO324" s="131">
        <v>102</v>
      </c>
      <c r="AP324" s="129">
        <v>2357</v>
      </c>
      <c r="AQ324" s="129">
        <v>3359</v>
      </c>
      <c r="AR324" s="131">
        <v>1353</v>
      </c>
      <c r="AS324" s="131">
        <v>144</v>
      </c>
      <c r="AT324" s="131">
        <v>256</v>
      </c>
      <c r="AU324" s="361">
        <v>0.65407109567760213</v>
      </c>
    </row>
    <row r="325" spans="1:47" x14ac:dyDescent="0.3">
      <c r="A325" s="19" t="s">
        <v>658</v>
      </c>
      <c r="B325" s="16" t="s">
        <v>759</v>
      </c>
      <c r="C325" s="124">
        <v>13799</v>
      </c>
      <c r="D325" s="131">
        <v>465</v>
      </c>
      <c r="E325" s="131">
        <v>346</v>
      </c>
      <c r="F325" s="131">
        <v>98</v>
      </c>
      <c r="G325" s="131">
        <v>3470</v>
      </c>
      <c r="H325" s="129">
        <v>5427</v>
      </c>
      <c r="I325" s="131">
        <v>61</v>
      </c>
      <c r="J325" s="131">
        <v>133</v>
      </c>
      <c r="K325" s="131">
        <v>890</v>
      </c>
      <c r="L325" s="129">
        <v>1825</v>
      </c>
      <c r="M325" s="131">
        <v>598</v>
      </c>
      <c r="N325" s="131">
        <v>60</v>
      </c>
      <c r="O325" s="131">
        <v>426</v>
      </c>
      <c r="P325" s="126">
        <v>0.52554532937169363</v>
      </c>
      <c r="Q325" s="126">
        <v>0.39328936879484022</v>
      </c>
      <c r="R325" s="360">
        <v>2.5426570849456422</v>
      </c>
      <c r="S325" s="126">
        <v>3.4757815499381207E-2</v>
      </c>
      <c r="T325" s="129">
        <v>7058</v>
      </c>
      <c r="U325" s="129">
        <v>386</v>
      </c>
      <c r="V325" s="129">
        <v>268</v>
      </c>
      <c r="W325" s="129">
        <v>93</v>
      </c>
      <c r="X325" s="129">
        <v>2818</v>
      </c>
      <c r="Y325" s="129">
        <v>2024</v>
      </c>
      <c r="Z325" s="129">
        <v>47</v>
      </c>
      <c r="AA325" s="131">
        <v>96</v>
      </c>
      <c r="AB325" s="129">
        <v>448</v>
      </c>
      <c r="AC325" s="129">
        <v>254</v>
      </c>
      <c r="AD325" s="129">
        <v>229</v>
      </c>
      <c r="AE325" s="131">
        <v>26</v>
      </c>
      <c r="AF325" s="129">
        <v>369</v>
      </c>
      <c r="AG325" s="126">
        <v>0.79852649475772175</v>
      </c>
      <c r="AH325" s="129">
        <v>6741</v>
      </c>
      <c r="AI325" s="131">
        <v>79</v>
      </c>
      <c r="AJ325" s="131">
        <v>78</v>
      </c>
      <c r="AK325" s="131">
        <v>5</v>
      </c>
      <c r="AL325" s="131">
        <v>652</v>
      </c>
      <c r="AM325" s="129">
        <v>3403</v>
      </c>
      <c r="AN325" s="131">
        <v>14</v>
      </c>
      <c r="AO325" s="131">
        <v>37</v>
      </c>
      <c r="AP325" s="131">
        <v>442</v>
      </c>
      <c r="AQ325" s="129">
        <v>1571</v>
      </c>
      <c r="AR325" s="131">
        <v>369</v>
      </c>
      <c r="AS325" s="131">
        <v>34</v>
      </c>
      <c r="AT325" s="131">
        <v>57</v>
      </c>
      <c r="AU325" s="361">
        <v>0.62765168372645008</v>
      </c>
    </row>
    <row r="326" spans="1:47" x14ac:dyDescent="0.3">
      <c r="A326" s="19" t="s">
        <v>658</v>
      </c>
      <c r="B326" s="16" t="s">
        <v>762</v>
      </c>
      <c r="C326" s="124">
        <v>136874</v>
      </c>
      <c r="D326" s="129">
        <v>7599</v>
      </c>
      <c r="E326" s="129">
        <v>11249</v>
      </c>
      <c r="F326" s="131">
        <v>1678</v>
      </c>
      <c r="G326" s="129">
        <v>35621</v>
      </c>
      <c r="H326" s="129">
        <v>26895</v>
      </c>
      <c r="I326" s="131">
        <v>1955</v>
      </c>
      <c r="J326" s="131">
        <v>420</v>
      </c>
      <c r="K326" s="129">
        <v>17375</v>
      </c>
      <c r="L326" s="129">
        <v>20197</v>
      </c>
      <c r="M326" s="129">
        <v>6229</v>
      </c>
      <c r="N326" s="131">
        <v>685</v>
      </c>
      <c r="O326" s="129">
        <v>6971</v>
      </c>
      <c r="P326" s="126">
        <v>0.34405365518652192</v>
      </c>
      <c r="Q326" s="126">
        <v>0.19649458626181743</v>
      </c>
      <c r="R326" s="360">
        <v>5.0891987358245032</v>
      </c>
      <c r="S326" s="126">
        <v>6.9568732546274034E-2</v>
      </c>
      <c r="T326" s="129">
        <v>70013</v>
      </c>
      <c r="U326" s="129">
        <v>5717</v>
      </c>
      <c r="V326" s="129">
        <v>8113</v>
      </c>
      <c r="W326" s="129">
        <v>1181</v>
      </c>
      <c r="X326" s="129">
        <v>23083</v>
      </c>
      <c r="Y326" s="129">
        <v>12831</v>
      </c>
      <c r="Z326" s="129">
        <v>1179</v>
      </c>
      <c r="AA326" s="131">
        <v>275</v>
      </c>
      <c r="AB326" s="129">
        <v>7771</v>
      </c>
      <c r="AC326" s="129">
        <v>1916</v>
      </c>
      <c r="AD326" s="129">
        <v>2460</v>
      </c>
      <c r="AE326" s="131">
        <v>357</v>
      </c>
      <c r="AF326" s="129">
        <v>5130</v>
      </c>
      <c r="AG326" s="126">
        <v>0.74420464770828276</v>
      </c>
      <c r="AH326" s="129">
        <v>66861</v>
      </c>
      <c r="AI326" s="129">
        <v>1882</v>
      </c>
      <c r="AJ326" s="129">
        <v>3136</v>
      </c>
      <c r="AK326" s="131">
        <v>497</v>
      </c>
      <c r="AL326" s="129">
        <v>12538</v>
      </c>
      <c r="AM326" s="129">
        <v>14064</v>
      </c>
      <c r="AN326" s="131">
        <v>776</v>
      </c>
      <c r="AO326" s="131">
        <v>145</v>
      </c>
      <c r="AP326" s="129">
        <v>9604</v>
      </c>
      <c r="AQ326" s="129">
        <v>18281</v>
      </c>
      <c r="AR326" s="129">
        <v>3769</v>
      </c>
      <c r="AS326" s="131">
        <v>328</v>
      </c>
      <c r="AT326" s="129">
        <v>1841</v>
      </c>
      <c r="AU326" s="361">
        <v>0.49196093387774636</v>
      </c>
    </row>
    <row r="327" spans="1:47" x14ac:dyDescent="0.3">
      <c r="A327" s="19" t="s">
        <v>658</v>
      </c>
      <c r="B327" s="16" t="s">
        <v>763</v>
      </c>
      <c r="C327" s="124">
        <v>33997</v>
      </c>
      <c r="D327" s="131">
        <v>902</v>
      </c>
      <c r="E327" s="131">
        <v>493</v>
      </c>
      <c r="F327" s="131">
        <v>170</v>
      </c>
      <c r="G327" s="129">
        <v>11219</v>
      </c>
      <c r="H327" s="129">
        <v>7864</v>
      </c>
      <c r="I327" s="131">
        <v>306</v>
      </c>
      <c r="J327" s="131">
        <v>650</v>
      </c>
      <c r="K327" s="131">
        <v>1506</v>
      </c>
      <c r="L327" s="129">
        <v>6430</v>
      </c>
      <c r="M327" s="129">
        <v>1984</v>
      </c>
      <c r="N327" s="131">
        <v>103</v>
      </c>
      <c r="O327" s="131">
        <v>2370</v>
      </c>
      <c r="P327" s="126">
        <v>0.42044886313498248</v>
      </c>
      <c r="Q327" s="126">
        <v>0.23131452775244873</v>
      </c>
      <c r="R327" s="360">
        <v>4.3231180061037646</v>
      </c>
      <c r="S327" s="126">
        <v>5.9096501422809734E-2</v>
      </c>
      <c r="T327" s="129">
        <v>17707</v>
      </c>
      <c r="U327" s="129">
        <v>750</v>
      </c>
      <c r="V327" s="129">
        <v>385</v>
      </c>
      <c r="W327" s="129">
        <v>125</v>
      </c>
      <c r="X327" s="129">
        <v>7303</v>
      </c>
      <c r="Y327" s="129">
        <v>3941</v>
      </c>
      <c r="Z327" s="129">
        <v>170</v>
      </c>
      <c r="AA327" s="131">
        <v>359</v>
      </c>
      <c r="AB327" s="129">
        <v>857</v>
      </c>
      <c r="AC327" s="129">
        <v>1329</v>
      </c>
      <c r="AD327" s="129">
        <v>843</v>
      </c>
      <c r="AE327" s="131">
        <v>53</v>
      </c>
      <c r="AF327" s="129">
        <v>1592</v>
      </c>
      <c r="AG327" s="126">
        <v>0.71576212797198846</v>
      </c>
      <c r="AH327" s="129">
        <v>16290</v>
      </c>
      <c r="AI327" s="131">
        <v>152</v>
      </c>
      <c r="AJ327" s="131">
        <v>108</v>
      </c>
      <c r="AK327" s="131">
        <v>45</v>
      </c>
      <c r="AL327" s="129">
        <v>3916</v>
      </c>
      <c r="AM327" s="129">
        <v>3923</v>
      </c>
      <c r="AN327" s="131">
        <v>136</v>
      </c>
      <c r="AO327" s="131">
        <v>291</v>
      </c>
      <c r="AP327" s="131">
        <v>649</v>
      </c>
      <c r="AQ327" s="129">
        <v>5101</v>
      </c>
      <c r="AR327" s="129">
        <v>1141</v>
      </c>
      <c r="AS327" s="131">
        <v>50</v>
      </c>
      <c r="AT327" s="131">
        <v>778</v>
      </c>
      <c r="AU327" s="361">
        <v>0.50828729281767959</v>
      </c>
    </row>
    <row r="328" spans="1:47" x14ac:dyDescent="0.3">
      <c r="A328" s="19" t="s">
        <v>658</v>
      </c>
      <c r="B328" s="16" t="s">
        <v>765</v>
      </c>
      <c r="C328" s="124">
        <v>84529</v>
      </c>
      <c r="D328" s="131">
        <v>680</v>
      </c>
      <c r="E328" s="131">
        <v>4194</v>
      </c>
      <c r="F328" s="131">
        <v>3064</v>
      </c>
      <c r="G328" s="129">
        <v>23299</v>
      </c>
      <c r="H328" s="129">
        <v>27688</v>
      </c>
      <c r="I328" s="131">
        <v>1188</v>
      </c>
      <c r="J328" s="131">
        <v>459</v>
      </c>
      <c r="K328" s="129">
        <v>7496</v>
      </c>
      <c r="L328" s="129">
        <v>8867</v>
      </c>
      <c r="M328" s="129">
        <v>4327</v>
      </c>
      <c r="N328" s="131">
        <v>275</v>
      </c>
      <c r="O328" s="131">
        <v>2992</v>
      </c>
      <c r="P328" s="126">
        <v>0.43245513374108296</v>
      </c>
      <c r="Q328" s="126">
        <v>0.32755622330797712</v>
      </c>
      <c r="R328" s="360">
        <v>3.0529110083790814</v>
      </c>
      <c r="S328" s="126">
        <v>4.1732925054476407E-2</v>
      </c>
      <c r="T328" s="129">
        <v>43396</v>
      </c>
      <c r="U328" s="129">
        <v>548</v>
      </c>
      <c r="V328" s="129">
        <v>2934</v>
      </c>
      <c r="W328" s="129">
        <v>2465</v>
      </c>
      <c r="X328" s="129">
        <v>15708</v>
      </c>
      <c r="Y328" s="129">
        <v>11848</v>
      </c>
      <c r="Z328" s="129">
        <v>644</v>
      </c>
      <c r="AA328" s="131">
        <v>309</v>
      </c>
      <c r="AB328" s="129">
        <v>4030</v>
      </c>
      <c r="AC328" s="129">
        <v>1163</v>
      </c>
      <c r="AD328" s="129">
        <v>1717</v>
      </c>
      <c r="AE328" s="131">
        <v>135</v>
      </c>
      <c r="AF328" s="129">
        <v>1895</v>
      </c>
      <c r="AG328" s="126">
        <v>0.78686975758134392</v>
      </c>
      <c r="AH328" s="129">
        <v>41133</v>
      </c>
      <c r="AI328" s="131">
        <v>132</v>
      </c>
      <c r="AJ328" s="131">
        <v>1260</v>
      </c>
      <c r="AK328" s="131">
        <v>599</v>
      </c>
      <c r="AL328" s="129">
        <v>7591</v>
      </c>
      <c r="AM328" s="129">
        <v>15840</v>
      </c>
      <c r="AN328" s="131">
        <v>544</v>
      </c>
      <c r="AO328" s="131">
        <v>150</v>
      </c>
      <c r="AP328" s="129">
        <v>3466</v>
      </c>
      <c r="AQ328" s="129">
        <v>7704</v>
      </c>
      <c r="AR328" s="129">
        <v>2610</v>
      </c>
      <c r="AS328" s="131">
        <v>140</v>
      </c>
      <c r="AT328" s="131">
        <v>1097</v>
      </c>
      <c r="AU328" s="361">
        <v>0.63126929715799962</v>
      </c>
    </row>
    <row r="329" spans="1:47" x14ac:dyDescent="0.3">
      <c r="A329" s="19" t="s">
        <v>658</v>
      </c>
      <c r="B329" s="16" t="s">
        <v>767</v>
      </c>
      <c r="C329" s="124">
        <v>37058</v>
      </c>
      <c r="D329" s="131">
        <v>151</v>
      </c>
      <c r="E329" s="129">
        <v>11578</v>
      </c>
      <c r="F329" s="131">
        <v>695</v>
      </c>
      <c r="G329" s="129">
        <v>7548</v>
      </c>
      <c r="H329" s="129">
        <v>7831</v>
      </c>
      <c r="I329" s="131">
        <v>723</v>
      </c>
      <c r="J329" s="131">
        <v>527</v>
      </c>
      <c r="K329" s="131">
        <v>1815</v>
      </c>
      <c r="L329" s="129">
        <v>3454</v>
      </c>
      <c r="M329" s="131">
        <v>1180</v>
      </c>
      <c r="N329" s="131">
        <v>69</v>
      </c>
      <c r="O329" s="131">
        <v>1487</v>
      </c>
      <c r="P329" s="126">
        <v>0.30452264018565495</v>
      </c>
      <c r="Q329" s="126">
        <v>0.21131739435479518</v>
      </c>
      <c r="R329" s="360">
        <v>4.7322181075213896</v>
      </c>
      <c r="S329" s="126">
        <v>6.4688850438349876E-2</v>
      </c>
      <c r="T329" s="129">
        <v>19293</v>
      </c>
      <c r="U329" s="129">
        <v>75</v>
      </c>
      <c r="V329" s="129">
        <v>6205</v>
      </c>
      <c r="W329" s="129">
        <v>488</v>
      </c>
      <c r="X329" s="129">
        <v>5568</v>
      </c>
      <c r="Y329" s="129">
        <v>3086</v>
      </c>
      <c r="Z329" s="129">
        <v>439</v>
      </c>
      <c r="AA329" s="131">
        <v>275</v>
      </c>
      <c r="AB329" s="129">
        <v>916</v>
      </c>
      <c r="AC329" s="129">
        <v>530</v>
      </c>
      <c r="AD329" s="129">
        <v>450</v>
      </c>
      <c r="AE329" s="131">
        <v>36</v>
      </c>
      <c r="AF329" s="129">
        <v>1225</v>
      </c>
      <c r="AG329" s="126">
        <v>0.82211164671124237</v>
      </c>
      <c r="AH329" s="129">
        <v>17765</v>
      </c>
      <c r="AI329" s="131">
        <v>76</v>
      </c>
      <c r="AJ329" s="129">
        <v>5373</v>
      </c>
      <c r="AK329" s="131">
        <v>207</v>
      </c>
      <c r="AL329" s="129">
        <v>1980</v>
      </c>
      <c r="AM329" s="129">
        <v>4745</v>
      </c>
      <c r="AN329" s="131">
        <v>284</v>
      </c>
      <c r="AO329" s="131">
        <v>252</v>
      </c>
      <c r="AP329" s="131">
        <v>899</v>
      </c>
      <c r="AQ329" s="129">
        <v>2924</v>
      </c>
      <c r="AR329" s="131">
        <v>730</v>
      </c>
      <c r="AS329" s="131">
        <v>33</v>
      </c>
      <c r="AT329" s="131">
        <v>262</v>
      </c>
      <c r="AU329" s="361">
        <v>0.71291866028708128</v>
      </c>
    </row>
    <row r="330" spans="1:47" x14ac:dyDescent="0.3">
      <c r="A330" s="19" t="s">
        <v>658</v>
      </c>
      <c r="B330" s="16" t="s">
        <v>771</v>
      </c>
      <c r="C330" s="124">
        <v>75472</v>
      </c>
      <c r="D330" s="131">
        <v>3138</v>
      </c>
      <c r="E330" s="129">
        <v>13781</v>
      </c>
      <c r="F330" s="131">
        <v>561</v>
      </c>
      <c r="G330" s="129">
        <v>20296</v>
      </c>
      <c r="H330" s="129">
        <v>10437</v>
      </c>
      <c r="I330" s="131">
        <v>632</v>
      </c>
      <c r="J330" s="131">
        <v>693</v>
      </c>
      <c r="K330" s="129">
        <v>9090</v>
      </c>
      <c r="L330" s="129">
        <v>11451</v>
      </c>
      <c r="M330" s="129">
        <v>2333</v>
      </c>
      <c r="N330" s="131">
        <v>350</v>
      </c>
      <c r="O330" s="131">
        <v>2710</v>
      </c>
      <c r="P330" s="126">
        <v>0.29001483994064026</v>
      </c>
      <c r="Q330" s="126">
        <v>0.13828969684121264</v>
      </c>
      <c r="R330" s="360">
        <v>7.2311967040337253</v>
      </c>
      <c r="S330" s="126">
        <v>9.8849586272035952E-2</v>
      </c>
      <c r="T330" s="129">
        <v>40518</v>
      </c>
      <c r="U330" s="129">
        <v>2724</v>
      </c>
      <c r="V330" s="129">
        <v>9110</v>
      </c>
      <c r="W330" s="129">
        <v>421</v>
      </c>
      <c r="X330" s="129">
        <v>14107</v>
      </c>
      <c r="Y330" s="129">
        <v>4733</v>
      </c>
      <c r="Z330" s="129">
        <v>388</v>
      </c>
      <c r="AA330" s="131">
        <v>442</v>
      </c>
      <c r="AB330" s="129">
        <v>4746</v>
      </c>
      <c r="AC330" s="129">
        <v>1144</v>
      </c>
      <c r="AD330" s="129">
        <v>860</v>
      </c>
      <c r="AE330" s="131">
        <v>185</v>
      </c>
      <c r="AF330" s="129">
        <v>1658</v>
      </c>
      <c r="AG330" s="126">
        <v>0.77701268571992699</v>
      </c>
      <c r="AH330" s="129">
        <v>34954</v>
      </c>
      <c r="AI330" s="131">
        <v>414</v>
      </c>
      <c r="AJ330" s="129">
        <v>4671</v>
      </c>
      <c r="AK330" s="131">
        <v>140</v>
      </c>
      <c r="AL330" s="129">
        <v>6189</v>
      </c>
      <c r="AM330" s="129">
        <v>5704</v>
      </c>
      <c r="AN330" s="131">
        <v>244</v>
      </c>
      <c r="AO330" s="131">
        <v>251</v>
      </c>
      <c r="AP330" s="129">
        <v>4344</v>
      </c>
      <c r="AQ330" s="129">
        <v>10307</v>
      </c>
      <c r="AR330" s="129">
        <v>1473</v>
      </c>
      <c r="AS330" s="131">
        <v>165</v>
      </c>
      <c r="AT330" s="131">
        <v>1052</v>
      </c>
      <c r="AU330" s="361">
        <v>0.49670996166390113</v>
      </c>
    </row>
    <row r="331" spans="1:47" x14ac:dyDescent="0.3">
      <c r="A331" s="19" t="s">
        <v>658</v>
      </c>
      <c r="B331" s="16" t="s">
        <v>772</v>
      </c>
      <c r="C331" s="124">
        <v>50745</v>
      </c>
      <c r="D331" s="131">
        <v>1376</v>
      </c>
      <c r="E331" s="131">
        <v>1711</v>
      </c>
      <c r="F331" s="131">
        <v>218</v>
      </c>
      <c r="G331" s="129">
        <v>16834</v>
      </c>
      <c r="H331" s="129">
        <v>15592</v>
      </c>
      <c r="I331" s="131">
        <v>632</v>
      </c>
      <c r="J331" s="131">
        <v>158</v>
      </c>
      <c r="K331" s="129">
        <v>3126</v>
      </c>
      <c r="L331" s="129">
        <v>6844</v>
      </c>
      <c r="M331" s="131">
        <v>2038</v>
      </c>
      <c r="N331" s="131">
        <v>223</v>
      </c>
      <c r="O331" s="131">
        <v>1993</v>
      </c>
      <c r="P331" s="126">
        <v>0.44213222977633265</v>
      </c>
      <c r="Q331" s="126">
        <v>0.30726179919203861</v>
      </c>
      <c r="R331" s="360">
        <v>3.2545536172396101</v>
      </c>
      <c r="S331" s="126">
        <v>4.4489355183055065E-2</v>
      </c>
      <c r="T331" s="129">
        <v>25902</v>
      </c>
      <c r="U331" s="129">
        <v>1081</v>
      </c>
      <c r="V331" s="129">
        <v>1216</v>
      </c>
      <c r="W331" s="129">
        <v>149</v>
      </c>
      <c r="X331" s="129">
        <v>11756</v>
      </c>
      <c r="Y331" s="129">
        <v>6587</v>
      </c>
      <c r="Z331" s="129">
        <v>407</v>
      </c>
      <c r="AA331" s="131">
        <v>106</v>
      </c>
      <c r="AB331" s="129">
        <v>1483</v>
      </c>
      <c r="AC331" s="129">
        <v>558</v>
      </c>
      <c r="AD331" s="129">
        <v>855</v>
      </c>
      <c r="AE331" s="131">
        <v>98</v>
      </c>
      <c r="AF331" s="129">
        <v>1606</v>
      </c>
      <c r="AG331" s="126">
        <v>0.81831518801636938</v>
      </c>
      <c r="AH331" s="129">
        <v>24843</v>
      </c>
      <c r="AI331" s="131">
        <v>295</v>
      </c>
      <c r="AJ331" s="131">
        <v>495</v>
      </c>
      <c r="AK331" s="131">
        <v>69</v>
      </c>
      <c r="AL331" s="129">
        <v>5078</v>
      </c>
      <c r="AM331" s="129">
        <v>9005</v>
      </c>
      <c r="AN331" s="131">
        <v>225</v>
      </c>
      <c r="AO331" s="131">
        <v>52</v>
      </c>
      <c r="AP331" s="129">
        <v>1643</v>
      </c>
      <c r="AQ331" s="129">
        <v>6286</v>
      </c>
      <c r="AR331" s="131">
        <v>1183</v>
      </c>
      <c r="AS331" s="131">
        <v>125</v>
      </c>
      <c r="AT331" s="131">
        <v>387</v>
      </c>
      <c r="AU331" s="361">
        <v>0.61051402809644573</v>
      </c>
    </row>
    <row r="332" spans="1:47" x14ac:dyDescent="0.3">
      <c r="A332" s="19" t="s">
        <v>658</v>
      </c>
      <c r="B332" s="16" t="s">
        <v>774</v>
      </c>
      <c r="C332" s="124">
        <v>53308</v>
      </c>
      <c r="D332" s="131">
        <v>1872</v>
      </c>
      <c r="E332" s="131">
        <v>10159</v>
      </c>
      <c r="F332" s="131">
        <v>374</v>
      </c>
      <c r="G332" s="129">
        <v>17629</v>
      </c>
      <c r="H332" s="131">
        <v>6683</v>
      </c>
      <c r="I332" s="131">
        <v>686</v>
      </c>
      <c r="J332" s="131">
        <v>418</v>
      </c>
      <c r="K332" s="131">
        <v>5886</v>
      </c>
      <c r="L332" s="129">
        <v>6654</v>
      </c>
      <c r="M332" s="131">
        <v>1659</v>
      </c>
      <c r="N332" s="131">
        <v>295</v>
      </c>
      <c r="O332" s="131">
        <v>993</v>
      </c>
      <c r="P332" s="126">
        <v>0.2501875891048248</v>
      </c>
      <c r="Q332" s="126">
        <v>0.12536579875440834</v>
      </c>
      <c r="R332" s="360">
        <v>7.976657189884782</v>
      </c>
      <c r="S332" s="126">
        <v>0.10903994115028491</v>
      </c>
      <c r="T332" s="129">
        <v>29773</v>
      </c>
      <c r="U332" s="129">
        <v>1644</v>
      </c>
      <c r="V332" s="129">
        <v>7451</v>
      </c>
      <c r="W332" s="129">
        <v>262</v>
      </c>
      <c r="X332" s="129">
        <v>10954</v>
      </c>
      <c r="Y332" s="129">
        <v>3514</v>
      </c>
      <c r="Z332" s="129">
        <v>486</v>
      </c>
      <c r="AA332" s="131">
        <v>252</v>
      </c>
      <c r="AB332" s="129">
        <v>3099</v>
      </c>
      <c r="AC332" s="129">
        <v>659</v>
      </c>
      <c r="AD332" s="129">
        <v>679</v>
      </c>
      <c r="AE332" s="131">
        <v>163</v>
      </c>
      <c r="AF332" s="129">
        <v>610</v>
      </c>
      <c r="AG332" s="126">
        <v>0.81654519195244013</v>
      </c>
      <c r="AH332" s="129">
        <v>23535</v>
      </c>
      <c r="AI332" s="131">
        <v>228</v>
      </c>
      <c r="AJ332" s="131">
        <v>2708</v>
      </c>
      <c r="AK332" s="131">
        <v>112</v>
      </c>
      <c r="AL332" s="129">
        <v>6675</v>
      </c>
      <c r="AM332" s="131">
        <v>3169</v>
      </c>
      <c r="AN332" s="131">
        <v>200</v>
      </c>
      <c r="AO332" s="131">
        <v>166</v>
      </c>
      <c r="AP332" s="131">
        <v>2787</v>
      </c>
      <c r="AQ332" s="129">
        <v>5995</v>
      </c>
      <c r="AR332" s="131">
        <v>980</v>
      </c>
      <c r="AS332" s="131">
        <v>132</v>
      </c>
      <c r="AT332" s="131">
        <v>383</v>
      </c>
      <c r="AU332" s="361">
        <v>0.55627788400254941</v>
      </c>
    </row>
    <row r="333" spans="1:47" x14ac:dyDescent="0.3">
      <c r="A333" s="19" t="s">
        <v>658</v>
      </c>
      <c r="B333" s="16" t="s">
        <v>778</v>
      </c>
      <c r="C333" s="124">
        <v>144784</v>
      </c>
      <c r="D333" s="131">
        <v>3677</v>
      </c>
      <c r="E333" s="129">
        <v>30700</v>
      </c>
      <c r="F333" s="131">
        <v>2373</v>
      </c>
      <c r="G333" s="129">
        <v>38503</v>
      </c>
      <c r="H333" s="129">
        <v>15677</v>
      </c>
      <c r="I333" s="129">
        <v>2821</v>
      </c>
      <c r="J333" s="131">
        <v>1159</v>
      </c>
      <c r="K333" s="129">
        <v>15425</v>
      </c>
      <c r="L333" s="129">
        <v>21082</v>
      </c>
      <c r="M333" s="129">
        <v>6978</v>
      </c>
      <c r="N333" s="131">
        <v>675</v>
      </c>
      <c r="O333" s="129">
        <v>5714</v>
      </c>
      <c r="P333" s="126">
        <v>0.25388855122112941</v>
      </c>
      <c r="Q333" s="126">
        <v>0.10827853906509007</v>
      </c>
      <c r="R333" s="360">
        <v>9.2354404541685273</v>
      </c>
      <c r="S333" s="126">
        <v>0.1262473564611146</v>
      </c>
      <c r="T333" s="129">
        <v>73698</v>
      </c>
      <c r="U333" s="129">
        <v>2605</v>
      </c>
      <c r="V333" s="129">
        <v>20719</v>
      </c>
      <c r="W333" s="129">
        <v>1444</v>
      </c>
      <c r="X333" s="129">
        <v>23387</v>
      </c>
      <c r="Y333" s="129">
        <v>7064</v>
      </c>
      <c r="Z333" s="129">
        <v>1650</v>
      </c>
      <c r="AA333" s="131">
        <v>723</v>
      </c>
      <c r="AB333" s="129">
        <v>7275</v>
      </c>
      <c r="AC333" s="129">
        <v>1710</v>
      </c>
      <c r="AD333" s="129">
        <v>2723</v>
      </c>
      <c r="AE333" s="131">
        <v>372</v>
      </c>
      <c r="AF333" s="129">
        <v>4026</v>
      </c>
      <c r="AG333" s="126">
        <v>0.77164916279953322</v>
      </c>
      <c r="AH333" s="129">
        <v>71086</v>
      </c>
      <c r="AI333" s="131">
        <v>1072</v>
      </c>
      <c r="AJ333" s="129">
        <v>9981</v>
      </c>
      <c r="AK333" s="131">
        <v>929</v>
      </c>
      <c r="AL333" s="129">
        <v>15116</v>
      </c>
      <c r="AM333" s="129">
        <v>8613</v>
      </c>
      <c r="AN333" s="129">
        <v>1171</v>
      </c>
      <c r="AO333" s="131">
        <v>436</v>
      </c>
      <c r="AP333" s="129">
        <v>8150</v>
      </c>
      <c r="AQ333" s="129">
        <v>19372</v>
      </c>
      <c r="AR333" s="129">
        <v>4255</v>
      </c>
      <c r="AS333" s="131">
        <v>303</v>
      </c>
      <c r="AT333" s="129">
        <v>1688</v>
      </c>
      <c r="AU333" s="361">
        <v>0.51883633908223836</v>
      </c>
    </row>
    <row r="334" spans="1:47" x14ac:dyDescent="0.3">
      <c r="A334" s="19" t="s">
        <v>658</v>
      </c>
      <c r="B334" s="16" t="s">
        <v>781</v>
      </c>
      <c r="C334" s="124">
        <v>23108</v>
      </c>
      <c r="D334" s="131">
        <v>1959</v>
      </c>
      <c r="E334" s="131">
        <v>1309</v>
      </c>
      <c r="F334" s="131">
        <v>179</v>
      </c>
      <c r="G334" s="129">
        <v>6938</v>
      </c>
      <c r="H334" s="129">
        <v>4591</v>
      </c>
      <c r="I334" s="131">
        <v>269</v>
      </c>
      <c r="J334" s="131">
        <v>247</v>
      </c>
      <c r="K334" s="129">
        <v>2207</v>
      </c>
      <c r="L334" s="129">
        <v>3491</v>
      </c>
      <c r="M334" s="131">
        <v>1094</v>
      </c>
      <c r="N334" s="131">
        <v>68</v>
      </c>
      <c r="O334" s="131">
        <v>756</v>
      </c>
      <c r="P334" s="126">
        <v>0.34974900467370607</v>
      </c>
      <c r="Q334" s="126">
        <v>0.19867578327851826</v>
      </c>
      <c r="R334" s="360">
        <v>5.0333260727510343</v>
      </c>
      <c r="S334" s="126">
        <v>6.8804959984859901E-2</v>
      </c>
      <c r="T334" s="129">
        <v>12449</v>
      </c>
      <c r="U334" s="129">
        <v>1663</v>
      </c>
      <c r="V334" s="129">
        <v>1086</v>
      </c>
      <c r="W334" s="129">
        <v>143</v>
      </c>
      <c r="X334" s="129">
        <v>5155</v>
      </c>
      <c r="Y334" s="129">
        <v>1731</v>
      </c>
      <c r="Z334" s="129">
        <v>164</v>
      </c>
      <c r="AA334" s="131">
        <v>157</v>
      </c>
      <c r="AB334" s="129">
        <v>984</v>
      </c>
      <c r="AC334" s="129">
        <v>299</v>
      </c>
      <c r="AD334" s="129">
        <v>419</v>
      </c>
      <c r="AE334" s="131">
        <v>33</v>
      </c>
      <c r="AF334" s="129">
        <v>615</v>
      </c>
      <c r="AG334" s="126">
        <v>0.79861836292071653</v>
      </c>
      <c r="AH334" s="129">
        <v>10659</v>
      </c>
      <c r="AI334" s="131">
        <v>296</v>
      </c>
      <c r="AJ334" s="131">
        <v>223</v>
      </c>
      <c r="AK334" s="131">
        <v>36</v>
      </c>
      <c r="AL334" s="129">
        <v>1783</v>
      </c>
      <c r="AM334" s="129">
        <v>2860</v>
      </c>
      <c r="AN334" s="131">
        <v>105</v>
      </c>
      <c r="AO334" s="131">
        <v>90</v>
      </c>
      <c r="AP334" s="129">
        <v>1223</v>
      </c>
      <c r="AQ334" s="129">
        <v>3192</v>
      </c>
      <c r="AR334" s="131">
        <v>675</v>
      </c>
      <c r="AS334" s="131">
        <v>35</v>
      </c>
      <c r="AT334" s="131">
        <v>141</v>
      </c>
      <c r="AU334" s="361">
        <v>0.4975138380711136</v>
      </c>
    </row>
    <row r="335" spans="1:47" ht="15" thickBot="1" x14ac:dyDescent="0.35">
      <c r="A335" s="20" t="s">
        <v>658</v>
      </c>
      <c r="B335" s="22" t="s">
        <v>782</v>
      </c>
      <c r="C335" s="134">
        <v>65051</v>
      </c>
      <c r="D335" s="140">
        <v>1520</v>
      </c>
      <c r="E335" s="140">
        <v>3346</v>
      </c>
      <c r="F335" s="140">
        <v>750</v>
      </c>
      <c r="G335" s="139">
        <v>24124</v>
      </c>
      <c r="H335" s="139">
        <v>17313</v>
      </c>
      <c r="I335" s="140">
        <v>736</v>
      </c>
      <c r="J335" s="140">
        <v>293</v>
      </c>
      <c r="K335" s="140">
        <v>5235</v>
      </c>
      <c r="L335" s="139">
        <v>6092</v>
      </c>
      <c r="M335" s="140">
        <v>3725</v>
      </c>
      <c r="N335" s="140">
        <v>389</v>
      </c>
      <c r="O335" s="140">
        <v>1528</v>
      </c>
      <c r="P335" s="136">
        <v>0.35979462268066592</v>
      </c>
      <c r="Q335" s="136">
        <v>0.26614502467294893</v>
      </c>
      <c r="R335" s="362">
        <v>3.7573499682319644</v>
      </c>
      <c r="S335" s="136">
        <v>5.1362520622872117E-2</v>
      </c>
      <c r="T335" s="139">
        <v>34398</v>
      </c>
      <c r="U335" s="139">
        <v>1196</v>
      </c>
      <c r="V335" s="139">
        <v>2445</v>
      </c>
      <c r="W335" s="139">
        <v>460</v>
      </c>
      <c r="X335" s="139">
        <v>16295</v>
      </c>
      <c r="Y335" s="139">
        <v>7252</v>
      </c>
      <c r="Z335" s="139">
        <v>390</v>
      </c>
      <c r="AA335" s="140">
        <v>176</v>
      </c>
      <c r="AB335" s="139">
        <v>2808</v>
      </c>
      <c r="AC335" s="139">
        <v>531</v>
      </c>
      <c r="AD335" s="139">
        <v>1348</v>
      </c>
      <c r="AE335" s="140">
        <v>214</v>
      </c>
      <c r="AF335" s="139">
        <v>1283</v>
      </c>
      <c r="AG335" s="136">
        <v>0.8151055293912437</v>
      </c>
      <c r="AH335" s="139">
        <v>30653</v>
      </c>
      <c r="AI335" s="140">
        <v>324</v>
      </c>
      <c r="AJ335" s="140">
        <v>901</v>
      </c>
      <c r="AK335" s="140">
        <v>290</v>
      </c>
      <c r="AL335" s="139">
        <v>7829</v>
      </c>
      <c r="AM335" s="139">
        <v>10061</v>
      </c>
      <c r="AN335" s="140">
        <v>346</v>
      </c>
      <c r="AO335" s="140">
        <v>117</v>
      </c>
      <c r="AP335" s="140">
        <v>2427</v>
      </c>
      <c r="AQ335" s="139">
        <v>5561</v>
      </c>
      <c r="AR335" s="140">
        <v>2377</v>
      </c>
      <c r="AS335" s="140">
        <v>175</v>
      </c>
      <c r="AT335" s="140">
        <v>245</v>
      </c>
      <c r="AU335" s="363">
        <v>0.64434150001631163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K338"/>
  <sheetViews>
    <sheetView topLeftCell="BO324" workbookViewId="0">
      <selection activeCell="C1" sqref="C1:CK1048576"/>
    </sheetView>
  </sheetViews>
  <sheetFormatPr defaultRowHeight="14.4" x14ac:dyDescent="0.3"/>
  <cols>
    <col min="1" max="1" width="6.6640625" style="2" customWidth="1"/>
    <col min="2" max="2" width="10.6640625" style="2" customWidth="1"/>
    <col min="3" max="5" width="8.88671875" style="2" customWidth="1"/>
    <col min="6" max="6" width="9" style="2" bestFit="1" customWidth="1"/>
    <col min="7" max="9" width="8.88671875" style="2" customWidth="1"/>
    <col min="10" max="10" width="9" style="2" bestFit="1" customWidth="1"/>
    <col min="11" max="13" width="8.88671875" style="2" customWidth="1"/>
    <col min="14" max="14" width="9" style="2" bestFit="1" customWidth="1"/>
    <col min="15" max="17" width="8.88671875" style="2" customWidth="1"/>
    <col min="18" max="18" width="9" style="2" bestFit="1" customWidth="1"/>
    <col min="19" max="21" width="8.88671875" style="2" customWidth="1"/>
    <col min="22" max="22" width="9" style="2" bestFit="1" customWidth="1"/>
    <col min="23" max="24" width="9.88671875" style="2" customWidth="1"/>
    <col min="25" max="26" width="9.33203125" style="2" customWidth="1"/>
    <col min="27" max="27" width="9.109375" style="2" bestFit="1" customWidth="1"/>
    <col min="28" max="29" width="9" style="2" customWidth="1"/>
    <col min="30" max="31" width="8.88671875" style="2" customWidth="1"/>
    <col min="32" max="32" width="9" style="2" bestFit="1" customWidth="1"/>
    <col min="33" max="33" width="8.88671875" style="2" customWidth="1"/>
    <col min="34" max="34" width="9" style="2" bestFit="1" customWidth="1"/>
    <col min="35" max="35" width="8.88671875" style="2" customWidth="1"/>
    <col min="36" max="40" width="9" style="2" bestFit="1" customWidth="1"/>
    <col min="41" max="41" width="9" style="93" bestFit="1" customWidth="1"/>
    <col min="42" max="42" width="9" style="2" bestFit="1" customWidth="1"/>
    <col min="43" max="56" width="8.88671875" style="2" customWidth="1"/>
    <col min="57" max="57" width="13.5546875" style="2" customWidth="1"/>
    <col min="58" max="59" width="9" style="2" bestFit="1" customWidth="1"/>
    <col min="60" max="60" width="9.33203125" style="2" customWidth="1"/>
    <col min="61" max="61" width="7.33203125" style="2" customWidth="1"/>
    <col min="62" max="62" width="9" style="2" bestFit="1" customWidth="1"/>
    <col min="63" max="72" width="8.88671875" style="2" customWidth="1"/>
    <col min="73" max="76" width="9" style="2" bestFit="1" customWidth="1"/>
    <col min="77" max="86" width="8.88671875" style="2" customWidth="1"/>
    <col min="87" max="89" width="9" style="2" bestFit="1" customWidth="1"/>
  </cols>
  <sheetData>
    <row r="1" spans="1:89" ht="15" thickBot="1" x14ac:dyDescent="0.35"/>
    <row r="2" spans="1:89" ht="72" thickBot="1" x14ac:dyDescent="0.35">
      <c r="A2" s="4" t="s">
        <v>2</v>
      </c>
      <c r="B2" s="5" t="s">
        <v>6</v>
      </c>
      <c r="C2" s="4" t="s">
        <v>949</v>
      </c>
      <c r="D2" s="5" t="s">
        <v>950</v>
      </c>
      <c r="E2" s="5" t="s">
        <v>951</v>
      </c>
      <c r="F2" s="5" t="s">
        <v>821</v>
      </c>
      <c r="G2" s="5" t="s">
        <v>952</v>
      </c>
      <c r="H2" s="5" t="s">
        <v>953</v>
      </c>
      <c r="I2" s="5" t="s">
        <v>954</v>
      </c>
      <c r="J2" s="5" t="s">
        <v>955</v>
      </c>
      <c r="K2" s="5" t="s">
        <v>956</v>
      </c>
      <c r="L2" s="5" t="s">
        <v>957</v>
      </c>
      <c r="M2" s="5" t="s">
        <v>958</v>
      </c>
      <c r="N2" s="5" t="s">
        <v>959</v>
      </c>
      <c r="O2" s="5" t="s">
        <v>960</v>
      </c>
      <c r="P2" s="5" t="s">
        <v>961</v>
      </c>
      <c r="Q2" s="5" t="s">
        <v>962</v>
      </c>
      <c r="R2" s="5" t="s">
        <v>963</v>
      </c>
      <c r="S2" s="5" t="s">
        <v>964</v>
      </c>
      <c r="T2" s="5" t="s">
        <v>965</v>
      </c>
      <c r="U2" s="5" t="s">
        <v>966</v>
      </c>
      <c r="V2" s="5" t="s">
        <v>967</v>
      </c>
      <c r="W2" s="5" t="s">
        <v>968</v>
      </c>
      <c r="X2" s="5" t="s">
        <v>969</v>
      </c>
      <c r="Y2" s="5" t="s">
        <v>970</v>
      </c>
      <c r="Z2" s="5" t="s">
        <v>971</v>
      </c>
      <c r="AA2" s="5" t="s">
        <v>972</v>
      </c>
      <c r="AB2" s="5" t="s">
        <v>973</v>
      </c>
      <c r="AC2" s="5" t="s">
        <v>974</v>
      </c>
      <c r="AD2" s="5" t="s">
        <v>975</v>
      </c>
      <c r="AE2" s="5" t="s">
        <v>976</v>
      </c>
      <c r="AF2" s="5" t="s">
        <v>977</v>
      </c>
      <c r="AG2" s="5" t="s">
        <v>978</v>
      </c>
      <c r="AH2" s="5" t="s">
        <v>979</v>
      </c>
      <c r="AI2" s="5" t="s">
        <v>980</v>
      </c>
      <c r="AJ2" s="5" t="s">
        <v>981</v>
      </c>
      <c r="AK2" s="5" t="s">
        <v>982</v>
      </c>
      <c r="AL2" s="5" t="s">
        <v>983</v>
      </c>
      <c r="AM2" s="5" t="s">
        <v>984</v>
      </c>
      <c r="AN2" s="5" t="s">
        <v>985</v>
      </c>
      <c r="AO2" s="5" t="s">
        <v>986</v>
      </c>
      <c r="AP2" s="5" t="s">
        <v>987</v>
      </c>
      <c r="AQ2" s="5" t="s">
        <v>988</v>
      </c>
      <c r="AR2" s="5" t="s">
        <v>989</v>
      </c>
      <c r="AS2" s="5" t="s">
        <v>990</v>
      </c>
      <c r="AT2" s="5" t="s">
        <v>991</v>
      </c>
      <c r="AU2" s="5" t="s">
        <v>992</v>
      </c>
      <c r="AV2" s="5" t="s">
        <v>993</v>
      </c>
      <c r="AW2" s="5" t="s">
        <v>994</v>
      </c>
      <c r="AX2" s="5" t="s">
        <v>995</v>
      </c>
      <c r="AY2" s="5" t="s">
        <v>996</v>
      </c>
      <c r="AZ2" s="5" t="s">
        <v>997</v>
      </c>
      <c r="BA2" s="5" t="s">
        <v>998</v>
      </c>
      <c r="BB2" s="5" t="s">
        <v>999</v>
      </c>
      <c r="BC2" s="5" t="s">
        <v>1000</v>
      </c>
      <c r="BD2" s="5" t="s">
        <v>1001</v>
      </c>
      <c r="BE2" s="5" t="s">
        <v>1002</v>
      </c>
      <c r="BF2" s="5" t="s">
        <v>822</v>
      </c>
      <c r="BG2" s="5" t="s">
        <v>1003</v>
      </c>
      <c r="BH2" s="5" t="s">
        <v>791</v>
      </c>
      <c r="BI2" s="5" t="s">
        <v>1004</v>
      </c>
      <c r="BJ2" s="5" t="s">
        <v>1005</v>
      </c>
      <c r="BK2" s="5" t="s">
        <v>1006</v>
      </c>
      <c r="BL2" s="5" t="s">
        <v>1007</v>
      </c>
      <c r="BM2" s="5" t="s">
        <v>1008</v>
      </c>
      <c r="BN2" s="5" t="s">
        <v>1009</v>
      </c>
      <c r="BO2" s="5" t="s">
        <v>1010</v>
      </c>
      <c r="BP2" s="5" t="s">
        <v>1011</v>
      </c>
      <c r="BQ2" s="5" t="s">
        <v>1012</v>
      </c>
      <c r="BR2" s="5" t="s">
        <v>1013</v>
      </c>
      <c r="BS2" s="5" t="s">
        <v>1014</v>
      </c>
      <c r="BT2" s="5" t="s">
        <v>1015</v>
      </c>
      <c r="BU2" s="5" t="s">
        <v>1016</v>
      </c>
      <c r="BV2" s="5" t="s">
        <v>1017</v>
      </c>
      <c r="BW2" s="5" t="s">
        <v>1018</v>
      </c>
      <c r="BX2" s="5" t="s">
        <v>1019</v>
      </c>
      <c r="BY2" s="5" t="s">
        <v>1020</v>
      </c>
      <c r="BZ2" s="5" t="s">
        <v>1021</v>
      </c>
      <c r="CA2" s="5" t="s">
        <v>1022</v>
      </c>
      <c r="CB2" s="5" t="s">
        <v>1023</v>
      </c>
      <c r="CC2" s="5" t="s">
        <v>1024</v>
      </c>
      <c r="CD2" s="5" t="s">
        <v>1025</v>
      </c>
      <c r="CE2" s="5" t="s">
        <v>1026</v>
      </c>
      <c r="CF2" s="5" t="s">
        <v>1027</v>
      </c>
      <c r="CG2" s="5" t="s">
        <v>1028</v>
      </c>
      <c r="CH2" s="5" t="s">
        <v>1029</v>
      </c>
      <c r="CI2" s="5" t="s">
        <v>1030</v>
      </c>
      <c r="CJ2" s="5" t="s">
        <v>1031</v>
      </c>
      <c r="CK2" s="6" t="s">
        <v>1032</v>
      </c>
    </row>
    <row r="3" spans="1:89" ht="30.6" x14ac:dyDescent="0.3">
      <c r="A3" s="8"/>
      <c r="B3" s="8"/>
      <c r="C3" s="31" t="s">
        <v>807</v>
      </c>
      <c r="D3" s="8" t="s">
        <v>807</v>
      </c>
      <c r="E3" s="8" t="s">
        <v>807</v>
      </c>
      <c r="F3" s="8" t="s">
        <v>807</v>
      </c>
      <c r="G3" s="8" t="s">
        <v>807</v>
      </c>
      <c r="H3" s="8" t="s">
        <v>807</v>
      </c>
      <c r="I3" s="8" t="s">
        <v>807</v>
      </c>
      <c r="J3" s="8" t="s">
        <v>807</v>
      </c>
      <c r="K3" s="8" t="s">
        <v>807</v>
      </c>
      <c r="L3" s="8" t="s">
        <v>807</v>
      </c>
      <c r="M3" s="8" t="s">
        <v>807</v>
      </c>
      <c r="N3" s="8" t="s">
        <v>807</v>
      </c>
      <c r="O3" s="8" t="s">
        <v>807</v>
      </c>
      <c r="P3" s="8" t="s">
        <v>807</v>
      </c>
      <c r="Q3" s="8" t="s">
        <v>807</v>
      </c>
      <c r="R3" s="8" t="s">
        <v>807</v>
      </c>
      <c r="S3" s="8" t="s">
        <v>807</v>
      </c>
      <c r="T3" s="8" t="s">
        <v>807</v>
      </c>
      <c r="U3" s="8" t="s">
        <v>807</v>
      </c>
      <c r="V3" s="8" t="s">
        <v>807</v>
      </c>
      <c r="W3" s="8" t="s">
        <v>1033</v>
      </c>
      <c r="X3" s="8" t="s">
        <v>1033</v>
      </c>
      <c r="Y3" s="8" t="s">
        <v>1033</v>
      </c>
      <c r="Z3" s="8" t="s">
        <v>1033</v>
      </c>
      <c r="AA3" s="8" t="s">
        <v>1033</v>
      </c>
      <c r="AB3" s="8" t="s">
        <v>1033</v>
      </c>
      <c r="AC3" s="8" t="s">
        <v>1033</v>
      </c>
      <c r="AD3" s="8" t="s">
        <v>1033</v>
      </c>
      <c r="AE3" s="8" t="s">
        <v>1033</v>
      </c>
      <c r="AF3" s="8" t="s">
        <v>1033</v>
      </c>
      <c r="AG3" s="8" t="s">
        <v>1033</v>
      </c>
      <c r="AH3" s="8" t="s">
        <v>1033</v>
      </c>
      <c r="AI3" s="8" t="s">
        <v>1033</v>
      </c>
      <c r="AJ3" s="8" t="s">
        <v>1033</v>
      </c>
      <c r="AK3" s="8" t="s">
        <v>1033</v>
      </c>
      <c r="AL3" s="8" t="s">
        <v>1033</v>
      </c>
      <c r="AM3" s="8" t="s">
        <v>1033</v>
      </c>
      <c r="AN3" s="8" t="s">
        <v>1033</v>
      </c>
      <c r="AO3" s="8" t="s">
        <v>1033</v>
      </c>
      <c r="AP3" s="8" t="s">
        <v>1033</v>
      </c>
      <c r="AQ3" s="8" t="s">
        <v>805</v>
      </c>
      <c r="AR3" s="8" t="s">
        <v>805</v>
      </c>
      <c r="AS3" s="8" t="s">
        <v>805</v>
      </c>
      <c r="AT3" s="8" t="s">
        <v>805</v>
      </c>
      <c r="AU3" s="8" t="s">
        <v>805</v>
      </c>
      <c r="AV3" s="8" t="s">
        <v>805</v>
      </c>
      <c r="AW3" s="8" t="s">
        <v>805</v>
      </c>
      <c r="AX3" s="8" t="s">
        <v>805</v>
      </c>
      <c r="AY3" s="8" t="s">
        <v>805</v>
      </c>
      <c r="AZ3" s="8" t="s">
        <v>805</v>
      </c>
      <c r="BA3" s="8" t="s">
        <v>805</v>
      </c>
      <c r="BB3" s="8" t="s">
        <v>805</v>
      </c>
      <c r="BC3" s="8" t="s">
        <v>805</v>
      </c>
      <c r="BD3" s="8" t="s">
        <v>805</v>
      </c>
      <c r="BE3" s="94" t="s">
        <v>805</v>
      </c>
      <c r="BF3" s="94" t="s">
        <v>805</v>
      </c>
      <c r="BG3" s="94" t="s">
        <v>805</v>
      </c>
      <c r="BH3" s="94" t="s">
        <v>805</v>
      </c>
      <c r="BI3" s="94" t="s">
        <v>805</v>
      </c>
      <c r="BJ3" s="94" t="s">
        <v>805</v>
      </c>
      <c r="BK3" s="94" t="s">
        <v>805</v>
      </c>
      <c r="BL3" s="94" t="s">
        <v>805</v>
      </c>
      <c r="BM3" s="94" t="s">
        <v>805</v>
      </c>
      <c r="BN3" s="94" t="s">
        <v>805</v>
      </c>
      <c r="BO3" s="94" t="s">
        <v>805</v>
      </c>
      <c r="BP3" s="94" t="s">
        <v>805</v>
      </c>
      <c r="BQ3" s="94" t="s">
        <v>805</v>
      </c>
      <c r="BR3" s="94" t="s">
        <v>805</v>
      </c>
      <c r="BS3" s="94" t="s">
        <v>805</v>
      </c>
      <c r="BT3" s="94" t="s">
        <v>805</v>
      </c>
      <c r="BU3" s="94" t="s">
        <v>805</v>
      </c>
      <c r="BV3" s="94" t="s">
        <v>805</v>
      </c>
      <c r="BW3" s="94" t="s">
        <v>805</v>
      </c>
      <c r="BX3" s="94" t="s">
        <v>805</v>
      </c>
      <c r="BY3" s="94" t="s">
        <v>805</v>
      </c>
      <c r="BZ3" s="8" t="s">
        <v>805</v>
      </c>
      <c r="CA3" s="8" t="s">
        <v>805</v>
      </c>
      <c r="CB3" s="8" t="s">
        <v>805</v>
      </c>
      <c r="CC3" s="8" t="s">
        <v>805</v>
      </c>
      <c r="CD3" s="8" t="s">
        <v>805</v>
      </c>
      <c r="CE3" s="8" t="s">
        <v>805</v>
      </c>
      <c r="CF3" s="8" t="s">
        <v>805</v>
      </c>
      <c r="CG3" s="8" t="s">
        <v>805</v>
      </c>
      <c r="CH3" s="8" t="s">
        <v>805</v>
      </c>
      <c r="CI3" s="8" t="s">
        <v>805</v>
      </c>
      <c r="CJ3" s="8" t="s">
        <v>805</v>
      </c>
      <c r="CK3" s="9" t="s">
        <v>805</v>
      </c>
    </row>
    <row r="4" spans="1:89" ht="28.8" x14ac:dyDescent="0.3">
      <c r="A4" s="11" t="s">
        <v>12</v>
      </c>
      <c r="B4" s="11" t="s">
        <v>12</v>
      </c>
      <c r="C4" s="37" t="s">
        <v>830</v>
      </c>
      <c r="D4" s="11" t="s">
        <v>830</v>
      </c>
      <c r="E4" s="11" t="s">
        <v>830</v>
      </c>
      <c r="F4" s="11" t="s">
        <v>830</v>
      </c>
      <c r="G4" s="11" t="s">
        <v>830</v>
      </c>
      <c r="H4" s="11" t="s">
        <v>830</v>
      </c>
      <c r="I4" s="11" t="s">
        <v>830</v>
      </c>
      <c r="J4" s="11" t="s">
        <v>830</v>
      </c>
      <c r="K4" s="11" t="s">
        <v>830</v>
      </c>
      <c r="L4" s="11" t="s">
        <v>830</v>
      </c>
      <c r="M4" s="11" t="s">
        <v>830</v>
      </c>
      <c r="N4" s="11" t="s">
        <v>830</v>
      </c>
      <c r="O4" s="11" t="s">
        <v>830</v>
      </c>
      <c r="P4" s="11" t="s">
        <v>830</v>
      </c>
      <c r="Q4" s="11" t="s">
        <v>830</v>
      </c>
      <c r="R4" s="11" t="s">
        <v>830</v>
      </c>
      <c r="S4" s="11" t="s">
        <v>830</v>
      </c>
      <c r="T4" s="11" t="s">
        <v>830</v>
      </c>
      <c r="U4" s="11" t="s">
        <v>830</v>
      </c>
      <c r="V4" s="11" t="s">
        <v>830</v>
      </c>
      <c r="W4" s="11" t="s">
        <v>830</v>
      </c>
      <c r="X4" s="11" t="s">
        <v>830</v>
      </c>
      <c r="Y4" s="11" t="s">
        <v>830</v>
      </c>
      <c r="Z4" s="11" t="s">
        <v>830</v>
      </c>
      <c r="AA4" s="11" t="s">
        <v>830</v>
      </c>
      <c r="AB4" s="11" t="s">
        <v>830</v>
      </c>
      <c r="AC4" s="11" t="s">
        <v>830</v>
      </c>
      <c r="AD4" s="11" t="s">
        <v>830</v>
      </c>
      <c r="AE4" s="11" t="s">
        <v>830</v>
      </c>
      <c r="AF4" s="11" t="s">
        <v>830</v>
      </c>
      <c r="AG4" s="11" t="s">
        <v>830</v>
      </c>
      <c r="AH4" s="11" t="s">
        <v>830</v>
      </c>
      <c r="AI4" s="11" t="s">
        <v>830</v>
      </c>
      <c r="AJ4" s="11" t="s">
        <v>830</v>
      </c>
      <c r="AK4" s="11" t="s">
        <v>830</v>
      </c>
      <c r="AL4" s="11" t="s">
        <v>830</v>
      </c>
      <c r="AM4" s="11" t="s">
        <v>830</v>
      </c>
      <c r="AN4" s="11" t="s">
        <v>830</v>
      </c>
      <c r="AO4" s="11" t="s">
        <v>830</v>
      </c>
      <c r="AP4" s="11" t="s">
        <v>830</v>
      </c>
      <c r="AQ4" s="11" t="s">
        <v>830</v>
      </c>
      <c r="AR4" s="11" t="s">
        <v>830</v>
      </c>
      <c r="AS4" s="11" t="s">
        <v>830</v>
      </c>
      <c r="AT4" s="11" t="s">
        <v>830</v>
      </c>
      <c r="AU4" s="11" t="s">
        <v>830</v>
      </c>
      <c r="AV4" s="11" t="s">
        <v>830</v>
      </c>
      <c r="AW4" s="11" t="s">
        <v>830</v>
      </c>
      <c r="AX4" s="11" t="s">
        <v>830</v>
      </c>
      <c r="AY4" s="11" t="s">
        <v>830</v>
      </c>
      <c r="AZ4" s="11" t="s">
        <v>830</v>
      </c>
      <c r="BA4" s="11" t="s">
        <v>830</v>
      </c>
      <c r="BB4" s="11" t="s">
        <v>830</v>
      </c>
      <c r="BC4" s="11" t="s">
        <v>830</v>
      </c>
      <c r="BD4" s="11" t="s">
        <v>830</v>
      </c>
      <c r="BE4" s="11" t="s">
        <v>830</v>
      </c>
      <c r="BF4" s="11" t="s">
        <v>830</v>
      </c>
      <c r="BG4" s="11" t="s">
        <v>830</v>
      </c>
      <c r="BH4" s="11" t="s">
        <v>830</v>
      </c>
      <c r="BI4" s="11" t="s">
        <v>830</v>
      </c>
      <c r="BJ4" s="11" t="s">
        <v>830</v>
      </c>
      <c r="BK4" s="11" t="s">
        <v>830</v>
      </c>
      <c r="BL4" s="11" t="s">
        <v>830</v>
      </c>
      <c r="BM4" s="11" t="s">
        <v>830</v>
      </c>
      <c r="BN4" s="11" t="s">
        <v>830</v>
      </c>
      <c r="BO4" s="11" t="s">
        <v>830</v>
      </c>
      <c r="BP4" s="11" t="s">
        <v>830</v>
      </c>
      <c r="BQ4" s="11" t="s">
        <v>830</v>
      </c>
      <c r="BR4" s="11" t="s">
        <v>830</v>
      </c>
      <c r="BS4" s="11" t="s">
        <v>830</v>
      </c>
      <c r="BT4" s="11" t="s">
        <v>830</v>
      </c>
      <c r="BU4" s="11" t="s">
        <v>830</v>
      </c>
      <c r="BV4" s="11" t="s">
        <v>830</v>
      </c>
      <c r="BW4" s="11" t="s">
        <v>830</v>
      </c>
      <c r="BX4" s="11" t="s">
        <v>830</v>
      </c>
      <c r="BY4" s="11" t="s">
        <v>830</v>
      </c>
      <c r="BZ4" s="11" t="s">
        <v>830</v>
      </c>
      <c r="CA4" s="11" t="s">
        <v>830</v>
      </c>
      <c r="CB4" s="11" t="s">
        <v>830</v>
      </c>
      <c r="CC4" s="11" t="s">
        <v>830</v>
      </c>
      <c r="CD4" s="11" t="s">
        <v>830</v>
      </c>
      <c r="CE4" s="11" t="s">
        <v>830</v>
      </c>
      <c r="CF4" s="11" t="s">
        <v>830</v>
      </c>
      <c r="CG4" s="11" t="s">
        <v>830</v>
      </c>
      <c r="CH4" s="11" t="s">
        <v>830</v>
      </c>
      <c r="CI4" s="11" t="s">
        <v>830</v>
      </c>
      <c r="CJ4" s="11" t="s">
        <v>830</v>
      </c>
      <c r="CK4" s="12" t="s">
        <v>830</v>
      </c>
    </row>
    <row r="5" spans="1:89" ht="39" thickBot="1" x14ac:dyDescent="0.35">
      <c r="A5" s="14" t="s">
        <v>14</v>
      </c>
      <c r="B5" s="14" t="s">
        <v>14</v>
      </c>
      <c r="C5" s="43" t="s">
        <v>817</v>
      </c>
      <c r="D5" s="14" t="s">
        <v>817</v>
      </c>
      <c r="E5" s="14" t="s">
        <v>817</v>
      </c>
      <c r="F5" s="14" t="s">
        <v>817</v>
      </c>
      <c r="G5" s="14" t="s">
        <v>817</v>
      </c>
      <c r="H5" s="14" t="s">
        <v>817</v>
      </c>
      <c r="I5" s="14" t="s">
        <v>817</v>
      </c>
      <c r="J5" s="14" t="s">
        <v>817</v>
      </c>
      <c r="K5" s="14" t="s">
        <v>817</v>
      </c>
      <c r="L5" s="14" t="s">
        <v>817</v>
      </c>
      <c r="M5" s="14" t="s">
        <v>817</v>
      </c>
      <c r="N5" s="14" t="s">
        <v>817</v>
      </c>
      <c r="O5" s="14" t="s">
        <v>817</v>
      </c>
      <c r="P5" s="14" t="s">
        <v>817</v>
      </c>
      <c r="Q5" s="14" t="s">
        <v>817</v>
      </c>
      <c r="R5" s="14" t="s">
        <v>817</v>
      </c>
      <c r="S5" s="14" t="s">
        <v>817</v>
      </c>
      <c r="T5" s="14" t="s">
        <v>817</v>
      </c>
      <c r="U5" s="14" t="s">
        <v>817</v>
      </c>
      <c r="V5" s="14" t="s">
        <v>817</v>
      </c>
      <c r="W5" s="14" t="s">
        <v>1034</v>
      </c>
      <c r="X5" s="14" t="s">
        <v>1034</v>
      </c>
      <c r="Y5" s="14" t="s">
        <v>1034</v>
      </c>
      <c r="Z5" s="14" t="s">
        <v>1034</v>
      </c>
      <c r="AA5" s="14" t="s">
        <v>815</v>
      </c>
      <c r="AB5" s="14" t="s">
        <v>815</v>
      </c>
      <c r="AC5" s="14" t="s">
        <v>815</v>
      </c>
      <c r="AD5" s="14" t="s">
        <v>1034</v>
      </c>
      <c r="AE5" s="14" t="s">
        <v>1034</v>
      </c>
      <c r="AF5" s="14" t="s">
        <v>815</v>
      </c>
      <c r="AG5" s="14" t="s">
        <v>1034</v>
      </c>
      <c r="AH5" s="14" t="s">
        <v>815</v>
      </c>
      <c r="AI5" s="14" t="s">
        <v>1034</v>
      </c>
      <c r="AJ5" s="14" t="s">
        <v>815</v>
      </c>
      <c r="AK5" s="14" t="s">
        <v>1034</v>
      </c>
      <c r="AL5" s="14" t="s">
        <v>1034</v>
      </c>
      <c r="AM5" s="14" t="s">
        <v>1034</v>
      </c>
      <c r="AN5" s="14" t="s">
        <v>815</v>
      </c>
      <c r="AO5" s="14" t="s">
        <v>815</v>
      </c>
      <c r="AP5" s="14" t="s">
        <v>1034</v>
      </c>
      <c r="AQ5" s="14" t="s">
        <v>1035</v>
      </c>
      <c r="AR5" s="14" t="s">
        <v>1035</v>
      </c>
      <c r="AS5" s="14" t="s">
        <v>1035</v>
      </c>
      <c r="AT5" s="14" t="s">
        <v>1035</v>
      </c>
      <c r="AU5" s="14" t="s">
        <v>1035</v>
      </c>
      <c r="AV5" s="14" t="s">
        <v>1035</v>
      </c>
      <c r="AW5" s="14" t="s">
        <v>1035</v>
      </c>
      <c r="AX5" s="14" t="s">
        <v>1035</v>
      </c>
      <c r="AY5" s="14" t="s">
        <v>1035</v>
      </c>
      <c r="AZ5" s="14" t="s">
        <v>1035</v>
      </c>
      <c r="BA5" s="14" t="s">
        <v>815</v>
      </c>
      <c r="BB5" s="14" t="s">
        <v>815</v>
      </c>
      <c r="BC5" s="14" t="s">
        <v>815</v>
      </c>
      <c r="BD5" s="14" t="s">
        <v>815</v>
      </c>
      <c r="BE5" s="14" t="s">
        <v>815</v>
      </c>
      <c r="BF5" s="14" t="s">
        <v>815</v>
      </c>
      <c r="BG5" s="14" t="s">
        <v>815</v>
      </c>
      <c r="BH5" s="14" t="s">
        <v>815</v>
      </c>
      <c r="BI5" s="14" t="s">
        <v>815</v>
      </c>
      <c r="BJ5" s="14" t="s">
        <v>815</v>
      </c>
      <c r="BK5" s="14" t="s">
        <v>1035</v>
      </c>
      <c r="BL5" s="14" t="s">
        <v>1035</v>
      </c>
      <c r="BM5" s="14" t="s">
        <v>1035</v>
      </c>
      <c r="BN5" s="14" t="s">
        <v>1035</v>
      </c>
      <c r="BO5" s="14" t="s">
        <v>1035</v>
      </c>
      <c r="BP5" s="14" t="s">
        <v>1035</v>
      </c>
      <c r="BQ5" s="14" t="s">
        <v>1035</v>
      </c>
      <c r="BR5" s="14" t="s">
        <v>1035</v>
      </c>
      <c r="BS5" s="14" t="s">
        <v>1035</v>
      </c>
      <c r="BT5" s="14" t="s">
        <v>1035</v>
      </c>
      <c r="BU5" s="14" t="s">
        <v>815</v>
      </c>
      <c r="BV5" s="14" t="s">
        <v>815</v>
      </c>
      <c r="BW5" s="14" t="s">
        <v>815</v>
      </c>
      <c r="BX5" s="14" t="s">
        <v>815</v>
      </c>
      <c r="BY5" s="14" t="s">
        <v>1035</v>
      </c>
      <c r="BZ5" s="14" t="s">
        <v>1035</v>
      </c>
      <c r="CA5" s="14" t="s">
        <v>1035</v>
      </c>
      <c r="CB5" s="14" t="s">
        <v>1035</v>
      </c>
      <c r="CC5" s="14" t="s">
        <v>1035</v>
      </c>
      <c r="CD5" s="14" t="s">
        <v>1035</v>
      </c>
      <c r="CE5" s="14" t="s">
        <v>1035</v>
      </c>
      <c r="CF5" s="14" t="s">
        <v>1035</v>
      </c>
      <c r="CG5" s="14" t="s">
        <v>1035</v>
      </c>
      <c r="CH5" s="14" t="s">
        <v>1035</v>
      </c>
      <c r="CI5" s="14" t="s">
        <v>815</v>
      </c>
      <c r="CJ5" s="14" t="s">
        <v>815</v>
      </c>
      <c r="CK5" s="15" t="s">
        <v>815</v>
      </c>
    </row>
    <row r="6" spans="1:89" x14ac:dyDescent="0.3">
      <c r="A6" s="16" t="s">
        <v>17</v>
      </c>
      <c r="B6" s="16" t="s">
        <v>21</v>
      </c>
      <c r="C6" s="19">
        <v>196171</v>
      </c>
      <c r="D6" s="16">
        <v>184827</v>
      </c>
      <c r="E6" s="16">
        <v>11344</v>
      </c>
      <c r="F6" s="67">
        <v>0.94217290017382793</v>
      </c>
      <c r="G6" s="16">
        <v>90050</v>
      </c>
      <c r="H6" s="16">
        <v>86900</v>
      </c>
      <c r="I6" s="16">
        <v>3150</v>
      </c>
      <c r="J6" s="67">
        <v>0.96501943364797338</v>
      </c>
      <c r="K6" s="16">
        <v>106121</v>
      </c>
      <c r="L6" s="16">
        <v>97927</v>
      </c>
      <c r="M6" s="16">
        <v>8194</v>
      </c>
      <c r="N6" s="67">
        <v>0.92278625342769105</v>
      </c>
      <c r="O6" s="16">
        <v>156416</v>
      </c>
      <c r="P6" s="16">
        <v>148882</v>
      </c>
      <c r="Q6" s="16">
        <v>7534</v>
      </c>
      <c r="R6" s="67">
        <v>0.95183357201309315</v>
      </c>
      <c r="S6" s="16">
        <v>39755</v>
      </c>
      <c r="T6" s="16">
        <v>35945</v>
      </c>
      <c r="U6" s="16">
        <v>3810</v>
      </c>
      <c r="V6" s="67">
        <v>0.90416299836498548</v>
      </c>
      <c r="W6" s="16">
        <v>140246</v>
      </c>
      <c r="X6" s="16">
        <v>70503</v>
      </c>
      <c r="Y6" s="16">
        <v>63796</v>
      </c>
      <c r="Z6" s="16">
        <v>5947</v>
      </c>
      <c r="AA6" s="89">
        <f t="shared" ref="AA6:AA69" si="0">Z6/W6</f>
        <v>4.2404061434907235E-2</v>
      </c>
      <c r="AB6" s="89">
        <f t="shared" ref="AB6:AB69" si="1">Y6/W6</f>
        <v>0.4548864138727664</v>
      </c>
      <c r="AC6" s="95">
        <f t="shared" ref="AC6:AC69" si="2">X6/Z6</f>
        <v>11.855221119892382</v>
      </c>
      <c r="AD6" s="16">
        <v>68082</v>
      </c>
      <c r="AE6" s="16">
        <v>34047</v>
      </c>
      <c r="AF6" s="47">
        <f t="shared" ref="AF6:AF69" si="3">AE6/AD6</f>
        <v>0.50008812902088662</v>
      </c>
      <c r="AG6" s="16">
        <v>31005</v>
      </c>
      <c r="AH6" s="47">
        <f t="shared" ref="AH6:AH69" si="4">AG6/AD6</f>
        <v>0.45540671543139155</v>
      </c>
      <c r="AI6" s="16">
        <v>3030</v>
      </c>
      <c r="AJ6" s="47">
        <f t="shared" ref="AJ6:AJ69" si="5">AI6/AD6</f>
        <v>4.4505155547721865E-2</v>
      </c>
      <c r="AK6" s="16">
        <v>72164</v>
      </c>
      <c r="AL6" s="16">
        <v>36456</v>
      </c>
      <c r="AM6" s="16">
        <v>32791</v>
      </c>
      <c r="AN6" s="47">
        <f t="shared" ref="AN6:AN69" si="6">AP6/AK6</f>
        <v>4.0421816972451639E-2</v>
      </c>
      <c r="AO6" s="47">
        <f t="shared" ref="AO6:AO69" si="7">AM6/AK6</f>
        <v>0.45439554348428579</v>
      </c>
      <c r="AP6" s="16">
        <v>2917</v>
      </c>
      <c r="AQ6" s="16">
        <v>155737</v>
      </c>
      <c r="AR6" s="16">
        <v>14343</v>
      </c>
      <c r="AS6" s="16">
        <v>47572</v>
      </c>
      <c r="AT6" s="16">
        <v>42231</v>
      </c>
      <c r="AU6" s="16">
        <v>27755</v>
      </c>
      <c r="AV6" s="78">
        <v>416</v>
      </c>
      <c r="AW6" s="16">
        <v>20269</v>
      </c>
      <c r="AX6" s="78">
        <v>1254</v>
      </c>
      <c r="AY6" s="78">
        <v>484</v>
      </c>
      <c r="AZ6" s="78">
        <v>1413</v>
      </c>
      <c r="BA6" s="50">
        <f t="shared" ref="BA6:BA69" si="8">AR6</f>
        <v>14343</v>
      </c>
      <c r="BB6" s="50">
        <f t="shared" ref="BB6:BB16" si="9">AQ6*BG6</f>
        <v>141394</v>
      </c>
      <c r="BC6" s="50">
        <f t="shared" ref="BC6:BC16" si="10">AQ6*BH6</f>
        <v>93822</v>
      </c>
      <c r="BD6" s="50">
        <f t="shared" ref="BD6:BD69" si="11">AQ6-BC6</f>
        <v>61915</v>
      </c>
      <c r="BE6" s="50">
        <f t="shared" ref="BE6:BE16" si="12">(AZ6+AY6+AX6+AW6+AV6+AU6)</f>
        <v>51591</v>
      </c>
      <c r="BF6" s="47">
        <f t="shared" ref="BF6:BF69" si="13">AR6/AQ6</f>
        <v>9.2097574757443637E-2</v>
      </c>
      <c r="BG6" s="47">
        <f t="shared" ref="BG6:BG32" si="14">(AS6+AT6+AU6+AV6+AW6+AX6+AY6+AZ6)/AQ6</f>
        <v>0.90790242524255638</v>
      </c>
      <c r="BH6" s="47">
        <f t="shared" ref="BH6:BH32" si="15">(AZ6+AT6+AU6+AV6+AW6+AX6+AY6)/AQ6</f>
        <v>0.60243872682792143</v>
      </c>
      <c r="BI6" s="47">
        <f t="shared" ref="BI6:BI32" si="16">(AZ6+AY6+AX6+AW6+AV6+AU6)/AQ6</f>
        <v>0.33127002574853759</v>
      </c>
      <c r="BJ6" s="47">
        <f t="shared" ref="BJ6:BJ69" si="17">(BG6+BH6)/2</f>
        <v>0.75517057603523896</v>
      </c>
      <c r="BK6" s="16">
        <v>73445</v>
      </c>
      <c r="BL6" s="16">
        <v>4395</v>
      </c>
      <c r="BM6" s="16">
        <v>21321</v>
      </c>
      <c r="BN6" s="16">
        <v>22223</v>
      </c>
      <c r="BO6" s="16">
        <v>14223</v>
      </c>
      <c r="BP6" s="78">
        <v>279</v>
      </c>
      <c r="BQ6" s="16">
        <v>9464</v>
      </c>
      <c r="BR6" s="78">
        <v>457</v>
      </c>
      <c r="BS6" s="78">
        <v>306</v>
      </c>
      <c r="BT6" s="78">
        <v>777</v>
      </c>
      <c r="BU6" s="89">
        <f t="shared" ref="BU6:BU69" si="18">BL6/BK6</f>
        <v>5.9840697120294099E-2</v>
      </c>
      <c r="BV6" s="89">
        <f t="shared" ref="BV6:BV69" si="19">(BT6+BS6+BR6+BQ6+BP6+BO6+BN6+BM6)/BK6</f>
        <v>0.94015930287970595</v>
      </c>
      <c r="BW6" s="89">
        <f t="shared" ref="BW6:BW69" si="20">(BT6+BS6+BR6+BQ6+BP6+BO6+BN6)/BK6</f>
        <v>0.64986043978487307</v>
      </c>
      <c r="BX6" s="89">
        <f t="shared" ref="BX6:BX69" si="21">(BT6+BS6+BR6+BQ6+BP6+BO6)/BK6</f>
        <v>0.34728027775886716</v>
      </c>
      <c r="BY6" s="16">
        <v>82292</v>
      </c>
      <c r="BZ6" s="16">
        <v>9948</v>
      </c>
      <c r="CA6" s="16">
        <v>26251</v>
      </c>
      <c r="CB6" s="16">
        <v>20008</v>
      </c>
      <c r="CC6" s="16">
        <v>13532</v>
      </c>
      <c r="CD6" s="78">
        <v>137</v>
      </c>
      <c r="CE6" s="16">
        <v>10805</v>
      </c>
      <c r="CF6" s="78">
        <v>797</v>
      </c>
      <c r="CG6" s="78">
        <v>178</v>
      </c>
      <c r="CH6" s="78">
        <v>636</v>
      </c>
      <c r="CI6" s="89">
        <f t="shared" ref="CI6:CI69" si="22">BZ6/BY6</f>
        <v>0.12088659894035872</v>
      </c>
      <c r="CJ6" s="89">
        <f t="shared" ref="CJ6:CJ69" si="23">(CH6+CG6+CF6+CE6+CD6+CC6+CB6+CA6)/BY6</f>
        <v>0.87911340105964131</v>
      </c>
      <c r="CK6" s="96">
        <f t="shared" ref="CK6:CK69" si="24">(CH6+CG6+CF6+CE6+CD6+CC6+CB6)/BY6</f>
        <v>0.56011519953336897</v>
      </c>
    </row>
    <row r="7" spans="1:89" x14ac:dyDescent="0.3">
      <c r="A7" s="16" t="s">
        <v>17</v>
      </c>
      <c r="B7" s="16" t="s">
        <v>22</v>
      </c>
      <c r="C7" s="19">
        <v>76204</v>
      </c>
      <c r="D7" s="16">
        <v>62427</v>
      </c>
      <c r="E7" s="16">
        <v>13777</v>
      </c>
      <c r="F7" s="67">
        <v>0.81920896540863997</v>
      </c>
      <c r="G7" s="16">
        <v>36512</v>
      </c>
      <c r="H7" s="16">
        <v>31392</v>
      </c>
      <c r="I7" s="16">
        <v>5120</v>
      </c>
      <c r="J7" s="67">
        <v>0.85977212971077999</v>
      </c>
      <c r="K7" s="16">
        <v>39692</v>
      </c>
      <c r="L7" s="16">
        <v>31035</v>
      </c>
      <c r="M7" s="16">
        <v>8657</v>
      </c>
      <c r="N7" s="67">
        <v>0.78189559608989212</v>
      </c>
      <c r="O7" s="16">
        <v>16910</v>
      </c>
      <c r="P7" s="16">
        <v>14622</v>
      </c>
      <c r="Q7" s="16">
        <v>2288</v>
      </c>
      <c r="R7" s="67">
        <v>0.86469544648137198</v>
      </c>
      <c r="S7" s="16">
        <v>59294</v>
      </c>
      <c r="T7" s="16">
        <v>47805</v>
      </c>
      <c r="U7" s="16">
        <v>11489</v>
      </c>
      <c r="V7" s="67">
        <v>0.80623671872364822</v>
      </c>
      <c r="W7" s="16">
        <v>59102</v>
      </c>
      <c r="X7" s="16">
        <v>30757</v>
      </c>
      <c r="Y7" s="16">
        <v>23502</v>
      </c>
      <c r="Z7" s="16">
        <v>4843</v>
      </c>
      <c r="AA7" s="89">
        <f t="shared" si="0"/>
        <v>8.1943081452404323E-2</v>
      </c>
      <c r="AB7" s="89">
        <f t="shared" si="1"/>
        <v>0.39765151771513657</v>
      </c>
      <c r="AC7" s="95">
        <f t="shared" si="2"/>
        <v>6.3508156101589925</v>
      </c>
      <c r="AD7" s="16">
        <v>29591</v>
      </c>
      <c r="AE7" s="16">
        <v>15064</v>
      </c>
      <c r="AF7" s="47">
        <f t="shared" si="3"/>
        <v>0.50907370484268866</v>
      </c>
      <c r="AG7" s="16">
        <v>12046</v>
      </c>
      <c r="AH7" s="47">
        <f t="shared" si="4"/>
        <v>0.40708323476732788</v>
      </c>
      <c r="AI7" s="16">
        <v>2481</v>
      </c>
      <c r="AJ7" s="47">
        <f t="shared" si="5"/>
        <v>8.3843060389983445E-2</v>
      </c>
      <c r="AK7" s="16">
        <v>29511</v>
      </c>
      <c r="AL7" s="16">
        <v>15693</v>
      </c>
      <c r="AM7" s="16">
        <v>11456</v>
      </c>
      <c r="AN7" s="47">
        <f t="shared" si="6"/>
        <v>8.0037951950120298E-2</v>
      </c>
      <c r="AO7" s="47">
        <f t="shared" si="7"/>
        <v>0.38819423265900849</v>
      </c>
      <c r="AP7" s="16">
        <v>2362</v>
      </c>
      <c r="AQ7" s="16">
        <v>58511</v>
      </c>
      <c r="AR7" s="16">
        <v>15756</v>
      </c>
      <c r="AS7" s="16">
        <v>19794</v>
      </c>
      <c r="AT7" s="16">
        <v>13436</v>
      </c>
      <c r="AU7" s="16">
        <v>6286</v>
      </c>
      <c r="AV7" s="78">
        <v>118</v>
      </c>
      <c r="AW7" s="16">
        <v>2443</v>
      </c>
      <c r="AX7" s="78">
        <v>251</v>
      </c>
      <c r="AY7" s="78">
        <v>71</v>
      </c>
      <c r="AZ7" s="78">
        <v>356</v>
      </c>
      <c r="BA7" s="50">
        <f t="shared" si="8"/>
        <v>15756</v>
      </c>
      <c r="BB7" s="50">
        <f t="shared" si="9"/>
        <v>42755</v>
      </c>
      <c r="BC7" s="50">
        <f t="shared" si="10"/>
        <v>22961</v>
      </c>
      <c r="BD7" s="50">
        <f t="shared" si="11"/>
        <v>35550</v>
      </c>
      <c r="BE7" s="50">
        <f t="shared" si="12"/>
        <v>9525</v>
      </c>
      <c r="BF7" s="47">
        <f t="shared" si="13"/>
        <v>0.26928269897967905</v>
      </c>
      <c r="BG7" s="47">
        <f t="shared" si="14"/>
        <v>0.73071730102032095</v>
      </c>
      <c r="BH7" s="47">
        <f t="shared" si="15"/>
        <v>0.39242193775529388</v>
      </c>
      <c r="BI7" s="47">
        <f t="shared" si="16"/>
        <v>0.16278990275332844</v>
      </c>
      <c r="BJ7" s="47">
        <f t="shared" si="17"/>
        <v>0.56156961938780747</v>
      </c>
      <c r="BK7" s="16">
        <v>28508</v>
      </c>
      <c r="BL7" s="16">
        <v>6120</v>
      </c>
      <c r="BM7" s="16">
        <v>10095</v>
      </c>
      <c r="BN7" s="16">
        <v>7385</v>
      </c>
      <c r="BO7" s="16">
        <v>3225</v>
      </c>
      <c r="BP7" s="78">
        <v>71</v>
      </c>
      <c r="BQ7" s="16">
        <v>1248</v>
      </c>
      <c r="BR7" s="78">
        <v>88</v>
      </c>
      <c r="BS7" s="78">
        <v>46</v>
      </c>
      <c r="BT7" s="78">
        <v>230</v>
      </c>
      <c r="BU7" s="89">
        <f t="shared" si="18"/>
        <v>0.2146765820120668</v>
      </c>
      <c r="BV7" s="89">
        <f t="shared" si="19"/>
        <v>0.78532341798793326</v>
      </c>
      <c r="BW7" s="89">
        <f t="shared" si="20"/>
        <v>0.43121229128665639</v>
      </c>
      <c r="BX7" s="89">
        <f t="shared" si="21"/>
        <v>0.17216220008418689</v>
      </c>
      <c r="BY7" s="16">
        <v>30003</v>
      </c>
      <c r="BZ7" s="16">
        <v>9636</v>
      </c>
      <c r="CA7" s="16">
        <v>9699</v>
      </c>
      <c r="CB7" s="16">
        <v>6051</v>
      </c>
      <c r="CC7" s="16">
        <v>3061</v>
      </c>
      <c r="CD7" s="78">
        <v>47</v>
      </c>
      <c r="CE7" s="16">
        <v>1195</v>
      </c>
      <c r="CF7" s="78">
        <v>163</v>
      </c>
      <c r="CG7" s="78">
        <v>25</v>
      </c>
      <c r="CH7" s="78">
        <v>126</v>
      </c>
      <c r="CI7" s="89">
        <f t="shared" si="22"/>
        <v>0.32116788321167883</v>
      </c>
      <c r="CJ7" s="89">
        <f t="shared" si="23"/>
        <v>0.67883211678832112</v>
      </c>
      <c r="CK7" s="96">
        <f t="shared" si="24"/>
        <v>0.35556444355564443</v>
      </c>
    </row>
    <row r="8" spans="1:89" x14ac:dyDescent="0.3">
      <c r="A8" s="19" t="s">
        <v>17</v>
      </c>
      <c r="B8" s="16" t="s">
        <v>24</v>
      </c>
      <c r="C8" s="90">
        <v>851</v>
      </c>
      <c r="D8" s="78">
        <v>688</v>
      </c>
      <c r="E8" s="78">
        <v>163</v>
      </c>
      <c r="F8" s="67">
        <v>0.80846063454759109</v>
      </c>
      <c r="G8" s="78">
        <v>407</v>
      </c>
      <c r="H8" s="78">
        <v>350</v>
      </c>
      <c r="I8" s="78">
        <v>57</v>
      </c>
      <c r="J8" s="67">
        <v>0.85995085995085996</v>
      </c>
      <c r="K8" s="78">
        <v>444</v>
      </c>
      <c r="L8" s="78">
        <v>338</v>
      </c>
      <c r="M8" s="78">
        <v>106</v>
      </c>
      <c r="N8" s="67">
        <v>0.76126126126126126</v>
      </c>
      <c r="O8" s="78">
        <v>209</v>
      </c>
      <c r="P8" s="78">
        <v>167</v>
      </c>
      <c r="Q8" s="78">
        <v>42</v>
      </c>
      <c r="R8" s="67">
        <v>0.79904306220095689</v>
      </c>
      <c r="S8" s="78">
        <v>642</v>
      </c>
      <c r="T8" s="78">
        <v>521</v>
      </c>
      <c r="U8" s="78">
        <v>121</v>
      </c>
      <c r="V8" s="67">
        <v>0.81152647975077885</v>
      </c>
      <c r="W8" s="16">
        <v>725</v>
      </c>
      <c r="X8" s="78">
        <v>345</v>
      </c>
      <c r="Y8" s="78">
        <v>278</v>
      </c>
      <c r="Z8" s="78">
        <v>102</v>
      </c>
      <c r="AA8" s="89">
        <f t="shared" si="0"/>
        <v>0.1406896551724138</v>
      </c>
      <c r="AB8" s="89">
        <f t="shared" si="1"/>
        <v>0.38344827586206898</v>
      </c>
      <c r="AC8" s="95">
        <f t="shared" si="2"/>
        <v>3.3823529411764706</v>
      </c>
      <c r="AD8" s="16">
        <v>362</v>
      </c>
      <c r="AE8" s="78">
        <v>174</v>
      </c>
      <c r="AF8" s="47">
        <f t="shared" si="3"/>
        <v>0.48066298342541436</v>
      </c>
      <c r="AG8" s="78">
        <v>127</v>
      </c>
      <c r="AH8" s="47">
        <f t="shared" si="4"/>
        <v>0.35082872928176795</v>
      </c>
      <c r="AI8" s="78">
        <v>61</v>
      </c>
      <c r="AJ8" s="47">
        <f t="shared" si="5"/>
        <v>0.16850828729281769</v>
      </c>
      <c r="AK8" s="16">
        <v>363</v>
      </c>
      <c r="AL8" s="78">
        <v>171</v>
      </c>
      <c r="AM8" s="78">
        <v>151</v>
      </c>
      <c r="AN8" s="47">
        <f t="shared" si="6"/>
        <v>0.11294765840220386</v>
      </c>
      <c r="AO8" s="47">
        <f t="shared" si="7"/>
        <v>0.41597796143250687</v>
      </c>
      <c r="AP8" s="78">
        <v>41</v>
      </c>
      <c r="AQ8" s="78">
        <v>802</v>
      </c>
      <c r="AR8" s="78">
        <v>162</v>
      </c>
      <c r="AS8" s="78">
        <v>341</v>
      </c>
      <c r="AT8" s="78">
        <v>165</v>
      </c>
      <c r="AU8" s="78">
        <v>72</v>
      </c>
      <c r="AV8" s="78">
        <v>1</v>
      </c>
      <c r="AW8" s="78">
        <v>47</v>
      </c>
      <c r="AX8" s="78">
        <v>14</v>
      </c>
      <c r="AY8" s="78">
        <v>0</v>
      </c>
      <c r="AZ8" s="78">
        <v>0</v>
      </c>
      <c r="BA8" s="50">
        <f t="shared" si="8"/>
        <v>162</v>
      </c>
      <c r="BB8" s="50">
        <f t="shared" si="9"/>
        <v>640</v>
      </c>
      <c r="BC8" s="50">
        <f t="shared" si="10"/>
        <v>299</v>
      </c>
      <c r="BD8" s="50">
        <f t="shared" si="11"/>
        <v>503</v>
      </c>
      <c r="BE8" s="50">
        <f t="shared" si="12"/>
        <v>134</v>
      </c>
      <c r="BF8" s="47">
        <f t="shared" si="13"/>
        <v>0.20199501246882792</v>
      </c>
      <c r="BG8" s="47">
        <f t="shared" si="14"/>
        <v>0.79800498753117211</v>
      </c>
      <c r="BH8" s="47">
        <f t="shared" si="15"/>
        <v>0.37281795511221943</v>
      </c>
      <c r="BI8" s="47">
        <f t="shared" si="16"/>
        <v>0.16708229426433915</v>
      </c>
      <c r="BJ8" s="47">
        <f t="shared" si="17"/>
        <v>0.5854114713216958</v>
      </c>
      <c r="BK8" s="78">
        <v>443</v>
      </c>
      <c r="BL8" s="78">
        <v>56</v>
      </c>
      <c r="BM8" s="78">
        <v>181</v>
      </c>
      <c r="BN8" s="78">
        <v>115</v>
      </c>
      <c r="BO8" s="78">
        <v>47</v>
      </c>
      <c r="BP8" s="78">
        <v>1</v>
      </c>
      <c r="BQ8" s="78">
        <v>41</v>
      </c>
      <c r="BR8" s="78">
        <v>2</v>
      </c>
      <c r="BS8" s="78">
        <v>0</v>
      </c>
      <c r="BT8" s="78">
        <v>0</v>
      </c>
      <c r="BU8" s="89">
        <f t="shared" si="18"/>
        <v>0.12641083521444696</v>
      </c>
      <c r="BV8" s="89">
        <f t="shared" si="19"/>
        <v>0.87358916478555304</v>
      </c>
      <c r="BW8" s="89">
        <f t="shared" si="20"/>
        <v>0.4650112866817156</v>
      </c>
      <c r="BX8" s="89">
        <f t="shared" si="21"/>
        <v>0.2054176072234763</v>
      </c>
      <c r="BY8" s="78">
        <v>359</v>
      </c>
      <c r="BZ8" s="78">
        <v>106</v>
      </c>
      <c r="CA8" s="78">
        <v>160</v>
      </c>
      <c r="CB8" s="78">
        <v>50</v>
      </c>
      <c r="CC8" s="78">
        <v>25</v>
      </c>
      <c r="CD8" s="78">
        <v>0</v>
      </c>
      <c r="CE8" s="78">
        <v>6</v>
      </c>
      <c r="CF8" s="78">
        <v>12</v>
      </c>
      <c r="CG8" s="78">
        <v>0</v>
      </c>
      <c r="CH8" s="78">
        <v>0</v>
      </c>
      <c r="CI8" s="89">
        <f t="shared" si="22"/>
        <v>0.29526462395543174</v>
      </c>
      <c r="CJ8" s="89">
        <f t="shared" si="23"/>
        <v>0.70473537604456826</v>
      </c>
      <c r="CK8" s="96">
        <f t="shared" si="24"/>
        <v>0.25905292479108633</v>
      </c>
    </row>
    <row r="9" spans="1:89" x14ac:dyDescent="0.3">
      <c r="A9" s="19" t="s">
        <v>17</v>
      </c>
      <c r="B9" s="16" t="s">
        <v>26</v>
      </c>
      <c r="C9" s="19">
        <v>32045</v>
      </c>
      <c r="D9" s="16">
        <v>27501</v>
      </c>
      <c r="E9" s="16">
        <v>4544</v>
      </c>
      <c r="F9" s="67">
        <v>0.85819940708378839</v>
      </c>
      <c r="G9" s="16">
        <v>16570</v>
      </c>
      <c r="H9" s="16">
        <v>15006</v>
      </c>
      <c r="I9" s="16">
        <v>1564</v>
      </c>
      <c r="J9" s="67">
        <v>0.90561255280627639</v>
      </c>
      <c r="K9" s="16">
        <v>15475</v>
      </c>
      <c r="L9" s="16">
        <v>12495</v>
      </c>
      <c r="M9" s="16">
        <v>2980</v>
      </c>
      <c r="N9" s="67">
        <v>0.80743134087237478</v>
      </c>
      <c r="O9" s="16">
        <v>19046</v>
      </c>
      <c r="P9" s="16">
        <v>16850</v>
      </c>
      <c r="Q9" s="16">
        <v>2196</v>
      </c>
      <c r="R9" s="67">
        <v>0.884700199516959</v>
      </c>
      <c r="S9" s="16">
        <v>12999</v>
      </c>
      <c r="T9" s="16">
        <v>10651</v>
      </c>
      <c r="U9" s="16">
        <v>2348</v>
      </c>
      <c r="V9" s="67">
        <v>0.81937072082467877</v>
      </c>
      <c r="W9" s="16">
        <v>24100</v>
      </c>
      <c r="X9" s="16">
        <v>11308</v>
      </c>
      <c r="Y9" s="16">
        <v>11003</v>
      </c>
      <c r="Z9" s="16">
        <v>1789</v>
      </c>
      <c r="AA9" s="89">
        <f t="shared" si="0"/>
        <v>7.4232365145228213E-2</v>
      </c>
      <c r="AB9" s="89">
        <f t="shared" si="1"/>
        <v>0.45655601659751038</v>
      </c>
      <c r="AC9" s="95">
        <f t="shared" si="2"/>
        <v>6.3208496366685303</v>
      </c>
      <c r="AD9" s="16">
        <v>12560</v>
      </c>
      <c r="AE9" s="16">
        <v>5640</v>
      </c>
      <c r="AF9" s="47">
        <f t="shared" si="3"/>
        <v>0.44904458598726116</v>
      </c>
      <c r="AG9" s="16">
        <v>6017</v>
      </c>
      <c r="AH9" s="47">
        <f t="shared" si="4"/>
        <v>0.47906050955414015</v>
      </c>
      <c r="AI9" s="78">
        <v>903</v>
      </c>
      <c r="AJ9" s="47">
        <f t="shared" si="5"/>
        <v>7.1894904458598724E-2</v>
      </c>
      <c r="AK9" s="16">
        <v>11540</v>
      </c>
      <c r="AL9" s="16">
        <v>5668</v>
      </c>
      <c r="AM9" s="16">
        <v>4986</v>
      </c>
      <c r="AN9" s="47">
        <f t="shared" si="6"/>
        <v>7.6776429809358754E-2</v>
      </c>
      <c r="AO9" s="47">
        <f t="shared" si="7"/>
        <v>0.43206239168110916</v>
      </c>
      <c r="AP9" s="78">
        <v>886</v>
      </c>
      <c r="AQ9" s="16">
        <v>29142</v>
      </c>
      <c r="AR9" s="16">
        <v>5066</v>
      </c>
      <c r="AS9" s="16">
        <v>10516</v>
      </c>
      <c r="AT9" s="16">
        <v>8027</v>
      </c>
      <c r="AU9" s="16">
        <v>3841</v>
      </c>
      <c r="AV9" s="78">
        <v>48</v>
      </c>
      <c r="AW9" s="78">
        <v>1449</v>
      </c>
      <c r="AX9" s="78">
        <v>56</v>
      </c>
      <c r="AY9" s="78">
        <v>32</v>
      </c>
      <c r="AZ9" s="78">
        <v>107</v>
      </c>
      <c r="BA9" s="50">
        <f t="shared" si="8"/>
        <v>5066</v>
      </c>
      <c r="BB9" s="50">
        <f t="shared" si="9"/>
        <v>24076</v>
      </c>
      <c r="BC9" s="50">
        <f t="shared" si="10"/>
        <v>13560</v>
      </c>
      <c r="BD9" s="50">
        <f t="shared" si="11"/>
        <v>15582</v>
      </c>
      <c r="BE9" s="50">
        <f t="shared" si="12"/>
        <v>5533</v>
      </c>
      <c r="BF9" s="47">
        <f t="shared" si="13"/>
        <v>0.17383844622881064</v>
      </c>
      <c r="BG9" s="47">
        <f t="shared" si="14"/>
        <v>0.82616155377118938</v>
      </c>
      <c r="BH9" s="47">
        <f t="shared" si="15"/>
        <v>0.46530780317068149</v>
      </c>
      <c r="BI9" s="47">
        <f t="shared" si="16"/>
        <v>0.18986342735570655</v>
      </c>
      <c r="BJ9" s="47">
        <f t="shared" si="17"/>
        <v>0.64573467847093546</v>
      </c>
      <c r="BK9" s="16">
        <v>15744</v>
      </c>
      <c r="BL9" s="16">
        <v>1821</v>
      </c>
      <c r="BM9" s="16">
        <v>5745</v>
      </c>
      <c r="BN9" s="16">
        <v>4925</v>
      </c>
      <c r="BO9" s="16">
        <v>2276</v>
      </c>
      <c r="BP9" s="78">
        <v>28</v>
      </c>
      <c r="BQ9" s="78">
        <v>820</v>
      </c>
      <c r="BR9" s="78">
        <v>28</v>
      </c>
      <c r="BS9" s="78">
        <v>24</v>
      </c>
      <c r="BT9" s="78">
        <v>77</v>
      </c>
      <c r="BU9" s="89">
        <f t="shared" si="18"/>
        <v>0.11566310975609756</v>
      </c>
      <c r="BV9" s="89">
        <f t="shared" si="19"/>
        <v>0.88433689024390238</v>
      </c>
      <c r="BW9" s="89">
        <f t="shared" si="20"/>
        <v>0.51943597560975607</v>
      </c>
      <c r="BX9" s="89">
        <f t="shared" si="21"/>
        <v>0.20661839430894308</v>
      </c>
      <c r="BY9" s="16">
        <v>13398</v>
      </c>
      <c r="BZ9" s="16">
        <v>3245</v>
      </c>
      <c r="CA9" s="16">
        <v>4771</v>
      </c>
      <c r="CB9" s="16">
        <v>3102</v>
      </c>
      <c r="CC9" s="16">
        <v>1565</v>
      </c>
      <c r="CD9" s="78">
        <v>20</v>
      </c>
      <c r="CE9" s="78">
        <v>629</v>
      </c>
      <c r="CF9" s="78">
        <v>28</v>
      </c>
      <c r="CG9" s="78">
        <v>8</v>
      </c>
      <c r="CH9" s="78">
        <v>30</v>
      </c>
      <c r="CI9" s="89">
        <f t="shared" si="22"/>
        <v>0.24220032840722497</v>
      </c>
      <c r="CJ9" s="89">
        <f t="shared" si="23"/>
        <v>0.75779967159277506</v>
      </c>
      <c r="CK9" s="96">
        <f t="shared" si="24"/>
        <v>0.40170174652933271</v>
      </c>
    </row>
    <row r="10" spans="1:89" x14ac:dyDescent="0.3">
      <c r="A10" s="19" t="s">
        <v>17</v>
      </c>
      <c r="B10" s="16" t="s">
        <v>28</v>
      </c>
      <c r="C10" s="19">
        <v>10905</v>
      </c>
      <c r="D10" s="16">
        <v>6607</v>
      </c>
      <c r="E10" s="16">
        <v>4298</v>
      </c>
      <c r="F10" s="67">
        <v>0.6058688674919761</v>
      </c>
      <c r="G10" s="16">
        <v>5446</v>
      </c>
      <c r="H10" s="16">
        <v>3686</v>
      </c>
      <c r="I10" s="16">
        <v>1760</v>
      </c>
      <c r="J10" s="67">
        <v>0.676827029012119</v>
      </c>
      <c r="K10" s="16">
        <v>5459</v>
      </c>
      <c r="L10" s="16">
        <v>2921</v>
      </c>
      <c r="M10" s="16">
        <v>2538</v>
      </c>
      <c r="N10" s="67">
        <v>0.53507968492397873</v>
      </c>
      <c r="O10" s="16">
        <v>1663</v>
      </c>
      <c r="P10" s="16">
        <v>1463</v>
      </c>
      <c r="Q10" s="16">
        <v>200</v>
      </c>
      <c r="R10" s="67">
        <v>0.87973541791942278</v>
      </c>
      <c r="S10" s="16">
        <v>9242</v>
      </c>
      <c r="T10" s="16">
        <v>5144</v>
      </c>
      <c r="U10" s="16">
        <v>4098</v>
      </c>
      <c r="V10" s="67">
        <v>0.55658948279593157</v>
      </c>
      <c r="W10" s="16">
        <v>10716</v>
      </c>
      <c r="X10" s="16">
        <v>3965</v>
      </c>
      <c r="Y10" s="16">
        <v>3128</v>
      </c>
      <c r="Z10" s="16">
        <v>3623</v>
      </c>
      <c r="AA10" s="89">
        <f t="shared" si="0"/>
        <v>0.33809257185516983</v>
      </c>
      <c r="AB10" s="89">
        <f t="shared" si="1"/>
        <v>0.29189996267263907</v>
      </c>
      <c r="AC10" s="95">
        <f t="shared" si="2"/>
        <v>1.0943969086392493</v>
      </c>
      <c r="AD10" s="16">
        <v>5426</v>
      </c>
      <c r="AE10" s="16">
        <v>2075</v>
      </c>
      <c r="AF10" s="47">
        <f t="shared" si="3"/>
        <v>0.38241798746774786</v>
      </c>
      <c r="AG10" s="78">
        <v>1749</v>
      </c>
      <c r="AH10" s="47">
        <f t="shared" si="4"/>
        <v>0.32233689642462221</v>
      </c>
      <c r="AI10" s="78">
        <v>1602</v>
      </c>
      <c r="AJ10" s="47">
        <f t="shared" si="5"/>
        <v>0.29524511610762993</v>
      </c>
      <c r="AK10" s="16">
        <v>5290</v>
      </c>
      <c r="AL10" s="16">
        <v>1890</v>
      </c>
      <c r="AM10" s="78">
        <v>1379</v>
      </c>
      <c r="AN10" s="47">
        <f t="shared" si="6"/>
        <v>0.38204158790170134</v>
      </c>
      <c r="AO10" s="47">
        <f t="shared" si="7"/>
        <v>0.26068052930056712</v>
      </c>
      <c r="AP10" s="16">
        <v>2021</v>
      </c>
      <c r="AQ10" s="16">
        <v>7697</v>
      </c>
      <c r="AR10" s="16">
        <v>3977</v>
      </c>
      <c r="AS10" s="78">
        <v>1557</v>
      </c>
      <c r="AT10" s="78">
        <v>1070</v>
      </c>
      <c r="AU10" s="78">
        <v>718</v>
      </c>
      <c r="AV10" s="78">
        <v>26</v>
      </c>
      <c r="AW10" s="78">
        <v>329</v>
      </c>
      <c r="AX10" s="78">
        <v>9</v>
      </c>
      <c r="AY10" s="78">
        <v>5</v>
      </c>
      <c r="AZ10" s="78">
        <v>6</v>
      </c>
      <c r="BA10" s="50">
        <f t="shared" si="8"/>
        <v>3977</v>
      </c>
      <c r="BB10" s="50">
        <f t="shared" si="9"/>
        <v>3720</v>
      </c>
      <c r="BC10" s="50">
        <f t="shared" si="10"/>
        <v>2163</v>
      </c>
      <c r="BD10" s="50">
        <f t="shared" si="11"/>
        <v>5534</v>
      </c>
      <c r="BE10" s="50">
        <f t="shared" si="12"/>
        <v>1093</v>
      </c>
      <c r="BF10" s="47">
        <f t="shared" si="13"/>
        <v>0.51669481616214108</v>
      </c>
      <c r="BG10" s="47">
        <f t="shared" si="14"/>
        <v>0.48330518383785892</v>
      </c>
      <c r="BH10" s="47">
        <f t="shared" si="15"/>
        <v>0.28101857866701313</v>
      </c>
      <c r="BI10" s="47">
        <f t="shared" si="16"/>
        <v>0.14200337793945694</v>
      </c>
      <c r="BJ10" s="47">
        <f t="shared" si="17"/>
        <v>0.382161881252436</v>
      </c>
      <c r="BK10" s="16">
        <v>4036</v>
      </c>
      <c r="BL10" s="16">
        <v>1739</v>
      </c>
      <c r="BM10" s="78">
        <v>937</v>
      </c>
      <c r="BN10" s="78">
        <v>689</v>
      </c>
      <c r="BO10" s="78">
        <v>423</v>
      </c>
      <c r="BP10" s="78">
        <v>18</v>
      </c>
      <c r="BQ10" s="78">
        <v>222</v>
      </c>
      <c r="BR10" s="78">
        <v>2</v>
      </c>
      <c r="BS10" s="78">
        <v>2</v>
      </c>
      <c r="BT10" s="78">
        <v>4</v>
      </c>
      <c r="BU10" s="89">
        <f t="shared" si="18"/>
        <v>0.4308721506442022</v>
      </c>
      <c r="BV10" s="89">
        <f t="shared" si="19"/>
        <v>0.56912784935579785</v>
      </c>
      <c r="BW10" s="89">
        <f t="shared" si="20"/>
        <v>0.33696729435084244</v>
      </c>
      <c r="BX10" s="89">
        <f t="shared" si="21"/>
        <v>0.16625371655104063</v>
      </c>
      <c r="BY10" s="16">
        <v>3661</v>
      </c>
      <c r="BZ10" s="16">
        <v>2238</v>
      </c>
      <c r="CA10" s="78">
        <v>620</v>
      </c>
      <c r="CB10" s="78">
        <v>381</v>
      </c>
      <c r="CC10" s="78">
        <v>295</v>
      </c>
      <c r="CD10" s="78">
        <v>8</v>
      </c>
      <c r="CE10" s="78">
        <v>107</v>
      </c>
      <c r="CF10" s="78">
        <v>7</v>
      </c>
      <c r="CG10" s="78">
        <v>3</v>
      </c>
      <c r="CH10" s="78">
        <v>2</v>
      </c>
      <c r="CI10" s="89">
        <f t="shared" si="22"/>
        <v>0.61130838568697077</v>
      </c>
      <c r="CJ10" s="89">
        <f t="shared" si="23"/>
        <v>0.38869161431302923</v>
      </c>
      <c r="CK10" s="96">
        <f t="shared" si="24"/>
        <v>0.2193389784211964</v>
      </c>
    </row>
    <row r="11" spans="1:89" x14ac:dyDescent="0.3">
      <c r="A11" s="19" t="s">
        <v>17</v>
      </c>
      <c r="B11" s="16" t="s">
        <v>30</v>
      </c>
      <c r="C11" s="19">
        <v>3664</v>
      </c>
      <c r="D11" s="16">
        <v>2666</v>
      </c>
      <c r="E11" s="78">
        <v>998</v>
      </c>
      <c r="F11" s="67">
        <v>0.7276200873362445</v>
      </c>
      <c r="G11" s="16">
        <v>1892</v>
      </c>
      <c r="H11" s="16">
        <v>1466</v>
      </c>
      <c r="I11" s="78">
        <v>426</v>
      </c>
      <c r="J11" s="67">
        <v>0.7748414376321352</v>
      </c>
      <c r="K11" s="16">
        <v>1772</v>
      </c>
      <c r="L11" s="16">
        <v>1200</v>
      </c>
      <c r="M11" s="78">
        <v>572</v>
      </c>
      <c r="N11" s="67">
        <v>0.67720090293453727</v>
      </c>
      <c r="O11" s="16">
        <v>192</v>
      </c>
      <c r="P11" s="16">
        <v>161</v>
      </c>
      <c r="Q11" s="78">
        <v>31</v>
      </c>
      <c r="R11" s="67">
        <v>0.83854166666666652</v>
      </c>
      <c r="S11" s="16">
        <v>3472</v>
      </c>
      <c r="T11" s="16">
        <v>2505</v>
      </c>
      <c r="U11" s="78">
        <v>967</v>
      </c>
      <c r="V11" s="67">
        <v>0.72148617511520741</v>
      </c>
      <c r="W11" s="16">
        <v>3513</v>
      </c>
      <c r="X11" s="16">
        <v>1537</v>
      </c>
      <c r="Y11" s="16">
        <v>1080</v>
      </c>
      <c r="Z11" s="78">
        <v>896</v>
      </c>
      <c r="AA11" s="89">
        <f t="shared" si="0"/>
        <v>0.2550526615428409</v>
      </c>
      <c r="AB11" s="89">
        <f t="shared" si="1"/>
        <v>0.30742954739538858</v>
      </c>
      <c r="AC11" s="95">
        <f t="shared" si="2"/>
        <v>1.7154017857142858</v>
      </c>
      <c r="AD11" s="16">
        <v>1811</v>
      </c>
      <c r="AE11" s="78">
        <v>779</v>
      </c>
      <c r="AF11" s="47">
        <f t="shared" si="3"/>
        <v>0.4301490889011596</v>
      </c>
      <c r="AG11" s="78">
        <v>617</v>
      </c>
      <c r="AH11" s="47">
        <f t="shared" si="4"/>
        <v>0.34069574820541138</v>
      </c>
      <c r="AI11" s="78">
        <v>415</v>
      </c>
      <c r="AJ11" s="47">
        <f t="shared" si="5"/>
        <v>0.22915516289342905</v>
      </c>
      <c r="AK11" s="16">
        <v>1702</v>
      </c>
      <c r="AL11" s="78">
        <v>758</v>
      </c>
      <c r="AM11" s="78">
        <v>463</v>
      </c>
      <c r="AN11" s="47">
        <f t="shared" si="6"/>
        <v>0.28260869565217389</v>
      </c>
      <c r="AO11" s="47">
        <f t="shared" si="7"/>
        <v>0.27203290246768508</v>
      </c>
      <c r="AP11" s="78">
        <v>481</v>
      </c>
      <c r="AQ11" s="16">
        <v>2533</v>
      </c>
      <c r="AR11" s="78">
        <v>1341</v>
      </c>
      <c r="AS11" s="78">
        <v>593</v>
      </c>
      <c r="AT11" s="78">
        <v>366</v>
      </c>
      <c r="AU11" s="78">
        <v>183</v>
      </c>
      <c r="AV11" s="78">
        <v>2</v>
      </c>
      <c r="AW11" s="78">
        <v>29</v>
      </c>
      <c r="AX11" s="78">
        <v>14</v>
      </c>
      <c r="AY11" s="78">
        <v>1</v>
      </c>
      <c r="AZ11" s="78">
        <v>4</v>
      </c>
      <c r="BA11" s="50">
        <f t="shared" si="8"/>
        <v>1341</v>
      </c>
      <c r="BB11" s="50">
        <f t="shared" si="9"/>
        <v>1192</v>
      </c>
      <c r="BC11" s="50">
        <f t="shared" si="10"/>
        <v>599</v>
      </c>
      <c r="BD11" s="50">
        <f t="shared" si="11"/>
        <v>1934</v>
      </c>
      <c r="BE11" s="50">
        <f t="shared" si="12"/>
        <v>233</v>
      </c>
      <c r="BF11" s="47">
        <f t="shared" si="13"/>
        <v>0.52941176470588236</v>
      </c>
      <c r="BG11" s="47">
        <f t="shared" si="14"/>
        <v>0.47058823529411764</v>
      </c>
      <c r="BH11" s="47">
        <f t="shared" si="15"/>
        <v>0.23647848401105409</v>
      </c>
      <c r="BI11" s="47">
        <f t="shared" si="16"/>
        <v>9.198578760363206E-2</v>
      </c>
      <c r="BJ11" s="47">
        <f t="shared" si="17"/>
        <v>0.35353335965258587</v>
      </c>
      <c r="BK11" s="16">
        <v>1297</v>
      </c>
      <c r="BL11" s="78">
        <v>607</v>
      </c>
      <c r="BM11" s="78">
        <v>346</v>
      </c>
      <c r="BN11" s="78">
        <v>226</v>
      </c>
      <c r="BO11" s="78">
        <v>90</v>
      </c>
      <c r="BP11" s="78">
        <v>2</v>
      </c>
      <c r="BQ11" s="78">
        <v>21</v>
      </c>
      <c r="BR11" s="78">
        <v>2</v>
      </c>
      <c r="BS11" s="78">
        <v>0</v>
      </c>
      <c r="BT11" s="78">
        <v>3</v>
      </c>
      <c r="BU11" s="89">
        <f t="shared" si="18"/>
        <v>0.4680030840400925</v>
      </c>
      <c r="BV11" s="89">
        <f t="shared" si="19"/>
        <v>0.5319969159599075</v>
      </c>
      <c r="BW11" s="89">
        <f t="shared" si="20"/>
        <v>0.26522744795682346</v>
      </c>
      <c r="BX11" s="89">
        <f t="shared" si="21"/>
        <v>9.0979182729375482E-2</v>
      </c>
      <c r="BY11" s="16">
        <v>1236</v>
      </c>
      <c r="BZ11" s="78">
        <v>734</v>
      </c>
      <c r="CA11" s="78">
        <v>247</v>
      </c>
      <c r="CB11" s="78">
        <v>140</v>
      </c>
      <c r="CC11" s="78">
        <v>93</v>
      </c>
      <c r="CD11" s="78">
        <v>0</v>
      </c>
      <c r="CE11" s="78">
        <v>8</v>
      </c>
      <c r="CF11" s="78">
        <v>12</v>
      </c>
      <c r="CG11" s="78">
        <v>1</v>
      </c>
      <c r="CH11" s="78">
        <v>1</v>
      </c>
      <c r="CI11" s="89">
        <f t="shared" si="22"/>
        <v>0.59385113268608414</v>
      </c>
      <c r="CJ11" s="89">
        <f t="shared" si="23"/>
        <v>0.40614886731391586</v>
      </c>
      <c r="CK11" s="96">
        <f t="shared" si="24"/>
        <v>0.20631067961165048</v>
      </c>
    </row>
    <row r="12" spans="1:89" x14ac:dyDescent="0.3">
      <c r="A12" s="19" t="s">
        <v>17</v>
      </c>
      <c r="B12" s="16" t="s">
        <v>34</v>
      </c>
      <c r="C12" s="19">
        <v>131799</v>
      </c>
      <c r="D12" s="16">
        <v>126016</v>
      </c>
      <c r="E12" s="16">
        <v>5783</v>
      </c>
      <c r="F12" s="67">
        <v>0.95612258059621102</v>
      </c>
      <c r="G12" s="16">
        <v>58925</v>
      </c>
      <c r="H12" s="16">
        <v>57509</v>
      </c>
      <c r="I12" s="16">
        <v>1416</v>
      </c>
      <c r="J12" s="67">
        <v>0.97596945269410251</v>
      </c>
      <c r="K12" s="16">
        <v>72874</v>
      </c>
      <c r="L12" s="16">
        <v>68507</v>
      </c>
      <c r="M12" s="16">
        <v>4367</v>
      </c>
      <c r="N12" s="67">
        <v>0.94007464939484597</v>
      </c>
      <c r="O12" s="16">
        <v>37635</v>
      </c>
      <c r="P12" s="16">
        <v>35891</v>
      </c>
      <c r="Q12" s="16">
        <v>1744</v>
      </c>
      <c r="R12" s="67">
        <v>0.95366015676896509</v>
      </c>
      <c r="S12" s="16">
        <v>94164</v>
      </c>
      <c r="T12" s="16">
        <v>90125</v>
      </c>
      <c r="U12" s="16">
        <v>4039</v>
      </c>
      <c r="V12" s="67">
        <v>0.95710674992566158</v>
      </c>
      <c r="W12" s="16">
        <v>93589</v>
      </c>
      <c r="X12" s="16">
        <v>47531</v>
      </c>
      <c r="Y12" s="16">
        <v>42497</v>
      </c>
      <c r="Z12" s="16">
        <v>3561</v>
      </c>
      <c r="AA12" s="89">
        <f t="shared" si="0"/>
        <v>3.8049343405742127E-2</v>
      </c>
      <c r="AB12" s="89">
        <f t="shared" si="1"/>
        <v>0.45408114201455302</v>
      </c>
      <c r="AC12" s="95">
        <f t="shared" si="2"/>
        <v>13.347655153046897</v>
      </c>
      <c r="AD12" s="16">
        <v>45312</v>
      </c>
      <c r="AE12" s="16">
        <v>22478</v>
      </c>
      <c r="AF12" s="47">
        <f t="shared" si="3"/>
        <v>0.49607168079096048</v>
      </c>
      <c r="AG12" s="16">
        <v>20980</v>
      </c>
      <c r="AH12" s="47">
        <f t="shared" si="4"/>
        <v>0.46301200564971751</v>
      </c>
      <c r="AI12" s="16">
        <v>1854</v>
      </c>
      <c r="AJ12" s="47">
        <f t="shared" si="5"/>
        <v>4.0916313559322036E-2</v>
      </c>
      <c r="AK12" s="16">
        <v>48277</v>
      </c>
      <c r="AL12" s="16">
        <v>25053</v>
      </c>
      <c r="AM12" s="16">
        <v>21517</v>
      </c>
      <c r="AN12" s="47">
        <f t="shared" si="6"/>
        <v>3.5358452265053755E-2</v>
      </c>
      <c r="AO12" s="47">
        <f t="shared" si="7"/>
        <v>0.44569877995732959</v>
      </c>
      <c r="AP12" s="16">
        <v>1707</v>
      </c>
      <c r="AQ12" s="16">
        <v>104348</v>
      </c>
      <c r="AR12" s="16">
        <v>9990</v>
      </c>
      <c r="AS12" s="16">
        <v>47431</v>
      </c>
      <c r="AT12" s="16">
        <v>25553</v>
      </c>
      <c r="AU12" s="16">
        <v>10715</v>
      </c>
      <c r="AV12" s="78">
        <v>165</v>
      </c>
      <c r="AW12" s="16">
        <v>8469</v>
      </c>
      <c r="AX12" s="78">
        <v>334</v>
      </c>
      <c r="AY12" s="78">
        <v>133</v>
      </c>
      <c r="AZ12" s="78">
        <v>1558</v>
      </c>
      <c r="BA12" s="50">
        <f t="shared" si="8"/>
        <v>9990</v>
      </c>
      <c r="BB12" s="50">
        <f t="shared" si="9"/>
        <v>94358</v>
      </c>
      <c r="BC12" s="50">
        <f t="shared" si="10"/>
        <v>46927</v>
      </c>
      <c r="BD12" s="50">
        <f t="shared" si="11"/>
        <v>57421</v>
      </c>
      <c r="BE12" s="50">
        <f t="shared" si="12"/>
        <v>21374</v>
      </c>
      <c r="BF12" s="47">
        <f t="shared" si="13"/>
        <v>9.5737340437765939E-2</v>
      </c>
      <c r="BG12" s="47">
        <f t="shared" si="14"/>
        <v>0.90426265956223406</v>
      </c>
      <c r="BH12" s="47">
        <f t="shared" si="15"/>
        <v>0.44971633380611031</v>
      </c>
      <c r="BI12" s="47">
        <f t="shared" si="16"/>
        <v>0.20483382527695787</v>
      </c>
      <c r="BJ12" s="47">
        <f t="shared" si="17"/>
        <v>0.67698949668417219</v>
      </c>
      <c r="BK12" s="16">
        <v>48127</v>
      </c>
      <c r="BL12" s="16">
        <v>4325</v>
      </c>
      <c r="BM12" s="16">
        <v>20216</v>
      </c>
      <c r="BN12" s="16">
        <v>13425</v>
      </c>
      <c r="BO12" s="16">
        <v>5492</v>
      </c>
      <c r="BP12" s="78">
        <v>112</v>
      </c>
      <c r="BQ12" s="16">
        <v>3411</v>
      </c>
      <c r="BR12" s="78">
        <v>97</v>
      </c>
      <c r="BS12" s="78">
        <v>84</v>
      </c>
      <c r="BT12" s="78">
        <v>965</v>
      </c>
      <c r="BU12" s="89">
        <f t="shared" si="18"/>
        <v>8.9866395162798429E-2</v>
      </c>
      <c r="BV12" s="89">
        <f t="shared" si="19"/>
        <v>0.91013360483720163</v>
      </c>
      <c r="BW12" s="89">
        <f t="shared" si="20"/>
        <v>0.49007833440688181</v>
      </c>
      <c r="BX12" s="89">
        <f t="shared" si="21"/>
        <v>0.21112888815010286</v>
      </c>
      <c r="BY12" s="16">
        <v>56221</v>
      </c>
      <c r="BZ12" s="16">
        <v>5665</v>
      </c>
      <c r="CA12" s="16">
        <v>27215</v>
      </c>
      <c r="CB12" s="16">
        <v>12128</v>
      </c>
      <c r="CC12" s="16">
        <v>5223</v>
      </c>
      <c r="CD12" s="78">
        <v>53</v>
      </c>
      <c r="CE12" s="16">
        <v>5058</v>
      </c>
      <c r="CF12" s="78">
        <v>237</v>
      </c>
      <c r="CG12" s="78">
        <v>49</v>
      </c>
      <c r="CH12" s="78">
        <v>593</v>
      </c>
      <c r="CI12" s="89">
        <f t="shared" si="22"/>
        <v>0.10076306006652319</v>
      </c>
      <c r="CJ12" s="89">
        <f t="shared" si="23"/>
        <v>0.89923693993347686</v>
      </c>
      <c r="CK12" s="96">
        <f t="shared" si="24"/>
        <v>0.41516515181160063</v>
      </c>
    </row>
    <row r="13" spans="1:89" x14ac:dyDescent="0.3">
      <c r="A13" s="19" t="s">
        <v>17</v>
      </c>
      <c r="B13" s="16" t="s">
        <v>35</v>
      </c>
      <c r="C13" s="19">
        <v>84489</v>
      </c>
      <c r="D13" s="16">
        <v>78874</v>
      </c>
      <c r="E13" s="16">
        <v>5615</v>
      </c>
      <c r="F13" s="67">
        <v>0.93354164447442867</v>
      </c>
      <c r="G13" s="16">
        <v>37809</v>
      </c>
      <c r="H13" s="16">
        <v>36168</v>
      </c>
      <c r="I13" s="16">
        <v>1641</v>
      </c>
      <c r="J13" s="67">
        <v>0.95659763548361498</v>
      </c>
      <c r="K13" s="16">
        <v>46680</v>
      </c>
      <c r="L13" s="16">
        <v>42706</v>
      </c>
      <c r="M13" s="16">
        <v>3974</v>
      </c>
      <c r="N13" s="67">
        <v>0.91486718080548413</v>
      </c>
      <c r="O13" s="16">
        <v>16588</v>
      </c>
      <c r="P13" s="16">
        <v>15779</v>
      </c>
      <c r="Q13" s="16">
        <v>809</v>
      </c>
      <c r="R13" s="67">
        <v>0.95122980467808049</v>
      </c>
      <c r="S13" s="16">
        <v>67901</v>
      </c>
      <c r="T13" s="16">
        <v>63095</v>
      </c>
      <c r="U13" s="16">
        <v>4806</v>
      </c>
      <c r="V13" s="67">
        <v>0.92922048276166758</v>
      </c>
      <c r="W13" s="16">
        <v>60836</v>
      </c>
      <c r="X13" s="16">
        <v>31468</v>
      </c>
      <c r="Y13" s="16">
        <v>26749</v>
      </c>
      <c r="Z13" s="16">
        <v>2619</v>
      </c>
      <c r="AA13" s="89">
        <f t="shared" si="0"/>
        <v>4.3050167663883226E-2</v>
      </c>
      <c r="AB13" s="89">
        <f t="shared" si="1"/>
        <v>0.4396903149450983</v>
      </c>
      <c r="AC13" s="95">
        <f t="shared" si="2"/>
        <v>12.015273004963726</v>
      </c>
      <c r="AD13" s="16">
        <v>29369</v>
      </c>
      <c r="AE13" s="16">
        <v>14839</v>
      </c>
      <c r="AF13" s="47">
        <f t="shared" si="3"/>
        <v>0.50526064898362222</v>
      </c>
      <c r="AG13" s="16">
        <v>13109</v>
      </c>
      <c r="AH13" s="47">
        <f t="shared" si="4"/>
        <v>0.44635500017024754</v>
      </c>
      <c r="AI13" s="16">
        <v>1421</v>
      </c>
      <c r="AJ13" s="47">
        <f t="shared" si="5"/>
        <v>4.8384350846130277E-2</v>
      </c>
      <c r="AK13" s="16">
        <v>31467</v>
      </c>
      <c r="AL13" s="16">
        <v>16629</v>
      </c>
      <c r="AM13" s="16">
        <v>13640</v>
      </c>
      <c r="AN13" s="47">
        <f t="shared" si="6"/>
        <v>3.8071630597133505E-2</v>
      </c>
      <c r="AO13" s="47">
        <f t="shared" si="7"/>
        <v>0.43346998442813106</v>
      </c>
      <c r="AP13" s="16">
        <v>1198</v>
      </c>
      <c r="AQ13" s="16">
        <v>65589</v>
      </c>
      <c r="AR13" s="16">
        <v>8339</v>
      </c>
      <c r="AS13" s="16">
        <v>27003</v>
      </c>
      <c r="AT13" s="16">
        <v>16797</v>
      </c>
      <c r="AU13" s="16">
        <v>8211</v>
      </c>
      <c r="AV13" s="78">
        <v>102</v>
      </c>
      <c r="AW13" s="16">
        <v>4792</v>
      </c>
      <c r="AX13" s="78">
        <v>172</v>
      </c>
      <c r="AY13" s="78">
        <v>27</v>
      </c>
      <c r="AZ13" s="78">
        <v>146</v>
      </c>
      <c r="BA13" s="50">
        <f t="shared" si="8"/>
        <v>8339</v>
      </c>
      <c r="BB13" s="50">
        <f t="shared" si="9"/>
        <v>57250</v>
      </c>
      <c r="BC13" s="50">
        <f t="shared" si="10"/>
        <v>30247</v>
      </c>
      <c r="BD13" s="50">
        <f t="shared" si="11"/>
        <v>35342</v>
      </c>
      <c r="BE13" s="50">
        <f t="shared" si="12"/>
        <v>13450</v>
      </c>
      <c r="BF13" s="47">
        <f t="shared" si="13"/>
        <v>0.12714022168351399</v>
      </c>
      <c r="BG13" s="47">
        <f t="shared" si="14"/>
        <v>0.87285977831648598</v>
      </c>
      <c r="BH13" s="47">
        <f t="shared" si="15"/>
        <v>0.46115964567229262</v>
      </c>
      <c r="BI13" s="47">
        <f t="shared" si="16"/>
        <v>0.2050648736830871</v>
      </c>
      <c r="BJ13" s="47">
        <f t="shared" si="17"/>
        <v>0.6670097119943893</v>
      </c>
      <c r="BK13" s="16">
        <v>29928</v>
      </c>
      <c r="BL13" s="16">
        <v>3369</v>
      </c>
      <c r="BM13" s="16">
        <v>11554</v>
      </c>
      <c r="BN13" s="16">
        <v>8722</v>
      </c>
      <c r="BO13" s="16">
        <v>4036</v>
      </c>
      <c r="BP13" s="78">
        <v>70</v>
      </c>
      <c r="BQ13" s="16">
        <v>1990</v>
      </c>
      <c r="BR13" s="78">
        <v>84</v>
      </c>
      <c r="BS13" s="78">
        <v>20</v>
      </c>
      <c r="BT13" s="78">
        <v>83</v>
      </c>
      <c r="BU13" s="89">
        <f t="shared" si="18"/>
        <v>0.11257016840417</v>
      </c>
      <c r="BV13" s="89">
        <f t="shared" si="19"/>
        <v>0.88742983159583</v>
      </c>
      <c r="BW13" s="89">
        <f t="shared" si="20"/>
        <v>0.50136995455760491</v>
      </c>
      <c r="BX13" s="89">
        <f t="shared" si="21"/>
        <v>0.20993718257150495</v>
      </c>
      <c r="BY13" s="16">
        <v>35661</v>
      </c>
      <c r="BZ13" s="16">
        <v>4970</v>
      </c>
      <c r="CA13" s="16">
        <v>15449</v>
      </c>
      <c r="CB13" s="16">
        <v>8075</v>
      </c>
      <c r="CC13" s="16">
        <v>4175</v>
      </c>
      <c r="CD13" s="78">
        <v>32</v>
      </c>
      <c r="CE13" s="16">
        <v>2802</v>
      </c>
      <c r="CF13" s="78">
        <v>88</v>
      </c>
      <c r="CG13" s="78">
        <v>7</v>
      </c>
      <c r="CH13" s="78">
        <v>63</v>
      </c>
      <c r="CI13" s="89">
        <f t="shared" si="22"/>
        <v>0.13936793696194721</v>
      </c>
      <c r="CJ13" s="89">
        <f t="shared" si="23"/>
        <v>0.86063206303805273</v>
      </c>
      <c r="CK13" s="96">
        <f t="shared" si="24"/>
        <v>0.42741370124225342</v>
      </c>
    </row>
    <row r="14" spans="1:89" x14ac:dyDescent="0.3">
      <c r="A14" s="19" t="s">
        <v>17</v>
      </c>
      <c r="B14" s="16" t="s">
        <v>37</v>
      </c>
      <c r="C14" s="19">
        <v>116886</v>
      </c>
      <c r="D14" s="16">
        <v>110307</v>
      </c>
      <c r="E14" s="16">
        <v>6579</v>
      </c>
      <c r="F14" s="67">
        <v>0.94371438837842003</v>
      </c>
      <c r="G14" s="16">
        <v>63120</v>
      </c>
      <c r="H14" s="16">
        <v>60623</v>
      </c>
      <c r="I14" s="16">
        <v>2497</v>
      </c>
      <c r="J14" s="67">
        <v>0.96044043092522169</v>
      </c>
      <c r="K14" s="16">
        <v>53766</v>
      </c>
      <c r="L14" s="16">
        <v>49684</v>
      </c>
      <c r="M14" s="16">
        <v>4082</v>
      </c>
      <c r="N14" s="67">
        <v>0.92407841386749989</v>
      </c>
      <c r="O14" s="16">
        <v>27096</v>
      </c>
      <c r="P14" s="16">
        <v>26021</v>
      </c>
      <c r="Q14" s="16">
        <v>1075</v>
      </c>
      <c r="R14" s="67">
        <v>0.96032624741659289</v>
      </c>
      <c r="S14" s="16">
        <v>89790</v>
      </c>
      <c r="T14" s="16">
        <v>84286</v>
      </c>
      <c r="U14" s="16">
        <v>5504</v>
      </c>
      <c r="V14" s="67">
        <v>0.93870141441140442</v>
      </c>
      <c r="W14" s="16">
        <v>81027</v>
      </c>
      <c r="X14" s="16">
        <v>34781</v>
      </c>
      <c r="Y14" s="16">
        <v>42139</v>
      </c>
      <c r="Z14" s="16">
        <v>4107</v>
      </c>
      <c r="AA14" s="89">
        <f t="shared" si="0"/>
        <v>5.0686808101003372E-2</v>
      </c>
      <c r="AB14" s="89">
        <f t="shared" si="1"/>
        <v>0.52006121416318019</v>
      </c>
      <c r="AC14" s="95">
        <f t="shared" si="2"/>
        <v>8.468711955198442</v>
      </c>
      <c r="AD14" s="16">
        <v>43080</v>
      </c>
      <c r="AE14" s="16">
        <v>17299</v>
      </c>
      <c r="AF14" s="47">
        <f t="shared" si="3"/>
        <v>0.40155524605385329</v>
      </c>
      <c r="AG14" s="16">
        <v>23554</v>
      </c>
      <c r="AH14" s="47">
        <f t="shared" si="4"/>
        <v>0.54675023212627671</v>
      </c>
      <c r="AI14" s="16">
        <v>2227</v>
      </c>
      <c r="AJ14" s="47">
        <f t="shared" si="5"/>
        <v>5.1694521819870012E-2</v>
      </c>
      <c r="AK14" s="16">
        <v>37947</v>
      </c>
      <c r="AL14" s="16">
        <v>17482</v>
      </c>
      <c r="AM14" s="16">
        <v>18585</v>
      </c>
      <c r="AN14" s="47">
        <f t="shared" si="6"/>
        <v>4.9542783355732999E-2</v>
      </c>
      <c r="AO14" s="47">
        <f t="shared" si="7"/>
        <v>0.48976203652462647</v>
      </c>
      <c r="AP14" s="16">
        <v>1880</v>
      </c>
      <c r="AQ14" s="16">
        <v>175890</v>
      </c>
      <c r="AR14" s="16">
        <v>13956</v>
      </c>
      <c r="AS14" s="16">
        <v>63547</v>
      </c>
      <c r="AT14" s="16">
        <v>56960</v>
      </c>
      <c r="AU14" s="16">
        <v>27524</v>
      </c>
      <c r="AV14" s="78">
        <v>332</v>
      </c>
      <c r="AW14" s="16">
        <v>12410</v>
      </c>
      <c r="AX14" s="78">
        <v>312</v>
      </c>
      <c r="AY14" s="78">
        <v>129</v>
      </c>
      <c r="AZ14" s="78">
        <v>720</v>
      </c>
      <c r="BA14" s="50">
        <f t="shared" si="8"/>
        <v>13956</v>
      </c>
      <c r="BB14" s="50">
        <f t="shared" si="9"/>
        <v>161934</v>
      </c>
      <c r="BC14" s="50">
        <f t="shared" si="10"/>
        <v>98387</v>
      </c>
      <c r="BD14" s="50">
        <f t="shared" si="11"/>
        <v>77503</v>
      </c>
      <c r="BE14" s="50">
        <f t="shared" si="12"/>
        <v>41427</v>
      </c>
      <c r="BF14" s="47">
        <f t="shared" si="13"/>
        <v>7.9345045198703737E-2</v>
      </c>
      <c r="BG14" s="47">
        <f t="shared" si="14"/>
        <v>0.92065495480129622</v>
      </c>
      <c r="BH14" s="47">
        <f t="shared" si="15"/>
        <v>0.55936664961055205</v>
      </c>
      <c r="BI14" s="47">
        <f t="shared" si="16"/>
        <v>0.23552788674739894</v>
      </c>
      <c r="BJ14" s="47">
        <f t="shared" si="17"/>
        <v>0.74001080220592419</v>
      </c>
      <c r="BK14" s="16">
        <v>114709</v>
      </c>
      <c r="BL14" s="16">
        <v>7657</v>
      </c>
      <c r="BM14" s="16">
        <v>39158</v>
      </c>
      <c r="BN14" s="16">
        <v>39811</v>
      </c>
      <c r="BO14" s="16">
        <v>19123</v>
      </c>
      <c r="BP14" s="78">
        <v>241</v>
      </c>
      <c r="BQ14" s="16">
        <v>7897</v>
      </c>
      <c r="BR14" s="78">
        <v>172</v>
      </c>
      <c r="BS14" s="78">
        <v>82</v>
      </c>
      <c r="BT14" s="78">
        <v>568</v>
      </c>
      <c r="BU14" s="89">
        <f t="shared" si="18"/>
        <v>6.6751519061276798E-2</v>
      </c>
      <c r="BV14" s="89">
        <f t="shared" si="19"/>
        <v>0.93324848093872326</v>
      </c>
      <c r="BW14" s="89">
        <f t="shared" si="20"/>
        <v>0.59188032325275264</v>
      </c>
      <c r="BX14" s="89">
        <f t="shared" si="21"/>
        <v>0.24481949977769835</v>
      </c>
      <c r="BY14" s="16">
        <v>61181</v>
      </c>
      <c r="BZ14" s="16">
        <v>6299</v>
      </c>
      <c r="CA14" s="16">
        <v>24389</v>
      </c>
      <c r="CB14" s="16">
        <v>17149</v>
      </c>
      <c r="CC14" s="16">
        <v>8401</v>
      </c>
      <c r="CD14" s="78">
        <v>91</v>
      </c>
      <c r="CE14" s="16">
        <v>4513</v>
      </c>
      <c r="CF14" s="78">
        <v>140</v>
      </c>
      <c r="CG14" s="78">
        <v>47</v>
      </c>
      <c r="CH14" s="78">
        <v>152</v>
      </c>
      <c r="CI14" s="89">
        <f t="shared" si="22"/>
        <v>0.10295680031382291</v>
      </c>
      <c r="CJ14" s="89">
        <f t="shared" si="23"/>
        <v>0.89704319968617707</v>
      </c>
      <c r="CK14" s="96">
        <f t="shared" si="24"/>
        <v>0.49840636799006227</v>
      </c>
    </row>
    <row r="15" spans="1:89" x14ac:dyDescent="0.3">
      <c r="A15" s="19" t="s">
        <v>17</v>
      </c>
      <c r="B15" s="16" t="s">
        <v>41</v>
      </c>
      <c r="C15" s="19">
        <v>81746</v>
      </c>
      <c r="D15" s="16">
        <v>77447</v>
      </c>
      <c r="E15" s="16">
        <v>4299</v>
      </c>
      <c r="F15" s="67">
        <v>0.94741027083894014</v>
      </c>
      <c r="G15" s="16">
        <v>37787</v>
      </c>
      <c r="H15" s="16">
        <v>36574</v>
      </c>
      <c r="I15" s="16">
        <v>1213</v>
      </c>
      <c r="J15" s="67">
        <v>0.96789901288803026</v>
      </c>
      <c r="K15" s="16">
        <v>43959</v>
      </c>
      <c r="L15" s="16">
        <v>40873</v>
      </c>
      <c r="M15" s="16">
        <v>3086</v>
      </c>
      <c r="N15" s="67">
        <v>0.92979822106963317</v>
      </c>
      <c r="O15" s="16">
        <v>34327</v>
      </c>
      <c r="P15" s="16">
        <v>33269</v>
      </c>
      <c r="Q15" s="16">
        <v>1058</v>
      </c>
      <c r="R15" s="67">
        <v>0.96917878055175222</v>
      </c>
      <c r="S15" s="16">
        <v>47419</v>
      </c>
      <c r="T15" s="16">
        <v>44178</v>
      </c>
      <c r="U15" s="16">
        <v>3241</v>
      </c>
      <c r="V15" s="67">
        <v>0.93165186950378542</v>
      </c>
      <c r="W15" s="16">
        <v>56644</v>
      </c>
      <c r="X15" s="16">
        <v>26201</v>
      </c>
      <c r="Y15" s="16">
        <v>28250</v>
      </c>
      <c r="Z15" s="16">
        <v>2193</v>
      </c>
      <c r="AA15" s="89">
        <f t="shared" si="0"/>
        <v>3.8715486194477788E-2</v>
      </c>
      <c r="AB15" s="89">
        <f t="shared" si="1"/>
        <v>0.49872890332603631</v>
      </c>
      <c r="AC15" s="95">
        <f t="shared" si="2"/>
        <v>11.947560419516645</v>
      </c>
      <c r="AD15" s="16">
        <v>27962</v>
      </c>
      <c r="AE15" s="16">
        <v>12575</v>
      </c>
      <c r="AF15" s="47">
        <f t="shared" si="3"/>
        <v>0.44971747371432658</v>
      </c>
      <c r="AG15" s="16">
        <v>14257</v>
      </c>
      <c r="AH15" s="47">
        <f t="shared" si="4"/>
        <v>0.50987053858808384</v>
      </c>
      <c r="AI15" s="16">
        <v>1130</v>
      </c>
      <c r="AJ15" s="47">
        <f t="shared" si="5"/>
        <v>4.0411987697589587E-2</v>
      </c>
      <c r="AK15" s="16">
        <v>28682</v>
      </c>
      <c r="AL15" s="16">
        <v>13626</v>
      </c>
      <c r="AM15" s="16">
        <v>13993</v>
      </c>
      <c r="AN15" s="47">
        <f t="shared" si="6"/>
        <v>3.7061571717453452E-2</v>
      </c>
      <c r="AO15" s="47">
        <f t="shared" si="7"/>
        <v>0.48786695488459664</v>
      </c>
      <c r="AP15" s="16">
        <v>1063</v>
      </c>
      <c r="AQ15" s="16">
        <v>68465</v>
      </c>
      <c r="AR15" s="16">
        <v>5443</v>
      </c>
      <c r="AS15" s="16">
        <v>30112</v>
      </c>
      <c r="AT15" s="16">
        <v>16171</v>
      </c>
      <c r="AU15" s="16">
        <v>9238</v>
      </c>
      <c r="AV15" s="78">
        <v>220</v>
      </c>
      <c r="AW15" s="16">
        <v>5810</v>
      </c>
      <c r="AX15" s="78">
        <v>581</v>
      </c>
      <c r="AY15" s="78">
        <v>258</v>
      </c>
      <c r="AZ15" s="78">
        <v>632</v>
      </c>
      <c r="BA15" s="50">
        <f t="shared" si="8"/>
        <v>5443</v>
      </c>
      <c r="BB15" s="50">
        <f t="shared" si="9"/>
        <v>63022</v>
      </c>
      <c r="BC15" s="50">
        <f t="shared" si="10"/>
        <v>32910</v>
      </c>
      <c r="BD15" s="50">
        <f t="shared" si="11"/>
        <v>35555</v>
      </c>
      <c r="BE15" s="50">
        <f t="shared" si="12"/>
        <v>16739</v>
      </c>
      <c r="BF15" s="47">
        <f t="shared" si="13"/>
        <v>7.9500474695099688E-2</v>
      </c>
      <c r="BG15" s="47">
        <f t="shared" si="14"/>
        <v>0.92049952530490031</v>
      </c>
      <c r="BH15" s="47">
        <f t="shared" si="15"/>
        <v>0.48068356094354781</v>
      </c>
      <c r="BI15" s="47">
        <f t="shared" si="16"/>
        <v>0.24448988534287591</v>
      </c>
      <c r="BJ15" s="47">
        <f t="shared" si="17"/>
        <v>0.700591543124224</v>
      </c>
      <c r="BK15" s="16">
        <v>32387</v>
      </c>
      <c r="BL15" s="16">
        <v>1943</v>
      </c>
      <c r="BM15" s="16">
        <v>13434</v>
      </c>
      <c r="BN15" s="16">
        <v>8631</v>
      </c>
      <c r="BO15" s="16">
        <v>4799</v>
      </c>
      <c r="BP15" s="78">
        <v>169</v>
      </c>
      <c r="BQ15" s="16">
        <v>2567</v>
      </c>
      <c r="BR15" s="78">
        <v>174</v>
      </c>
      <c r="BS15" s="78">
        <v>206</v>
      </c>
      <c r="BT15" s="78">
        <v>464</v>
      </c>
      <c r="BU15" s="89">
        <f t="shared" si="18"/>
        <v>5.9993207151017386E-2</v>
      </c>
      <c r="BV15" s="89">
        <f t="shared" si="19"/>
        <v>0.94000679284898259</v>
      </c>
      <c r="BW15" s="89">
        <f t="shared" si="20"/>
        <v>0.52521073270139251</v>
      </c>
      <c r="BX15" s="89">
        <f t="shared" si="21"/>
        <v>0.2587149164788341</v>
      </c>
      <c r="BY15" s="16">
        <v>36078</v>
      </c>
      <c r="BZ15" s="16">
        <v>3500</v>
      </c>
      <c r="CA15" s="16">
        <v>16678</v>
      </c>
      <c r="CB15" s="16">
        <v>7540</v>
      </c>
      <c r="CC15" s="16">
        <v>4439</v>
      </c>
      <c r="CD15" s="78">
        <v>51</v>
      </c>
      <c r="CE15" s="16">
        <v>3243</v>
      </c>
      <c r="CF15" s="78">
        <v>407</v>
      </c>
      <c r="CG15" s="78">
        <v>52</v>
      </c>
      <c r="CH15" s="78">
        <v>168</v>
      </c>
      <c r="CI15" s="89">
        <f t="shared" si="22"/>
        <v>9.7012029491656965E-2</v>
      </c>
      <c r="CJ15" s="89">
        <f t="shared" si="23"/>
        <v>0.90298797050834301</v>
      </c>
      <c r="CK15" s="96">
        <f t="shared" si="24"/>
        <v>0.44071179111924164</v>
      </c>
    </row>
    <row r="16" spans="1:89" x14ac:dyDescent="0.3">
      <c r="A16" s="19" t="s">
        <v>17</v>
      </c>
      <c r="B16" s="16" t="s">
        <v>42</v>
      </c>
      <c r="C16" s="19">
        <v>56349</v>
      </c>
      <c r="D16" s="16">
        <v>54814</v>
      </c>
      <c r="E16" s="16">
        <v>1535</v>
      </c>
      <c r="F16" s="67">
        <v>0.97275905517400485</v>
      </c>
      <c r="G16" s="16">
        <v>26548</v>
      </c>
      <c r="H16" s="16">
        <v>26104</v>
      </c>
      <c r="I16" s="16">
        <v>444</v>
      </c>
      <c r="J16" s="67">
        <v>0.98327557631459994</v>
      </c>
      <c r="K16" s="16">
        <v>29801</v>
      </c>
      <c r="L16" s="16">
        <v>28710</v>
      </c>
      <c r="M16" s="16">
        <v>1091</v>
      </c>
      <c r="N16" s="67">
        <v>0.96339049025200496</v>
      </c>
      <c r="O16" s="16">
        <v>13149</v>
      </c>
      <c r="P16" s="16">
        <v>12783</v>
      </c>
      <c r="Q16" s="16">
        <v>366</v>
      </c>
      <c r="R16" s="67">
        <v>0.97216518366415694</v>
      </c>
      <c r="S16" s="16">
        <v>43200</v>
      </c>
      <c r="T16" s="16">
        <v>42031</v>
      </c>
      <c r="U16" s="16">
        <v>1169</v>
      </c>
      <c r="V16" s="67">
        <v>0.97293981481481484</v>
      </c>
      <c r="W16" s="16">
        <v>42172</v>
      </c>
      <c r="X16" s="16">
        <v>19288</v>
      </c>
      <c r="Y16" s="16">
        <v>21368</v>
      </c>
      <c r="Z16" s="16">
        <v>1516</v>
      </c>
      <c r="AA16" s="89">
        <f t="shared" si="0"/>
        <v>3.5948022384520537E-2</v>
      </c>
      <c r="AB16" s="89">
        <f t="shared" si="1"/>
        <v>0.50668690126150051</v>
      </c>
      <c r="AC16" s="95">
        <f t="shared" si="2"/>
        <v>12.722955145118734</v>
      </c>
      <c r="AD16" s="16">
        <v>20901</v>
      </c>
      <c r="AE16" s="16">
        <v>9389</v>
      </c>
      <c r="AF16" s="47">
        <f t="shared" si="3"/>
        <v>0.44921295631787955</v>
      </c>
      <c r="AG16" s="16">
        <v>10691</v>
      </c>
      <c r="AH16" s="47">
        <f t="shared" si="4"/>
        <v>0.51150662647720202</v>
      </c>
      <c r="AI16" s="78">
        <v>821</v>
      </c>
      <c r="AJ16" s="47">
        <f t="shared" si="5"/>
        <v>3.9280417204918427E-2</v>
      </c>
      <c r="AK16" s="16">
        <v>21271</v>
      </c>
      <c r="AL16" s="16">
        <v>9899</v>
      </c>
      <c r="AM16" s="16">
        <v>10677</v>
      </c>
      <c r="AN16" s="47">
        <f t="shared" si="6"/>
        <v>3.2673593154999764E-2</v>
      </c>
      <c r="AO16" s="47">
        <f t="shared" si="7"/>
        <v>0.50195101311644963</v>
      </c>
      <c r="AP16" s="78">
        <v>695</v>
      </c>
      <c r="AQ16" s="16">
        <v>45577</v>
      </c>
      <c r="AR16" s="16">
        <v>2167</v>
      </c>
      <c r="AS16" s="16">
        <v>26991</v>
      </c>
      <c r="AT16" s="16">
        <v>8907</v>
      </c>
      <c r="AU16" s="16">
        <v>4208</v>
      </c>
      <c r="AV16" s="78">
        <v>70</v>
      </c>
      <c r="AW16" s="16">
        <v>2415</v>
      </c>
      <c r="AX16" s="78">
        <v>68</v>
      </c>
      <c r="AY16" s="78">
        <v>30</v>
      </c>
      <c r="AZ16" s="78">
        <v>721</v>
      </c>
      <c r="BA16" s="50">
        <f t="shared" si="8"/>
        <v>2167</v>
      </c>
      <c r="BB16" s="50">
        <f t="shared" si="9"/>
        <v>43410</v>
      </c>
      <c r="BC16" s="50">
        <f t="shared" si="10"/>
        <v>16419</v>
      </c>
      <c r="BD16" s="50">
        <f t="shared" si="11"/>
        <v>29158</v>
      </c>
      <c r="BE16" s="50">
        <f t="shared" si="12"/>
        <v>7512</v>
      </c>
      <c r="BF16" s="47">
        <f t="shared" si="13"/>
        <v>4.7545911314917609E-2</v>
      </c>
      <c r="BG16" s="47">
        <f t="shared" si="14"/>
        <v>0.95245408868508241</v>
      </c>
      <c r="BH16" s="47">
        <f t="shared" si="15"/>
        <v>0.36024749325317595</v>
      </c>
      <c r="BI16" s="47">
        <f t="shared" si="16"/>
        <v>0.16481997498738399</v>
      </c>
      <c r="BJ16" s="47">
        <f t="shared" si="17"/>
        <v>0.65635079096912918</v>
      </c>
      <c r="BK16" s="16">
        <v>22037</v>
      </c>
      <c r="BL16" s="16">
        <v>844</v>
      </c>
      <c r="BM16" s="16">
        <v>12275</v>
      </c>
      <c r="BN16" s="16">
        <v>5004</v>
      </c>
      <c r="BO16" s="16">
        <v>2242</v>
      </c>
      <c r="BP16" s="78">
        <v>50</v>
      </c>
      <c r="BQ16" s="16">
        <v>992</v>
      </c>
      <c r="BR16" s="78">
        <v>29</v>
      </c>
      <c r="BS16" s="78">
        <v>21</v>
      </c>
      <c r="BT16" s="78">
        <v>580</v>
      </c>
      <c r="BU16" s="89">
        <f t="shared" si="18"/>
        <v>3.8299224032309301E-2</v>
      </c>
      <c r="BV16" s="89">
        <f t="shared" si="19"/>
        <v>0.96170077596769066</v>
      </c>
      <c r="BW16" s="89">
        <f t="shared" si="20"/>
        <v>0.40468303308072789</v>
      </c>
      <c r="BX16" s="89">
        <f t="shared" si="21"/>
        <v>0.17761038253845804</v>
      </c>
      <c r="BY16" s="16">
        <v>23540</v>
      </c>
      <c r="BZ16" s="16">
        <v>1323</v>
      </c>
      <c r="CA16" s="16">
        <v>14716</v>
      </c>
      <c r="CB16" s="16">
        <v>3903</v>
      </c>
      <c r="CC16" s="16">
        <v>1966</v>
      </c>
      <c r="CD16" s="78">
        <v>20</v>
      </c>
      <c r="CE16" s="16">
        <v>1423</v>
      </c>
      <c r="CF16" s="78">
        <v>39</v>
      </c>
      <c r="CG16" s="78">
        <v>9</v>
      </c>
      <c r="CH16" s="78">
        <v>141</v>
      </c>
      <c r="CI16" s="89">
        <f t="shared" si="22"/>
        <v>5.6202209005947322E-2</v>
      </c>
      <c r="CJ16" s="89">
        <f t="shared" si="23"/>
        <v>0.9437977909940527</v>
      </c>
      <c r="CK16" s="96">
        <f t="shared" si="24"/>
        <v>0.31864910790144435</v>
      </c>
    </row>
    <row r="17" spans="1:89" x14ac:dyDescent="0.3">
      <c r="A17" s="19" t="s">
        <v>17</v>
      </c>
      <c r="B17" s="16" t="s">
        <v>44</v>
      </c>
      <c r="C17" s="19">
        <v>39523</v>
      </c>
      <c r="D17" s="16">
        <v>32699</v>
      </c>
      <c r="E17" s="16">
        <v>6824</v>
      </c>
      <c r="F17" s="67">
        <v>0.82734104192495506</v>
      </c>
      <c r="G17" s="16">
        <v>18498</v>
      </c>
      <c r="H17" s="16">
        <v>16047</v>
      </c>
      <c r="I17" s="16">
        <v>2451</v>
      </c>
      <c r="J17" s="67">
        <v>0.86749918910152446</v>
      </c>
      <c r="K17" s="16">
        <v>21025</v>
      </c>
      <c r="L17" s="16">
        <v>16652</v>
      </c>
      <c r="M17" s="16">
        <v>4373</v>
      </c>
      <c r="N17" s="67">
        <v>0.79200951248513674</v>
      </c>
      <c r="O17" s="16">
        <v>12192</v>
      </c>
      <c r="P17" s="16">
        <v>10565</v>
      </c>
      <c r="Q17" s="16">
        <v>1627</v>
      </c>
      <c r="R17" s="67">
        <v>0.86655183727034124</v>
      </c>
      <c r="S17" s="16">
        <v>27331</v>
      </c>
      <c r="T17" s="16">
        <v>22134</v>
      </c>
      <c r="U17" s="16">
        <v>5197</v>
      </c>
      <c r="V17" s="67">
        <v>0.80984962130913618</v>
      </c>
      <c r="W17" s="16">
        <v>27845</v>
      </c>
      <c r="X17" s="16">
        <v>13520</v>
      </c>
      <c r="Y17" s="16">
        <v>12550</v>
      </c>
      <c r="Z17" s="78">
        <v>1775</v>
      </c>
      <c r="AA17" s="89">
        <f t="shared" si="0"/>
        <v>6.3745735320524327E-2</v>
      </c>
      <c r="AB17" s="89">
        <f t="shared" si="1"/>
        <v>0.45070928353384809</v>
      </c>
      <c r="AC17" s="95">
        <f t="shared" si="2"/>
        <v>7.6169014084507038</v>
      </c>
      <c r="AD17" s="16">
        <v>13958</v>
      </c>
      <c r="AE17" s="16">
        <v>6668</v>
      </c>
      <c r="AF17" s="47">
        <f t="shared" si="3"/>
        <v>0.47771887089840953</v>
      </c>
      <c r="AG17" s="16">
        <v>6354</v>
      </c>
      <c r="AH17" s="47">
        <f t="shared" si="4"/>
        <v>0.45522281129101588</v>
      </c>
      <c r="AI17" s="78">
        <v>936</v>
      </c>
      <c r="AJ17" s="47">
        <f t="shared" si="5"/>
        <v>6.7058317810574586E-2</v>
      </c>
      <c r="AK17" s="16">
        <v>13887</v>
      </c>
      <c r="AL17" s="16">
        <v>6852</v>
      </c>
      <c r="AM17" s="16">
        <v>6196</v>
      </c>
      <c r="AN17" s="47">
        <f t="shared" si="6"/>
        <v>6.0416216605458345E-2</v>
      </c>
      <c r="AO17" s="47">
        <f t="shared" si="7"/>
        <v>0.44617267948440986</v>
      </c>
      <c r="AP17" s="78">
        <v>839</v>
      </c>
      <c r="AQ17" s="16">
        <v>31690</v>
      </c>
      <c r="AR17" s="97">
        <v>9291.5510605973104</v>
      </c>
      <c r="AS17" s="16">
        <v>13020</v>
      </c>
      <c r="AT17" s="16">
        <v>6371</v>
      </c>
      <c r="AU17" s="16">
        <v>2737</v>
      </c>
      <c r="AV17" s="78">
        <v>45</v>
      </c>
      <c r="AW17" s="78">
        <v>1461</v>
      </c>
      <c r="AX17" s="78">
        <v>41</v>
      </c>
      <c r="AY17" s="78">
        <v>17</v>
      </c>
      <c r="AZ17" s="78">
        <v>823</v>
      </c>
      <c r="BA17" s="50">
        <f t="shared" si="8"/>
        <v>9291.5510605973104</v>
      </c>
      <c r="BB17" s="97">
        <v>60390.423062601534</v>
      </c>
      <c r="BC17" s="97">
        <v>28316.863679567803</v>
      </c>
      <c r="BD17" s="50">
        <f t="shared" si="11"/>
        <v>3373.136320432197</v>
      </c>
      <c r="BE17" s="97">
        <v>12622.497563645535</v>
      </c>
      <c r="BF17" s="47">
        <f t="shared" si="13"/>
        <v>0.29320135880710985</v>
      </c>
      <c r="BG17" s="47">
        <f t="shared" si="14"/>
        <v>0.77358788261281164</v>
      </c>
      <c r="BH17" s="47">
        <f t="shared" si="15"/>
        <v>0.36273272325654782</v>
      </c>
      <c r="BI17" s="47">
        <f t="shared" si="16"/>
        <v>0.16169138529504576</v>
      </c>
      <c r="BJ17" s="47">
        <f t="shared" si="17"/>
        <v>0.56816030293467978</v>
      </c>
      <c r="BK17" s="16">
        <v>15028</v>
      </c>
      <c r="BL17" s="16">
        <v>2720</v>
      </c>
      <c r="BM17" s="16">
        <v>6343</v>
      </c>
      <c r="BN17" s="16">
        <v>3300</v>
      </c>
      <c r="BO17" s="16">
        <v>1327</v>
      </c>
      <c r="BP17" s="78">
        <v>29</v>
      </c>
      <c r="BQ17" s="78">
        <v>689</v>
      </c>
      <c r="BR17" s="78">
        <v>26</v>
      </c>
      <c r="BS17" s="78">
        <v>10</v>
      </c>
      <c r="BT17" s="78">
        <v>584</v>
      </c>
      <c r="BU17" s="89">
        <f t="shared" si="18"/>
        <v>0.18099547511312217</v>
      </c>
      <c r="BV17" s="89">
        <f t="shared" si="19"/>
        <v>0.8190045248868778</v>
      </c>
      <c r="BW17" s="89">
        <f t="shared" si="20"/>
        <v>0.39692573862124036</v>
      </c>
      <c r="BX17" s="89">
        <f t="shared" si="21"/>
        <v>0.1773356401384083</v>
      </c>
      <c r="BY17" s="16">
        <v>16662</v>
      </c>
      <c r="BZ17" s="16">
        <v>4455</v>
      </c>
      <c r="CA17" s="16">
        <v>6677</v>
      </c>
      <c r="CB17" s="16">
        <v>3071</v>
      </c>
      <c r="CC17" s="16">
        <v>1410</v>
      </c>
      <c r="CD17" s="78">
        <v>16</v>
      </c>
      <c r="CE17" s="78">
        <v>772</v>
      </c>
      <c r="CF17" s="78">
        <v>15</v>
      </c>
      <c r="CG17" s="78">
        <v>7</v>
      </c>
      <c r="CH17" s="78">
        <v>239</v>
      </c>
      <c r="CI17" s="89">
        <f t="shared" si="22"/>
        <v>0.26737486496218943</v>
      </c>
      <c r="CJ17" s="89">
        <f t="shared" si="23"/>
        <v>0.73262513503781057</v>
      </c>
      <c r="CK17" s="96">
        <f t="shared" si="24"/>
        <v>0.33189293002040571</v>
      </c>
    </row>
    <row r="18" spans="1:89" x14ac:dyDescent="0.3">
      <c r="A18" s="19" t="s">
        <v>17</v>
      </c>
      <c r="B18" s="16" t="s">
        <v>46</v>
      </c>
      <c r="C18" s="19">
        <v>34668</v>
      </c>
      <c r="D18" s="16">
        <v>30944</v>
      </c>
      <c r="E18" s="16">
        <v>3724</v>
      </c>
      <c r="F18" s="67">
        <v>0.89258105457482406</v>
      </c>
      <c r="G18" s="16">
        <v>16726</v>
      </c>
      <c r="H18" s="16">
        <v>15358</v>
      </c>
      <c r="I18" s="16">
        <v>1368</v>
      </c>
      <c r="J18" s="67">
        <v>0.91821116824106186</v>
      </c>
      <c r="K18" s="16">
        <v>17942</v>
      </c>
      <c r="L18" s="16">
        <v>15586</v>
      </c>
      <c r="M18" s="16">
        <v>2356</v>
      </c>
      <c r="N18" s="67">
        <v>0.86868799464942592</v>
      </c>
      <c r="O18" s="16">
        <v>5304</v>
      </c>
      <c r="P18" s="16">
        <v>4962</v>
      </c>
      <c r="Q18" s="16">
        <v>342</v>
      </c>
      <c r="R18" s="67">
        <v>0.93552036199095023</v>
      </c>
      <c r="S18" s="16">
        <v>29364</v>
      </c>
      <c r="T18" s="16">
        <v>25982</v>
      </c>
      <c r="U18" s="16">
        <v>3382</v>
      </c>
      <c r="V18" s="67">
        <v>0.88482495572810249</v>
      </c>
      <c r="W18" s="16">
        <v>25154</v>
      </c>
      <c r="X18" s="16">
        <v>10927</v>
      </c>
      <c r="Y18" s="16">
        <v>12695</v>
      </c>
      <c r="Z18" s="16">
        <v>1532</v>
      </c>
      <c r="AA18" s="89">
        <f t="shared" si="0"/>
        <v>6.0904826270175717E-2</v>
      </c>
      <c r="AB18" s="89">
        <f t="shared" si="1"/>
        <v>0.5046911028067107</v>
      </c>
      <c r="AC18" s="95">
        <f t="shared" si="2"/>
        <v>7.1325065274151438</v>
      </c>
      <c r="AD18" s="16">
        <v>12640</v>
      </c>
      <c r="AE18" s="16">
        <v>5440</v>
      </c>
      <c r="AF18" s="47">
        <f t="shared" si="3"/>
        <v>0.43037974683544306</v>
      </c>
      <c r="AG18" s="16">
        <v>6412</v>
      </c>
      <c r="AH18" s="47">
        <f t="shared" si="4"/>
        <v>0.50727848101265827</v>
      </c>
      <c r="AI18" s="78">
        <v>788</v>
      </c>
      <c r="AJ18" s="47">
        <f t="shared" si="5"/>
        <v>6.2341772151898733E-2</v>
      </c>
      <c r="AK18" s="16">
        <v>12514</v>
      </c>
      <c r="AL18" s="16">
        <v>5487</v>
      </c>
      <c r="AM18" s="16">
        <v>6283</v>
      </c>
      <c r="AN18" s="47">
        <f t="shared" si="6"/>
        <v>5.9453412178360233E-2</v>
      </c>
      <c r="AO18" s="47">
        <f t="shared" si="7"/>
        <v>0.50207767300623307</v>
      </c>
      <c r="AP18" s="78">
        <v>744</v>
      </c>
      <c r="AQ18" s="16">
        <v>26428</v>
      </c>
      <c r="AR18" s="97">
        <v>5578.791482128755</v>
      </c>
      <c r="AS18" s="16">
        <v>12850</v>
      </c>
      <c r="AT18" s="16">
        <v>5733</v>
      </c>
      <c r="AU18" s="78">
        <v>1867</v>
      </c>
      <c r="AV18" s="78">
        <v>36</v>
      </c>
      <c r="AW18" s="78">
        <v>937</v>
      </c>
      <c r="AX18" s="78">
        <v>23</v>
      </c>
      <c r="AY18" s="78">
        <v>15</v>
      </c>
      <c r="AZ18" s="78">
        <v>463</v>
      </c>
      <c r="BA18" s="50">
        <f t="shared" si="8"/>
        <v>5578.791482128755</v>
      </c>
      <c r="BB18" s="97">
        <v>51657.264291646556</v>
      </c>
      <c r="BC18" s="97">
        <v>21380.132101003506</v>
      </c>
      <c r="BD18" s="50">
        <f t="shared" si="11"/>
        <v>5047.8678989964938</v>
      </c>
      <c r="BE18" s="97">
        <v>7872.054369567194</v>
      </c>
      <c r="BF18" s="47">
        <f t="shared" si="13"/>
        <v>0.21109397162587995</v>
      </c>
      <c r="BG18" s="47">
        <f t="shared" si="14"/>
        <v>0.82957469350688662</v>
      </c>
      <c r="BH18" s="47">
        <f t="shared" si="15"/>
        <v>0.34334796428030878</v>
      </c>
      <c r="BI18" s="47">
        <f t="shared" si="16"/>
        <v>0.12641894959891026</v>
      </c>
      <c r="BJ18" s="47">
        <f t="shared" si="17"/>
        <v>0.5864613288935977</v>
      </c>
      <c r="BK18" s="16">
        <v>12699</v>
      </c>
      <c r="BL18" s="16">
        <v>1809</v>
      </c>
      <c r="BM18" s="16">
        <v>6183</v>
      </c>
      <c r="BN18" s="16">
        <v>2987</v>
      </c>
      <c r="BO18" s="78">
        <v>935</v>
      </c>
      <c r="BP18" s="78">
        <v>24</v>
      </c>
      <c r="BQ18" s="78">
        <v>438</v>
      </c>
      <c r="BR18" s="78">
        <v>11</v>
      </c>
      <c r="BS18" s="78">
        <v>5</v>
      </c>
      <c r="BT18" s="78">
        <v>307</v>
      </c>
      <c r="BU18" s="89">
        <f t="shared" si="18"/>
        <v>0.14245216158752658</v>
      </c>
      <c r="BV18" s="89">
        <f t="shared" si="19"/>
        <v>0.8575478384124734</v>
      </c>
      <c r="BW18" s="89">
        <f t="shared" si="20"/>
        <v>0.3706591070163005</v>
      </c>
      <c r="BX18" s="89">
        <f t="shared" si="21"/>
        <v>0.13544373572722262</v>
      </c>
      <c r="BY18" s="16">
        <v>13729</v>
      </c>
      <c r="BZ18" s="16">
        <v>2695</v>
      </c>
      <c r="CA18" s="16">
        <v>6667</v>
      </c>
      <c r="CB18" s="16">
        <v>2746</v>
      </c>
      <c r="CC18" s="78">
        <v>932</v>
      </c>
      <c r="CD18" s="78">
        <v>12</v>
      </c>
      <c r="CE18" s="78">
        <v>499</v>
      </c>
      <c r="CF18" s="78">
        <v>12</v>
      </c>
      <c r="CG18" s="78">
        <v>10</v>
      </c>
      <c r="CH18" s="78">
        <v>156</v>
      </c>
      <c r="CI18" s="89">
        <f t="shared" si="22"/>
        <v>0.19629980333600408</v>
      </c>
      <c r="CJ18" s="89">
        <f t="shared" si="23"/>
        <v>0.80370019666399595</v>
      </c>
      <c r="CK18" s="96">
        <f t="shared" si="24"/>
        <v>0.31808580377303519</v>
      </c>
    </row>
    <row r="19" spans="1:89" x14ac:dyDescent="0.3">
      <c r="A19" s="19" t="s">
        <v>17</v>
      </c>
      <c r="B19" s="16" t="s">
        <v>50</v>
      </c>
      <c r="C19" s="19">
        <v>35514</v>
      </c>
      <c r="D19" s="16">
        <v>31250</v>
      </c>
      <c r="E19" s="16">
        <v>4264</v>
      </c>
      <c r="F19" s="67">
        <v>0.87993467364982825</v>
      </c>
      <c r="G19" s="16">
        <v>16910</v>
      </c>
      <c r="H19" s="16">
        <v>15644</v>
      </c>
      <c r="I19" s="16">
        <v>1266</v>
      </c>
      <c r="J19" s="67">
        <v>0.92513305736250739</v>
      </c>
      <c r="K19" s="16">
        <v>18604</v>
      </c>
      <c r="L19" s="16">
        <v>15606</v>
      </c>
      <c r="M19" s="16">
        <v>2998</v>
      </c>
      <c r="N19" s="67">
        <v>0.83885185981509347</v>
      </c>
      <c r="O19" s="16">
        <v>9176</v>
      </c>
      <c r="P19" s="16">
        <v>8378</v>
      </c>
      <c r="Q19" s="16">
        <v>798</v>
      </c>
      <c r="R19" s="67">
        <v>0.91303400174367921</v>
      </c>
      <c r="S19" s="16">
        <v>26338</v>
      </c>
      <c r="T19" s="16">
        <v>22872</v>
      </c>
      <c r="U19" s="16">
        <v>3466</v>
      </c>
      <c r="V19" s="67">
        <v>0.86840306781076781</v>
      </c>
      <c r="W19" s="16">
        <v>29299</v>
      </c>
      <c r="X19" s="16">
        <v>16535</v>
      </c>
      <c r="Y19" s="16">
        <v>10941</v>
      </c>
      <c r="Z19" s="16">
        <v>1823</v>
      </c>
      <c r="AA19" s="89">
        <f t="shared" si="0"/>
        <v>6.2220553602512031E-2</v>
      </c>
      <c r="AB19" s="89">
        <f t="shared" si="1"/>
        <v>0.37342571418819753</v>
      </c>
      <c r="AC19" s="95">
        <f t="shared" si="2"/>
        <v>9.0702139330773459</v>
      </c>
      <c r="AD19" s="16">
        <v>14455</v>
      </c>
      <c r="AE19" s="16">
        <v>8093</v>
      </c>
      <c r="AF19" s="47">
        <f t="shared" si="3"/>
        <v>0.55987547561397444</v>
      </c>
      <c r="AG19" s="16">
        <v>5442</v>
      </c>
      <c r="AH19" s="47">
        <f t="shared" si="4"/>
        <v>0.37647872708405394</v>
      </c>
      <c r="AI19" s="78">
        <v>920</v>
      </c>
      <c r="AJ19" s="47">
        <f t="shared" si="5"/>
        <v>6.3645797301971632E-2</v>
      </c>
      <c r="AK19" s="16">
        <v>14844</v>
      </c>
      <c r="AL19" s="16">
        <v>8442</v>
      </c>
      <c r="AM19" s="16">
        <v>5499</v>
      </c>
      <c r="AN19" s="47">
        <f t="shared" si="6"/>
        <v>6.0832659660468878E-2</v>
      </c>
      <c r="AO19" s="47">
        <f t="shared" si="7"/>
        <v>0.3704527081649151</v>
      </c>
      <c r="AP19" s="78">
        <v>903</v>
      </c>
      <c r="AQ19" s="16">
        <v>26708</v>
      </c>
      <c r="AR19" s="16">
        <v>5002</v>
      </c>
      <c r="AS19" s="16">
        <v>9423</v>
      </c>
      <c r="AT19" s="16">
        <v>7001</v>
      </c>
      <c r="AU19" s="16">
        <v>3844</v>
      </c>
      <c r="AV19" s="78">
        <v>63</v>
      </c>
      <c r="AW19" s="78">
        <v>1264</v>
      </c>
      <c r="AX19" s="78">
        <v>80</v>
      </c>
      <c r="AY19" s="78">
        <v>15</v>
      </c>
      <c r="AZ19" s="78">
        <v>16</v>
      </c>
      <c r="BA19" s="50">
        <f t="shared" si="8"/>
        <v>5002</v>
      </c>
      <c r="BB19" s="50">
        <f t="shared" ref="BB19:BB32" si="25">AQ19*BG19</f>
        <v>21706</v>
      </c>
      <c r="BC19" s="50">
        <f t="shared" ref="BC19:BC32" si="26">AQ19*BH19</f>
        <v>12283</v>
      </c>
      <c r="BD19" s="50">
        <f t="shared" si="11"/>
        <v>14425</v>
      </c>
      <c r="BE19" s="50">
        <f t="shared" ref="BE19:BE32" si="27">(AZ19+AY19+AX19+AW19+AV19+AU19)</f>
        <v>5282</v>
      </c>
      <c r="BF19" s="47">
        <f t="shared" si="13"/>
        <v>0.18728470870151265</v>
      </c>
      <c r="BG19" s="47">
        <f t="shared" si="14"/>
        <v>0.8127152912984873</v>
      </c>
      <c r="BH19" s="47">
        <f t="shared" si="15"/>
        <v>0.45989965553392242</v>
      </c>
      <c r="BI19" s="47">
        <f t="shared" si="16"/>
        <v>0.19776845888872249</v>
      </c>
      <c r="BJ19" s="47">
        <f t="shared" si="17"/>
        <v>0.63630747341620486</v>
      </c>
      <c r="BK19" s="16">
        <v>12958</v>
      </c>
      <c r="BL19" s="16">
        <v>1471</v>
      </c>
      <c r="BM19" s="16">
        <v>4570</v>
      </c>
      <c r="BN19" s="16">
        <v>4067</v>
      </c>
      <c r="BO19" s="16">
        <v>2012</v>
      </c>
      <c r="BP19" s="78">
        <v>46</v>
      </c>
      <c r="BQ19" s="78">
        <v>727</v>
      </c>
      <c r="BR19" s="78">
        <v>43</v>
      </c>
      <c r="BS19" s="78">
        <v>13</v>
      </c>
      <c r="BT19" s="78">
        <v>9</v>
      </c>
      <c r="BU19" s="89">
        <f t="shared" si="18"/>
        <v>0.11352060503164069</v>
      </c>
      <c r="BV19" s="89">
        <f t="shared" si="19"/>
        <v>0.88647939496835937</v>
      </c>
      <c r="BW19" s="89">
        <f t="shared" si="20"/>
        <v>0.53380151257910169</v>
      </c>
      <c r="BX19" s="89">
        <f t="shared" si="21"/>
        <v>0.21994134897360704</v>
      </c>
      <c r="BY19" s="16">
        <v>13750</v>
      </c>
      <c r="BZ19" s="16">
        <v>3531</v>
      </c>
      <c r="CA19" s="16">
        <v>4853</v>
      </c>
      <c r="CB19" s="16">
        <v>2934</v>
      </c>
      <c r="CC19" s="16">
        <v>1832</v>
      </c>
      <c r="CD19" s="78">
        <v>17</v>
      </c>
      <c r="CE19" s="78">
        <v>537</v>
      </c>
      <c r="CF19" s="78">
        <v>37</v>
      </c>
      <c r="CG19" s="78">
        <v>2</v>
      </c>
      <c r="CH19" s="78">
        <v>7</v>
      </c>
      <c r="CI19" s="89">
        <f t="shared" si="22"/>
        <v>0.25679999999999997</v>
      </c>
      <c r="CJ19" s="89">
        <f t="shared" si="23"/>
        <v>0.74319999999999997</v>
      </c>
      <c r="CK19" s="96">
        <f t="shared" si="24"/>
        <v>0.39025454545454547</v>
      </c>
    </row>
    <row r="20" spans="1:89" x14ac:dyDescent="0.3">
      <c r="A20" s="19" t="s">
        <v>17</v>
      </c>
      <c r="B20" s="16" t="s">
        <v>51</v>
      </c>
      <c r="C20" s="90">
        <v>1459</v>
      </c>
      <c r="D20" s="78">
        <v>1119</v>
      </c>
      <c r="E20" s="78">
        <v>340</v>
      </c>
      <c r="F20" s="67">
        <v>0.7669636737491432</v>
      </c>
      <c r="G20" s="78">
        <v>718</v>
      </c>
      <c r="H20" s="78">
        <v>599</v>
      </c>
      <c r="I20" s="78">
        <v>119</v>
      </c>
      <c r="J20" s="67">
        <v>0.83426183844011137</v>
      </c>
      <c r="K20" s="78">
        <v>741</v>
      </c>
      <c r="L20" s="78">
        <v>520</v>
      </c>
      <c r="M20" s="78">
        <v>221</v>
      </c>
      <c r="N20" s="67">
        <v>0.70175438596491224</v>
      </c>
      <c r="O20" s="78">
        <v>623</v>
      </c>
      <c r="P20" s="78">
        <v>532</v>
      </c>
      <c r="Q20" s="78">
        <v>91</v>
      </c>
      <c r="R20" s="67">
        <v>0.85393258426966279</v>
      </c>
      <c r="S20" s="78">
        <v>836</v>
      </c>
      <c r="T20" s="78">
        <v>587</v>
      </c>
      <c r="U20" s="78">
        <v>249</v>
      </c>
      <c r="V20" s="67">
        <v>0.70215311004784686</v>
      </c>
      <c r="W20" s="16">
        <v>1171</v>
      </c>
      <c r="X20" s="78">
        <v>715</v>
      </c>
      <c r="Y20" s="78">
        <v>369</v>
      </c>
      <c r="Z20" s="78">
        <v>87</v>
      </c>
      <c r="AA20" s="89">
        <f t="shared" si="0"/>
        <v>7.4295473953885569E-2</v>
      </c>
      <c r="AB20" s="89">
        <f t="shared" si="1"/>
        <v>0.31511528608027328</v>
      </c>
      <c r="AC20" s="95">
        <f t="shared" si="2"/>
        <v>8.2183908045977017</v>
      </c>
      <c r="AD20" s="16">
        <v>584</v>
      </c>
      <c r="AE20" s="78">
        <v>339</v>
      </c>
      <c r="AF20" s="47">
        <f t="shared" si="3"/>
        <v>0.58047945205479456</v>
      </c>
      <c r="AG20" s="78">
        <v>201</v>
      </c>
      <c r="AH20" s="47">
        <f t="shared" si="4"/>
        <v>0.34417808219178081</v>
      </c>
      <c r="AI20" s="78">
        <v>44</v>
      </c>
      <c r="AJ20" s="47">
        <f t="shared" si="5"/>
        <v>7.5342465753424653E-2</v>
      </c>
      <c r="AK20" s="16">
        <v>587</v>
      </c>
      <c r="AL20" s="78">
        <v>376</v>
      </c>
      <c r="AM20" s="78">
        <v>168</v>
      </c>
      <c r="AN20" s="47">
        <f t="shared" si="6"/>
        <v>7.3253833049403749E-2</v>
      </c>
      <c r="AO20" s="47">
        <f t="shared" si="7"/>
        <v>0.28620102214650767</v>
      </c>
      <c r="AP20" s="78">
        <v>43</v>
      </c>
      <c r="AQ20" s="78">
        <v>1177</v>
      </c>
      <c r="AR20" s="78">
        <v>334</v>
      </c>
      <c r="AS20" s="78">
        <v>376</v>
      </c>
      <c r="AT20" s="78">
        <v>221</v>
      </c>
      <c r="AU20" s="78">
        <v>154</v>
      </c>
      <c r="AV20" s="78">
        <v>1</v>
      </c>
      <c r="AW20" s="78">
        <v>86</v>
      </c>
      <c r="AX20" s="78">
        <v>2</v>
      </c>
      <c r="AY20" s="78">
        <v>3</v>
      </c>
      <c r="AZ20" s="78">
        <v>0</v>
      </c>
      <c r="BA20" s="50">
        <f t="shared" si="8"/>
        <v>334</v>
      </c>
      <c r="BB20" s="50">
        <f t="shared" si="25"/>
        <v>843</v>
      </c>
      <c r="BC20" s="50">
        <f t="shared" si="26"/>
        <v>466.99999999999994</v>
      </c>
      <c r="BD20" s="50">
        <f t="shared" si="11"/>
        <v>710</v>
      </c>
      <c r="BE20" s="50">
        <f t="shared" si="27"/>
        <v>246</v>
      </c>
      <c r="BF20" s="47">
        <f t="shared" si="13"/>
        <v>0.28377230246389124</v>
      </c>
      <c r="BG20" s="47">
        <f t="shared" si="14"/>
        <v>0.71622769753610871</v>
      </c>
      <c r="BH20" s="47">
        <f t="shared" si="15"/>
        <v>0.39677145284621917</v>
      </c>
      <c r="BI20" s="47">
        <f t="shared" si="16"/>
        <v>0.20900594732370434</v>
      </c>
      <c r="BJ20" s="47">
        <f t="shared" si="17"/>
        <v>0.55649957519116389</v>
      </c>
      <c r="BK20" s="78">
        <v>594</v>
      </c>
      <c r="BL20" s="78">
        <v>114</v>
      </c>
      <c r="BM20" s="78">
        <v>199</v>
      </c>
      <c r="BN20" s="78">
        <v>141</v>
      </c>
      <c r="BO20" s="78">
        <v>84</v>
      </c>
      <c r="BP20" s="78">
        <v>1</v>
      </c>
      <c r="BQ20" s="78">
        <v>51</v>
      </c>
      <c r="BR20" s="78">
        <v>2</v>
      </c>
      <c r="BS20" s="78">
        <v>2</v>
      </c>
      <c r="BT20" s="78">
        <v>0</v>
      </c>
      <c r="BU20" s="89">
        <f t="shared" si="18"/>
        <v>0.19191919191919191</v>
      </c>
      <c r="BV20" s="89">
        <f t="shared" si="19"/>
        <v>0.80808080808080807</v>
      </c>
      <c r="BW20" s="89">
        <f t="shared" si="20"/>
        <v>0.47306397306397308</v>
      </c>
      <c r="BX20" s="89">
        <f t="shared" si="21"/>
        <v>0.2356902356902357</v>
      </c>
      <c r="BY20" s="78">
        <v>583</v>
      </c>
      <c r="BZ20" s="78">
        <v>220</v>
      </c>
      <c r="CA20" s="78">
        <v>177</v>
      </c>
      <c r="CB20" s="78">
        <v>80</v>
      </c>
      <c r="CC20" s="78">
        <v>70</v>
      </c>
      <c r="CD20" s="78">
        <v>0</v>
      </c>
      <c r="CE20" s="78">
        <v>35</v>
      </c>
      <c r="CF20" s="78">
        <v>0</v>
      </c>
      <c r="CG20" s="78">
        <v>1</v>
      </c>
      <c r="CH20" s="78">
        <v>0</v>
      </c>
      <c r="CI20" s="89">
        <f t="shared" si="22"/>
        <v>0.37735849056603776</v>
      </c>
      <c r="CJ20" s="89">
        <f t="shared" si="23"/>
        <v>0.62264150943396224</v>
      </c>
      <c r="CK20" s="96">
        <f t="shared" si="24"/>
        <v>0.31903945111492282</v>
      </c>
    </row>
    <row r="21" spans="1:89" x14ac:dyDescent="0.3">
      <c r="A21" s="19" t="s">
        <v>17</v>
      </c>
      <c r="B21" s="16" t="s">
        <v>53</v>
      </c>
      <c r="C21" s="19">
        <v>4923</v>
      </c>
      <c r="D21" s="16">
        <v>4291</v>
      </c>
      <c r="E21" s="78">
        <v>632</v>
      </c>
      <c r="F21" s="67">
        <v>0.87162299410928301</v>
      </c>
      <c r="G21" s="16">
        <v>2353</v>
      </c>
      <c r="H21" s="16">
        <v>2138</v>
      </c>
      <c r="I21" s="78">
        <v>215</v>
      </c>
      <c r="J21" s="67">
        <v>0.90862728431789208</v>
      </c>
      <c r="K21" s="16">
        <v>2570</v>
      </c>
      <c r="L21" s="16">
        <v>2153</v>
      </c>
      <c r="M21" s="78">
        <v>417</v>
      </c>
      <c r="N21" s="67">
        <v>0.83774319066147873</v>
      </c>
      <c r="O21" s="16">
        <v>1295</v>
      </c>
      <c r="P21" s="16">
        <v>1219</v>
      </c>
      <c r="Q21" s="78">
        <v>76</v>
      </c>
      <c r="R21" s="67">
        <v>0.94131274131274134</v>
      </c>
      <c r="S21" s="16">
        <v>3628</v>
      </c>
      <c r="T21" s="16">
        <v>3072</v>
      </c>
      <c r="U21" s="78">
        <v>556</v>
      </c>
      <c r="V21" s="67">
        <v>0.84674751929437708</v>
      </c>
      <c r="W21" s="16">
        <v>3853</v>
      </c>
      <c r="X21" s="16">
        <v>2304</v>
      </c>
      <c r="Y21" s="16">
        <v>1314</v>
      </c>
      <c r="Z21" s="78">
        <v>235</v>
      </c>
      <c r="AA21" s="89">
        <f t="shared" si="0"/>
        <v>6.0991435245263431E-2</v>
      </c>
      <c r="AB21" s="89">
        <f t="shared" si="1"/>
        <v>0.34103296132883465</v>
      </c>
      <c r="AC21" s="95">
        <f t="shared" si="2"/>
        <v>9.8042553191489361</v>
      </c>
      <c r="AD21" s="16">
        <v>1903</v>
      </c>
      <c r="AE21" s="16">
        <v>1129</v>
      </c>
      <c r="AF21" s="47">
        <f t="shared" si="3"/>
        <v>0.59327377824487648</v>
      </c>
      <c r="AG21" s="78">
        <v>646</v>
      </c>
      <c r="AH21" s="47">
        <f t="shared" si="4"/>
        <v>0.33946400420388861</v>
      </c>
      <c r="AI21" s="78">
        <v>128</v>
      </c>
      <c r="AJ21" s="47">
        <f t="shared" si="5"/>
        <v>6.726221755123489E-2</v>
      </c>
      <c r="AK21" s="16">
        <v>1950</v>
      </c>
      <c r="AL21" s="16">
        <v>1175</v>
      </c>
      <c r="AM21" s="78">
        <v>668</v>
      </c>
      <c r="AN21" s="47">
        <f t="shared" si="6"/>
        <v>5.4871794871794874E-2</v>
      </c>
      <c r="AO21" s="47">
        <f t="shared" si="7"/>
        <v>0.34256410256410258</v>
      </c>
      <c r="AP21" s="78">
        <v>107</v>
      </c>
      <c r="AQ21" s="16">
        <v>4114</v>
      </c>
      <c r="AR21" s="78">
        <v>698</v>
      </c>
      <c r="AS21" s="78">
        <v>1594</v>
      </c>
      <c r="AT21" s="78">
        <v>1039</v>
      </c>
      <c r="AU21" s="78">
        <v>505</v>
      </c>
      <c r="AV21" s="78">
        <v>28</v>
      </c>
      <c r="AW21" s="78">
        <v>219</v>
      </c>
      <c r="AX21" s="78">
        <v>17</v>
      </c>
      <c r="AY21" s="78">
        <v>10</v>
      </c>
      <c r="AZ21" s="78">
        <v>4</v>
      </c>
      <c r="BA21" s="50">
        <f t="shared" si="8"/>
        <v>698</v>
      </c>
      <c r="BB21" s="50">
        <f t="shared" si="25"/>
        <v>3416</v>
      </c>
      <c r="BC21" s="50">
        <f t="shared" si="26"/>
        <v>1822</v>
      </c>
      <c r="BD21" s="50">
        <f t="shared" si="11"/>
        <v>2292</v>
      </c>
      <c r="BE21" s="50">
        <f t="shared" si="27"/>
        <v>783</v>
      </c>
      <c r="BF21" s="47">
        <f t="shared" si="13"/>
        <v>0.16966456003889158</v>
      </c>
      <c r="BG21" s="47">
        <f t="shared" si="14"/>
        <v>0.83033543996110837</v>
      </c>
      <c r="BH21" s="47">
        <f t="shared" si="15"/>
        <v>0.44287797763733594</v>
      </c>
      <c r="BI21" s="47">
        <f t="shared" si="16"/>
        <v>0.19032571706368498</v>
      </c>
      <c r="BJ21" s="47">
        <f t="shared" si="17"/>
        <v>0.63660670879922221</v>
      </c>
      <c r="BK21" s="16">
        <v>2060</v>
      </c>
      <c r="BL21" s="78">
        <v>245</v>
      </c>
      <c r="BM21" s="78">
        <v>777</v>
      </c>
      <c r="BN21" s="78">
        <v>604</v>
      </c>
      <c r="BO21" s="78">
        <v>285</v>
      </c>
      <c r="BP21" s="78">
        <v>19</v>
      </c>
      <c r="BQ21" s="78">
        <v>106</v>
      </c>
      <c r="BR21" s="78">
        <v>14</v>
      </c>
      <c r="BS21" s="78">
        <v>9</v>
      </c>
      <c r="BT21" s="78">
        <v>1</v>
      </c>
      <c r="BU21" s="89">
        <f t="shared" si="18"/>
        <v>0.11893203883495146</v>
      </c>
      <c r="BV21" s="89">
        <f t="shared" si="19"/>
        <v>0.8810679611650486</v>
      </c>
      <c r="BW21" s="89">
        <f t="shared" si="20"/>
        <v>0.50388349514563102</v>
      </c>
      <c r="BX21" s="89">
        <f t="shared" si="21"/>
        <v>0.21067961165048543</v>
      </c>
      <c r="BY21" s="16">
        <v>2054</v>
      </c>
      <c r="BZ21" s="78">
        <v>453</v>
      </c>
      <c r="CA21" s="78">
        <v>817</v>
      </c>
      <c r="CB21" s="78">
        <v>435</v>
      </c>
      <c r="CC21" s="78">
        <v>220</v>
      </c>
      <c r="CD21" s="78">
        <v>9</v>
      </c>
      <c r="CE21" s="78">
        <v>113</v>
      </c>
      <c r="CF21" s="78">
        <v>3</v>
      </c>
      <c r="CG21" s="78">
        <v>1</v>
      </c>
      <c r="CH21" s="78">
        <v>3</v>
      </c>
      <c r="CI21" s="89">
        <f t="shared" si="22"/>
        <v>0.22054527750730282</v>
      </c>
      <c r="CJ21" s="89">
        <f t="shared" si="23"/>
        <v>0.77945472249269721</v>
      </c>
      <c r="CK21" s="96">
        <f t="shared" si="24"/>
        <v>0.38169425511197663</v>
      </c>
    </row>
    <row r="22" spans="1:89" x14ac:dyDescent="0.3">
      <c r="A22" s="19" t="s">
        <v>17</v>
      </c>
      <c r="B22" s="16" t="s">
        <v>55</v>
      </c>
      <c r="C22" s="19">
        <v>4208</v>
      </c>
      <c r="D22" s="16">
        <v>3757</v>
      </c>
      <c r="E22" s="78">
        <v>451</v>
      </c>
      <c r="F22" s="67">
        <v>0.8928231939163499</v>
      </c>
      <c r="G22" s="16">
        <v>2121</v>
      </c>
      <c r="H22" s="16">
        <v>1982</v>
      </c>
      <c r="I22" s="78">
        <v>139</v>
      </c>
      <c r="J22" s="67">
        <v>0.93446487505893439</v>
      </c>
      <c r="K22" s="16">
        <v>2087</v>
      </c>
      <c r="L22" s="16">
        <v>1775</v>
      </c>
      <c r="M22" s="78">
        <v>312</v>
      </c>
      <c r="N22" s="67">
        <v>0.85050311451844751</v>
      </c>
      <c r="O22" s="16">
        <v>1317</v>
      </c>
      <c r="P22" s="16">
        <v>1249</v>
      </c>
      <c r="Q22" s="78">
        <v>68</v>
      </c>
      <c r="R22" s="67">
        <v>0.94836750189825347</v>
      </c>
      <c r="S22" s="16">
        <v>2891</v>
      </c>
      <c r="T22" s="16">
        <v>2508</v>
      </c>
      <c r="U22" s="78">
        <v>383</v>
      </c>
      <c r="V22" s="67">
        <v>0.86751988931165702</v>
      </c>
      <c r="W22" s="16">
        <v>3381</v>
      </c>
      <c r="X22" s="16">
        <v>2067</v>
      </c>
      <c r="Y22" s="78">
        <v>1072</v>
      </c>
      <c r="Z22" s="78">
        <v>242</v>
      </c>
      <c r="AA22" s="89">
        <f t="shared" si="0"/>
        <v>7.1576456669624366E-2</v>
      </c>
      <c r="AB22" s="89">
        <f t="shared" si="1"/>
        <v>0.3170659568175096</v>
      </c>
      <c r="AC22" s="95">
        <f t="shared" si="2"/>
        <v>8.5413223140495873</v>
      </c>
      <c r="AD22" s="16">
        <v>1709</v>
      </c>
      <c r="AE22" s="78">
        <v>1034</v>
      </c>
      <c r="AF22" s="47">
        <f t="shared" si="3"/>
        <v>0.60503218256290225</v>
      </c>
      <c r="AG22" s="78">
        <v>577</v>
      </c>
      <c r="AH22" s="47">
        <f t="shared" si="4"/>
        <v>0.33762434172030426</v>
      </c>
      <c r="AI22" s="78">
        <v>98</v>
      </c>
      <c r="AJ22" s="47">
        <f t="shared" si="5"/>
        <v>5.7343475716793449E-2</v>
      </c>
      <c r="AK22" s="16">
        <v>1672</v>
      </c>
      <c r="AL22" s="78">
        <v>1033</v>
      </c>
      <c r="AM22" s="78">
        <v>495</v>
      </c>
      <c r="AN22" s="47">
        <f t="shared" si="6"/>
        <v>8.6124401913875603E-2</v>
      </c>
      <c r="AO22" s="47">
        <f t="shared" si="7"/>
        <v>0.29605263157894735</v>
      </c>
      <c r="AP22" s="78">
        <v>144</v>
      </c>
      <c r="AQ22" s="16">
        <v>3096</v>
      </c>
      <c r="AR22" s="78">
        <v>422</v>
      </c>
      <c r="AS22" s="78">
        <v>1036</v>
      </c>
      <c r="AT22" s="78">
        <v>875</v>
      </c>
      <c r="AU22" s="78">
        <v>630</v>
      </c>
      <c r="AV22" s="78">
        <v>4</v>
      </c>
      <c r="AW22" s="78">
        <v>117</v>
      </c>
      <c r="AX22" s="78">
        <v>4</v>
      </c>
      <c r="AY22" s="78">
        <v>4</v>
      </c>
      <c r="AZ22" s="78">
        <v>4</v>
      </c>
      <c r="BA22" s="50">
        <f t="shared" si="8"/>
        <v>422</v>
      </c>
      <c r="BB22" s="50">
        <f t="shared" si="25"/>
        <v>2674</v>
      </c>
      <c r="BC22" s="50">
        <f t="shared" si="26"/>
        <v>1638.0000000000002</v>
      </c>
      <c r="BD22" s="50">
        <f t="shared" si="11"/>
        <v>1457.9999999999998</v>
      </c>
      <c r="BE22" s="50">
        <f t="shared" si="27"/>
        <v>763</v>
      </c>
      <c r="BF22" s="47">
        <f t="shared" si="13"/>
        <v>0.13630490956072353</v>
      </c>
      <c r="BG22" s="47">
        <f t="shared" si="14"/>
        <v>0.8636950904392765</v>
      </c>
      <c r="BH22" s="47">
        <f t="shared" si="15"/>
        <v>0.52906976744186052</v>
      </c>
      <c r="BI22" s="47">
        <f t="shared" si="16"/>
        <v>0.24644702842377261</v>
      </c>
      <c r="BJ22" s="47">
        <f t="shared" si="17"/>
        <v>0.69638242894056845</v>
      </c>
      <c r="BK22" s="16">
        <v>1560</v>
      </c>
      <c r="BL22" s="78">
        <v>132</v>
      </c>
      <c r="BM22" s="78">
        <v>475</v>
      </c>
      <c r="BN22" s="78">
        <v>510</v>
      </c>
      <c r="BO22" s="78">
        <v>360</v>
      </c>
      <c r="BP22" s="78">
        <v>3</v>
      </c>
      <c r="BQ22" s="78">
        <v>72</v>
      </c>
      <c r="BR22" s="78">
        <v>2</v>
      </c>
      <c r="BS22" s="78">
        <v>4</v>
      </c>
      <c r="BT22" s="78">
        <v>2</v>
      </c>
      <c r="BU22" s="89">
        <f t="shared" si="18"/>
        <v>8.461538461538462E-2</v>
      </c>
      <c r="BV22" s="89">
        <f t="shared" si="19"/>
        <v>0.91538461538461535</v>
      </c>
      <c r="BW22" s="89">
        <f t="shared" si="20"/>
        <v>0.61089743589743595</v>
      </c>
      <c r="BX22" s="89">
        <f t="shared" si="21"/>
        <v>0.28397435897435896</v>
      </c>
      <c r="BY22" s="16">
        <v>1536</v>
      </c>
      <c r="BZ22" s="78">
        <v>290</v>
      </c>
      <c r="CA22" s="78">
        <v>561</v>
      </c>
      <c r="CB22" s="78">
        <v>365</v>
      </c>
      <c r="CC22" s="78">
        <v>270</v>
      </c>
      <c r="CD22" s="78">
        <v>1</v>
      </c>
      <c r="CE22" s="78">
        <v>45</v>
      </c>
      <c r="CF22" s="78">
        <v>2</v>
      </c>
      <c r="CG22" s="78">
        <v>0</v>
      </c>
      <c r="CH22" s="78">
        <v>2</v>
      </c>
      <c r="CI22" s="89">
        <f t="shared" si="22"/>
        <v>0.18880208333333334</v>
      </c>
      <c r="CJ22" s="89">
        <f t="shared" si="23"/>
        <v>0.81119791666666663</v>
      </c>
      <c r="CK22" s="96">
        <f t="shared" si="24"/>
        <v>0.44596354166666669</v>
      </c>
    </row>
    <row r="23" spans="1:89" x14ac:dyDescent="0.3">
      <c r="A23" s="19" t="s">
        <v>17</v>
      </c>
      <c r="B23" s="16" t="s">
        <v>57</v>
      </c>
      <c r="C23" s="19">
        <v>7842</v>
      </c>
      <c r="D23" s="16">
        <v>6368</v>
      </c>
      <c r="E23" s="16">
        <v>1474</v>
      </c>
      <c r="F23" s="67">
        <v>0.8120377454730936</v>
      </c>
      <c r="G23" s="16">
        <v>4003</v>
      </c>
      <c r="H23" s="16">
        <v>3310</v>
      </c>
      <c r="I23" s="16">
        <v>693</v>
      </c>
      <c r="J23" s="67">
        <v>0.82687984011991</v>
      </c>
      <c r="K23" s="16">
        <v>3839</v>
      </c>
      <c r="L23" s="16">
        <v>3058</v>
      </c>
      <c r="M23" s="16">
        <v>781</v>
      </c>
      <c r="N23" s="67">
        <v>0.79656160458452718</v>
      </c>
      <c r="O23" s="16">
        <v>247</v>
      </c>
      <c r="P23" s="16">
        <v>243</v>
      </c>
      <c r="Q23" s="16">
        <v>4</v>
      </c>
      <c r="R23" s="67">
        <v>0.98380566801619418</v>
      </c>
      <c r="S23" s="16">
        <v>7595</v>
      </c>
      <c r="T23" s="16">
        <v>6125</v>
      </c>
      <c r="U23" s="16">
        <v>1470</v>
      </c>
      <c r="V23" s="67">
        <v>0.80645161290322576</v>
      </c>
      <c r="W23" s="16">
        <v>6668</v>
      </c>
      <c r="X23" s="16">
        <v>4011</v>
      </c>
      <c r="Y23" s="16">
        <v>2356</v>
      </c>
      <c r="Z23" s="78">
        <v>301</v>
      </c>
      <c r="AA23" s="89">
        <f t="shared" si="0"/>
        <v>4.514097180563887E-2</v>
      </c>
      <c r="AB23" s="89">
        <f t="shared" si="1"/>
        <v>0.35332933413317336</v>
      </c>
      <c r="AC23" s="95">
        <f t="shared" si="2"/>
        <v>13.325581395348838</v>
      </c>
      <c r="AD23" s="16">
        <v>3355</v>
      </c>
      <c r="AE23" s="16">
        <v>2005</v>
      </c>
      <c r="AF23" s="47">
        <f t="shared" si="3"/>
        <v>0.59761549925484347</v>
      </c>
      <c r="AG23" s="16">
        <v>1218</v>
      </c>
      <c r="AH23" s="47">
        <f t="shared" si="4"/>
        <v>0.36304023845007449</v>
      </c>
      <c r="AI23" s="78">
        <v>132</v>
      </c>
      <c r="AJ23" s="47">
        <f t="shared" si="5"/>
        <v>3.9344262295081971E-2</v>
      </c>
      <c r="AK23" s="16">
        <v>3313</v>
      </c>
      <c r="AL23" s="16">
        <v>2006</v>
      </c>
      <c r="AM23" s="16">
        <v>1138</v>
      </c>
      <c r="AN23" s="47">
        <f t="shared" si="6"/>
        <v>5.1011168125565949E-2</v>
      </c>
      <c r="AO23" s="47">
        <f t="shared" si="7"/>
        <v>0.34349532146091155</v>
      </c>
      <c r="AP23" s="78">
        <v>169</v>
      </c>
      <c r="AQ23" s="16">
        <v>5258</v>
      </c>
      <c r="AR23" s="78">
        <v>1528</v>
      </c>
      <c r="AS23" s="78">
        <v>1461</v>
      </c>
      <c r="AT23" s="78">
        <v>1627</v>
      </c>
      <c r="AU23" s="78">
        <v>589</v>
      </c>
      <c r="AV23" s="78">
        <v>6</v>
      </c>
      <c r="AW23" s="78">
        <v>43</v>
      </c>
      <c r="AX23" s="78">
        <v>0</v>
      </c>
      <c r="AY23" s="78">
        <v>0</v>
      </c>
      <c r="AZ23" s="78">
        <v>4</v>
      </c>
      <c r="BA23" s="50">
        <f t="shared" si="8"/>
        <v>1528</v>
      </c>
      <c r="BB23" s="50">
        <f t="shared" si="25"/>
        <v>3730</v>
      </c>
      <c r="BC23" s="50">
        <f t="shared" si="26"/>
        <v>2269</v>
      </c>
      <c r="BD23" s="50">
        <f t="shared" si="11"/>
        <v>2989</v>
      </c>
      <c r="BE23" s="50">
        <f t="shared" si="27"/>
        <v>642</v>
      </c>
      <c r="BF23" s="47">
        <f t="shared" si="13"/>
        <v>0.29060479269684292</v>
      </c>
      <c r="BG23" s="47">
        <f t="shared" si="14"/>
        <v>0.70939520730315708</v>
      </c>
      <c r="BH23" s="47">
        <f t="shared" si="15"/>
        <v>0.43153290224419932</v>
      </c>
      <c r="BI23" s="47">
        <f t="shared" si="16"/>
        <v>0.12209965766451122</v>
      </c>
      <c r="BJ23" s="47">
        <f t="shared" si="17"/>
        <v>0.57046405477367823</v>
      </c>
      <c r="BK23" s="16">
        <v>2667</v>
      </c>
      <c r="BL23" s="78">
        <v>717</v>
      </c>
      <c r="BM23" s="78">
        <v>690</v>
      </c>
      <c r="BN23" s="78">
        <v>901</v>
      </c>
      <c r="BO23" s="78">
        <v>322</v>
      </c>
      <c r="BP23" s="78">
        <v>4</v>
      </c>
      <c r="BQ23" s="78">
        <v>32</v>
      </c>
      <c r="BR23" s="78">
        <v>0</v>
      </c>
      <c r="BS23" s="78">
        <v>0</v>
      </c>
      <c r="BT23" s="78">
        <v>1</v>
      </c>
      <c r="BU23" s="89">
        <f t="shared" si="18"/>
        <v>0.26884139482564678</v>
      </c>
      <c r="BV23" s="89">
        <f t="shared" si="19"/>
        <v>0.73115860517435316</v>
      </c>
      <c r="BW23" s="89">
        <f t="shared" si="20"/>
        <v>0.47244094488188976</v>
      </c>
      <c r="BX23" s="89">
        <f t="shared" si="21"/>
        <v>0.13460817397825273</v>
      </c>
      <c r="BY23" s="16">
        <v>2591</v>
      </c>
      <c r="BZ23" s="78">
        <v>811</v>
      </c>
      <c r="CA23" s="78">
        <v>771</v>
      </c>
      <c r="CB23" s="78">
        <v>726</v>
      </c>
      <c r="CC23" s="78">
        <v>267</v>
      </c>
      <c r="CD23" s="78">
        <v>2</v>
      </c>
      <c r="CE23" s="78">
        <v>11</v>
      </c>
      <c r="CF23" s="78">
        <v>0</v>
      </c>
      <c r="CG23" s="78">
        <v>0</v>
      </c>
      <c r="CH23" s="78">
        <v>3</v>
      </c>
      <c r="CI23" s="89">
        <f t="shared" si="22"/>
        <v>0.31300656117329217</v>
      </c>
      <c r="CJ23" s="89">
        <f t="shared" si="23"/>
        <v>0.68699343882670783</v>
      </c>
      <c r="CK23" s="96">
        <f t="shared" si="24"/>
        <v>0.38942493245851023</v>
      </c>
    </row>
    <row r="24" spans="1:89" x14ac:dyDescent="0.3">
      <c r="A24" s="19" t="s">
        <v>59</v>
      </c>
      <c r="B24" s="16" t="s">
        <v>63</v>
      </c>
      <c r="C24" s="19">
        <v>82728</v>
      </c>
      <c r="D24" s="16">
        <v>71062</v>
      </c>
      <c r="E24" s="16">
        <v>11666</v>
      </c>
      <c r="F24" s="67">
        <v>0.85898365728652937</v>
      </c>
      <c r="G24" s="16">
        <v>38727</v>
      </c>
      <c r="H24" s="16">
        <v>35080</v>
      </c>
      <c r="I24" s="16">
        <v>3647</v>
      </c>
      <c r="J24" s="67">
        <v>0.9058279753143802</v>
      </c>
      <c r="K24" s="16">
        <v>44001</v>
      </c>
      <c r="L24" s="16">
        <v>35982</v>
      </c>
      <c r="M24" s="16">
        <v>8019</v>
      </c>
      <c r="N24" s="67">
        <v>0.81775414195131935</v>
      </c>
      <c r="O24" s="16">
        <v>34659</v>
      </c>
      <c r="P24" s="16">
        <v>33014</v>
      </c>
      <c r="Q24" s="16">
        <v>1645</v>
      </c>
      <c r="R24" s="67">
        <v>0.95253758042644032</v>
      </c>
      <c r="S24" s="16">
        <v>48069</v>
      </c>
      <c r="T24" s="16">
        <v>38048</v>
      </c>
      <c r="U24" s="16">
        <v>10021</v>
      </c>
      <c r="V24" s="67">
        <v>0.79152884395348355</v>
      </c>
      <c r="W24" s="16">
        <v>58906</v>
      </c>
      <c r="X24" s="16">
        <v>27061</v>
      </c>
      <c r="Y24" s="16">
        <v>28001</v>
      </c>
      <c r="Z24" s="16">
        <v>3844</v>
      </c>
      <c r="AA24" s="89">
        <f t="shared" si="0"/>
        <v>6.5256510372457818E-2</v>
      </c>
      <c r="AB24" s="89">
        <f t="shared" si="1"/>
        <v>0.47535055851695923</v>
      </c>
      <c r="AC24" s="95">
        <f t="shared" si="2"/>
        <v>7.0398022892819982</v>
      </c>
      <c r="AD24" s="16">
        <v>28710</v>
      </c>
      <c r="AE24" s="16">
        <v>12927</v>
      </c>
      <c r="AF24" s="47">
        <f t="shared" si="3"/>
        <v>0.45026123301985371</v>
      </c>
      <c r="AG24" s="16">
        <v>14034</v>
      </c>
      <c r="AH24" s="47">
        <f t="shared" si="4"/>
        <v>0.48881922675026124</v>
      </c>
      <c r="AI24" s="16">
        <v>1749</v>
      </c>
      <c r="AJ24" s="47">
        <f t="shared" si="5"/>
        <v>6.0919540229885057E-2</v>
      </c>
      <c r="AK24" s="16">
        <v>30196</v>
      </c>
      <c r="AL24" s="16">
        <v>14134</v>
      </c>
      <c r="AM24" s="16">
        <v>13967</v>
      </c>
      <c r="AN24" s="47">
        <f t="shared" si="6"/>
        <v>6.9380050337793084E-2</v>
      </c>
      <c r="AO24" s="47">
        <f t="shared" si="7"/>
        <v>0.46254470790833224</v>
      </c>
      <c r="AP24" s="16">
        <v>2095</v>
      </c>
      <c r="AQ24" s="16">
        <v>63205</v>
      </c>
      <c r="AR24" s="16">
        <v>11442</v>
      </c>
      <c r="AS24" s="16">
        <v>20169</v>
      </c>
      <c r="AT24" s="16">
        <v>13523</v>
      </c>
      <c r="AU24" s="16">
        <v>10217</v>
      </c>
      <c r="AV24" s="78">
        <v>232</v>
      </c>
      <c r="AW24" s="16">
        <v>6891</v>
      </c>
      <c r="AX24" s="78">
        <v>346</v>
      </c>
      <c r="AY24" s="78">
        <v>204</v>
      </c>
      <c r="AZ24" s="78">
        <v>181</v>
      </c>
      <c r="BA24" s="50">
        <f t="shared" si="8"/>
        <v>11442</v>
      </c>
      <c r="BB24" s="50">
        <f t="shared" si="25"/>
        <v>51763</v>
      </c>
      <c r="BC24" s="50">
        <f t="shared" si="26"/>
        <v>31594</v>
      </c>
      <c r="BD24" s="50">
        <f t="shared" si="11"/>
        <v>31611</v>
      </c>
      <c r="BE24" s="50">
        <f t="shared" si="27"/>
        <v>18071</v>
      </c>
      <c r="BF24" s="47">
        <f t="shared" si="13"/>
        <v>0.18102998180523694</v>
      </c>
      <c r="BG24" s="47">
        <f t="shared" si="14"/>
        <v>0.81897001819476312</v>
      </c>
      <c r="BH24" s="47">
        <f t="shared" si="15"/>
        <v>0.49986551696859427</v>
      </c>
      <c r="BI24" s="47">
        <f t="shared" si="16"/>
        <v>0.28591092476861008</v>
      </c>
      <c r="BJ24" s="47">
        <f t="shared" si="17"/>
        <v>0.65941776758167869</v>
      </c>
      <c r="BK24" s="16">
        <v>30262</v>
      </c>
      <c r="BL24" s="16">
        <v>3608</v>
      </c>
      <c r="BM24" s="16">
        <v>10205</v>
      </c>
      <c r="BN24" s="16">
        <v>7812</v>
      </c>
      <c r="BO24" s="16">
        <v>5192</v>
      </c>
      <c r="BP24" s="78">
        <v>135</v>
      </c>
      <c r="BQ24" s="16">
        <v>2884</v>
      </c>
      <c r="BR24" s="78">
        <v>134</v>
      </c>
      <c r="BS24" s="78">
        <v>152</v>
      </c>
      <c r="BT24" s="78">
        <v>140</v>
      </c>
      <c r="BU24" s="89">
        <f t="shared" si="18"/>
        <v>0.11922543123389069</v>
      </c>
      <c r="BV24" s="89">
        <f t="shared" si="19"/>
        <v>0.88077456876610927</v>
      </c>
      <c r="BW24" s="89">
        <f t="shared" si="20"/>
        <v>0.54355297072235809</v>
      </c>
      <c r="BX24" s="89">
        <f t="shared" si="21"/>
        <v>0.28540744167602933</v>
      </c>
      <c r="BY24" s="16">
        <v>32943</v>
      </c>
      <c r="BZ24" s="16">
        <v>7834</v>
      </c>
      <c r="CA24" s="16">
        <v>9964</v>
      </c>
      <c r="CB24" s="16">
        <v>5711</v>
      </c>
      <c r="CC24" s="16">
        <v>5025</v>
      </c>
      <c r="CD24" s="78">
        <v>97</v>
      </c>
      <c r="CE24" s="16">
        <v>4007</v>
      </c>
      <c r="CF24" s="78">
        <v>212</v>
      </c>
      <c r="CG24" s="78">
        <v>52</v>
      </c>
      <c r="CH24" s="78">
        <v>41</v>
      </c>
      <c r="CI24" s="89">
        <f t="shared" si="22"/>
        <v>0.23780469295449716</v>
      </c>
      <c r="CJ24" s="89">
        <f t="shared" si="23"/>
        <v>0.76219530704550287</v>
      </c>
      <c r="CK24" s="96">
        <f t="shared" si="24"/>
        <v>0.45973347903955319</v>
      </c>
    </row>
    <row r="25" spans="1:89" x14ac:dyDescent="0.3">
      <c r="A25" s="19" t="s">
        <v>59</v>
      </c>
      <c r="B25" s="16" t="s">
        <v>64</v>
      </c>
      <c r="C25" s="19">
        <v>47725</v>
      </c>
      <c r="D25" s="16">
        <v>37866</v>
      </c>
      <c r="E25" s="16">
        <v>9859</v>
      </c>
      <c r="F25" s="67">
        <v>0.79342063907805138</v>
      </c>
      <c r="G25" s="16">
        <v>22590</v>
      </c>
      <c r="H25" s="16">
        <v>19313</v>
      </c>
      <c r="I25" s="16">
        <v>3277</v>
      </c>
      <c r="J25" s="67">
        <v>0.85493581230633031</v>
      </c>
      <c r="K25" s="16">
        <v>25135</v>
      </c>
      <c r="L25" s="16">
        <v>18553</v>
      </c>
      <c r="M25" s="16">
        <v>6582</v>
      </c>
      <c r="N25" s="67">
        <v>0.73813407598965586</v>
      </c>
      <c r="O25" s="16">
        <v>3434</v>
      </c>
      <c r="P25" s="16">
        <v>2938</v>
      </c>
      <c r="Q25" s="16">
        <v>496</v>
      </c>
      <c r="R25" s="67">
        <v>0.85556202679091442</v>
      </c>
      <c r="S25" s="16">
        <v>44291</v>
      </c>
      <c r="T25" s="16">
        <v>34928</v>
      </c>
      <c r="U25" s="16">
        <v>9363</v>
      </c>
      <c r="V25" s="67">
        <v>0.78860265065137403</v>
      </c>
      <c r="W25" s="16">
        <v>40235</v>
      </c>
      <c r="X25" s="16">
        <v>19535</v>
      </c>
      <c r="Y25" s="16">
        <v>17897</v>
      </c>
      <c r="Z25" s="16">
        <v>2803</v>
      </c>
      <c r="AA25" s="89">
        <f t="shared" si="0"/>
        <v>6.9665713930657389E-2</v>
      </c>
      <c r="AB25" s="89">
        <f t="shared" si="1"/>
        <v>0.44481173107990557</v>
      </c>
      <c r="AC25" s="95">
        <f t="shared" si="2"/>
        <v>6.9693185872279697</v>
      </c>
      <c r="AD25" s="16">
        <v>19868</v>
      </c>
      <c r="AE25" s="16">
        <v>9602</v>
      </c>
      <c r="AF25" s="47">
        <f t="shared" si="3"/>
        <v>0.48328971209985905</v>
      </c>
      <c r="AG25" s="16">
        <v>9029</v>
      </c>
      <c r="AH25" s="47">
        <f t="shared" si="4"/>
        <v>0.45444936581437489</v>
      </c>
      <c r="AI25" s="16">
        <v>1237</v>
      </c>
      <c r="AJ25" s="47">
        <f t="shared" si="5"/>
        <v>6.2260922085766057E-2</v>
      </c>
      <c r="AK25" s="16">
        <v>20367</v>
      </c>
      <c r="AL25" s="16">
        <v>9933</v>
      </c>
      <c r="AM25" s="16">
        <v>8868</v>
      </c>
      <c r="AN25" s="47">
        <f t="shared" si="6"/>
        <v>7.6889085285019879E-2</v>
      </c>
      <c r="AO25" s="47">
        <f t="shared" si="7"/>
        <v>0.43541022241861838</v>
      </c>
      <c r="AP25" s="16">
        <v>1566</v>
      </c>
      <c r="AQ25" s="16">
        <v>34212</v>
      </c>
      <c r="AR25" s="16">
        <v>8968</v>
      </c>
      <c r="AS25" s="16">
        <v>12809</v>
      </c>
      <c r="AT25" s="16">
        <v>7135</v>
      </c>
      <c r="AU25" s="16">
        <v>3842</v>
      </c>
      <c r="AV25" s="78">
        <v>108</v>
      </c>
      <c r="AW25" s="78">
        <v>1177</v>
      </c>
      <c r="AX25" s="78">
        <v>60</v>
      </c>
      <c r="AY25" s="78">
        <v>80</v>
      </c>
      <c r="AZ25" s="78">
        <v>33</v>
      </c>
      <c r="BA25" s="50">
        <f t="shared" si="8"/>
        <v>8968</v>
      </c>
      <c r="BB25" s="50">
        <f t="shared" si="25"/>
        <v>25244</v>
      </c>
      <c r="BC25" s="50">
        <f t="shared" si="26"/>
        <v>12435</v>
      </c>
      <c r="BD25" s="50">
        <f t="shared" si="11"/>
        <v>21777</v>
      </c>
      <c r="BE25" s="50">
        <f t="shared" si="27"/>
        <v>5300</v>
      </c>
      <c r="BF25" s="47">
        <f t="shared" si="13"/>
        <v>0.26213024669706536</v>
      </c>
      <c r="BG25" s="47">
        <f t="shared" si="14"/>
        <v>0.73786975330293469</v>
      </c>
      <c r="BH25" s="47">
        <f t="shared" si="15"/>
        <v>0.36346895826025954</v>
      </c>
      <c r="BI25" s="47">
        <f t="shared" si="16"/>
        <v>0.15491640360107564</v>
      </c>
      <c r="BJ25" s="47">
        <f t="shared" si="17"/>
        <v>0.55066935578159715</v>
      </c>
      <c r="BK25" s="16">
        <v>16205</v>
      </c>
      <c r="BL25" s="16">
        <v>2918</v>
      </c>
      <c r="BM25" s="16">
        <v>6800</v>
      </c>
      <c r="BN25" s="16">
        <v>3990</v>
      </c>
      <c r="BO25" s="16">
        <v>1810</v>
      </c>
      <c r="BP25" s="78">
        <v>61</v>
      </c>
      <c r="BQ25" s="78">
        <v>508</v>
      </c>
      <c r="BR25" s="78">
        <v>33</v>
      </c>
      <c r="BS25" s="78">
        <v>63</v>
      </c>
      <c r="BT25" s="78">
        <v>22</v>
      </c>
      <c r="BU25" s="89">
        <f t="shared" si="18"/>
        <v>0.180067880283863</v>
      </c>
      <c r="BV25" s="89">
        <f t="shared" si="19"/>
        <v>0.819932119716137</v>
      </c>
      <c r="BW25" s="89">
        <f t="shared" si="20"/>
        <v>0.40030854674483185</v>
      </c>
      <c r="BX25" s="89">
        <f t="shared" si="21"/>
        <v>0.15408824436902191</v>
      </c>
      <c r="BY25" s="16">
        <v>18007</v>
      </c>
      <c r="BZ25" s="16">
        <v>6050</v>
      </c>
      <c r="CA25" s="16">
        <v>6009</v>
      </c>
      <c r="CB25" s="16">
        <v>3145</v>
      </c>
      <c r="CC25" s="16">
        <v>2032</v>
      </c>
      <c r="CD25" s="78">
        <v>47</v>
      </c>
      <c r="CE25" s="78">
        <v>669</v>
      </c>
      <c r="CF25" s="78">
        <v>27</v>
      </c>
      <c r="CG25" s="78">
        <v>17</v>
      </c>
      <c r="CH25" s="78">
        <v>11</v>
      </c>
      <c r="CI25" s="89">
        <f t="shared" si="22"/>
        <v>0.3359804520464264</v>
      </c>
      <c r="CJ25" s="89">
        <f t="shared" si="23"/>
        <v>0.66401954795357365</v>
      </c>
      <c r="CK25" s="96">
        <f t="shared" si="24"/>
        <v>0.33031598822680069</v>
      </c>
    </row>
    <row r="26" spans="1:89" x14ac:dyDescent="0.3">
      <c r="A26" s="19" t="s">
        <v>59</v>
      </c>
      <c r="B26" s="16" t="s">
        <v>66</v>
      </c>
      <c r="C26" s="19">
        <v>16811</v>
      </c>
      <c r="D26" s="16">
        <v>11908</v>
      </c>
      <c r="E26" s="16">
        <v>4903</v>
      </c>
      <c r="F26" s="67">
        <v>0.70834572601272972</v>
      </c>
      <c r="G26" s="16">
        <v>7830</v>
      </c>
      <c r="H26" s="16">
        <v>6103</v>
      </c>
      <c r="I26" s="16">
        <v>1727</v>
      </c>
      <c r="J26" s="67">
        <v>0.77943805874840355</v>
      </c>
      <c r="K26" s="16">
        <v>8981</v>
      </c>
      <c r="L26" s="16">
        <v>5805</v>
      </c>
      <c r="M26" s="16">
        <v>3176</v>
      </c>
      <c r="N26" s="67">
        <v>0.64636454737779758</v>
      </c>
      <c r="O26" s="16">
        <v>2539</v>
      </c>
      <c r="P26" s="16">
        <v>2217</v>
      </c>
      <c r="Q26" s="16">
        <v>322</v>
      </c>
      <c r="R26" s="67">
        <v>0.87317841669948804</v>
      </c>
      <c r="S26" s="16">
        <v>14272</v>
      </c>
      <c r="T26" s="16">
        <v>9691</v>
      </c>
      <c r="U26" s="16">
        <v>4581</v>
      </c>
      <c r="V26" s="67">
        <v>0.67902186098654704</v>
      </c>
      <c r="W26" s="16">
        <v>14198</v>
      </c>
      <c r="X26" s="16">
        <v>6214</v>
      </c>
      <c r="Y26" s="16">
        <v>6189</v>
      </c>
      <c r="Z26" s="16">
        <v>1795</v>
      </c>
      <c r="AA26" s="89">
        <f t="shared" si="0"/>
        <v>0.12642625721932665</v>
      </c>
      <c r="AB26" s="89">
        <f t="shared" si="1"/>
        <v>0.43590646569939429</v>
      </c>
      <c r="AC26" s="95">
        <f t="shared" si="2"/>
        <v>3.4618384401114208</v>
      </c>
      <c r="AD26" s="16">
        <v>6913</v>
      </c>
      <c r="AE26" s="16">
        <v>3026</v>
      </c>
      <c r="AF26" s="47">
        <f t="shared" si="3"/>
        <v>0.43772602343410966</v>
      </c>
      <c r="AG26" s="16">
        <v>3077</v>
      </c>
      <c r="AH26" s="47">
        <f t="shared" si="4"/>
        <v>0.44510342832344857</v>
      </c>
      <c r="AI26" s="78">
        <v>810</v>
      </c>
      <c r="AJ26" s="47">
        <f t="shared" si="5"/>
        <v>0.11717054824244177</v>
      </c>
      <c r="AK26" s="16">
        <v>7285</v>
      </c>
      <c r="AL26" s="16">
        <v>3188</v>
      </c>
      <c r="AM26" s="16">
        <v>3112</v>
      </c>
      <c r="AN26" s="47">
        <f t="shared" si="6"/>
        <v>0.13520933424845574</v>
      </c>
      <c r="AO26" s="47">
        <f t="shared" si="7"/>
        <v>0.42717913520933426</v>
      </c>
      <c r="AP26" s="78">
        <v>985</v>
      </c>
      <c r="AQ26" s="16">
        <v>12613</v>
      </c>
      <c r="AR26" s="16">
        <v>4418</v>
      </c>
      <c r="AS26" s="16">
        <v>4730</v>
      </c>
      <c r="AT26" s="78">
        <v>1982</v>
      </c>
      <c r="AU26" s="78">
        <v>1029</v>
      </c>
      <c r="AV26" s="78">
        <v>30</v>
      </c>
      <c r="AW26" s="78">
        <v>367</v>
      </c>
      <c r="AX26" s="78">
        <v>36</v>
      </c>
      <c r="AY26" s="78">
        <v>15</v>
      </c>
      <c r="AZ26" s="78">
        <v>6</v>
      </c>
      <c r="BA26" s="50">
        <f t="shared" si="8"/>
        <v>4418</v>
      </c>
      <c r="BB26" s="50">
        <f t="shared" si="25"/>
        <v>8195</v>
      </c>
      <c r="BC26" s="50">
        <f t="shared" si="26"/>
        <v>3465.0000000000005</v>
      </c>
      <c r="BD26" s="50">
        <f t="shared" si="11"/>
        <v>9148</v>
      </c>
      <c r="BE26" s="50">
        <f t="shared" si="27"/>
        <v>1483</v>
      </c>
      <c r="BF26" s="47">
        <f t="shared" si="13"/>
        <v>0.35027352731308969</v>
      </c>
      <c r="BG26" s="47">
        <f t="shared" si="14"/>
        <v>0.64972647268691031</v>
      </c>
      <c r="BH26" s="47">
        <f t="shared" si="15"/>
        <v>0.2747165622770158</v>
      </c>
      <c r="BI26" s="47">
        <f t="shared" si="16"/>
        <v>0.11757710298897962</v>
      </c>
      <c r="BJ26" s="47">
        <f t="shared" si="17"/>
        <v>0.46222151748196305</v>
      </c>
      <c r="BK26" s="16">
        <v>6031</v>
      </c>
      <c r="BL26" s="16">
        <v>1524</v>
      </c>
      <c r="BM26" s="16">
        <v>2582</v>
      </c>
      <c r="BN26" s="78">
        <v>1163</v>
      </c>
      <c r="BO26" s="78">
        <v>502</v>
      </c>
      <c r="BP26" s="78">
        <v>19</v>
      </c>
      <c r="BQ26" s="78">
        <v>194</v>
      </c>
      <c r="BR26" s="78">
        <v>30</v>
      </c>
      <c r="BS26" s="78">
        <v>13</v>
      </c>
      <c r="BT26" s="78">
        <v>4</v>
      </c>
      <c r="BU26" s="89">
        <f t="shared" si="18"/>
        <v>0.25269441220361466</v>
      </c>
      <c r="BV26" s="89">
        <f t="shared" si="19"/>
        <v>0.74730558779638534</v>
      </c>
      <c r="BW26" s="89">
        <f t="shared" si="20"/>
        <v>0.31918421488973636</v>
      </c>
      <c r="BX26" s="89">
        <f t="shared" si="21"/>
        <v>0.12634720610180733</v>
      </c>
      <c r="BY26" s="16">
        <v>6582</v>
      </c>
      <c r="BZ26" s="16">
        <v>2894</v>
      </c>
      <c r="CA26" s="16">
        <v>2148</v>
      </c>
      <c r="CB26" s="78">
        <v>819</v>
      </c>
      <c r="CC26" s="78">
        <v>527</v>
      </c>
      <c r="CD26" s="78">
        <v>11</v>
      </c>
      <c r="CE26" s="78">
        <v>173</v>
      </c>
      <c r="CF26" s="78">
        <v>6</v>
      </c>
      <c r="CG26" s="78">
        <v>2</v>
      </c>
      <c r="CH26" s="78">
        <v>2</v>
      </c>
      <c r="CI26" s="89">
        <f t="shared" si="22"/>
        <v>0.43968398663020358</v>
      </c>
      <c r="CJ26" s="89">
        <f t="shared" si="23"/>
        <v>0.56031601336979642</v>
      </c>
      <c r="CK26" s="96">
        <f t="shared" si="24"/>
        <v>0.23397143725311456</v>
      </c>
    </row>
    <row r="27" spans="1:89" x14ac:dyDescent="0.3">
      <c r="A27" s="19" t="s">
        <v>59</v>
      </c>
      <c r="B27" s="16" t="s">
        <v>68</v>
      </c>
      <c r="C27" s="19">
        <v>3998</v>
      </c>
      <c r="D27" s="78">
        <v>1720</v>
      </c>
      <c r="E27" s="16">
        <v>2278</v>
      </c>
      <c r="F27" s="67">
        <v>0.4302151075537769</v>
      </c>
      <c r="G27" s="16">
        <v>1928</v>
      </c>
      <c r="H27" s="78">
        <v>943</v>
      </c>
      <c r="I27" s="16">
        <v>985</v>
      </c>
      <c r="J27" s="67">
        <v>0.48910788381742731</v>
      </c>
      <c r="K27" s="16">
        <v>2070</v>
      </c>
      <c r="L27" s="78">
        <v>777</v>
      </c>
      <c r="M27" s="16">
        <v>1293</v>
      </c>
      <c r="N27" s="67">
        <v>0.37536231884057969</v>
      </c>
      <c r="O27" s="16">
        <v>1042</v>
      </c>
      <c r="P27" s="78">
        <v>753</v>
      </c>
      <c r="Q27" s="16">
        <v>289</v>
      </c>
      <c r="R27" s="67">
        <v>0.7226487523992321</v>
      </c>
      <c r="S27" s="16">
        <v>2956</v>
      </c>
      <c r="T27" s="78">
        <v>967</v>
      </c>
      <c r="U27" s="16">
        <v>1989</v>
      </c>
      <c r="V27" s="67">
        <v>0.3271312584573749</v>
      </c>
      <c r="W27" s="16">
        <v>3361</v>
      </c>
      <c r="X27" s="16">
        <v>1331</v>
      </c>
      <c r="Y27" s="16">
        <v>1172</v>
      </c>
      <c r="Z27" s="78">
        <v>858</v>
      </c>
      <c r="AA27" s="89">
        <f t="shared" si="0"/>
        <v>0.25528116631954778</v>
      </c>
      <c r="AB27" s="89">
        <f t="shared" si="1"/>
        <v>0.3487057423385897</v>
      </c>
      <c r="AC27" s="95">
        <f t="shared" si="2"/>
        <v>1.5512820512820513</v>
      </c>
      <c r="AD27" s="16">
        <v>1683</v>
      </c>
      <c r="AE27" s="78">
        <v>649</v>
      </c>
      <c r="AF27" s="47">
        <f t="shared" si="3"/>
        <v>0.38562091503267976</v>
      </c>
      <c r="AG27" s="78">
        <v>643</v>
      </c>
      <c r="AH27" s="47">
        <f t="shared" si="4"/>
        <v>0.38205585264408792</v>
      </c>
      <c r="AI27" s="78">
        <v>391</v>
      </c>
      <c r="AJ27" s="47">
        <f t="shared" si="5"/>
        <v>0.23232323232323232</v>
      </c>
      <c r="AK27" s="16">
        <v>1678</v>
      </c>
      <c r="AL27" s="78">
        <v>682</v>
      </c>
      <c r="AM27" s="78">
        <v>529</v>
      </c>
      <c r="AN27" s="47">
        <f t="shared" si="6"/>
        <v>0.27830750893921335</v>
      </c>
      <c r="AO27" s="47">
        <f t="shared" si="7"/>
        <v>0.31525625744934443</v>
      </c>
      <c r="AP27" s="78">
        <v>467</v>
      </c>
      <c r="AQ27" s="16">
        <v>2914</v>
      </c>
      <c r="AR27" s="16">
        <v>1960</v>
      </c>
      <c r="AS27" s="78">
        <v>452</v>
      </c>
      <c r="AT27" s="78">
        <v>225</v>
      </c>
      <c r="AU27" s="78">
        <v>158</v>
      </c>
      <c r="AV27" s="78">
        <v>4</v>
      </c>
      <c r="AW27" s="78">
        <v>101</v>
      </c>
      <c r="AX27" s="78">
        <v>1</v>
      </c>
      <c r="AY27" s="78">
        <v>2</v>
      </c>
      <c r="AZ27" s="78">
        <v>11</v>
      </c>
      <c r="BA27" s="50">
        <f t="shared" si="8"/>
        <v>1960</v>
      </c>
      <c r="BB27" s="50">
        <f t="shared" si="25"/>
        <v>954</v>
      </c>
      <c r="BC27" s="50">
        <f t="shared" si="26"/>
        <v>502</v>
      </c>
      <c r="BD27" s="50">
        <f t="shared" si="11"/>
        <v>2412</v>
      </c>
      <c r="BE27" s="50">
        <f t="shared" si="27"/>
        <v>277</v>
      </c>
      <c r="BF27" s="47">
        <f t="shared" si="13"/>
        <v>0.6726149622512011</v>
      </c>
      <c r="BG27" s="47">
        <f t="shared" si="14"/>
        <v>0.3273850377487989</v>
      </c>
      <c r="BH27" s="47">
        <f t="shared" si="15"/>
        <v>0.17227179135209333</v>
      </c>
      <c r="BI27" s="47">
        <f t="shared" si="16"/>
        <v>9.5058339052848315E-2</v>
      </c>
      <c r="BJ27" s="47">
        <f t="shared" si="17"/>
        <v>0.24982841455044613</v>
      </c>
      <c r="BK27" s="16">
        <v>1416</v>
      </c>
      <c r="BL27" s="16">
        <v>860</v>
      </c>
      <c r="BM27" s="78">
        <v>278</v>
      </c>
      <c r="BN27" s="78">
        <v>131</v>
      </c>
      <c r="BO27" s="78">
        <v>73</v>
      </c>
      <c r="BP27" s="78">
        <v>2</v>
      </c>
      <c r="BQ27" s="78">
        <v>59</v>
      </c>
      <c r="BR27" s="78">
        <v>1</v>
      </c>
      <c r="BS27" s="78">
        <v>2</v>
      </c>
      <c r="BT27" s="78">
        <v>10</v>
      </c>
      <c r="BU27" s="89">
        <f t="shared" si="18"/>
        <v>0.60734463276836159</v>
      </c>
      <c r="BV27" s="89">
        <f t="shared" si="19"/>
        <v>0.39265536723163841</v>
      </c>
      <c r="BW27" s="89">
        <f t="shared" si="20"/>
        <v>0.1963276836158192</v>
      </c>
      <c r="BX27" s="89">
        <f t="shared" si="21"/>
        <v>0.1038135593220339</v>
      </c>
      <c r="BY27" s="16">
        <v>1498</v>
      </c>
      <c r="BZ27" s="16">
        <v>1100</v>
      </c>
      <c r="CA27" s="78">
        <v>174</v>
      </c>
      <c r="CB27" s="78">
        <v>94</v>
      </c>
      <c r="CC27" s="78">
        <v>85</v>
      </c>
      <c r="CD27" s="78">
        <v>2</v>
      </c>
      <c r="CE27" s="78">
        <v>42</v>
      </c>
      <c r="CF27" s="78">
        <v>0</v>
      </c>
      <c r="CG27" s="78">
        <v>0</v>
      </c>
      <c r="CH27" s="78">
        <v>1</v>
      </c>
      <c r="CI27" s="89">
        <f t="shared" si="22"/>
        <v>0.73431241655540724</v>
      </c>
      <c r="CJ27" s="89">
        <f t="shared" si="23"/>
        <v>0.26568758344459281</v>
      </c>
      <c r="CK27" s="96">
        <f t="shared" si="24"/>
        <v>0.14953271028037382</v>
      </c>
    </row>
    <row r="28" spans="1:89" x14ac:dyDescent="0.3">
      <c r="A28" s="19" t="s">
        <v>59</v>
      </c>
      <c r="B28" s="16" t="s">
        <v>72</v>
      </c>
      <c r="C28" s="19">
        <v>6168</v>
      </c>
      <c r="D28" s="16">
        <v>5301</v>
      </c>
      <c r="E28" s="78">
        <v>867</v>
      </c>
      <c r="F28" s="67">
        <v>0.85943579766536971</v>
      </c>
      <c r="G28" s="16">
        <v>3092</v>
      </c>
      <c r="H28" s="16">
        <v>2788</v>
      </c>
      <c r="I28" s="78">
        <v>304</v>
      </c>
      <c r="J28" s="67">
        <v>0.90168175937904271</v>
      </c>
      <c r="K28" s="16">
        <v>3076</v>
      </c>
      <c r="L28" s="16">
        <v>2513</v>
      </c>
      <c r="M28" s="78">
        <v>563</v>
      </c>
      <c r="N28" s="67">
        <v>0.81697009102730822</v>
      </c>
      <c r="O28" s="16">
        <v>3174</v>
      </c>
      <c r="P28" s="16">
        <v>2786</v>
      </c>
      <c r="Q28" s="78">
        <v>388</v>
      </c>
      <c r="R28" s="67">
        <v>0.87775677378701955</v>
      </c>
      <c r="S28" s="16">
        <v>2994</v>
      </c>
      <c r="T28" s="16">
        <v>2515</v>
      </c>
      <c r="U28" s="78">
        <v>479</v>
      </c>
      <c r="V28" s="67">
        <v>0.84001336005344018</v>
      </c>
      <c r="W28" s="16">
        <v>4488</v>
      </c>
      <c r="X28" s="16">
        <v>1837</v>
      </c>
      <c r="Y28" s="16">
        <v>2368</v>
      </c>
      <c r="Z28" s="78">
        <v>283</v>
      </c>
      <c r="AA28" s="89">
        <f t="shared" si="0"/>
        <v>6.3057040998217476E-2</v>
      </c>
      <c r="AB28" s="89">
        <f t="shared" si="1"/>
        <v>0.52762923351158642</v>
      </c>
      <c r="AC28" s="95">
        <f t="shared" si="2"/>
        <v>6.4911660777385158</v>
      </c>
      <c r="AD28" s="16">
        <v>2221</v>
      </c>
      <c r="AE28" s="78">
        <v>855</v>
      </c>
      <c r="AF28" s="47">
        <f t="shared" si="3"/>
        <v>0.38496172895092301</v>
      </c>
      <c r="AG28" s="78">
        <v>1227</v>
      </c>
      <c r="AH28" s="47">
        <f t="shared" si="4"/>
        <v>0.55245384961728949</v>
      </c>
      <c r="AI28" s="78">
        <v>139</v>
      </c>
      <c r="AJ28" s="47">
        <f t="shared" si="5"/>
        <v>6.2584421431787482E-2</v>
      </c>
      <c r="AK28" s="16">
        <v>2267</v>
      </c>
      <c r="AL28" s="78">
        <v>982</v>
      </c>
      <c r="AM28" s="78">
        <v>1141</v>
      </c>
      <c r="AN28" s="47">
        <f t="shared" si="6"/>
        <v>6.3520070577856191E-2</v>
      </c>
      <c r="AO28" s="47">
        <f t="shared" si="7"/>
        <v>0.50330833700926336</v>
      </c>
      <c r="AP28" s="78">
        <v>144</v>
      </c>
      <c r="AQ28" s="16">
        <v>5428</v>
      </c>
      <c r="AR28" s="78">
        <v>962</v>
      </c>
      <c r="AS28" s="78">
        <v>2205</v>
      </c>
      <c r="AT28" s="78">
        <v>1091</v>
      </c>
      <c r="AU28" s="78">
        <v>615</v>
      </c>
      <c r="AV28" s="78">
        <v>30</v>
      </c>
      <c r="AW28" s="78">
        <v>403</v>
      </c>
      <c r="AX28" s="78">
        <v>24</v>
      </c>
      <c r="AY28" s="78">
        <v>14</v>
      </c>
      <c r="AZ28" s="78">
        <v>84</v>
      </c>
      <c r="BA28" s="50">
        <f t="shared" si="8"/>
        <v>962</v>
      </c>
      <c r="BB28" s="50">
        <f t="shared" si="25"/>
        <v>4466</v>
      </c>
      <c r="BC28" s="50">
        <f t="shared" si="26"/>
        <v>2261</v>
      </c>
      <c r="BD28" s="50">
        <f t="shared" si="11"/>
        <v>3167</v>
      </c>
      <c r="BE28" s="50">
        <f t="shared" si="27"/>
        <v>1170</v>
      </c>
      <c r="BF28" s="47">
        <f t="shared" si="13"/>
        <v>0.17722918201915991</v>
      </c>
      <c r="BG28" s="47">
        <f t="shared" si="14"/>
        <v>0.82277081798084006</v>
      </c>
      <c r="BH28" s="47">
        <f t="shared" si="15"/>
        <v>0.41654384672070743</v>
      </c>
      <c r="BI28" s="47">
        <f t="shared" si="16"/>
        <v>0.21554900515843772</v>
      </c>
      <c r="BJ28" s="47">
        <f t="shared" si="17"/>
        <v>0.61965733235077369</v>
      </c>
      <c r="BK28" s="16">
        <v>3082</v>
      </c>
      <c r="BL28" s="78">
        <v>403</v>
      </c>
      <c r="BM28" s="78">
        <v>1274</v>
      </c>
      <c r="BN28" s="78">
        <v>733</v>
      </c>
      <c r="BO28" s="78">
        <v>358</v>
      </c>
      <c r="BP28" s="78">
        <v>17</v>
      </c>
      <c r="BQ28" s="78">
        <v>234</v>
      </c>
      <c r="BR28" s="78">
        <v>19</v>
      </c>
      <c r="BS28" s="78">
        <v>13</v>
      </c>
      <c r="BT28" s="78">
        <v>31</v>
      </c>
      <c r="BU28" s="89">
        <f t="shared" si="18"/>
        <v>0.13075924724205062</v>
      </c>
      <c r="BV28" s="89">
        <f t="shared" si="19"/>
        <v>0.86924075275794943</v>
      </c>
      <c r="BW28" s="89">
        <f t="shared" si="20"/>
        <v>0.45587280986372486</v>
      </c>
      <c r="BX28" s="89">
        <f t="shared" si="21"/>
        <v>0.21804023361453601</v>
      </c>
      <c r="BY28" s="16">
        <v>2346</v>
      </c>
      <c r="BZ28" s="78">
        <v>559</v>
      </c>
      <c r="CA28" s="78">
        <v>931</v>
      </c>
      <c r="CB28" s="78">
        <v>358</v>
      </c>
      <c r="CC28" s="78">
        <v>257</v>
      </c>
      <c r="CD28" s="78">
        <v>13</v>
      </c>
      <c r="CE28" s="78">
        <v>169</v>
      </c>
      <c r="CF28" s="78">
        <v>5</v>
      </c>
      <c r="CG28" s="78">
        <v>1</v>
      </c>
      <c r="CH28" s="78">
        <v>53</v>
      </c>
      <c r="CI28" s="89">
        <f t="shared" si="22"/>
        <v>0.23827791986359761</v>
      </c>
      <c r="CJ28" s="89">
        <f t="shared" si="23"/>
        <v>0.76172208013640241</v>
      </c>
      <c r="CK28" s="96">
        <f t="shared" si="24"/>
        <v>0.36487638533674338</v>
      </c>
    </row>
    <row r="29" spans="1:89" x14ac:dyDescent="0.3">
      <c r="A29" s="19" t="s">
        <v>59</v>
      </c>
      <c r="B29" s="16" t="s">
        <v>74</v>
      </c>
      <c r="C29" s="19">
        <v>14646</v>
      </c>
      <c r="D29" s="16">
        <v>13043</v>
      </c>
      <c r="E29" s="16">
        <v>1603</v>
      </c>
      <c r="F29" s="67">
        <v>0.89055032090673225</v>
      </c>
      <c r="G29" s="16">
        <v>7411</v>
      </c>
      <c r="H29" s="16">
        <v>6674</v>
      </c>
      <c r="I29" s="16">
        <v>737</v>
      </c>
      <c r="J29" s="67">
        <v>0.9005532316826339</v>
      </c>
      <c r="K29" s="16">
        <v>7235</v>
      </c>
      <c r="L29" s="16">
        <v>6369</v>
      </c>
      <c r="M29" s="16">
        <v>866</v>
      </c>
      <c r="N29" s="67">
        <v>0.88030407740152039</v>
      </c>
      <c r="O29" s="16">
        <v>1851</v>
      </c>
      <c r="P29" s="16">
        <v>1745</v>
      </c>
      <c r="Q29" s="16">
        <v>106</v>
      </c>
      <c r="R29" s="67">
        <v>0.94273365748244198</v>
      </c>
      <c r="S29" s="16">
        <v>12795</v>
      </c>
      <c r="T29" s="16">
        <v>11298</v>
      </c>
      <c r="U29" s="16">
        <v>1497</v>
      </c>
      <c r="V29" s="67">
        <v>0.8830011723329424</v>
      </c>
      <c r="W29" s="16">
        <v>11744</v>
      </c>
      <c r="X29" s="16">
        <v>4664</v>
      </c>
      <c r="Y29" s="16">
        <v>5997</v>
      </c>
      <c r="Z29" s="16">
        <v>1083</v>
      </c>
      <c r="AA29" s="89">
        <f t="shared" si="0"/>
        <v>9.2217302452316074E-2</v>
      </c>
      <c r="AB29" s="89">
        <f t="shared" si="1"/>
        <v>0.5106437329700273</v>
      </c>
      <c r="AC29" s="95">
        <f t="shared" si="2"/>
        <v>4.3065558633425667</v>
      </c>
      <c r="AD29" s="16">
        <v>6029</v>
      </c>
      <c r="AE29" s="16">
        <v>2248</v>
      </c>
      <c r="AF29" s="47">
        <f t="shared" si="3"/>
        <v>0.37286448830651847</v>
      </c>
      <c r="AG29" s="16">
        <v>3159</v>
      </c>
      <c r="AH29" s="47">
        <f t="shared" si="4"/>
        <v>0.52396749046276336</v>
      </c>
      <c r="AI29" s="78">
        <v>622</v>
      </c>
      <c r="AJ29" s="47">
        <f t="shared" si="5"/>
        <v>0.10316802123071819</v>
      </c>
      <c r="AK29" s="16">
        <v>5715</v>
      </c>
      <c r="AL29" s="16">
        <v>2416</v>
      </c>
      <c r="AM29" s="16">
        <v>2838</v>
      </c>
      <c r="AN29" s="47">
        <f t="shared" si="6"/>
        <v>8.0664916885389321E-2</v>
      </c>
      <c r="AO29" s="47">
        <f t="shared" si="7"/>
        <v>0.49658792650918637</v>
      </c>
      <c r="AP29" s="78">
        <v>461</v>
      </c>
      <c r="AQ29" s="16">
        <v>11558</v>
      </c>
      <c r="AR29" s="78">
        <v>1879</v>
      </c>
      <c r="AS29" s="16">
        <v>4673</v>
      </c>
      <c r="AT29" s="16">
        <v>2927</v>
      </c>
      <c r="AU29" s="78">
        <v>1456</v>
      </c>
      <c r="AV29" s="78">
        <v>18</v>
      </c>
      <c r="AW29" s="78">
        <v>449</v>
      </c>
      <c r="AX29" s="78">
        <v>20</v>
      </c>
      <c r="AY29" s="78">
        <v>21</v>
      </c>
      <c r="AZ29" s="78">
        <v>115</v>
      </c>
      <c r="BA29" s="50">
        <f t="shared" si="8"/>
        <v>1879</v>
      </c>
      <c r="BB29" s="50">
        <f t="shared" si="25"/>
        <v>9679</v>
      </c>
      <c r="BC29" s="50">
        <f t="shared" si="26"/>
        <v>5006</v>
      </c>
      <c r="BD29" s="50">
        <f t="shared" si="11"/>
        <v>6552</v>
      </c>
      <c r="BE29" s="50">
        <f t="shared" si="27"/>
        <v>2079</v>
      </c>
      <c r="BF29" s="47">
        <f t="shared" si="13"/>
        <v>0.1625713791313376</v>
      </c>
      <c r="BG29" s="47">
        <f t="shared" si="14"/>
        <v>0.83742862086866243</v>
      </c>
      <c r="BH29" s="47">
        <f t="shared" si="15"/>
        <v>0.43311991694064716</v>
      </c>
      <c r="BI29" s="47">
        <f t="shared" si="16"/>
        <v>0.17987541097075618</v>
      </c>
      <c r="BJ29" s="47">
        <f t="shared" si="17"/>
        <v>0.63527426890465477</v>
      </c>
      <c r="BK29" s="16">
        <v>6312</v>
      </c>
      <c r="BL29" s="78">
        <v>919</v>
      </c>
      <c r="BM29" s="16">
        <v>2545</v>
      </c>
      <c r="BN29" s="16">
        <v>1713</v>
      </c>
      <c r="BO29" s="78">
        <v>764</v>
      </c>
      <c r="BP29" s="78">
        <v>17</v>
      </c>
      <c r="BQ29" s="78">
        <v>256</v>
      </c>
      <c r="BR29" s="78">
        <v>18</v>
      </c>
      <c r="BS29" s="78">
        <v>12</v>
      </c>
      <c r="BT29" s="78">
        <v>68</v>
      </c>
      <c r="BU29" s="89">
        <f t="shared" si="18"/>
        <v>0.145595690747782</v>
      </c>
      <c r="BV29" s="89">
        <f t="shared" si="19"/>
        <v>0.854404309252218</v>
      </c>
      <c r="BW29" s="89">
        <f t="shared" si="20"/>
        <v>0.4512040557667934</v>
      </c>
      <c r="BX29" s="89">
        <f t="shared" si="21"/>
        <v>0.17981622306717363</v>
      </c>
      <c r="BY29" s="16">
        <v>5246</v>
      </c>
      <c r="BZ29" s="78">
        <v>960</v>
      </c>
      <c r="CA29" s="16">
        <v>2128</v>
      </c>
      <c r="CB29" s="16">
        <v>1214</v>
      </c>
      <c r="CC29" s="78">
        <v>692</v>
      </c>
      <c r="CD29" s="78">
        <v>1</v>
      </c>
      <c r="CE29" s="78">
        <v>193</v>
      </c>
      <c r="CF29" s="78">
        <v>2</v>
      </c>
      <c r="CG29" s="78">
        <v>9</v>
      </c>
      <c r="CH29" s="78">
        <v>47</v>
      </c>
      <c r="CI29" s="89">
        <f t="shared" si="22"/>
        <v>0.18299656881433474</v>
      </c>
      <c r="CJ29" s="89">
        <f t="shared" si="23"/>
        <v>0.81700343118566532</v>
      </c>
      <c r="CK29" s="96">
        <f t="shared" si="24"/>
        <v>0.41136103698055659</v>
      </c>
    </row>
    <row r="30" spans="1:89" x14ac:dyDescent="0.3">
      <c r="A30" s="19" t="s">
        <v>59</v>
      </c>
      <c r="B30" s="16" t="s">
        <v>76</v>
      </c>
      <c r="C30" s="19">
        <v>3494</v>
      </c>
      <c r="D30" s="16">
        <v>3185</v>
      </c>
      <c r="E30" s="78">
        <v>309</v>
      </c>
      <c r="F30" s="67">
        <v>0.91156267887807674</v>
      </c>
      <c r="G30" s="16">
        <v>1793</v>
      </c>
      <c r="H30" s="16">
        <v>1663</v>
      </c>
      <c r="I30" s="78">
        <v>130</v>
      </c>
      <c r="J30" s="67">
        <v>0.92749581706636919</v>
      </c>
      <c r="K30" s="16">
        <v>1701</v>
      </c>
      <c r="L30" s="16">
        <v>1522</v>
      </c>
      <c r="M30" s="78">
        <v>179</v>
      </c>
      <c r="N30" s="67">
        <v>0.89476778365667253</v>
      </c>
      <c r="O30" s="16">
        <v>537</v>
      </c>
      <c r="P30" s="16">
        <v>531</v>
      </c>
      <c r="Q30" s="78">
        <v>6</v>
      </c>
      <c r="R30" s="67">
        <v>0.98882681564245811</v>
      </c>
      <c r="S30" s="16">
        <v>2957</v>
      </c>
      <c r="T30" s="16">
        <v>2654</v>
      </c>
      <c r="U30" s="78">
        <v>303</v>
      </c>
      <c r="V30" s="67">
        <v>0.89753128170443019</v>
      </c>
      <c r="W30" s="16">
        <v>2740</v>
      </c>
      <c r="X30" s="16">
        <v>1274</v>
      </c>
      <c r="Y30" s="16">
        <v>1191</v>
      </c>
      <c r="Z30" s="78">
        <v>275</v>
      </c>
      <c r="AA30" s="89">
        <f t="shared" si="0"/>
        <v>0.10036496350364964</v>
      </c>
      <c r="AB30" s="89">
        <f t="shared" si="1"/>
        <v>0.43467153284671534</v>
      </c>
      <c r="AC30" s="95">
        <f t="shared" si="2"/>
        <v>4.6327272727272728</v>
      </c>
      <c r="AD30" s="16">
        <v>1359</v>
      </c>
      <c r="AE30" s="78">
        <v>615</v>
      </c>
      <c r="AF30" s="47">
        <f t="shared" si="3"/>
        <v>0.45253863134657835</v>
      </c>
      <c r="AG30" s="78">
        <v>612</v>
      </c>
      <c r="AH30" s="47">
        <f t="shared" si="4"/>
        <v>0.45033112582781459</v>
      </c>
      <c r="AI30" s="78">
        <v>132</v>
      </c>
      <c r="AJ30" s="47">
        <f t="shared" si="5"/>
        <v>9.713024282560706E-2</v>
      </c>
      <c r="AK30" s="16">
        <v>1381</v>
      </c>
      <c r="AL30" s="78">
        <v>659</v>
      </c>
      <c r="AM30" s="78">
        <v>579</v>
      </c>
      <c r="AN30" s="47">
        <f t="shared" si="6"/>
        <v>0.10354815351194786</v>
      </c>
      <c r="AO30" s="47">
        <f t="shared" si="7"/>
        <v>0.41926140477914553</v>
      </c>
      <c r="AP30" s="78">
        <v>143</v>
      </c>
      <c r="AQ30" s="16">
        <v>3049</v>
      </c>
      <c r="AR30" s="78">
        <v>465</v>
      </c>
      <c r="AS30" s="78">
        <v>1197</v>
      </c>
      <c r="AT30" s="78">
        <v>563</v>
      </c>
      <c r="AU30" s="78">
        <v>237</v>
      </c>
      <c r="AV30" s="78">
        <v>12</v>
      </c>
      <c r="AW30" s="78">
        <v>128</v>
      </c>
      <c r="AX30" s="78">
        <v>1</v>
      </c>
      <c r="AY30" s="78">
        <v>2</v>
      </c>
      <c r="AZ30" s="78">
        <v>444</v>
      </c>
      <c r="BA30" s="50">
        <f t="shared" si="8"/>
        <v>465</v>
      </c>
      <c r="BB30" s="50">
        <f t="shared" si="25"/>
        <v>2584</v>
      </c>
      <c r="BC30" s="50">
        <f t="shared" si="26"/>
        <v>1387</v>
      </c>
      <c r="BD30" s="50">
        <f t="shared" si="11"/>
        <v>1662</v>
      </c>
      <c r="BE30" s="50">
        <f t="shared" si="27"/>
        <v>824</v>
      </c>
      <c r="BF30" s="47">
        <f t="shared" si="13"/>
        <v>0.15250901935060676</v>
      </c>
      <c r="BG30" s="47">
        <f t="shared" si="14"/>
        <v>0.84749098064939321</v>
      </c>
      <c r="BH30" s="47">
        <f t="shared" si="15"/>
        <v>0.45490324696621842</v>
      </c>
      <c r="BI30" s="47">
        <f t="shared" si="16"/>
        <v>0.27025254181698916</v>
      </c>
      <c r="BJ30" s="47">
        <f t="shared" si="17"/>
        <v>0.65119711380780587</v>
      </c>
      <c r="BK30" s="16">
        <v>1689</v>
      </c>
      <c r="BL30" s="78">
        <v>223</v>
      </c>
      <c r="BM30" s="78">
        <v>656</v>
      </c>
      <c r="BN30" s="78">
        <v>374</v>
      </c>
      <c r="BO30" s="78">
        <v>123</v>
      </c>
      <c r="BP30" s="78">
        <v>6</v>
      </c>
      <c r="BQ30" s="78">
        <v>72</v>
      </c>
      <c r="BR30" s="78">
        <v>1</v>
      </c>
      <c r="BS30" s="78">
        <v>2</v>
      </c>
      <c r="BT30" s="78">
        <v>232</v>
      </c>
      <c r="BU30" s="89">
        <f t="shared" si="18"/>
        <v>0.13203078744819419</v>
      </c>
      <c r="BV30" s="89">
        <f t="shared" si="19"/>
        <v>0.86796921255180581</v>
      </c>
      <c r="BW30" s="89">
        <f t="shared" si="20"/>
        <v>0.47957371225577267</v>
      </c>
      <c r="BX30" s="89">
        <f t="shared" si="21"/>
        <v>0.25814091178211962</v>
      </c>
      <c r="BY30" s="16">
        <v>1360</v>
      </c>
      <c r="BZ30" s="78">
        <v>242</v>
      </c>
      <c r="CA30" s="78">
        <v>541</v>
      </c>
      <c r="CB30" s="78">
        <v>189</v>
      </c>
      <c r="CC30" s="78">
        <v>114</v>
      </c>
      <c r="CD30" s="78">
        <v>6</v>
      </c>
      <c r="CE30" s="78">
        <v>56</v>
      </c>
      <c r="CF30" s="78">
        <v>0</v>
      </c>
      <c r="CG30" s="78">
        <v>0</v>
      </c>
      <c r="CH30" s="78">
        <v>212</v>
      </c>
      <c r="CI30" s="89">
        <f t="shared" si="22"/>
        <v>0.17794117647058824</v>
      </c>
      <c r="CJ30" s="89">
        <f t="shared" si="23"/>
        <v>0.82205882352941173</v>
      </c>
      <c r="CK30" s="96">
        <f t="shared" si="24"/>
        <v>0.42426470588235293</v>
      </c>
    </row>
    <row r="31" spans="1:89" x14ac:dyDescent="0.3">
      <c r="A31" s="19" t="s">
        <v>78</v>
      </c>
      <c r="B31" s="16" t="s">
        <v>82</v>
      </c>
      <c r="C31" s="19">
        <v>261654</v>
      </c>
      <c r="D31" s="16">
        <v>209073</v>
      </c>
      <c r="E31" s="16">
        <v>52581</v>
      </c>
      <c r="F31" s="67">
        <v>0.79904377536747007</v>
      </c>
      <c r="G31" s="16">
        <v>118910</v>
      </c>
      <c r="H31" s="16">
        <v>100358</v>
      </c>
      <c r="I31" s="16">
        <v>18552</v>
      </c>
      <c r="J31" s="67">
        <v>0.84398284416785818</v>
      </c>
      <c r="K31" s="16">
        <v>142744</v>
      </c>
      <c r="L31" s="16">
        <v>108715</v>
      </c>
      <c r="M31" s="16">
        <v>34029</v>
      </c>
      <c r="N31" s="67">
        <v>0.76160819368940191</v>
      </c>
      <c r="O31" s="16">
        <v>51192</v>
      </c>
      <c r="P31" s="16">
        <v>48757</v>
      </c>
      <c r="Q31" s="16">
        <v>2435</v>
      </c>
      <c r="R31" s="67">
        <v>0.95243397405844665</v>
      </c>
      <c r="S31" s="16">
        <v>210462</v>
      </c>
      <c r="T31" s="16">
        <v>160316</v>
      </c>
      <c r="U31" s="16">
        <v>50146</v>
      </c>
      <c r="V31" s="67">
        <v>0.76173370964829756</v>
      </c>
      <c r="W31" s="16">
        <v>179869</v>
      </c>
      <c r="X31" s="16">
        <v>85659</v>
      </c>
      <c r="Y31" s="16">
        <v>74032</v>
      </c>
      <c r="Z31" s="16">
        <v>20178</v>
      </c>
      <c r="AA31" s="89">
        <f t="shared" si="0"/>
        <v>0.11218164330707348</v>
      </c>
      <c r="AB31" s="89">
        <f t="shared" si="1"/>
        <v>0.41158843380460225</v>
      </c>
      <c r="AC31" s="95">
        <f t="shared" si="2"/>
        <v>4.245168004757657</v>
      </c>
      <c r="AD31" s="16">
        <v>88258</v>
      </c>
      <c r="AE31" s="16">
        <v>41684</v>
      </c>
      <c r="AF31" s="47">
        <f t="shared" si="3"/>
        <v>0.47229712887217024</v>
      </c>
      <c r="AG31" s="16">
        <v>36285</v>
      </c>
      <c r="AH31" s="47">
        <f t="shared" si="4"/>
        <v>0.41112420403816086</v>
      </c>
      <c r="AI31" s="16">
        <v>10289</v>
      </c>
      <c r="AJ31" s="47">
        <f t="shared" si="5"/>
        <v>0.11657866708966892</v>
      </c>
      <c r="AK31" s="16">
        <v>91611</v>
      </c>
      <c r="AL31" s="16">
        <v>43975</v>
      </c>
      <c r="AM31" s="16">
        <v>37747</v>
      </c>
      <c r="AN31" s="47">
        <f t="shared" si="6"/>
        <v>0.10794555238999684</v>
      </c>
      <c r="AO31" s="47">
        <f t="shared" si="7"/>
        <v>0.41203567257207102</v>
      </c>
      <c r="AP31" s="16">
        <v>9889</v>
      </c>
      <c r="AQ31" s="16">
        <v>211677</v>
      </c>
      <c r="AR31" s="16">
        <v>56373</v>
      </c>
      <c r="AS31" s="16">
        <v>84052</v>
      </c>
      <c r="AT31" s="16">
        <v>35796</v>
      </c>
      <c r="AU31" s="16">
        <v>18260</v>
      </c>
      <c r="AV31" s="78">
        <v>473</v>
      </c>
      <c r="AW31" s="16">
        <v>12540</v>
      </c>
      <c r="AX31" s="78">
        <v>938</v>
      </c>
      <c r="AY31" s="78">
        <v>239</v>
      </c>
      <c r="AZ31" s="78">
        <v>3006</v>
      </c>
      <c r="BA31" s="50">
        <f t="shared" si="8"/>
        <v>56373</v>
      </c>
      <c r="BB31" s="50">
        <f t="shared" si="25"/>
        <v>155304</v>
      </c>
      <c r="BC31" s="50">
        <f t="shared" si="26"/>
        <v>71252</v>
      </c>
      <c r="BD31" s="50">
        <f t="shared" si="11"/>
        <v>140425</v>
      </c>
      <c r="BE31" s="50">
        <f t="shared" si="27"/>
        <v>35456</v>
      </c>
      <c r="BF31" s="47">
        <f t="shared" si="13"/>
        <v>0.2663161325982511</v>
      </c>
      <c r="BG31" s="47">
        <f t="shared" si="14"/>
        <v>0.73368386740174885</v>
      </c>
      <c r="BH31" s="47">
        <f t="shared" si="15"/>
        <v>0.33660718925532768</v>
      </c>
      <c r="BI31" s="47">
        <f t="shared" si="16"/>
        <v>0.167500484228329</v>
      </c>
      <c r="BJ31" s="47">
        <f t="shared" si="17"/>
        <v>0.53514552832853823</v>
      </c>
      <c r="BK31" s="16">
        <v>97545</v>
      </c>
      <c r="BL31" s="16">
        <v>21962</v>
      </c>
      <c r="BM31" s="16">
        <v>37893</v>
      </c>
      <c r="BN31" s="16">
        <v>19460</v>
      </c>
      <c r="BO31" s="16">
        <v>9879</v>
      </c>
      <c r="BP31" s="78">
        <v>349</v>
      </c>
      <c r="BQ31" s="16">
        <v>5368</v>
      </c>
      <c r="BR31" s="78">
        <v>307</v>
      </c>
      <c r="BS31" s="78">
        <v>177</v>
      </c>
      <c r="BT31" s="78">
        <v>2150</v>
      </c>
      <c r="BU31" s="89">
        <f t="shared" si="18"/>
        <v>0.22514736788149059</v>
      </c>
      <c r="BV31" s="89">
        <f t="shared" si="19"/>
        <v>0.77485263211850941</v>
      </c>
      <c r="BW31" s="89">
        <f t="shared" si="20"/>
        <v>0.38638577066994723</v>
      </c>
      <c r="BX31" s="89">
        <f t="shared" si="21"/>
        <v>0.18688810292685426</v>
      </c>
      <c r="BY31" s="16">
        <v>114132</v>
      </c>
      <c r="BZ31" s="16">
        <v>34411</v>
      </c>
      <c r="CA31" s="16">
        <v>46159</v>
      </c>
      <c r="CB31" s="16">
        <v>16336</v>
      </c>
      <c r="CC31" s="16">
        <v>8381</v>
      </c>
      <c r="CD31" s="78">
        <v>124</v>
      </c>
      <c r="CE31" s="16">
        <v>7172</v>
      </c>
      <c r="CF31" s="78">
        <v>631</v>
      </c>
      <c r="CG31" s="78">
        <v>62</v>
      </c>
      <c r="CH31" s="78">
        <v>856</v>
      </c>
      <c r="CI31" s="89">
        <f t="shared" si="22"/>
        <v>0.30150176988048927</v>
      </c>
      <c r="CJ31" s="89">
        <f t="shared" si="23"/>
        <v>0.69849823011951073</v>
      </c>
      <c r="CK31" s="96">
        <f t="shared" si="24"/>
        <v>0.29406301475484525</v>
      </c>
    </row>
    <row r="32" spans="1:89" x14ac:dyDescent="0.3">
      <c r="A32" s="19" t="s">
        <v>78</v>
      </c>
      <c r="B32" s="16" t="s">
        <v>83</v>
      </c>
      <c r="C32" s="19">
        <v>158175</v>
      </c>
      <c r="D32" s="16">
        <v>87506</v>
      </c>
      <c r="E32" s="16">
        <v>70669</v>
      </c>
      <c r="F32" s="67">
        <v>0.55322269638059107</v>
      </c>
      <c r="G32" s="16">
        <v>73239</v>
      </c>
      <c r="H32" s="16">
        <v>43360</v>
      </c>
      <c r="I32" s="16">
        <v>29879</v>
      </c>
      <c r="J32" s="67">
        <v>0.59203429866601132</v>
      </c>
      <c r="K32" s="16">
        <v>84936</v>
      </c>
      <c r="L32" s="16">
        <v>44146</v>
      </c>
      <c r="M32" s="16">
        <v>40790</v>
      </c>
      <c r="N32" s="67">
        <v>0.51975605161533389</v>
      </c>
      <c r="O32" s="16">
        <v>10266</v>
      </c>
      <c r="P32" s="16">
        <v>8799</v>
      </c>
      <c r="Q32" s="16">
        <v>1467</v>
      </c>
      <c r="R32" s="67">
        <v>0.85710111046171833</v>
      </c>
      <c r="S32" s="16">
        <v>147909</v>
      </c>
      <c r="T32" s="16">
        <v>78707</v>
      </c>
      <c r="U32" s="16">
        <v>69202</v>
      </c>
      <c r="V32" s="67">
        <v>0.53213124285878477</v>
      </c>
      <c r="W32" s="16">
        <v>119313</v>
      </c>
      <c r="X32" s="16">
        <v>46684</v>
      </c>
      <c r="Y32" s="16">
        <v>38213</v>
      </c>
      <c r="Z32" s="16">
        <v>34416</v>
      </c>
      <c r="AA32" s="89">
        <f t="shared" si="0"/>
        <v>0.28845138417439842</v>
      </c>
      <c r="AB32" s="89">
        <f t="shared" si="1"/>
        <v>0.320275242429576</v>
      </c>
      <c r="AC32" s="95">
        <f t="shared" si="2"/>
        <v>1.3564621106462111</v>
      </c>
      <c r="AD32" s="16">
        <v>58737</v>
      </c>
      <c r="AE32" s="16">
        <v>21666</v>
      </c>
      <c r="AF32" s="47">
        <f t="shared" si="3"/>
        <v>0.36886459982634456</v>
      </c>
      <c r="AG32" s="16">
        <v>18648</v>
      </c>
      <c r="AH32" s="47">
        <f t="shared" si="4"/>
        <v>0.31748301751877012</v>
      </c>
      <c r="AI32" s="16">
        <v>18423</v>
      </c>
      <c r="AJ32" s="47">
        <f t="shared" si="5"/>
        <v>0.31365238265488532</v>
      </c>
      <c r="AK32" s="16">
        <v>60576</v>
      </c>
      <c r="AL32" s="16">
        <v>25018</v>
      </c>
      <c r="AM32" s="16">
        <v>19565</v>
      </c>
      <c r="AN32" s="47">
        <f t="shared" si="6"/>
        <v>0.26401545166402535</v>
      </c>
      <c r="AO32" s="47">
        <f t="shared" si="7"/>
        <v>0.32298269941891178</v>
      </c>
      <c r="AP32" s="16">
        <v>15993</v>
      </c>
      <c r="AQ32" s="16">
        <v>124945</v>
      </c>
      <c r="AR32" s="16">
        <v>68222</v>
      </c>
      <c r="AS32" s="16">
        <v>36668</v>
      </c>
      <c r="AT32" s="16">
        <v>12353</v>
      </c>
      <c r="AU32" s="16">
        <v>4523</v>
      </c>
      <c r="AV32" s="78">
        <v>82</v>
      </c>
      <c r="AW32" s="16">
        <v>2181</v>
      </c>
      <c r="AX32" s="78">
        <v>102</v>
      </c>
      <c r="AY32" s="78">
        <v>35</v>
      </c>
      <c r="AZ32" s="78">
        <v>779</v>
      </c>
      <c r="BA32" s="50">
        <f t="shared" si="8"/>
        <v>68222</v>
      </c>
      <c r="BB32" s="50">
        <f t="shared" si="25"/>
        <v>56723</v>
      </c>
      <c r="BC32" s="50">
        <f t="shared" si="26"/>
        <v>20055</v>
      </c>
      <c r="BD32" s="50">
        <f t="shared" si="11"/>
        <v>104890</v>
      </c>
      <c r="BE32" s="50">
        <f t="shared" si="27"/>
        <v>7702</v>
      </c>
      <c r="BF32" s="47">
        <f t="shared" si="13"/>
        <v>0.54601624714874541</v>
      </c>
      <c r="BG32" s="47">
        <f t="shared" si="14"/>
        <v>0.45398375285125453</v>
      </c>
      <c r="BH32" s="47">
        <f t="shared" si="15"/>
        <v>0.16051062467485694</v>
      </c>
      <c r="BI32" s="47">
        <f t="shared" si="16"/>
        <v>6.1643122974108608E-2</v>
      </c>
      <c r="BJ32" s="47">
        <f t="shared" si="17"/>
        <v>0.30724718876305573</v>
      </c>
      <c r="BK32" s="16">
        <v>58223</v>
      </c>
      <c r="BL32" s="16">
        <v>30116</v>
      </c>
      <c r="BM32" s="16">
        <v>17065</v>
      </c>
      <c r="BN32" s="16">
        <v>6996</v>
      </c>
      <c r="BO32" s="16">
        <v>2415</v>
      </c>
      <c r="BP32" s="78">
        <v>50</v>
      </c>
      <c r="BQ32" s="16">
        <v>871</v>
      </c>
      <c r="BR32" s="78">
        <v>39</v>
      </c>
      <c r="BS32" s="78">
        <v>19</v>
      </c>
      <c r="BT32" s="78">
        <v>652</v>
      </c>
      <c r="BU32" s="89">
        <f t="shared" si="18"/>
        <v>0.51725263212132666</v>
      </c>
      <c r="BV32" s="89">
        <f t="shared" si="19"/>
        <v>0.48274736787867339</v>
      </c>
      <c r="BW32" s="89">
        <f t="shared" si="20"/>
        <v>0.18965013826151178</v>
      </c>
      <c r="BX32" s="89">
        <f t="shared" si="21"/>
        <v>6.9491438091475871E-2</v>
      </c>
      <c r="BY32" s="16">
        <v>66722</v>
      </c>
      <c r="BZ32" s="16">
        <v>38106</v>
      </c>
      <c r="CA32" s="16">
        <v>19603</v>
      </c>
      <c r="CB32" s="16">
        <v>5357</v>
      </c>
      <c r="CC32" s="16">
        <v>2108</v>
      </c>
      <c r="CD32" s="78">
        <v>32</v>
      </c>
      <c r="CE32" s="16">
        <v>1310</v>
      </c>
      <c r="CF32" s="78">
        <v>63</v>
      </c>
      <c r="CG32" s="78">
        <v>16</v>
      </c>
      <c r="CH32" s="78">
        <v>127</v>
      </c>
      <c r="CI32" s="89">
        <f t="shared" si="22"/>
        <v>0.57111597374179435</v>
      </c>
      <c r="CJ32" s="89">
        <f t="shared" si="23"/>
        <v>0.42888402625820571</v>
      </c>
      <c r="CK32" s="96">
        <f t="shared" si="24"/>
        <v>0.13508288120859688</v>
      </c>
    </row>
    <row r="33" spans="1:89" x14ac:dyDescent="0.3">
      <c r="A33" s="19" t="s">
        <v>78</v>
      </c>
      <c r="B33" s="16" t="s">
        <v>87</v>
      </c>
      <c r="C33" s="19">
        <v>20176</v>
      </c>
      <c r="D33" s="16">
        <v>17012</v>
      </c>
      <c r="E33" s="78">
        <v>3164</v>
      </c>
      <c r="F33" s="67">
        <v>0.84318001586042823</v>
      </c>
      <c r="G33" s="16">
        <v>9538</v>
      </c>
      <c r="H33" s="16">
        <v>8402</v>
      </c>
      <c r="I33" s="78">
        <v>1136</v>
      </c>
      <c r="J33" s="67">
        <v>0.88089746278045711</v>
      </c>
      <c r="K33" s="16">
        <v>10638</v>
      </c>
      <c r="L33" s="16">
        <v>8610</v>
      </c>
      <c r="M33" s="78">
        <v>2028</v>
      </c>
      <c r="N33" s="67">
        <v>0.80936266215454045</v>
      </c>
      <c r="O33" s="16">
        <v>10714</v>
      </c>
      <c r="P33" s="16">
        <v>9387</v>
      </c>
      <c r="Q33" s="78">
        <v>1327</v>
      </c>
      <c r="R33" s="67">
        <v>0.87614336382303515</v>
      </c>
      <c r="S33" s="16">
        <v>9462</v>
      </c>
      <c r="T33" s="16">
        <v>7625</v>
      </c>
      <c r="U33" s="78">
        <v>1837</v>
      </c>
      <c r="V33" s="67">
        <v>0.80585499894314094</v>
      </c>
      <c r="W33" s="16">
        <v>16791</v>
      </c>
      <c r="X33" s="16">
        <v>7588</v>
      </c>
      <c r="Y33" s="16">
        <v>7086</v>
      </c>
      <c r="Z33" s="78">
        <v>2117</v>
      </c>
      <c r="AA33" s="89">
        <f t="shared" si="0"/>
        <v>0.12607944732297063</v>
      </c>
      <c r="AB33" s="89">
        <f t="shared" si="1"/>
        <v>0.4220117920314454</v>
      </c>
      <c r="AC33" s="95">
        <f t="shared" si="2"/>
        <v>3.5843174303259331</v>
      </c>
      <c r="AD33" s="16">
        <v>8153</v>
      </c>
      <c r="AE33" s="16">
        <v>3648</v>
      </c>
      <c r="AF33" s="47">
        <f t="shared" si="3"/>
        <v>0.44744265914387343</v>
      </c>
      <c r="AG33" s="16">
        <v>3420</v>
      </c>
      <c r="AH33" s="47">
        <f t="shared" si="4"/>
        <v>0.41947749294738135</v>
      </c>
      <c r="AI33" s="78">
        <v>1085</v>
      </c>
      <c r="AJ33" s="47">
        <f t="shared" si="5"/>
        <v>0.13307984790874525</v>
      </c>
      <c r="AK33" s="16">
        <v>8638</v>
      </c>
      <c r="AL33" s="16">
        <v>3940</v>
      </c>
      <c r="AM33" s="16">
        <v>3666</v>
      </c>
      <c r="AN33" s="47">
        <f t="shared" si="6"/>
        <v>0.1194721000231535</v>
      </c>
      <c r="AO33" s="47">
        <f t="shared" si="7"/>
        <v>0.42440379717527205</v>
      </c>
      <c r="AP33" s="78">
        <v>1032</v>
      </c>
      <c r="AQ33" s="97">
        <v>52640.202398149784</v>
      </c>
      <c r="AR33" s="98">
        <v>11320.763809560442</v>
      </c>
      <c r="AS33" s="16">
        <v>6601</v>
      </c>
      <c r="AT33" s="78">
        <v>3230</v>
      </c>
      <c r="AU33" s="78">
        <v>1549</v>
      </c>
      <c r="AV33" s="78">
        <v>40</v>
      </c>
      <c r="AW33" s="78">
        <v>740</v>
      </c>
      <c r="AX33" s="78">
        <v>49</v>
      </c>
      <c r="AY33" s="78">
        <v>5</v>
      </c>
      <c r="AZ33" s="78">
        <v>35</v>
      </c>
      <c r="BA33" s="50">
        <f t="shared" si="8"/>
        <v>11320.763809560442</v>
      </c>
      <c r="BB33" s="97">
        <v>41319.438588589343</v>
      </c>
      <c r="BC33" s="97">
        <v>19052.346244456905</v>
      </c>
      <c r="BD33" s="50">
        <f t="shared" si="11"/>
        <v>33587.856153692876</v>
      </c>
      <c r="BE33" s="97">
        <v>8156.6170713698293</v>
      </c>
      <c r="BF33" s="47">
        <f t="shared" si="13"/>
        <v>0.2150592758731176</v>
      </c>
      <c r="BG33" s="47">
        <f>BB33/AQ33</f>
        <v>0.78494072412688243</v>
      </c>
      <c r="BH33" s="47">
        <f>BC33/AQ33</f>
        <v>0.36193527715475809</v>
      </c>
      <c r="BI33" s="47">
        <f>BE33/AQ33</f>
        <v>0.15495033643063122</v>
      </c>
      <c r="BJ33" s="47">
        <f t="shared" si="17"/>
        <v>0.57343800064082029</v>
      </c>
      <c r="BK33" s="16">
        <v>7998</v>
      </c>
      <c r="BL33" s="78">
        <v>1423</v>
      </c>
      <c r="BM33" s="16">
        <v>3298</v>
      </c>
      <c r="BN33" s="78">
        <v>1928</v>
      </c>
      <c r="BO33" s="78">
        <v>868</v>
      </c>
      <c r="BP33" s="78">
        <v>27</v>
      </c>
      <c r="BQ33" s="78">
        <v>386</v>
      </c>
      <c r="BR33" s="78">
        <v>35</v>
      </c>
      <c r="BS33" s="78">
        <v>3</v>
      </c>
      <c r="BT33" s="78">
        <v>30</v>
      </c>
      <c r="BU33" s="89">
        <f t="shared" si="18"/>
        <v>0.17791947986996748</v>
      </c>
      <c r="BV33" s="89">
        <f t="shared" si="19"/>
        <v>0.82208052013003252</v>
      </c>
      <c r="BW33" s="89">
        <f t="shared" si="20"/>
        <v>0.40972743185796451</v>
      </c>
      <c r="BX33" s="89">
        <f t="shared" si="21"/>
        <v>0.16866716679169794</v>
      </c>
      <c r="BY33" s="16">
        <v>7607</v>
      </c>
      <c r="BZ33" s="78">
        <v>1933</v>
      </c>
      <c r="CA33" s="16">
        <v>3303</v>
      </c>
      <c r="CB33" s="78">
        <v>1302</v>
      </c>
      <c r="CC33" s="78">
        <v>681</v>
      </c>
      <c r="CD33" s="78">
        <v>13</v>
      </c>
      <c r="CE33" s="78">
        <v>354</v>
      </c>
      <c r="CF33" s="78">
        <v>14</v>
      </c>
      <c r="CG33" s="78">
        <v>2</v>
      </c>
      <c r="CH33" s="78">
        <v>5</v>
      </c>
      <c r="CI33" s="89">
        <f t="shared" si="22"/>
        <v>0.25410805836729328</v>
      </c>
      <c r="CJ33" s="89">
        <f t="shared" si="23"/>
        <v>0.74589194163270667</v>
      </c>
      <c r="CK33" s="96">
        <f t="shared" si="24"/>
        <v>0.31168660444327595</v>
      </c>
    </row>
    <row r="34" spans="1:89" x14ac:dyDescent="0.3">
      <c r="A34" s="19" t="s">
        <v>78</v>
      </c>
      <c r="B34" s="16" t="s">
        <v>88</v>
      </c>
      <c r="C34" s="19">
        <v>58600</v>
      </c>
      <c r="D34" s="16">
        <v>54192</v>
      </c>
      <c r="E34" s="78">
        <v>4408</v>
      </c>
      <c r="F34" s="67">
        <v>0.92477815699658705</v>
      </c>
      <c r="G34" s="16">
        <v>29105</v>
      </c>
      <c r="H34" s="16">
        <v>27250</v>
      </c>
      <c r="I34" s="78">
        <v>1855</v>
      </c>
      <c r="J34" s="67">
        <v>0.93626524652121612</v>
      </c>
      <c r="K34" s="16">
        <v>29495</v>
      </c>
      <c r="L34" s="16">
        <v>26942</v>
      </c>
      <c r="M34" s="78">
        <v>2553</v>
      </c>
      <c r="N34" s="67">
        <v>0.91344295643329376</v>
      </c>
      <c r="O34" s="16">
        <v>13334</v>
      </c>
      <c r="P34" s="16">
        <v>13044</v>
      </c>
      <c r="Q34" s="78">
        <v>290</v>
      </c>
      <c r="R34" s="67">
        <v>0.97825108744562772</v>
      </c>
      <c r="S34" s="16">
        <v>45266</v>
      </c>
      <c r="T34" s="16">
        <v>41148</v>
      </c>
      <c r="U34" s="78">
        <v>4118</v>
      </c>
      <c r="V34" s="67">
        <v>0.90902664251314458</v>
      </c>
      <c r="W34" s="16">
        <v>47925</v>
      </c>
      <c r="X34" s="16">
        <v>21017</v>
      </c>
      <c r="Y34" s="16">
        <v>23510</v>
      </c>
      <c r="Z34" s="78">
        <v>3398</v>
      </c>
      <c r="AA34" s="89">
        <f t="shared" si="0"/>
        <v>7.0902451747522174E-2</v>
      </c>
      <c r="AB34" s="89">
        <f t="shared" si="1"/>
        <v>0.49055816379760042</v>
      </c>
      <c r="AC34" s="95">
        <f t="shared" si="2"/>
        <v>6.1851088875809301</v>
      </c>
      <c r="AD34" s="16">
        <v>24246</v>
      </c>
      <c r="AE34" s="16">
        <v>10243</v>
      </c>
      <c r="AF34" s="47">
        <f t="shared" si="3"/>
        <v>0.42246143693805166</v>
      </c>
      <c r="AG34" s="16">
        <v>12218</v>
      </c>
      <c r="AH34" s="47">
        <f t="shared" si="4"/>
        <v>0.50391817206961975</v>
      </c>
      <c r="AI34" s="78">
        <v>1785</v>
      </c>
      <c r="AJ34" s="47">
        <f t="shared" si="5"/>
        <v>7.362039099232863E-2</v>
      </c>
      <c r="AK34" s="16">
        <v>23679</v>
      </c>
      <c r="AL34" s="16">
        <v>10774</v>
      </c>
      <c r="AM34" s="16">
        <v>11292</v>
      </c>
      <c r="AN34" s="47">
        <f t="shared" si="6"/>
        <v>6.8119430719202664E-2</v>
      </c>
      <c r="AO34" s="47">
        <f t="shared" si="7"/>
        <v>0.47687824654757383</v>
      </c>
      <c r="AP34" s="78">
        <v>1613</v>
      </c>
      <c r="AQ34" s="16">
        <v>42034</v>
      </c>
      <c r="AR34" s="78">
        <v>4088</v>
      </c>
      <c r="AS34" s="16">
        <v>20833</v>
      </c>
      <c r="AT34" s="16">
        <v>10342</v>
      </c>
      <c r="AU34" s="16">
        <v>4972</v>
      </c>
      <c r="AV34" s="78">
        <v>112</v>
      </c>
      <c r="AW34" s="78">
        <v>1451</v>
      </c>
      <c r="AX34" s="78">
        <v>100</v>
      </c>
      <c r="AY34" s="78">
        <v>72</v>
      </c>
      <c r="AZ34" s="78">
        <v>64</v>
      </c>
      <c r="BA34" s="50">
        <f t="shared" si="8"/>
        <v>4088</v>
      </c>
      <c r="BB34" s="50">
        <f t="shared" ref="BB34:BB97" si="28">AQ34*BG34</f>
        <v>37946</v>
      </c>
      <c r="BC34" s="50">
        <f t="shared" ref="BC34:BC97" si="29">AQ34*BH34</f>
        <v>17113</v>
      </c>
      <c r="BD34" s="50">
        <f t="shared" si="11"/>
        <v>24921</v>
      </c>
      <c r="BE34" s="50">
        <f t="shared" ref="BE34:BE97" si="30">(AZ34+AY34+AX34+AW34+AV34+AU34)</f>
        <v>6771</v>
      </c>
      <c r="BF34" s="47">
        <f t="shared" si="13"/>
        <v>9.7254603416282059E-2</v>
      </c>
      <c r="BG34" s="47">
        <f t="shared" ref="BG34:BG97" si="31">(AS34+AT34+AU34+AV34+AW34+AX34+AY34+AZ34)/AQ34</f>
        <v>0.902745396583718</v>
      </c>
      <c r="BH34" s="47">
        <f t="shared" ref="BH34:BH97" si="32">(AZ34+AT34+AU34+AV34+AW34+AX34+AY34)/AQ34</f>
        <v>0.40712280534805156</v>
      </c>
      <c r="BI34" s="47">
        <f t="shared" ref="BI34:BI97" si="33">(AZ34+AY34+AX34+AW34+AV34+AU34)/AQ34</f>
        <v>0.16108388447447305</v>
      </c>
      <c r="BJ34" s="47">
        <f t="shared" si="17"/>
        <v>0.65493410096588478</v>
      </c>
      <c r="BK34" s="16">
        <v>21002</v>
      </c>
      <c r="BL34" s="78">
        <v>1699</v>
      </c>
      <c r="BM34" s="16">
        <v>10586</v>
      </c>
      <c r="BN34" s="16">
        <v>5536</v>
      </c>
      <c r="BO34" s="16">
        <v>2334</v>
      </c>
      <c r="BP34" s="78">
        <v>57</v>
      </c>
      <c r="BQ34" s="78">
        <v>627</v>
      </c>
      <c r="BR34" s="78">
        <v>80</v>
      </c>
      <c r="BS34" s="78">
        <v>44</v>
      </c>
      <c r="BT34" s="78">
        <v>39</v>
      </c>
      <c r="BU34" s="89">
        <f t="shared" si="18"/>
        <v>8.0897057423102561E-2</v>
      </c>
      <c r="BV34" s="89">
        <f t="shared" si="19"/>
        <v>0.9191029425768974</v>
      </c>
      <c r="BW34" s="89">
        <f t="shared" si="20"/>
        <v>0.41505570898009714</v>
      </c>
      <c r="BX34" s="89">
        <f t="shared" si="21"/>
        <v>0.15146176554613847</v>
      </c>
      <c r="BY34" s="16">
        <v>21032</v>
      </c>
      <c r="BZ34" s="78">
        <v>2389</v>
      </c>
      <c r="CA34" s="16">
        <v>10247</v>
      </c>
      <c r="CB34" s="16">
        <v>4806</v>
      </c>
      <c r="CC34" s="16">
        <v>2638</v>
      </c>
      <c r="CD34" s="78">
        <v>55</v>
      </c>
      <c r="CE34" s="78">
        <v>824</v>
      </c>
      <c r="CF34" s="78">
        <v>20</v>
      </c>
      <c r="CG34" s="78">
        <v>28</v>
      </c>
      <c r="CH34" s="78">
        <v>25</v>
      </c>
      <c r="CI34" s="89">
        <f t="shared" si="22"/>
        <v>0.11358881704069988</v>
      </c>
      <c r="CJ34" s="89">
        <f t="shared" si="23"/>
        <v>0.8864111829593001</v>
      </c>
      <c r="CK34" s="96">
        <f t="shared" si="24"/>
        <v>0.39920121719284901</v>
      </c>
    </row>
    <row r="35" spans="1:89" x14ac:dyDescent="0.3">
      <c r="A35" s="19" t="s">
        <v>78</v>
      </c>
      <c r="B35" s="16" t="s">
        <v>92</v>
      </c>
      <c r="C35" s="19">
        <v>132409</v>
      </c>
      <c r="D35" s="16">
        <v>110727</v>
      </c>
      <c r="E35" s="16">
        <v>21682</v>
      </c>
      <c r="F35" s="67">
        <v>0.83624980175063623</v>
      </c>
      <c r="G35" s="16">
        <v>65108</v>
      </c>
      <c r="H35" s="16">
        <v>56157</v>
      </c>
      <c r="I35" s="16">
        <v>8951</v>
      </c>
      <c r="J35" s="67">
        <v>0.86252073477913616</v>
      </c>
      <c r="K35" s="16">
        <v>67301</v>
      </c>
      <c r="L35" s="16">
        <v>54570</v>
      </c>
      <c r="M35" s="16">
        <v>12731</v>
      </c>
      <c r="N35" s="67">
        <v>0.81083490587064089</v>
      </c>
      <c r="O35" s="16">
        <v>75409</v>
      </c>
      <c r="P35" s="16">
        <v>70861</v>
      </c>
      <c r="Q35" s="16">
        <v>4548</v>
      </c>
      <c r="R35" s="67">
        <v>0.93968889655080956</v>
      </c>
      <c r="S35" s="16">
        <v>57000</v>
      </c>
      <c r="T35" s="16">
        <v>39866</v>
      </c>
      <c r="U35" s="16">
        <v>17134</v>
      </c>
      <c r="V35" s="67">
        <v>0.6994035087719298</v>
      </c>
      <c r="W35" s="16">
        <v>95013</v>
      </c>
      <c r="X35" s="16">
        <v>34961</v>
      </c>
      <c r="Y35" s="16">
        <v>46690</v>
      </c>
      <c r="Z35" s="16">
        <v>13362</v>
      </c>
      <c r="AA35" s="89">
        <f t="shared" si="0"/>
        <v>0.14063338701019859</v>
      </c>
      <c r="AB35" s="89">
        <f t="shared" si="1"/>
        <v>0.4914064391188574</v>
      </c>
      <c r="AC35" s="95">
        <f t="shared" si="2"/>
        <v>2.6164496332884299</v>
      </c>
      <c r="AD35" s="16">
        <v>47562</v>
      </c>
      <c r="AE35" s="16">
        <v>17377</v>
      </c>
      <c r="AF35" s="47">
        <f t="shared" si="3"/>
        <v>0.36535469492451955</v>
      </c>
      <c r="AG35" s="16">
        <v>23340</v>
      </c>
      <c r="AH35" s="47">
        <f t="shared" si="4"/>
        <v>0.49072789201463352</v>
      </c>
      <c r="AI35" s="16">
        <v>6845</v>
      </c>
      <c r="AJ35" s="47">
        <f t="shared" si="5"/>
        <v>0.1439174130608469</v>
      </c>
      <c r="AK35" s="16">
        <v>47451</v>
      </c>
      <c r="AL35" s="16">
        <v>17584</v>
      </c>
      <c r="AM35" s="16">
        <v>23350</v>
      </c>
      <c r="AN35" s="47">
        <f t="shared" si="6"/>
        <v>0.13734167878443027</v>
      </c>
      <c r="AO35" s="47">
        <f t="shared" si="7"/>
        <v>0.49208657351794483</v>
      </c>
      <c r="AP35" s="16">
        <v>6517</v>
      </c>
      <c r="AQ35" s="16">
        <v>103672</v>
      </c>
      <c r="AR35" s="16">
        <v>20512</v>
      </c>
      <c r="AS35" s="16">
        <v>42235</v>
      </c>
      <c r="AT35" s="16">
        <v>22251</v>
      </c>
      <c r="AU35" s="16">
        <v>11339</v>
      </c>
      <c r="AV35" s="78">
        <v>174</v>
      </c>
      <c r="AW35" s="16">
        <v>5988</v>
      </c>
      <c r="AX35" s="78">
        <v>207</v>
      </c>
      <c r="AY35" s="78">
        <v>82</v>
      </c>
      <c r="AZ35" s="78">
        <v>884</v>
      </c>
      <c r="BA35" s="50">
        <f t="shared" si="8"/>
        <v>20512</v>
      </c>
      <c r="BB35" s="50">
        <f t="shared" si="28"/>
        <v>83160</v>
      </c>
      <c r="BC35" s="50">
        <f t="shared" si="29"/>
        <v>40925</v>
      </c>
      <c r="BD35" s="50">
        <f t="shared" si="11"/>
        <v>62747</v>
      </c>
      <c r="BE35" s="50">
        <f t="shared" si="30"/>
        <v>18674</v>
      </c>
      <c r="BF35" s="47">
        <f t="shared" si="13"/>
        <v>0.19785477274481056</v>
      </c>
      <c r="BG35" s="47">
        <f t="shared" si="31"/>
        <v>0.80214522725518944</v>
      </c>
      <c r="BH35" s="47">
        <f t="shared" si="32"/>
        <v>0.39475461069526968</v>
      </c>
      <c r="BI35" s="47">
        <f t="shared" si="33"/>
        <v>0.18012578131028628</v>
      </c>
      <c r="BJ35" s="47">
        <f t="shared" si="17"/>
        <v>0.59844991897522959</v>
      </c>
      <c r="BK35" s="16">
        <v>52928</v>
      </c>
      <c r="BL35" s="16">
        <v>8953</v>
      </c>
      <c r="BM35" s="16">
        <v>20007</v>
      </c>
      <c r="BN35" s="16">
        <v>13143</v>
      </c>
      <c r="BO35" s="16">
        <v>6795</v>
      </c>
      <c r="BP35" s="78">
        <v>121</v>
      </c>
      <c r="BQ35" s="16">
        <v>3141</v>
      </c>
      <c r="BR35" s="78">
        <v>93</v>
      </c>
      <c r="BS35" s="78">
        <v>58</v>
      </c>
      <c r="BT35" s="78">
        <v>617</v>
      </c>
      <c r="BU35" s="89">
        <f t="shared" si="18"/>
        <v>0.16915432285368803</v>
      </c>
      <c r="BV35" s="89">
        <f t="shared" si="19"/>
        <v>0.83084567714631197</v>
      </c>
      <c r="BW35" s="89">
        <f t="shared" si="20"/>
        <v>0.45284159613059249</v>
      </c>
      <c r="BX35" s="89">
        <f t="shared" si="21"/>
        <v>0.20452312575574366</v>
      </c>
      <c r="BY35" s="16">
        <v>50744</v>
      </c>
      <c r="BZ35" s="16">
        <v>11559</v>
      </c>
      <c r="CA35" s="16">
        <v>22228</v>
      </c>
      <c r="CB35" s="16">
        <v>9108</v>
      </c>
      <c r="CC35" s="16">
        <v>4544</v>
      </c>
      <c r="CD35" s="78">
        <v>53</v>
      </c>
      <c r="CE35" s="16">
        <v>2847</v>
      </c>
      <c r="CF35" s="78">
        <v>114</v>
      </c>
      <c r="CG35" s="78">
        <v>24</v>
      </c>
      <c r="CH35" s="78">
        <v>267</v>
      </c>
      <c r="CI35" s="89">
        <f t="shared" si="22"/>
        <v>0.22779047769194388</v>
      </c>
      <c r="CJ35" s="89">
        <f t="shared" si="23"/>
        <v>0.77220952230805617</v>
      </c>
      <c r="CK35" s="96">
        <f t="shared" si="24"/>
        <v>0.33416758631562354</v>
      </c>
    </row>
    <row r="36" spans="1:89" x14ac:dyDescent="0.3">
      <c r="A36" s="19" t="s">
        <v>78</v>
      </c>
      <c r="B36" s="16" t="s">
        <v>95</v>
      </c>
      <c r="C36" s="19">
        <v>137775</v>
      </c>
      <c r="D36" s="16">
        <v>102378</v>
      </c>
      <c r="E36" s="16">
        <v>35397</v>
      </c>
      <c r="F36" s="67">
        <v>0.74308111050626025</v>
      </c>
      <c r="G36" s="16">
        <v>62300</v>
      </c>
      <c r="H36" s="16">
        <v>49883</v>
      </c>
      <c r="I36" s="16">
        <v>12417</v>
      </c>
      <c r="J36" s="67">
        <v>0.80069020866773688</v>
      </c>
      <c r="K36" s="16">
        <v>75475</v>
      </c>
      <c r="L36" s="16">
        <v>52495</v>
      </c>
      <c r="M36" s="16">
        <v>22980</v>
      </c>
      <c r="N36" s="67">
        <v>0.69552832063597203</v>
      </c>
      <c r="O36" s="16">
        <v>29536</v>
      </c>
      <c r="P36" s="16">
        <v>27351</v>
      </c>
      <c r="Q36" s="16">
        <v>2185</v>
      </c>
      <c r="R36" s="67">
        <v>0.92602248104008666</v>
      </c>
      <c r="S36" s="16">
        <v>108239</v>
      </c>
      <c r="T36" s="16">
        <v>75027</v>
      </c>
      <c r="U36" s="16">
        <v>33212</v>
      </c>
      <c r="V36" s="67">
        <v>0.69316050591746048</v>
      </c>
      <c r="W36" s="16">
        <v>94823</v>
      </c>
      <c r="X36" s="16">
        <v>42688</v>
      </c>
      <c r="Y36" s="16">
        <v>38542</v>
      </c>
      <c r="Z36" s="16">
        <v>13593</v>
      </c>
      <c r="AA36" s="89">
        <f t="shared" si="0"/>
        <v>0.14335129662634594</v>
      </c>
      <c r="AB36" s="89">
        <f t="shared" si="1"/>
        <v>0.40646256709869966</v>
      </c>
      <c r="AC36" s="95">
        <f t="shared" si="2"/>
        <v>3.1404399323181047</v>
      </c>
      <c r="AD36" s="16">
        <v>45853</v>
      </c>
      <c r="AE36" s="16">
        <v>20116</v>
      </c>
      <c r="AF36" s="47">
        <f t="shared" si="3"/>
        <v>0.43870630056921028</v>
      </c>
      <c r="AG36" s="16">
        <v>18677</v>
      </c>
      <c r="AH36" s="47">
        <f t="shared" si="4"/>
        <v>0.4073234030488736</v>
      </c>
      <c r="AI36" s="16">
        <v>7060</v>
      </c>
      <c r="AJ36" s="47">
        <f t="shared" si="5"/>
        <v>0.15397029638191612</v>
      </c>
      <c r="AK36" s="16">
        <v>48970</v>
      </c>
      <c r="AL36" s="16">
        <v>22572</v>
      </c>
      <c r="AM36" s="16">
        <v>19865</v>
      </c>
      <c r="AN36" s="47">
        <f t="shared" si="6"/>
        <v>0.13340820910761692</v>
      </c>
      <c r="AO36" s="47">
        <f t="shared" si="7"/>
        <v>0.40565652440269551</v>
      </c>
      <c r="AP36" s="16">
        <v>6533</v>
      </c>
      <c r="AQ36" s="16">
        <v>110461</v>
      </c>
      <c r="AR36" s="16">
        <v>34624</v>
      </c>
      <c r="AS36" s="16">
        <v>45490</v>
      </c>
      <c r="AT36" s="16">
        <v>17500</v>
      </c>
      <c r="AU36" s="16">
        <v>7085</v>
      </c>
      <c r="AV36" s="78">
        <v>165</v>
      </c>
      <c r="AW36" s="16">
        <v>4135</v>
      </c>
      <c r="AX36" s="78">
        <v>195</v>
      </c>
      <c r="AY36" s="78">
        <v>68</v>
      </c>
      <c r="AZ36" s="78">
        <v>1199</v>
      </c>
      <c r="BA36" s="50">
        <f t="shared" si="8"/>
        <v>34624</v>
      </c>
      <c r="BB36" s="50">
        <f t="shared" si="28"/>
        <v>75837</v>
      </c>
      <c r="BC36" s="50">
        <f t="shared" si="29"/>
        <v>30347</v>
      </c>
      <c r="BD36" s="50">
        <f t="shared" si="11"/>
        <v>80114</v>
      </c>
      <c r="BE36" s="50">
        <f t="shared" si="30"/>
        <v>12847</v>
      </c>
      <c r="BF36" s="47">
        <f t="shared" si="13"/>
        <v>0.31344999592616396</v>
      </c>
      <c r="BG36" s="47">
        <f t="shared" si="31"/>
        <v>0.68655000407383604</v>
      </c>
      <c r="BH36" s="47">
        <f t="shared" si="32"/>
        <v>0.27473044785037254</v>
      </c>
      <c r="BI36" s="47">
        <f t="shared" si="33"/>
        <v>0.1163034917301129</v>
      </c>
      <c r="BJ36" s="47">
        <f t="shared" si="17"/>
        <v>0.48064022596210432</v>
      </c>
      <c r="BK36" s="16">
        <v>50526</v>
      </c>
      <c r="BL36" s="16">
        <v>12587</v>
      </c>
      <c r="BM36" s="16">
        <v>22039</v>
      </c>
      <c r="BN36" s="16">
        <v>9307</v>
      </c>
      <c r="BO36" s="16">
        <v>3760</v>
      </c>
      <c r="BP36" s="78">
        <v>107</v>
      </c>
      <c r="BQ36" s="16">
        <v>1672</v>
      </c>
      <c r="BR36" s="78">
        <v>104</v>
      </c>
      <c r="BS36" s="78">
        <v>40</v>
      </c>
      <c r="BT36" s="78">
        <v>910</v>
      </c>
      <c r="BU36" s="89">
        <f t="shared" si="18"/>
        <v>0.24911926532874165</v>
      </c>
      <c r="BV36" s="89">
        <f t="shared" si="19"/>
        <v>0.75088073467125838</v>
      </c>
      <c r="BW36" s="89">
        <f t="shared" si="20"/>
        <v>0.31468946680916754</v>
      </c>
      <c r="BX36" s="89">
        <f t="shared" si="21"/>
        <v>0.13048727387879508</v>
      </c>
      <c r="BY36" s="16">
        <v>59935</v>
      </c>
      <c r="BZ36" s="16">
        <v>22037</v>
      </c>
      <c r="CA36" s="16">
        <v>23451</v>
      </c>
      <c r="CB36" s="16">
        <v>8193</v>
      </c>
      <c r="CC36" s="16">
        <v>3325</v>
      </c>
      <c r="CD36" s="78">
        <v>58</v>
      </c>
      <c r="CE36" s="16">
        <v>2463</v>
      </c>
      <c r="CF36" s="78">
        <v>91</v>
      </c>
      <c r="CG36" s="78">
        <v>28</v>
      </c>
      <c r="CH36" s="78">
        <v>289</v>
      </c>
      <c r="CI36" s="89">
        <f t="shared" si="22"/>
        <v>0.3676816551263869</v>
      </c>
      <c r="CJ36" s="89">
        <f t="shared" si="23"/>
        <v>0.63231834487361305</v>
      </c>
      <c r="CK36" s="96">
        <f t="shared" si="24"/>
        <v>0.24104446483690664</v>
      </c>
    </row>
    <row r="37" spans="1:89" x14ac:dyDescent="0.3">
      <c r="A37" s="19" t="s">
        <v>78</v>
      </c>
      <c r="B37" s="16" t="s">
        <v>96</v>
      </c>
      <c r="C37" s="19">
        <v>155657</v>
      </c>
      <c r="D37" s="16">
        <v>106983</v>
      </c>
      <c r="E37" s="16">
        <v>48674</v>
      </c>
      <c r="F37" s="67">
        <v>0.68729963959218021</v>
      </c>
      <c r="G37" s="16">
        <v>74082</v>
      </c>
      <c r="H37" s="16">
        <v>53630</v>
      </c>
      <c r="I37" s="16">
        <v>20452</v>
      </c>
      <c r="J37" s="67">
        <v>0.72392753975324642</v>
      </c>
      <c r="K37" s="16">
        <v>81575</v>
      </c>
      <c r="L37" s="16">
        <v>53353</v>
      </c>
      <c r="M37" s="16">
        <v>28222</v>
      </c>
      <c r="N37" s="67">
        <v>0.654036163040147</v>
      </c>
      <c r="O37" s="16">
        <v>26414</v>
      </c>
      <c r="P37" s="16">
        <v>23956</v>
      </c>
      <c r="Q37" s="16">
        <v>2458</v>
      </c>
      <c r="R37" s="67">
        <v>0.90694328765048837</v>
      </c>
      <c r="S37" s="16">
        <v>129243</v>
      </c>
      <c r="T37" s="16">
        <v>83027</v>
      </c>
      <c r="U37" s="16">
        <v>46216</v>
      </c>
      <c r="V37" s="67">
        <v>0.64241003381227613</v>
      </c>
      <c r="W37" s="16">
        <v>120888</v>
      </c>
      <c r="X37" s="16">
        <v>43285</v>
      </c>
      <c r="Y37" s="16">
        <v>50895</v>
      </c>
      <c r="Z37" s="16">
        <v>26708</v>
      </c>
      <c r="AA37" s="89">
        <f t="shared" si="0"/>
        <v>0.2209317715571438</v>
      </c>
      <c r="AB37" s="89">
        <f t="shared" si="1"/>
        <v>0.4210095294818344</v>
      </c>
      <c r="AC37" s="95">
        <f t="shared" si="2"/>
        <v>1.620675453047776</v>
      </c>
      <c r="AD37" s="16">
        <v>58383</v>
      </c>
      <c r="AE37" s="16">
        <v>20194</v>
      </c>
      <c r="AF37" s="47">
        <f t="shared" si="3"/>
        <v>0.34588835791240602</v>
      </c>
      <c r="AG37" s="16">
        <v>24273</v>
      </c>
      <c r="AH37" s="47">
        <f t="shared" si="4"/>
        <v>0.41575458609526744</v>
      </c>
      <c r="AI37" s="16">
        <v>13916</v>
      </c>
      <c r="AJ37" s="47">
        <f t="shared" si="5"/>
        <v>0.23835705599232654</v>
      </c>
      <c r="AK37" s="16">
        <v>62505</v>
      </c>
      <c r="AL37" s="16">
        <v>23091</v>
      </c>
      <c r="AM37" s="16">
        <v>26622</v>
      </c>
      <c r="AN37" s="47">
        <f t="shared" si="6"/>
        <v>0.20465562754979602</v>
      </c>
      <c r="AO37" s="47">
        <f t="shared" si="7"/>
        <v>0.42591792656587474</v>
      </c>
      <c r="AP37" s="16">
        <v>12792</v>
      </c>
      <c r="AQ37" s="16">
        <v>116851</v>
      </c>
      <c r="AR37" s="16">
        <v>43604</v>
      </c>
      <c r="AS37" s="16">
        <v>43602</v>
      </c>
      <c r="AT37" s="16">
        <v>14192</v>
      </c>
      <c r="AU37" s="16">
        <v>5981</v>
      </c>
      <c r="AV37" s="78">
        <v>120</v>
      </c>
      <c r="AW37" s="78">
        <v>2421</v>
      </c>
      <c r="AX37" s="78">
        <v>106</v>
      </c>
      <c r="AY37" s="78">
        <v>61</v>
      </c>
      <c r="AZ37" s="78">
        <v>6764</v>
      </c>
      <c r="BA37" s="50">
        <f t="shared" si="8"/>
        <v>43604</v>
      </c>
      <c r="BB37" s="50">
        <f t="shared" si="28"/>
        <v>73247</v>
      </c>
      <c r="BC37" s="50">
        <f t="shared" si="29"/>
        <v>29645</v>
      </c>
      <c r="BD37" s="50">
        <f t="shared" si="11"/>
        <v>87206</v>
      </c>
      <c r="BE37" s="50">
        <f t="shared" si="30"/>
        <v>15453</v>
      </c>
      <c r="BF37" s="47">
        <f t="shared" si="13"/>
        <v>0.37315898023979255</v>
      </c>
      <c r="BG37" s="47">
        <f t="shared" si="31"/>
        <v>0.62684101976020745</v>
      </c>
      <c r="BH37" s="47">
        <f t="shared" si="32"/>
        <v>0.25369915533457138</v>
      </c>
      <c r="BI37" s="47">
        <f t="shared" si="33"/>
        <v>0.13224533808011912</v>
      </c>
      <c r="BJ37" s="47">
        <f t="shared" si="17"/>
        <v>0.44027008754738939</v>
      </c>
      <c r="BK37" s="16">
        <v>56993</v>
      </c>
      <c r="BL37" s="16">
        <v>18590</v>
      </c>
      <c r="BM37" s="16">
        <v>21781</v>
      </c>
      <c r="BN37" s="16">
        <v>7756</v>
      </c>
      <c r="BO37" s="16">
        <v>3228</v>
      </c>
      <c r="BP37" s="78">
        <v>83</v>
      </c>
      <c r="BQ37" s="78">
        <v>1081</v>
      </c>
      <c r="BR37" s="78">
        <v>53</v>
      </c>
      <c r="BS37" s="78">
        <v>39</v>
      </c>
      <c r="BT37" s="78">
        <v>4382</v>
      </c>
      <c r="BU37" s="89">
        <f t="shared" si="18"/>
        <v>0.32618040812029547</v>
      </c>
      <c r="BV37" s="89">
        <f t="shared" si="19"/>
        <v>0.67381959187970453</v>
      </c>
      <c r="BW37" s="89">
        <f t="shared" si="20"/>
        <v>0.29164985173617813</v>
      </c>
      <c r="BX37" s="89">
        <f t="shared" si="21"/>
        <v>0.15556296387275631</v>
      </c>
      <c r="BY37" s="16">
        <v>59858</v>
      </c>
      <c r="BZ37" s="16">
        <v>25014</v>
      </c>
      <c r="CA37" s="16">
        <v>21821</v>
      </c>
      <c r="CB37" s="16">
        <v>6436</v>
      </c>
      <c r="CC37" s="16">
        <v>2753</v>
      </c>
      <c r="CD37" s="78">
        <v>37</v>
      </c>
      <c r="CE37" s="78">
        <v>1340</v>
      </c>
      <c r="CF37" s="78">
        <v>53</v>
      </c>
      <c r="CG37" s="78">
        <v>22</v>
      </c>
      <c r="CH37" s="78">
        <v>2382</v>
      </c>
      <c r="CI37" s="89">
        <f t="shared" si="22"/>
        <v>0.4178890039760767</v>
      </c>
      <c r="CJ37" s="89">
        <f t="shared" si="23"/>
        <v>0.58211099602392324</v>
      </c>
      <c r="CK37" s="96">
        <f t="shared" si="24"/>
        <v>0.21756490360519898</v>
      </c>
    </row>
    <row r="38" spans="1:89" x14ac:dyDescent="0.3">
      <c r="A38" s="19" t="s">
        <v>98</v>
      </c>
      <c r="B38" s="16" t="s">
        <v>102</v>
      </c>
      <c r="C38" s="19">
        <v>28758</v>
      </c>
      <c r="D38" s="16">
        <v>25568</v>
      </c>
      <c r="E38" s="16">
        <v>3190</v>
      </c>
      <c r="F38" s="67">
        <v>0.88907434453021783</v>
      </c>
      <c r="G38" s="16">
        <v>13801</v>
      </c>
      <c r="H38" s="16">
        <v>12929</v>
      </c>
      <c r="I38" s="16">
        <v>872</v>
      </c>
      <c r="J38" s="67">
        <v>0.93681617274110573</v>
      </c>
      <c r="K38" s="16">
        <v>14957</v>
      </c>
      <c r="L38" s="16">
        <v>12639</v>
      </c>
      <c r="M38" s="16">
        <v>2318</v>
      </c>
      <c r="N38" s="67">
        <v>0.84502239753961361</v>
      </c>
      <c r="O38" s="16">
        <v>8077</v>
      </c>
      <c r="P38" s="16">
        <v>7591</v>
      </c>
      <c r="Q38" s="16">
        <v>486</v>
      </c>
      <c r="R38" s="67">
        <v>0.9398291444843383</v>
      </c>
      <c r="S38" s="16">
        <v>20681</v>
      </c>
      <c r="T38" s="16">
        <v>17977</v>
      </c>
      <c r="U38" s="16">
        <v>2704</v>
      </c>
      <c r="V38" s="67">
        <v>0.86925197040762048</v>
      </c>
      <c r="W38" s="16">
        <v>22926</v>
      </c>
      <c r="X38" s="16">
        <v>13150</v>
      </c>
      <c r="Y38" s="16">
        <v>8623</v>
      </c>
      <c r="Z38" s="78">
        <v>1153</v>
      </c>
      <c r="AA38" s="89">
        <f t="shared" si="0"/>
        <v>5.0292244613103027E-2</v>
      </c>
      <c r="AB38" s="89">
        <f t="shared" si="1"/>
        <v>0.37612317892349295</v>
      </c>
      <c r="AC38" s="95">
        <f t="shared" si="2"/>
        <v>11.405030355594102</v>
      </c>
      <c r="AD38" s="16">
        <v>11464</v>
      </c>
      <c r="AE38" s="16">
        <v>6499</v>
      </c>
      <c r="AF38" s="47">
        <f t="shared" si="3"/>
        <v>0.56690509420795532</v>
      </c>
      <c r="AG38" s="16">
        <v>4375</v>
      </c>
      <c r="AH38" s="47">
        <f t="shared" si="4"/>
        <v>0.38162944870900212</v>
      </c>
      <c r="AI38" s="78">
        <v>590</v>
      </c>
      <c r="AJ38" s="47">
        <f t="shared" si="5"/>
        <v>5.1465457083042565E-2</v>
      </c>
      <c r="AK38" s="16">
        <v>11462</v>
      </c>
      <c r="AL38" s="16">
        <v>6651</v>
      </c>
      <c r="AM38" s="16">
        <v>4248</v>
      </c>
      <c r="AN38" s="47">
        <f t="shared" si="6"/>
        <v>4.9118827429767926E-2</v>
      </c>
      <c r="AO38" s="47">
        <f t="shared" si="7"/>
        <v>0.37061594835107309</v>
      </c>
      <c r="AP38" s="78">
        <v>563</v>
      </c>
      <c r="AQ38" s="16">
        <v>21511</v>
      </c>
      <c r="AR38" s="16">
        <v>3096</v>
      </c>
      <c r="AS38" s="16">
        <v>7983</v>
      </c>
      <c r="AT38" s="16">
        <v>4932</v>
      </c>
      <c r="AU38" s="16">
        <v>3520</v>
      </c>
      <c r="AV38" s="78">
        <v>124</v>
      </c>
      <c r="AW38" s="78">
        <v>1619</v>
      </c>
      <c r="AX38" s="78">
        <v>182</v>
      </c>
      <c r="AY38" s="78">
        <v>29</v>
      </c>
      <c r="AZ38" s="78">
        <v>26</v>
      </c>
      <c r="BA38" s="50">
        <f t="shared" si="8"/>
        <v>3096</v>
      </c>
      <c r="BB38" s="50">
        <f t="shared" si="28"/>
        <v>18415</v>
      </c>
      <c r="BC38" s="50">
        <f t="shared" si="29"/>
        <v>10432</v>
      </c>
      <c r="BD38" s="50">
        <f t="shared" si="11"/>
        <v>11079</v>
      </c>
      <c r="BE38" s="50">
        <f t="shared" si="30"/>
        <v>5500</v>
      </c>
      <c r="BF38" s="47">
        <f t="shared" si="13"/>
        <v>0.14392636325600855</v>
      </c>
      <c r="BG38" s="47">
        <f t="shared" si="31"/>
        <v>0.8560736367439914</v>
      </c>
      <c r="BH38" s="47">
        <f t="shared" si="32"/>
        <v>0.48496118265073684</v>
      </c>
      <c r="BI38" s="47">
        <f t="shared" si="33"/>
        <v>0.25568313885918831</v>
      </c>
      <c r="BJ38" s="47">
        <f t="shared" si="17"/>
        <v>0.67051740969736406</v>
      </c>
      <c r="BK38" s="16">
        <v>10294</v>
      </c>
      <c r="BL38" s="16">
        <v>788</v>
      </c>
      <c r="BM38" s="16">
        <v>3520</v>
      </c>
      <c r="BN38" s="16">
        <v>2933</v>
      </c>
      <c r="BO38" s="16">
        <v>1988</v>
      </c>
      <c r="BP38" s="78">
        <v>79</v>
      </c>
      <c r="BQ38" s="78">
        <v>822</v>
      </c>
      <c r="BR38" s="78">
        <v>126</v>
      </c>
      <c r="BS38" s="78">
        <v>21</v>
      </c>
      <c r="BT38" s="78">
        <v>17</v>
      </c>
      <c r="BU38" s="89">
        <f t="shared" si="18"/>
        <v>7.6549446279386049E-2</v>
      </c>
      <c r="BV38" s="89">
        <f t="shared" si="19"/>
        <v>0.92345055372061391</v>
      </c>
      <c r="BW38" s="89">
        <f t="shared" si="20"/>
        <v>0.58150378861472707</v>
      </c>
      <c r="BX38" s="89">
        <f t="shared" si="21"/>
        <v>0.29658053234894111</v>
      </c>
      <c r="BY38" s="16">
        <v>11217</v>
      </c>
      <c r="BZ38" s="16">
        <v>2308</v>
      </c>
      <c r="CA38" s="16">
        <v>4463</v>
      </c>
      <c r="CB38" s="16">
        <v>1999</v>
      </c>
      <c r="CC38" s="16">
        <v>1532</v>
      </c>
      <c r="CD38" s="78">
        <v>45</v>
      </c>
      <c r="CE38" s="78">
        <v>797</v>
      </c>
      <c r="CF38" s="78">
        <v>56</v>
      </c>
      <c r="CG38" s="78">
        <v>8</v>
      </c>
      <c r="CH38" s="78">
        <v>9</v>
      </c>
      <c r="CI38" s="89">
        <f t="shared" si="22"/>
        <v>0.20575911562806454</v>
      </c>
      <c r="CJ38" s="89">
        <f t="shared" si="23"/>
        <v>0.79424088437193541</v>
      </c>
      <c r="CK38" s="96">
        <f t="shared" si="24"/>
        <v>0.39636266381385399</v>
      </c>
    </row>
    <row r="39" spans="1:89" x14ac:dyDescent="0.3">
      <c r="A39" s="19" t="s">
        <v>98</v>
      </c>
      <c r="B39" s="16" t="s">
        <v>105</v>
      </c>
      <c r="C39" s="19">
        <v>29918</v>
      </c>
      <c r="D39" s="16">
        <v>26292</v>
      </c>
      <c r="E39" s="16">
        <v>3626</v>
      </c>
      <c r="F39" s="67">
        <v>0.87880205896116048</v>
      </c>
      <c r="G39" s="16">
        <v>13233</v>
      </c>
      <c r="H39" s="16">
        <v>12076</v>
      </c>
      <c r="I39" s="16">
        <v>1157</v>
      </c>
      <c r="J39" s="67">
        <v>0.91256706718053349</v>
      </c>
      <c r="K39" s="16">
        <v>16685</v>
      </c>
      <c r="L39" s="16">
        <v>14216</v>
      </c>
      <c r="M39" s="16">
        <v>2469</v>
      </c>
      <c r="N39" s="67">
        <v>0.85202277494755774</v>
      </c>
      <c r="O39" s="16">
        <v>16139</v>
      </c>
      <c r="P39" s="16">
        <v>14661</v>
      </c>
      <c r="Q39" s="16">
        <v>1478</v>
      </c>
      <c r="R39" s="67">
        <v>0.90842059607162762</v>
      </c>
      <c r="S39" s="16">
        <v>13779</v>
      </c>
      <c r="T39" s="16">
        <v>11631</v>
      </c>
      <c r="U39" s="16">
        <v>2148</v>
      </c>
      <c r="V39" s="67">
        <v>0.84411060309166119</v>
      </c>
      <c r="W39" s="16">
        <v>21855</v>
      </c>
      <c r="X39" s="16">
        <v>12613</v>
      </c>
      <c r="Y39" s="16">
        <v>8019</v>
      </c>
      <c r="Z39" s="16">
        <v>1223</v>
      </c>
      <c r="AA39" s="89">
        <f t="shared" si="0"/>
        <v>5.5959734614504687E-2</v>
      </c>
      <c r="AB39" s="89">
        <f t="shared" si="1"/>
        <v>0.36691832532601237</v>
      </c>
      <c r="AC39" s="95">
        <f t="shared" si="2"/>
        <v>10.313164349959116</v>
      </c>
      <c r="AD39" s="16">
        <v>10316</v>
      </c>
      <c r="AE39" s="16">
        <v>6109</v>
      </c>
      <c r="AF39" s="47">
        <f t="shared" si="3"/>
        <v>0.59218689414501746</v>
      </c>
      <c r="AG39" s="16">
        <v>3570</v>
      </c>
      <c r="AH39" s="47">
        <f t="shared" si="4"/>
        <v>0.34606436603334628</v>
      </c>
      <c r="AI39" s="78">
        <v>637</v>
      </c>
      <c r="AJ39" s="47">
        <f t="shared" si="5"/>
        <v>6.1748739821636291E-2</v>
      </c>
      <c r="AK39" s="16">
        <v>11539</v>
      </c>
      <c r="AL39" s="16">
        <v>6504</v>
      </c>
      <c r="AM39" s="16">
        <v>4449</v>
      </c>
      <c r="AN39" s="47">
        <f t="shared" si="6"/>
        <v>5.0784296732819138E-2</v>
      </c>
      <c r="AO39" s="47">
        <f t="shared" si="7"/>
        <v>0.38556200710633504</v>
      </c>
      <c r="AP39" s="78">
        <v>586</v>
      </c>
      <c r="AQ39" s="16">
        <v>22931</v>
      </c>
      <c r="AR39" s="16">
        <v>3526</v>
      </c>
      <c r="AS39" s="16">
        <v>8482</v>
      </c>
      <c r="AT39" s="16">
        <v>4800</v>
      </c>
      <c r="AU39" s="16">
        <v>3474</v>
      </c>
      <c r="AV39" s="78">
        <v>169</v>
      </c>
      <c r="AW39" s="16">
        <v>2203</v>
      </c>
      <c r="AX39" s="78">
        <v>206</v>
      </c>
      <c r="AY39" s="78">
        <v>27</v>
      </c>
      <c r="AZ39" s="78">
        <v>44</v>
      </c>
      <c r="BA39" s="50">
        <f t="shared" si="8"/>
        <v>3526</v>
      </c>
      <c r="BB39" s="50">
        <f t="shared" si="28"/>
        <v>19405</v>
      </c>
      <c r="BC39" s="50">
        <f t="shared" si="29"/>
        <v>10923</v>
      </c>
      <c r="BD39" s="50">
        <f t="shared" si="11"/>
        <v>12008</v>
      </c>
      <c r="BE39" s="50">
        <f t="shared" si="30"/>
        <v>6123</v>
      </c>
      <c r="BF39" s="47">
        <f t="shared" si="13"/>
        <v>0.15376564476036805</v>
      </c>
      <c r="BG39" s="47">
        <f t="shared" si="31"/>
        <v>0.84623435523963197</v>
      </c>
      <c r="BH39" s="47">
        <f t="shared" si="32"/>
        <v>0.47634206968732284</v>
      </c>
      <c r="BI39" s="47">
        <f t="shared" si="33"/>
        <v>0.26701844664428065</v>
      </c>
      <c r="BJ39" s="47">
        <f t="shared" si="17"/>
        <v>0.66128821246347735</v>
      </c>
      <c r="BK39" s="16">
        <v>10427</v>
      </c>
      <c r="BL39" s="16">
        <v>1088</v>
      </c>
      <c r="BM39" s="16">
        <v>3770</v>
      </c>
      <c r="BN39" s="16">
        <v>2500</v>
      </c>
      <c r="BO39" s="16">
        <v>1664</v>
      </c>
      <c r="BP39" s="78">
        <v>89</v>
      </c>
      <c r="BQ39" s="16">
        <v>1139</v>
      </c>
      <c r="BR39" s="78">
        <v>129</v>
      </c>
      <c r="BS39" s="78">
        <v>15</v>
      </c>
      <c r="BT39" s="78">
        <v>33</v>
      </c>
      <c r="BU39" s="89">
        <f t="shared" si="18"/>
        <v>0.10434449026565647</v>
      </c>
      <c r="BV39" s="89">
        <f t="shared" si="19"/>
        <v>0.89565550973434349</v>
      </c>
      <c r="BW39" s="89">
        <f t="shared" si="20"/>
        <v>0.53409417857485375</v>
      </c>
      <c r="BX39" s="89">
        <f t="shared" si="21"/>
        <v>0.29433202263354752</v>
      </c>
      <c r="BY39" s="16">
        <v>12504</v>
      </c>
      <c r="BZ39" s="16">
        <v>2438</v>
      </c>
      <c r="CA39" s="16">
        <v>4712</v>
      </c>
      <c r="CB39" s="16">
        <v>2300</v>
      </c>
      <c r="CC39" s="16">
        <v>1810</v>
      </c>
      <c r="CD39" s="78">
        <v>80</v>
      </c>
      <c r="CE39" s="16">
        <v>1064</v>
      </c>
      <c r="CF39" s="78">
        <v>77</v>
      </c>
      <c r="CG39" s="78">
        <v>12</v>
      </c>
      <c r="CH39" s="78">
        <v>11</v>
      </c>
      <c r="CI39" s="89">
        <f t="shared" si="22"/>
        <v>0.19497760716570697</v>
      </c>
      <c r="CJ39" s="89">
        <f t="shared" si="23"/>
        <v>0.805022392834293</v>
      </c>
      <c r="CK39" s="96">
        <f t="shared" si="24"/>
        <v>0.42818298144593731</v>
      </c>
    </row>
    <row r="40" spans="1:89" x14ac:dyDescent="0.3">
      <c r="A40" s="19" t="s">
        <v>98</v>
      </c>
      <c r="B40" s="16" t="s">
        <v>106</v>
      </c>
      <c r="C40" s="19">
        <v>29923</v>
      </c>
      <c r="D40" s="16">
        <v>25357</v>
      </c>
      <c r="E40" s="16">
        <v>4566</v>
      </c>
      <c r="F40" s="67">
        <v>0.84740834809343979</v>
      </c>
      <c r="G40" s="16">
        <v>13968</v>
      </c>
      <c r="H40" s="16">
        <v>12467</v>
      </c>
      <c r="I40" s="16">
        <v>1501</v>
      </c>
      <c r="J40" s="67">
        <v>0.89254009163802972</v>
      </c>
      <c r="K40" s="16">
        <v>15955</v>
      </c>
      <c r="L40" s="16">
        <v>12890</v>
      </c>
      <c r="M40" s="16">
        <v>3065</v>
      </c>
      <c r="N40" s="67">
        <v>0.80789721090567224</v>
      </c>
      <c r="O40" s="16">
        <v>4937</v>
      </c>
      <c r="P40" s="16">
        <v>4609</v>
      </c>
      <c r="Q40" s="16">
        <v>328</v>
      </c>
      <c r="R40" s="67">
        <v>0.9335628924448045</v>
      </c>
      <c r="S40" s="16">
        <v>24986</v>
      </c>
      <c r="T40" s="16">
        <v>20748</v>
      </c>
      <c r="U40" s="16">
        <v>4238</v>
      </c>
      <c r="V40" s="67">
        <v>0.83038501560874101</v>
      </c>
      <c r="W40" s="16">
        <v>24129</v>
      </c>
      <c r="X40" s="16">
        <v>13727</v>
      </c>
      <c r="Y40" s="16">
        <v>8167</v>
      </c>
      <c r="Z40" s="16">
        <v>2235</v>
      </c>
      <c r="AA40" s="89">
        <f t="shared" si="0"/>
        <v>9.262712918065398E-2</v>
      </c>
      <c r="AB40" s="89">
        <f t="shared" si="1"/>
        <v>0.33847237763686849</v>
      </c>
      <c r="AC40" s="95">
        <f t="shared" si="2"/>
        <v>6.1418344519015662</v>
      </c>
      <c r="AD40" s="16">
        <v>11893</v>
      </c>
      <c r="AE40" s="16">
        <v>6960</v>
      </c>
      <c r="AF40" s="47">
        <f t="shared" si="3"/>
        <v>0.58521819557723032</v>
      </c>
      <c r="AG40" s="16">
        <v>3772</v>
      </c>
      <c r="AH40" s="47">
        <f t="shared" si="4"/>
        <v>0.31716135541915413</v>
      </c>
      <c r="AI40" s="16">
        <v>1161</v>
      </c>
      <c r="AJ40" s="47">
        <f t="shared" si="5"/>
        <v>9.7620449003615578E-2</v>
      </c>
      <c r="AK40" s="16">
        <v>12236</v>
      </c>
      <c r="AL40" s="16">
        <v>6767</v>
      </c>
      <c r="AM40" s="16">
        <v>4395</v>
      </c>
      <c r="AN40" s="47">
        <f t="shared" si="6"/>
        <v>8.7773782281791432E-2</v>
      </c>
      <c r="AO40" s="47">
        <f t="shared" si="7"/>
        <v>0.35918600849950966</v>
      </c>
      <c r="AP40" s="16">
        <v>1074</v>
      </c>
      <c r="AQ40" s="16">
        <v>21667</v>
      </c>
      <c r="AR40" s="16">
        <v>4508</v>
      </c>
      <c r="AS40" s="16">
        <v>8234</v>
      </c>
      <c r="AT40" s="16">
        <v>5123</v>
      </c>
      <c r="AU40" s="16">
        <v>2674</v>
      </c>
      <c r="AV40" s="78">
        <v>129</v>
      </c>
      <c r="AW40" s="78">
        <v>833</v>
      </c>
      <c r="AX40" s="78">
        <v>114</v>
      </c>
      <c r="AY40" s="78">
        <v>41</v>
      </c>
      <c r="AZ40" s="78">
        <v>11</v>
      </c>
      <c r="BA40" s="50">
        <f t="shared" si="8"/>
        <v>4508</v>
      </c>
      <c r="BB40" s="50">
        <f t="shared" si="28"/>
        <v>17159</v>
      </c>
      <c r="BC40" s="50">
        <f t="shared" si="29"/>
        <v>8925</v>
      </c>
      <c r="BD40" s="50">
        <f t="shared" si="11"/>
        <v>12742</v>
      </c>
      <c r="BE40" s="50">
        <f t="shared" si="30"/>
        <v>3802</v>
      </c>
      <c r="BF40" s="47">
        <f t="shared" si="13"/>
        <v>0.20805833756403747</v>
      </c>
      <c r="BG40" s="47">
        <f t="shared" si="31"/>
        <v>0.79194166243596253</v>
      </c>
      <c r="BH40" s="47">
        <f t="shared" si="32"/>
        <v>0.41191673974246551</v>
      </c>
      <c r="BI40" s="47">
        <f t="shared" si="33"/>
        <v>0.17547422347348501</v>
      </c>
      <c r="BJ40" s="47">
        <f t="shared" si="17"/>
        <v>0.60192920108921399</v>
      </c>
      <c r="BK40" s="16">
        <v>9927</v>
      </c>
      <c r="BL40" s="16">
        <v>1391</v>
      </c>
      <c r="BM40" s="16">
        <v>3723</v>
      </c>
      <c r="BN40" s="16">
        <v>2700</v>
      </c>
      <c r="BO40" s="16">
        <v>1377</v>
      </c>
      <c r="BP40" s="78">
        <v>88</v>
      </c>
      <c r="BQ40" s="78">
        <v>529</v>
      </c>
      <c r="BR40" s="78">
        <v>89</v>
      </c>
      <c r="BS40" s="78">
        <v>24</v>
      </c>
      <c r="BT40" s="78">
        <v>6</v>
      </c>
      <c r="BU40" s="89">
        <f t="shared" si="18"/>
        <v>0.14012289714918907</v>
      </c>
      <c r="BV40" s="89">
        <f t="shared" si="19"/>
        <v>0.85987710285081087</v>
      </c>
      <c r="BW40" s="89">
        <f t="shared" si="20"/>
        <v>0.48483932708774052</v>
      </c>
      <c r="BX40" s="89">
        <f t="shared" si="21"/>
        <v>0.21285383298075955</v>
      </c>
      <c r="BY40" s="16">
        <v>11740</v>
      </c>
      <c r="BZ40" s="16">
        <v>3117</v>
      </c>
      <c r="CA40" s="16">
        <v>4511</v>
      </c>
      <c r="CB40" s="16">
        <v>2423</v>
      </c>
      <c r="CC40" s="16">
        <v>1297</v>
      </c>
      <c r="CD40" s="78">
        <v>41</v>
      </c>
      <c r="CE40" s="78">
        <v>304</v>
      </c>
      <c r="CF40" s="78">
        <v>25</v>
      </c>
      <c r="CG40" s="78">
        <v>17</v>
      </c>
      <c r="CH40" s="78">
        <v>5</v>
      </c>
      <c r="CI40" s="89">
        <f t="shared" si="22"/>
        <v>0.26550255536626916</v>
      </c>
      <c r="CJ40" s="89">
        <f t="shared" si="23"/>
        <v>0.73449744463373079</v>
      </c>
      <c r="CK40" s="96">
        <f t="shared" si="24"/>
        <v>0.3502555366269165</v>
      </c>
    </row>
    <row r="41" spans="1:89" x14ac:dyDescent="0.3">
      <c r="A41" s="19" t="s">
        <v>98</v>
      </c>
      <c r="B41" s="16" t="s">
        <v>108</v>
      </c>
      <c r="C41" s="19">
        <v>51324</v>
      </c>
      <c r="D41" s="16">
        <v>44487</v>
      </c>
      <c r="E41" s="16">
        <v>6837</v>
      </c>
      <c r="F41" s="67">
        <v>0.86678746785129757</v>
      </c>
      <c r="G41" s="16">
        <v>23633</v>
      </c>
      <c r="H41" s="16">
        <v>22107</v>
      </c>
      <c r="I41" s="16">
        <v>1526</v>
      </c>
      <c r="J41" s="67">
        <v>0.9354292726272585</v>
      </c>
      <c r="K41" s="16">
        <v>27691</v>
      </c>
      <c r="L41" s="16">
        <v>22380</v>
      </c>
      <c r="M41" s="16">
        <v>5311</v>
      </c>
      <c r="N41" s="67">
        <v>0.80820483189483949</v>
      </c>
      <c r="O41" s="16">
        <v>8766</v>
      </c>
      <c r="P41" s="16">
        <v>8369</v>
      </c>
      <c r="Q41" s="16">
        <v>397</v>
      </c>
      <c r="R41" s="67">
        <v>0.95471138489618979</v>
      </c>
      <c r="S41" s="16">
        <v>42558</v>
      </c>
      <c r="T41" s="16">
        <v>36118</v>
      </c>
      <c r="U41" s="16">
        <v>6440</v>
      </c>
      <c r="V41" s="67">
        <v>0.84867709948775794</v>
      </c>
      <c r="W41" s="16">
        <v>44322</v>
      </c>
      <c r="X41" s="16">
        <v>24111</v>
      </c>
      <c r="Y41" s="16">
        <v>16991</v>
      </c>
      <c r="Z41" s="16">
        <v>3220</v>
      </c>
      <c r="AA41" s="89">
        <f t="shared" si="0"/>
        <v>7.2650151166463603E-2</v>
      </c>
      <c r="AB41" s="89">
        <f t="shared" si="1"/>
        <v>0.38335363927620597</v>
      </c>
      <c r="AC41" s="95">
        <f t="shared" si="2"/>
        <v>7.4878881987577639</v>
      </c>
      <c r="AD41" s="16">
        <v>21446</v>
      </c>
      <c r="AE41" s="16">
        <v>11957</v>
      </c>
      <c r="AF41" s="47">
        <f t="shared" si="3"/>
        <v>0.55753986757437279</v>
      </c>
      <c r="AG41" s="16">
        <v>7996</v>
      </c>
      <c r="AH41" s="47">
        <f t="shared" si="4"/>
        <v>0.37284342068450993</v>
      </c>
      <c r="AI41" s="16">
        <v>1493</v>
      </c>
      <c r="AJ41" s="47">
        <f t="shared" si="5"/>
        <v>6.9616711741117221E-2</v>
      </c>
      <c r="AK41" s="16">
        <v>22876</v>
      </c>
      <c r="AL41" s="16">
        <v>12154</v>
      </c>
      <c r="AM41" s="16">
        <v>8995</v>
      </c>
      <c r="AN41" s="47">
        <f t="shared" si="6"/>
        <v>7.5493967476831611E-2</v>
      </c>
      <c r="AO41" s="47">
        <f t="shared" si="7"/>
        <v>0.39320685434516522</v>
      </c>
      <c r="AP41" s="16">
        <v>1727</v>
      </c>
      <c r="AQ41" s="16">
        <v>36306</v>
      </c>
      <c r="AR41" s="16">
        <v>6345</v>
      </c>
      <c r="AS41" s="16">
        <v>14698</v>
      </c>
      <c r="AT41" s="16">
        <v>7435</v>
      </c>
      <c r="AU41" s="16">
        <v>5394</v>
      </c>
      <c r="AV41" s="78">
        <v>219</v>
      </c>
      <c r="AW41" s="78">
        <v>1898</v>
      </c>
      <c r="AX41" s="78">
        <v>222</v>
      </c>
      <c r="AY41" s="78">
        <v>73</v>
      </c>
      <c r="AZ41" s="78">
        <v>22</v>
      </c>
      <c r="BA41" s="50">
        <f t="shared" si="8"/>
        <v>6345</v>
      </c>
      <c r="BB41" s="50">
        <f t="shared" si="28"/>
        <v>29961</v>
      </c>
      <c r="BC41" s="50">
        <f t="shared" si="29"/>
        <v>15262.999999999998</v>
      </c>
      <c r="BD41" s="50">
        <f t="shared" si="11"/>
        <v>21043</v>
      </c>
      <c r="BE41" s="50">
        <f t="shared" si="30"/>
        <v>7828</v>
      </c>
      <c r="BF41" s="47">
        <f t="shared" si="13"/>
        <v>0.17476450173525038</v>
      </c>
      <c r="BG41" s="47">
        <f t="shared" si="31"/>
        <v>0.82523549826474962</v>
      </c>
      <c r="BH41" s="47">
        <f t="shared" si="32"/>
        <v>0.42039883214895607</v>
      </c>
      <c r="BI41" s="47">
        <f t="shared" si="33"/>
        <v>0.21561174461521512</v>
      </c>
      <c r="BJ41" s="47">
        <f t="shared" si="17"/>
        <v>0.62281716520685282</v>
      </c>
      <c r="BK41" s="16">
        <v>16673</v>
      </c>
      <c r="BL41" s="16">
        <v>1288</v>
      </c>
      <c r="BM41" s="16">
        <v>6287</v>
      </c>
      <c r="BN41" s="16">
        <v>4665</v>
      </c>
      <c r="BO41" s="16">
        <v>3104</v>
      </c>
      <c r="BP41" s="78">
        <v>115</v>
      </c>
      <c r="BQ41" s="78">
        <v>1002</v>
      </c>
      <c r="BR41" s="78">
        <v>156</v>
      </c>
      <c r="BS41" s="78">
        <v>40</v>
      </c>
      <c r="BT41" s="78">
        <v>16</v>
      </c>
      <c r="BU41" s="89">
        <f t="shared" si="18"/>
        <v>7.7250644754993103E-2</v>
      </c>
      <c r="BV41" s="89">
        <f t="shared" si="19"/>
        <v>0.9227493552450069</v>
      </c>
      <c r="BW41" s="89">
        <f t="shared" si="20"/>
        <v>0.54567264439512986</v>
      </c>
      <c r="BX41" s="89">
        <f t="shared" si="21"/>
        <v>0.26587896599292271</v>
      </c>
      <c r="BY41" s="16">
        <v>19633</v>
      </c>
      <c r="BZ41" s="16">
        <v>5057</v>
      </c>
      <c r="CA41" s="16">
        <v>8411</v>
      </c>
      <c r="CB41" s="16">
        <v>2770</v>
      </c>
      <c r="CC41" s="16">
        <v>2290</v>
      </c>
      <c r="CD41" s="78">
        <v>104</v>
      </c>
      <c r="CE41" s="78">
        <v>896</v>
      </c>
      <c r="CF41" s="78">
        <v>66</v>
      </c>
      <c r="CG41" s="78">
        <v>33</v>
      </c>
      <c r="CH41" s="78">
        <v>6</v>
      </c>
      <c r="CI41" s="89">
        <f t="shared" si="22"/>
        <v>0.25757652931289154</v>
      </c>
      <c r="CJ41" s="89">
        <f t="shared" si="23"/>
        <v>0.74242347068710846</v>
      </c>
      <c r="CK41" s="96">
        <f t="shared" si="24"/>
        <v>0.31401212244690063</v>
      </c>
    </row>
    <row r="42" spans="1:89" x14ac:dyDescent="0.3">
      <c r="A42" s="19" t="s">
        <v>98</v>
      </c>
      <c r="B42" s="16" t="s">
        <v>110</v>
      </c>
      <c r="C42" s="19">
        <v>17683</v>
      </c>
      <c r="D42" s="16">
        <v>15437</v>
      </c>
      <c r="E42" s="16">
        <v>2246</v>
      </c>
      <c r="F42" s="67">
        <v>0.8729853531640559</v>
      </c>
      <c r="G42" s="16">
        <v>8480</v>
      </c>
      <c r="H42" s="16">
        <v>7984</v>
      </c>
      <c r="I42" s="16">
        <v>496</v>
      </c>
      <c r="J42" s="67">
        <v>0.94150943396226405</v>
      </c>
      <c r="K42" s="16">
        <v>9203</v>
      </c>
      <c r="L42" s="16">
        <v>7453</v>
      </c>
      <c r="M42" s="16">
        <v>1750</v>
      </c>
      <c r="N42" s="67">
        <v>0.809844615886124</v>
      </c>
      <c r="O42" s="16">
        <v>3035</v>
      </c>
      <c r="P42" s="16">
        <v>2787</v>
      </c>
      <c r="Q42" s="16">
        <v>248</v>
      </c>
      <c r="R42" s="67">
        <v>0.91828665568369028</v>
      </c>
      <c r="S42" s="16">
        <v>14648</v>
      </c>
      <c r="T42" s="16">
        <v>12650</v>
      </c>
      <c r="U42" s="16">
        <v>1998</v>
      </c>
      <c r="V42" s="67">
        <v>0.863599126160568</v>
      </c>
      <c r="W42" s="16">
        <v>16315</v>
      </c>
      <c r="X42" s="16">
        <v>8527</v>
      </c>
      <c r="Y42" s="16">
        <v>6497</v>
      </c>
      <c r="Z42" s="78">
        <v>1291</v>
      </c>
      <c r="AA42" s="89">
        <f t="shared" si="0"/>
        <v>7.9129635304934109E-2</v>
      </c>
      <c r="AB42" s="89">
        <f t="shared" si="1"/>
        <v>0.39822249463683729</v>
      </c>
      <c r="AC42" s="95">
        <f t="shared" si="2"/>
        <v>6.6049573973663822</v>
      </c>
      <c r="AD42" s="16">
        <v>8008</v>
      </c>
      <c r="AE42" s="16">
        <v>4253</v>
      </c>
      <c r="AF42" s="47">
        <f t="shared" si="3"/>
        <v>0.53109390609390605</v>
      </c>
      <c r="AG42" s="16">
        <v>3166</v>
      </c>
      <c r="AH42" s="47">
        <f t="shared" si="4"/>
        <v>0.39535464535464537</v>
      </c>
      <c r="AI42" s="78">
        <v>589</v>
      </c>
      <c r="AJ42" s="47">
        <f t="shared" si="5"/>
        <v>7.3551448551448545E-2</v>
      </c>
      <c r="AK42" s="16">
        <v>8307</v>
      </c>
      <c r="AL42" s="16">
        <v>4274</v>
      </c>
      <c r="AM42" s="16">
        <v>3331</v>
      </c>
      <c r="AN42" s="47">
        <f t="shared" si="6"/>
        <v>8.4507042253521125E-2</v>
      </c>
      <c r="AO42" s="47">
        <f t="shared" si="7"/>
        <v>0.40098711929697844</v>
      </c>
      <c r="AP42" s="78">
        <v>702</v>
      </c>
      <c r="AQ42" s="16">
        <v>12504</v>
      </c>
      <c r="AR42" s="16">
        <v>2090</v>
      </c>
      <c r="AS42" s="16">
        <v>5148</v>
      </c>
      <c r="AT42" s="78">
        <v>2674</v>
      </c>
      <c r="AU42" s="78">
        <v>1885</v>
      </c>
      <c r="AV42" s="78">
        <v>77</v>
      </c>
      <c r="AW42" s="78">
        <v>551</v>
      </c>
      <c r="AX42" s="78">
        <v>61</v>
      </c>
      <c r="AY42" s="78">
        <v>14</v>
      </c>
      <c r="AZ42" s="78">
        <v>4</v>
      </c>
      <c r="BA42" s="50">
        <f t="shared" si="8"/>
        <v>2090</v>
      </c>
      <c r="BB42" s="50">
        <f t="shared" si="28"/>
        <v>10414</v>
      </c>
      <c r="BC42" s="50">
        <f t="shared" si="29"/>
        <v>5266</v>
      </c>
      <c r="BD42" s="50">
        <f t="shared" si="11"/>
        <v>7238</v>
      </c>
      <c r="BE42" s="50">
        <f t="shared" si="30"/>
        <v>2592</v>
      </c>
      <c r="BF42" s="47">
        <f t="shared" si="13"/>
        <v>0.16714651311580295</v>
      </c>
      <c r="BG42" s="47">
        <f t="shared" si="31"/>
        <v>0.83285348688419703</v>
      </c>
      <c r="BH42" s="47">
        <f t="shared" si="32"/>
        <v>0.42114523352527189</v>
      </c>
      <c r="BI42" s="47">
        <f t="shared" si="33"/>
        <v>0.20729366602687141</v>
      </c>
      <c r="BJ42" s="47">
        <f t="shared" si="17"/>
        <v>0.62699936020473446</v>
      </c>
      <c r="BK42" s="16">
        <v>6038</v>
      </c>
      <c r="BL42" s="16">
        <v>419</v>
      </c>
      <c r="BM42" s="16">
        <v>2349</v>
      </c>
      <c r="BN42" s="78">
        <v>1684</v>
      </c>
      <c r="BO42" s="78">
        <v>1131</v>
      </c>
      <c r="BP42" s="78">
        <v>50</v>
      </c>
      <c r="BQ42" s="78">
        <v>342</v>
      </c>
      <c r="BR42" s="78">
        <v>55</v>
      </c>
      <c r="BS42" s="78">
        <v>7</v>
      </c>
      <c r="BT42" s="78">
        <v>1</v>
      </c>
      <c r="BU42" s="89">
        <f t="shared" si="18"/>
        <v>6.9393839019542894E-2</v>
      </c>
      <c r="BV42" s="89">
        <f t="shared" si="19"/>
        <v>0.93060616098045712</v>
      </c>
      <c r="BW42" s="89">
        <f t="shared" si="20"/>
        <v>0.54157005631003641</v>
      </c>
      <c r="BX42" s="89">
        <f t="shared" si="21"/>
        <v>0.26266975819807881</v>
      </c>
      <c r="BY42" s="16">
        <v>6466</v>
      </c>
      <c r="BZ42" s="16">
        <v>1671</v>
      </c>
      <c r="CA42" s="16">
        <v>2799</v>
      </c>
      <c r="CB42" s="78">
        <v>990</v>
      </c>
      <c r="CC42" s="78">
        <v>754</v>
      </c>
      <c r="CD42" s="78">
        <v>27</v>
      </c>
      <c r="CE42" s="78">
        <v>209</v>
      </c>
      <c r="CF42" s="78">
        <v>6</v>
      </c>
      <c r="CG42" s="78">
        <v>7</v>
      </c>
      <c r="CH42" s="78">
        <v>3</v>
      </c>
      <c r="CI42" s="89">
        <f t="shared" si="22"/>
        <v>0.25842870399010209</v>
      </c>
      <c r="CJ42" s="89">
        <f t="shared" si="23"/>
        <v>0.74157129600989791</v>
      </c>
      <c r="CK42" s="96">
        <f t="shared" si="24"/>
        <v>0.30869161769254561</v>
      </c>
    </row>
    <row r="43" spans="1:89" x14ac:dyDescent="0.3">
      <c r="A43" s="19" t="s">
        <v>98</v>
      </c>
      <c r="B43" s="16" t="s">
        <v>114</v>
      </c>
      <c r="C43" s="19">
        <v>23610</v>
      </c>
      <c r="D43" s="16">
        <v>16312</v>
      </c>
      <c r="E43" s="16">
        <v>7298</v>
      </c>
      <c r="F43" s="67">
        <v>0.69089368911478188</v>
      </c>
      <c r="G43" s="16">
        <v>10083</v>
      </c>
      <c r="H43" s="16">
        <v>8456</v>
      </c>
      <c r="I43" s="16">
        <v>1627</v>
      </c>
      <c r="J43" s="67">
        <v>0.83863929386095404</v>
      </c>
      <c r="K43" s="16">
        <v>13527</v>
      </c>
      <c r="L43" s="16">
        <v>7856</v>
      </c>
      <c r="M43" s="16">
        <v>5671</v>
      </c>
      <c r="N43" s="67">
        <v>0.58076439713166261</v>
      </c>
      <c r="O43" s="16">
        <v>6853</v>
      </c>
      <c r="P43" s="16">
        <v>5650</v>
      </c>
      <c r="Q43" s="16">
        <v>1203</v>
      </c>
      <c r="R43" s="67">
        <v>0.82445644243397054</v>
      </c>
      <c r="S43" s="16">
        <v>16757</v>
      </c>
      <c r="T43" s="16">
        <v>10662</v>
      </c>
      <c r="U43" s="16">
        <v>6095</v>
      </c>
      <c r="V43" s="67">
        <v>0.63627140896341827</v>
      </c>
      <c r="W43" s="16">
        <v>20264</v>
      </c>
      <c r="X43" s="16">
        <v>12359</v>
      </c>
      <c r="Y43" s="16">
        <v>5152</v>
      </c>
      <c r="Z43" s="16">
        <v>2753</v>
      </c>
      <c r="AA43" s="89">
        <f t="shared" si="0"/>
        <v>0.13585669166995656</v>
      </c>
      <c r="AB43" s="89">
        <f t="shared" si="1"/>
        <v>0.25424397947098304</v>
      </c>
      <c r="AC43" s="95">
        <f t="shared" si="2"/>
        <v>4.4892844169996371</v>
      </c>
      <c r="AD43" s="16">
        <v>9330</v>
      </c>
      <c r="AE43" s="16">
        <v>6114</v>
      </c>
      <c r="AF43" s="47">
        <f t="shared" si="3"/>
        <v>0.65530546623794217</v>
      </c>
      <c r="AG43" s="16">
        <v>2147</v>
      </c>
      <c r="AH43" s="47">
        <f t="shared" si="4"/>
        <v>0.23011789924973206</v>
      </c>
      <c r="AI43" s="16">
        <v>1069</v>
      </c>
      <c r="AJ43" s="47">
        <f t="shared" si="5"/>
        <v>0.11457663451232583</v>
      </c>
      <c r="AK43" s="16">
        <v>10934</v>
      </c>
      <c r="AL43" s="16">
        <v>6245</v>
      </c>
      <c r="AM43" s="16">
        <v>3005</v>
      </c>
      <c r="AN43" s="47">
        <f t="shared" si="6"/>
        <v>0.15401499908542163</v>
      </c>
      <c r="AO43" s="47">
        <f t="shared" si="7"/>
        <v>0.2748308029998171</v>
      </c>
      <c r="AP43" s="16">
        <v>1684</v>
      </c>
      <c r="AQ43" s="16">
        <v>17850</v>
      </c>
      <c r="AR43" s="16">
        <v>6795</v>
      </c>
      <c r="AS43" s="16">
        <v>5235</v>
      </c>
      <c r="AT43" s="78">
        <v>2446</v>
      </c>
      <c r="AU43" s="78">
        <v>2044</v>
      </c>
      <c r="AV43" s="78">
        <v>64</v>
      </c>
      <c r="AW43" s="78">
        <v>1105</v>
      </c>
      <c r="AX43" s="78">
        <v>110</v>
      </c>
      <c r="AY43" s="78">
        <v>34</v>
      </c>
      <c r="AZ43" s="78">
        <v>17</v>
      </c>
      <c r="BA43" s="50">
        <f t="shared" si="8"/>
        <v>6795</v>
      </c>
      <c r="BB43" s="50">
        <f t="shared" si="28"/>
        <v>11055</v>
      </c>
      <c r="BC43" s="50">
        <f t="shared" si="29"/>
        <v>5820</v>
      </c>
      <c r="BD43" s="50">
        <f t="shared" si="11"/>
        <v>12030</v>
      </c>
      <c r="BE43" s="50">
        <f t="shared" si="30"/>
        <v>3374</v>
      </c>
      <c r="BF43" s="47">
        <f t="shared" si="13"/>
        <v>0.38067226890756301</v>
      </c>
      <c r="BG43" s="47">
        <f t="shared" si="31"/>
        <v>0.61932773109243699</v>
      </c>
      <c r="BH43" s="47">
        <f t="shared" si="32"/>
        <v>0.32605042016806723</v>
      </c>
      <c r="BI43" s="47">
        <f t="shared" si="33"/>
        <v>0.18901960784313726</v>
      </c>
      <c r="BJ43" s="47">
        <f t="shared" si="17"/>
        <v>0.47268907563025209</v>
      </c>
      <c r="BK43" s="16">
        <v>7771</v>
      </c>
      <c r="BL43" s="16">
        <v>1500</v>
      </c>
      <c r="BM43" s="16">
        <v>2657</v>
      </c>
      <c r="BN43" s="78">
        <v>1636</v>
      </c>
      <c r="BO43" s="78">
        <v>1201</v>
      </c>
      <c r="BP43" s="78">
        <v>38</v>
      </c>
      <c r="BQ43" s="78">
        <v>624</v>
      </c>
      <c r="BR43" s="78">
        <v>83</v>
      </c>
      <c r="BS43" s="78">
        <v>20</v>
      </c>
      <c r="BT43" s="78">
        <v>12</v>
      </c>
      <c r="BU43" s="89">
        <f t="shared" si="18"/>
        <v>0.19302535066272036</v>
      </c>
      <c r="BV43" s="89">
        <f t="shared" si="19"/>
        <v>0.80697464933727958</v>
      </c>
      <c r="BW43" s="89">
        <f t="shared" si="20"/>
        <v>0.46506241153004763</v>
      </c>
      <c r="BX43" s="89">
        <f t="shared" si="21"/>
        <v>0.25453609574057395</v>
      </c>
      <c r="BY43" s="16">
        <v>10079</v>
      </c>
      <c r="BZ43" s="16">
        <v>5295</v>
      </c>
      <c r="CA43" s="16">
        <v>2578</v>
      </c>
      <c r="CB43" s="78">
        <v>810</v>
      </c>
      <c r="CC43" s="78">
        <v>843</v>
      </c>
      <c r="CD43" s="78">
        <v>26</v>
      </c>
      <c r="CE43" s="78">
        <v>481</v>
      </c>
      <c r="CF43" s="78">
        <v>27</v>
      </c>
      <c r="CG43" s="78">
        <v>14</v>
      </c>
      <c r="CH43" s="78">
        <v>5</v>
      </c>
      <c r="CI43" s="89">
        <f t="shared" si="22"/>
        <v>0.52534973707709098</v>
      </c>
      <c r="CJ43" s="89">
        <f t="shared" si="23"/>
        <v>0.47465026292290902</v>
      </c>
      <c r="CK43" s="96">
        <f t="shared" si="24"/>
        <v>0.21887091973410061</v>
      </c>
    </row>
    <row r="44" spans="1:89" x14ac:dyDescent="0.3">
      <c r="A44" s="19" t="s">
        <v>98</v>
      </c>
      <c r="B44" s="16" t="s">
        <v>115</v>
      </c>
      <c r="C44" s="19">
        <v>30420</v>
      </c>
      <c r="D44" s="16">
        <v>23314</v>
      </c>
      <c r="E44" s="16">
        <v>7106</v>
      </c>
      <c r="F44" s="67">
        <v>0.76640368178829721</v>
      </c>
      <c r="G44" s="16">
        <v>13384</v>
      </c>
      <c r="H44" s="16">
        <v>11534</v>
      </c>
      <c r="I44" s="16">
        <v>1850</v>
      </c>
      <c r="J44" s="67">
        <v>0.86177525403466826</v>
      </c>
      <c r="K44" s="16">
        <v>17036</v>
      </c>
      <c r="L44" s="16">
        <v>11780</v>
      </c>
      <c r="M44" s="16">
        <v>5256</v>
      </c>
      <c r="N44" s="67">
        <v>0.69147687250528289</v>
      </c>
      <c r="O44" s="16">
        <v>6453</v>
      </c>
      <c r="P44" s="16">
        <v>5371</v>
      </c>
      <c r="Q44" s="16">
        <v>1082</v>
      </c>
      <c r="R44" s="67">
        <v>0.83232604989927172</v>
      </c>
      <c r="S44" s="16">
        <v>23967</v>
      </c>
      <c r="T44" s="16">
        <v>17943</v>
      </c>
      <c r="U44" s="16">
        <v>6024</v>
      </c>
      <c r="V44" s="67">
        <v>0.74865439979972459</v>
      </c>
      <c r="W44" s="16">
        <v>24101</v>
      </c>
      <c r="X44" s="16">
        <v>15270</v>
      </c>
      <c r="Y44" s="16">
        <v>6538</v>
      </c>
      <c r="Z44" s="16">
        <v>2293</v>
      </c>
      <c r="AA44" s="89">
        <f t="shared" si="0"/>
        <v>9.5141280444794821E-2</v>
      </c>
      <c r="AB44" s="89">
        <f t="shared" si="1"/>
        <v>0.27127505082776648</v>
      </c>
      <c r="AC44" s="95">
        <f t="shared" si="2"/>
        <v>6.6593981683384209</v>
      </c>
      <c r="AD44" s="16">
        <v>11273</v>
      </c>
      <c r="AE44" s="16">
        <v>7433</v>
      </c>
      <c r="AF44" s="47">
        <f t="shared" si="3"/>
        <v>0.65936307992548571</v>
      </c>
      <c r="AG44" s="16">
        <v>2757</v>
      </c>
      <c r="AH44" s="47">
        <f t="shared" si="4"/>
        <v>0.24456666370974897</v>
      </c>
      <c r="AI44" s="78">
        <v>1083</v>
      </c>
      <c r="AJ44" s="47">
        <f t="shared" si="5"/>
        <v>9.6070256364765363E-2</v>
      </c>
      <c r="AK44" s="16">
        <v>12828</v>
      </c>
      <c r="AL44" s="16">
        <v>7837</v>
      </c>
      <c r="AM44" s="16">
        <v>3781</v>
      </c>
      <c r="AN44" s="47">
        <f t="shared" si="6"/>
        <v>9.4324914250077954E-2</v>
      </c>
      <c r="AO44" s="47">
        <f t="shared" si="7"/>
        <v>0.29474586841284689</v>
      </c>
      <c r="AP44" s="78">
        <v>1210</v>
      </c>
      <c r="AQ44" s="16">
        <v>22749</v>
      </c>
      <c r="AR44" s="16">
        <v>6772</v>
      </c>
      <c r="AS44" s="16">
        <v>7520</v>
      </c>
      <c r="AT44" s="16">
        <v>4096</v>
      </c>
      <c r="AU44" s="16">
        <v>3109</v>
      </c>
      <c r="AV44" s="78">
        <v>74</v>
      </c>
      <c r="AW44" s="78">
        <v>1082</v>
      </c>
      <c r="AX44" s="78">
        <v>74</v>
      </c>
      <c r="AY44" s="78">
        <v>13</v>
      </c>
      <c r="AZ44" s="78">
        <v>9</v>
      </c>
      <c r="BA44" s="50">
        <f t="shared" si="8"/>
        <v>6772</v>
      </c>
      <c r="BB44" s="50">
        <f t="shared" si="28"/>
        <v>15977</v>
      </c>
      <c r="BC44" s="50">
        <f t="shared" si="29"/>
        <v>8457</v>
      </c>
      <c r="BD44" s="50">
        <f t="shared" si="11"/>
        <v>14292</v>
      </c>
      <c r="BE44" s="50">
        <f t="shared" si="30"/>
        <v>4361</v>
      </c>
      <c r="BF44" s="47">
        <f t="shared" si="13"/>
        <v>0.29768341465558923</v>
      </c>
      <c r="BG44" s="47">
        <f t="shared" si="31"/>
        <v>0.70231658534441077</v>
      </c>
      <c r="BH44" s="47">
        <f t="shared" si="32"/>
        <v>0.37175260451008835</v>
      </c>
      <c r="BI44" s="47">
        <f t="shared" si="33"/>
        <v>0.19170073409820212</v>
      </c>
      <c r="BJ44" s="47">
        <f t="shared" si="17"/>
        <v>0.53703459492724959</v>
      </c>
      <c r="BK44" s="16">
        <v>10180</v>
      </c>
      <c r="BL44" s="16">
        <v>1726</v>
      </c>
      <c r="BM44" s="16">
        <v>3499</v>
      </c>
      <c r="BN44" s="16">
        <v>2483</v>
      </c>
      <c r="BO44" s="16">
        <v>1727</v>
      </c>
      <c r="BP44" s="78">
        <v>32</v>
      </c>
      <c r="BQ44" s="78">
        <v>653</v>
      </c>
      <c r="BR44" s="78">
        <v>50</v>
      </c>
      <c r="BS44" s="78">
        <v>6</v>
      </c>
      <c r="BT44" s="78">
        <v>4</v>
      </c>
      <c r="BU44" s="89">
        <f t="shared" si="18"/>
        <v>0.16954813359528487</v>
      </c>
      <c r="BV44" s="89">
        <f t="shared" si="19"/>
        <v>0.83045186640471513</v>
      </c>
      <c r="BW44" s="89">
        <f t="shared" si="20"/>
        <v>0.48673870333988212</v>
      </c>
      <c r="BX44" s="89">
        <f t="shared" si="21"/>
        <v>0.24282907662082515</v>
      </c>
      <c r="BY44" s="16">
        <v>12569</v>
      </c>
      <c r="BZ44" s="16">
        <v>5046</v>
      </c>
      <c r="CA44" s="16">
        <v>4021</v>
      </c>
      <c r="CB44" s="16">
        <v>1613</v>
      </c>
      <c r="CC44" s="16">
        <v>1382</v>
      </c>
      <c r="CD44" s="78">
        <v>42</v>
      </c>
      <c r="CE44" s="78">
        <v>429</v>
      </c>
      <c r="CF44" s="78">
        <v>24</v>
      </c>
      <c r="CG44" s="78">
        <v>7</v>
      </c>
      <c r="CH44" s="78">
        <v>5</v>
      </c>
      <c r="CI44" s="89">
        <f t="shared" si="22"/>
        <v>0.40146391916620255</v>
      </c>
      <c r="CJ44" s="89">
        <f t="shared" si="23"/>
        <v>0.59853608083379739</v>
      </c>
      <c r="CK44" s="96">
        <f t="shared" si="24"/>
        <v>0.27862200652398761</v>
      </c>
    </row>
    <row r="45" spans="1:89" x14ac:dyDescent="0.3">
      <c r="A45" s="19" t="s">
        <v>98</v>
      </c>
      <c r="B45" s="16" t="s">
        <v>117</v>
      </c>
      <c r="C45" s="19">
        <v>11472</v>
      </c>
      <c r="D45" s="16">
        <v>8134</v>
      </c>
      <c r="E45" s="16">
        <v>3338</v>
      </c>
      <c r="F45" s="67">
        <v>0.7090306834030683</v>
      </c>
      <c r="G45" s="16">
        <v>5039</v>
      </c>
      <c r="H45" s="16">
        <v>4353</v>
      </c>
      <c r="I45" s="16">
        <v>686</v>
      </c>
      <c r="J45" s="67">
        <v>0.86386187735661835</v>
      </c>
      <c r="K45" s="16">
        <v>6433</v>
      </c>
      <c r="L45" s="16">
        <v>3781</v>
      </c>
      <c r="M45" s="16">
        <v>2652</v>
      </c>
      <c r="N45" s="67">
        <v>0.58775066065599257</v>
      </c>
      <c r="O45" s="16">
        <v>2311</v>
      </c>
      <c r="P45" s="16">
        <v>1914</v>
      </c>
      <c r="Q45" s="16">
        <v>397</v>
      </c>
      <c r="R45" s="67">
        <v>0.82821289485071403</v>
      </c>
      <c r="S45" s="16">
        <v>9161</v>
      </c>
      <c r="T45" s="16">
        <v>6220</v>
      </c>
      <c r="U45" s="16">
        <v>2941</v>
      </c>
      <c r="V45" s="67">
        <v>0.67896517847396576</v>
      </c>
      <c r="W45" s="16">
        <v>10396</v>
      </c>
      <c r="X45" s="16">
        <v>6356</v>
      </c>
      <c r="Y45" s="16">
        <v>2874</v>
      </c>
      <c r="Z45" s="16">
        <v>1166</v>
      </c>
      <c r="AA45" s="89">
        <f t="shared" si="0"/>
        <v>0.11215852250865718</v>
      </c>
      <c r="AB45" s="89">
        <f t="shared" si="1"/>
        <v>0.27645248172373987</v>
      </c>
      <c r="AC45" s="95">
        <f t="shared" si="2"/>
        <v>5.4511149228130362</v>
      </c>
      <c r="AD45" s="16">
        <v>4852</v>
      </c>
      <c r="AE45" s="16">
        <v>3199</v>
      </c>
      <c r="AF45" s="47">
        <f t="shared" si="3"/>
        <v>0.65931574608408905</v>
      </c>
      <c r="AG45" s="16">
        <v>1193</v>
      </c>
      <c r="AH45" s="47">
        <f t="shared" si="4"/>
        <v>0.2458779884583677</v>
      </c>
      <c r="AI45" s="78">
        <v>460</v>
      </c>
      <c r="AJ45" s="47">
        <f t="shared" si="5"/>
        <v>9.4806265457543282E-2</v>
      </c>
      <c r="AK45" s="16">
        <v>5544</v>
      </c>
      <c r="AL45" s="16">
        <v>3157</v>
      </c>
      <c r="AM45" s="16">
        <v>1681</v>
      </c>
      <c r="AN45" s="47">
        <f t="shared" si="6"/>
        <v>0.12734487734487734</v>
      </c>
      <c r="AO45" s="47">
        <f t="shared" si="7"/>
        <v>0.30321067821067821</v>
      </c>
      <c r="AP45" s="78">
        <v>706</v>
      </c>
      <c r="AQ45" s="16">
        <v>8605</v>
      </c>
      <c r="AR45" s="16">
        <v>3134</v>
      </c>
      <c r="AS45" s="16">
        <v>2496</v>
      </c>
      <c r="AT45" s="78">
        <v>1231</v>
      </c>
      <c r="AU45" s="78">
        <v>1118</v>
      </c>
      <c r="AV45" s="78">
        <v>11</v>
      </c>
      <c r="AW45" s="78">
        <v>519</v>
      </c>
      <c r="AX45" s="78">
        <v>48</v>
      </c>
      <c r="AY45" s="78">
        <v>46</v>
      </c>
      <c r="AZ45" s="78">
        <v>2</v>
      </c>
      <c r="BA45" s="50">
        <f t="shared" si="8"/>
        <v>3134</v>
      </c>
      <c r="BB45" s="50">
        <f t="shared" si="28"/>
        <v>5471</v>
      </c>
      <c r="BC45" s="50">
        <f t="shared" si="29"/>
        <v>2975</v>
      </c>
      <c r="BD45" s="50">
        <f t="shared" si="11"/>
        <v>5630</v>
      </c>
      <c r="BE45" s="50">
        <f t="shared" si="30"/>
        <v>1744</v>
      </c>
      <c r="BF45" s="47">
        <f t="shared" si="13"/>
        <v>0.36420685647879142</v>
      </c>
      <c r="BG45" s="47">
        <f t="shared" si="31"/>
        <v>0.63579314352120864</v>
      </c>
      <c r="BH45" s="47">
        <f t="shared" si="32"/>
        <v>0.34572922719349214</v>
      </c>
      <c r="BI45" s="47">
        <f t="shared" si="33"/>
        <v>0.20267286461359674</v>
      </c>
      <c r="BJ45" s="47">
        <f t="shared" si="17"/>
        <v>0.49076118535735036</v>
      </c>
      <c r="BK45" s="16">
        <v>3928</v>
      </c>
      <c r="BL45" s="16">
        <v>650</v>
      </c>
      <c r="BM45" s="16">
        <v>1341</v>
      </c>
      <c r="BN45" s="78">
        <v>848</v>
      </c>
      <c r="BO45" s="78">
        <v>718</v>
      </c>
      <c r="BP45" s="78">
        <v>7</v>
      </c>
      <c r="BQ45" s="78">
        <v>306</v>
      </c>
      <c r="BR45" s="78">
        <v>30</v>
      </c>
      <c r="BS45" s="78">
        <v>26</v>
      </c>
      <c r="BT45" s="78">
        <v>2</v>
      </c>
      <c r="BU45" s="89">
        <f t="shared" si="18"/>
        <v>0.16547861507128309</v>
      </c>
      <c r="BV45" s="89">
        <f t="shared" si="19"/>
        <v>0.83452138492871686</v>
      </c>
      <c r="BW45" s="89">
        <f t="shared" si="20"/>
        <v>0.49312627291242361</v>
      </c>
      <c r="BX45" s="89">
        <f t="shared" si="21"/>
        <v>0.27724032586558045</v>
      </c>
      <c r="BY45" s="16">
        <v>4677</v>
      </c>
      <c r="BZ45" s="16">
        <v>2484</v>
      </c>
      <c r="CA45" s="16">
        <v>1155</v>
      </c>
      <c r="CB45" s="78">
        <v>383</v>
      </c>
      <c r="CC45" s="78">
        <v>400</v>
      </c>
      <c r="CD45" s="78">
        <v>4</v>
      </c>
      <c r="CE45" s="78">
        <v>213</v>
      </c>
      <c r="CF45" s="78">
        <v>18</v>
      </c>
      <c r="CG45" s="78">
        <v>20</v>
      </c>
      <c r="CH45" s="78">
        <v>0</v>
      </c>
      <c r="CI45" s="89">
        <f t="shared" si="22"/>
        <v>0.53110968569595896</v>
      </c>
      <c r="CJ45" s="89">
        <f t="shared" si="23"/>
        <v>0.46889031430404104</v>
      </c>
      <c r="CK45" s="96">
        <f t="shared" si="24"/>
        <v>0.22193713919178962</v>
      </c>
    </row>
    <row r="46" spans="1:89" x14ac:dyDescent="0.3">
      <c r="A46" s="19" t="s">
        <v>98</v>
      </c>
      <c r="B46" s="16" t="s">
        <v>119</v>
      </c>
      <c r="C46" s="19">
        <v>56139</v>
      </c>
      <c r="D46" s="16">
        <v>36957</v>
      </c>
      <c r="E46" s="16">
        <v>19182</v>
      </c>
      <c r="F46" s="67">
        <v>0.65831240314220063</v>
      </c>
      <c r="G46" s="16">
        <v>25501</v>
      </c>
      <c r="H46" s="16">
        <v>20535</v>
      </c>
      <c r="I46" s="16">
        <v>4966</v>
      </c>
      <c r="J46" s="67">
        <v>0.80526253872397158</v>
      </c>
      <c r="K46" s="16">
        <v>30638</v>
      </c>
      <c r="L46" s="16">
        <v>16422</v>
      </c>
      <c r="M46" s="16">
        <v>14216</v>
      </c>
      <c r="N46" s="67">
        <v>0.53600104445459884</v>
      </c>
      <c r="O46" s="16">
        <v>6011</v>
      </c>
      <c r="P46" s="16">
        <v>5100</v>
      </c>
      <c r="Q46" s="16">
        <v>911</v>
      </c>
      <c r="R46" s="67">
        <v>0.84844451838296453</v>
      </c>
      <c r="S46" s="16">
        <v>50128</v>
      </c>
      <c r="T46" s="16">
        <v>31857</v>
      </c>
      <c r="U46" s="16">
        <v>18271</v>
      </c>
      <c r="V46" s="67">
        <v>0.63551308649856364</v>
      </c>
      <c r="W46" s="16">
        <v>48375</v>
      </c>
      <c r="X46" s="16">
        <v>25015</v>
      </c>
      <c r="Y46" s="16">
        <v>14024</v>
      </c>
      <c r="Z46" s="16">
        <v>9336</v>
      </c>
      <c r="AA46" s="89">
        <f t="shared" si="0"/>
        <v>0.19299224806201551</v>
      </c>
      <c r="AB46" s="89">
        <f t="shared" si="1"/>
        <v>0.28990180878552974</v>
      </c>
      <c r="AC46" s="95">
        <f t="shared" si="2"/>
        <v>2.6794130248500427</v>
      </c>
      <c r="AD46" s="16">
        <v>23001</v>
      </c>
      <c r="AE46" s="16">
        <v>13282</v>
      </c>
      <c r="AF46" s="47">
        <f t="shared" si="3"/>
        <v>0.57745315421068644</v>
      </c>
      <c r="AG46" s="16">
        <v>6565</v>
      </c>
      <c r="AH46" s="47">
        <f t="shared" si="4"/>
        <v>0.28542237294030692</v>
      </c>
      <c r="AI46" s="16">
        <v>3154</v>
      </c>
      <c r="AJ46" s="47">
        <f t="shared" si="5"/>
        <v>0.13712447284900656</v>
      </c>
      <c r="AK46" s="16">
        <v>25374</v>
      </c>
      <c r="AL46" s="16">
        <v>11733</v>
      </c>
      <c r="AM46" s="16">
        <v>7459</v>
      </c>
      <c r="AN46" s="47">
        <f t="shared" si="6"/>
        <v>0.24363521715141484</v>
      </c>
      <c r="AO46" s="47">
        <f t="shared" si="7"/>
        <v>0.29396232363836999</v>
      </c>
      <c r="AP46" s="16">
        <v>6182</v>
      </c>
      <c r="AQ46" s="16">
        <v>41300</v>
      </c>
      <c r="AR46" s="16">
        <v>16643</v>
      </c>
      <c r="AS46" s="16">
        <v>14297</v>
      </c>
      <c r="AT46" s="16">
        <v>5325</v>
      </c>
      <c r="AU46" s="78">
        <v>3664</v>
      </c>
      <c r="AV46" s="78">
        <v>91</v>
      </c>
      <c r="AW46" s="78">
        <v>1153</v>
      </c>
      <c r="AX46" s="78">
        <v>65</v>
      </c>
      <c r="AY46" s="78">
        <v>47</v>
      </c>
      <c r="AZ46" s="78">
        <v>15</v>
      </c>
      <c r="BA46" s="50">
        <f t="shared" si="8"/>
        <v>16643</v>
      </c>
      <c r="BB46" s="50">
        <f t="shared" si="28"/>
        <v>24656.999999999996</v>
      </c>
      <c r="BC46" s="50">
        <f t="shared" si="29"/>
        <v>10360</v>
      </c>
      <c r="BD46" s="50">
        <f t="shared" si="11"/>
        <v>30940</v>
      </c>
      <c r="BE46" s="50">
        <f t="shared" si="30"/>
        <v>5035</v>
      </c>
      <c r="BF46" s="47">
        <f t="shared" si="13"/>
        <v>0.40297820823244551</v>
      </c>
      <c r="BG46" s="47">
        <f t="shared" si="31"/>
        <v>0.59702179176755443</v>
      </c>
      <c r="BH46" s="47">
        <f t="shared" si="32"/>
        <v>0.25084745762711863</v>
      </c>
      <c r="BI46" s="47">
        <f t="shared" si="33"/>
        <v>0.12191283292978208</v>
      </c>
      <c r="BJ46" s="47">
        <f t="shared" si="17"/>
        <v>0.42393462469733656</v>
      </c>
      <c r="BK46" s="16">
        <v>19309</v>
      </c>
      <c r="BL46" s="16">
        <v>4456</v>
      </c>
      <c r="BM46" s="16">
        <v>7961</v>
      </c>
      <c r="BN46" s="16">
        <v>3563</v>
      </c>
      <c r="BO46" s="78">
        <v>2431</v>
      </c>
      <c r="BP46" s="78">
        <v>61</v>
      </c>
      <c r="BQ46" s="78">
        <v>741</v>
      </c>
      <c r="BR46" s="78">
        <v>50</v>
      </c>
      <c r="BS46" s="78">
        <v>35</v>
      </c>
      <c r="BT46" s="78">
        <v>11</v>
      </c>
      <c r="BU46" s="89">
        <f t="shared" si="18"/>
        <v>0.23077321456315708</v>
      </c>
      <c r="BV46" s="89">
        <f t="shared" si="19"/>
        <v>0.76922678543684297</v>
      </c>
      <c r="BW46" s="89">
        <f t="shared" si="20"/>
        <v>0.35693200062147185</v>
      </c>
      <c r="BX46" s="89">
        <f t="shared" si="21"/>
        <v>0.17240664974882181</v>
      </c>
      <c r="BY46" s="16">
        <v>21991</v>
      </c>
      <c r="BZ46" s="16">
        <v>12187</v>
      </c>
      <c r="CA46" s="16">
        <v>6336</v>
      </c>
      <c r="CB46" s="16">
        <v>1762</v>
      </c>
      <c r="CC46" s="78">
        <v>1233</v>
      </c>
      <c r="CD46" s="78">
        <v>30</v>
      </c>
      <c r="CE46" s="78">
        <v>412</v>
      </c>
      <c r="CF46" s="78">
        <v>15</v>
      </c>
      <c r="CG46" s="78">
        <v>12</v>
      </c>
      <c r="CH46" s="78">
        <v>4</v>
      </c>
      <c r="CI46" s="89">
        <f t="shared" si="22"/>
        <v>0.55418125596835066</v>
      </c>
      <c r="CJ46" s="89">
        <f t="shared" si="23"/>
        <v>0.44581874403164934</v>
      </c>
      <c r="CK46" s="96">
        <f t="shared" si="24"/>
        <v>0.15770087763175844</v>
      </c>
    </row>
    <row r="47" spans="1:89" x14ac:dyDescent="0.3">
      <c r="A47" s="19" t="s">
        <v>121</v>
      </c>
      <c r="B47" s="16" t="s">
        <v>124</v>
      </c>
      <c r="C47" s="19">
        <v>212433</v>
      </c>
      <c r="D47" s="16">
        <v>206104</v>
      </c>
      <c r="E47" s="16">
        <v>6329</v>
      </c>
      <c r="F47" s="67">
        <v>0.97020707705488318</v>
      </c>
      <c r="G47" s="16">
        <v>93432</v>
      </c>
      <c r="H47" s="16">
        <v>92270</v>
      </c>
      <c r="I47" s="16">
        <v>1162</v>
      </c>
      <c r="J47" s="67">
        <v>0.98756314752975427</v>
      </c>
      <c r="K47" s="16">
        <v>119001</v>
      </c>
      <c r="L47" s="16">
        <v>113834</v>
      </c>
      <c r="M47" s="16">
        <v>5167</v>
      </c>
      <c r="N47" s="67">
        <v>0.95658019680506901</v>
      </c>
      <c r="O47" s="16">
        <v>56648</v>
      </c>
      <c r="P47" s="16">
        <v>55191</v>
      </c>
      <c r="Q47" s="16">
        <v>1457</v>
      </c>
      <c r="R47" s="67">
        <v>0.97427976274537498</v>
      </c>
      <c r="S47" s="16">
        <v>155785</v>
      </c>
      <c r="T47" s="16">
        <v>150913</v>
      </c>
      <c r="U47" s="16">
        <v>4872</v>
      </c>
      <c r="V47" s="67">
        <v>0.96872612895978416</v>
      </c>
      <c r="W47" s="16">
        <v>114851</v>
      </c>
      <c r="X47" s="16">
        <v>40296</v>
      </c>
      <c r="Y47" s="16">
        <v>69972</v>
      </c>
      <c r="Z47" s="16">
        <v>4583</v>
      </c>
      <c r="AA47" s="89">
        <f t="shared" si="0"/>
        <v>3.9903875456025632E-2</v>
      </c>
      <c r="AB47" s="89">
        <f t="shared" si="1"/>
        <v>0.60924153903753564</v>
      </c>
      <c r="AC47" s="95">
        <f t="shared" si="2"/>
        <v>8.7924939995636038</v>
      </c>
      <c r="AD47" s="16">
        <v>54114</v>
      </c>
      <c r="AE47" s="16">
        <v>19426</v>
      </c>
      <c r="AF47" s="47">
        <f t="shared" si="3"/>
        <v>0.35898288797723327</v>
      </c>
      <c r="AG47" s="16">
        <v>32399</v>
      </c>
      <c r="AH47" s="47">
        <f t="shared" si="4"/>
        <v>0.59871752226780506</v>
      </c>
      <c r="AI47" s="16">
        <v>2289</v>
      </c>
      <c r="AJ47" s="47">
        <f t="shared" si="5"/>
        <v>4.2299589754961744E-2</v>
      </c>
      <c r="AK47" s="16">
        <v>60737</v>
      </c>
      <c r="AL47" s="16">
        <v>20870</v>
      </c>
      <c r="AM47" s="16">
        <v>37573</v>
      </c>
      <c r="AN47" s="47">
        <f t="shared" si="6"/>
        <v>3.7769399213000314E-2</v>
      </c>
      <c r="AO47" s="47">
        <f t="shared" si="7"/>
        <v>0.61861797586314771</v>
      </c>
      <c r="AP47" s="16">
        <v>2294</v>
      </c>
      <c r="AQ47" s="16">
        <v>179036</v>
      </c>
      <c r="AR47" s="16">
        <v>8782</v>
      </c>
      <c r="AS47" s="16">
        <v>98849</v>
      </c>
      <c r="AT47" s="16">
        <v>29116</v>
      </c>
      <c r="AU47" s="16">
        <v>16694</v>
      </c>
      <c r="AV47" s="78">
        <v>967</v>
      </c>
      <c r="AW47" s="16">
        <v>16908</v>
      </c>
      <c r="AX47" s="78">
        <v>1067</v>
      </c>
      <c r="AY47" s="78">
        <v>232</v>
      </c>
      <c r="AZ47" s="16">
        <v>6421</v>
      </c>
      <c r="BA47" s="50">
        <f t="shared" si="8"/>
        <v>8782</v>
      </c>
      <c r="BB47" s="50">
        <f t="shared" si="28"/>
        <v>170254</v>
      </c>
      <c r="BC47" s="50">
        <f t="shared" si="29"/>
        <v>71405</v>
      </c>
      <c r="BD47" s="50">
        <f t="shared" si="11"/>
        <v>107631</v>
      </c>
      <c r="BE47" s="50">
        <f t="shared" si="30"/>
        <v>42289</v>
      </c>
      <c r="BF47" s="47">
        <f t="shared" si="13"/>
        <v>4.9051587390245538E-2</v>
      </c>
      <c r="BG47" s="47">
        <f t="shared" si="31"/>
        <v>0.95094841260975449</v>
      </c>
      <c r="BH47" s="47">
        <f t="shared" si="32"/>
        <v>0.39883040282401305</v>
      </c>
      <c r="BI47" s="47">
        <f t="shared" si="33"/>
        <v>0.23620389195469069</v>
      </c>
      <c r="BJ47" s="47">
        <f t="shared" si="17"/>
        <v>0.67488940771688377</v>
      </c>
      <c r="BK47" s="16">
        <v>79332</v>
      </c>
      <c r="BL47" s="16">
        <v>2354</v>
      </c>
      <c r="BM47" s="16">
        <v>39980</v>
      </c>
      <c r="BN47" s="16">
        <v>15764</v>
      </c>
      <c r="BO47" s="16">
        <v>9229</v>
      </c>
      <c r="BP47" s="78">
        <v>601</v>
      </c>
      <c r="BQ47" s="16">
        <v>7726</v>
      </c>
      <c r="BR47" s="78">
        <v>363</v>
      </c>
      <c r="BS47" s="78">
        <v>161</v>
      </c>
      <c r="BT47" s="16">
        <v>3154</v>
      </c>
      <c r="BU47" s="89">
        <f t="shared" si="18"/>
        <v>2.9672767609539658E-2</v>
      </c>
      <c r="BV47" s="89">
        <f t="shared" si="19"/>
        <v>0.97032723239046037</v>
      </c>
      <c r="BW47" s="89">
        <f t="shared" si="20"/>
        <v>0.46636918267533906</v>
      </c>
      <c r="BX47" s="89">
        <f t="shared" si="21"/>
        <v>0.26765996067160791</v>
      </c>
      <c r="BY47" s="16">
        <v>99704</v>
      </c>
      <c r="BZ47" s="16">
        <v>6428</v>
      </c>
      <c r="CA47" s="16">
        <v>58869</v>
      </c>
      <c r="CB47" s="16">
        <v>13352</v>
      </c>
      <c r="CC47" s="16">
        <v>7465</v>
      </c>
      <c r="CD47" s="78">
        <v>366</v>
      </c>
      <c r="CE47" s="16">
        <v>9182</v>
      </c>
      <c r="CF47" s="78">
        <v>704</v>
      </c>
      <c r="CG47" s="78">
        <v>71</v>
      </c>
      <c r="CH47" s="16">
        <v>3267</v>
      </c>
      <c r="CI47" s="89">
        <f t="shared" si="22"/>
        <v>6.4470833667656269E-2</v>
      </c>
      <c r="CJ47" s="89">
        <f t="shared" si="23"/>
        <v>0.93552916633234373</v>
      </c>
      <c r="CK47" s="96">
        <f t="shared" si="24"/>
        <v>0.34509147075343016</v>
      </c>
    </row>
    <row r="48" spans="1:89" x14ac:dyDescent="0.3">
      <c r="A48" s="19" t="s">
        <v>121</v>
      </c>
      <c r="B48" s="16" t="s">
        <v>125</v>
      </c>
      <c r="C48" s="19">
        <v>80726</v>
      </c>
      <c r="D48" s="16">
        <v>76896</v>
      </c>
      <c r="E48" s="16">
        <v>3830</v>
      </c>
      <c r="F48" s="67">
        <v>0.95255555830835159</v>
      </c>
      <c r="G48" s="16">
        <v>35236</v>
      </c>
      <c r="H48" s="16">
        <v>34397</v>
      </c>
      <c r="I48" s="16">
        <v>839</v>
      </c>
      <c r="J48" s="67">
        <v>0.9761891247587694</v>
      </c>
      <c r="K48" s="16">
        <v>45490</v>
      </c>
      <c r="L48" s="16">
        <v>42499</v>
      </c>
      <c r="M48" s="16">
        <v>2991</v>
      </c>
      <c r="N48" s="67">
        <v>0.93424928555726539</v>
      </c>
      <c r="O48" s="16">
        <v>11699</v>
      </c>
      <c r="P48" s="16">
        <v>11417</v>
      </c>
      <c r="Q48" s="16">
        <v>282</v>
      </c>
      <c r="R48" s="67">
        <v>0.97589537567313445</v>
      </c>
      <c r="S48" s="16">
        <v>69027</v>
      </c>
      <c r="T48" s="16">
        <v>65479</v>
      </c>
      <c r="U48" s="16">
        <v>3548</v>
      </c>
      <c r="V48" s="67">
        <v>0.94859982325756587</v>
      </c>
      <c r="W48" s="16">
        <v>40108</v>
      </c>
      <c r="X48" s="16">
        <v>14862</v>
      </c>
      <c r="Y48" s="16">
        <v>23619</v>
      </c>
      <c r="Z48" s="16">
        <v>1627</v>
      </c>
      <c r="AA48" s="89">
        <f t="shared" si="0"/>
        <v>4.0565473222299787E-2</v>
      </c>
      <c r="AB48" s="89">
        <f t="shared" si="1"/>
        <v>0.58888501047172637</v>
      </c>
      <c r="AC48" s="95">
        <f t="shared" si="2"/>
        <v>9.1346035648432693</v>
      </c>
      <c r="AD48" s="16">
        <v>18551</v>
      </c>
      <c r="AE48" s="16">
        <v>7097</v>
      </c>
      <c r="AF48" s="47">
        <f t="shared" si="3"/>
        <v>0.38256697752142743</v>
      </c>
      <c r="AG48" s="16">
        <v>10627</v>
      </c>
      <c r="AH48" s="47">
        <f t="shared" si="4"/>
        <v>0.57285321546008305</v>
      </c>
      <c r="AI48" s="78">
        <v>827</v>
      </c>
      <c r="AJ48" s="47">
        <f t="shared" si="5"/>
        <v>4.457980701848957E-2</v>
      </c>
      <c r="AK48" s="16">
        <v>21557</v>
      </c>
      <c r="AL48" s="16">
        <v>7765</v>
      </c>
      <c r="AM48" s="16">
        <v>12992</v>
      </c>
      <c r="AN48" s="47">
        <f t="shared" si="6"/>
        <v>3.7110915247947303E-2</v>
      </c>
      <c r="AO48" s="47">
        <f t="shared" si="7"/>
        <v>0.60268126362666419</v>
      </c>
      <c r="AP48" s="78">
        <v>800</v>
      </c>
      <c r="AQ48" s="16">
        <v>66643</v>
      </c>
      <c r="AR48" s="16">
        <v>5724</v>
      </c>
      <c r="AS48" s="16">
        <v>43209</v>
      </c>
      <c r="AT48" s="16">
        <v>7564</v>
      </c>
      <c r="AU48" s="16">
        <v>4232</v>
      </c>
      <c r="AV48" s="78">
        <v>181</v>
      </c>
      <c r="AW48" s="16">
        <v>4249</v>
      </c>
      <c r="AX48" s="78">
        <v>168</v>
      </c>
      <c r="AY48" s="78">
        <v>53</v>
      </c>
      <c r="AZ48" s="78">
        <v>1263</v>
      </c>
      <c r="BA48" s="50">
        <f t="shared" si="8"/>
        <v>5724</v>
      </c>
      <c r="BB48" s="50">
        <f t="shared" si="28"/>
        <v>60919</v>
      </c>
      <c r="BC48" s="50">
        <f t="shared" si="29"/>
        <v>17710</v>
      </c>
      <c r="BD48" s="50">
        <f t="shared" si="11"/>
        <v>48933</v>
      </c>
      <c r="BE48" s="50">
        <f t="shared" si="30"/>
        <v>10146</v>
      </c>
      <c r="BF48" s="47">
        <f t="shared" si="13"/>
        <v>8.5890491124349141E-2</v>
      </c>
      <c r="BG48" s="47">
        <f t="shared" si="31"/>
        <v>0.9141095088756509</v>
      </c>
      <c r="BH48" s="47">
        <f t="shared" si="32"/>
        <v>0.26574433924043034</v>
      </c>
      <c r="BI48" s="47">
        <f t="shared" si="33"/>
        <v>0.15224404663655597</v>
      </c>
      <c r="BJ48" s="47">
        <f t="shared" si="17"/>
        <v>0.58992692405804059</v>
      </c>
      <c r="BK48" s="16">
        <v>29473</v>
      </c>
      <c r="BL48" s="16">
        <v>1961</v>
      </c>
      <c r="BM48" s="16">
        <v>18153</v>
      </c>
      <c r="BN48" s="16">
        <v>4001</v>
      </c>
      <c r="BO48" s="16">
        <v>2437</v>
      </c>
      <c r="BP48" s="78">
        <v>102</v>
      </c>
      <c r="BQ48" s="16">
        <v>1840</v>
      </c>
      <c r="BR48" s="78">
        <v>48</v>
      </c>
      <c r="BS48" s="78">
        <v>36</v>
      </c>
      <c r="BT48" s="78">
        <v>895</v>
      </c>
      <c r="BU48" s="89">
        <f t="shared" si="18"/>
        <v>6.6535473144912288E-2</v>
      </c>
      <c r="BV48" s="89">
        <f t="shared" si="19"/>
        <v>0.93346452685508774</v>
      </c>
      <c r="BW48" s="89">
        <f t="shared" si="20"/>
        <v>0.31754487157737588</v>
      </c>
      <c r="BX48" s="89">
        <f t="shared" si="21"/>
        <v>0.18179350592067317</v>
      </c>
      <c r="BY48" s="16">
        <v>37170</v>
      </c>
      <c r="BZ48" s="16">
        <v>3763</v>
      </c>
      <c r="CA48" s="16">
        <v>25056</v>
      </c>
      <c r="CB48" s="16">
        <v>3563</v>
      </c>
      <c r="CC48" s="16">
        <v>1795</v>
      </c>
      <c r="CD48" s="78">
        <v>79</v>
      </c>
      <c r="CE48" s="16">
        <v>2409</v>
      </c>
      <c r="CF48" s="78">
        <v>120</v>
      </c>
      <c r="CG48" s="78">
        <v>17</v>
      </c>
      <c r="CH48" s="78">
        <v>368</v>
      </c>
      <c r="CI48" s="89">
        <f t="shared" si="22"/>
        <v>0.10123755716976056</v>
      </c>
      <c r="CJ48" s="89">
        <f t="shared" si="23"/>
        <v>0.89876244283023943</v>
      </c>
      <c r="CK48" s="96">
        <f t="shared" si="24"/>
        <v>0.22467043314500942</v>
      </c>
    </row>
    <row r="49" spans="1:89" x14ac:dyDescent="0.3">
      <c r="A49" s="19" t="s">
        <v>121</v>
      </c>
      <c r="B49" s="16" t="s">
        <v>127</v>
      </c>
      <c r="C49" s="19">
        <v>77883</v>
      </c>
      <c r="D49" s="16">
        <v>75408</v>
      </c>
      <c r="E49" s="16">
        <v>2475</v>
      </c>
      <c r="F49" s="67">
        <v>0.96822156311390162</v>
      </c>
      <c r="G49" s="16">
        <v>33328</v>
      </c>
      <c r="H49" s="16">
        <v>32769</v>
      </c>
      <c r="I49" s="16">
        <v>559</v>
      </c>
      <c r="J49" s="67">
        <v>0.98322731637061933</v>
      </c>
      <c r="K49" s="16">
        <v>44555</v>
      </c>
      <c r="L49" s="16">
        <v>42639</v>
      </c>
      <c r="M49" s="16">
        <v>1916</v>
      </c>
      <c r="N49" s="67">
        <v>0.95699697003703288</v>
      </c>
      <c r="O49" s="16">
        <v>5808</v>
      </c>
      <c r="P49" s="16">
        <v>5588</v>
      </c>
      <c r="Q49" s="16">
        <v>220</v>
      </c>
      <c r="R49" s="67">
        <v>0.96212121212121215</v>
      </c>
      <c r="S49" s="16">
        <v>72075</v>
      </c>
      <c r="T49" s="16">
        <v>69820</v>
      </c>
      <c r="U49" s="16">
        <v>2255</v>
      </c>
      <c r="V49" s="67">
        <v>0.96871314602844261</v>
      </c>
      <c r="W49" s="16">
        <v>39029</v>
      </c>
      <c r="X49" s="16">
        <v>15482</v>
      </c>
      <c r="Y49" s="16">
        <v>21953</v>
      </c>
      <c r="Z49" s="16">
        <v>1594</v>
      </c>
      <c r="AA49" s="89">
        <f t="shared" si="0"/>
        <v>4.0841425606600222E-2</v>
      </c>
      <c r="AB49" s="89">
        <f t="shared" si="1"/>
        <v>0.56247918214660897</v>
      </c>
      <c r="AC49" s="95">
        <f t="shared" si="2"/>
        <v>9.7126725219573409</v>
      </c>
      <c r="AD49" s="16">
        <v>17912</v>
      </c>
      <c r="AE49" s="16">
        <v>7325</v>
      </c>
      <c r="AF49" s="47">
        <f t="shared" si="3"/>
        <v>0.40894372487717728</v>
      </c>
      <c r="AG49" s="16">
        <v>9792</v>
      </c>
      <c r="AH49" s="47">
        <f t="shared" si="4"/>
        <v>0.54667262170611886</v>
      </c>
      <c r="AI49" s="78">
        <v>795</v>
      </c>
      <c r="AJ49" s="47">
        <f t="shared" si="5"/>
        <v>4.4383653416703889E-2</v>
      </c>
      <c r="AK49" s="16">
        <v>21117</v>
      </c>
      <c r="AL49" s="16">
        <v>8157</v>
      </c>
      <c r="AM49" s="16">
        <v>12161</v>
      </c>
      <c r="AN49" s="47">
        <f t="shared" si="6"/>
        <v>3.7836813941374246E-2</v>
      </c>
      <c r="AO49" s="47">
        <f t="shared" si="7"/>
        <v>0.5758867263342331</v>
      </c>
      <c r="AP49" s="78">
        <v>799</v>
      </c>
      <c r="AQ49" s="16">
        <v>65230</v>
      </c>
      <c r="AR49" s="16">
        <v>3671</v>
      </c>
      <c r="AS49" s="16">
        <v>39439</v>
      </c>
      <c r="AT49" s="16">
        <v>10177</v>
      </c>
      <c r="AU49" s="16">
        <v>4868</v>
      </c>
      <c r="AV49" s="78">
        <v>125</v>
      </c>
      <c r="AW49" s="16">
        <v>4730</v>
      </c>
      <c r="AX49" s="78">
        <v>100</v>
      </c>
      <c r="AY49" s="78">
        <v>63</v>
      </c>
      <c r="AZ49" s="16">
        <v>2057</v>
      </c>
      <c r="BA49" s="50">
        <f t="shared" si="8"/>
        <v>3671</v>
      </c>
      <c r="BB49" s="50">
        <f t="shared" si="28"/>
        <v>61559</v>
      </c>
      <c r="BC49" s="50">
        <f t="shared" si="29"/>
        <v>22120</v>
      </c>
      <c r="BD49" s="50">
        <f t="shared" si="11"/>
        <v>43110</v>
      </c>
      <c r="BE49" s="50">
        <f t="shared" si="30"/>
        <v>11943</v>
      </c>
      <c r="BF49" s="47">
        <f t="shared" si="13"/>
        <v>5.6277786294649704E-2</v>
      </c>
      <c r="BG49" s="47">
        <f t="shared" si="31"/>
        <v>0.94372221370535025</v>
      </c>
      <c r="BH49" s="47">
        <f t="shared" si="32"/>
        <v>0.33910777249731716</v>
      </c>
      <c r="BI49" s="47">
        <f t="shared" si="33"/>
        <v>0.18309060248351985</v>
      </c>
      <c r="BJ49" s="47">
        <f t="shared" si="17"/>
        <v>0.64141499310133376</v>
      </c>
      <c r="BK49" s="16">
        <v>28001</v>
      </c>
      <c r="BL49" s="16">
        <v>1159</v>
      </c>
      <c r="BM49" s="16">
        <v>15063</v>
      </c>
      <c r="BN49" s="16">
        <v>5635</v>
      </c>
      <c r="BO49" s="16">
        <v>2921</v>
      </c>
      <c r="BP49" s="78">
        <v>85</v>
      </c>
      <c r="BQ49" s="16">
        <v>2200</v>
      </c>
      <c r="BR49" s="78">
        <v>21</v>
      </c>
      <c r="BS49" s="78">
        <v>43</v>
      </c>
      <c r="BT49" s="16">
        <v>874</v>
      </c>
      <c r="BU49" s="89">
        <f t="shared" si="18"/>
        <v>4.1391378879325737E-2</v>
      </c>
      <c r="BV49" s="89">
        <f t="shared" si="19"/>
        <v>0.95860862112067424</v>
      </c>
      <c r="BW49" s="89">
        <f t="shared" si="20"/>
        <v>0.42066354773043818</v>
      </c>
      <c r="BX49" s="89">
        <f t="shared" si="21"/>
        <v>0.21942073497375095</v>
      </c>
      <c r="BY49" s="16">
        <v>37229</v>
      </c>
      <c r="BZ49" s="16">
        <v>2512</v>
      </c>
      <c r="CA49" s="16">
        <v>24376</v>
      </c>
      <c r="CB49" s="16">
        <v>4542</v>
      </c>
      <c r="CC49" s="16">
        <v>1947</v>
      </c>
      <c r="CD49" s="78">
        <v>40</v>
      </c>
      <c r="CE49" s="16">
        <v>2530</v>
      </c>
      <c r="CF49" s="78">
        <v>79</v>
      </c>
      <c r="CG49" s="78">
        <v>20</v>
      </c>
      <c r="CH49" s="16">
        <v>1183</v>
      </c>
      <c r="CI49" s="89">
        <f t="shared" si="22"/>
        <v>6.7474280802600123E-2</v>
      </c>
      <c r="CJ49" s="89">
        <f t="shared" si="23"/>
        <v>0.9325257191973999</v>
      </c>
      <c r="CK49" s="96">
        <f t="shared" si="24"/>
        <v>0.27776733191866554</v>
      </c>
    </row>
    <row r="50" spans="1:89" x14ac:dyDescent="0.3">
      <c r="A50" s="19" t="s">
        <v>121</v>
      </c>
      <c r="B50" s="16" t="s">
        <v>131</v>
      </c>
      <c r="C50" s="19">
        <v>194656</v>
      </c>
      <c r="D50" s="16">
        <v>185323</v>
      </c>
      <c r="E50" s="16">
        <v>9333</v>
      </c>
      <c r="F50" s="67">
        <v>0.95205387966463917</v>
      </c>
      <c r="G50" s="16">
        <v>85540</v>
      </c>
      <c r="H50" s="16">
        <v>83473</v>
      </c>
      <c r="I50" s="16">
        <v>2067</v>
      </c>
      <c r="J50" s="67">
        <v>0.97583586626139818</v>
      </c>
      <c r="K50" s="16">
        <v>109116</v>
      </c>
      <c r="L50" s="16">
        <v>101850</v>
      </c>
      <c r="M50" s="16">
        <v>7266</v>
      </c>
      <c r="N50" s="67">
        <v>0.93341031562740573</v>
      </c>
      <c r="O50" s="16">
        <v>56754</v>
      </c>
      <c r="P50" s="16">
        <v>54827</v>
      </c>
      <c r="Q50" s="16">
        <v>1927</v>
      </c>
      <c r="R50" s="67">
        <v>0.96604644606547552</v>
      </c>
      <c r="S50" s="16">
        <v>137902</v>
      </c>
      <c r="T50" s="16">
        <v>130496</v>
      </c>
      <c r="U50" s="16">
        <v>7406</v>
      </c>
      <c r="V50" s="67">
        <v>0.94629519513857663</v>
      </c>
      <c r="W50" s="16">
        <v>109743</v>
      </c>
      <c r="X50" s="16">
        <v>37713</v>
      </c>
      <c r="Y50" s="16">
        <v>66841</v>
      </c>
      <c r="Z50" s="16">
        <v>5189</v>
      </c>
      <c r="AA50" s="89">
        <f t="shared" si="0"/>
        <v>4.7283198017185606E-2</v>
      </c>
      <c r="AB50" s="89">
        <f t="shared" si="1"/>
        <v>0.6090684599473315</v>
      </c>
      <c r="AC50" s="95">
        <f t="shared" si="2"/>
        <v>7.2678743495856617</v>
      </c>
      <c r="AD50" s="16">
        <v>51296</v>
      </c>
      <c r="AE50" s="16">
        <v>18502</v>
      </c>
      <c r="AF50" s="47">
        <f t="shared" si="3"/>
        <v>0.36069089207735494</v>
      </c>
      <c r="AG50" s="16">
        <v>30196</v>
      </c>
      <c r="AH50" s="47">
        <f t="shared" si="4"/>
        <v>0.58866188396756081</v>
      </c>
      <c r="AI50" s="16">
        <v>2598</v>
      </c>
      <c r="AJ50" s="47">
        <f t="shared" si="5"/>
        <v>5.0647223955084218E-2</v>
      </c>
      <c r="AK50" s="16">
        <v>58447</v>
      </c>
      <c r="AL50" s="16">
        <v>19211</v>
      </c>
      <c r="AM50" s="16">
        <v>36645</v>
      </c>
      <c r="AN50" s="47">
        <f t="shared" si="6"/>
        <v>4.4330761202456929E-2</v>
      </c>
      <c r="AO50" s="47">
        <f t="shared" si="7"/>
        <v>0.62697828802162647</v>
      </c>
      <c r="AP50" s="16">
        <v>2591</v>
      </c>
      <c r="AQ50" s="16">
        <v>153871</v>
      </c>
      <c r="AR50" s="16">
        <v>13929</v>
      </c>
      <c r="AS50" s="16">
        <v>77126</v>
      </c>
      <c r="AT50" s="16">
        <v>27155</v>
      </c>
      <c r="AU50" s="16">
        <v>13588</v>
      </c>
      <c r="AV50" s="78">
        <v>532</v>
      </c>
      <c r="AW50" s="16">
        <v>13229</v>
      </c>
      <c r="AX50" s="78">
        <v>779</v>
      </c>
      <c r="AY50" s="78">
        <v>114</v>
      </c>
      <c r="AZ50" s="16">
        <v>7419</v>
      </c>
      <c r="BA50" s="50">
        <f t="shared" si="8"/>
        <v>13929</v>
      </c>
      <c r="BB50" s="50">
        <f t="shared" si="28"/>
        <v>139942</v>
      </c>
      <c r="BC50" s="50">
        <f t="shared" si="29"/>
        <v>62816</v>
      </c>
      <c r="BD50" s="50">
        <f t="shared" si="11"/>
        <v>91055</v>
      </c>
      <c r="BE50" s="50">
        <f t="shared" si="30"/>
        <v>35661</v>
      </c>
      <c r="BF50" s="47">
        <f t="shared" si="13"/>
        <v>9.0523880393316478E-2</v>
      </c>
      <c r="BG50" s="47">
        <f t="shared" si="31"/>
        <v>0.90947611960668351</v>
      </c>
      <c r="BH50" s="47">
        <f t="shared" si="32"/>
        <v>0.40823806955176739</v>
      </c>
      <c r="BI50" s="47">
        <f t="shared" si="33"/>
        <v>0.23175907091004802</v>
      </c>
      <c r="BJ50" s="47">
        <f t="shared" si="17"/>
        <v>0.65885709457922548</v>
      </c>
      <c r="BK50" s="16">
        <v>68542</v>
      </c>
      <c r="BL50" s="16">
        <v>4416</v>
      </c>
      <c r="BM50" s="16">
        <v>31262</v>
      </c>
      <c r="BN50" s="16">
        <v>14621</v>
      </c>
      <c r="BO50" s="16">
        <v>7931</v>
      </c>
      <c r="BP50" s="78">
        <v>443</v>
      </c>
      <c r="BQ50" s="16">
        <v>5952</v>
      </c>
      <c r="BR50" s="78">
        <v>228</v>
      </c>
      <c r="BS50" s="78">
        <v>74</v>
      </c>
      <c r="BT50" s="16">
        <v>3615</v>
      </c>
      <c r="BU50" s="89">
        <f t="shared" si="18"/>
        <v>6.4427650199877451E-2</v>
      </c>
      <c r="BV50" s="89">
        <f t="shared" si="19"/>
        <v>0.9355723498001226</v>
      </c>
      <c r="BW50" s="89">
        <f t="shared" si="20"/>
        <v>0.4794724402556097</v>
      </c>
      <c r="BX50" s="89">
        <f t="shared" si="21"/>
        <v>0.26615797613142306</v>
      </c>
      <c r="BY50" s="16">
        <v>85329</v>
      </c>
      <c r="BZ50" s="16">
        <v>9513</v>
      </c>
      <c r="CA50" s="16">
        <v>45864</v>
      </c>
      <c r="CB50" s="16">
        <v>12534</v>
      </c>
      <c r="CC50" s="16">
        <v>5657</v>
      </c>
      <c r="CD50" s="78">
        <v>89</v>
      </c>
      <c r="CE50" s="16">
        <v>7277</v>
      </c>
      <c r="CF50" s="78">
        <v>551</v>
      </c>
      <c r="CG50" s="78">
        <v>40</v>
      </c>
      <c r="CH50" s="16">
        <v>3804</v>
      </c>
      <c r="CI50" s="89">
        <f t="shared" si="22"/>
        <v>0.11148613015504694</v>
      </c>
      <c r="CJ50" s="89">
        <f t="shared" si="23"/>
        <v>0.88851386984495306</v>
      </c>
      <c r="CK50" s="96">
        <f t="shared" si="24"/>
        <v>0.35101782512393209</v>
      </c>
    </row>
    <row r="51" spans="1:89" x14ac:dyDescent="0.3">
      <c r="A51" s="19" t="s">
        <v>121</v>
      </c>
      <c r="B51" s="16" t="s">
        <v>132</v>
      </c>
      <c r="C51" s="19">
        <v>105838</v>
      </c>
      <c r="D51" s="16">
        <v>101621</v>
      </c>
      <c r="E51" s="16">
        <v>4217</v>
      </c>
      <c r="F51" s="67">
        <v>0.96015608760558591</v>
      </c>
      <c r="G51" s="16">
        <v>47066</v>
      </c>
      <c r="H51" s="16">
        <v>46239</v>
      </c>
      <c r="I51" s="16">
        <v>827</v>
      </c>
      <c r="J51" s="67">
        <v>0.98242892958823769</v>
      </c>
      <c r="K51" s="16">
        <v>58772</v>
      </c>
      <c r="L51" s="16">
        <v>55382</v>
      </c>
      <c r="M51" s="16">
        <v>3390</v>
      </c>
      <c r="N51" s="67">
        <v>0.94231947185734699</v>
      </c>
      <c r="O51" s="16">
        <v>7821</v>
      </c>
      <c r="P51" s="16">
        <v>7630</v>
      </c>
      <c r="Q51" s="16">
        <v>191</v>
      </c>
      <c r="R51" s="67">
        <v>0.97557857051527952</v>
      </c>
      <c r="S51" s="16">
        <v>98017</v>
      </c>
      <c r="T51" s="16">
        <v>93991</v>
      </c>
      <c r="U51" s="16">
        <v>4026</v>
      </c>
      <c r="V51" s="67">
        <v>0.95892549251660431</v>
      </c>
      <c r="W51" s="16">
        <v>61478</v>
      </c>
      <c r="X51" s="16">
        <v>23706</v>
      </c>
      <c r="Y51" s="16">
        <v>35138</v>
      </c>
      <c r="Z51" s="16">
        <v>2634</v>
      </c>
      <c r="AA51" s="89">
        <f t="shared" si="0"/>
        <v>4.2844594814405154E-2</v>
      </c>
      <c r="AB51" s="89">
        <f t="shared" si="1"/>
        <v>0.57155405185594843</v>
      </c>
      <c r="AC51" s="95">
        <f t="shared" si="2"/>
        <v>9</v>
      </c>
      <c r="AD51" s="16">
        <v>28838</v>
      </c>
      <c r="AE51" s="16">
        <v>11546</v>
      </c>
      <c r="AF51" s="47">
        <f t="shared" si="3"/>
        <v>0.40037450586032319</v>
      </c>
      <c r="AG51" s="16">
        <v>15964</v>
      </c>
      <c r="AH51" s="47">
        <f t="shared" si="4"/>
        <v>0.55357514390734452</v>
      </c>
      <c r="AI51" s="16">
        <v>1328</v>
      </c>
      <c r="AJ51" s="47">
        <f t="shared" si="5"/>
        <v>4.6050350232332338E-2</v>
      </c>
      <c r="AK51" s="16">
        <v>32640</v>
      </c>
      <c r="AL51" s="16">
        <v>12160</v>
      </c>
      <c r="AM51" s="16">
        <v>19174</v>
      </c>
      <c r="AN51" s="47">
        <f t="shared" si="6"/>
        <v>4.0012254901960781E-2</v>
      </c>
      <c r="AO51" s="47">
        <f t="shared" si="7"/>
        <v>0.58743872549019605</v>
      </c>
      <c r="AP51" s="16">
        <v>1306</v>
      </c>
      <c r="AQ51" s="16">
        <v>83658</v>
      </c>
      <c r="AR51" s="16">
        <v>9165</v>
      </c>
      <c r="AS51" s="16">
        <v>52642</v>
      </c>
      <c r="AT51" s="16">
        <v>10647</v>
      </c>
      <c r="AU51" s="16">
        <v>4096</v>
      </c>
      <c r="AV51" s="78">
        <v>197</v>
      </c>
      <c r="AW51" s="16">
        <v>3817</v>
      </c>
      <c r="AX51" s="78">
        <v>84</v>
      </c>
      <c r="AY51" s="78">
        <v>47</v>
      </c>
      <c r="AZ51" s="16">
        <v>2963</v>
      </c>
      <c r="BA51" s="50">
        <f t="shared" si="8"/>
        <v>9165</v>
      </c>
      <c r="BB51" s="50">
        <f t="shared" si="28"/>
        <v>74493</v>
      </c>
      <c r="BC51" s="50">
        <f t="shared" si="29"/>
        <v>21851</v>
      </c>
      <c r="BD51" s="50">
        <f t="shared" si="11"/>
        <v>61807</v>
      </c>
      <c r="BE51" s="50">
        <f t="shared" si="30"/>
        <v>11204</v>
      </c>
      <c r="BF51" s="47">
        <f t="shared" si="13"/>
        <v>0.10955318080757369</v>
      </c>
      <c r="BG51" s="47">
        <f t="shared" si="31"/>
        <v>0.8904468191924263</v>
      </c>
      <c r="BH51" s="47">
        <f t="shared" si="32"/>
        <v>0.26119438666953548</v>
      </c>
      <c r="BI51" s="47">
        <f t="shared" si="33"/>
        <v>0.13392622343350308</v>
      </c>
      <c r="BJ51" s="47">
        <f t="shared" si="17"/>
        <v>0.57582060293098092</v>
      </c>
      <c r="BK51" s="16">
        <v>37357</v>
      </c>
      <c r="BL51" s="16">
        <v>3176</v>
      </c>
      <c r="BM51" s="16">
        <v>22188</v>
      </c>
      <c r="BN51" s="16">
        <v>6153</v>
      </c>
      <c r="BO51" s="16">
        <v>2456</v>
      </c>
      <c r="BP51" s="78">
        <v>145</v>
      </c>
      <c r="BQ51" s="16">
        <v>1790</v>
      </c>
      <c r="BR51" s="78">
        <v>32</v>
      </c>
      <c r="BS51" s="78">
        <v>36</v>
      </c>
      <c r="BT51" s="16">
        <v>1381</v>
      </c>
      <c r="BU51" s="89">
        <f t="shared" si="18"/>
        <v>8.5017533527852879E-2</v>
      </c>
      <c r="BV51" s="89">
        <f t="shared" si="19"/>
        <v>0.91498246647214709</v>
      </c>
      <c r="BW51" s="89">
        <f t="shared" si="20"/>
        <v>0.32103755654897342</v>
      </c>
      <c r="BX51" s="89">
        <f t="shared" si="21"/>
        <v>0.15632946971116524</v>
      </c>
      <c r="BY51" s="16">
        <v>46301</v>
      </c>
      <c r="BZ51" s="16">
        <v>5989</v>
      </c>
      <c r="CA51" s="16">
        <v>30454</v>
      </c>
      <c r="CB51" s="16">
        <v>4494</v>
      </c>
      <c r="CC51" s="16">
        <v>1640</v>
      </c>
      <c r="CD51" s="78">
        <v>52</v>
      </c>
      <c r="CE51" s="16">
        <v>2027</v>
      </c>
      <c r="CF51" s="78">
        <v>52</v>
      </c>
      <c r="CG51" s="78">
        <v>11</v>
      </c>
      <c r="CH51" s="16">
        <v>1582</v>
      </c>
      <c r="CI51" s="89">
        <f t="shared" si="22"/>
        <v>0.12934925811537548</v>
      </c>
      <c r="CJ51" s="89">
        <f t="shared" si="23"/>
        <v>0.87065074188462455</v>
      </c>
      <c r="CK51" s="96">
        <f t="shared" si="24"/>
        <v>0.21291116822530831</v>
      </c>
    </row>
    <row r="52" spans="1:89" x14ac:dyDescent="0.3">
      <c r="A52" s="19" t="s">
        <v>121</v>
      </c>
      <c r="B52" s="16" t="s">
        <v>134</v>
      </c>
      <c r="C52" s="19">
        <v>145879</v>
      </c>
      <c r="D52" s="16">
        <v>137672</v>
      </c>
      <c r="E52" s="16">
        <v>8207</v>
      </c>
      <c r="F52" s="67">
        <v>0.94374104566113015</v>
      </c>
      <c r="G52" s="16">
        <v>63870</v>
      </c>
      <c r="H52" s="16">
        <v>62378</v>
      </c>
      <c r="I52" s="16">
        <v>1492</v>
      </c>
      <c r="J52" s="67">
        <v>0.97664005010176924</v>
      </c>
      <c r="K52" s="16">
        <v>82009</v>
      </c>
      <c r="L52" s="16">
        <v>75294</v>
      </c>
      <c r="M52" s="16">
        <v>6715</v>
      </c>
      <c r="N52" s="67">
        <v>0.91811874306478558</v>
      </c>
      <c r="O52" s="16">
        <v>7991</v>
      </c>
      <c r="P52" s="16">
        <v>7751</v>
      </c>
      <c r="Q52" s="16">
        <v>240</v>
      </c>
      <c r="R52" s="67">
        <v>0.96996621198848709</v>
      </c>
      <c r="S52" s="16">
        <v>137888</v>
      </c>
      <c r="T52" s="16">
        <v>129921</v>
      </c>
      <c r="U52" s="16">
        <v>7967</v>
      </c>
      <c r="V52" s="67">
        <v>0.94222122302158273</v>
      </c>
      <c r="W52" s="16">
        <v>76913</v>
      </c>
      <c r="X52" s="16">
        <v>29176</v>
      </c>
      <c r="Y52" s="16">
        <v>44541</v>
      </c>
      <c r="Z52" s="16">
        <v>3196</v>
      </c>
      <c r="AA52" s="89">
        <f t="shared" si="0"/>
        <v>4.1553443501098644E-2</v>
      </c>
      <c r="AB52" s="89">
        <f t="shared" si="1"/>
        <v>0.57910886326108724</v>
      </c>
      <c r="AC52" s="95">
        <f t="shared" si="2"/>
        <v>9.1289111389236552</v>
      </c>
      <c r="AD52" s="16">
        <v>35804</v>
      </c>
      <c r="AE52" s="16">
        <v>14219</v>
      </c>
      <c r="AF52" s="47">
        <f t="shared" si="3"/>
        <v>0.39713439839124121</v>
      </c>
      <c r="AG52" s="16">
        <v>20062</v>
      </c>
      <c r="AH52" s="47">
        <f t="shared" si="4"/>
        <v>0.56032845492123784</v>
      </c>
      <c r="AI52" s="16">
        <v>1523</v>
      </c>
      <c r="AJ52" s="47">
        <f t="shared" si="5"/>
        <v>4.2537146687520948E-2</v>
      </c>
      <c r="AK52" s="16">
        <v>41109</v>
      </c>
      <c r="AL52" s="16">
        <v>14957</v>
      </c>
      <c r="AM52" s="16">
        <v>24479</v>
      </c>
      <c r="AN52" s="47">
        <f t="shared" si="6"/>
        <v>4.0696684424335307E-2</v>
      </c>
      <c r="AO52" s="47">
        <f t="shared" si="7"/>
        <v>0.59546571310418639</v>
      </c>
      <c r="AP52" s="16">
        <v>1673</v>
      </c>
      <c r="AQ52" s="16">
        <v>118042</v>
      </c>
      <c r="AR52" s="16">
        <v>12222</v>
      </c>
      <c r="AS52" s="16">
        <v>71863</v>
      </c>
      <c r="AT52" s="16">
        <v>16039</v>
      </c>
      <c r="AU52" s="16">
        <v>6244</v>
      </c>
      <c r="AV52" s="78">
        <v>257</v>
      </c>
      <c r="AW52" s="16">
        <v>6114</v>
      </c>
      <c r="AX52" s="78">
        <v>185</v>
      </c>
      <c r="AY52" s="78">
        <v>296</v>
      </c>
      <c r="AZ52" s="16">
        <v>4822</v>
      </c>
      <c r="BA52" s="50">
        <f t="shared" si="8"/>
        <v>12222</v>
      </c>
      <c r="BB52" s="50">
        <f t="shared" si="28"/>
        <v>105820</v>
      </c>
      <c r="BC52" s="50">
        <f t="shared" si="29"/>
        <v>33957</v>
      </c>
      <c r="BD52" s="50">
        <f t="shared" si="11"/>
        <v>84085</v>
      </c>
      <c r="BE52" s="50">
        <f t="shared" si="30"/>
        <v>17918</v>
      </c>
      <c r="BF52" s="47">
        <f t="shared" si="13"/>
        <v>0.10353941817319259</v>
      </c>
      <c r="BG52" s="47">
        <f t="shared" si="31"/>
        <v>0.89646058182680743</v>
      </c>
      <c r="BH52" s="47">
        <f t="shared" si="32"/>
        <v>0.28766879585232374</v>
      </c>
      <c r="BI52" s="47">
        <f t="shared" si="33"/>
        <v>0.15179342945731181</v>
      </c>
      <c r="BJ52" s="47">
        <f t="shared" si="17"/>
        <v>0.59206468883956553</v>
      </c>
      <c r="BK52" s="16">
        <v>52184</v>
      </c>
      <c r="BL52" s="16">
        <v>3408</v>
      </c>
      <c r="BM52" s="16">
        <v>30328</v>
      </c>
      <c r="BN52" s="16">
        <v>9087</v>
      </c>
      <c r="BO52" s="16">
        <v>3807</v>
      </c>
      <c r="BP52" s="78">
        <v>198</v>
      </c>
      <c r="BQ52" s="16">
        <v>2835</v>
      </c>
      <c r="BR52" s="78">
        <v>62</v>
      </c>
      <c r="BS52" s="78">
        <v>191</v>
      </c>
      <c r="BT52" s="16">
        <v>2268</v>
      </c>
      <c r="BU52" s="89">
        <f t="shared" si="18"/>
        <v>6.5307373907711172E-2</v>
      </c>
      <c r="BV52" s="89">
        <f t="shared" si="19"/>
        <v>0.93469262609228887</v>
      </c>
      <c r="BW52" s="89">
        <f t="shared" si="20"/>
        <v>0.353518319791507</v>
      </c>
      <c r="BX52" s="89">
        <f t="shared" si="21"/>
        <v>0.17938448566610454</v>
      </c>
      <c r="BY52" s="16">
        <v>65858</v>
      </c>
      <c r="BZ52" s="16">
        <v>8814</v>
      </c>
      <c r="CA52" s="16">
        <v>41535</v>
      </c>
      <c r="CB52" s="16">
        <v>6952</v>
      </c>
      <c r="CC52" s="16">
        <v>2437</v>
      </c>
      <c r="CD52" s="78">
        <v>59</v>
      </c>
      <c r="CE52" s="16">
        <v>3279</v>
      </c>
      <c r="CF52" s="78">
        <v>123</v>
      </c>
      <c r="CG52" s="78">
        <v>105</v>
      </c>
      <c r="CH52" s="16">
        <v>2554</v>
      </c>
      <c r="CI52" s="89">
        <f t="shared" si="22"/>
        <v>0.13383339913146466</v>
      </c>
      <c r="CJ52" s="89">
        <f t="shared" si="23"/>
        <v>0.86616660086853536</v>
      </c>
      <c r="CK52" s="96">
        <f t="shared" si="24"/>
        <v>0.23549151204105803</v>
      </c>
    </row>
    <row r="53" spans="1:89" x14ac:dyDescent="0.3">
      <c r="A53" s="19" t="s">
        <v>121</v>
      </c>
      <c r="B53" s="16" t="s">
        <v>136</v>
      </c>
      <c r="C53" s="19">
        <v>203689</v>
      </c>
      <c r="D53" s="16">
        <v>195837</v>
      </c>
      <c r="E53" s="16">
        <v>7852</v>
      </c>
      <c r="F53" s="67">
        <v>0.96145103564748224</v>
      </c>
      <c r="G53" s="16">
        <v>92662</v>
      </c>
      <c r="H53" s="16">
        <v>91240</v>
      </c>
      <c r="I53" s="16">
        <v>1422</v>
      </c>
      <c r="J53" s="67">
        <v>0.98465390343398584</v>
      </c>
      <c r="K53" s="16">
        <v>111027</v>
      </c>
      <c r="L53" s="16">
        <v>104597</v>
      </c>
      <c r="M53" s="16">
        <v>6430</v>
      </c>
      <c r="N53" s="67">
        <v>0.94208615922253147</v>
      </c>
      <c r="O53" s="16">
        <v>17167</v>
      </c>
      <c r="P53" s="16">
        <v>16829</v>
      </c>
      <c r="Q53" s="16">
        <v>338</v>
      </c>
      <c r="R53" s="67">
        <v>0.98031106192112771</v>
      </c>
      <c r="S53" s="16">
        <v>186522</v>
      </c>
      <c r="T53" s="16">
        <v>179008</v>
      </c>
      <c r="U53" s="16">
        <v>7514</v>
      </c>
      <c r="V53" s="67">
        <v>0.95971520785751818</v>
      </c>
      <c r="W53" s="16">
        <v>136209</v>
      </c>
      <c r="X53" s="16">
        <v>52660</v>
      </c>
      <c r="Y53" s="16">
        <v>78142</v>
      </c>
      <c r="Z53" s="16">
        <v>5407</v>
      </c>
      <c r="AA53" s="89">
        <f t="shared" si="0"/>
        <v>3.9696348993091497E-2</v>
      </c>
      <c r="AB53" s="89">
        <f t="shared" si="1"/>
        <v>0.57369189994787417</v>
      </c>
      <c r="AC53" s="95">
        <f t="shared" si="2"/>
        <v>9.7392269280562243</v>
      </c>
      <c r="AD53" s="16">
        <v>64626</v>
      </c>
      <c r="AE53" s="16">
        <v>25961</v>
      </c>
      <c r="AF53" s="47">
        <f t="shared" si="3"/>
        <v>0.40171138551047564</v>
      </c>
      <c r="AG53" s="16">
        <v>35970</v>
      </c>
      <c r="AH53" s="47">
        <f t="shared" si="4"/>
        <v>0.55658713211400979</v>
      </c>
      <c r="AI53" s="16">
        <v>2695</v>
      </c>
      <c r="AJ53" s="47">
        <f t="shared" si="5"/>
        <v>4.1701482375514499E-2</v>
      </c>
      <c r="AK53" s="16">
        <v>71583</v>
      </c>
      <c r="AL53" s="16">
        <v>26699</v>
      </c>
      <c r="AM53" s="16">
        <v>42172</v>
      </c>
      <c r="AN53" s="47">
        <f t="shared" si="6"/>
        <v>3.7886090272830145E-2</v>
      </c>
      <c r="AO53" s="47">
        <f t="shared" si="7"/>
        <v>0.58913429166142794</v>
      </c>
      <c r="AP53" s="16">
        <v>2712</v>
      </c>
      <c r="AQ53" s="16">
        <v>153887</v>
      </c>
      <c r="AR53" s="16">
        <v>11333</v>
      </c>
      <c r="AS53" s="16">
        <v>94041</v>
      </c>
      <c r="AT53" s="16">
        <v>22569</v>
      </c>
      <c r="AU53" s="16">
        <v>8510</v>
      </c>
      <c r="AV53" s="78">
        <v>390</v>
      </c>
      <c r="AW53" s="16">
        <v>7809</v>
      </c>
      <c r="AX53" s="78">
        <v>233</v>
      </c>
      <c r="AY53" s="78">
        <v>169</v>
      </c>
      <c r="AZ53" s="16">
        <v>8833</v>
      </c>
      <c r="BA53" s="50">
        <f t="shared" si="8"/>
        <v>11333</v>
      </c>
      <c r="BB53" s="50">
        <f t="shared" si="28"/>
        <v>142554</v>
      </c>
      <c r="BC53" s="50">
        <f t="shared" si="29"/>
        <v>48512.999999999993</v>
      </c>
      <c r="BD53" s="50">
        <f t="shared" si="11"/>
        <v>105374</v>
      </c>
      <c r="BE53" s="50">
        <f t="shared" si="30"/>
        <v>25944</v>
      </c>
      <c r="BF53" s="47">
        <f t="shared" si="13"/>
        <v>7.364494726650074E-2</v>
      </c>
      <c r="BG53" s="47">
        <f t="shared" si="31"/>
        <v>0.92635505273349927</v>
      </c>
      <c r="BH53" s="47">
        <f t="shared" si="32"/>
        <v>0.31525080091235774</v>
      </c>
      <c r="BI53" s="47">
        <f t="shared" si="33"/>
        <v>0.16859123902603859</v>
      </c>
      <c r="BJ53" s="47">
        <f t="shared" si="17"/>
        <v>0.62080292682292848</v>
      </c>
      <c r="BK53" s="16">
        <v>70386</v>
      </c>
      <c r="BL53" s="16">
        <v>3078</v>
      </c>
      <c r="BM53" s="16">
        <v>40829</v>
      </c>
      <c r="BN53" s="16">
        <v>13056</v>
      </c>
      <c r="BO53" s="16">
        <v>5120</v>
      </c>
      <c r="BP53" s="78">
        <v>296</v>
      </c>
      <c r="BQ53" s="16">
        <v>3829</v>
      </c>
      <c r="BR53" s="78">
        <v>87</v>
      </c>
      <c r="BS53" s="78">
        <v>93</v>
      </c>
      <c r="BT53" s="16">
        <v>3998</v>
      </c>
      <c r="BU53" s="89">
        <f t="shared" si="18"/>
        <v>4.3730287273037252E-2</v>
      </c>
      <c r="BV53" s="89">
        <f t="shared" si="19"/>
        <v>0.95626971272696271</v>
      </c>
      <c r="BW53" s="89">
        <f t="shared" si="20"/>
        <v>0.37619697098854887</v>
      </c>
      <c r="BX53" s="89">
        <f t="shared" si="21"/>
        <v>0.19070553803313159</v>
      </c>
      <c r="BY53" s="16">
        <v>83501</v>
      </c>
      <c r="BZ53" s="16">
        <v>8255</v>
      </c>
      <c r="CA53" s="16">
        <v>53212</v>
      </c>
      <c r="CB53" s="16">
        <v>9513</v>
      </c>
      <c r="CC53" s="16">
        <v>3390</v>
      </c>
      <c r="CD53" s="78">
        <v>94</v>
      </c>
      <c r="CE53" s="16">
        <v>3980</v>
      </c>
      <c r="CF53" s="78">
        <v>146</v>
      </c>
      <c r="CG53" s="78">
        <v>76</v>
      </c>
      <c r="CH53" s="16">
        <v>4835</v>
      </c>
      <c r="CI53" s="89">
        <f t="shared" si="22"/>
        <v>9.8861091483934321E-2</v>
      </c>
      <c r="CJ53" s="89">
        <f t="shared" si="23"/>
        <v>0.90113890851606571</v>
      </c>
      <c r="CK53" s="96">
        <f t="shared" si="24"/>
        <v>0.26387707931641535</v>
      </c>
    </row>
    <row r="54" spans="1:89" x14ac:dyDescent="0.3">
      <c r="A54" s="19" t="s">
        <v>121</v>
      </c>
      <c r="B54" s="16" t="s">
        <v>138</v>
      </c>
      <c r="C54" s="19">
        <v>71147</v>
      </c>
      <c r="D54" s="16">
        <v>67711</v>
      </c>
      <c r="E54" s="16">
        <v>3436</v>
      </c>
      <c r="F54" s="67">
        <v>0.95170562356810551</v>
      </c>
      <c r="G54" s="16">
        <v>34047</v>
      </c>
      <c r="H54" s="16">
        <v>33490</v>
      </c>
      <c r="I54" s="16">
        <v>557</v>
      </c>
      <c r="J54" s="67">
        <v>0.98364026199077736</v>
      </c>
      <c r="K54" s="16">
        <v>37100</v>
      </c>
      <c r="L54" s="16">
        <v>34221</v>
      </c>
      <c r="M54" s="16">
        <v>2879</v>
      </c>
      <c r="N54" s="67">
        <v>0.92239892183288408</v>
      </c>
      <c r="O54" s="16">
        <v>8637</v>
      </c>
      <c r="P54" s="16">
        <v>8461</v>
      </c>
      <c r="Q54" s="16">
        <v>176</v>
      </c>
      <c r="R54" s="67">
        <v>0.97962255412759058</v>
      </c>
      <c r="S54" s="16">
        <v>62510</v>
      </c>
      <c r="T54" s="16">
        <v>59250</v>
      </c>
      <c r="U54" s="16">
        <v>3260</v>
      </c>
      <c r="V54" s="67">
        <v>0.9478483442649176</v>
      </c>
      <c r="W54" s="16">
        <v>46485</v>
      </c>
      <c r="X54" s="16">
        <v>18873</v>
      </c>
      <c r="Y54" s="16">
        <v>25669</v>
      </c>
      <c r="Z54" s="16">
        <v>1943</v>
      </c>
      <c r="AA54" s="89">
        <f t="shared" si="0"/>
        <v>4.1798429600946541E-2</v>
      </c>
      <c r="AB54" s="89">
        <f t="shared" si="1"/>
        <v>0.55219963429063135</v>
      </c>
      <c r="AC54" s="95">
        <f t="shared" si="2"/>
        <v>9.7133299022130721</v>
      </c>
      <c r="AD54" s="16">
        <v>22695</v>
      </c>
      <c r="AE54" s="16">
        <v>9325</v>
      </c>
      <c r="AF54" s="47">
        <f t="shared" si="3"/>
        <v>0.41088345450539765</v>
      </c>
      <c r="AG54" s="16">
        <v>12469</v>
      </c>
      <c r="AH54" s="47">
        <f t="shared" si="4"/>
        <v>0.54941617096276718</v>
      </c>
      <c r="AI54" s="78">
        <v>901</v>
      </c>
      <c r="AJ54" s="47">
        <f t="shared" si="5"/>
        <v>3.9700374531835204E-2</v>
      </c>
      <c r="AK54" s="16">
        <v>23790</v>
      </c>
      <c r="AL54" s="16">
        <v>9548</v>
      </c>
      <c r="AM54" s="16">
        <v>13200</v>
      </c>
      <c r="AN54" s="47">
        <f t="shared" si="6"/>
        <v>4.3799915931063471E-2</v>
      </c>
      <c r="AO54" s="47">
        <f t="shared" si="7"/>
        <v>0.55485498108448927</v>
      </c>
      <c r="AP54" s="16">
        <v>1042</v>
      </c>
      <c r="AQ54" s="16">
        <v>55447</v>
      </c>
      <c r="AR54" s="16">
        <v>4882</v>
      </c>
      <c r="AS54" s="16">
        <v>33223</v>
      </c>
      <c r="AT54" s="16">
        <v>9073</v>
      </c>
      <c r="AU54" s="16">
        <v>3820</v>
      </c>
      <c r="AV54" s="78">
        <v>73</v>
      </c>
      <c r="AW54" s="16">
        <v>2787</v>
      </c>
      <c r="AX54" s="78">
        <v>55</v>
      </c>
      <c r="AY54" s="78">
        <v>22</v>
      </c>
      <c r="AZ54" s="78">
        <v>1512</v>
      </c>
      <c r="BA54" s="50">
        <f t="shared" si="8"/>
        <v>4882</v>
      </c>
      <c r="BB54" s="50">
        <f t="shared" si="28"/>
        <v>50565</v>
      </c>
      <c r="BC54" s="50">
        <f t="shared" si="29"/>
        <v>17342</v>
      </c>
      <c r="BD54" s="50">
        <f t="shared" si="11"/>
        <v>38105</v>
      </c>
      <c r="BE54" s="50">
        <f t="shared" si="30"/>
        <v>8269</v>
      </c>
      <c r="BF54" s="47">
        <f t="shared" si="13"/>
        <v>8.8048045881652756E-2</v>
      </c>
      <c r="BG54" s="47">
        <f t="shared" si="31"/>
        <v>0.91195195411834729</v>
      </c>
      <c r="BH54" s="47">
        <f t="shared" si="32"/>
        <v>0.31276714700524827</v>
      </c>
      <c r="BI54" s="47">
        <f t="shared" si="33"/>
        <v>0.14913340667664618</v>
      </c>
      <c r="BJ54" s="47">
        <f t="shared" si="17"/>
        <v>0.61235955056179781</v>
      </c>
      <c r="BK54" s="16">
        <v>26798</v>
      </c>
      <c r="BL54" s="16">
        <v>1194</v>
      </c>
      <c r="BM54" s="16">
        <v>15297</v>
      </c>
      <c r="BN54" s="16">
        <v>5691</v>
      </c>
      <c r="BO54" s="16">
        <v>2334</v>
      </c>
      <c r="BP54" s="78">
        <v>57</v>
      </c>
      <c r="BQ54" s="16">
        <v>1386</v>
      </c>
      <c r="BR54" s="78">
        <v>25</v>
      </c>
      <c r="BS54" s="78">
        <v>16</v>
      </c>
      <c r="BT54" s="78">
        <v>798</v>
      </c>
      <c r="BU54" s="89">
        <f t="shared" si="18"/>
        <v>4.455556384804836E-2</v>
      </c>
      <c r="BV54" s="89">
        <f t="shared" si="19"/>
        <v>0.95544443615195163</v>
      </c>
      <c r="BW54" s="89">
        <f t="shared" si="20"/>
        <v>0.38461825509366371</v>
      </c>
      <c r="BX54" s="89">
        <f t="shared" si="21"/>
        <v>0.17225166057168445</v>
      </c>
      <c r="BY54" s="16">
        <v>28649</v>
      </c>
      <c r="BZ54" s="16">
        <v>3688</v>
      </c>
      <c r="CA54" s="16">
        <v>17926</v>
      </c>
      <c r="CB54" s="16">
        <v>3382</v>
      </c>
      <c r="CC54" s="16">
        <v>1486</v>
      </c>
      <c r="CD54" s="78">
        <v>16</v>
      </c>
      <c r="CE54" s="16">
        <v>1401</v>
      </c>
      <c r="CF54" s="78">
        <v>30</v>
      </c>
      <c r="CG54" s="78">
        <v>6</v>
      </c>
      <c r="CH54" s="78">
        <v>714</v>
      </c>
      <c r="CI54" s="89">
        <f t="shared" si="22"/>
        <v>0.12873049670145556</v>
      </c>
      <c r="CJ54" s="89">
        <f t="shared" si="23"/>
        <v>0.87126950329854447</v>
      </c>
      <c r="CK54" s="96">
        <f t="shared" si="24"/>
        <v>0.24555830919054766</v>
      </c>
    </row>
    <row r="55" spans="1:89" x14ac:dyDescent="0.3">
      <c r="A55" s="19" t="s">
        <v>121</v>
      </c>
      <c r="B55" s="16" t="s">
        <v>140</v>
      </c>
      <c r="C55" s="19">
        <v>81374</v>
      </c>
      <c r="D55" s="16">
        <v>78338</v>
      </c>
      <c r="E55" s="16">
        <v>3036</v>
      </c>
      <c r="F55" s="67">
        <v>0.96269078575466371</v>
      </c>
      <c r="G55" s="16">
        <v>32194</v>
      </c>
      <c r="H55" s="16">
        <v>31753</v>
      </c>
      <c r="I55" s="16">
        <v>441</v>
      </c>
      <c r="J55" s="67">
        <v>0.98630179536559615</v>
      </c>
      <c r="K55" s="16">
        <v>49180</v>
      </c>
      <c r="L55" s="16">
        <v>46585</v>
      </c>
      <c r="M55" s="16">
        <v>2595</v>
      </c>
      <c r="N55" s="67">
        <v>0.94723464823098824</v>
      </c>
      <c r="O55" s="16">
        <v>13316</v>
      </c>
      <c r="P55" s="16">
        <v>13054</v>
      </c>
      <c r="Q55" s="16">
        <v>262</v>
      </c>
      <c r="R55" s="67">
        <v>0.98032442174827272</v>
      </c>
      <c r="S55" s="16">
        <v>68058</v>
      </c>
      <c r="T55" s="16">
        <v>65284</v>
      </c>
      <c r="U55" s="16">
        <v>2774</v>
      </c>
      <c r="V55" s="67">
        <v>0.95924064768285877</v>
      </c>
      <c r="W55" s="16">
        <v>46688</v>
      </c>
      <c r="X55" s="16">
        <v>19870</v>
      </c>
      <c r="Y55" s="16">
        <v>25076</v>
      </c>
      <c r="Z55" s="16">
        <v>1742</v>
      </c>
      <c r="AA55" s="89">
        <f t="shared" si="0"/>
        <v>3.7311514736120634E-2</v>
      </c>
      <c r="AB55" s="89">
        <f t="shared" si="1"/>
        <v>0.53709732693625767</v>
      </c>
      <c r="AC55" s="95">
        <f t="shared" si="2"/>
        <v>11.406429391504018</v>
      </c>
      <c r="AD55" s="16">
        <v>20350</v>
      </c>
      <c r="AE55" s="16">
        <v>9582</v>
      </c>
      <c r="AF55" s="47">
        <f t="shared" si="3"/>
        <v>0.47085995085995086</v>
      </c>
      <c r="AG55" s="16">
        <v>9886</v>
      </c>
      <c r="AH55" s="47">
        <f t="shared" si="4"/>
        <v>0.48579852579852578</v>
      </c>
      <c r="AI55" s="78">
        <v>882</v>
      </c>
      <c r="AJ55" s="47">
        <f t="shared" si="5"/>
        <v>4.3341523341523344E-2</v>
      </c>
      <c r="AK55" s="16">
        <v>26338</v>
      </c>
      <c r="AL55" s="16">
        <v>10288</v>
      </c>
      <c r="AM55" s="16">
        <v>15190</v>
      </c>
      <c r="AN55" s="47">
        <f t="shared" si="6"/>
        <v>3.2652441339509453E-2</v>
      </c>
      <c r="AO55" s="47">
        <f t="shared" si="7"/>
        <v>0.57673323714784719</v>
      </c>
      <c r="AP55" s="78">
        <v>860</v>
      </c>
      <c r="AQ55" s="16">
        <v>66001</v>
      </c>
      <c r="AR55" s="16">
        <v>6909</v>
      </c>
      <c r="AS55" s="16">
        <v>38130</v>
      </c>
      <c r="AT55" s="16">
        <v>10773</v>
      </c>
      <c r="AU55" s="16">
        <v>4458</v>
      </c>
      <c r="AV55" s="78">
        <v>176</v>
      </c>
      <c r="AW55" s="16">
        <v>4593</v>
      </c>
      <c r="AX55" s="78">
        <v>104</v>
      </c>
      <c r="AY55" s="78">
        <v>53</v>
      </c>
      <c r="AZ55" s="78">
        <v>805</v>
      </c>
      <c r="BA55" s="50">
        <f t="shared" si="8"/>
        <v>6909</v>
      </c>
      <c r="BB55" s="50">
        <f t="shared" si="28"/>
        <v>59092</v>
      </c>
      <c r="BC55" s="50">
        <f t="shared" si="29"/>
        <v>20962</v>
      </c>
      <c r="BD55" s="50">
        <f t="shared" si="11"/>
        <v>45039</v>
      </c>
      <c r="BE55" s="50">
        <f t="shared" si="30"/>
        <v>10189</v>
      </c>
      <c r="BF55" s="47">
        <f t="shared" si="13"/>
        <v>0.10468023211769518</v>
      </c>
      <c r="BG55" s="47">
        <f t="shared" si="31"/>
        <v>0.89531976788230483</v>
      </c>
      <c r="BH55" s="47">
        <f t="shared" si="32"/>
        <v>0.31760124846593235</v>
      </c>
      <c r="BI55" s="47">
        <f t="shared" si="33"/>
        <v>0.15437644884168422</v>
      </c>
      <c r="BJ55" s="47">
        <f t="shared" si="17"/>
        <v>0.60646050817411856</v>
      </c>
      <c r="BK55" s="16">
        <v>26780</v>
      </c>
      <c r="BL55" s="16">
        <v>1878</v>
      </c>
      <c r="BM55" s="16">
        <v>13807</v>
      </c>
      <c r="BN55" s="16">
        <v>6073</v>
      </c>
      <c r="BO55" s="16">
        <v>2502</v>
      </c>
      <c r="BP55" s="78">
        <v>128</v>
      </c>
      <c r="BQ55" s="16">
        <v>2032</v>
      </c>
      <c r="BR55" s="78">
        <v>34</v>
      </c>
      <c r="BS55" s="78">
        <v>34</v>
      </c>
      <c r="BT55" s="78">
        <v>292</v>
      </c>
      <c r="BU55" s="89">
        <f t="shared" si="18"/>
        <v>7.0126960418222556E-2</v>
      </c>
      <c r="BV55" s="89">
        <f t="shared" si="19"/>
        <v>0.92987303958177747</v>
      </c>
      <c r="BW55" s="89">
        <f t="shared" si="20"/>
        <v>0.41430171769977597</v>
      </c>
      <c r="BX55" s="89">
        <f t="shared" si="21"/>
        <v>0.18752800597460792</v>
      </c>
      <c r="BY55" s="16">
        <v>39221</v>
      </c>
      <c r="BZ55" s="16">
        <v>5031</v>
      </c>
      <c r="CA55" s="16">
        <v>24323</v>
      </c>
      <c r="CB55" s="16">
        <v>4700</v>
      </c>
      <c r="CC55" s="16">
        <v>1956</v>
      </c>
      <c r="CD55" s="78">
        <v>48</v>
      </c>
      <c r="CE55" s="16">
        <v>2561</v>
      </c>
      <c r="CF55" s="78">
        <v>70</v>
      </c>
      <c r="CG55" s="78">
        <v>19</v>
      </c>
      <c r="CH55" s="78">
        <v>513</v>
      </c>
      <c r="CI55" s="89">
        <f t="shared" si="22"/>
        <v>0.12827311899237653</v>
      </c>
      <c r="CJ55" s="89">
        <f t="shared" si="23"/>
        <v>0.87172688100762352</v>
      </c>
      <c r="CK55" s="96">
        <f t="shared" si="24"/>
        <v>0.25157441166721911</v>
      </c>
    </row>
    <row r="56" spans="1:89" x14ac:dyDescent="0.3">
      <c r="A56" s="19" t="s">
        <v>121</v>
      </c>
      <c r="B56" s="16" t="s">
        <v>142</v>
      </c>
      <c r="C56" s="19">
        <v>97597</v>
      </c>
      <c r="D56" s="16">
        <v>88626</v>
      </c>
      <c r="E56" s="16">
        <v>8971</v>
      </c>
      <c r="F56" s="67">
        <v>0.90808119102021578</v>
      </c>
      <c r="G56" s="16">
        <v>42177</v>
      </c>
      <c r="H56" s="16">
        <v>40747</v>
      </c>
      <c r="I56" s="16">
        <v>1430</v>
      </c>
      <c r="J56" s="67">
        <v>0.96609526519192923</v>
      </c>
      <c r="K56" s="16">
        <v>55420</v>
      </c>
      <c r="L56" s="16">
        <v>47879</v>
      </c>
      <c r="M56" s="16">
        <v>7541</v>
      </c>
      <c r="N56" s="67">
        <v>0.86392998917358355</v>
      </c>
      <c r="O56" s="16">
        <v>3029</v>
      </c>
      <c r="P56" s="16">
        <v>2931</v>
      </c>
      <c r="Q56" s="16">
        <v>98</v>
      </c>
      <c r="R56" s="67">
        <v>0.96764608781776162</v>
      </c>
      <c r="S56" s="16">
        <v>94568</v>
      </c>
      <c r="T56" s="16">
        <v>85695</v>
      </c>
      <c r="U56" s="16">
        <v>8873</v>
      </c>
      <c r="V56" s="67">
        <v>0.90617333558920565</v>
      </c>
      <c r="W56" s="16">
        <v>59013</v>
      </c>
      <c r="X56" s="16">
        <v>25392</v>
      </c>
      <c r="Y56" s="16">
        <v>30449</v>
      </c>
      <c r="Z56" s="16">
        <v>3172</v>
      </c>
      <c r="AA56" s="89">
        <f t="shared" si="0"/>
        <v>5.3750868452713811E-2</v>
      </c>
      <c r="AB56" s="89">
        <f t="shared" si="1"/>
        <v>0.51597105722467929</v>
      </c>
      <c r="AC56" s="95">
        <f t="shared" si="2"/>
        <v>8.0050441361916764</v>
      </c>
      <c r="AD56" s="16">
        <v>27122</v>
      </c>
      <c r="AE56" s="16">
        <v>12359</v>
      </c>
      <c r="AF56" s="47">
        <f t="shared" si="3"/>
        <v>0.4556817343853698</v>
      </c>
      <c r="AG56" s="16">
        <v>13318</v>
      </c>
      <c r="AH56" s="47">
        <f t="shared" si="4"/>
        <v>0.49104048374013715</v>
      </c>
      <c r="AI56" s="16">
        <v>1445</v>
      </c>
      <c r="AJ56" s="47">
        <f t="shared" si="5"/>
        <v>5.327778187449303E-2</v>
      </c>
      <c r="AK56" s="16">
        <v>31891</v>
      </c>
      <c r="AL56" s="16">
        <v>13033</v>
      </c>
      <c r="AM56" s="16">
        <v>17131</v>
      </c>
      <c r="AN56" s="47">
        <f t="shared" si="6"/>
        <v>5.4153209369414569E-2</v>
      </c>
      <c r="AO56" s="47">
        <f t="shared" si="7"/>
        <v>0.53717349722492236</v>
      </c>
      <c r="AP56" s="16">
        <v>1727</v>
      </c>
      <c r="AQ56" s="16">
        <v>78229</v>
      </c>
      <c r="AR56" s="16">
        <v>12420</v>
      </c>
      <c r="AS56" s="16">
        <v>45203</v>
      </c>
      <c r="AT56" s="16">
        <v>10816</v>
      </c>
      <c r="AU56" s="16">
        <v>4446</v>
      </c>
      <c r="AV56" s="78">
        <v>132</v>
      </c>
      <c r="AW56" s="16">
        <v>3688</v>
      </c>
      <c r="AX56" s="78">
        <v>98</v>
      </c>
      <c r="AY56" s="78">
        <v>57</v>
      </c>
      <c r="AZ56" s="78">
        <v>1369</v>
      </c>
      <c r="BA56" s="50">
        <f t="shared" si="8"/>
        <v>12420</v>
      </c>
      <c r="BB56" s="50">
        <f t="shared" si="28"/>
        <v>65809</v>
      </c>
      <c r="BC56" s="50">
        <f t="shared" si="29"/>
        <v>20606</v>
      </c>
      <c r="BD56" s="50">
        <f t="shared" si="11"/>
        <v>57623</v>
      </c>
      <c r="BE56" s="50">
        <f t="shared" si="30"/>
        <v>9790</v>
      </c>
      <c r="BF56" s="47">
        <f t="shared" si="13"/>
        <v>0.1587646524945992</v>
      </c>
      <c r="BG56" s="47">
        <f t="shared" si="31"/>
        <v>0.84123534750540085</v>
      </c>
      <c r="BH56" s="47">
        <f t="shared" si="32"/>
        <v>0.26340615372815707</v>
      </c>
      <c r="BI56" s="47">
        <f t="shared" si="33"/>
        <v>0.12514540643495378</v>
      </c>
      <c r="BJ56" s="47">
        <f t="shared" si="17"/>
        <v>0.55232075061677899</v>
      </c>
      <c r="BK56" s="16">
        <v>34091</v>
      </c>
      <c r="BL56" s="16">
        <v>3332</v>
      </c>
      <c r="BM56" s="16">
        <v>19247</v>
      </c>
      <c r="BN56" s="16">
        <v>6199</v>
      </c>
      <c r="BO56" s="16">
        <v>2706</v>
      </c>
      <c r="BP56" s="78">
        <v>104</v>
      </c>
      <c r="BQ56" s="16">
        <v>1691</v>
      </c>
      <c r="BR56" s="78">
        <v>32</v>
      </c>
      <c r="BS56" s="78">
        <v>35</v>
      </c>
      <c r="BT56" s="78">
        <v>745</v>
      </c>
      <c r="BU56" s="89">
        <f t="shared" si="18"/>
        <v>9.7738406030917255E-2</v>
      </c>
      <c r="BV56" s="89">
        <f t="shared" si="19"/>
        <v>0.90226159396908279</v>
      </c>
      <c r="BW56" s="89">
        <f t="shared" si="20"/>
        <v>0.33768443284151245</v>
      </c>
      <c r="BX56" s="89">
        <f t="shared" si="21"/>
        <v>0.15584758440644159</v>
      </c>
      <c r="BY56" s="16">
        <v>44138</v>
      </c>
      <c r="BZ56" s="16">
        <v>9088</v>
      </c>
      <c r="CA56" s="16">
        <v>25956</v>
      </c>
      <c r="CB56" s="16">
        <v>4617</v>
      </c>
      <c r="CC56" s="16">
        <v>1740</v>
      </c>
      <c r="CD56" s="78">
        <v>28</v>
      </c>
      <c r="CE56" s="16">
        <v>1997</v>
      </c>
      <c r="CF56" s="78">
        <v>66</v>
      </c>
      <c r="CG56" s="78">
        <v>22</v>
      </c>
      <c r="CH56" s="78">
        <v>624</v>
      </c>
      <c r="CI56" s="89">
        <f t="shared" si="22"/>
        <v>0.20589967828175268</v>
      </c>
      <c r="CJ56" s="89">
        <f t="shared" si="23"/>
        <v>0.79410032171824729</v>
      </c>
      <c r="CK56" s="96">
        <f t="shared" si="24"/>
        <v>0.20603561556935068</v>
      </c>
    </row>
    <row r="57" spans="1:89" x14ac:dyDescent="0.3">
      <c r="A57" s="19" t="s">
        <v>121</v>
      </c>
      <c r="B57" s="16" t="s">
        <v>144</v>
      </c>
      <c r="C57" s="19">
        <v>113862</v>
      </c>
      <c r="D57" s="16">
        <v>109111</v>
      </c>
      <c r="E57" s="16">
        <v>4751</v>
      </c>
      <c r="F57" s="67">
        <v>0.95827405104424657</v>
      </c>
      <c r="G57" s="16">
        <v>46383</v>
      </c>
      <c r="H57" s="16">
        <v>45735</v>
      </c>
      <c r="I57" s="16">
        <v>648</v>
      </c>
      <c r="J57" s="67">
        <v>0.98602936420671372</v>
      </c>
      <c r="K57" s="16">
        <v>67479</v>
      </c>
      <c r="L57" s="16">
        <v>63376</v>
      </c>
      <c r="M57" s="16">
        <v>4103</v>
      </c>
      <c r="N57" s="67">
        <v>0.93919589798307623</v>
      </c>
      <c r="O57" s="16">
        <v>10432</v>
      </c>
      <c r="P57" s="16">
        <v>10156</v>
      </c>
      <c r="Q57" s="16">
        <v>276</v>
      </c>
      <c r="R57" s="67">
        <v>0.97354294478527603</v>
      </c>
      <c r="S57" s="16">
        <v>103430</v>
      </c>
      <c r="T57" s="16">
        <v>98955</v>
      </c>
      <c r="U57" s="16">
        <v>4475</v>
      </c>
      <c r="V57" s="67">
        <v>0.95673402301073185</v>
      </c>
      <c r="W57" s="16">
        <v>69539</v>
      </c>
      <c r="X57" s="16">
        <v>32941</v>
      </c>
      <c r="Y57" s="16">
        <v>34412</v>
      </c>
      <c r="Z57" s="16">
        <v>2186</v>
      </c>
      <c r="AA57" s="89">
        <f t="shared" si="0"/>
        <v>3.1435597290728944E-2</v>
      </c>
      <c r="AB57" s="89">
        <f t="shared" si="1"/>
        <v>0.49485899998561961</v>
      </c>
      <c r="AC57" s="95">
        <f t="shared" si="2"/>
        <v>15.069075937785911</v>
      </c>
      <c r="AD57" s="16">
        <v>30745</v>
      </c>
      <c r="AE57" s="16">
        <v>15782</v>
      </c>
      <c r="AF57" s="47">
        <f t="shared" si="3"/>
        <v>0.51331923890063424</v>
      </c>
      <c r="AG57" s="16">
        <v>13850</v>
      </c>
      <c r="AH57" s="47">
        <f t="shared" si="4"/>
        <v>0.4504797528053342</v>
      </c>
      <c r="AI57" s="16">
        <v>1113</v>
      </c>
      <c r="AJ57" s="47">
        <f t="shared" si="5"/>
        <v>3.6201008294031549E-2</v>
      </c>
      <c r="AK57" s="16">
        <v>38794</v>
      </c>
      <c r="AL57" s="16">
        <v>17159</v>
      </c>
      <c r="AM57" s="16">
        <v>20562</v>
      </c>
      <c r="AN57" s="47">
        <f t="shared" si="6"/>
        <v>2.7658916327267104E-2</v>
      </c>
      <c r="AO57" s="47">
        <f t="shared" si="7"/>
        <v>0.53003041707480536</v>
      </c>
      <c r="AP57" s="16">
        <v>1073</v>
      </c>
      <c r="AQ57" s="16">
        <v>90799</v>
      </c>
      <c r="AR57" s="16">
        <v>7795</v>
      </c>
      <c r="AS57" s="16">
        <v>58131</v>
      </c>
      <c r="AT57" s="16">
        <v>13377</v>
      </c>
      <c r="AU57" s="16">
        <v>4960</v>
      </c>
      <c r="AV57" s="78">
        <v>154</v>
      </c>
      <c r="AW57" s="16">
        <v>4307</v>
      </c>
      <c r="AX57" s="78">
        <v>96</v>
      </c>
      <c r="AY57" s="78">
        <v>44</v>
      </c>
      <c r="AZ57" s="16">
        <v>1935</v>
      </c>
      <c r="BA57" s="50">
        <f t="shared" si="8"/>
        <v>7795</v>
      </c>
      <c r="BB57" s="50">
        <f t="shared" si="28"/>
        <v>83004</v>
      </c>
      <c r="BC57" s="50">
        <f t="shared" si="29"/>
        <v>24873</v>
      </c>
      <c r="BD57" s="50">
        <f t="shared" si="11"/>
        <v>65926</v>
      </c>
      <c r="BE57" s="50">
        <f t="shared" si="30"/>
        <v>11496</v>
      </c>
      <c r="BF57" s="47">
        <f t="shared" si="13"/>
        <v>8.5848963094307201E-2</v>
      </c>
      <c r="BG57" s="47">
        <f t="shared" si="31"/>
        <v>0.91415103690569277</v>
      </c>
      <c r="BH57" s="47">
        <f t="shared" si="32"/>
        <v>0.27393473496404147</v>
      </c>
      <c r="BI57" s="47">
        <f t="shared" si="33"/>
        <v>0.12660932389123228</v>
      </c>
      <c r="BJ57" s="47">
        <f t="shared" si="17"/>
        <v>0.59404288593486709</v>
      </c>
      <c r="BK57" s="16">
        <v>37495</v>
      </c>
      <c r="BL57" s="16">
        <v>1861</v>
      </c>
      <c r="BM57" s="16">
        <v>22138</v>
      </c>
      <c r="BN57" s="16">
        <v>7762</v>
      </c>
      <c r="BO57" s="16">
        <v>2866</v>
      </c>
      <c r="BP57" s="78">
        <v>112</v>
      </c>
      <c r="BQ57" s="16">
        <v>1901</v>
      </c>
      <c r="BR57" s="78">
        <v>32</v>
      </c>
      <c r="BS57" s="78">
        <v>29</v>
      </c>
      <c r="BT57" s="16">
        <v>794</v>
      </c>
      <c r="BU57" s="89">
        <f t="shared" si="18"/>
        <v>4.9633284437925057E-2</v>
      </c>
      <c r="BV57" s="89">
        <f t="shared" si="19"/>
        <v>0.95036671556207497</v>
      </c>
      <c r="BW57" s="89">
        <f t="shared" si="20"/>
        <v>0.35994132551006802</v>
      </c>
      <c r="BX57" s="89">
        <f t="shared" si="21"/>
        <v>0.15292705694092545</v>
      </c>
      <c r="BY57" s="16">
        <v>53304</v>
      </c>
      <c r="BZ57" s="16">
        <v>5934</v>
      </c>
      <c r="CA57" s="16">
        <v>35993</v>
      </c>
      <c r="CB57" s="16">
        <v>5615</v>
      </c>
      <c r="CC57" s="16">
        <v>2094</v>
      </c>
      <c r="CD57" s="78">
        <v>42</v>
      </c>
      <c r="CE57" s="16">
        <v>2406</v>
      </c>
      <c r="CF57" s="78">
        <v>64</v>
      </c>
      <c r="CG57" s="78">
        <v>15</v>
      </c>
      <c r="CH57" s="16">
        <v>1141</v>
      </c>
      <c r="CI57" s="89">
        <f t="shared" si="22"/>
        <v>0.11132372805042774</v>
      </c>
      <c r="CJ57" s="89">
        <f t="shared" si="23"/>
        <v>0.88867627194957222</v>
      </c>
      <c r="CK57" s="96">
        <f t="shared" si="24"/>
        <v>0.2134361398769323</v>
      </c>
    </row>
    <row r="58" spans="1:89" x14ac:dyDescent="0.3">
      <c r="A58" s="19" t="s">
        <v>121</v>
      </c>
      <c r="B58" s="16" t="s">
        <v>148</v>
      </c>
      <c r="C58" s="19">
        <v>266130</v>
      </c>
      <c r="D58" s="16">
        <v>251477</v>
      </c>
      <c r="E58" s="16">
        <v>14653</v>
      </c>
      <c r="F58" s="67">
        <v>0.94494044264081467</v>
      </c>
      <c r="G58" s="16">
        <v>115922</v>
      </c>
      <c r="H58" s="16">
        <v>113078</v>
      </c>
      <c r="I58" s="16">
        <v>2844</v>
      </c>
      <c r="J58" s="67">
        <v>0.97546626179672524</v>
      </c>
      <c r="K58" s="16">
        <v>150208</v>
      </c>
      <c r="L58" s="16">
        <v>138399</v>
      </c>
      <c r="M58" s="16">
        <v>11809</v>
      </c>
      <c r="N58" s="67">
        <v>0.92138234980826583</v>
      </c>
      <c r="O58" s="16">
        <v>148482</v>
      </c>
      <c r="P58" s="16">
        <v>142315</v>
      </c>
      <c r="Q58" s="16">
        <v>6167</v>
      </c>
      <c r="R58" s="67">
        <v>0.95846634608908809</v>
      </c>
      <c r="S58" s="16">
        <v>117648</v>
      </c>
      <c r="T58" s="16">
        <v>109162</v>
      </c>
      <c r="U58" s="16">
        <v>8486</v>
      </c>
      <c r="V58" s="67">
        <v>0.92786957704338358</v>
      </c>
      <c r="W58" s="16">
        <v>150669</v>
      </c>
      <c r="X58" s="16">
        <v>52374</v>
      </c>
      <c r="Y58" s="16">
        <v>91060</v>
      </c>
      <c r="Z58" s="16">
        <v>7235</v>
      </c>
      <c r="AA58" s="89">
        <f t="shared" si="0"/>
        <v>4.8019167844745768E-2</v>
      </c>
      <c r="AB58" s="89">
        <f t="shared" si="1"/>
        <v>0.60437117124292328</v>
      </c>
      <c r="AC58" s="95">
        <f t="shared" si="2"/>
        <v>7.2389771941948862</v>
      </c>
      <c r="AD58" s="16">
        <v>70855</v>
      </c>
      <c r="AE58" s="16">
        <v>25112</v>
      </c>
      <c r="AF58" s="47">
        <f t="shared" si="3"/>
        <v>0.35441394397007975</v>
      </c>
      <c r="AG58" s="16">
        <v>42365</v>
      </c>
      <c r="AH58" s="47">
        <f t="shared" si="4"/>
        <v>0.59791122715404699</v>
      </c>
      <c r="AI58" s="16">
        <v>3378</v>
      </c>
      <c r="AJ58" s="47">
        <f t="shared" si="5"/>
        <v>4.7674828875873265E-2</v>
      </c>
      <c r="AK58" s="16">
        <v>79814</v>
      </c>
      <c r="AL58" s="16">
        <v>27262</v>
      </c>
      <c r="AM58" s="16">
        <v>48695</v>
      </c>
      <c r="AN58" s="47">
        <f t="shared" si="6"/>
        <v>4.8324855288545868E-2</v>
      </c>
      <c r="AO58" s="47">
        <f t="shared" si="7"/>
        <v>0.61010599644172703</v>
      </c>
      <c r="AP58" s="16">
        <v>3857</v>
      </c>
      <c r="AQ58" s="16">
        <v>212608</v>
      </c>
      <c r="AR58" s="16">
        <v>19049</v>
      </c>
      <c r="AS58" s="16">
        <v>98327</v>
      </c>
      <c r="AT58" s="16">
        <v>38014</v>
      </c>
      <c r="AU58" s="16">
        <v>23762</v>
      </c>
      <c r="AV58" s="78">
        <v>770</v>
      </c>
      <c r="AW58" s="16">
        <v>27823</v>
      </c>
      <c r="AX58" s="16">
        <v>2313</v>
      </c>
      <c r="AY58" s="78">
        <v>243</v>
      </c>
      <c r="AZ58" s="16">
        <v>2307</v>
      </c>
      <c r="BA58" s="50">
        <f t="shared" si="8"/>
        <v>19049</v>
      </c>
      <c r="BB58" s="50">
        <f t="shared" si="28"/>
        <v>193559</v>
      </c>
      <c r="BC58" s="50">
        <f t="shared" si="29"/>
        <v>95232</v>
      </c>
      <c r="BD58" s="50">
        <f t="shared" si="11"/>
        <v>117376</v>
      </c>
      <c r="BE58" s="50">
        <f t="shared" si="30"/>
        <v>57218</v>
      </c>
      <c r="BF58" s="47">
        <f t="shared" si="13"/>
        <v>8.9596816676700788E-2</v>
      </c>
      <c r="BG58" s="47">
        <f t="shared" si="31"/>
        <v>0.91040318332329917</v>
      </c>
      <c r="BH58" s="47">
        <f t="shared" si="32"/>
        <v>0.44792293798916316</v>
      </c>
      <c r="BI58" s="47">
        <f t="shared" si="33"/>
        <v>0.26912439795304033</v>
      </c>
      <c r="BJ58" s="47">
        <f t="shared" si="17"/>
        <v>0.67916306065623111</v>
      </c>
      <c r="BK58" s="16">
        <v>93037</v>
      </c>
      <c r="BL58" s="16">
        <v>5098</v>
      </c>
      <c r="BM58" s="16">
        <v>39127</v>
      </c>
      <c r="BN58" s="16">
        <v>20719</v>
      </c>
      <c r="BO58" s="16">
        <v>13119</v>
      </c>
      <c r="BP58" s="78">
        <v>536</v>
      </c>
      <c r="BQ58" s="16">
        <v>12409</v>
      </c>
      <c r="BR58" s="16">
        <v>690</v>
      </c>
      <c r="BS58" s="78">
        <v>158</v>
      </c>
      <c r="BT58" s="16">
        <v>1181</v>
      </c>
      <c r="BU58" s="89">
        <f t="shared" si="18"/>
        <v>5.4795403979062095E-2</v>
      </c>
      <c r="BV58" s="89">
        <f t="shared" si="19"/>
        <v>0.94520459602093787</v>
      </c>
      <c r="BW58" s="89">
        <f t="shared" si="20"/>
        <v>0.52465148274342466</v>
      </c>
      <c r="BX58" s="89">
        <f t="shared" si="21"/>
        <v>0.301955136128637</v>
      </c>
      <c r="BY58" s="16">
        <v>119571</v>
      </c>
      <c r="BZ58" s="16">
        <v>13951</v>
      </c>
      <c r="CA58" s="16">
        <v>59200</v>
      </c>
      <c r="CB58" s="16">
        <v>17295</v>
      </c>
      <c r="CC58" s="16">
        <v>10643</v>
      </c>
      <c r="CD58" s="78">
        <v>234</v>
      </c>
      <c r="CE58" s="16">
        <v>15414</v>
      </c>
      <c r="CF58" s="16">
        <v>1623</v>
      </c>
      <c r="CG58" s="78">
        <v>85</v>
      </c>
      <c r="CH58" s="16">
        <v>1126</v>
      </c>
      <c r="CI58" s="89">
        <f t="shared" si="22"/>
        <v>0.11667544806014836</v>
      </c>
      <c r="CJ58" s="89">
        <f t="shared" si="23"/>
        <v>0.8833245519398516</v>
      </c>
      <c r="CK58" s="96">
        <f t="shared" si="24"/>
        <v>0.38822122420988364</v>
      </c>
    </row>
    <row r="59" spans="1:89" x14ac:dyDescent="0.3">
      <c r="A59" s="19" t="s">
        <v>121</v>
      </c>
      <c r="B59" s="16" t="s">
        <v>149</v>
      </c>
      <c r="C59" s="19">
        <v>86413</v>
      </c>
      <c r="D59" s="16">
        <v>81674</v>
      </c>
      <c r="E59" s="16">
        <v>4739</v>
      </c>
      <c r="F59" s="67">
        <v>0.94515871454526523</v>
      </c>
      <c r="G59" s="16">
        <v>36043</v>
      </c>
      <c r="H59" s="16">
        <v>35282</v>
      </c>
      <c r="I59" s="16">
        <v>761</v>
      </c>
      <c r="J59" s="67">
        <v>0.97888633021668559</v>
      </c>
      <c r="K59" s="16">
        <v>50370</v>
      </c>
      <c r="L59" s="16">
        <v>46392</v>
      </c>
      <c r="M59" s="16">
        <v>3978</v>
      </c>
      <c r="N59" s="67">
        <v>0.92102441929720069</v>
      </c>
      <c r="O59" s="16">
        <v>3728</v>
      </c>
      <c r="P59" s="16">
        <v>3685</v>
      </c>
      <c r="Q59" s="16">
        <v>43</v>
      </c>
      <c r="R59" s="67">
        <v>0.98846566523605151</v>
      </c>
      <c r="S59" s="16">
        <v>82685</v>
      </c>
      <c r="T59" s="16">
        <v>77989</v>
      </c>
      <c r="U59" s="16">
        <v>4696</v>
      </c>
      <c r="V59" s="67">
        <v>0.94320614379875434</v>
      </c>
      <c r="W59" s="16">
        <v>48114</v>
      </c>
      <c r="X59" s="16">
        <v>22165</v>
      </c>
      <c r="Y59" s="16">
        <v>23660</v>
      </c>
      <c r="Z59" s="16">
        <v>2289</v>
      </c>
      <c r="AA59" s="89">
        <f t="shared" si="0"/>
        <v>4.7574510537473504E-2</v>
      </c>
      <c r="AB59" s="89">
        <f t="shared" si="1"/>
        <v>0.4917487633537016</v>
      </c>
      <c r="AC59" s="95">
        <f t="shared" si="2"/>
        <v>9.683267802533857</v>
      </c>
      <c r="AD59" s="16">
        <v>21945</v>
      </c>
      <c r="AE59" s="16">
        <v>10760</v>
      </c>
      <c r="AF59" s="47">
        <f t="shared" si="3"/>
        <v>0.49031670084301665</v>
      </c>
      <c r="AG59" s="16">
        <v>10115</v>
      </c>
      <c r="AH59" s="47">
        <f t="shared" si="4"/>
        <v>0.46092503987240829</v>
      </c>
      <c r="AI59" s="16">
        <v>1070</v>
      </c>
      <c r="AJ59" s="47">
        <f t="shared" si="5"/>
        <v>4.8758259284575077E-2</v>
      </c>
      <c r="AK59" s="16">
        <v>26169</v>
      </c>
      <c r="AL59" s="16">
        <v>11405</v>
      </c>
      <c r="AM59" s="16">
        <v>13545</v>
      </c>
      <c r="AN59" s="47">
        <f t="shared" si="6"/>
        <v>4.6581833467079371E-2</v>
      </c>
      <c r="AO59" s="47">
        <f t="shared" si="7"/>
        <v>0.51759715694141928</v>
      </c>
      <c r="AP59" s="16">
        <v>1219</v>
      </c>
      <c r="AQ59" s="16">
        <v>72345</v>
      </c>
      <c r="AR59" s="16">
        <v>8615</v>
      </c>
      <c r="AS59" s="16">
        <v>42400</v>
      </c>
      <c r="AT59" s="16">
        <v>9470</v>
      </c>
      <c r="AU59" s="16">
        <v>4394</v>
      </c>
      <c r="AV59" s="78">
        <v>134</v>
      </c>
      <c r="AW59" s="16">
        <v>3789</v>
      </c>
      <c r="AX59" s="78">
        <v>115</v>
      </c>
      <c r="AY59" s="78">
        <v>29</v>
      </c>
      <c r="AZ59" s="16">
        <v>3399</v>
      </c>
      <c r="BA59" s="50">
        <f t="shared" si="8"/>
        <v>8615</v>
      </c>
      <c r="BB59" s="50">
        <f t="shared" si="28"/>
        <v>63730</v>
      </c>
      <c r="BC59" s="50">
        <f t="shared" si="29"/>
        <v>21330</v>
      </c>
      <c r="BD59" s="50">
        <f t="shared" si="11"/>
        <v>51015</v>
      </c>
      <c r="BE59" s="50">
        <f t="shared" si="30"/>
        <v>11860</v>
      </c>
      <c r="BF59" s="47">
        <f t="shared" si="13"/>
        <v>0.11908217568594927</v>
      </c>
      <c r="BG59" s="47">
        <f t="shared" si="31"/>
        <v>0.88091782431405075</v>
      </c>
      <c r="BH59" s="47">
        <f t="shared" si="32"/>
        <v>0.29483723823346464</v>
      </c>
      <c r="BI59" s="47">
        <f t="shared" si="33"/>
        <v>0.16393669223857904</v>
      </c>
      <c r="BJ59" s="47">
        <f t="shared" si="17"/>
        <v>0.58787753127375764</v>
      </c>
      <c r="BK59" s="16">
        <v>30451</v>
      </c>
      <c r="BL59" s="16">
        <v>2545</v>
      </c>
      <c r="BM59" s="16">
        <v>16865</v>
      </c>
      <c r="BN59" s="16">
        <v>5156</v>
      </c>
      <c r="BO59" s="16">
        <v>2628</v>
      </c>
      <c r="BP59" s="78">
        <v>104</v>
      </c>
      <c r="BQ59" s="16">
        <v>1660</v>
      </c>
      <c r="BR59" s="78">
        <v>33</v>
      </c>
      <c r="BS59" s="78">
        <v>17</v>
      </c>
      <c r="BT59" s="16">
        <v>1443</v>
      </c>
      <c r="BU59" s="89">
        <f t="shared" si="18"/>
        <v>8.3576894026468757E-2</v>
      </c>
      <c r="BV59" s="89">
        <f t="shared" si="19"/>
        <v>0.91642310597353127</v>
      </c>
      <c r="BW59" s="89">
        <f t="shared" si="20"/>
        <v>0.36258250960559585</v>
      </c>
      <c r="BX59" s="89">
        <f t="shared" si="21"/>
        <v>0.19326130504745329</v>
      </c>
      <c r="BY59" s="16">
        <v>41894</v>
      </c>
      <c r="BZ59" s="16">
        <v>6070</v>
      </c>
      <c r="CA59" s="16">
        <v>25535</v>
      </c>
      <c r="CB59" s="16">
        <v>4314</v>
      </c>
      <c r="CC59" s="16">
        <v>1766</v>
      </c>
      <c r="CD59" s="78">
        <v>30</v>
      </c>
      <c r="CE59" s="16">
        <v>2129</v>
      </c>
      <c r="CF59" s="78">
        <v>82</v>
      </c>
      <c r="CG59" s="78">
        <v>12</v>
      </c>
      <c r="CH59" s="16">
        <v>1956</v>
      </c>
      <c r="CI59" s="89">
        <f t="shared" si="22"/>
        <v>0.14488948298085644</v>
      </c>
      <c r="CJ59" s="89">
        <f t="shared" si="23"/>
        <v>0.85511051701914353</v>
      </c>
      <c r="CK59" s="96">
        <f t="shared" si="24"/>
        <v>0.24559602807084546</v>
      </c>
    </row>
    <row r="60" spans="1:89" x14ac:dyDescent="0.3">
      <c r="A60" s="19" t="s">
        <v>121</v>
      </c>
      <c r="B60" s="16" t="s">
        <v>151</v>
      </c>
      <c r="C60" s="19">
        <v>113805</v>
      </c>
      <c r="D60" s="16">
        <v>103177</v>
      </c>
      <c r="E60" s="16">
        <v>10628</v>
      </c>
      <c r="F60" s="67">
        <v>0.90661218751372952</v>
      </c>
      <c r="G60" s="16">
        <v>48855</v>
      </c>
      <c r="H60" s="16">
        <v>46869</v>
      </c>
      <c r="I60" s="16">
        <v>1986</v>
      </c>
      <c r="J60" s="67">
        <v>0.95934909425852011</v>
      </c>
      <c r="K60" s="16">
        <v>64950</v>
      </c>
      <c r="L60" s="16">
        <v>56308</v>
      </c>
      <c r="M60" s="16">
        <v>8642</v>
      </c>
      <c r="N60" s="67">
        <v>0.86694380292532713</v>
      </c>
      <c r="O60" s="16">
        <v>6784</v>
      </c>
      <c r="P60" s="16">
        <v>6585</v>
      </c>
      <c r="Q60" s="16">
        <v>199</v>
      </c>
      <c r="R60" s="67">
        <v>0.97066627358490565</v>
      </c>
      <c r="S60" s="16">
        <v>107021</v>
      </c>
      <c r="T60" s="16">
        <v>96592</v>
      </c>
      <c r="U60" s="16">
        <v>10429</v>
      </c>
      <c r="V60" s="67">
        <v>0.90255183562104635</v>
      </c>
      <c r="W60" s="16">
        <v>62887</v>
      </c>
      <c r="X60" s="16">
        <v>24819</v>
      </c>
      <c r="Y60" s="16">
        <v>34738</v>
      </c>
      <c r="Z60" s="16">
        <v>3330</v>
      </c>
      <c r="AA60" s="89">
        <f t="shared" si="0"/>
        <v>5.2952120470049456E-2</v>
      </c>
      <c r="AB60" s="89">
        <f t="shared" si="1"/>
        <v>0.55238761588245588</v>
      </c>
      <c r="AC60" s="95">
        <f t="shared" si="2"/>
        <v>7.4531531531531527</v>
      </c>
      <c r="AD60" s="16">
        <v>28609</v>
      </c>
      <c r="AE60" s="16">
        <v>11990</v>
      </c>
      <c r="AF60" s="47">
        <f t="shared" si="3"/>
        <v>0.41909888496626935</v>
      </c>
      <c r="AG60" s="16">
        <v>14966</v>
      </c>
      <c r="AH60" s="47">
        <f t="shared" si="4"/>
        <v>0.52312209444580382</v>
      </c>
      <c r="AI60" s="16">
        <v>1653</v>
      </c>
      <c r="AJ60" s="47">
        <f t="shared" si="5"/>
        <v>5.7779020587926874E-2</v>
      </c>
      <c r="AK60" s="16">
        <v>34278</v>
      </c>
      <c r="AL60" s="16">
        <v>12829</v>
      </c>
      <c r="AM60" s="16">
        <v>19772</v>
      </c>
      <c r="AN60" s="47">
        <f t="shared" si="6"/>
        <v>4.8923507789252585E-2</v>
      </c>
      <c r="AO60" s="47">
        <f t="shared" si="7"/>
        <v>0.57681311628449738</v>
      </c>
      <c r="AP60" s="16">
        <v>1677</v>
      </c>
      <c r="AQ60" s="16">
        <v>92047</v>
      </c>
      <c r="AR60" s="16">
        <v>24037</v>
      </c>
      <c r="AS60" s="16">
        <v>49329</v>
      </c>
      <c r="AT60" s="16">
        <v>9887</v>
      </c>
      <c r="AU60" s="16">
        <v>4058</v>
      </c>
      <c r="AV60" s="78">
        <v>151</v>
      </c>
      <c r="AW60" s="16">
        <v>3660</v>
      </c>
      <c r="AX60" s="78">
        <v>119</v>
      </c>
      <c r="AY60" s="78">
        <v>39</v>
      </c>
      <c r="AZ60" s="78">
        <v>767</v>
      </c>
      <c r="BA60" s="50">
        <f t="shared" si="8"/>
        <v>24037</v>
      </c>
      <c r="BB60" s="50">
        <f t="shared" si="28"/>
        <v>68010</v>
      </c>
      <c r="BC60" s="50">
        <f t="shared" si="29"/>
        <v>18681</v>
      </c>
      <c r="BD60" s="50">
        <f t="shared" si="11"/>
        <v>73366</v>
      </c>
      <c r="BE60" s="50">
        <f t="shared" si="30"/>
        <v>8794</v>
      </c>
      <c r="BF60" s="47">
        <f t="shared" si="13"/>
        <v>0.26113833150455745</v>
      </c>
      <c r="BG60" s="47">
        <f t="shared" si="31"/>
        <v>0.73886166849544255</v>
      </c>
      <c r="BH60" s="47">
        <f t="shared" si="32"/>
        <v>0.20295066650732776</v>
      </c>
      <c r="BI60" s="47">
        <f t="shared" si="33"/>
        <v>9.55381489891034E-2</v>
      </c>
      <c r="BJ60" s="47">
        <f t="shared" si="17"/>
        <v>0.47090616750138514</v>
      </c>
      <c r="BK60" s="16">
        <v>40211</v>
      </c>
      <c r="BL60" s="16">
        <v>9205</v>
      </c>
      <c r="BM60" s="16">
        <v>21060</v>
      </c>
      <c r="BN60" s="16">
        <v>5110</v>
      </c>
      <c r="BO60" s="16">
        <v>2428</v>
      </c>
      <c r="BP60" s="78">
        <v>121</v>
      </c>
      <c r="BQ60" s="16">
        <v>1790</v>
      </c>
      <c r="BR60" s="78">
        <v>39</v>
      </c>
      <c r="BS60" s="78">
        <v>22</v>
      </c>
      <c r="BT60" s="78">
        <v>436</v>
      </c>
      <c r="BU60" s="89">
        <f t="shared" si="18"/>
        <v>0.22891746039640895</v>
      </c>
      <c r="BV60" s="89">
        <f t="shared" si="19"/>
        <v>0.77108253960359108</v>
      </c>
      <c r="BW60" s="89">
        <f t="shared" si="20"/>
        <v>0.24734525378627739</v>
      </c>
      <c r="BX60" s="89">
        <f t="shared" si="21"/>
        <v>0.12026559896545722</v>
      </c>
      <c r="BY60" s="16">
        <v>51836</v>
      </c>
      <c r="BZ60" s="16">
        <v>14832</v>
      </c>
      <c r="CA60" s="16">
        <v>28269</v>
      </c>
      <c r="CB60" s="16">
        <v>4777</v>
      </c>
      <c r="CC60" s="16">
        <v>1630</v>
      </c>
      <c r="CD60" s="78">
        <v>30</v>
      </c>
      <c r="CE60" s="16">
        <v>1870</v>
      </c>
      <c r="CF60" s="78">
        <v>80</v>
      </c>
      <c r="CG60" s="78">
        <v>17</v>
      </c>
      <c r="CH60" s="78">
        <v>331</v>
      </c>
      <c r="CI60" s="89">
        <f t="shared" si="22"/>
        <v>0.28613318928929704</v>
      </c>
      <c r="CJ60" s="89">
        <f t="shared" si="23"/>
        <v>0.71386681071070301</v>
      </c>
      <c r="CK60" s="96">
        <f t="shared" si="24"/>
        <v>0.1685122308820125</v>
      </c>
    </row>
    <row r="61" spans="1:89" x14ac:dyDescent="0.3">
      <c r="A61" s="19" t="s">
        <v>121</v>
      </c>
      <c r="B61" s="16" t="s">
        <v>153</v>
      </c>
      <c r="C61" s="19">
        <v>77216</v>
      </c>
      <c r="D61" s="16">
        <v>73532</v>
      </c>
      <c r="E61" s="16">
        <v>3684</v>
      </c>
      <c r="F61" s="67">
        <v>0.95228968089515131</v>
      </c>
      <c r="G61" s="16">
        <v>33675</v>
      </c>
      <c r="H61" s="16">
        <v>32731</v>
      </c>
      <c r="I61" s="16">
        <v>944</v>
      </c>
      <c r="J61" s="67">
        <v>0.97196733481811437</v>
      </c>
      <c r="K61" s="16">
        <v>43541</v>
      </c>
      <c r="L61" s="16">
        <v>40801</v>
      </c>
      <c r="M61" s="16">
        <v>2740</v>
      </c>
      <c r="N61" s="67">
        <v>0.93707080682575039</v>
      </c>
      <c r="O61" s="16">
        <v>16243</v>
      </c>
      <c r="P61" s="16">
        <v>15516</v>
      </c>
      <c r="Q61" s="16">
        <v>727</v>
      </c>
      <c r="R61" s="67">
        <v>0.95524225820353381</v>
      </c>
      <c r="S61" s="16">
        <v>60973</v>
      </c>
      <c r="T61" s="16">
        <v>58016</v>
      </c>
      <c r="U61" s="16">
        <v>2957</v>
      </c>
      <c r="V61" s="67">
        <v>0.95150312433372153</v>
      </c>
      <c r="W61" s="16">
        <v>41525</v>
      </c>
      <c r="X61" s="16">
        <v>14858</v>
      </c>
      <c r="Y61" s="16">
        <v>24924</v>
      </c>
      <c r="Z61" s="16">
        <v>1743</v>
      </c>
      <c r="AA61" s="89">
        <f t="shared" si="0"/>
        <v>4.1974714027694163E-2</v>
      </c>
      <c r="AB61" s="89">
        <f t="shared" si="1"/>
        <v>0.60021673690547861</v>
      </c>
      <c r="AC61" s="95">
        <f t="shared" si="2"/>
        <v>8.5243832472748142</v>
      </c>
      <c r="AD61" s="16">
        <v>19298</v>
      </c>
      <c r="AE61" s="16">
        <v>7029</v>
      </c>
      <c r="AF61" s="47">
        <f t="shared" si="3"/>
        <v>0.36423463571354542</v>
      </c>
      <c r="AG61" s="16">
        <v>11391</v>
      </c>
      <c r="AH61" s="47">
        <f t="shared" si="4"/>
        <v>0.59026842159809312</v>
      </c>
      <c r="AI61" s="78">
        <v>878</v>
      </c>
      <c r="AJ61" s="47">
        <f t="shared" si="5"/>
        <v>4.5496942688361491E-2</v>
      </c>
      <c r="AK61" s="16">
        <v>22227</v>
      </c>
      <c r="AL61" s="16">
        <v>7829</v>
      </c>
      <c r="AM61" s="16">
        <v>13533</v>
      </c>
      <c r="AN61" s="47">
        <f t="shared" si="6"/>
        <v>3.8916632923921356E-2</v>
      </c>
      <c r="AO61" s="47">
        <f t="shared" si="7"/>
        <v>0.60885409636928056</v>
      </c>
      <c r="AP61" s="78">
        <v>865</v>
      </c>
      <c r="AQ61" s="16">
        <v>62431</v>
      </c>
      <c r="AR61" s="16">
        <v>6672</v>
      </c>
      <c r="AS61" s="16">
        <v>35487</v>
      </c>
      <c r="AT61" s="16">
        <v>8956</v>
      </c>
      <c r="AU61" s="16">
        <v>4652</v>
      </c>
      <c r="AV61" s="78">
        <v>144</v>
      </c>
      <c r="AW61" s="16">
        <v>4053</v>
      </c>
      <c r="AX61" s="78">
        <v>188</v>
      </c>
      <c r="AY61" s="78">
        <v>55</v>
      </c>
      <c r="AZ61" s="16">
        <v>2224</v>
      </c>
      <c r="BA61" s="50">
        <f t="shared" si="8"/>
        <v>6672</v>
      </c>
      <c r="BB61" s="50">
        <f t="shared" si="28"/>
        <v>55759</v>
      </c>
      <c r="BC61" s="50">
        <f t="shared" si="29"/>
        <v>20272</v>
      </c>
      <c r="BD61" s="50">
        <f t="shared" si="11"/>
        <v>42159</v>
      </c>
      <c r="BE61" s="50">
        <f t="shared" si="30"/>
        <v>11316</v>
      </c>
      <c r="BF61" s="47">
        <f t="shared" si="13"/>
        <v>0.10686998446284698</v>
      </c>
      <c r="BG61" s="47">
        <f t="shared" si="31"/>
        <v>0.89313001553715299</v>
      </c>
      <c r="BH61" s="47">
        <f t="shared" si="32"/>
        <v>0.32471048037032885</v>
      </c>
      <c r="BI61" s="47">
        <f t="shared" si="33"/>
        <v>0.181256106741843</v>
      </c>
      <c r="BJ61" s="47">
        <f t="shared" si="17"/>
        <v>0.60892024795374089</v>
      </c>
      <c r="BK61" s="16">
        <v>27393</v>
      </c>
      <c r="BL61" s="16">
        <v>2432</v>
      </c>
      <c r="BM61" s="16">
        <v>14629</v>
      </c>
      <c r="BN61" s="16">
        <v>4773</v>
      </c>
      <c r="BO61" s="16">
        <v>2593</v>
      </c>
      <c r="BP61" s="78">
        <v>103</v>
      </c>
      <c r="BQ61" s="16">
        <v>1761</v>
      </c>
      <c r="BR61" s="78">
        <v>54</v>
      </c>
      <c r="BS61" s="78">
        <v>37</v>
      </c>
      <c r="BT61" s="16">
        <v>1011</v>
      </c>
      <c r="BU61" s="89">
        <f t="shared" si="18"/>
        <v>8.8781805570766259E-2</v>
      </c>
      <c r="BV61" s="89">
        <f t="shared" si="19"/>
        <v>0.9112181944292338</v>
      </c>
      <c r="BW61" s="89">
        <f t="shared" si="20"/>
        <v>0.3771766509692257</v>
      </c>
      <c r="BX61" s="89">
        <f t="shared" si="21"/>
        <v>0.20293505640127041</v>
      </c>
      <c r="BY61" s="16">
        <v>35038</v>
      </c>
      <c r="BZ61" s="16">
        <v>4240</v>
      </c>
      <c r="CA61" s="16">
        <v>20858</v>
      </c>
      <c r="CB61" s="16">
        <v>4183</v>
      </c>
      <c r="CC61" s="16">
        <v>2059</v>
      </c>
      <c r="CD61" s="78">
        <v>41</v>
      </c>
      <c r="CE61" s="16">
        <v>2292</v>
      </c>
      <c r="CF61" s="78">
        <v>134</v>
      </c>
      <c r="CG61" s="78">
        <v>18</v>
      </c>
      <c r="CH61" s="16">
        <v>1213</v>
      </c>
      <c r="CI61" s="89">
        <f t="shared" si="22"/>
        <v>0.12101147325760603</v>
      </c>
      <c r="CJ61" s="89">
        <f t="shared" si="23"/>
        <v>0.87898852674239403</v>
      </c>
      <c r="CK61" s="96">
        <f t="shared" si="24"/>
        <v>0.28369199155202923</v>
      </c>
    </row>
    <row r="62" spans="1:89" x14ac:dyDescent="0.3">
      <c r="A62" s="19" t="s">
        <v>121</v>
      </c>
      <c r="B62" s="16" t="s">
        <v>157</v>
      </c>
      <c r="C62" s="19">
        <v>101598</v>
      </c>
      <c r="D62" s="16">
        <v>95513</v>
      </c>
      <c r="E62" s="16">
        <v>6085</v>
      </c>
      <c r="F62" s="67">
        <v>0.94010708872221893</v>
      </c>
      <c r="G62" s="16">
        <v>45700</v>
      </c>
      <c r="H62" s="16">
        <v>44817</v>
      </c>
      <c r="I62" s="16">
        <v>883</v>
      </c>
      <c r="J62" s="67">
        <v>0.98067833698030638</v>
      </c>
      <c r="K62" s="16">
        <v>55898</v>
      </c>
      <c r="L62" s="16">
        <v>50696</v>
      </c>
      <c r="M62" s="16">
        <v>5202</v>
      </c>
      <c r="N62" s="67">
        <v>0.9069376364091738</v>
      </c>
      <c r="O62" s="16">
        <v>3500</v>
      </c>
      <c r="P62" s="16">
        <v>3456</v>
      </c>
      <c r="Q62" s="16">
        <v>44</v>
      </c>
      <c r="R62" s="67">
        <v>0.98742857142857143</v>
      </c>
      <c r="S62" s="16">
        <v>98098</v>
      </c>
      <c r="T62" s="16">
        <v>92057</v>
      </c>
      <c r="U62" s="16">
        <v>6041</v>
      </c>
      <c r="V62" s="67">
        <v>0.93841872413300986</v>
      </c>
      <c r="W62" s="16">
        <v>62240</v>
      </c>
      <c r="X62" s="16">
        <v>26862</v>
      </c>
      <c r="Y62" s="16">
        <v>33084</v>
      </c>
      <c r="Z62" s="16">
        <v>2294</v>
      </c>
      <c r="AA62" s="89">
        <f t="shared" si="0"/>
        <v>3.6857326478149099E-2</v>
      </c>
      <c r="AB62" s="89">
        <f t="shared" si="1"/>
        <v>0.53155526992287916</v>
      </c>
      <c r="AC62" s="95">
        <f t="shared" si="2"/>
        <v>11.709677419354838</v>
      </c>
      <c r="AD62" s="16">
        <v>29319</v>
      </c>
      <c r="AE62" s="16">
        <v>13262</v>
      </c>
      <c r="AF62" s="47">
        <f t="shared" si="3"/>
        <v>0.45233466352876972</v>
      </c>
      <c r="AG62" s="16">
        <v>15051</v>
      </c>
      <c r="AH62" s="47">
        <f t="shared" si="4"/>
        <v>0.51335311572700293</v>
      </c>
      <c r="AI62" s="16">
        <v>1006</v>
      </c>
      <c r="AJ62" s="47">
        <f t="shared" si="5"/>
        <v>3.4312220744227295E-2</v>
      </c>
      <c r="AK62" s="16">
        <v>32921</v>
      </c>
      <c r="AL62" s="16">
        <v>13600</v>
      </c>
      <c r="AM62" s="16">
        <v>18033</v>
      </c>
      <c r="AN62" s="47">
        <f t="shared" si="6"/>
        <v>3.9123963427599405E-2</v>
      </c>
      <c r="AO62" s="47">
        <f t="shared" si="7"/>
        <v>0.54776586373439451</v>
      </c>
      <c r="AP62" s="16">
        <v>1288</v>
      </c>
      <c r="AQ62" s="16">
        <v>78856</v>
      </c>
      <c r="AR62" s="16">
        <v>16373</v>
      </c>
      <c r="AS62" s="16">
        <v>44847</v>
      </c>
      <c r="AT62" s="16">
        <v>7885</v>
      </c>
      <c r="AU62" s="16">
        <v>4354</v>
      </c>
      <c r="AV62" s="78">
        <v>131</v>
      </c>
      <c r="AW62" s="16">
        <v>4741</v>
      </c>
      <c r="AX62" s="78">
        <v>172</v>
      </c>
      <c r="AY62" s="78">
        <v>58</v>
      </c>
      <c r="AZ62" s="78">
        <v>295</v>
      </c>
      <c r="BA62" s="50">
        <f t="shared" si="8"/>
        <v>16373</v>
      </c>
      <c r="BB62" s="50">
        <f t="shared" si="28"/>
        <v>62483</v>
      </c>
      <c r="BC62" s="50">
        <f t="shared" si="29"/>
        <v>17636</v>
      </c>
      <c r="BD62" s="50">
        <f t="shared" si="11"/>
        <v>61220</v>
      </c>
      <c r="BE62" s="50">
        <f t="shared" si="30"/>
        <v>9751</v>
      </c>
      <c r="BF62" s="47">
        <f t="shared" si="13"/>
        <v>0.20763163234249771</v>
      </c>
      <c r="BG62" s="47">
        <f t="shared" si="31"/>
        <v>0.79236836765750229</v>
      </c>
      <c r="BH62" s="47">
        <f t="shared" si="32"/>
        <v>0.22364816881404079</v>
      </c>
      <c r="BI62" s="47">
        <f t="shared" si="33"/>
        <v>0.1236557776199655</v>
      </c>
      <c r="BJ62" s="47">
        <f t="shared" si="17"/>
        <v>0.5080082682357715</v>
      </c>
      <c r="BK62" s="16">
        <v>35671</v>
      </c>
      <c r="BL62" s="16">
        <v>5594</v>
      </c>
      <c r="BM62" s="16">
        <v>19678</v>
      </c>
      <c r="BN62" s="16">
        <v>4855</v>
      </c>
      <c r="BO62" s="16">
        <v>2807</v>
      </c>
      <c r="BP62" s="78">
        <v>83</v>
      </c>
      <c r="BQ62" s="16">
        <v>2401</v>
      </c>
      <c r="BR62" s="78">
        <v>60</v>
      </c>
      <c r="BS62" s="78">
        <v>38</v>
      </c>
      <c r="BT62" s="78">
        <v>155</v>
      </c>
      <c r="BU62" s="89">
        <f t="shared" si="18"/>
        <v>0.15682206834683637</v>
      </c>
      <c r="BV62" s="89">
        <f t="shared" si="19"/>
        <v>0.84317793165316368</v>
      </c>
      <c r="BW62" s="89">
        <f t="shared" si="20"/>
        <v>0.29152532869838244</v>
      </c>
      <c r="BX62" s="89">
        <f t="shared" si="21"/>
        <v>0.15542036948781923</v>
      </c>
      <c r="BY62" s="16">
        <v>43185</v>
      </c>
      <c r="BZ62" s="16">
        <v>10779</v>
      </c>
      <c r="CA62" s="16">
        <v>25169</v>
      </c>
      <c r="CB62" s="16">
        <v>3030</v>
      </c>
      <c r="CC62" s="16">
        <v>1547</v>
      </c>
      <c r="CD62" s="78">
        <v>48</v>
      </c>
      <c r="CE62" s="16">
        <v>2340</v>
      </c>
      <c r="CF62" s="78">
        <v>112</v>
      </c>
      <c r="CG62" s="78">
        <v>20</v>
      </c>
      <c r="CH62" s="78">
        <v>140</v>
      </c>
      <c r="CI62" s="89">
        <f t="shared" si="22"/>
        <v>0.2496005557485238</v>
      </c>
      <c r="CJ62" s="89">
        <f t="shared" si="23"/>
        <v>0.7503994442514762</v>
      </c>
      <c r="CK62" s="96">
        <f t="shared" si="24"/>
        <v>0.16758133611207596</v>
      </c>
    </row>
    <row r="63" spans="1:89" x14ac:dyDescent="0.3">
      <c r="A63" s="19" t="s">
        <v>121</v>
      </c>
      <c r="B63" s="16" t="s">
        <v>158</v>
      </c>
      <c r="C63" s="19">
        <v>92250</v>
      </c>
      <c r="D63" s="16">
        <v>86879</v>
      </c>
      <c r="E63" s="16">
        <v>5371</v>
      </c>
      <c r="F63" s="67">
        <v>0.94177777777777782</v>
      </c>
      <c r="G63" s="16">
        <v>40708</v>
      </c>
      <c r="H63" s="16">
        <v>39512</v>
      </c>
      <c r="I63" s="16">
        <v>1196</v>
      </c>
      <c r="J63" s="67">
        <v>0.97062002554780391</v>
      </c>
      <c r="K63" s="16">
        <v>51542</v>
      </c>
      <c r="L63" s="16">
        <v>47367</v>
      </c>
      <c r="M63" s="16">
        <v>4175</v>
      </c>
      <c r="N63" s="67">
        <v>0.91899809863800397</v>
      </c>
      <c r="O63" s="16">
        <v>3553</v>
      </c>
      <c r="P63" s="16">
        <v>3468</v>
      </c>
      <c r="Q63" s="16">
        <v>85</v>
      </c>
      <c r="R63" s="67">
        <v>0.97607655502392343</v>
      </c>
      <c r="S63" s="16">
        <v>88697</v>
      </c>
      <c r="T63" s="16">
        <v>83411</v>
      </c>
      <c r="U63" s="16">
        <v>5286</v>
      </c>
      <c r="V63" s="67">
        <v>0.94040384680428868</v>
      </c>
      <c r="W63" s="16">
        <v>59043</v>
      </c>
      <c r="X63" s="16">
        <v>27741</v>
      </c>
      <c r="Y63" s="16">
        <v>29081</v>
      </c>
      <c r="Z63" s="16">
        <v>2221</v>
      </c>
      <c r="AA63" s="89">
        <f t="shared" si="0"/>
        <v>3.7616652270379212E-2</v>
      </c>
      <c r="AB63" s="89">
        <f t="shared" si="1"/>
        <v>0.49253933573836017</v>
      </c>
      <c r="AC63" s="95">
        <f t="shared" si="2"/>
        <v>12.490319675821702</v>
      </c>
      <c r="AD63" s="16">
        <v>27474</v>
      </c>
      <c r="AE63" s="16">
        <v>13450</v>
      </c>
      <c r="AF63" s="47">
        <f t="shared" si="3"/>
        <v>0.48955375991846839</v>
      </c>
      <c r="AG63" s="16">
        <v>12943</v>
      </c>
      <c r="AH63" s="47">
        <f t="shared" si="4"/>
        <v>0.47109994904273134</v>
      </c>
      <c r="AI63" s="16">
        <v>1081</v>
      </c>
      <c r="AJ63" s="47">
        <f t="shared" si="5"/>
        <v>3.9346291038800323E-2</v>
      </c>
      <c r="AK63" s="16">
        <v>31569</v>
      </c>
      <c r="AL63" s="16">
        <v>14291</v>
      </c>
      <c r="AM63" s="16">
        <v>16138</v>
      </c>
      <c r="AN63" s="47">
        <f t="shared" si="6"/>
        <v>3.6111375083151195E-2</v>
      </c>
      <c r="AO63" s="47">
        <f t="shared" si="7"/>
        <v>0.51119769394025782</v>
      </c>
      <c r="AP63" s="16">
        <v>1140</v>
      </c>
      <c r="AQ63" s="16">
        <v>72804</v>
      </c>
      <c r="AR63" s="16">
        <v>8736</v>
      </c>
      <c r="AS63" s="16">
        <v>45397</v>
      </c>
      <c r="AT63" s="16">
        <v>10140</v>
      </c>
      <c r="AU63" s="16">
        <v>4025</v>
      </c>
      <c r="AV63" s="78">
        <v>67</v>
      </c>
      <c r="AW63" s="16">
        <v>3605</v>
      </c>
      <c r="AX63" s="78">
        <v>94</v>
      </c>
      <c r="AY63" s="78">
        <v>45</v>
      </c>
      <c r="AZ63" s="78">
        <v>695</v>
      </c>
      <c r="BA63" s="50">
        <f t="shared" si="8"/>
        <v>8736</v>
      </c>
      <c r="BB63" s="50">
        <f t="shared" si="28"/>
        <v>64068</v>
      </c>
      <c r="BC63" s="50">
        <f t="shared" si="29"/>
        <v>18671</v>
      </c>
      <c r="BD63" s="50">
        <f t="shared" si="11"/>
        <v>54133</v>
      </c>
      <c r="BE63" s="50">
        <f t="shared" si="30"/>
        <v>8531</v>
      </c>
      <c r="BF63" s="47">
        <f t="shared" si="13"/>
        <v>0.11999340695566178</v>
      </c>
      <c r="BG63" s="47">
        <f t="shared" si="31"/>
        <v>0.88000659304433826</v>
      </c>
      <c r="BH63" s="47">
        <f t="shared" si="32"/>
        <v>0.25645568924784351</v>
      </c>
      <c r="BI63" s="47">
        <f t="shared" si="33"/>
        <v>0.11717762760287896</v>
      </c>
      <c r="BJ63" s="47">
        <f t="shared" si="17"/>
        <v>0.56823114114609086</v>
      </c>
      <c r="BK63" s="16">
        <v>32678</v>
      </c>
      <c r="BL63" s="16">
        <v>2910</v>
      </c>
      <c r="BM63" s="16">
        <v>19414</v>
      </c>
      <c r="BN63" s="16">
        <v>5837</v>
      </c>
      <c r="BO63" s="16">
        <v>2398</v>
      </c>
      <c r="BP63" s="78">
        <v>50</v>
      </c>
      <c r="BQ63" s="16">
        <v>1646</v>
      </c>
      <c r="BR63" s="78">
        <v>33</v>
      </c>
      <c r="BS63" s="78">
        <v>27</v>
      </c>
      <c r="BT63" s="78">
        <v>363</v>
      </c>
      <c r="BU63" s="89">
        <f t="shared" si="18"/>
        <v>8.9050737499234964E-2</v>
      </c>
      <c r="BV63" s="89">
        <f t="shared" si="19"/>
        <v>0.91094926250076502</v>
      </c>
      <c r="BW63" s="89">
        <f t="shared" si="20"/>
        <v>0.31684925638043943</v>
      </c>
      <c r="BX63" s="89">
        <f t="shared" si="21"/>
        <v>0.13822755370585715</v>
      </c>
      <c r="BY63" s="16">
        <v>40126</v>
      </c>
      <c r="BZ63" s="16">
        <v>5826</v>
      </c>
      <c r="CA63" s="16">
        <v>25983</v>
      </c>
      <c r="CB63" s="16">
        <v>4303</v>
      </c>
      <c r="CC63" s="16">
        <v>1627</v>
      </c>
      <c r="CD63" s="78">
        <v>17</v>
      </c>
      <c r="CE63" s="16">
        <v>1959</v>
      </c>
      <c r="CF63" s="78">
        <v>61</v>
      </c>
      <c r="CG63" s="78">
        <v>18</v>
      </c>
      <c r="CH63" s="78">
        <v>332</v>
      </c>
      <c r="CI63" s="89">
        <f t="shared" si="22"/>
        <v>0.14519264317400191</v>
      </c>
      <c r="CJ63" s="89">
        <f t="shared" si="23"/>
        <v>0.85480735682599807</v>
      </c>
      <c r="CK63" s="96">
        <f t="shared" si="24"/>
        <v>0.20727209290734186</v>
      </c>
    </row>
    <row r="64" spans="1:89" x14ac:dyDescent="0.3">
      <c r="A64" s="19" t="s">
        <v>121</v>
      </c>
      <c r="B64" s="16" t="s">
        <v>160</v>
      </c>
      <c r="C64" s="19">
        <v>87111</v>
      </c>
      <c r="D64" s="16">
        <v>81796</v>
      </c>
      <c r="E64" s="16">
        <v>5315</v>
      </c>
      <c r="F64" s="67">
        <v>0.93898589156363732</v>
      </c>
      <c r="G64" s="16">
        <v>37310</v>
      </c>
      <c r="H64" s="16">
        <v>36217</v>
      </c>
      <c r="I64" s="16">
        <v>1093</v>
      </c>
      <c r="J64" s="67">
        <v>0.97070490485124628</v>
      </c>
      <c r="K64" s="16">
        <v>49801</v>
      </c>
      <c r="L64" s="16">
        <v>45579</v>
      </c>
      <c r="M64" s="16">
        <v>4222</v>
      </c>
      <c r="N64" s="67">
        <v>0.91522258589184957</v>
      </c>
      <c r="O64" s="16">
        <v>3870</v>
      </c>
      <c r="P64" s="16">
        <v>3798</v>
      </c>
      <c r="Q64" s="16">
        <v>72</v>
      </c>
      <c r="R64" s="67">
        <v>0.98139534883720925</v>
      </c>
      <c r="S64" s="16">
        <v>83241</v>
      </c>
      <c r="T64" s="16">
        <v>77998</v>
      </c>
      <c r="U64" s="16">
        <v>5243</v>
      </c>
      <c r="V64" s="67">
        <v>0.93701421174661514</v>
      </c>
      <c r="W64" s="16">
        <v>49009</v>
      </c>
      <c r="X64" s="16">
        <v>19495</v>
      </c>
      <c r="Y64" s="16">
        <v>27292</v>
      </c>
      <c r="Z64" s="16">
        <v>2222</v>
      </c>
      <c r="AA64" s="89">
        <f t="shared" si="0"/>
        <v>4.5338611275480015E-2</v>
      </c>
      <c r="AB64" s="89">
        <f t="shared" si="1"/>
        <v>0.55687730824950521</v>
      </c>
      <c r="AC64" s="95">
        <f t="shared" si="2"/>
        <v>8.7736273627362742</v>
      </c>
      <c r="AD64" s="16">
        <v>22411</v>
      </c>
      <c r="AE64" s="16">
        <v>9295</v>
      </c>
      <c r="AF64" s="47">
        <f t="shared" si="3"/>
        <v>0.41475168444067645</v>
      </c>
      <c r="AG64" s="16">
        <v>12045</v>
      </c>
      <c r="AH64" s="47">
        <f t="shared" si="4"/>
        <v>0.53745928338762217</v>
      </c>
      <c r="AI64" s="16">
        <v>1071</v>
      </c>
      <c r="AJ64" s="47">
        <f t="shared" si="5"/>
        <v>4.7789032171701398E-2</v>
      </c>
      <c r="AK64" s="16">
        <v>26598</v>
      </c>
      <c r="AL64" s="16">
        <v>10200</v>
      </c>
      <c r="AM64" s="16">
        <v>15247</v>
      </c>
      <c r="AN64" s="47">
        <f t="shared" si="6"/>
        <v>4.3273930370704566E-2</v>
      </c>
      <c r="AO64" s="47">
        <f t="shared" si="7"/>
        <v>0.57323858936762162</v>
      </c>
      <c r="AP64" s="16">
        <v>1151</v>
      </c>
      <c r="AQ64" s="16">
        <v>71234</v>
      </c>
      <c r="AR64" s="16">
        <v>10566</v>
      </c>
      <c r="AS64" s="16">
        <v>38062</v>
      </c>
      <c r="AT64" s="16">
        <v>9690</v>
      </c>
      <c r="AU64" s="16">
        <v>5230</v>
      </c>
      <c r="AV64" s="78">
        <v>184</v>
      </c>
      <c r="AW64" s="16">
        <v>5520</v>
      </c>
      <c r="AX64" s="78">
        <v>190</v>
      </c>
      <c r="AY64" s="78">
        <v>147</v>
      </c>
      <c r="AZ64" s="78">
        <v>1645</v>
      </c>
      <c r="BA64" s="50">
        <f t="shared" si="8"/>
        <v>10566</v>
      </c>
      <c r="BB64" s="50">
        <f t="shared" si="28"/>
        <v>60668</v>
      </c>
      <c r="BC64" s="50">
        <f t="shared" si="29"/>
        <v>22606</v>
      </c>
      <c r="BD64" s="50">
        <f t="shared" si="11"/>
        <v>48628</v>
      </c>
      <c r="BE64" s="50">
        <f t="shared" si="30"/>
        <v>12916</v>
      </c>
      <c r="BF64" s="47">
        <f t="shared" si="13"/>
        <v>0.14832804559620405</v>
      </c>
      <c r="BG64" s="47">
        <f t="shared" si="31"/>
        <v>0.85167195440379595</v>
      </c>
      <c r="BH64" s="47">
        <f t="shared" si="32"/>
        <v>0.31734845719740573</v>
      </c>
      <c r="BI64" s="47">
        <f t="shared" si="33"/>
        <v>0.18131790998680405</v>
      </c>
      <c r="BJ64" s="47">
        <f t="shared" si="17"/>
        <v>0.58451020580060087</v>
      </c>
      <c r="BK64" s="16">
        <v>31233</v>
      </c>
      <c r="BL64" s="16">
        <v>3751</v>
      </c>
      <c r="BM64" s="16">
        <v>14839</v>
      </c>
      <c r="BN64" s="16">
        <v>5484</v>
      </c>
      <c r="BO64" s="16">
        <v>3324</v>
      </c>
      <c r="BP64" s="78">
        <v>150</v>
      </c>
      <c r="BQ64" s="16">
        <v>2732</v>
      </c>
      <c r="BR64" s="78">
        <v>79</v>
      </c>
      <c r="BS64" s="78">
        <v>121</v>
      </c>
      <c r="BT64" s="78">
        <v>753</v>
      </c>
      <c r="BU64" s="89">
        <f t="shared" si="18"/>
        <v>0.12009733294912432</v>
      </c>
      <c r="BV64" s="89">
        <f t="shared" si="19"/>
        <v>0.87990266705087572</v>
      </c>
      <c r="BW64" s="89">
        <f t="shared" si="20"/>
        <v>0.40479620913777092</v>
      </c>
      <c r="BX64" s="89">
        <f t="shared" si="21"/>
        <v>0.22921269170428712</v>
      </c>
      <c r="BY64" s="16">
        <v>40001</v>
      </c>
      <c r="BZ64" s="16">
        <v>6815</v>
      </c>
      <c r="CA64" s="16">
        <v>23223</v>
      </c>
      <c r="CB64" s="16">
        <v>4206</v>
      </c>
      <c r="CC64" s="16">
        <v>1906</v>
      </c>
      <c r="CD64" s="78">
        <v>34</v>
      </c>
      <c r="CE64" s="16">
        <v>2788</v>
      </c>
      <c r="CF64" s="78">
        <v>111</v>
      </c>
      <c r="CG64" s="78">
        <v>26</v>
      </c>
      <c r="CH64" s="78">
        <v>892</v>
      </c>
      <c r="CI64" s="89">
        <f t="shared" si="22"/>
        <v>0.1703707407314817</v>
      </c>
      <c r="CJ64" s="89">
        <f t="shared" si="23"/>
        <v>0.82962925926851827</v>
      </c>
      <c r="CK64" s="96">
        <f t="shared" si="24"/>
        <v>0.24906877328066798</v>
      </c>
    </row>
    <row r="65" spans="1:89" x14ac:dyDescent="0.3">
      <c r="A65" s="19" t="s">
        <v>121</v>
      </c>
      <c r="B65" s="16" t="s">
        <v>162</v>
      </c>
      <c r="C65" s="19">
        <v>100746</v>
      </c>
      <c r="D65" s="16">
        <v>89175</v>
      </c>
      <c r="E65" s="16">
        <v>11571</v>
      </c>
      <c r="F65" s="67">
        <v>0.88514680483592401</v>
      </c>
      <c r="G65" s="16">
        <v>44608</v>
      </c>
      <c r="H65" s="16">
        <v>42258</v>
      </c>
      <c r="I65" s="16">
        <v>2350</v>
      </c>
      <c r="J65" s="67">
        <v>0.94731886657101849</v>
      </c>
      <c r="K65" s="16">
        <v>56138</v>
      </c>
      <c r="L65" s="16">
        <v>46917</v>
      </c>
      <c r="M65" s="16">
        <v>9221</v>
      </c>
      <c r="N65" s="67">
        <v>0.83574405928248241</v>
      </c>
      <c r="O65" s="16">
        <v>2867</v>
      </c>
      <c r="P65" s="16">
        <v>2786</v>
      </c>
      <c r="Q65" s="16">
        <v>81</v>
      </c>
      <c r="R65" s="67">
        <v>0.97174747122427629</v>
      </c>
      <c r="S65" s="16">
        <v>97879</v>
      </c>
      <c r="T65" s="16">
        <v>86389</v>
      </c>
      <c r="U65" s="16">
        <v>11490</v>
      </c>
      <c r="V65" s="67">
        <v>0.88261016152596572</v>
      </c>
      <c r="W65" s="16">
        <v>59361</v>
      </c>
      <c r="X65" s="16">
        <v>26195</v>
      </c>
      <c r="Y65" s="16">
        <v>29139</v>
      </c>
      <c r="Z65" s="16">
        <v>4027</v>
      </c>
      <c r="AA65" s="89">
        <f t="shared" si="0"/>
        <v>6.7839153653071887E-2</v>
      </c>
      <c r="AB65" s="89">
        <f t="shared" si="1"/>
        <v>0.49087784909283871</v>
      </c>
      <c r="AC65" s="95">
        <f t="shared" si="2"/>
        <v>6.5048423143779486</v>
      </c>
      <c r="AD65" s="16">
        <v>27295</v>
      </c>
      <c r="AE65" s="16">
        <v>12842</v>
      </c>
      <c r="AF65" s="47">
        <f t="shared" si="3"/>
        <v>0.47048910056786958</v>
      </c>
      <c r="AG65" s="16">
        <v>12694</v>
      </c>
      <c r="AH65" s="47">
        <f t="shared" si="4"/>
        <v>0.46506686206264886</v>
      </c>
      <c r="AI65" s="16">
        <v>1759</v>
      </c>
      <c r="AJ65" s="47">
        <f t="shared" si="5"/>
        <v>6.4444037369481594E-2</v>
      </c>
      <c r="AK65" s="16">
        <v>32066</v>
      </c>
      <c r="AL65" s="16">
        <v>13353</v>
      </c>
      <c r="AM65" s="16">
        <v>16445</v>
      </c>
      <c r="AN65" s="47">
        <f t="shared" si="6"/>
        <v>7.0729121187550675E-2</v>
      </c>
      <c r="AO65" s="47">
        <f t="shared" si="7"/>
        <v>0.51284849996881432</v>
      </c>
      <c r="AP65" s="16">
        <v>2268</v>
      </c>
      <c r="AQ65" s="16">
        <v>81659</v>
      </c>
      <c r="AR65" s="16">
        <v>19515</v>
      </c>
      <c r="AS65" s="16">
        <v>43652</v>
      </c>
      <c r="AT65" s="16">
        <v>9108</v>
      </c>
      <c r="AU65" s="16">
        <v>3835</v>
      </c>
      <c r="AV65" s="78">
        <v>239</v>
      </c>
      <c r="AW65" s="16">
        <v>4174</v>
      </c>
      <c r="AX65" s="78">
        <v>127</v>
      </c>
      <c r="AY65" s="78">
        <v>72</v>
      </c>
      <c r="AZ65" s="78">
        <v>937</v>
      </c>
      <c r="BA65" s="50">
        <f t="shared" si="8"/>
        <v>19515</v>
      </c>
      <c r="BB65" s="50">
        <f t="shared" si="28"/>
        <v>62144</v>
      </c>
      <c r="BC65" s="50">
        <f t="shared" si="29"/>
        <v>18492</v>
      </c>
      <c r="BD65" s="50">
        <f t="shared" si="11"/>
        <v>63167</v>
      </c>
      <c r="BE65" s="50">
        <f t="shared" si="30"/>
        <v>9384</v>
      </c>
      <c r="BF65" s="47">
        <f t="shared" si="13"/>
        <v>0.2389816186825702</v>
      </c>
      <c r="BG65" s="47">
        <f t="shared" si="31"/>
        <v>0.76101838131742983</v>
      </c>
      <c r="BH65" s="47">
        <f t="shared" si="32"/>
        <v>0.22645391199990203</v>
      </c>
      <c r="BI65" s="47">
        <f t="shared" si="33"/>
        <v>0.11491691056711446</v>
      </c>
      <c r="BJ65" s="47">
        <f t="shared" si="17"/>
        <v>0.49373614665866594</v>
      </c>
      <c r="BK65" s="16">
        <v>36639</v>
      </c>
      <c r="BL65" s="16">
        <v>6657</v>
      </c>
      <c r="BM65" s="16">
        <v>19367</v>
      </c>
      <c r="BN65" s="16">
        <v>5324</v>
      </c>
      <c r="BO65" s="16">
        <v>2362</v>
      </c>
      <c r="BP65" s="78">
        <v>160</v>
      </c>
      <c r="BQ65" s="16">
        <v>2142</v>
      </c>
      <c r="BR65" s="78">
        <v>30</v>
      </c>
      <c r="BS65" s="78">
        <v>53</v>
      </c>
      <c r="BT65" s="78">
        <v>544</v>
      </c>
      <c r="BU65" s="89">
        <f t="shared" si="18"/>
        <v>0.18169164005567837</v>
      </c>
      <c r="BV65" s="89">
        <f t="shared" si="19"/>
        <v>0.81830835994432161</v>
      </c>
      <c r="BW65" s="89">
        <f t="shared" si="20"/>
        <v>0.28971860585714676</v>
      </c>
      <c r="BX65" s="89">
        <f t="shared" si="21"/>
        <v>0.14440896312672288</v>
      </c>
      <c r="BY65" s="16">
        <v>45020</v>
      </c>
      <c r="BZ65" s="16">
        <v>12858</v>
      </c>
      <c r="CA65" s="16">
        <v>24285</v>
      </c>
      <c r="CB65" s="16">
        <v>3784</v>
      </c>
      <c r="CC65" s="16">
        <v>1473</v>
      </c>
      <c r="CD65" s="78">
        <v>79</v>
      </c>
      <c r="CE65" s="16">
        <v>2032</v>
      </c>
      <c r="CF65" s="78">
        <v>97</v>
      </c>
      <c r="CG65" s="78">
        <v>19</v>
      </c>
      <c r="CH65" s="78">
        <v>393</v>
      </c>
      <c r="CI65" s="89">
        <f t="shared" si="22"/>
        <v>0.28560639715681918</v>
      </c>
      <c r="CJ65" s="89">
        <f t="shared" si="23"/>
        <v>0.71439360284318076</v>
      </c>
      <c r="CK65" s="96">
        <f t="shared" si="24"/>
        <v>0.17496668147490005</v>
      </c>
    </row>
    <row r="66" spans="1:89" x14ac:dyDescent="0.3">
      <c r="A66" s="19" t="s">
        <v>121</v>
      </c>
      <c r="B66" s="16" t="s">
        <v>166</v>
      </c>
      <c r="C66" s="19">
        <v>107083</v>
      </c>
      <c r="D66" s="16">
        <v>103896</v>
      </c>
      <c r="E66" s="16">
        <v>3187</v>
      </c>
      <c r="F66" s="67">
        <v>0.97023803965148536</v>
      </c>
      <c r="G66" s="16">
        <v>50188</v>
      </c>
      <c r="H66" s="16">
        <v>49504</v>
      </c>
      <c r="I66" s="16">
        <v>684</v>
      </c>
      <c r="J66" s="67">
        <v>0.98637124412210087</v>
      </c>
      <c r="K66" s="16">
        <v>56895</v>
      </c>
      <c r="L66" s="16">
        <v>54392</v>
      </c>
      <c r="M66" s="16">
        <v>2503</v>
      </c>
      <c r="N66" s="67">
        <v>0.95600667897003266</v>
      </c>
      <c r="O66" s="16">
        <v>17756</v>
      </c>
      <c r="P66" s="16">
        <v>17417</v>
      </c>
      <c r="Q66" s="16">
        <v>339</v>
      </c>
      <c r="R66" s="67">
        <v>0.98090786213111059</v>
      </c>
      <c r="S66" s="16">
        <v>89327</v>
      </c>
      <c r="T66" s="16">
        <v>86479</v>
      </c>
      <c r="U66" s="16">
        <v>2848</v>
      </c>
      <c r="V66" s="67">
        <v>0.96811714263324644</v>
      </c>
      <c r="W66" s="16">
        <v>79504</v>
      </c>
      <c r="X66" s="16">
        <v>33694</v>
      </c>
      <c r="Y66" s="16">
        <v>42831</v>
      </c>
      <c r="Z66" s="16">
        <v>2979</v>
      </c>
      <c r="AA66" s="89">
        <f t="shared" si="0"/>
        <v>3.7469812839605557E-2</v>
      </c>
      <c r="AB66" s="89">
        <f t="shared" si="1"/>
        <v>0.53872761118937407</v>
      </c>
      <c r="AC66" s="95">
        <f t="shared" si="2"/>
        <v>11.31050688150386</v>
      </c>
      <c r="AD66" s="16">
        <v>38903</v>
      </c>
      <c r="AE66" s="16">
        <v>16449</v>
      </c>
      <c r="AF66" s="47">
        <f t="shared" si="3"/>
        <v>0.42282086214430764</v>
      </c>
      <c r="AG66" s="16">
        <v>20939</v>
      </c>
      <c r="AH66" s="47">
        <f t="shared" si="4"/>
        <v>0.53823612574865687</v>
      </c>
      <c r="AI66" s="16">
        <v>1515</v>
      </c>
      <c r="AJ66" s="47">
        <f t="shared" si="5"/>
        <v>3.8943012107035449E-2</v>
      </c>
      <c r="AK66" s="16">
        <v>40601</v>
      </c>
      <c r="AL66" s="16">
        <v>17245</v>
      </c>
      <c r="AM66" s="16">
        <v>21892</v>
      </c>
      <c r="AN66" s="47">
        <f t="shared" si="6"/>
        <v>3.6058225166867811E-2</v>
      </c>
      <c r="AO66" s="47">
        <f t="shared" si="7"/>
        <v>0.53919854190783478</v>
      </c>
      <c r="AP66" s="16">
        <v>1464</v>
      </c>
      <c r="AQ66" s="16">
        <v>80858</v>
      </c>
      <c r="AR66" s="16">
        <v>5918</v>
      </c>
      <c r="AS66" s="16">
        <v>44849</v>
      </c>
      <c r="AT66" s="16">
        <v>16417</v>
      </c>
      <c r="AU66" s="16">
        <v>7146</v>
      </c>
      <c r="AV66" s="78">
        <v>193</v>
      </c>
      <c r="AW66" s="16">
        <v>4647</v>
      </c>
      <c r="AX66" s="78">
        <v>105</v>
      </c>
      <c r="AY66" s="78">
        <v>49</v>
      </c>
      <c r="AZ66" s="78">
        <v>1534</v>
      </c>
      <c r="BA66" s="50">
        <f t="shared" si="8"/>
        <v>5918</v>
      </c>
      <c r="BB66" s="50">
        <f t="shared" si="28"/>
        <v>74940</v>
      </c>
      <c r="BC66" s="50">
        <f t="shared" si="29"/>
        <v>30090.999999999996</v>
      </c>
      <c r="BD66" s="50">
        <f t="shared" si="11"/>
        <v>50767</v>
      </c>
      <c r="BE66" s="50">
        <f t="shared" si="30"/>
        <v>13674</v>
      </c>
      <c r="BF66" s="47">
        <f t="shared" si="13"/>
        <v>7.3190036854732993E-2</v>
      </c>
      <c r="BG66" s="47">
        <f t="shared" si="31"/>
        <v>0.92680996314526698</v>
      </c>
      <c r="BH66" s="47">
        <f t="shared" si="32"/>
        <v>0.37214623166538868</v>
      </c>
      <c r="BI66" s="47">
        <f t="shared" si="33"/>
        <v>0.16911128150584975</v>
      </c>
      <c r="BJ66" s="47">
        <f t="shared" si="17"/>
        <v>0.6494780974053278</v>
      </c>
      <c r="BK66" s="16">
        <v>38490</v>
      </c>
      <c r="BL66" s="16">
        <v>2200</v>
      </c>
      <c r="BM66" s="16">
        <v>19968</v>
      </c>
      <c r="BN66" s="16">
        <v>9179</v>
      </c>
      <c r="BO66" s="16">
        <v>3810</v>
      </c>
      <c r="BP66" s="78">
        <v>130</v>
      </c>
      <c r="BQ66" s="16">
        <v>2204</v>
      </c>
      <c r="BR66" s="78">
        <v>47</v>
      </c>
      <c r="BS66" s="78">
        <v>27</v>
      </c>
      <c r="BT66" s="78">
        <v>925</v>
      </c>
      <c r="BU66" s="89">
        <f t="shared" si="18"/>
        <v>5.7157703299558327E-2</v>
      </c>
      <c r="BV66" s="89">
        <f t="shared" si="19"/>
        <v>0.94284229670044162</v>
      </c>
      <c r="BW66" s="89">
        <f t="shared" si="20"/>
        <v>0.42405819693426866</v>
      </c>
      <c r="BX66" s="89">
        <f t="shared" si="21"/>
        <v>0.18558067030397507</v>
      </c>
      <c r="BY66" s="16">
        <v>42368</v>
      </c>
      <c r="BZ66" s="16">
        <v>3718</v>
      </c>
      <c r="CA66" s="16">
        <v>24881</v>
      </c>
      <c r="CB66" s="16">
        <v>7238</v>
      </c>
      <c r="CC66" s="16">
        <v>3336</v>
      </c>
      <c r="CD66" s="78">
        <v>63</v>
      </c>
      <c r="CE66" s="16">
        <v>2443</v>
      </c>
      <c r="CF66" s="78">
        <v>58</v>
      </c>
      <c r="CG66" s="78">
        <v>22</v>
      </c>
      <c r="CH66" s="78">
        <v>609</v>
      </c>
      <c r="CI66" s="89">
        <f t="shared" si="22"/>
        <v>8.7754909365558909E-2</v>
      </c>
      <c r="CJ66" s="89">
        <f t="shared" si="23"/>
        <v>0.91224509063444104</v>
      </c>
      <c r="CK66" s="96">
        <f t="shared" si="24"/>
        <v>0.32498583836858008</v>
      </c>
    </row>
    <row r="67" spans="1:89" x14ac:dyDescent="0.3">
      <c r="A67" s="19" t="s">
        <v>121</v>
      </c>
      <c r="B67" s="16" t="s">
        <v>167</v>
      </c>
      <c r="C67" s="19">
        <v>78282</v>
      </c>
      <c r="D67" s="16">
        <v>75425</v>
      </c>
      <c r="E67" s="16">
        <v>2857</v>
      </c>
      <c r="F67" s="67">
        <v>0.96350374287831175</v>
      </c>
      <c r="G67" s="16">
        <v>34994</v>
      </c>
      <c r="H67" s="16">
        <v>34471</v>
      </c>
      <c r="I67" s="16">
        <v>523</v>
      </c>
      <c r="J67" s="67">
        <v>0.98505458078527752</v>
      </c>
      <c r="K67" s="16">
        <v>43288</v>
      </c>
      <c r="L67" s="16">
        <v>40954</v>
      </c>
      <c r="M67" s="16">
        <v>2334</v>
      </c>
      <c r="N67" s="67">
        <v>0.94608205507299947</v>
      </c>
      <c r="O67" s="16">
        <v>6206</v>
      </c>
      <c r="P67" s="16">
        <v>6094</v>
      </c>
      <c r="Q67" s="16">
        <v>112</v>
      </c>
      <c r="R67" s="67">
        <v>0.9819529487592652</v>
      </c>
      <c r="S67" s="16">
        <v>72076</v>
      </c>
      <c r="T67" s="16">
        <v>69331</v>
      </c>
      <c r="U67" s="16">
        <v>2745</v>
      </c>
      <c r="V67" s="67">
        <v>0.9619152006215661</v>
      </c>
      <c r="W67" s="16">
        <v>54696</v>
      </c>
      <c r="X67" s="16">
        <v>24349</v>
      </c>
      <c r="Y67" s="16">
        <v>28534</v>
      </c>
      <c r="Z67" s="16">
        <v>1813</v>
      </c>
      <c r="AA67" s="89">
        <f t="shared" si="0"/>
        <v>3.314684803276291E-2</v>
      </c>
      <c r="AB67" s="89">
        <f t="shared" si="1"/>
        <v>0.5216834869094632</v>
      </c>
      <c r="AC67" s="95">
        <f t="shared" si="2"/>
        <v>13.43022614451186</v>
      </c>
      <c r="AD67" s="16">
        <v>26167</v>
      </c>
      <c r="AE67" s="16">
        <v>11809</v>
      </c>
      <c r="AF67" s="47">
        <f t="shared" si="3"/>
        <v>0.45129361409408797</v>
      </c>
      <c r="AG67" s="16">
        <v>13438</v>
      </c>
      <c r="AH67" s="47">
        <f t="shared" si="4"/>
        <v>0.51354759811976913</v>
      </c>
      <c r="AI67" s="78">
        <v>920</v>
      </c>
      <c r="AJ67" s="47">
        <f t="shared" si="5"/>
        <v>3.5158787786142849E-2</v>
      </c>
      <c r="AK67" s="16">
        <v>28529</v>
      </c>
      <c r="AL67" s="16">
        <v>12540</v>
      </c>
      <c r="AM67" s="16">
        <v>15096</v>
      </c>
      <c r="AN67" s="47">
        <f t="shared" si="6"/>
        <v>3.130148270181219E-2</v>
      </c>
      <c r="AO67" s="47">
        <f t="shared" si="7"/>
        <v>0.52914578148550595</v>
      </c>
      <c r="AP67" s="78">
        <v>893</v>
      </c>
      <c r="AQ67" s="16">
        <v>60800</v>
      </c>
      <c r="AR67" s="16">
        <v>5421</v>
      </c>
      <c r="AS67" s="16">
        <v>36014</v>
      </c>
      <c r="AT67" s="16">
        <v>10830</v>
      </c>
      <c r="AU67" s="16">
        <v>4574</v>
      </c>
      <c r="AV67" s="78">
        <v>101</v>
      </c>
      <c r="AW67" s="16">
        <v>3460</v>
      </c>
      <c r="AX67" s="78">
        <v>90</v>
      </c>
      <c r="AY67" s="78">
        <v>72</v>
      </c>
      <c r="AZ67" s="78">
        <v>238</v>
      </c>
      <c r="BA67" s="50">
        <f t="shared" si="8"/>
        <v>5421</v>
      </c>
      <c r="BB67" s="50">
        <f t="shared" si="28"/>
        <v>55379</v>
      </c>
      <c r="BC67" s="50">
        <f t="shared" si="29"/>
        <v>19365</v>
      </c>
      <c r="BD67" s="50">
        <f t="shared" si="11"/>
        <v>41435</v>
      </c>
      <c r="BE67" s="50">
        <f t="shared" si="30"/>
        <v>8535</v>
      </c>
      <c r="BF67" s="47">
        <f t="shared" si="13"/>
        <v>8.9161184210526309E-2</v>
      </c>
      <c r="BG67" s="47">
        <f t="shared" si="31"/>
        <v>0.91083881578947368</v>
      </c>
      <c r="BH67" s="47">
        <f t="shared" si="32"/>
        <v>0.31850328947368423</v>
      </c>
      <c r="BI67" s="47">
        <f t="shared" si="33"/>
        <v>0.14037828947368422</v>
      </c>
      <c r="BJ67" s="47">
        <f t="shared" si="17"/>
        <v>0.61467105263157895</v>
      </c>
      <c r="BK67" s="16">
        <v>27548</v>
      </c>
      <c r="BL67" s="16">
        <v>2079</v>
      </c>
      <c r="BM67" s="16">
        <v>15659</v>
      </c>
      <c r="BN67" s="16">
        <v>5707</v>
      </c>
      <c r="BO67" s="16">
        <v>2392</v>
      </c>
      <c r="BP67" s="78">
        <v>57</v>
      </c>
      <c r="BQ67" s="16">
        <v>1487</v>
      </c>
      <c r="BR67" s="78">
        <v>26</v>
      </c>
      <c r="BS67" s="78">
        <v>38</v>
      </c>
      <c r="BT67" s="78">
        <v>103</v>
      </c>
      <c r="BU67" s="89">
        <f t="shared" si="18"/>
        <v>7.5468273558879043E-2</v>
      </c>
      <c r="BV67" s="89">
        <f t="shared" si="19"/>
        <v>0.92453172644112092</v>
      </c>
      <c r="BW67" s="89">
        <f t="shared" si="20"/>
        <v>0.35610570640336864</v>
      </c>
      <c r="BX67" s="89">
        <f t="shared" si="21"/>
        <v>0.14894003194424277</v>
      </c>
      <c r="BY67" s="16">
        <v>33252</v>
      </c>
      <c r="BZ67" s="16">
        <v>3342</v>
      </c>
      <c r="CA67" s="16">
        <v>20355</v>
      </c>
      <c r="CB67" s="16">
        <v>5123</v>
      </c>
      <c r="CC67" s="16">
        <v>2182</v>
      </c>
      <c r="CD67" s="78">
        <v>44</v>
      </c>
      <c r="CE67" s="16">
        <v>1973</v>
      </c>
      <c r="CF67" s="78">
        <v>64</v>
      </c>
      <c r="CG67" s="78">
        <v>34</v>
      </c>
      <c r="CH67" s="78">
        <v>135</v>
      </c>
      <c r="CI67" s="89">
        <f t="shared" si="22"/>
        <v>0.10050523276795381</v>
      </c>
      <c r="CJ67" s="89">
        <f t="shared" si="23"/>
        <v>0.89949476723204624</v>
      </c>
      <c r="CK67" s="96">
        <f t="shared" si="24"/>
        <v>0.28735113677372792</v>
      </c>
    </row>
    <row r="68" spans="1:89" x14ac:dyDescent="0.3">
      <c r="A68" s="19" t="s">
        <v>121</v>
      </c>
      <c r="B68" s="16" t="s">
        <v>169</v>
      </c>
      <c r="C68" s="19">
        <v>85550</v>
      </c>
      <c r="D68" s="16">
        <v>83258</v>
      </c>
      <c r="E68" s="16">
        <v>2292</v>
      </c>
      <c r="F68" s="67">
        <v>0.97320864991233202</v>
      </c>
      <c r="G68" s="16">
        <v>40410</v>
      </c>
      <c r="H68" s="16">
        <v>39892</v>
      </c>
      <c r="I68" s="16">
        <v>518</v>
      </c>
      <c r="J68" s="67">
        <v>0.98718139074486511</v>
      </c>
      <c r="K68" s="16">
        <v>45140</v>
      </c>
      <c r="L68" s="16">
        <v>43366</v>
      </c>
      <c r="M68" s="16">
        <v>1774</v>
      </c>
      <c r="N68" s="67">
        <v>0.96070004430660172</v>
      </c>
      <c r="O68" s="16">
        <v>9493</v>
      </c>
      <c r="P68" s="16">
        <v>9368</v>
      </c>
      <c r="Q68" s="16">
        <v>125</v>
      </c>
      <c r="R68" s="67">
        <v>0.98683240282313278</v>
      </c>
      <c r="S68" s="16">
        <v>76057</v>
      </c>
      <c r="T68" s="16">
        <v>73890</v>
      </c>
      <c r="U68" s="16">
        <v>2167</v>
      </c>
      <c r="V68" s="67">
        <v>0.97150821094705297</v>
      </c>
      <c r="W68" s="16">
        <v>58575</v>
      </c>
      <c r="X68" s="16">
        <v>22194</v>
      </c>
      <c r="Y68" s="16">
        <v>33843</v>
      </c>
      <c r="Z68" s="16">
        <v>2538</v>
      </c>
      <c r="AA68" s="89">
        <f t="shared" si="0"/>
        <v>4.3329065300896287E-2</v>
      </c>
      <c r="AB68" s="89">
        <f t="shared" si="1"/>
        <v>0.57777208706786176</v>
      </c>
      <c r="AC68" s="95">
        <f t="shared" si="2"/>
        <v>8.7446808510638299</v>
      </c>
      <c r="AD68" s="16">
        <v>28492</v>
      </c>
      <c r="AE68" s="16">
        <v>10699</v>
      </c>
      <c r="AF68" s="47">
        <f t="shared" si="3"/>
        <v>0.375508914783097</v>
      </c>
      <c r="AG68" s="16">
        <v>16515</v>
      </c>
      <c r="AH68" s="47">
        <f t="shared" si="4"/>
        <v>0.57963638916186999</v>
      </c>
      <c r="AI68" s="16">
        <v>1278</v>
      </c>
      <c r="AJ68" s="47">
        <f t="shared" si="5"/>
        <v>4.4854696055032992E-2</v>
      </c>
      <c r="AK68" s="16">
        <v>30083</v>
      </c>
      <c r="AL68" s="16">
        <v>11495</v>
      </c>
      <c r="AM68" s="16">
        <v>17328</v>
      </c>
      <c r="AN68" s="47">
        <f t="shared" si="6"/>
        <v>4.1884120599674238E-2</v>
      </c>
      <c r="AO68" s="47">
        <f t="shared" si="7"/>
        <v>0.5760063823421866</v>
      </c>
      <c r="AP68" s="16">
        <v>1260</v>
      </c>
      <c r="AQ68" s="16">
        <v>66477</v>
      </c>
      <c r="AR68" s="16">
        <v>4209</v>
      </c>
      <c r="AS68" s="16">
        <v>40495</v>
      </c>
      <c r="AT68" s="16">
        <v>10991</v>
      </c>
      <c r="AU68" s="16">
        <v>4348</v>
      </c>
      <c r="AV68" s="78">
        <v>111</v>
      </c>
      <c r="AW68" s="16">
        <v>3939</v>
      </c>
      <c r="AX68" s="78">
        <v>71</v>
      </c>
      <c r="AY68" s="78">
        <v>34</v>
      </c>
      <c r="AZ68" s="78">
        <v>2279</v>
      </c>
      <c r="BA68" s="50">
        <f t="shared" si="8"/>
        <v>4209</v>
      </c>
      <c r="BB68" s="50">
        <f t="shared" si="28"/>
        <v>62268</v>
      </c>
      <c r="BC68" s="50">
        <f t="shared" si="29"/>
        <v>21773</v>
      </c>
      <c r="BD68" s="50">
        <f t="shared" si="11"/>
        <v>44704</v>
      </c>
      <c r="BE68" s="50">
        <f t="shared" si="30"/>
        <v>10782</v>
      </c>
      <c r="BF68" s="47">
        <f t="shared" si="13"/>
        <v>6.3315131549257636E-2</v>
      </c>
      <c r="BG68" s="47">
        <f t="shared" si="31"/>
        <v>0.93668486845074239</v>
      </c>
      <c r="BH68" s="47">
        <f t="shared" si="32"/>
        <v>0.32752681378521897</v>
      </c>
      <c r="BI68" s="47">
        <f t="shared" si="33"/>
        <v>0.16219143463152669</v>
      </c>
      <c r="BJ68" s="47">
        <f t="shared" si="17"/>
        <v>0.63210584111798074</v>
      </c>
      <c r="BK68" s="16">
        <v>32009</v>
      </c>
      <c r="BL68" s="16">
        <v>1514</v>
      </c>
      <c r="BM68" s="16">
        <v>18057</v>
      </c>
      <c r="BN68" s="16">
        <v>6311</v>
      </c>
      <c r="BO68" s="16">
        <v>2397</v>
      </c>
      <c r="BP68" s="78">
        <v>73</v>
      </c>
      <c r="BQ68" s="16">
        <v>2224</v>
      </c>
      <c r="BR68" s="78">
        <v>33</v>
      </c>
      <c r="BS68" s="78">
        <v>20</v>
      </c>
      <c r="BT68" s="78">
        <v>1380</v>
      </c>
      <c r="BU68" s="89">
        <f t="shared" si="18"/>
        <v>4.7299197100815399E-2</v>
      </c>
      <c r="BV68" s="89">
        <f t="shared" si="19"/>
        <v>0.95270080289918457</v>
      </c>
      <c r="BW68" s="89">
        <f t="shared" si="20"/>
        <v>0.38857821237776874</v>
      </c>
      <c r="BX68" s="89">
        <f t="shared" si="21"/>
        <v>0.19141491455528134</v>
      </c>
      <c r="BY68" s="16">
        <v>34468</v>
      </c>
      <c r="BZ68" s="16">
        <v>2695</v>
      </c>
      <c r="CA68" s="16">
        <v>22438</v>
      </c>
      <c r="CB68" s="16">
        <v>4680</v>
      </c>
      <c r="CC68" s="16">
        <v>1951</v>
      </c>
      <c r="CD68" s="78">
        <v>38</v>
      </c>
      <c r="CE68" s="16">
        <v>1715</v>
      </c>
      <c r="CF68" s="78">
        <v>38</v>
      </c>
      <c r="CG68" s="78">
        <v>14</v>
      </c>
      <c r="CH68" s="78">
        <v>899</v>
      </c>
      <c r="CI68" s="89">
        <f t="shared" si="22"/>
        <v>7.8188464662875712E-2</v>
      </c>
      <c r="CJ68" s="89">
        <f t="shared" si="23"/>
        <v>0.92181153533712434</v>
      </c>
      <c r="CK68" s="96">
        <f t="shared" si="24"/>
        <v>0.27083091563189043</v>
      </c>
    </row>
    <row r="69" spans="1:89" x14ac:dyDescent="0.3">
      <c r="A69" s="19" t="s">
        <v>121</v>
      </c>
      <c r="B69" s="16" t="s">
        <v>171</v>
      </c>
      <c r="C69" s="19">
        <v>65254</v>
      </c>
      <c r="D69" s="16">
        <v>57978</v>
      </c>
      <c r="E69" s="16">
        <v>7276</v>
      </c>
      <c r="F69" s="67">
        <v>0.88849725687314196</v>
      </c>
      <c r="G69" s="16">
        <v>30086</v>
      </c>
      <c r="H69" s="16">
        <v>29189</v>
      </c>
      <c r="I69" s="16">
        <v>897</v>
      </c>
      <c r="J69" s="67">
        <v>0.97018546832413743</v>
      </c>
      <c r="K69" s="16">
        <v>35168</v>
      </c>
      <c r="L69" s="16">
        <v>28789</v>
      </c>
      <c r="M69" s="16">
        <v>6379</v>
      </c>
      <c r="N69" s="67">
        <v>0.81861351228389456</v>
      </c>
      <c r="O69" s="16">
        <v>4220</v>
      </c>
      <c r="P69" s="16">
        <v>4103</v>
      </c>
      <c r="Q69" s="16">
        <v>117</v>
      </c>
      <c r="R69" s="67">
        <v>0.97227488151658781</v>
      </c>
      <c r="S69" s="16">
        <v>61034</v>
      </c>
      <c r="T69" s="16">
        <v>53875</v>
      </c>
      <c r="U69" s="16">
        <v>7159</v>
      </c>
      <c r="V69" s="67">
        <v>0.88270472195825278</v>
      </c>
      <c r="W69" s="16">
        <v>50188</v>
      </c>
      <c r="X69" s="16">
        <v>21598</v>
      </c>
      <c r="Y69" s="16">
        <v>25914</v>
      </c>
      <c r="Z69" s="16">
        <v>2676</v>
      </c>
      <c r="AA69" s="89">
        <f t="shared" si="0"/>
        <v>5.3319518610026304E-2</v>
      </c>
      <c r="AB69" s="89">
        <f t="shared" si="1"/>
        <v>0.51633856698812464</v>
      </c>
      <c r="AC69" s="95">
        <f t="shared" si="2"/>
        <v>8.0710014947683106</v>
      </c>
      <c r="AD69" s="16">
        <v>24139</v>
      </c>
      <c r="AE69" s="16">
        <v>10514</v>
      </c>
      <c r="AF69" s="47">
        <f t="shared" si="3"/>
        <v>0.43556071088280374</v>
      </c>
      <c r="AG69" s="16">
        <v>12324</v>
      </c>
      <c r="AH69" s="47">
        <f t="shared" si="4"/>
        <v>0.51054310451965701</v>
      </c>
      <c r="AI69" s="16">
        <v>1301</v>
      </c>
      <c r="AJ69" s="47">
        <f t="shared" si="5"/>
        <v>5.3896184597539254E-2</v>
      </c>
      <c r="AK69" s="16">
        <v>26049</v>
      </c>
      <c r="AL69" s="16">
        <v>11084</v>
      </c>
      <c r="AM69" s="16">
        <v>13590</v>
      </c>
      <c r="AN69" s="47">
        <f t="shared" si="6"/>
        <v>5.2785135705785254E-2</v>
      </c>
      <c r="AO69" s="47">
        <f t="shared" si="7"/>
        <v>0.52170908672117933</v>
      </c>
      <c r="AP69" s="16">
        <v>1375</v>
      </c>
      <c r="AQ69" s="16">
        <v>51971</v>
      </c>
      <c r="AR69" s="16">
        <v>11261</v>
      </c>
      <c r="AS69" s="16">
        <v>29302</v>
      </c>
      <c r="AT69" s="16">
        <v>6704</v>
      </c>
      <c r="AU69" s="16">
        <v>2586</v>
      </c>
      <c r="AV69" s="78">
        <v>71</v>
      </c>
      <c r="AW69" s="78">
        <v>1917</v>
      </c>
      <c r="AX69" s="78">
        <v>39</v>
      </c>
      <c r="AY69" s="78">
        <v>37</v>
      </c>
      <c r="AZ69" s="78">
        <v>54</v>
      </c>
      <c r="BA69" s="50">
        <f t="shared" si="8"/>
        <v>11261</v>
      </c>
      <c r="BB69" s="50">
        <f t="shared" si="28"/>
        <v>40710</v>
      </c>
      <c r="BC69" s="50">
        <f t="shared" si="29"/>
        <v>11408</v>
      </c>
      <c r="BD69" s="50">
        <f t="shared" si="11"/>
        <v>40563</v>
      </c>
      <c r="BE69" s="50">
        <f t="shared" si="30"/>
        <v>4704</v>
      </c>
      <c r="BF69" s="47">
        <f t="shared" si="13"/>
        <v>0.21667853225837486</v>
      </c>
      <c r="BG69" s="47">
        <f t="shared" si="31"/>
        <v>0.78332146774162514</v>
      </c>
      <c r="BH69" s="47">
        <f t="shared" si="32"/>
        <v>0.2195070327682746</v>
      </c>
      <c r="BI69" s="47">
        <f t="shared" si="33"/>
        <v>9.0512016316792052E-2</v>
      </c>
      <c r="BJ69" s="47">
        <f t="shared" si="17"/>
        <v>0.5014142502549499</v>
      </c>
      <c r="BK69" s="16">
        <v>25706</v>
      </c>
      <c r="BL69" s="16">
        <v>4244</v>
      </c>
      <c r="BM69" s="16">
        <v>14619</v>
      </c>
      <c r="BN69" s="16">
        <v>4209</v>
      </c>
      <c r="BO69" s="16">
        <v>1522</v>
      </c>
      <c r="BP69" s="78">
        <v>45</v>
      </c>
      <c r="BQ69" s="78">
        <v>985</v>
      </c>
      <c r="BR69" s="78">
        <v>18</v>
      </c>
      <c r="BS69" s="78">
        <v>22</v>
      </c>
      <c r="BT69" s="78">
        <v>42</v>
      </c>
      <c r="BU69" s="89">
        <f t="shared" si="18"/>
        <v>0.1650976425737182</v>
      </c>
      <c r="BV69" s="89">
        <f t="shared" si="19"/>
        <v>0.83490235742628183</v>
      </c>
      <c r="BW69" s="89">
        <f t="shared" si="20"/>
        <v>0.26620244300941415</v>
      </c>
      <c r="BX69" s="89">
        <f t="shared" si="21"/>
        <v>0.10246635026841983</v>
      </c>
      <c r="BY69" s="16">
        <v>26265</v>
      </c>
      <c r="BZ69" s="16">
        <v>7017</v>
      </c>
      <c r="CA69" s="16">
        <v>14683</v>
      </c>
      <c r="CB69" s="16">
        <v>2495</v>
      </c>
      <c r="CC69" s="16">
        <v>1064</v>
      </c>
      <c r="CD69" s="78">
        <v>26</v>
      </c>
      <c r="CE69" s="78">
        <v>932</v>
      </c>
      <c r="CF69" s="78">
        <v>21</v>
      </c>
      <c r="CG69" s="78">
        <v>15</v>
      </c>
      <c r="CH69" s="78">
        <v>12</v>
      </c>
      <c r="CI69" s="89">
        <f t="shared" si="22"/>
        <v>0.26716162193032555</v>
      </c>
      <c r="CJ69" s="89">
        <f t="shared" si="23"/>
        <v>0.73283837806967445</v>
      </c>
      <c r="CK69" s="96">
        <f t="shared" si="24"/>
        <v>0.17380544450790025</v>
      </c>
    </row>
    <row r="70" spans="1:89" x14ac:dyDescent="0.3">
      <c r="A70" s="19" t="s">
        <v>121</v>
      </c>
      <c r="B70" s="16" t="s">
        <v>173</v>
      </c>
      <c r="C70" s="19">
        <v>102455</v>
      </c>
      <c r="D70" s="16">
        <v>98983</v>
      </c>
      <c r="E70" s="16">
        <v>3472</v>
      </c>
      <c r="F70" s="67">
        <v>0.96611195158850227</v>
      </c>
      <c r="G70" s="16">
        <v>47059</v>
      </c>
      <c r="H70" s="16">
        <v>46504</v>
      </c>
      <c r="I70" s="16">
        <v>555</v>
      </c>
      <c r="J70" s="67">
        <v>0.9882062942263965</v>
      </c>
      <c r="K70" s="16">
        <v>55396</v>
      </c>
      <c r="L70" s="16">
        <v>52479</v>
      </c>
      <c r="M70" s="16">
        <v>2917</v>
      </c>
      <c r="N70" s="67">
        <v>0.94734276843093368</v>
      </c>
      <c r="O70" s="16">
        <v>15713</v>
      </c>
      <c r="P70" s="16">
        <v>15388</v>
      </c>
      <c r="Q70" s="16">
        <v>325</v>
      </c>
      <c r="R70" s="67">
        <v>0.97931648953096162</v>
      </c>
      <c r="S70" s="16">
        <v>86742</v>
      </c>
      <c r="T70" s="16">
        <v>83595</v>
      </c>
      <c r="U70" s="16">
        <v>3147</v>
      </c>
      <c r="V70" s="67">
        <v>0.96371999723317425</v>
      </c>
      <c r="W70" s="16">
        <v>61569</v>
      </c>
      <c r="X70" s="16">
        <v>23673</v>
      </c>
      <c r="Y70" s="16">
        <v>35886</v>
      </c>
      <c r="Z70" s="16">
        <v>2010</v>
      </c>
      <c r="AA70" s="89">
        <f t="shared" ref="AA70:AA133" si="34">Z70/W70</f>
        <v>3.2646299273985283E-2</v>
      </c>
      <c r="AB70" s="89">
        <f t="shared" ref="AB70:AB133" si="35">Y70/W70</f>
        <v>0.5828582565901671</v>
      </c>
      <c r="AC70" s="95">
        <f t="shared" ref="AC70:AC133" si="36">X70/Z70</f>
        <v>11.777611940298508</v>
      </c>
      <c r="AD70" s="16">
        <v>29587</v>
      </c>
      <c r="AE70" s="16">
        <v>11620</v>
      </c>
      <c r="AF70" s="47">
        <f t="shared" ref="AF70:AF133" si="37">AE70/AD70</f>
        <v>0.39274005475377699</v>
      </c>
      <c r="AG70" s="16">
        <v>16929</v>
      </c>
      <c r="AH70" s="47">
        <f t="shared" ref="AH70:AH133" si="38">AG70/AD70</f>
        <v>0.57217696961503361</v>
      </c>
      <c r="AI70" s="16">
        <v>1038</v>
      </c>
      <c r="AJ70" s="47">
        <f t="shared" ref="AJ70:AJ133" si="39">AI70/AD70</f>
        <v>3.5082975631189374E-2</v>
      </c>
      <c r="AK70" s="16">
        <v>31982</v>
      </c>
      <c r="AL70" s="16">
        <v>12053</v>
      </c>
      <c r="AM70" s="16">
        <v>18957</v>
      </c>
      <c r="AN70" s="47">
        <f t="shared" ref="AN70:AN133" si="40">AP70/AK70</f>
        <v>3.0392095553748985E-2</v>
      </c>
      <c r="AO70" s="47">
        <f t="shared" ref="AO70:AO133" si="41">AM70/AK70</f>
        <v>0.59273966606216</v>
      </c>
      <c r="AP70" s="78">
        <v>972</v>
      </c>
      <c r="AQ70" s="16">
        <v>80612</v>
      </c>
      <c r="AR70" s="16">
        <v>6143</v>
      </c>
      <c r="AS70" s="16">
        <v>50003</v>
      </c>
      <c r="AT70" s="16">
        <v>11040</v>
      </c>
      <c r="AU70" s="16">
        <v>5766</v>
      </c>
      <c r="AV70" s="78">
        <v>116</v>
      </c>
      <c r="AW70" s="16">
        <v>5058</v>
      </c>
      <c r="AX70" s="78">
        <v>65</v>
      </c>
      <c r="AY70" s="78">
        <v>61</v>
      </c>
      <c r="AZ70" s="16">
        <v>2360</v>
      </c>
      <c r="BA70" s="50">
        <f t="shared" ref="BA70:BA133" si="42">AR70</f>
        <v>6143</v>
      </c>
      <c r="BB70" s="50">
        <f t="shared" si="28"/>
        <v>74469</v>
      </c>
      <c r="BC70" s="50">
        <f t="shared" si="29"/>
        <v>24465.999999999996</v>
      </c>
      <c r="BD70" s="50">
        <f t="shared" ref="BD70:BD133" si="43">AQ70-BC70</f>
        <v>56146</v>
      </c>
      <c r="BE70" s="50">
        <f t="shared" si="30"/>
        <v>13426</v>
      </c>
      <c r="BF70" s="47">
        <f t="shared" ref="BF70:BF133" si="44">AR70/AQ70</f>
        <v>7.6204535304917387E-2</v>
      </c>
      <c r="BG70" s="47">
        <f t="shared" si="31"/>
        <v>0.92379546469508267</v>
      </c>
      <c r="BH70" s="47">
        <f t="shared" si="32"/>
        <v>0.30350320051605217</v>
      </c>
      <c r="BI70" s="47">
        <f t="shared" si="33"/>
        <v>0.16655088572420979</v>
      </c>
      <c r="BJ70" s="47">
        <f t="shared" ref="BJ70:BJ133" si="45">(BG70+BH70)/2</f>
        <v>0.61364933260556742</v>
      </c>
      <c r="BK70" s="16">
        <v>37542</v>
      </c>
      <c r="BL70" s="16">
        <v>1896</v>
      </c>
      <c r="BM70" s="16">
        <v>22271</v>
      </c>
      <c r="BN70" s="16">
        <v>6550</v>
      </c>
      <c r="BO70" s="16">
        <v>3333</v>
      </c>
      <c r="BP70" s="78">
        <v>83</v>
      </c>
      <c r="BQ70" s="16">
        <v>2244</v>
      </c>
      <c r="BR70" s="78">
        <v>33</v>
      </c>
      <c r="BS70" s="78">
        <v>37</v>
      </c>
      <c r="BT70" s="16">
        <v>1095</v>
      </c>
      <c r="BU70" s="89">
        <f t="shared" ref="BU70:BU133" si="46">BL70/BK70</f>
        <v>5.050343615151031E-2</v>
      </c>
      <c r="BV70" s="89">
        <f t="shared" ref="BV70:BV133" si="47">(BT70+BS70+BR70+BQ70+BP70+BO70+BN70+BM70)/BK70</f>
        <v>0.94949656384848968</v>
      </c>
      <c r="BW70" s="89">
        <f t="shared" ref="BW70:BW133" si="48">(BT70+BS70+BR70+BQ70+BP70+BO70+BN70)/BK70</f>
        <v>0.35626764690213625</v>
      </c>
      <c r="BX70" s="89">
        <f t="shared" ref="BX70:BX133" si="49">(BT70+BS70+BR70+BQ70+BP70+BO70)/BK70</f>
        <v>0.18179638804538917</v>
      </c>
      <c r="BY70" s="16">
        <v>43070</v>
      </c>
      <c r="BZ70" s="16">
        <v>4247</v>
      </c>
      <c r="CA70" s="16">
        <v>27732</v>
      </c>
      <c r="CB70" s="16">
        <v>4490</v>
      </c>
      <c r="CC70" s="16">
        <v>2433</v>
      </c>
      <c r="CD70" s="78">
        <v>33</v>
      </c>
      <c r="CE70" s="16">
        <v>2814</v>
      </c>
      <c r="CF70" s="78">
        <v>32</v>
      </c>
      <c r="CG70" s="78">
        <v>24</v>
      </c>
      <c r="CH70" s="16">
        <v>1265</v>
      </c>
      <c r="CI70" s="89">
        <f t="shared" ref="CI70:CI133" si="50">BZ70/BY70</f>
        <v>9.8606918969120036E-2</v>
      </c>
      <c r="CJ70" s="89">
        <f t="shared" ref="CJ70:CJ133" si="51">(CH70+CG70+CF70+CE70+CD70+CC70+CB70+CA70)/BY70</f>
        <v>0.90139308103088001</v>
      </c>
      <c r="CK70" s="96">
        <f t="shared" ref="CK70:CK133" si="52">(CH70+CG70+CF70+CE70+CD70+CC70+CB70)/BY70</f>
        <v>0.25751102855816116</v>
      </c>
    </row>
    <row r="71" spans="1:89" x14ac:dyDescent="0.3">
      <c r="A71" s="19" t="s">
        <v>121</v>
      </c>
      <c r="B71" s="16" t="s">
        <v>175</v>
      </c>
      <c r="C71" s="19">
        <v>47959</v>
      </c>
      <c r="D71" s="16">
        <v>46285</v>
      </c>
      <c r="E71" s="16">
        <v>1674</v>
      </c>
      <c r="F71" s="67">
        <v>0.9650951854709231</v>
      </c>
      <c r="G71" s="16">
        <v>21856</v>
      </c>
      <c r="H71" s="16">
        <v>21522</v>
      </c>
      <c r="I71" s="16">
        <v>334</v>
      </c>
      <c r="J71" s="67">
        <v>0.98471815519765737</v>
      </c>
      <c r="K71" s="16">
        <v>26103</v>
      </c>
      <c r="L71" s="16">
        <v>24763</v>
      </c>
      <c r="M71" s="16">
        <v>1340</v>
      </c>
      <c r="N71" s="67">
        <v>0.94866490441711671</v>
      </c>
      <c r="O71" s="16">
        <v>8371</v>
      </c>
      <c r="P71" s="16">
        <v>8158</v>
      </c>
      <c r="Q71" s="16">
        <v>213</v>
      </c>
      <c r="R71" s="67">
        <v>0.97455501134870393</v>
      </c>
      <c r="S71" s="16">
        <v>39588</v>
      </c>
      <c r="T71" s="16">
        <v>38127</v>
      </c>
      <c r="U71" s="16">
        <v>1461</v>
      </c>
      <c r="V71" s="67">
        <v>0.96309487723552589</v>
      </c>
      <c r="W71" s="16">
        <v>31587</v>
      </c>
      <c r="X71" s="16">
        <v>12866</v>
      </c>
      <c r="Y71" s="16">
        <v>17602</v>
      </c>
      <c r="Z71" s="16">
        <v>1119</v>
      </c>
      <c r="AA71" s="89">
        <f t="shared" si="34"/>
        <v>3.542596637857346E-2</v>
      </c>
      <c r="AB71" s="89">
        <f t="shared" si="35"/>
        <v>0.55725456675214491</v>
      </c>
      <c r="AC71" s="95">
        <f t="shared" si="36"/>
        <v>11.497765862377122</v>
      </c>
      <c r="AD71" s="16">
        <v>15406</v>
      </c>
      <c r="AE71" s="16">
        <v>6217</v>
      </c>
      <c r="AF71" s="47">
        <f t="shared" si="37"/>
        <v>0.40354407373750489</v>
      </c>
      <c r="AG71" s="16">
        <v>8592</v>
      </c>
      <c r="AH71" s="47">
        <f t="shared" si="38"/>
        <v>0.55770479034142539</v>
      </c>
      <c r="AI71" s="78">
        <v>597</v>
      </c>
      <c r="AJ71" s="47">
        <f t="shared" si="39"/>
        <v>3.8751135921069713E-2</v>
      </c>
      <c r="AK71" s="16">
        <v>16181</v>
      </c>
      <c r="AL71" s="16">
        <v>6649</v>
      </c>
      <c r="AM71" s="16">
        <v>9010</v>
      </c>
      <c r="AN71" s="47">
        <f t="shared" si="40"/>
        <v>3.2260058092824916E-2</v>
      </c>
      <c r="AO71" s="47">
        <f t="shared" si="41"/>
        <v>0.55682590692787837</v>
      </c>
      <c r="AP71" s="78">
        <v>522</v>
      </c>
      <c r="AQ71" s="16">
        <v>38218</v>
      </c>
      <c r="AR71" s="16">
        <v>5746</v>
      </c>
      <c r="AS71" s="16">
        <v>22142</v>
      </c>
      <c r="AT71" s="16">
        <v>5128</v>
      </c>
      <c r="AU71" s="16">
        <v>2883</v>
      </c>
      <c r="AV71" s="78">
        <v>63</v>
      </c>
      <c r="AW71" s="16">
        <v>2161</v>
      </c>
      <c r="AX71" s="78">
        <v>65</v>
      </c>
      <c r="AY71" s="78">
        <v>23</v>
      </c>
      <c r="AZ71" s="78">
        <v>7</v>
      </c>
      <c r="BA71" s="50">
        <f t="shared" si="42"/>
        <v>5746</v>
      </c>
      <c r="BB71" s="50">
        <f t="shared" si="28"/>
        <v>32472</v>
      </c>
      <c r="BC71" s="50">
        <f t="shared" si="29"/>
        <v>10330</v>
      </c>
      <c r="BD71" s="50">
        <f t="shared" si="43"/>
        <v>27888</v>
      </c>
      <c r="BE71" s="50">
        <f t="shared" si="30"/>
        <v>5202</v>
      </c>
      <c r="BF71" s="47">
        <f t="shared" si="44"/>
        <v>0.15034800355853262</v>
      </c>
      <c r="BG71" s="47">
        <f t="shared" si="31"/>
        <v>0.84965199644146738</v>
      </c>
      <c r="BH71" s="47">
        <f t="shared" si="32"/>
        <v>0.27029148568737243</v>
      </c>
      <c r="BI71" s="47">
        <f t="shared" si="33"/>
        <v>0.13611387304411535</v>
      </c>
      <c r="BJ71" s="47">
        <f t="shared" si="45"/>
        <v>0.55997174106441994</v>
      </c>
      <c r="BK71" s="16">
        <v>17783</v>
      </c>
      <c r="BL71" s="16">
        <v>2397</v>
      </c>
      <c r="BM71" s="16">
        <v>9744</v>
      </c>
      <c r="BN71" s="16">
        <v>3048</v>
      </c>
      <c r="BO71" s="16">
        <v>1575</v>
      </c>
      <c r="BP71" s="78">
        <v>40</v>
      </c>
      <c r="BQ71" s="16">
        <v>935</v>
      </c>
      <c r="BR71" s="78">
        <v>22</v>
      </c>
      <c r="BS71" s="78">
        <v>16</v>
      </c>
      <c r="BT71" s="78">
        <v>6</v>
      </c>
      <c r="BU71" s="89">
        <f t="shared" si="46"/>
        <v>0.13479165495135803</v>
      </c>
      <c r="BV71" s="89">
        <f t="shared" si="47"/>
        <v>0.86520834504864197</v>
      </c>
      <c r="BW71" s="89">
        <f t="shared" si="48"/>
        <v>0.31726930214249566</v>
      </c>
      <c r="BX71" s="89">
        <f t="shared" si="49"/>
        <v>0.14586965079008041</v>
      </c>
      <c r="BY71" s="16">
        <v>20435</v>
      </c>
      <c r="BZ71" s="16">
        <v>3349</v>
      </c>
      <c r="CA71" s="16">
        <v>12398</v>
      </c>
      <c r="CB71" s="16">
        <v>2080</v>
      </c>
      <c r="CC71" s="16">
        <v>1308</v>
      </c>
      <c r="CD71" s="78">
        <v>23</v>
      </c>
      <c r="CE71" s="16">
        <v>1226</v>
      </c>
      <c r="CF71" s="78">
        <v>43</v>
      </c>
      <c r="CG71" s="78">
        <v>7</v>
      </c>
      <c r="CH71" s="78">
        <v>1</v>
      </c>
      <c r="CI71" s="89">
        <f t="shared" si="50"/>
        <v>0.16388549057988744</v>
      </c>
      <c r="CJ71" s="89">
        <f t="shared" si="51"/>
        <v>0.83611450942011256</v>
      </c>
      <c r="CK71" s="96">
        <f t="shared" si="52"/>
        <v>0.22941032542206999</v>
      </c>
    </row>
    <row r="72" spans="1:89" x14ac:dyDescent="0.3">
      <c r="A72" s="19" t="s">
        <v>121</v>
      </c>
      <c r="B72" s="16" t="s">
        <v>177</v>
      </c>
      <c r="C72" s="19">
        <v>73426</v>
      </c>
      <c r="D72" s="16">
        <v>69144</v>
      </c>
      <c r="E72" s="16">
        <v>4282</v>
      </c>
      <c r="F72" s="67">
        <v>0.94168278266554084</v>
      </c>
      <c r="G72" s="16">
        <v>32199</v>
      </c>
      <c r="H72" s="16">
        <v>31605</v>
      </c>
      <c r="I72" s="16">
        <v>594</v>
      </c>
      <c r="J72" s="67">
        <v>0.9815522221186993</v>
      </c>
      <c r="K72" s="16">
        <v>41227</v>
      </c>
      <c r="L72" s="16">
        <v>37539</v>
      </c>
      <c r="M72" s="16">
        <v>3688</v>
      </c>
      <c r="N72" s="67">
        <v>0.91054406093094331</v>
      </c>
      <c r="O72" s="16">
        <v>4737</v>
      </c>
      <c r="P72" s="16">
        <v>4630</v>
      </c>
      <c r="Q72" s="16">
        <v>107</v>
      </c>
      <c r="R72" s="67">
        <v>0.97741186404897618</v>
      </c>
      <c r="S72" s="16">
        <v>68689</v>
      </c>
      <c r="T72" s="16">
        <v>64514</v>
      </c>
      <c r="U72" s="16">
        <v>4175</v>
      </c>
      <c r="V72" s="67">
        <v>0.93921879776965733</v>
      </c>
      <c r="W72" s="16">
        <v>51554</v>
      </c>
      <c r="X72" s="16">
        <v>20159</v>
      </c>
      <c r="Y72" s="16">
        <v>29613</v>
      </c>
      <c r="Z72" s="16">
        <v>1782</v>
      </c>
      <c r="AA72" s="89">
        <f t="shared" si="34"/>
        <v>3.4565698102960001E-2</v>
      </c>
      <c r="AB72" s="89">
        <f t="shared" si="35"/>
        <v>0.57440741746518209</v>
      </c>
      <c r="AC72" s="95">
        <f t="shared" si="36"/>
        <v>11.312570145903479</v>
      </c>
      <c r="AD72" s="16">
        <v>24649</v>
      </c>
      <c r="AE72" s="16">
        <v>9895</v>
      </c>
      <c r="AF72" s="47">
        <f t="shared" si="37"/>
        <v>0.40143616373889407</v>
      </c>
      <c r="AG72" s="16">
        <v>13848</v>
      </c>
      <c r="AH72" s="47">
        <f t="shared" si="38"/>
        <v>0.56180778124873221</v>
      </c>
      <c r="AI72" s="78">
        <v>906</v>
      </c>
      <c r="AJ72" s="47">
        <f t="shared" si="39"/>
        <v>3.675605501237373E-2</v>
      </c>
      <c r="AK72" s="16">
        <v>26905</v>
      </c>
      <c r="AL72" s="16">
        <v>10264</v>
      </c>
      <c r="AM72" s="16">
        <v>15765</v>
      </c>
      <c r="AN72" s="47">
        <f t="shared" si="40"/>
        <v>3.2559003902620329E-2</v>
      </c>
      <c r="AO72" s="47">
        <f t="shared" si="41"/>
        <v>0.58595056680914326</v>
      </c>
      <c r="AP72" s="78">
        <v>876</v>
      </c>
      <c r="AQ72" s="16">
        <v>56046</v>
      </c>
      <c r="AR72" s="16">
        <v>10032</v>
      </c>
      <c r="AS72" s="16">
        <v>36325</v>
      </c>
      <c r="AT72" s="16">
        <v>4659</v>
      </c>
      <c r="AU72" s="78">
        <v>2162</v>
      </c>
      <c r="AV72" s="78">
        <v>66</v>
      </c>
      <c r="AW72" s="16">
        <v>2308</v>
      </c>
      <c r="AX72" s="78">
        <v>55</v>
      </c>
      <c r="AY72" s="78">
        <v>17</v>
      </c>
      <c r="AZ72" s="78">
        <v>422</v>
      </c>
      <c r="BA72" s="50">
        <f t="shared" si="42"/>
        <v>10032</v>
      </c>
      <c r="BB72" s="50">
        <f t="shared" si="28"/>
        <v>46014</v>
      </c>
      <c r="BC72" s="50">
        <f t="shared" si="29"/>
        <v>9689</v>
      </c>
      <c r="BD72" s="50">
        <f t="shared" si="43"/>
        <v>46357</v>
      </c>
      <c r="BE72" s="50">
        <f t="shared" si="30"/>
        <v>5030</v>
      </c>
      <c r="BF72" s="47">
        <f t="shared" si="44"/>
        <v>0.17899582485815224</v>
      </c>
      <c r="BG72" s="47">
        <f t="shared" si="31"/>
        <v>0.82100417514184776</v>
      </c>
      <c r="BH72" s="47">
        <f t="shared" si="32"/>
        <v>0.17287585197873176</v>
      </c>
      <c r="BI72" s="47">
        <f t="shared" si="33"/>
        <v>8.9747707240481034E-2</v>
      </c>
      <c r="BJ72" s="47">
        <f t="shared" si="45"/>
        <v>0.49694001356028977</v>
      </c>
      <c r="BK72" s="16">
        <v>24757</v>
      </c>
      <c r="BL72" s="16">
        <v>3499</v>
      </c>
      <c r="BM72" s="16">
        <v>15809</v>
      </c>
      <c r="BN72" s="16">
        <v>2941</v>
      </c>
      <c r="BO72" s="78">
        <v>1175</v>
      </c>
      <c r="BP72" s="78">
        <v>48</v>
      </c>
      <c r="BQ72" s="16">
        <v>1010</v>
      </c>
      <c r="BR72" s="78">
        <v>24</v>
      </c>
      <c r="BS72" s="78">
        <v>12</v>
      </c>
      <c r="BT72" s="78">
        <v>239</v>
      </c>
      <c r="BU72" s="89">
        <f t="shared" si="46"/>
        <v>0.14133376418790644</v>
      </c>
      <c r="BV72" s="89">
        <f t="shared" si="47"/>
        <v>0.85866623581209356</v>
      </c>
      <c r="BW72" s="89">
        <f t="shared" si="48"/>
        <v>0.22009936583592518</v>
      </c>
      <c r="BX72" s="89">
        <f t="shared" si="49"/>
        <v>0.10130468150422103</v>
      </c>
      <c r="BY72" s="16">
        <v>31289</v>
      </c>
      <c r="BZ72" s="16">
        <v>6533</v>
      </c>
      <c r="CA72" s="16">
        <v>20516</v>
      </c>
      <c r="CB72" s="16">
        <v>1718</v>
      </c>
      <c r="CC72" s="78">
        <v>987</v>
      </c>
      <c r="CD72" s="78">
        <v>18</v>
      </c>
      <c r="CE72" s="16">
        <v>1298</v>
      </c>
      <c r="CF72" s="78">
        <v>31</v>
      </c>
      <c r="CG72" s="78">
        <v>5</v>
      </c>
      <c r="CH72" s="78">
        <v>183</v>
      </c>
      <c r="CI72" s="89">
        <f t="shared" si="50"/>
        <v>0.208795423311707</v>
      </c>
      <c r="CJ72" s="89">
        <f t="shared" si="51"/>
        <v>0.79120457668829303</v>
      </c>
      <c r="CK72" s="96">
        <f t="shared" si="52"/>
        <v>0.1355108824187414</v>
      </c>
    </row>
    <row r="73" spans="1:89" x14ac:dyDescent="0.3">
      <c r="A73" s="19" t="s">
        <v>121</v>
      </c>
      <c r="B73" s="16" t="s">
        <v>181</v>
      </c>
      <c r="C73" s="19">
        <v>233728</v>
      </c>
      <c r="D73" s="16">
        <v>222411</v>
      </c>
      <c r="E73" s="16">
        <v>11317</v>
      </c>
      <c r="F73" s="67">
        <v>0.95158046960569553</v>
      </c>
      <c r="G73" s="16">
        <v>108149</v>
      </c>
      <c r="H73" s="16">
        <v>105119</v>
      </c>
      <c r="I73" s="16">
        <v>3030</v>
      </c>
      <c r="J73" s="67">
        <v>0.97198309739341093</v>
      </c>
      <c r="K73" s="16">
        <v>125579</v>
      </c>
      <c r="L73" s="16">
        <v>117292</v>
      </c>
      <c r="M73" s="16">
        <v>8287</v>
      </c>
      <c r="N73" s="67">
        <v>0.9340096672214302</v>
      </c>
      <c r="O73" s="16">
        <v>88780</v>
      </c>
      <c r="P73" s="16">
        <v>84705</v>
      </c>
      <c r="Q73" s="16">
        <v>4075</v>
      </c>
      <c r="R73" s="67">
        <v>0.95410002252759629</v>
      </c>
      <c r="S73" s="16">
        <v>144948</v>
      </c>
      <c r="T73" s="16">
        <v>137706</v>
      </c>
      <c r="U73" s="16">
        <v>7242</v>
      </c>
      <c r="V73" s="67">
        <v>0.95003725473963074</v>
      </c>
      <c r="W73" s="16">
        <v>159297</v>
      </c>
      <c r="X73" s="16">
        <v>72088</v>
      </c>
      <c r="Y73" s="16">
        <v>79547</v>
      </c>
      <c r="Z73" s="16">
        <v>7662</v>
      </c>
      <c r="AA73" s="89">
        <f t="shared" si="34"/>
        <v>4.8098834252999115E-2</v>
      </c>
      <c r="AB73" s="89">
        <f t="shared" si="35"/>
        <v>0.49936282541416349</v>
      </c>
      <c r="AC73" s="95">
        <f t="shared" si="36"/>
        <v>9.4085095275385022</v>
      </c>
      <c r="AD73" s="16">
        <v>76991</v>
      </c>
      <c r="AE73" s="16">
        <v>35475</v>
      </c>
      <c r="AF73" s="47">
        <f t="shared" si="37"/>
        <v>0.46076814173085168</v>
      </c>
      <c r="AG73" s="16">
        <v>37682</v>
      </c>
      <c r="AH73" s="47">
        <f t="shared" si="38"/>
        <v>0.48943382992817341</v>
      </c>
      <c r="AI73" s="16">
        <v>3834</v>
      </c>
      <c r="AJ73" s="47">
        <f t="shared" si="39"/>
        <v>4.9798028340974916E-2</v>
      </c>
      <c r="AK73" s="16">
        <v>82306</v>
      </c>
      <c r="AL73" s="16">
        <v>36613</v>
      </c>
      <c r="AM73" s="16">
        <v>41865</v>
      </c>
      <c r="AN73" s="47">
        <f t="shared" si="40"/>
        <v>4.6509367482322067E-2</v>
      </c>
      <c r="AO73" s="47">
        <f t="shared" si="41"/>
        <v>0.50865064515345171</v>
      </c>
      <c r="AP73" s="16">
        <v>3828</v>
      </c>
      <c r="AQ73" s="16">
        <v>177817</v>
      </c>
      <c r="AR73" s="16">
        <v>13795</v>
      </c>
      <c r="AS73" s="16">
        <v>83380</v>
      </c>
      <c r="AT73" s="16">
        <v>40298</v>
      </c>
      <c r="AU73" s="16">
        <v>20519</v>
      </c>
      <c r="AV73" s="78">
        <v>386</v>
      </c>
      <c r="AW73" s="16">
        <v>15080</v>
      </c>
      <c r="AX73" s="78">
        <v>835</v>
      </c>
      <c r="AY73" s="78">
        <v>179</v>
      </c>
      <c r="AZ73" s="16">
        <v>3345</v>
      </c>
      <c r="BA73" s="50">
        <f t="shared" si="42"/>
        <v>13795</v>
      </c>
      <c r="BB73" s="50">
        <f t="shared" si="28"/>
        <v>164022</v>
      </c>
      <c r="BC73" s="50">
        <f t="shared" si="29"/>
        <v>80642</v>
      </c>
      <c r="BD73" s="50">
        <f t="shared" si="43"/>
        <v>97175</v>
      </c>
      <c r="BE73" s="50">
        <f t="shared" si="30"/>
        <v>40344</v>
      </c>
      <c r="BF73" s="47">
        <f t="shared" si="44"/>
        <v>7.7579758965678203E-2</v>
      </c>
      <c r="BG73" s="47">
        <f t="shared" si="31"/>
        <v>0.92242024103432185</v>
      </c>
      <c r="BH73" s="47">
        <f t="shared" si="32"/>
        <v>0.45351119409280327</v>
      </c>
      <c r="BI73" s="47">
        <f t="shared" si="33"/>
        <v>0.22688494350933824</v>
      </c>
      <c r="BJ73" s="47">
        <f t="shared" si="45"/>
        <v>0.68796571756356251</v>
      </c>
      <c r="BK73" s="16">
        <v>82796</v>
      </c>
      <c r="BL73" s="16">
        <v>3981</v>
      </c>
      <c r="BM73" s="16">
        <v>37107</v>
      </c>
      <c r="BN73" s="16">
        <v>21827</v>
      </c>
      <c r="BO73" s="16">
        <v>10469</v>
      </c>
      <c r="BP73" s="78">
        <v>247</v>
      </c>
      <c r="BQ73" s="16">
        <v>6830</v>
      </c>
      <c r="BR73" s="78">
        <v>422</v>
      </c>
      <c r="BS73" s="78">
        <v>101</v>
      </c>
      <c r="BT73" s="16">
        <v>1812</v>
      </c>
      <c r="BU73" s="89">
        <f t="shared" si="46"/>
        <v>4.8082032948451613E-2</v>
      </c>
      <c r="BV73" s="89">
        <f t="shared" si="47"/>
        <v>0.95191796705154841</v>
      </c>
      <c r="BW73" s="89">
        <f t="shared" si="48"/>
        <v>0.50374414222909314</v>
      </c>
      <c r="BX73" s="89">
        <f t="shared" si="49"/>
        <v>0.24012029566645732</v>
      </c>
      <c r="BY73" s="16">
        <v>95021</v>
      </c>
      <c r="BZ73" s="16">
        <v>9814</v>
      </c>
      <c r="CA73" s="16">
        <v>46273</v>
      </c>
      <c r="CB73" s="16">
        <v>18471</v>
      </c>
      <c r="CC73" s="16">
        <v>10050</v>
      </c>
      <c r="CD73" s="78">
        <v>139</v>
      </c>
      <c r="CE73" s="16">
        <v>8250</v>
      </c>
      <c r="CF73" s="78">
        <v>413</v>
      </c>
      <c r="CG73" s="78">
        <v>78</v>
      </c>
      <c r="CH73" s="16">
        <v>1533</v>
      </c>
      <c r="CI73" s="89">
        <f t="shared" si="50"/>
        <v>0.10328243230443797</v>
      </c>
      <c r="CJ73" s="89">
        <f t="shared" si="51"/>
        <v>0.89671756769556199</v>
      </c>
      <c r="CK73" s="96">
        <f t="shared" si="52"/>
        <v>0.40974100462003138</v>
      </c>
    </row>
    <row r="74" spans="1:89" x14ac:dyDescent="0.3">
      <c r="A74" s="19" t="s">
        <v>121</v>
      </c>
      <c r="B74" s="16" t="s">
        <v>182</v>
      </c>
      <c r="C74" s="19">
        <v>38431</v>
      </c>
      <c r="D74" s="16">
        <v>38118</v>
      </c>
      <c r="E74" s="78">
        <v>313</v>
      </c>
      <c r="F74" s="67">
        <v>0.99185553329343501</v>
      </c>
      <c r="G74" s="16">
        <v>18241</v>
      </c>
      <c r="H74" s="16">
        <v>18144</v>
      </c>
      <c r="I74" s="78">
        <v>97</v>
      </c>
      <c r="J74" s="67">
        <v>0.99468230908393185</v>
      </c>
      <c r="K74" s="16">
        <v>20190</v>
      </c>
      <c r="L74" s="16">
        <v>19974</v>
      </c>
      <c r="M74" s="78">
        <v>216</v>
      </c>
      <c r="N74" s="67">
        <v>0.98930163447251118</v>
      </c>
      <c r="O74" s="16">
        <v>6301</v>
      </c>
      <c r="P74" s="16">
        <v>6270</v>
      </c>
      <c r="Q74" s="78">
        <v>31</v>
      </c>
      <c r="R74" s="67">
        <v>0.99508014600857009</v>
      </c>
      <c r="S74" s="16">
        <v>32130</v>
      </c>
      <c r="T74" s="16">
        <v>31848</v>
      </c>
      <c r="U74" s="78">
        <v>282</v>
      </c>
      <c r="V74" s="67">
        <v>0.99122315592903831</v>
      </c>
      <c r="W74" s="16">
        <v>25493</v>
      </c>
      <c r="X74" s="16">
        <v>10489</v>
      </c>
      <c r="Y74" s="16">
        <v>14174</v>
      </c>
      <c r="Z74" s="78">
        <v>830</v>
      </c>
      <c r="AA74" s="89">
        <f t="shared" si="34"/>
        <v>3.2557957086258971E-2</v>
      </c>
      <c r="AB74" s="89">
        <f t="shared" si="35"/>
        <v>0.55599576354293334</v>
      </c>
      <c r="AC74" s="95">
        <f t="shared" si="36"/>
        <v>12.637349397590361</v>
      </c>
      <c r="AD74" s="16">
        <v>12338</v>
      </c>
      <c r="AE74" s="16">
        <v>5081</v>
      </c>
      <c r="AF74" s="47">
        <f t="shared" si="37"/>
        <v>0.41181715026746635</v>
      </c>
      <c r="AG74" s="16">
        <v>6818</v>
      </c>
      <c r="AH74" s="47">
        <f t="shared" si="38"/>
        <v>0.55260171826876314</v>
      </c>
      <c r="AI74" s="78">
        <v>439</v>
      </c>
      <c r="AJ74" s="47">
        <f t="shared" si="39"/>
        <v>3.5581131463770468E-2</v>
      </c>
      <c r="AK74" s="16">
        <v>13155</v>
      </c>
      <c r="AL74" s="16">
        <v>5408</v>
      </c>
      <c r="AM74" s="16">
        <v>7356</v>
      </c>
      <c r="AN74" s="47">
        <f t="shared" si="40"/>
        <v>2.9722538958570886E-2</v>
      </c>
      <c r="AO74" s="47">
        <f t="shared" si="41"/>
        <v>0.55917901938426451</v>
      </c>
      <c r="AP74" s="78">
        <v>391</v>
      </c>
      <c r="AQ74" s="16">
        <v>29891</v>
      </c>
      <c r="AR74" s="78">
        <v>372</v>
      </c>
      <c r="AS74" s="16">
        <v>18708</v>
      </c>
      <c r="AT74" s="16">
        <v>4205</v>
      </c>
      <c r="AU74" s="78">
        <v>2160</v>
      </c>
      <c r="AV74" s="78">
        <v>53</v>
      </c>
      <c r="AW74" s="16">
        <v>1963</v>
      </c>
      <c r="AX74" s="78">
        <v>24</v>
      </c>
      <c r="AY74" s="78">
        <v>18</v>
      </c>
      <c r="AZ74" s="16">
        <v>2388</v>
      </c>
      <c r="BA74" s="50">
        <f t="shared" si="42"/>
        <v>372</v>
      </c>
      <c r="BB74" s="50">
        <f t="shared" si="28"/>
        <v>29519</v>
      </c>
      <c r="BC74" s="50">
        <f t="shared" si="29"/>
        <v>10811</v>
      </c>
      <c r="BD74" s="50">
        <f t="shared" si="43"/>
        <v>19080</v>
      </c>
      <c r="BE74" s="50">
        <f t="shared" si="30"/>
        <v>6606</v>
      </c>
      <c r="BF74" s="47">
        <f t="shared" si="44"/>
        <v>1.2445217624033991E-2</v>
      </c>
      <c r="BG74" s="47">
        <f t="shared" si="31"/>
        <v>0.98755478237596606</v>
      </c>
      <c r="BH74" s="47">
        <f t="shared" si="32"/>
        <v>0.36168077347696631</v>
      </c>
      <c r="BI74" s="47">
        <f t="shared" si="33"/>
        <v>0.22100297748486167</v>
      </c>
      <c r="BJ74" s="47">
        <f t="shared" si="45"/>
        <v>0.67461777792646616</v>
      </c>
      <c r="BK74" s="16">
        <v>14527</v>
      </c>
      <c r="BL74" s="78">
        <v>116</v>
      </c>
      <c r="BM74" s="16">
        <v>8619</v>
      </c>
      <c r="BN74" s="16">
        <v>2406</v>
      </c>
      <c r="BO74" s="78">
        <v>1253</v>
      </c>
      <c r="BP74" s="78">
        <v>37</v>
      </c>
      <c r="BQ74" s="16">
        <v>886</v>
      </c>
      <c r="BR74" s="78">
        <v>11</v>
      </c>
      <c r="BS74" s="78">
        <v>11</v>
      </c>
      <c r="BT74" s="16">
        <v>1188</v>
      </c>
      <c r="BU74" s="89">
        <f t="shared" si="46"/>
        <v>7.9851311351276932E-3</v>
      </c>
      <c r="BV74" s="89">
        <f t="shared" si="47"/>
        <v>0.99201486886487233</v>
      </c>
      <c r="BW74" s="89">
        <f t="shared" si="48"/>
        <v>0.39870585805741032</v>
      </c>
      <c r="BX74" s="89">
        <f t="shared" si="49"/>
        <v>0.23308322434088249</v>
      </c>
      <c r="BY74" s="16">
        <v>15364</v>
      </c>
      <c r="BZ74" s="78">
        <v>256</v>
      </c>
      <c r="CA74" s="16">
        <v>10089</v>
      </c>
      <c r="CB74" s="16">
        <v>1799</v>
      </c>
      <c r="CC74" s="78">
        <v>907</v>
      </c>
      <c r="CD74" s="78">
        <v>16</v>
      </c>
      <c r="CE74" s="16">
        <v>1077</v>
      </c>
      <c r="CF74" s="78">
        <v>13</v>
      </c>
      <c r="CG74" s="78">
        <v>7</v>
      </c>
      <c r="CH74" s="16">
        <v>1200</v>
      </c>
      <c r="CI74" s="89">
        <f t="shared" si="50"/>
        <v>1.6662327518875295E-2</v>
      </c>
      <c r="CJ74" s="89">
        <f t="shared" si="51"/>
        <v>0.98333767248112469</v>
      </c>
      <c r="CK74" s="96">
        <f t="shared" si="52"/>
        <v>0.32667274147357461</v>
      </c>
    </row>
    <row r="75" spans="1:89" x14ac:dyDescent="0.3">
      <c r="A75" s="19" t="s">
        <v>121</v>
      </c>
      <c r="B75" s="16" t="s">
        <v>184</v>
      </c>
      <c r="C75" s="19">
        <v>70835</v>
      </c>
      <c r="D75" s="16">
        <v>68430</v>
      </c>
      <c r="E75" s="16">
        <v>2405</v>
      </c>
      <c r="F75" s="67">
        <v>0.96604785769746604</v>
      </c>
      <c r="G75" s="16">
        <v>32517</v>
      </c>
      <c r="H75" s="16">
        <v>32008</v>
      </c>
      <c r="I75" s="16">
        <v>509</v>
      </c>
      <c r="J75" s="67">
        <v>0.9843466494449058</v>
      </c>
      <c r="K75" s="16">
        <v>38318</v>
      </c>
      <c r="L75" s="16">
        <v>36422</v>
      </c>
      <c r="M75" s="16">
        <v>1896</v>
      </c>
      <c r="N75" s="67">
        <v>0.95051933817005063</v>
      </c>
      <c r="O75" s="16">
        <v>2458</v>
      </c>
      <c r="P75" s="16">
        <v>2416</v>
      </c>
      <c r="Q75" s="16">
        <v>42</v>
      </c>
      <c r="R75" s="67">
        <v>0.9829129373474369</v>
      </c>
      <c r="S75" s="16">
        <v>68377</v>
      </c>
      <c r="T75" s="16">
        <v>66014</v>
      </c>
      <c r="U75" s="16">
        <v>2363</v>
      </c>
      <c r="V75" s="67">
        <v>0.9654415958582564</v>
      </c>
      <c r="W75" s="16">
        <v>46347</v>
      </c>
      <c r="X75" s="16">
        <v>21190</v>
      </c>
      <c r="Y75" s="16">
        <v>23628</v>
      </c>
      <c r="Z75" s="16">
        <v>1529</v>
      </c>
      <c r="AA75" s="89">
        <f t="shared" si="34"/>
        <v>3.2990269057328415E-2</v>
      </c>
      <c r="AB75" s="89">
        <f t="shared" si="35"/>
        <v>0.50980645996504625</v>
      </c>
      <c r="AC75" s="95">
        <f t="shared" si="36"/>
        <v>13.858731196860694</v>
      </c>
      <c r="AD75" s="16">
        <v>22106</v>
      </c>
      <c r="AE75" s="16">
        <v>10548</v>
      </c>
      <c r="AF75" s="47">
        <f t="shared" si="37"/>
        <v>0.47715552338731565</v>
      </c>
      <c r="AG75" s="16">
        <v>10771</v>
      </c>
      <c r="AH75" s="47">
        <f t="shared" si="38"/>
        <v>0.48724328236677827</v>
      </c>
      <c r="AI75" s="78">
        <v>787</v>
      </c>
      <c r="AJ75" s="47">
        <f t="shared" si="39"/>
        <v>3.560119424590609E-2</v>
      </c>
      <c r="AK75" s="16">
        <v>24241</v>
      </c>
      <c r="AL75" s="16">
        <v>10642</v>
      </c>
      <c r="AM75" s="16">
        <v>12857</v>
      </c>
      <c r="AN75" s="47">
        <f t="shared" si="40"/>
        <v>3.0609298296274907E-2</v>
      </c>
      <c r="AO75" s="47">
        <f t="shared" si="41"/>
        <v>0.53038240996658559</v>
      </c>
      <c r="AP75" s="78">
        <v>742</v>
      </c>
      <c r="AQ75" s="16">
        <v>55353</v>
      </c>
      <c r="AR75" s="16">
        <v>3467</v>
      </c>
      <c r="AS75" s="16">
        <v>34248</v>
      </c>
      <c r="AT75" s="16">
        <v>7601</v>
      </c>
      <c r="AU75" s="16">
        <v>3716</v>
      </c>
      <c r="AV75" s="78">
        <v>106</v>
      </c>
      <c r="AW75" s="16">
        <v>3012</v>
      </c>
      <c r="AX75" s="78">
        <v>52</v>
      </c>
      <c r="AY75" s="78">
        <v>25</v>
      </c>
      <c r="AZ75" s="16">
        <v>3126</v>
      </c>
      <c r="BA75" s="50">
        <f t="shared" si="42"/>
        <v>3467</v>
      </c>
      <c r="BB75" s="50">
        <f t="shared" si="28"/>
        <v>51886</v>
      </c>
      <c r="BC75" s="50">
        <f t="shared" si="29"/>
        <v>17638</v>
      </c>
      <c r="BD75" s="50">
        <f t="shared" si="43"/>
        <v>37715</v>
      </c>
      <c r="BE75" s="50">
        <f t="shared" si="30"/>
        <v>10037</v>
      </c>
      <c r="BF75" s="47">
        <f t="shared" si="44"/>
        <v>6.2634364894405006E-2</v>
      </c>
      <c r="BG75" s="47">
        <f t="shared" si="31"/>
        <v>0.93736563510559501</v>
      </c>
      <c r="BH75" s="47">
        <f t="shared" si="32"/>
        <v>0.31864578252307912</v>
      </c>
      <c r="BI75" s="47">
        <f t="shared" si="33"/>
        <v>0.18132711867468793</v>
      </c>
      <c r="BJ75" s="47">
        <f t="shared" si="45"/>
        <v>0.62800570881433704</v>
      </c>
      <c r="BK75" s="16">
        <v>26037</v>
      </c>
      <c r="BL75" s="16">
        <v>1045</v>
      </c>
      <c r="BM75" s="16">
        <v>15296</v>
      </c>
      <c r="BN75" s="16">
        <v>4430</v>
      </c>
      <c r="BO75" s="16">
        <v>2155</v>
      </c>
      <c r="BP75" s="78">
        <v>64</v>
      </c>
      <c r="BQ75" s="16">
        <v>1418</v>
      </c>
      <c r="BR75" s="78">
        <v>22</v>
      </c>
      <c r="BS75" s="78">
        <v>13</v>
      </c>
      <c r="BT75" s="16">
        <v>1594</v>
      </c>
      <c r="BU75" s="89">
        <f t="shared" si="46"/>
        <v>4.0135192226446979E-2</v>
      </c>
      <c r="BV75" s="89">
        <f t="shared" si="47"/>
        <v>0.95986480777355299</v>
      </c>
      <c r="BW75" s="89">
        <f t="shared" si="48"/>
        <v>0.37239313284940662</v>
      </c>
      <c r="BX75" s="89">
        <f t="shared" si="49"/>
        <v>0.20225064331528209</v>
      </c>
      <c r="BY75" s="16">
        <v>29316</v>
      </c>
      <c r="BZ75" s="16">
        <v>2422</v>
      </c>
      <c r="CA75" s="16">
        <v>18952</v>
      </c>
      <c r="CB75" s="16">
        <v>3171</v>
      </c>
      <c r="CC75" s="16">
        <v>1561</v>
      </c>
      <c r="CD75" s="78">
        <v>42</v>
      </c>
      <c r="CE75" s="16">
        <v>1594</v>
      </c>
      <c r="CF75" s="78">
        <v>30</v>
      </c>
      <c r="CG75" s="78">
        <v>12</v>
      </c>
      <c r="CH75" s="16">
        <v>1532</v>
      </c>
      <c r="CI75" s="89">
        <f t="shared" si="50"/>
        <v>8.2617000955109834E-2</v>
      </c>
      <c r="CJ75" s="89">
        <f t="shared" si="51"/>
        <v>0.91738299904489018</v>
      </c>
      <c r="CK75" s="96">
        <f t="shared" si="52"/>
        <v>0.27091008323100013</v>
      </c>
    </row>
    <row r="76" spans="1:89" x14ac:dyDescent="0.3">
      <c r="A76" s="19" t="s">
        <v>121</v>
      </c>
      <c r="B76" s="16" t="s">
        <v>188</v>
      </c>
      <c r="C76" s="19">
        <v>71981</v>
      </c>
      <c r="D76" s="16">
        <v>67942</v>
      </c>
      <c r="E76" s="78">
        <v>4039</v>
      </c>
      <c r="F76" s="67">
        <v>0.94388797043664296</v>
      </c>
      <c r="G76" s="16">
        <v>34723</v>
      </c>
      <c r="H76" s="16">
        <v>33682</v>
      </c>
      <c r="I76" s="78">
        <v>1041</v>
      </c>
      <c r="J76" s="67">
        <v>0.97001987155487712</v>
      </c>
      <c r="K76" s="16">
        <v>37258</v>
      </c>
      <c r="L76" s="16">
        <v>34260</v>
      </c>
      <c r="M76" s="78">
        <v>2998</v>
      </c>
      <c r="N76" s="67">
        <v>0.91953405979923775</v>
      </c>
      <c r="O76" s="16">
        <v>38984</v>
      </c>
      <c r="P76" s="16">
        <v>36928</v>
      </c>
      <c r="Q76" s="78">
        <v>2056</v>
      </c>
      <c r="R76" s="67">
        <v>0.94726041452903753</v>
      </c>
      <c r="S76" s="16">
        <v>32997</v>
      </c>
      <c r="T76" s="16">
        <v>31014</v>
      </c>
      <c r="U76" s="78">
        <v>1983</v>
      </c>
      <c r="V76" s="67">
        <v>0.93990362760250934</v>
      </c>
      <c r="W76" s="16">
        <v>54430</v>
      </c>
      <c r="X76" s="16">
        <v>26277</v>
      </c>
      <c r="Y76" s="16">
        <v>25266</v>
      </c>
      <c r="Z76" s="16">
        <v>2887</v>
      </c>
      <c r="AA76" s="89">
        <f t="shared" si="34"/>
        <v>5.304060260885541E-2</v>
      </c>
      <c r="AB76" s="89">
        <f t="shared" si="35"/>
        <v>0.46419254087819217</v>
      </c>
      <c r="AC76" s="95">
        <f t="shared" si="36"/>
        <v>9.101835815725666</v>
      </c>
      <c r="AD76" s="16">
        <v>27085</v>
      </c>
      <c r="AE76" s="16">
        <v>12953</v>
      </c>
      <c r="AF76" s="47">
        <f t="shared" si="37"/>
        <v>0.47823518552704447</v>
      </c>
      <c r="AG76" s="16">
        <v>12672</v>
      </c>
      <c r="AH76" s="47">
        <f t="shared" si="38"/>
        <v>0.46786043935757798</v>
      </c>
      <c r="AI76" s="78">
        <v>1460</v>
      </c>
      <c r="AJ76" s="47">
        <f t="shared" si="39"/>
        <v>5.3904375115377517E-2</v>
      </c>
      <c r="AK76" s="16">
        <v>27345</v>
      </c>
      <c r="AL76" s="16">
        <v>13324</v>
      </c>
      <c r="AM76" s="16">
        <v>12594</v>
      </c>
      <c r="AN76" s="47">
        <f t="shared" si="40"/>
        <v>5.2185042969464253E-2</v>
      </c>
      <c r="AO76" s="47">
        <f t="shared" si="41"/>
        <v>0.46055951727921007</v>
      </c>
      <c r="AP76" s="78">
        <v>1427</v>
      </c>
      <c r="AQ76" s="16">
        <v>54542</v>
      </c>
      <c r="AR76" s="16">
        <v>4741</v>
      </c>
      <c r="AS76" s="16">
        <v>22597</v>
      </c>
      <c r="AT76" s="16">
        <v>14167</v>
      </c>
      <c r="AU76" s="16">
        <v>7705</v>
      </c>
      <c r="AV76" s="78">
        <v>157</v>
      </c>
      <c r="AW76" s="16">
        <v>3902</v>
      </c>
      <c r="AX76" s="78">
        <v>141</v>
      </c>
      <c r="AY76" s="78">
        <v>146</v>
      </c>
      <c r="AZ76" s="78">
        <v>986</v>
      </c>
      <c r="BA76" s="50">
        <f t="shared" si="42"/>
        <v>4741</v>
      </c>
      <c r="BB76" s="50">
        <f t="shared" si="28"/>
        <v>49801</v>
      </c>
      <c r="BC76" s="50">
        <f t="shared" si="29"/>
        <v>27204</v>
      </c>
      <c r="BD76" s="50">
        <f t="shared" si="43"/>
        <v>27338</v>
      </c>
      <c r="BE76" s="50">
        <f t="shared" si="30"/>
        <v>13037</v>
      </c>
      <c r="BF76" s="47">
        <f t="shared" si="44"/>
        <v>8.6923838509772283E-2</v>
      </c>
      <c r="BG76" s="47">
        <f t="shared" si="31"/>
        <v>0.91307616149022774</v>
      </c>
      <c r="BH76" s="47">
        <f t="shared" si="32"/>
        <v>0.49877158886729495</v>
      </c>
      <c r="BI76" s="47">
        <f t="shared" si="33"/>
        <v>0.23902680503098531</v>
      </c>
      <c r="BJ76" s="47">
        <f t="shared" si="45"/>
        <v>0.70592387517876132</v>
      </c>
      <c r="BK76" s="16">
        <v>26531</v>
      </c>
      <c r="BL76" s="16">
        <v>1275</v>
      </c>
      <c r="BM76" s="16">
        <v>10487</v>
      </c>
      <c r="BN76" s="16">
        <v>7970</v>
      </c>
      <c r="BO76" s="16">
        <v>4169</v>
      </c>
      <c r="BP76" s="78">
        <v>91</v>
      </c>
      <c r="BQ76" s="16">
        <v>1858</v>
      </c>
      <c r="BR76" s="78">
        <v>64</v>
      </c>
      <c r="BS76" s="78">
        <v>125</v>
      </c>
      <c r="BT76" s="78">
        <v>492</v>
      </c>
      <c r="BU76" s="89">
        <f t="shared" si="46"/>
        <v>4.8056989936300934E-2</v>
      </c>
      <c r="BV76" s="89">
        <f t="shared" si="47"/>
        <v>0.95194301006369908</v>
      </c>
      <c r="BW76" s="89">
        <f t="shared" si="48"/>
        <v>0.55666955636802229</v>
      </c>
      <c r="BX76" s="89">
        <f t="shared" si="49"/>
        <v>0.25626625457012553</v>
      </c>
      <c r="BY76" s="16">
        <v>28011</v>
      </c>
      <c r="BZ76" s="16">
        <v>3466</v>
      </c>
      <c r="CA76" s="16">
        <v>12110</v>
      </c>
      <c r="CB76" s="16">
        <v>6197</v>
      </c>
      <c r="CC76" s="16">
        <v>3536</v>
      </c>
      <c r="CD76" s="78">
        <v>66</v>
      </c>
      <c r="CE76" s="16">
        <v>2044</v>
      </c>
      <c r="CF76" s="78">
        <v>77</v>
      </c>
      <c r="CG76" s="78">
        <v>21</v>
      </c>
      <c r="CH76" s="78">
        <v>494</v>
      </c>
      <c r="CI76" s="89">
        <f t="shared" si="50"/>
        <v>0.12373710328085395</v>
      </c>
      <c r="CJ76" s="89">
        <f t="shared" si="51"/>
        <v>0.87626289671914603</v>
      </c>
      <c r="CK76" s="96">
        <f t="shared" si="52"/>
        <v>0.44393274070900718</v>
      </c>
    </row>
    <row r="77" spans="1:89" x14ac:dyDescent="0.3">
      <c r="A77" s="19" t="s">
        <v>121</v>
      </c>
      <c r="B77" s="16" t="s">
        <v>191</v>
      </c>
      <c r="C77" s="19">
        <v>33497</v>
      </c>
      <c r="D77" s="16">
        <v>32964</v>
      </c>
      <c r="E77" s="78">
        <v>533</v>
      </c>
      <c r="F77" s="67">
        <v>0.98408812729498163</v>
      </c>
      <c r="G77" s="16">
        <v>15506</v>
      </c>
      <c r="H77" s="16">
        <v>15373</v>
      </c>
      <c r="I77" s="78">
        <v>133</v>
      </c>
      <c r="J77" s="67">
        <v>0.99142267509351223</v>
      </c>
      <c r="K77" s="16">
        <v>17991</v>
      </c>
      <c r="L77" s="16">
        <v>17591</v>
      </c>
      <c r="M77" s="78">
        <v>400</v>
      </c>
      <c r="N77" s="67">
        <v>0.97776666110833199</v>
      </c>
      <c r="O77" s="16">
        <v>5645</v>
      </c>
      <c r="P77" s="16">
        <v>5523</v>
      </c>
      <c r="Q77" s="78">
        <v>122</v>
      </c>
      <c r="R77" s="67">
        <v>0.97838795394154121</v>
      </c>
      <c r="S77" s="16">
        <v>27852</v>
      </c>
      <c r="T77" s="16">
        <v>27441</v>
      </c>
      <c r="U77" s="78">
        <v>411</v>
      </c>
      <c r="V77" s="67">
        <v>0.9852434295562259</v>
      </c>
      <c r="W77" s="16">
        <v>23098</v>
      </c>
      <c r="X77" s="16">
        <v>10187</v>
      </c>
      <c r="Y77" s="16">
        <v>12090</v>
      </c>
      <c r="Z77" s="78">
        <v>821</v>
      </c>
      <c r="AA77" s="89">
        <f t="shared" si="34"/>
        <v>3.5544202961295353E-2</v>
      </c>
      <c r="AB77" s="89">
        <f t="shared" si="35"/>
        <v>0.52342194129361852</v>
      </c>
      <c r="AC77" s="95">
        <f t="shared" si="36"/>
        <v>12.40803897685749</v>
      </c>
      <c r="AD77" s="16">
        <v>11089</v>
      </c>
      <c r="AE77" s="16">
        <v>4988</v>
      </c>
      <c r="AF77" s="47">
        <f t="shared" si="37"/>
        <v>0.44981513211290469</v>
      </c>
      <c r="AG77" s="16">
        <v>5672</v>
      </c>
      <c r="AH77" s="47">
        <f t="shared" si="38"/>
        <v>0.51149788078275771</v>
      </c>
      <c r="AI77" s="78">
        <v>429</v>
      </c>
      <c r="AJ77" s="47">
        <f t="shared" si="39"/>
        <v>3.8686987104337635E-2</v>
      </c>
      <c r="AK77" s="16">
        <v>12009</v>
      </c>
      <c r="AL77" s="16">
        <v>5199</v>
      </c>
      <c r="AM77" s="16">
        <v>6418</v>
      </c>
      <c r="AN77" s="47">
        <f t="shared" si="40"/>
        <v>3.2642185027895745E-2</v>
      </c>
      <c r="AO77" s="47">
        <f t="shared" si="41"/>
        <v>0.53443250895161964</v>
      </c>
      <c r="AP77" s="78">
        <v>392</v>
      </c>
      <c r="AQ77" s="16">
        <v>26387</v>
      </c>
      <c r="AR77" s="78">
        <v>1391</v>
      </c>
      <c r="AS77" s="16">
        <v>17590</v>
      </c>
      <c r="AT77" s="16">
        <v>3525</v>
      </c>
      <c r="AU77" s="78">
        <v>1784</v>
      </c>
      <c r="AV77" s="78">
        <v>54</v>
      </c>
      <c r="AW77" s="78">
        <v>1406</v>
      </c>
      <c r="AX77" s="78">
        <v>29</v>
      </c>
      <c r="AY77" s="78">
        <v>43</v>
      </c>
      <c r="AZ77" s="78">
        <v>565</v>
      </c>
      <c r="BA77" s="50">
        <f t="shared" si="42"/>
        <v>1391</v>
      </c>
      <c r="BB77" s="50">
        <f t="shared" si="28"/>
        <v>24996</v>
      </c>
      <c r="BC77" s="50">
        <f t="shared" si="29"/>
        <v>7406</v>
      </c>
      <c r="BD77" s="50">
        <f t="shared" si="43"/>
        <v>18981</v>
      </c>
      <c r="BE77" s="50">
        <f t="shared" si="30"/>
        <v>3881</v>
      </c>
      <c r="BF77" s="47">
        <f t="shared" si="44"/>
        <v>5.2715352256793115E-2</v>
      </c>
      <c r="BG77" s="47">
        <f t="shared" si="31"/>
        <v>0.94728464774320686</v>
      </c>
      <c r="BH77" s="47">
        <f t="shared" si="32"/>
        <v>0.28066851100920909</v>
      </c>
      <c r="BI77" s="47">
        <f t="shared" si="33"/>
        <v>0.14708000151589798</v>
      </c>
      <c r="BJ77" s="47">
        <f t="shared" si="45"/>
        <v>0.61397657937620798</v>
      </c>
      <c r="BK77" s="16">
        <v>12621</v>
      </c>
      <c r="BL77" s="78">
        <v>545</v>
      </c>
      <c r="BM77" s="16">
        <v>7945</v>
      </c>
      <c r="BN77" s="16">
        <v>2122</v>
      </c>
      <c r="BO77" s="78">
        <v>1002</v>
      </c>
      <c r="BP77" s="78">
        <v>35</v>
      </c>
      <c r="BQ77" s="78">
        <v>619</v>
      </c>
      <c r="BR77" s="78">
        <v>15</v>
      </c>
      <c r="BS77" s="78">
        <v>32</v>
      </c>
      <c r="BT77" s="78">
        <v>306</v>
      </c>
      <c r="BU77" s="89">
        <f t="shared" si="46"/>
        <v>4.3181998256873466E-2</v>
      </c>
      <c r="BV77" s="89">
        <f t="shared" si="47"/>
        <v>0.95681800174312659</v>
      </c>
      <c r="BW77" s="89">
        <f t="shared" si="48"/>
        <v>0.32731162348466841</v>
      </c>
      <c r="BX77" s="89">
        <f t="shared" si="49"/>
        <v>0.15917914586799778</v>
      </c>
      <c r="BY77" s="16">
        <v>13766</v>
      </c>
      <c r="BZ77" s="78">
        <v>846</v>
      </c>
      <c r="CA77" s="16">
        <v>9645</v>
      </c>
      <c r="CB77" s="16">
        <v>1403</v>
      </c>
      <c r="CC77" s="78">
        <v>782</v>
      </c>
      <c r="CD77" s="78">
        <v>19</v>
      </c>
      <c r="CE77" s="78">
        <v>787</v>
      </c>
      <c r="CF77" s="78">
        <v>14</v>
      </c>
      <c r="CG77" s="78">
        <v>11</v>
      </c>
      <c r="CH77" s="78">
        <v>259</v>
      </c>
      <c r="CI77" s="89">
        <f t="shared" si="50"/>
        <v>6.1455760569519104E-2</v>
      </c>
      <c r="CJ77" s="89">
        <f t="shared" si="51"/>
        <v>0.93854423943048093</v>
      </c>
      <c r="CK77" s="96">
        <f t="shared" si="52"/>
        <v>0.23790498329216911</v>
      </c>
    </row>
    <row r="78" spans="1:89" x14ac:dyDescent="0.3">
      <c r="A78" s="19" t="s">
        <v>121</v>
      </c>
      <c r="B78" s="16" t="s">
        <v>192</v>
      </c>
      <c r="C78" s="19">
        <v>69804</v>
      </c>
      <c r="D78" s="16">
        <v>67753</v>
      </c>
      <c r="E78" s="16">
        <v>2051</v>
      </c>
      <c r="F78" s="67">
        <v>0.97061772964300053</v>
      </c>
      <c r="G78" s="16">
        <v>31406</v>
      </c>
      <c r="H78" s="16">
        <v>31036</v>
      </c>
      <c r="I78" s="16">
        <v>370</v>
      </c>
      <c r="J78" s="67">
        <v>0.98821881169203341</v>
      </c>
      <c r="K78" s="16">
        <v>38398</v>
      </c>
      <c r="L78" s="16">
        <v>36717</v>
      </c>
      <c r="M78" s="16">
        <v>1681</v>
      </c>
      <c r="N78" s="67">
        <v>0.95622167821240689</v>
      </c>
      <c r="O78" s="16">
        <v>6398</v>
      </c>
      <c r="P78" s="16">
        <v>6308</v>
      </c>
      <c r="Q78" s="16">
        <v>90</v>
      </c>
      <c r="R78" s="67">
        <v>0.98593310409502966</v>
      </c>
      <c r="S78" s="16">
        <v>63406</v>
      </c>
      <c r="T78" s="16">
        <v>61445</v>
      </c>
      <c r="U78" s="16">
        <v>1961</v>
      </c>
      <c r="V78" s="67">
        <v>0.9690723275399804</v>
      </c>
      <c r="W78" s="16">
        <v>54162</v>
      </c>
      <c r="X78" s="16">
        <v>24832</v>
      </c>
      <c r="Y78" s="16">
        <v>27216</v>
      </c>
      <c r="Z78" s="16">
        <v>2114</v>
      </c>
      <c r="AA78" s="89">
        <f t="shared" si="34"/>
        <v>3.9031054983198553E-2</v>
      </c>
      <c r="AB78" s="89">
        <f t="shared" si="35"/>
        <v>0.50249252243270193</v>
      </c>
      <c r="AC78" s="95">
        <f t="shared" si="36"/>
        <v>11.746452223273415</v>
      </c>
      <c r="AD78" s="16">
        <v>26122</v>
      </c>
      <c r="AE78" s="16">
        <v>12218</v>
      </c>
      <c r="AF78" s="47">
        <f t="shared" si="37"/>
        <v>0.46772835158104281</v>
      </c>
      <c r="AG78" s="16">
        <v>12796</v>
      </c>
      <c r="AH78" s="47">
        <f t="shared" si="38"/>
        <v>0.48985529438787229</v>
      </c>
      <c r="AI78" s="16">
        <v>1108</v>
      </c>
      <c r="AJ78" s="47">
        <f t="shared" si="39"/>
        <v>4.2416354031084909E-2</v>
      </c>
      <c r="AK78" s="16">
        <v>28040</v>
      </c>
      <c r="AL78" s="16">
        <v>12614</v>
      </c>
      <c r="AM78" s="16">
        <v>14420</v>
      </c>
      <c r="AN78" s="47">
        <f t="shared" si="40"/>
        <v>3.5877318116975747E-2</v>
      </c>
      <c r="AO78" s="47">
        <f t="shared" si="41"/>
        <v>0.51426533523537798</v>
      </c>
      <c r="AP78" s="16">
        <v>1006</v>
      </c>
      <c r="AQ78" s="16">
        <v>52276</v>
      </c>
      <c r="AR78" s="16">
        <v>3949</v>
      </c>
      <c r="AS78" s="16">
        <v>32241</v>
      </c>
      <c r="AT78" s="16">
        <v>8363</v>
      </c>
      <c r="AU78" s="16">
        <v>2864</v>
      </c>
      <c r="AV78" s="78">
        <v>84</v>
      </c>
      <c r="AW78" s="16">
        <v>2140</v>
      </c>
      <c r="AX78" s="78">
        <v>69</v>
      </c>
      <c r="AY78" s="78">
        <v>34</v>
      </c>
      <c r="AZ78" s="16">
        <v>2532</v>
      </c>
      <c r="BA78" s="50">
        <f t="shared" si="42"/>
        <v>3949</v>
      </c>
      <c r="BB78" s="50">
        <f t="shared" si="28"/>
        <v>48327</v>
      </c>
      <c r="BC78" s="50">
        <f t="shared" si="29"/>
        <v>16085.999999999998</v>
      </c>
      <c r="BD78" s="50">
        <f t="shared" si="43"/>
        <v>36190</v>
      </c>
      <c r="BE78" s="50">
        <f t="shared" si="30"/>
        <v>7723</v>
      </c>
      <c r="BF78" s="47">
        <f t="shared" si="44"/>
        <v>7.5541357410666463E-2</v>
      </c>
      <c r="BG78" s="47">
        <f t="shared" si="31"/>
        <v>0.92445864258933352</v>
      </c>
      <c r="BH78" s="47">
        <f t="shared" si="32"/>
        <v>0.30771290840921262</v>
      </c>
      <c r="BI78" s="47">
        <f t="shared" si="33"/>
        <v>0.14773509832427884</v>
      </c>
      <c r="BJ78" s="47">
        <f t="shared" si="45"/>
        <v>0.61608577549927301</v>
      </c>
      <c r="BK78" s="16">
        <v>23851</v>
      </c>
      <c r="BL78" s="16">
        <v>1429</v>
      </c>
      <c r="BM78" s="16">
        <v>13703</v>
      </c>
      <c r="BN78" s="16">
        <v>4605</v>
      </c>
      <c r="BO78" s="16">
        <v>1560</v>
      </c>
      <c r="BP78" s="78">
        <v>53</v>
      </c>
      <c r="BQ78" s="16">
        <v>967</v>
      </c>
      <c r="BR78" s="78">
        <v>40</v>
      </c>
      <c r="BS78" s="78">
        <v>20</v>
      </c>
      <c r="BT78" s="16">
        <v>1474</v>
      </c>
      <c r="BU78" s="89">
        <f t="shared" si="46"/>
        <v>5.9913630455746089E-2</v>
      </c>
      <c r="BV78" s="89">
        <f t="shared" si="47"/>
        <v>0.94008636954425395</v>
      </c>
      <c r="BW78" s="89">
        <f t="shared" si="48"/>
        <v>0.36556119240283425</v>
      </c>
      <c r="BX78" s="89">
        <f t="shared" si="49"/>
        <v>0.17248752672843906</v>
      </c>
      <c r="BY78" s="16">
        <v>28425</v>
      </c>
      <c r="BZ78" s="16">
        <v>2520</v>
      </c>
      <c r="CA78" s="16">
        <v>18538</v>
      </c>
      <c r="CB78" s="16">
        <v>3758</v>
      </c>
      <c r="CC78" s="16">
        <v>1304</v>
      </c>
      <c r="CD78" s="78">
        <v>31</v>
      </c>
      <c r="CE78" s="16">
        <v>1173</v>
      </c>
      <c r="CF78" s="78">
        <v>29</v>
      </c>
      <c r="CG78" s="78">
        <v>14</v>
      </c>
      <c r="CH78" s="16">
        <v>1058</v>
      </c>
      <c r="CI78" s="89">
        <f t="shared" si="50"/>
        <v>8.8654353562005281E-2</v>
      </c>
      <c r="CJ78" s="89">
        <f t="shared" si="51"/>
        <v>0.91134564643799476</v>
      </c>
      <c r="CK78" s="96">
        <f t="shared" si="52"/>
        <v>0.25917326297273524</v>
      </c>
    </row>
    <row r="79" spans="1:89" x14ac:dyDescent="0.3">
      <c r="A79" s="19" t="s">
        <v>121</v>
      </c>
      <c r="B79" s="16" t="s">
        <v>196</v>
      </c>
      <c r="C79" s="19">
        <v>24044</v>
      </c>
      <c r="D79" s="16">
        <v>19019</v>
      </c>
      <c r="E79" s="16">
        <v>5025</v>
      </c>
      <c r="F79" s="67">
        <v>0.79100815172184324</v>
      </c>
      <c r="G79" s="16">
        <v>11817</v>
      </c>
      <c r="H79" s="16">
        <v>9976</v>
      </c>
      <c r="I79" s="16">
        <v>1841</v>
      </c>
      <c r="J79" s="67">
        <v>0.8442074976728442</v>
      </c>
      <c r="K79" s="16">
        <v>12227</v>
      </c>
      <c r="L79" s="16">
        <v>9043</v>
      </c>
      <c r="M79" s="16">
        <v>3184</v>
      </c>
      <c r="N79" s="67">
        <v>0.73959270466999261</v>
      </c>
      <c r="O79" s="16">
        <v>7274</v>
      </c>
      <c r="P79" s="16">
        <v>6446</v>
      </c>
      <c r="Q79" s="16">
        <v>828</v>
      </c>
      <c r="R79" s="67">
        <v>0.8861699202639538</v>
      </c>
      <c r="S79" s="16">
        <v>16770</v>
      </c>
      <c r="T79" s="16">
        <v>12573</v>
      </c>
      <c r="U79" s="16">
        <v>4197</v>
      </c>
      <c r="V79" s="67">
        <v>0.74973166368515209</v>
      </c>
      <c r="W79" s="16">
        <v>18315</v>
      </c>
      <c r="X79" s="16">
        <v>8847</v>
      </c>
      <c r="Y79" s="16">
        <v>7634</v>
      </c>
      <c r="Z79" s="16">
        <v>1834</v>
      </c>
      <c r="AA79" s="89">
        <f t="shared" si="34"/>
        <v>0.10013650013650013</v>
      </c>
      <c r="AB79" s="89">
        <f t="shared" si="35"/>
        <v>0.41681681681681682</v>
      </c>
      <c r="AC79" s="95">
        <f t="shared" si="36"/>
        <v>4.8238822246455832</v>
      </c>
      <c r="AD79" s="16">
        <v>9147</v>
      </c>
      <c r="AE79" s="16">
        <v>4238</v>
      </c>
      <c r="AF79" s="47">
        <f t="shared" si="37"/>
        <v>0.46332130753252432</v>
      </c>
      <c r="AG79" s="16">
        <v>4044</v>
      </c>
      <c r="AH79" s="47">
        <f t="shared" si="38"/>
        <v>0.4421121679239095</v>
      </c>
      <c r="AI79" s="78">
        <v>865</v>
      </c>
      <c r="AJ79" s="47">
        <f t="shared" si="39"/>
        <v>9.4566524543566191E-2</v>
      </c>
      <c r="AK79" s="16">
        <v>9168</v>
      </c>
      <c r="AL79" s="16">
        <v>4609</v>
      </c>
      <c r="AM79" s="16">
        <v>3590</v>
      </c>
      <c r="AN79" s="47">
        <f t="shared" si="40"/>
        <v>0.10569371727748691</v>
      </c>
      <c r="AO79" s="47">
        <f t="shared" si="41"/>
        <v>0.39157940663176266</v>
      </c>
      <c r="AP79" s="78">
        <v>969</v>
      </c>
      <c r="AQ79" s="16">
        <v>22833</v>
      </c>
      <c r="AR79" s="16">
        <v>5101</v>
      </c>
      <c r="AS79" s="16">
        <v>7558</v>
      </c>
      <c r="AT79" s="16">
        <v>5710</v>
      </c>
      <c r="AU79" s="16">
        <v>2728</v>
      </c>
      <c r="AV79" s="78">
        <v>58</v>
      </c>
      <c r="AW79" s="78">
        <v>1425</v>
      </c>
      <c r="AX79" s="78">
        <v>75</v>
      </c>
      <c r="AY79" s="78">
        <v>36</v>
      </c>
      <c r="AZ79" s="78">
        <v>142</v>
      </c>
      <c r="BA79" s="50">
        <f t="shared" si="42"/>
        <v>5101</v>
      </c>
      <c r="BB79" s="50">
        <f t="shared" si="28"/>
        <v>17732</v>
      </c>
      <c r="BC79" s="50">
        <f t="shared" si="29"/>
        <v>10174</v>
      </c>
      <c r="BD79" s="50">
        <f t="shared" si="43"/>
        <v>12659</v>
      </c>
      <c r="BE79" s="50">
        <f t="shared" si="30"/>
        <v>4464</v>
      </c>
      <c r="BF79" s="47">
        <f t="shared" si="44"/>
        <v>0.22340472123680638</v>
      </c>
      <c r="BG79" s="47">
        <f t="shared" si="31"/>
        <v>0.77659527876319367</v>
      </c>
      <c r="BH79" s="47">
        <f t="shared" si="32"/>
        <v>0.4455831471992292</v>
      </c>
      <c r="BI79" s="47">
        <f t="shared" si="33"/>
        <v>0.1955065037445802</v>
      </c>
      <c r="BJ79" s="47">
        <f t="shared" si="45"/>
        <v>0.61108921298121144</v>
      </c>
      <c r="BK79" s="16">
        <v>13047</v>
      </c>
      <c r="BL79" s="16">
        <v>2075</v>
      </c>
      <c r="BM79" s="16">
        <v>4417</v>
      </c>
      <c r="BN79" s="16">
        <v>3793</v>
      </c>
      <c r="BO79" s="16">
        <v>1715</v>
      </c>
      <c r="BP79" s="78">
        <v>32</v>
      </c>
      <c r="BQ79" s="78">
        <v>832</v>
      </c>
      <c r="BR79" s="78">
        <v>51</v>
      </c>
      <c r="BS79" s="78">
        <v>25</v>
      </c>
      <c r="BT79" s="78">
        <v>107</v>
      </c>
      <c r="BU79" s="89">
        <f t="shared" si="46"/>
        <v>0.15904039242737794</v>
      </c>
      <c r="BV79" s="89">
        <f t="shared" si="47"/>
        <v>0.840959607572622</v>
      </c>
      <c r="BW79" s="89">
        <f t="shared" si="48"/>
        <v>0.50241434812600594</v>
      </c>
      <c r="BX79" s="89">
        <f t="shared" si="49"/>
        <v>0.21169617536598451</v>
      </c>
      <c r="BY79" s="16">
        <v>9786</v>
      </c>
      <c r="BZ79" s="16">
        <v>3026</v>
      </c>
      <c r="CA79" s="16">
        <v>3141</v>
      </c>
      <c r="CB79" s="16">
        <v>1917</v>
      </c>
      <c r="CC79" s="16">
        <v>1013</v>
      </c>
      <c r="CD79" s="78">
        <v>26</v>
      </c>
      <c r="CE79" s="78">
        <v>593</v>
      </c>
      <c r="CF79" s="78">
        <v>24</v>
      </c>
      <c r="CG79" s="78">
        <v>11</v>
      </c>
      <c r="CH79" s="78">
        <v>35</v>
      </c>
      <c r="CI79" s="89">
        <f t="shared" si="50"/>
        <v>0.30921724913141224</v>
      </c>
      <c r="CJ79" s="89">
        <f t="shared" si="51"/>
        <v>0.69078275086858776</v>
      </c>
      <c r="CK79" s="96">
        <f t="shared" si="52"/>
        <v>0.3698140200286123</v>
      </c>
    </row>
    <row r="80" spans="1:89" x14ac:dyDescent="0.3">
      <c r="A80" s="19" t="s">
        <v>121</v>
      </c>
      <c r="B80" s="16" t="s">
        <v>197</v>
      </c>
      <c r="C80" s="19">
        <v>120552</v>
      </c>
      <c r="D80" s="16">
        <v>111533</v>
      </c>
      <c r="E80" s="16">
        <v>9019</v>
      </c>
      <c r="F80" s="67">
        <v>0.92518581193178051</v>
      </c>
      <c r="G80" s="16">
        <v>55286</v>
      </c>
      <c r="H80" s="16">
        <v>53799</v>
      </c>
      <c r="I80" s="16">
        <v>1487</v>
      </c>
      <c r="J80" s="67">
        <v>0.97310349817313613</v>
      </c>
      <c r="K80" s="16">
        <v>65266</v>
      </c>
      <c r="L80" s="16">
        <v>57734</v>
      </c>
      <c r="M80" s="16">
        <v>7532</v>
      </c>
      <c r="N80" s="67">
        <v>0.88459534826709163</v>
      </c>
      <c r="O80" s="16">
        <v>12031</v>
      </c>
      <c r="P80" s="16">
        <v>11651</v>
      </c>
      <c r="Q80" s="16">
        <v>380</v>
      </c>
      <c r="R80" s="67">
        <v>0.96841492810240215</v>
      </c>
      <c r="S80" s="16">
        <v>108521</v>
      </c>
      <c r="T80" s="16">
        <v>99882</v>
      </c>
      <c r="U80" s="16">
        <v>8639</v>
      </c>
      <c r="V80" s="67">
        <v>0.92039328793505404</v>
      </c>
      <c r="W80" s="16">
        <v>99989</v>
      </c>
      <c r="X80" s="16">
        <v>48879</v>
      </c>
      <c r="Y80" s="16">
        <v>45583</v>
      </c>
      <c r="Z80" s="16">
        <v>5527</v>
      </c>
      <c r="AA80" s="89">
        <f t="shared" si="34"/>
        <v>5.5276080368840574E-2</v>
      </c>
      <c r="AB80" s="89">
        <f t="shared" si="35"/>
        <v>0.4558801468161498</v>
      </c>
      <c r="AC80" s="95">
        <f t="shared" si="36"/>
        <v>8.8436764971955846</v>
      </c>
      <c r="AD80" s="16">
        <v>48189</v>
      </c>
      <c r="AE80" s="16">
        <v>23508</v>
      </c>
      <c r="AF80" s="47">
        <f t="shared" si="37"/>
        <v>0.48782917263275849</v>
      </c>
      <c r="AG80" s="16">
        <v>21633</v>
      </c>
      <c r="AH80" s="47">
        <f t="shared" si="38"/>
        <v>0.44891987798045196</v>
      </c>
      <c r="AI80" s="16">
        <v>3048</v>
      </c>
      <c r="AJ80" s="47">
        <f t="shared" si="39"/>
        <v>6.3250949386789518E-2</v>
      </c>
      <c r="AK80" s="16">
        <v>51800</v>
      </c>
      <c r="AL80" s="16">
        <v>25371</v>
      </c>
      <c r="AM80" s="16">
        <v>23950</v>
      </c>
      <c r="AN80" s="47">
        <f t="shared" si="40"/>
        <v>4.7857142857142855E-2</v>
      </c>
      <c r="AO80" s="47">
        <f t="shared" si="41"/>
        <v>0.46235521235521237</v>
      </c>
      <c r="AP80" s="16">
        <v>2479</v>
      </c>
      <c r="AQ80" s="16">
        <v>115928</v>
      </c>
      <c r="AR80" s="16">
        <v>14720</v>
      </c>
      <c r="AS80" s="16">
        <v>55351</v>
      </c>
      <c r="AT80" s="16">
        <v>25600</v>
      </c>
      <c r="AU80" s="16">
        <v>10225</v>
      </c>
      <c r="AV80" s="78">
        <v>220</v>
      </c>
      <c r="AW80" s="16">
        <v>5891</v>
      </c>
      <c r="AX80" s="78">
        <v>180</v>
      </c>
      <c r="AY80" s="78">
        <v>46</v>
      </c>
      <c r="AZ80" s="16">
        <v>3695</v>
      </c>
      <c r="BA80" s="50">
        <f t="shared" si="42"/>
        <v>14720</v>
      </c>
      <c r="BB80" s="50">
        <f t="shared" si="28"/>
        <v>101208</v>
      </c>
      <c r="BC80" s="50">
        <f t="shared" si="29"/>
        <v>45857</v>
      </c>
      <c r="BD80" s="50">
        <f t="shared" si="43"/>
        <v>70071</v>
      </c>
      <c r="BE80" s="50">
        <f t="shared" si="30"/>
        <v>20257</v>
      </c>
      <c r="BF80" s="47">
        <f t="shared" si="44"/>
        <v>0.1269753640190463</v>
      </c>
      <c r="BG80" s="47">
        <f t="shared" si="31"/>
        <v>0.8730246359809537</v>
      </c>
      <c r="BH80" s="47">
        <f t="shared" si="32"/>
        <v>0.39556448830308466</v>
      </c>
      <c r="BI80" s="47">
        <f t="shared" si="33"/>
        <v>0.17473776826996065</v>
      </c>
      <c r="BJ80" s="47">
        <f t="shared" si="45"/>
        <v>0.63429456214201918</v>
      </c>
      <c r="BK80" s="16">
        <v>59061</v>
      </c>
      <c r="BL80" s="16">
        <v>5688</v>
      </c>
      <c r="BM80" s="16">
        <v>26098</v>
      </c>
      <c r="BN80" s="16">
        <v>15595</v>
      </c>
      <c r="BO80" s="16">
        <v>5973</v>
      </c>
      <c r="BP80" s="78">
        <v>136</v>
      </c>
      <c r="BQ80" s="16">
        <v>2890</v>
      </c>
      <c r="BR80" s="78">
        <v>70</v>
      </c>
      <c r="BS80" s="78">
        <v>29</v>
      </c>
      <c r="BT80" s="16">
        <v>2582</v>
      </c>
      <c r="BU80" s="89">
        <f t="shared" si="46"/>
        <v>9.6307207802102904E-2</v>
      </c>
      <c r="BV80" s="89">
        <f t="shared" si="47"/>
        <v>0.90369279219789711</v>
      </c>
      <c r="BW80" s="89">
        <f t="shared" si="48"/>
        <v>0.46181067032390238</v>
      </c>
      <c r="BX80" s="89">
        <f t="shared" si="49"/>
        <v>0.19776163627436041</v>
      </c>
      <c r="BY80" s="16">
        <v>56867</v>
      </c>
      <c r="BZ80" s="16">
        <v>9032</v>
      </c>
      <c r="CA80" s="16">
        <v>29253</v>
      </c>
      <c r="CB80" s="16">
        <v>10005</v>
      </c>
      <c r="CC80" s="16">
        <v>4252</v>
      </c>
      <c r="CD80" s="78">
        <v>84</v>
      </c>
      <c r="CE80" s="16">
        <v>3001</v>
      </c>
      <c r="CF80" s="78">
        <v>110</v>
      </c>
      <c r="CG80" s="78">
        <v>17</v>
      </c>
      <c r="CH80" s="16">
        <v>1113</v>
      </c>
      <c r="CI80" s="89">
        <f t="shared" si="50"/>
        <v>0.15882673606837006</v>
      </c>
      <c r="CJ80" s="89">
        <f t="shared" si="51"/>
        <v>0.84117326393162994</v>
      </c>
      <c r="CK80" s="96">
        <f t="shared" si="52"/>
        <v>0.32676244570664886</v>
      </c>
    </row>
    <row r="81" spans="1:89" x14ac:dyDescent="0.3">
      <c r="A81" s="19" t="s">
        <v>121</v>
      </c>
      <c r="B81" s="16" t="s">
        <v>199</v>
      </c>
      <c r="C81" s="19">
        <v>5660</v>
      </c>
      <c r="D81" s="16">
        <v>3937</v>
      </c>
      <c r="E81" s="16">
        <v>1723</v>
      </c>
      <c r="F81" s="67">
        <v>0.69558303886925799</v>
      </c>
      <c r="G81" s="16">
        <v>2634</v>
      </c>
      <c r="H81" s="16">
        <v>2124</v>
      </c>
      <c r="I81" s="16">
        <v>510</v>
      </c>
      <c r="J81" s="67">
        <v>0.806378132118451</v>
      </c>
      <c r="K81" s="16">
        <v>3026</v>
      </c>
      <c r="L81" s="16">
        <v>1813</v>
      </c>
      <c r="M81" s="16">
        <v>1213</v>
      </c>
      <c r="N81" s="67">
        <v>0.59914077990746861</v>
      </c>
      <c r="O81" s="16">
        <v>1401</v>
      </c>
      <c r="P81" s="16">
        <v>1230</v>
      </c>
      <c r="Q81" s="16">
        <v>171</v>
      </c>
      <c r="R81" s="67">
        <v>0.87794432548179868</v>
      </c>
      <c r="S81" s="16">
        <v>4259</v>
      </c>
      <c r="T81" s="16">
        <v>2707</v>
      </c>
      <c r="U81" s="16">
        <v>1552</v>
      </c>
      <c r="V81" s="67">
        <v>0.63559521014322606</v>
      </c>
      <c r="W81" s="16">
        <v>4762</v>
      </c>
      <c r="X81" s="16">
        <v>2523</v>
      </c>
      <c r="Y81" s="16">
        <v>1613</v>
      </c>
      <c r="Z81" s="78">
        <v>626</v>
      </c>
      <c r="AA81" s="89">
        <f t="shared" si="34"/>
        <v>0.13145737085258294</v>
      </c>
      <c r="AB81" s="89">
        <f t="shared" si="35"/>
        <v>0.33872322553548928</v>
      </c>
      <c r="AC81" s="95">
        <f t="shared" si="36"/>
        <v>4.0303514376996805</v>
      </c>
      <c r="AD81" s="16">
        <v>2203</v>
      </c>
      <c r="AE81" s="16">
        <v>1203</v>
      </c>
      <c r="AF81" s="47">
        <f t="shared" si="37"/>
        <v>0.54607353608715392</v>
      </c>
      <c r="AG81" s="78">
        <v>789</v>
      </c>
      <c r="AH81" s="47">
        <f t="shared" si="38"/>
        <v>0.35814798002723558</v>
      </c>
      <c r="AI81" s="78">
        <v>211</v>
      </c>
      <c r="AJ81" s="47">
        <f t="shared" si="39"/>
        <v>9.5778483885610527E-2</v>
      </c>
      <c r="AK81" s="16">
        <v>2559</v>
      </c>
      <c r="AL81" s="16">
        <v>1320</v>
      </c>
      <c r="AM81" s="78">
        <v>824</v>
      </c>
      <c r="AN81" s="47">
        <f t="shared" si="40"/>
        <v>0.16217272372020319</v>
      </c>
      <c r="AO81" s="47">
        <f t="shared" si="41"/>
        <v>0.32200078155529505</v>
      </c>
      <c r="AP81" s="78">
        <v>415</v>
      </c>
      <c r="AQ81" s="16">
        <v>4474</v>
      </c>
      <c r="AR81" s="16">
        <v>1674</v>
      </c>
      <c r="AS81" s="78">
        <v>1114</v>
      </c>
      <c r="AT81" s="78">
        <v>935</v>
      </c>
      <c r="AU81" s="78">
        <v>490</v>
      </c>
      <c r="AV81" s="78">
        <v>13</v>
      </c>
      <c r="AW81" s="78">
        <v>188</v>
      </c>
      <c r="AX81" s="78">
        <v>8</v>
      </c>
      <c r="AY81" s="78">
        <v>4</v>
      </c>
      <c r="AZ81" s="78">
        <v>48</v>
      </c>
      <c r="BA81" s="50">
        <f t="shared" si="42"/>
        <v>1674</v>
      </c>
      <c r="BB81" s="50">
        <f t="shared" si="28"/>
        <v>2800</v>
      </c>
      <c r="BC81" s="50">
        <f t="shared" si="29"/>
        <v>1686</v>
      </c>
      <c r="BD81" s="50">
        <f t="shared" si="43"/>
        <v>2788</v>
      </c>
      <c r="BE81" s="50">
        <f t="shared" si="30"/>
        <v>751</v>
      </c>
      <c r="BF81" s="47">
        <f t="shared" si="44"/>
        <v>0.37416182387125613</v>
      </c>
      <c r="BG81" s="47">
        <f t="shared" si="31"/>
        <v>0.62583817612874382</v>
      </c>
      <c r="BH81" s="47">
        <f t="shared" si="32"/>
        <v>0.3768439874832365</v>
      </c>
      <c r="BI81" s="47">
        <f t="shared" si="33"/>
        <v>0.16785873938310236</v>
      </c>
      <c r="BJ81" s="47">
        <f t="shared" si="45"/>
        <v>0.50134108180599013</v>
      </c>
      <c r="BK81" s="16">
        <v>2247</v>
      </c>
      <c r="BL81" s="16">
        <v>513</v>
      </c>
      <c r="BM81" s="78">
        <v>624</v>
      </c>
      <c r="BN81" s="78">
        <v>638</v>
      </c>
      <c r="BO81" s="78">
        <v>323</v>
      </c>
      <c r="BP81" s="78">
        <v>10</v>
      </c>
      <c r="BQ81" s="78">
        <v>117</v>
      </c>
      <c r="BR81" s="78">
        <v>7</v>
      </c>
      <c r="BS81" s="78">
        <v>3</v>
      </c>
      <c r="BT81" s="78">
        <v>12</v>
      </c>
      <c r="BU81" s="89">
        <f t="shared" si="46"/>
        <v>0.22830440587449932</v>
      </c>
      <c r="BV81" s="89">
        <f t="shared" si="47"/>
        <v>0.77169559412550071</v>
      </c>
      <c r="BW81" s="89">
        <f t="shared" si="48"/>
        <v>0.49399198931909211</v>
      </c>
      <c r="BX81" s="89">
        <f t="shared" si="49"/>
        <v>0.21005785491766801</v>
      </c>
      <c r="BY81" s="16">
        <v>2227</v>
      </c>
      <c r="BZ81" s="16">
        <v>1161</v>
      </c>
      <c r="CA81" s="78">
        <v>490</v>
      </c>
      <c r="CB81" s="78">
        <v>297</v>
      </c>
      <c r="CC81" s="78">
        <v>167</v>
      </c>
      <c r="CD81" s="78">
        <v>3</v>
      </c>
      <c r="CE81" s="78">
        <v>71</v>
      </c>
      <c r="CF81" s="78">
        <v>1</v>
      </c>
      <c r="CG81" s="78">
        <v>1</v>
      </c>
      <c r="CH81" s="78">
        <v>36</v>
      </c>
      <c r="CI81" s="89">
        <f t="shared" si="50"/>
        <v>0.52132914234396044</v>
      </c>
      <c r="CJ81" s="89">
        <f t="shared" si="51"/>
        <v>0.47867085765603951</v>
      </c>
      <c r="CK81" s="96">
        <f t="shared" si="52"/>
        <v>0.25864391558149979</v>
      </c>
    </row>
    <row r="82" spans="1:89" x14ac:dyDescent="0.3">
      <c r="A82" s="19" t="s">
        <v>121</v>
      </c>
      <c r="B82" s="16" t="s">
        <v>201</v>
      </c>
      <c r="C82" s="19">
        <v>31331</v>
      </c>
      <c r="D82" s="16">
        <v>8747</v>
      </c>
      <c r="E82" s="16">
        <v>22584</v>
      </c>
      <c r="F82" s="67">
        <v>0.27918036449522837</v>
      </c>
      <c r="G82" s="16">
        <v>15121</v>
      </c>
      <c r="H82" s="16">
        <v>5070</v>
      </c>
      <c r="I82" s="16">
        <v>10051</v>
      </c>
      <c r="J82" s="67">
        <v>0.33529528470339265</v>
      </c>
      <c r="K82" s="16">
        <v>16210</v>
      </c>
      <c r="L82" s="16">
        <v>3677</v>
      </c>
      <c r="M82" s="16">
        <v>12533</v>
      </c>
      <c r="N82" s="67">
        <v>0.22683528685996296</v>
      </c>
      <c r="O82" s="16">
        <v>3087</v>
      </c>
      <c r="P82" s="16">
        <v>2017</v>
      </c>
      <c r="Q82" s="16">
        <v>1070</v>
      </c>
      <c r="R82" s="67">
        <v>0.65338516358924525</v>
      </c>
      <c r="S82" s="16">
        <v>28244</v>
      </c>
      <c r="T82" s="16">
        <v>6730</v>
      </c>
      <c r="U82" s="16">
        <v>21514</v>
      </c>
      <c r="V82" s="67">
        <v>0.2382806967851579</v>
      </c>
      <c r="W82" s="16">
        <v>27647</v>
      </c>
      <c r="X82" s="16">
        <v>8908</v>
      </c>
      <c r="Y82" s="16">
        <v>4105</v>
      </c>
      <c r="Z82" s="16">
        <v>14634</v>
      </c>
      <c r="AA82" s="89">
        <f t="shared" si="34"/>
        <v>0.52931601982131882</v>
      </c>
      <c r="AB82" s="89">
        <f t="shared" si="35"/>
        <v>0.14847903931710493</v>
      </c>
      <c r="AC82" s="95">
        <f t="shared" si="36"/>
        <v>0.60871942052753858</v>
      </c>
      <c r="AD82" s="16">
        <v>13425</v>
      </c>
      <c r="AE82" s="16">
        <v>4604</v>
      </c>
      <c r="AF82" s="47">
        <f t="shared" si="37"/>
        <v>0.34294227188081938</v>
      </c>
      <c r="AG82" s="99">
        <v>2208</v>
      </c>
      <c r="AH82" s="47">
        <f t="shared" si="38"/>
        <v>0.16446927374301676</v>
      </c>
      <c r="AI82" s="100">
        <v>6613</v>
      </c>
      <c r="AJ82" s="47">
        <f t="shared" si="39"/>
        <v>0.49258845437616389</v>
      </c>
      <c r="AK82" s="16">
        <v>14222</v>
      </c>
      <c r="AL82" s="16">
        <v>4304</v>
      </c>
      <c r="AM82" s="16">
        <v>1897</v>
      </c>
      <c r="AN82" s="47">
        <f t="shared" si="40"/>
        <v>0.56398537477148081</v>
      </c>
      <c r="AO82" s="47">
        <f t="shared" si="41"/>
        <v>0.13338489663900999</v>
      </c>
      <c r="AP82" s="16">
        <v>8021</v>
      </c>
      <c r="AQ82" s="16">
        <v>22960</v>
      </c>
      <c r="AR82" s="16">
        <v>18215</v>
      </c>
      <c r="AS82" s="78">
        <v>2077</v>
      </c>
      <c r="AT82" s="78">
        <v>1501</v>
      </c>
      <c r="AU82" s="78">
        <v>739</v>
      </c>
      <c r="AV82" s="78">
        <v>17</v>
      </c>
      <c r="AW82" s="78">
        <v>338</v>
      </c>
      <c r="AX82" s="78">
        <v>19</v>
      </c>
      <c r="AY82" s="78">
        <v>9</v>
      </c>
      <c r="AZ82" s="78">
        <v>45</v>
      </c>
      <c r="BA82" s="50">
        <f t="shared" si="42"/>
        <v>18215</v>
      </c>
      <c r="BB82" s="50">
        <f t="shared" si="28"/>
        <v>4745</v>
      </c>
      <c r="BC82" s="50">
        <f t="shared" si="29"/>
        <v>2668</v>
      </c>
      <c r="BD82" s="50">
        <f t="shared" si="43"/>
        <v>20292</v>
      </c>
      <c r="BE82" s="50">
        <f t="shared" si="30"/>
        <v>1167</v>
      </c>
      <c r="BF82" s="47">
        <f t="shared" si="44"/>
        <v>0.79333623693379796</v>
      </c>
      <c r="BG82" s="47">
        <f t="shared" si="31"/>
        <v>0.2066637630662021</v>
      </c>
      <c r="BH82" s="47">
        <f t="shared" si="32"/>
        <v>0.11620209059233449</v>
      </c>
      <c r="BI82" s="47">
        <f t="shared" si="33"/>
        <v>5.0827526132404183E-2</v>
      </c>
      <c r="BJ82" s="47">
        <f t="shared" si="45"/>
        <v>0.1614329268292683</v>
      </c>
      <c r="BK82" s="16">
        <v>11445</v>
      </c>
      <c r="BL82" s="16">
        <v>8186</v>
      </c>
      <c r="BM82" s="78">
        <v>1373</v>
      </c>
      <c r="BN82" s="78">
        <v>1130</v>
      </c>
      <c r="BO82" s="78">
        <v>487</v>
      </c>
      <c r="BP82" s="78">
        <v>14</v>
      </c>
      <c r="BQ82" s="78">
        <v>219</v>
      </c>
      <c r="BR82" s="78">
        <v>15</v>
      </c>
      <c r="BS82" s="78">
        <v>6</v>
      </c>
      <c r="BT82" s="78">
        <v>15</v>
      </c>
      <c r="BU82" s="89">
        <f t="shared" si="46"/>
        <v>0.71524683267802536</v>
      </c>
      <c r="BV82" s="89">
        <f t="shared" si="47"/>
        <v>0.28475316732197464</v>
      </c>
      <c r="BW82" s="89">
        <f t="shared" si="48"/>
        <v>0.16478811708169505</v>
      </c>
      <c r="BX82" s="89">
        <f t="shared" si="49"/>
        <v>6.6055045871559637E-2</v>
      </c>
      <c r="BY82" s="16">
        <v>11515</v>
      </c>
      <c r="BZ82" s="16">
        <v>10029</v>
      </c>
      <c r="CA82" s="78">
        <v>704</v>
      </c>
      <c r="CB82" s="78">
        <v>371</v>
      </c>
      <c r="CC82" s="78">
        <v>252</v>
      </c>
      <c r="CD82" s="78">
        <v>3</v>
      </c>
      <c r="CE82" s="78">
        <v>119</v>
      </c>
      <c r="CF82" s="78">
        <v>4</v>
      </c>
      <c r="CG82" s="78">
        <v>3</v>
      </c>
      <c r="CH82" s="78">
        <v>30</v>
      </c>
      <c r="CI82" s="89">
        <f t="shared" si="50"/>
        <v>0.87095093356491537</v>
      </c>
      <c r="CJ82" s="89">
        <f t="shared" si="51"/>
        <v>0.12904906643508468</v>
      </c>
      <c r="CK82" s="96">
        <f t="shared" si="52"/>
        <v>6.791141988710378E-2</v>
      </c>
    </row>
    <row r="83" spans="1:89" x14ac:dyDescent="0.3">
      <c r="A83" s="19" t="s">
        <v>121</v>
      </c>
      <c r="B83" s="16" t="s">
        <v>203</v>
      </c>
      <c r="C83" s="19">
        <v>28744</v>
      </c>
      <c r="D83" s="16">
        <v>11162</v>
      </c>
      <c r="E83" s="16">
        <v>17582</v>
      </c>
      <c r="F83" s="67">
        <v>0.3883245198998051</v>
      </c>
      <c r="G83" s="16">
        <v>14190</v>
      </c>
      <c r="H83" s="16">
        <v>6720</v>
      </c>
      <c r="I83" s="16">
        <v>7470</v>
      </c>
      <c r="J83" s="67">
        <v>0.47357293868921774</v>
      </c>
      <c r="K83" s="16">
        <v>14554</v>
      </c>
      <c r="L83" s="16">
        <v>4442</v>
      </c>
      <c r="M83" s="16">
        <v>10112</v>
      </c>
      <c r="N83" s="67">
        <v>0.30520819018826439</v>
      </c>
      <c r="O83" s="16">
        <v>3255</v>
      </c>
      <c r="P83" s="16">
        <v>2262</v>
      </c>
      <c r="Q83" s="16">
        <v>993</v>
      </c>
      <c r="R83" s="67">
        <v>0.69493087557603683</v>
      </c>
      <c r="S83" s="16">
        <v>25489</v>
      </c>
      <c r="T83" s="16">
        <v>8900</v>
      </c>
      <c r="U83" s="16">
        <v>16589</v>
      </c>
      <c r="V83" s="67">
        <v>0.3491702302954216</v>
      </c>
      <c r="W83" s="16">
        <v>25675</v>
      </c>
      <c r="X83" s="16">
        <v>11233</v>
      </c>
      <c r="Y83" s="16">
        <v>4978</v>
      </c>
      <c r="Z83" s="78">
        <v>9464</v>
      </c>
      <c r="AA83" s="89">
        <f t="shared" si="34"/>
        <v>0.36860759493670886</v>
      </c>
      <c r="AB83" s="89">
        <f t="shared" si="35"/>
        <v>0.19388510223953262</v>
      </c>
      <c r="AC83" s="95">
        <f t="shared" si="36"/>
        <v>1.1869188503803889</v>
      </c>
      <c r="AD83" s="16">
        <v>13017</v>
      </c>
      <c r="AE83" s="16">
        <v>6108</v>
      </c>
      <c r="AF83" s="47">
        <f t="shared" si="37"/>
        <v>0.46923254206038256</v>
      </c>
      <c r="AG83" s="78">
        <v>2826</v>
      </c>
      <c r="AH83" s="47">
        <f t="shared" si="38"/>
        <v>0.21710071445033419</v>
      </c>
      <c r="AI83" s="78">
        <v>4083</v>
      </c>
      <c r="AJ83" s="47">
        <f t="shared" si="39"/>
        <v>0.31366674348928325</v>
      </c>
      <c r="AK83" s="16">
        <v>12658</v>
      </c>
      <c r="AL83" s="16">
        <v>5125</v>
      </c>
      <c r="AM83" s="78">
        <v>2152</v>
      </c>
      <c r="AN83" s="47">
        <f t="shared" si="40"/>
        <v>0.42510665191973457</v>
      </c>
      <c r="AO83" s="47">
        <f t="shared" si="41"/>
        <v>0.17001106019908357</v>
      </c>
      <c r="AP83" s="78">
        <v>5381</v>
      </c>
      <c r="AQ83" s="16">
        <v>21493</v>
      </c>
      <c r="AR83" s="16">
        <v>14926</v>
      </c>
      <c r="AS83" s="78">
        <v>3399</v>
      </c>
      <c r="AT83" s="78">
        <v>1620</v>
      </c>
      <c r="AU83" s="78">
        <v>1066</v>
      </c>
      <c r="AV83" s="78">
        <v>37</v>
      </c>
      <c r="AW83" s="78">
        <v>398</v>
      </c>
      <c r="AX83" s="78">
        <v>18</v>
      </c>
      <c r="AY83" s="78">
        <v>28</v>
      </c>
      <c r="AZ83" s="78">
        <v>1</v>
      </c>
      <c r="BA83" s="50">
        <f t="shared" si="42"/>
        <v>14926</v>
      </c>
      <c r="BB83" s="50">
        <f t="shared" si="28"/>
        <v>6567</v>
      </c>
      <c r="BC83" s="50">
        <f t="shared" si="29"/>
        <v>3168</v>
      </c>
      <c r="BD83" s="50">
        <f t="shared" si="43"/>
        <v>18325</v>
      </c>
      <c r="BE83" s="50">
        <f t="shared" si="30"/>
        <v>1548</v>
      </c>
      <c r="BF83" s="47">
        <f t="shared" si="44"/>
        <v>0.69445866095938213</v>
      </c>
      <c r="BG83" s="47">
        <f t="shared" si="31"/>
        <v>0.30554133904061787</v>
      </c>
      <c r="BH83" s="47">
        <f t="shared" si="32"/>
        <v>0.1473968268738659</v>
      </c>
      <c r="BI83" s="47">
        <f t="shared" si="33"/>
        <v>7.202344949518448E-2</v>
      </c>
      <c r="BJ83" s="47">
        <f t="shared" si="45"/>
        <v>0.22646908295724189</v>
      </c>
      <c r="BK83" s="16">
        <v>11016</v>
      </c>
      <c r="BL83" s="16">
        <v>6504</v>
      </c>
      <c r="BM83" s="78">
        <v>2218</v>
      </c>
      <c r="BN83" s="78">
        <v>1204</v>
      </c>
      <c r="BO83" s="78">
        <v>743</v>
      </c>
      <c r="BP83" s="78">
        <v>26</v>
      </c>
      <c r="BQ83" s="78">
        <v>290</v>
      </c>
      <c r="BR83" s="78">
        <v>14</v>
      </c>
      <c r="BS83" s="78">
        <v>16</v>
      </c>
      <c r="BT83" s="78">
        <v>1</v>
      </c>
      <c r="BU83" s="89">
        <f t="shared" si="46"/>
        <v>0.59041394335511987</v>
      </c>
      <c r="BV83" s="89">
        <f t="shared" si="47"/>
        <v>0.40958605664488018</v>
      </c>
      <c r="BW83" s="89">
        <f t="shared" si="48"/>
        <v>0.20824255628177196</v>
      </c>
      <c r="BX83" s="89">
        <f t="shared" si="49"/>
        <v>9.894698620188816E-2</v>
      </c>
      <c r="BY83" s="16">
        <v>10477</v>
      </c>
      <c r="BZ83" s="16">
        <v>8422</v>
      </c>
      <c r="CA83" s="78">
        <v>1181</v>
      </c>
      <c r="CB83" s="78">
        <v>416</v>
      </c>
      <c r="CC83" s="78">
        <v>323</v>
      </c>
      <c r="CD83" s="78">
        <v>11</v>
      </c>
      <c r="CE83" s="78">
        <v>108</v>
      </c>
      <c r="CF83" s="78">
        <v>4</v>
      </c>
      <c r="CG83" s="78">
        <v>12</v>
      </c>
      <c r="CH83" s="78">
        <v>0</v>
      </c>
      <c r="CI83" s="89">
        <f t="shared" si="50"/>
        <v>0.803856065667653</v>
      </c>
      <c r="CJ83" s="89">
        <f t="shared" si="51"/>
        <v>0.19614393433234706</v>
      </c>
      <c r="CK83" s="96">
        <f t="shared" si="52"/>
        <v>8.3420826572492127E-2</v>
      </c>
    </row>
    <row r="84" spans="1:89" x14ac:dyDescent="0.3">
      <c r="A84" s="19" t="s">
        <v>205</v>
      </c>
      <c r="B84" s="16" t="s">
        <v>209</v>
      </c>
      <c r="C84" s="19">
        <v>95895</v>
      </c>
      <c r="D84" s="16">
        <v>90274</v>
      </c>
      <c r="E84" s="16">
        <v>5621</v>
      </c>
      <c r="F84" s="67">
        <v>0.94138380520360809</v>
      </c>
      <c r="G84" s="16">
        <v>42920</v>
      </c>
      <c r="H84" s="16">
        <v>40992</v>
      </c>
      <c r="I84" s="16">
        <v>1928</v>
      </c>
      <c r="J84" s="67">
        <v>0.95507921714818267</v>
      </c>
      <c r="K84" s="16">
        <v>52975</v>
      </c>
      <c r="L84" s="16">
        <v>49282</v>
      </c>
      <c r="M84" s="16">
        <v>3693</v>
      </c>
      <c r="N84" s="67">
        <v>0.93028787163756488</v>
      </c>
      <c r="O84" s="16">
        <v>57019</v>
      </c>
      <c r="P84" s="16">
        <v>55037</v>
      </c>
      <c r="Q84" s="16">
        <v>1982</v>
      </c>
      <c r="R84" s="67">
        <v>0.96523965695645297</v>
      </c>
      <c r="S84" s="16">
        <v>38876</v>
      </c>
      <c r="T84" s="16">
        <v>35237</v>
      </c>
      <c r="U84" s="16">
        <v>3639</v>
      </c>
      <c r="V84" s="67">
        <v>0.9063946908118119</v>
      </c>
      <c r="W84" s="16">
        <v>60587</v>
      </c>
      <c r="X84" s="16">
        <v>25249</v>
      </c>
      <c r="Y84" s="16">
        <v>30818</v>
      </c>
      <c r="Z84" s="16">
        <v>4520</v>
      </c>
      <c r="AA84" s="89">
        <f t="shared" si="34"/>
        <v>7.4603462789047156E-2</v>
      </c>
      <c r="AB84" s="89">
        <f t="shared" si="35"/>
        <v>0.50865697261788834</v>
      </c>
      <c r="AC84" s="95">
        <f t="shared" si="36"/>
        <v>5.5860619469026549</v>
      </c>
      <c r="AD84" s="16">
        <v>29375</v>
      </c>
      <c r="AE84" s="16">
        <v>12142</v>
      </c>
      <c r="AF84" s="47">
        <f t="shared" si="37"/>
        <v>0.41334468085106385</v>
      </c>
      <c r="AG84" s="16">
        <v>14882</v>
      </c>
      <c r="AH84" s="47">
        <f t="shared" si="38"/>
        <v>0.50662127659574463</v>
      </c>
      <c r="AI84" s="16">
        <v>2351</v>
      </c>
      <c r="AJ84" s="47">
        <f t="shared" si="39"/>
        <v>8.0034042553191492E-2</v>
      </c>
      <c r="AK84" s="16">
        <v>31212</v>
      </c>
      <c r="AL84" s="16">
        <v>13107</v>
      </c>
      <c r="AM84" s="16">
        <v>15936</v>
      </c>
      <c r="AN84" s="47">
        <f t="shared" si="40"/>
        <v>6.9492502883506349E-2</v>
      </c>
      <c r="AO84" s="47">
        <f t="shared" si="41"/>
        <v>0.51057285659361784</v>
      </c>
      <c r="AP84" s="16">
        <v>2169</v>
      </c>
      <c r="AQ84" s="16">
        <v>79194</v>
      </c>
      <c r="AR84" s="16">
        <v>5940</v>
      </c>
      <c r="AS84" s="16">
        <v>35163</v>
      </c>
      <c r="AT84" s="16">
        <v>16758</v>
      </c>
      <c r="AU84" s="16">
        <v>10935</v>
      </c>
      <c r="AV84" s="78">
        <v>239</v>
      </c>
      <c r="AW84" s="16">
        <v>8962</v>
      </c>
      <c r="AX84" s="78">
        <v>594</v>
      </c>
      <c r="AY84" s="78">
        <v>116</v>
      </c>
      <c r="AZ84" s="78">
        <v>487</v>
      </c>
      <c r="BA84" s="50">
        <f t="shared" si="42"/>
        <v>5940</v>
      </c>
      <c r="BB84" s="50">
        <f t="shared" si="28"/>
        <v>73254</v>
      </c>
      <c r="BC84" s="50">
        <f t="shared" si="29"/>
        <v>38091</v>
      </c>
      <c r="BD84" s="50">
        <f t="shared" si="43"/>
        <v>41103</v>
      </c>
      <c r="BE84" s="50">
        <f t="shared" si="30"/>
        <v>21333</v>
      </c>
      <c r="BF84" s="47">
        <f t="shared" si="44"/>
        <v>7.5005682248655198E-2</v>
      </c>
      <c r="BG84" s="47">
        <f t="shared" si="31"/>
        <v>0.92499431775134477</v>
      </c>
      <c r="BH84" s="47">
        <f t="shared" si="32"/>
        <v>0.48098340783392679</v>
      </c>
      <c r="BI84" s="47">
        <f t="shared" si="33"/>
        <v>0.26937646791423592</v>
      </c>
      <c r="BJ84" s="47">
        <f t="shared" si="45"/>
        <v>0.70298886279263573</v>
      </c>
      <c r="BK84" s="16">
        <v>36646</v>
      </c>
      <c r="BL84" s="16">
        <v>2298</v>
      </c>
      <c r="BM84" s="16">
        <v>14409</v>
      </c>
      <c r="BN84" s="16">
        <v>9280</v>
      </c>
      <c r="BO84" s="16">
        <v>6043</v>
      </c>
      <c r="BP84" s="78">
        <v>161</v>
      </c>
      <c r="BQ84" s="16">
        <v>3841</v>
      </c>
      <c r="BR84" s="78">
        <v>173</v>
      </c>
      <c r="BS84" s="78">
        <v>77</v>
      </c>
      <c r="BT84" s="78">
        <v>364</v>
      </c>
      <c r="BU84" s="89">
        <f t="shared" si="46"/>
        <v>6.2708071822299843E-2</v>
      </c>
      <c r="BV84" s="89">
        <f t="shared" si="47"/>
        <v>0.93729192817770013</v>
      </c>
      <c r="BW84" s="89">
        <f t="shared" si="48"/>
        <v>0.54409758227364513</v>
      </c>
      <c r="BX84" s="89">
        <f t="shared" si="49"/>
        <v>0.29086394149429678</v>
      </c>
      <c r="BY84" s="16">
        <v>42548</v>
      </c>
      <c r="BZ84" s="16">
        <v>3642</v>
      </c>
      <c r="CA84" s="16">
        <v>20754</v>
      </c>
      <c r="CB84" s="16">
        <v>7478</v>
      </c>
      <c r="CC84" s="16">
        <v>4892</v>
      </c>
      <c r="CD84" s="78">
        <v>78</v>
      </c>
      <c r="CE84" s="16">
        <v>5121</v>
      </c>
      <c r="CF84" s="78">
        <v>421</v>
      </c>
      <c r="CG84" s="78">
        <v>39</v>
      </c>
      <c r="CH84" s="78">
        <v>123</v>
      </c>
      <c r="CI84" s="89">
        <f t="shared" si="50"/>
        <v>8.5597442888032338E-2</v>
      </c>
      <c r="CJ84" s="89">
        <f t="shared" si="51"/>
        <v>0.91440255711196761</v>
      </c>
      <c r="CK84" s="96">
        <f t="shared" si="52"/>
        <v>0.42662404813387234</v>
      </c>
    </row>
    <row r="85" spans="1:89" x14ac:dyDescent="0.3">
      <c r="A85" s="19" t="s">
        <v>205</v>
      </c>
      <c r="B85" s="16" t="s">
        <v>210</v>
      </c>
      <c r="C85" s="19">
        <v>75397</v>
      </c>
      <c r="D85" s="16">
        <v>69268</v>
      </c>
      <c r="E85" s="16">
        <v>6129</v>
      </c>
      <c r="F85" s="67">
        <v>0.91871029351300448</v>
      </c>
      <c r="G85" s="16">
        <v>33185</v>
      </c>
      <c r="H85" s="16">
        <v>31533</v>
      </c>
      <c r="I85" s="16">
        <v>1652</v>
      </c>
      <c r="J85" s="67">
        <v>0.95021847220129574</v>
      </c>
      <c r="K85" s="16">
        <v>42212</v>
      </c>
      <c r="L85" s="16">
        <v>37735</v>
      </c>
      <c r="M85" s="16">
        <v>4477</v>
      </c>
      <c r="N85" s="67">
        <v>0.89394011181654509</v>
      </c>
      <c r="O85" s="16">
        <v>3619</v>
      </c>
      <c r="P85" s="16">
        <v>3369</v>
      </c>
      <c r="Q85" s="16">
        <v>250</v>
      </c>
      <c r="R85" s="67">
        <v>0.9309201436861011</v>
      </c>
      <c r="S85" s="16">
        <v>71778</v>
      </c>
      <c r="T85" s="16">
        <v>65899</v>
      </c>
      <c r="U85" s="16">
        <v>5879</v>
      </c>
      <c r="V85" s="67">
        <v>0.91809468082142165</v>
      </c>
      <c r="W85" s="16">
        <v>51633</v>
      </c>
      <c r="X85" s="16">
        <v>25431</v>
      </c>
      <c r="Y85" s="16">
        <v>22196</v>
      </c>
      <c r="Z85" s="16">
        <v>4006</v>
      </c>
      <c r="AA85" s="89">
        <f t="shared" si="34"/>
        <v>7.7586039935700041E-2</v>
      </c>
      <c r="AB85" s="89">
        <f t="shared" si="35"/>
        <v>0.42988011543005444</v>
      </c>
      <c r="AC85" s="95">
        <f t="shared" si="36"/>
        <v>6.3482276585122319</v>
      </c>
      <c r="AD85" s="16">
        <v>24980</v>
      </c>
      <c r="AE85" s="16">
        <v>12156</v>
      </c>
      <c r="AF85" s="47">
        <f t="shared" si="37"/>
        <v>0.48662930344275418</v>
      </c>
      <c r="AG85" s="16">
        <v>10779</v>
      </c>
      <c r="AH85" s="47">
        <f t="shared" si="38"/>
        <v>0.43150520416333066</v>
      </c>
      <c r="AI85" s="16">
        <v>2045</v>
      </c>
      <c r="AJ85" s="47">
        <f t="shared" si="39"/>
        <v>8.1865492393915135E-2</v>
      </c>
      <c r="AK85" s="16">
        <v>26653</v>
      </c>
      <c r="AL85" s="16">
        <v>13275</v>
      </c>
      <c r="AM85" s="16">
        <v>11417</v>
      </c>
      <c r="AN85" s="47">
        <f t="shared" si="40"/>
        <v>7.3575207293738037E-2</v>
      </c>
      <c r="AO85" s="47">
        <f t="shared" si="41"/>
        <v>0.42835703297940192</v>
      </c>
      <c r="AP85" s="16">
        <v>1961</v>
      </c>
      <c r="AQ85" s="16">
        <v>60409</v>
      </c>
      <c r="AR85" s="16">
        <v>7069</v>
      </c>
      <c r="AS85" s="16">
        <v>38583</v>
      </c>
      <c r="AT85" s="16">
        <v>8747</v>
      </c>
      <c r="AU85" s="16">
        <v>3069</v>
      </c>
      <c r="AV85" s="78">
        <v>85</v>
      </c>
      <c r="AW85" s="16">
        <v>2293</v>
      </c>
      <c r="AX85" s="78">
        <v>203</v>
      </c>
      <c r="AY85" s="78">
        <v>19</v>
      </c>
      <c r="AZ85" s="78">
        <v>341</v>
      </c>
      <c r="BA85" s="50">
        <f t="shared" si="42"/>
        <v>7069</v>
      </c>
      <c r="BB85" s="50">
        <f t="shared" si="28"/>
        <v>53340</v>
      </c>
      <c r="BC85" s="50">
        <f t="shared" si="29"/>
        <v>14757</v>
      </c>
      <c r="BD85" s="50">
        <f t="shared" si="43"/>
        <v>45652</v>
      </c>
      <c r="BE85" s="50">
        <f t="shared" si="30"/>
        <v>6010</v>
      </c>
      <c r="BF85" s="47">
        <f t="shared" si="44"/>
        <v>0.1170189872370011</v>
      </c>
      <c r="BG85" s="47">
        <f t="shared" si="31"/>
        <v>0.8829810127629989</v>
      </c>
      <c r="BH85" s="47">
        <f t="shared" si="32"/>
        <v>0.24428479200119188</v>
      </c>
      <c r="BI85" s="47">
        <f t="shared" si="33"/>
        <v>9.9488486814878582E-2</v>
      </c>
      <c r="BJ85" s="47">
        <f t="shared" si="45"/>
        <v>0.5636329023820954</v>
      </c>
      <c r="BK85" s="16">
        <v>26617</v>
      </c>
      <c r="BL85" s="16">
        <v>2956</v>
      </c>
      <c r="BM85" s="16">
        <v>15815</v>
      </c>
      <c r="BN85" s="16">
        <v>4761</v>
      </c>
      <c r="BO85" s="16">
        <v>1776</v>
      </c>
      <c r="BP85" s="78">
        <v>70</v>
      </c>
      <c r="BQ85" s="16">
        <v>871</v>
      </c>
      <c r="BR85" s="78">
        <v>55</v>
      </c>
      <c r="BS85" s="78">
        <v>10</v>
      </c>
      <c r="BT85" s="78">
        <v>303</v>
      </c>
      <c r="BU85" s="89">
        <f t="shared" si="46"/>
        <v>0.11105684337077808</v>
      </c>
      <c r="BV85" s="89">
        <f t="shared" si="47"/>
        <v>0.88894315662922196</v>
      </c>
      <c r="BW85" s="89">
        <f t="shared" si="48"/>
        <v>0.29477401660592856</v>
      </c>
      <c r="BX85" s="89">
        <f t="shared" si="49"/>
        <v>0.11590337002667468</v>
      </c>
      <c r="BY85" s="16">
        <v>33792</v>
      </c>
      <c r="BZ85" s="16">
        <v>4113</v>
      </c>
      <c r="CA85" s="16">
        <v>22768</v>
      </c>
      <c r="CB85" s="16">
        <v>3986</v>
      </c>
      <c r="CC85" s="16">
        <v>1293</v>
      </c>
      <c r="CD85" s="78">
        <v>15</v>
      </c>
      <c r="CE85" s="16">
        <v>1422</v>
      </c>
      <c r="CF85" s="78">
        <v>148</v>
      </c>
      <c r="CG85" s="78">
        <v>9</v>
      </c>
      <c r="CH85" s="78">
        <v>38</v>
      </c>
      <c r="CI85" s="89">
        <f t="shared" si="50"/>
        <v>0.12171519886363637</v>
      </c>
      <c r="CJ85" s="89">
        <f t="shared" si="51"/>
        <v>0.87828480113636365</v>
      </c>
      <c r="CK85" s="96">
        <f t="shared" si="52"/>
        <v>0.20451586174242425</v>
      </c>
    </row>
    <row r="86" spans="1:89" x14ac:dyDescent="0.3">
      <c r="A86" s="19" t="s">
        <v>205</v>
      </c>
      <c r="B86" s="16" t="s">
        <v>212</v>
      </c>
      <c r="C86" s="19">
        <v>67506</v>
      </c>
      <c r="D86" s="16">
        <v>63843</v>
      </c>
      <c r="E86" s="16">
        <v>3663</v>
      </c>
      <c r="F86" s="67">
        <v>0.94573815660830152</v>
      </c>
      <c r="G86" s="16">
        <v>30186</v>
      </c>
      <c r="H86" s="16">
        <v>28970</v>
      </c>
      <c r="I86" s="16">
        <v>1216</v>
      </c>
      <c r="J86" s="67">
        <v>0.95971642483270392</v>
      </c>
      <c r="K86" s="16">
        <v>37320</v>
      </c>
      <c r="L86" s="16">
        <v>34873</v>
      </c>
      <c r="M86" s="16">
        <v>2447</v>
      </c>
      <c r="N86" s="67">
        <v>0.93443193997856389</v>
      </c>
      <c r="O86" s="16">
        <v>7656</v>
      </c>
      <c r="P86" s="16">
        <v>7480</v>
      </c>
      <c r="Q86" s="16">
        <v>176</v>
      </c>
      <c r="R86" s="67">
        <v>0.97701149425287359</v>
      </c>
      <c r="S86" s="16">
        <v>59850</v>
      </c>
      <c r="T86" s="16">
        <v>56363</v>
      </c>
      <c r="U86" s="16">
        <v>3487</v>
      </c>
      <c r="V86" s="67">
        <v>0.94173767752715121</v>
      </c>
      <c r="W86" s="16">
        <v>46780</v>
      </c>
      <c r="X86" s="16">
        <v>23198</v>
      </c>
      <c r="Y86" s="16">
        <v>21187</v>
      </c>
      <c r="Z86" s="16">
        <v>2395</v>
      </c>
      <c r="AA86" s="89">
        <f t="shared" si="34"/>
        <v>5.1197092774690041E-2</v>
      </c>
      <c r="AB86" s="89">
        <f t="shared" si="35"/>
        <v>0.45290722530996153</v>
      </c>
      <c r="AC86" s="95">
        <f t="shared" si="36"/>
        <v>9.6860125260960341</v>
      </c>
      <c r="AD86" s="16">
        <v>22987</v>
      </c>
      <c r="AE86" s="16">
        <v>11346</v>
      </c>
      <c r="AF86" s="47">
        <f t="shared" si="37"/>
        <v>0.49358332970809587</v>
      </c>
      <c r="AG86" s="16">
        <v>10410</v>
      </c>
      <c r="AH86" s="47">
        <f t="shared" si="38"/>
        <v>0.45286466263540259</v>
      </c>
      <c r="AI86" s="16">
        <v>1231</v>
      </c>
      <c r="AJ86" s="47">
        <f t="shared" si="39"/>
        <v>5.3552007656501498E-2</v>
      </c>
      <c r="AK86" s="16">
        <v>23793</v>
      </c>
      <c r="AL86" s="16">
        <v>11852</v>
      </c>
      <c r="AM86" s="16">
        <v>10777</v>
      </c>
      <c r="AN86" s="47">
        <f t="shared" si="40"/>
        <v>4.8921951834573194E-2</v>
      </c>
      <c r="AO86" s="47">
        <f t="shared" si="41"/>
        <v>0.45294834615222967</v>
      </c>
      <c r="AP86" s="16">
        <v>1164</v>
      </c>
      <c r="AQ86" s="16">
        <v>53877</v>
      </c>
      <c r="AR86" s="16">
        <v>3797</v>
      </c>
      <c r="AS86" s="16">
        <v>34045</v>
      </c>
      <c r="AT86" s="16">
        <v>9767</v>
      </c>
      <c r="AU86" s="16">
        <v>3617</v>
      </c>
      <c r="AV86" s="78">
        <v>91</v>
      </c>
      <c r="AW86" s="16">
        <v>2236</v>
      </c>
      <c r="AX86" s="78">
        <v>158</v>
      </c>
      <c r="AY86" s="78">
        <v>30</v>
      </c>
      <c r="AZ86" s="78">
        <v>136</v>
      </c>
      <c r="BA86" s="50">
        <f t="shared" si="42"/>
        <v>3797</v>
      </c>
      <c r="BB86" s="50">
        <f t="shared" si="28"/>
        <v>50080</v>
      </c>
      <c r="BC86" s="50">
        <f t="shared" si="29"/>
        <v>16035</v>
      </c>
      <c r="BD86" s="50">
        <f t="shared" si="43"/>
        <v>37842</v>
      </c>
      <c r="BE86" s="50">
        <f t="shared" si="30"/>
        <v>6268</v>
      </c>
      <c r="BF86" s="47">
        <f t="shared" si="44"/>
        <v>7.0475341982664211E-2</v>
      </c>
      <c r="BG86" s="47">
        <f t="shared" si="31"/>
        <v>0.92952465801733575</v>
      </c>
      <c r="BH86" s="47">
        <f t="shared" si="32"/>
        <v>0.29762236204688458</v>
      </c>
      <c r="BI86" s="47">
        <f t="shared" si="33"/>
        <v>0.1163390686192624</v>
      </c>
      <c r="BJ86" s="47">
        <f t="shared" si="45"/>
        <v>0.61357351003211014</v>
      </c>
      <c r="BK86" s="16">
        <v>24290</v>
      </c>
      <c r="BL86" s="16">
        <v>1428</v>
      </c>
      <c r="BM86" s="16">
        <v>14531</v>
      </c>
      <c r="BN86" s="16">
        <v>5382</v>
      </c>
      <c r="BO86" s="16">
        <v>1892</v>
      </c>
      <c r="BP86" s="78">
        <v>66</v>
      </c>
      <c r="BQ86" s="16">
        <v>815</v>
      </c>
      <c r="BR86" s="78">
        <v>48</v>
      </c>
      <c r="BS86" s="78">
        <v>20</v>
      </c>
      <c r="BT86" s="78">
        <v>108</v>
      </c>
      <c r="BU86" s="89">
        <f t="shared" si="46"/>
        <v>5.8789625360230545E-2</v>
      </c>
      <c r="BV86" s="89">
        <f t="shared" si="47"/>
        <v>0.94121037463976942</v>
      </c>
      <c r="BW86" s="89">
        <f t="shared" si="48"/>
        <v>0.34298065047344584</v>
      </c>
      <c r="BX86" s="89">
        <f t="shared" si="49"/>
        <v>0.12140798682585426</v>
      </c>
      <c r="BY86" s="16">
        <v>29587</v>
      </c>
      <c r="BZ86" s="16">
        <v>2369</v>
      </c>
      <c r="CA86" s="16">
        <v>19514</v>
      </c>
      <c r="CB86" s="16">
        <v>4385</v>
      </c>
      <c r="CC86" s="16">
        <v>1725</v>
      </c>
      <c r="CD86" s="78">
        <v>25</v>
      </c>
      <c r="CE86" s="16">
        <v>1421</v>
      </c>
      <c r="CF86" s="78">
        <v>110</v>
      </c>
      <c r="CG86" s="78">
        <v>10</v>
      </c>
      <c r="CH86" s="78">
        <v>28</v>
      </c>
      <c r="CI86" s="89">
        <f t="shared" si="50"/>
        <v>8.0068949200662459E-2</v>
      </c>
      <c r="CJ86" s="89">
        <f t="shared" si="51"/>
        <v>0.91993105079933757</v>
      </c>
      <c r="CK86" s="96">
        <f t="shared" si="52"/>
        <v>0.2603846283840876</v>
      </c>
    </row>
    <row r="87" spans="1:89" x14ac:dyDescent="0.3">
      <c r="A87" s="19" t="s">
        <v>205</v>
      </c>
      <c r="B87" s="16" t="s">
        <v>214</v>
      </c>
      <c r="C87" s="19">
        <v>74607</v>
      </c>
      <c r="D87" s="16">
        <v>62424</v>
      </c>
      <c r="E87" s="16">
        <v>12183</v>
      </c>
      <c r="F87" s="67">
        <v>0.83670433069283046</v>
      </c>
      <c r="G87" s="16">
        <v>35396</v>
      </c>
      <c r="H87" s="16">
        <v>31391</v>
      </c>
      <c r="I87" s="16">
        <v>4005</v>
      </c>
      <c r="J87" s="67">
        <v>0.88685162165216413</v>
      </c>
      <c r="K87" s="16">
        <v>39211</v>
      </c>
      <c r="L87" s="16">
        <v>31033</v>
      </c>
      <c r="M87" s="16">
        <v>8178</v>
      </c>
      <c r="N87" s="67">
        <v>0.791436076611155</v>
      </c>
      <c r="O87" s="16">
        <v>5183</v>
      </c>
      <c r="P87" s="16">
        <v>4829</v>
      </c>
      <c r="Q87" s="16">
        <v>354</v>
      </c>
      <c r="R87" s="67">
        <v>0.93169978776770213</v>
      </c>
      <c r="S87" s="16">
        <v>69424</v>
      </c>
      <c r="T87" s="16">
        <v>57595</v>
      </c>
      <c r="U87" s="16">
        <v>11829</v>
      </c>
      <c r="V87" s="67">
        <v>0.82961223784282079</v>
      </c>
      <c r="W87" s="16">
        <v>54103</v>
      </c>
      <c r="X87" s="16">
        <v>25266</v>
      </c>
      <c r="Y87" s="16">
        <v>23538</v>
      </c>
      <c r="Z87" s="16">
        <v>5299</v>
      </c>
      <c r="AA87" s="89">
        <f t="shared" si="34"/>
        <v>9.7942812783024968E-2</v>
      </c>
      <c r="AB87" s="89">
        <f t="shared" si="35"/>
        <v>0.43505905402657891</v>
      </c>
      <c r="AC87" s="95">
        <f t="shared" si="36"/>
        <v>4.7680694470654839</v>
      </c>
      <c r="AD87" s="16">
        <v>26689</v>
      </c>
      <c r="AE87" s="16">
        <v>12484</v>
      </c>
      <c r="AF87" s="47">
        <f t="shared" si="37"/>
        <v>0.46775825246356179</v>
      </c>
      <c r="AG87" s="16">
        <v>11442</v>
      </c>
      <c r="AH87" s="47">
        <f t="shared" si="38"/>
        <v>0.42871595039154708</v>
      </c>
      <c r="AI87" s="16">
        <v>2763</v>
      </c>
      <c r="AJ87" s="47">
        <f t="shared" si="39"/>
        <v>0.10352579714489116</v>
      </c>
      <c r="AK87" s="16">
        <v>27414</v>
      </c>
      <c r="AL87" s="16">
        <v>12782</v>
      </c>
      <c r="AM87" s="16">
        <v>12096</v>
      </c>
      <c r="AN87" s="47">
        <f t="shared" si="40"/>
        <v>9.2507477930984169E-2</v>
      </c>
      <c r="AO87" s="47">
        <f t="shared" si="41"/>
        <v>0.4412344057780696</v>
      </c>
      <c r="AP87" s="16">
        <v>2536</v>
      </c>
      <c r="AQ87" s="16">
        <v>61554</v>
      </c>
      <c r="AR87" s="16">
        <v>14720</v>
      </c>
      <c r="AS87" s="16">
        <v>29541</v>
      </c>
      <c r="AT87" s="16">
        <v>9068</v>
      </c>
      <c r="AU87" s="16">
        <v>3988</v>
      </c>
      <c r="AV87" s="78">
        <v>122</v>
      </c>
      <c r="AW87" s="16">
        <v>2750</v>
      </c>
      <c r="AX87" s="78">
        <v>95</v>
      </c>
      <c r="AY87" s="78">
        <v>71</v>
      </c>
      <c r="AZ87" s="78">
        <v>1199</v>
      </c>
      <c r="BA87" s="50">
        <f t="shared" si="42"/>
        <v>14720</v>
      </c>
      <c r="BB87" s="50">
        <f t="shared" si="28"/>
        <v>46834</v>
      </c>
      <c r="BC87" s="50">
        <f t="shared" si="29"/>
        <v>17293</v>
      </c>
      <c r="BD87" s="50">
        <f t="shared" si="43"/>
        <v>44261</v>
      </c>
      <c r="BE87" s="50">
        <f t="shared" si="30"/>
        <v>8225</v>
      </c>
      <c r="BF87" s="47">
        <f t="shared" si="44"/>
        <v>0.23913961724664523</v>
      </c>
      <c r="BG87" s="47">
        <f t="shared" si="31"/>
        <v>0.76086038275335477</v>
      </c>
      <c r="BH87" s="47">
        <f t="shared" si="32"/>
        <v>0.28094031257107582</v>
      </c>
      <c r="BI87" s="47">
        <f t="shared" si="33"/>
        <v>0.13362251031614517</v>
      </c>
      <c r="BJ87" s="47">
        <f t="shared" si="45"/>
        <v>0.52090034766221527</v>
      </c>
      <c r="BK87" s="16">
        <v>31056</v>
      </c>
      <c r="BL87" s="16">
        <v>6581</v>
      </c>
      <c r="BM87" s="16">
        <v>13450</v>
      </c>
      <c r="BN87" s="16">
        <v>5752</v>
      </c>
      <c r="BO87" s="16">
        <v>2646</v>
      </c>
      <c r="BP87" s="78">
        <v>105</v>
      </c>
      <c r="BQ87" s="16">
        <v>1580</v>
      </c>
      <c r="BR87" s="78">
        <v>70</v>
      </c>
      <c r="BS87" s="78">
        <v>59</v>
      </c>
      <c r="BT87" s="78">
        <v>813</v>
      </c>
      <c r="BU87" s="89">
        <f t="shared" si="46"/>
        <v>0.21190752189592993</v>
      </c>
      <c r="BV87" s="89">
        <f t="shared" si="47"/>
        <v>0.78809247810407002</v>
      </c>
      <c r="BW87" s="89">
        <f t="shared" si="48"/>
        <v>0.35500386398763523</v>
      </c>
      <c r="BX87" s="89">
        <f t="shared" si="49"/>
        <v>0.16979005667181865</v>
      </c>
      <c r="BY87" s="16">
        <v>30498</v>
      </c>
      <c r="BZ87" s="16">
        <v>8139</v>
      </c>
      <c r="CA87" s="16">
        <v>16091</v>
      </c>
      <c r="CB87" s="16">
        <v>3316</v>
      </c>
      <c r="CC87" s="16">
        <v>1342</v>
      </c>
      <c r="CD87" s="78">
        <v>17</v>
      </c>
      <c r="CE87" s="16">
        <v>1170</v>
      </c>
      <c r="CF87" s="78">
        <v>25</v>
      </c>
      <c r="CG87" s="78">
        <v>12</v>
      </c>
      <c r="CH87" s="78">
        <v>386</v>
      </c>
      <c r="CI87" s="89">
        <f t="shared" si="50"/>
        <v>0.26686995868581548</v>
      </c>
      <c r="CJ87" s="89">
        <f t="shared" si="51"/>
        <v>0.73313004131418458</v>
      </c>
      <c r="CK87" s="96">
        <f t="shared" si="52"/>
        <v>0.20552167355236409</v>
      </c>
    </row>
    <row r="88" spans="1:89" x14ac:dyDescent="0.3">
      <c r="A88" s="19" t="s">
        <v>205</v>
      </c>
      <c r="B88" s="16" t="s">
        <v>218</v>
      </c>
      <c r="C88" s="19">
        <v>185029</v>
      </c>
      <c r="D88" s="16">
        <v>178277</v>
      </c>
      <c r="E88" s="16">
        <v>6752</v>
      </c>
      <c r="F88" s="67">
        <v>0.96350842300396156</v>
      </c>
      <c r="G88" s="16">
        <v>86689</v>
      </c>
      <c r="H88" s="16">
        <v>84500</v>
      </c>
      <c r="I88" s="16">
        <v>2189</v>
      </c>
      <c r="J88" s="67">
        <v>0.97474881472851227</v>
      </c>
      <c r="K88" s="16">
        <v>98340</v>
      </c>
      <c r="L88" s="16">
        <v>93777</v>
      </c>
      <c r="M88" s="16">
        <v>4563</v>
      </c>
      <c r="N88" s="67">
        <v>0.95359975594874924</v>
      </c>
      <c r="O88" s="16">
        <v>79485</v>
      </c>
      <c r="P88" s="16">
        <v>77281</v>
      </c>
      <c r="Q88" s="16">
        <v>2204</v>
      </c>
      <c r="R88" s="67">
        <v>0.97227149776687427</v>
      </c>
      <c r="S88" s="16">
        <v>105544</v>
      </c>
      <c r="T88" s="16">
        <v>100996</v>
      </c>
      <c r="U88" s="16">
        <v>4548</v>
      </c>
      <c r="V88" s="67">
        <v>0.95690896687637372</v>
      </c>
      <c r="W88" s="16">
        <v>134930</v>
      </c>
      <c r="X88" s="16">
        <v>57867</v>
      </c>
      <c r="Y88" s="16">
        <v>68916</v>
      </c>
      <c r="Z88" s="16">
        <v>8147</v>
      </c>
      <c r="AA88" s="89">
        <f t="shared" si="34"/>
        <v>6.0379456014229602E-2</v>
      </c>
      <c r="AB88" s="89">
        <f t="shared" si="35"/>
        <v>0.5107537241532647</v>
      </c>
      <c r="AC88" s="95">
        <f t="shared" si="36"/>
        <v>7.1028599484472812</v>
      </c>
      <c r="AD88" s="16">
        <v>65280</v>
      </c>
      <c r="AE88" s="16">
        <v>27713</v>
      </c>
      <c r="AF88" s="47">
        <f t="shared" si="37"/>
        <v>0.42452512254901958</v>
      </c>
      <c r="AG88" s="16">
        <v>33494</v>
      </c>
      <c r="AH88" s="47">
        <f t="shared" si="38"/>
        <v>0.51308210784313724</v>
      </c>
      <c r="AI88" s="16">
        <v>4073</v>
      </c>
      <c r="AJ88" s="47">
        <f t="shared" si="39"/>
        <v>6.2392769607843138E-2</v>
      </c>
      <c r="AK88" s="16">
        <v>69650</v>
      </c>
      <c r="AL88" s="16">
        <v>30154</v>
      </c>
      <c r="AM88" s="16">
        <v>35422</v>
      </c>
      <c r="AN88" s="47">
        <f t="shared" si="40"/>
        <v>5.8492462311557789E-2</v>
      </c>
      <c r="AO88" s="47">
        <f t="shared" si="41"/>
        <v>0.50857142857142856</v>
      </c>
      <c r="AP88" s="16">
        <v>4074</v>
      </c>
      <c r="AQ88" s="16">
        <v>139949</v>
      </c>
      <c r="AR88" s="16">
        <v>7895</v>
      </c>
      <c r="AS88" s="16">
        <v>60008</v>
      </c>
      <c r="AT88" s="16">
        <v>36491</v>
      </c>
      <c r="AU88" s="16">
        <v>20440</v>
      </c>
      <c r="AV88" s="78">
        <v>269</v>
      </c>
      <c r="AW88" s="16">
        <v>13170</v>
      </c>
      <c r="AX88" s="78">
        <v>638</v>
      </c>
      <c r="AY88" s="78">
        <v>111</v>
      </c>
      <c r="AZ88" s="78">
        <v>927</v>
      </c>
      <c r="BA88" s="50">
        <f t="shared" si="42"/>
        <v>7895</v>
      </c>
      <c r="BB88" s="50">
        <f t="shared" si="28"/>
        <v>132054</v>
      </c>
      <c r="BC88" s="50">
        <f t="shared" si="29"/>
        <v>72046</v>
      </c>
      <c r="BD88" s="50">
        <f t="shared" si="43"/>
        <v>67903</v>
      </c>
      <c r="BE88" s="50">
        <f t="shared" si="30"/>
        <v>35555</v>
      </c>
      <c r="BF88" s="47">
        <f t="shared" si="44"/>
        <v>5.6413407741391509E-2</v>
      </c>
      <c r="BG88" s="47">
        <f t="shared" si="31"/>
        <v>0.94358659225860853</v>
      </c>
      <c r="BH88" s="47">
        <f t="shared" si="32"/>
        <v>0.51480182066324165</v>
      </c>
      <c r="BI88" s="47">
        <f t="shared" si="33"/>
        <v>0.25405683498988918</v>
      </c>
      <c r="BJ88" s="47">
        <f t="shared" si="45"/>
        <v>0.72919420646092514</v>
      </c>
      <c r="BK88" s="16">
        <v>67487</v>
      </c>
      <c r="BL88" s="16">
        <v>3076</v>
      </c>
      <c r="BM88" s="16">
        <v>26728</v>
      </c>
      <c r="BN88" s="16">
        <v>20228</v>
      </c>
      <c r="BO88" s="16">
        <v>10847</v>
      </c>
      <c r="BP88" s="78">
        <v>186</v>
      </c>
      <c r="BQ88" s="16">
        <v>5535</v>
      </c>
      <c r="BR88" s="78">
        <v>228</v>
      </c>
      <c r="BS88" s="78">
        <v>70</v>
      </c>
      <c r="BT88" s="78">
        <v>589</v>
      </c>
      <c r="BU88" s="89">
        <f t="shared" si="46"/>
        <v>4.5579148576762929E-2</v>
      </c>
      <c r="BV88" s="89">
        <f t="shared" si="47"/>
        <v>0.95442085142323707</v>
      </c>
      <c r="BW88" s="89">
        <f t="shared" si="48"/>
        <v>0.55837420540252192</v>
      </c>
      <c r="BX88" s="89">
        <f t="shared" si="49"/>
        <v>0.2586424052039652</v>
      </c>
      <c r="BY88" s="16">
        <v>72462</v>
      </c>
      <c r="BZ88" s="16">
        <v>4819</v>
      </c>
      <c r="CA88" s="16">
        <v>33280</v>
      </c>
      <c r="CB88" s="16">
        <v>16263</v>
      </c>
      <c r="CC88" s="16">
        <v>9593</v>
      </c>
      <c r="CD88" s="78">
        <v>83</v>
      </c>
      <c r="CE88" s="16">
        <v>7635</v>
      </c>
      <c r="CF88" s="78">
        <v>410</v>
      </c>
      <c r="CG88" s="78">
        <v>41</v>
      </c>
      <c r="CH88" s="78">
        <v>338</v>
      </c>
      <c r="CI88" s="89">
        <f t="shared" si="50"/>
        <v>6.650382269327372E-2</v>
      </c>
      <c r="CJ88" s="89">
        <f t="shared" si="51"/>
        <v>0.93349617730672629</v>
      </c>
      <c r="CK88" s="96">
        <f t="shared" si="52"/>
        <v>0.47422097099169219</v>
      </c>
    </row>
    <row r="89" spans="1:89" x14ac:dyDescent="0.3">
      <c r="A89" s="19" t="s">
        <v>205</v>
      </c>
      <c r="B89" s="16" t="s">
        <v>219</v>
      </c>
      <c r="C89" s="19">
        <v>103539</v>
      </c>
      <c r="D89" s="16">
        <v>94032</v>
      </c>
      <c r="E89" s="16">
        <v>9507</v>
      </c>
      <c r="F89" s="67">
        <v>0.90817952655521106</v>
      </c>
      <c r="G89" s="16">
        <v>52468</v>
      </c>
      <c r="H89" s="16">
        <v>48506</v>
      </c>
      <c r="I89" s="16">
        <v>3962</v>
      </c>
      <c r="J89" s="67">
        <v>0.92448730654875366</v>
      </c>
      <c r="K89" s="16">
        <v>51071</v>
      </c>
      <c r="L89" s="16">
        <v>45526</v>
      </c>
      <c r="M89" s="16">
        <v>5545</v>
      </c>
      <c r="N89" s="67">
        <v>0.89142566231325016</v>
      </c>
      <c r="O89" s="16">
        <v>3250</v>
      </c>
      <c r="P89" s="16">
        <v>3181</v>
      </c>
      <c r="Q89" s="16">
        <v>69</v>
      </c>
      <c r="R89" s="67">
        <v>0.97876923076923072</v>
      </c>
      <c r="S89" s="16">
        <v>100289</v>
      </c>
      <c r="T89" s="16">
        <v>90851</v>
      </c>
      <c r="U89" s="16">
        <v>9438</v>
      </c>
      <c r="V89" s="67">
        <v>0.9058919722003409</v>
      </c>
      <c r="W89" s="16">
        <v>88411</v>
      </c>
      <c r="X89" s="16">
        <v>35347</v>
      </c>
      <c r="Y89" s="16">
        <v>43279</v>
      </c>
      <c r="Z89" s="16">
        <v>9785</v>
      </c>
      <c r="AA89" s="89">
        <f t="shared" si="34"/>
        <v>0.11067627331440658</v>
      </c>
      <c r="AB89" s="89">
        <f t="shared" si="35"/>
        <v>0.48952053477508456</v>
      </c>
      <c r="AC89" s="95">
        <f t="shared" si="36"/>
        <v>3.6123658661216149</v>
      </c>
      <c r="AD89" s="16">
        <v>44432</v>
      </c>
      <c r="AE89" s="16">
        <v>17063</v>
      </c>
      <c r="AF89" s="47">
        <f t="shared" si="37"/>
        <v>0.38402502700756214</v>
      </c>
      <c r="AG89" s="16">
        <v>22290</v>
      </c>
      <c r="AH89" s="47">
        <f t="shared" si="38"/>
        <v>0.50166546633057252</v>
      </c>
      <c r="AI89" s="16">
        <v>5079</v>
      </c>
      <c r="AJ89" s="47">
        <f t="shared" si="39"/>
        <v>0.11430950666186532</v>
      </c>
      <c r="AK89" s="16">
        <v>43979</v>
      </c>
      <c r="AL89" s="16">
        <v>18284</v>
      </c>
      <c r="AM89" s="16">
        <v>20989</v>
      </c>
      <c r="AN89" s="47">
        <f t="shared" si="40"/>
        <v>0.10700561631687851</v>
      </c>
      <c r="AO89" s="47">
        <f t="shared" si="41"/>
        <v>0.47725050592328155</v>
      </c>
      <c r="AP89" s="16">
        <v>4706</v>
      </c>
      <c r="AQ89" s="16">
        <v>74071</v>
      </c>
      <c r="AR89" s="16">
        <v>9533</v>
      </c>
      <c r="AS89" s="16">
        <v>41194</v>
      </c>
      <c r="AT89" s="16">
        <v>14082</v>
      </c>
      <c r="AU89" s="16">
        <v>5113</v>
      </c>
      <c r="AV89" s="78">
        <v>67</v>
      </c>
      <c r="AW89" s="16">
        <v>2068</v>
      </c>
      <c r="AX89" s="78">
        <v>48</v>
      </c>
      <c r="AY89" s="78">
        <v>16</v>
      </c>
      <c r="AZ89" s="78">
        <v>1950</v>
      </c>
      <c r="BA89" s="50">
        <f t="shared" si="42"/>
        <v>9533</v>
      </c>
      <c r="BB89" s="50">
        <f t="shared" si="28"/>
        <v>64538</v>
      </c>
      <c r="BC89" s="50">
        <f t="shared" si="29"/>
        <v>23344</v>
      </c>
      <c r="BD89" s="50">
        <f t="shared" si="43"/>
        <v>50727</v>
      </c>
      <c r="BE89" s="50">
        <f t="shared" si="30"/>
        <v>9262</v>
      </c>
      <c r="BF89" s="47">
        <f t="shared" si="44"/>
        <v>0.12870084108490501</v>
      </c>
      <c r="BG89" s="47">
        <f t="shared" si="31"/>
        <v>0.87129915891509502</v>
      </c>
      <c r="BH89" s="47">
        <f t="shared" si="32"/>
        <v>0.31515707901877926</v>
      </c>
      <c r="BI89" s="47">
        <f t="shared" si="33"/>
        <v>0.12504218925085392</v>
      </c>
      <c r="BJ89" s="47">
        <f t="shared" si="45"/>
        <v>0.59322811896693717</v>
      </c>
      <c r="BK89" s="16">
        <v>38421</v>
      </c>
      <c r="BL89" s="16">
        <v>4436</v>
      </c>
      <c r="BM89" s="16">
        <v>20302</v>
      </c>
      <c r="BN89" s="16">
        <v>8482</v>
      </c>
      <c r="BO89" s="16">
        <v>2826</v>
      </c>
      <c r="BP89" s="78">
        <v>50</v>
      </c>
      <c r="BQ89" s="16">
        <v>984</v>
      </c>
      <c r="BR89" s="78">
        <v>22</v>
      </c>
      <c r="BS89" s="78">
        <v>12</v>
      </c>
      <c r="BT89" s="78">
        <v>1307</v>
      </c>
      <c r="BU89" s="89">
        <f t="shared" si="46"/>
        <v>0.11545769240779782</v>
      </c>
      <c r="BV89" s="89">
        <f t="shared" si="47"/>
        <v>0.8845423075922022</v>
      </c>
      <c r="BW89" s="89">
        <f t="shared" si="48"/>
        <v>0.35613336456625283</v>
      </c>
      <c r="BX89" s="89">
        <f t="shared" si="49"/>
        <v>0.13536867858723095</v>
      </c>
      <c r="BY89" s="16">
        <v>35650</v>
      </c>
      <c r="BZ89" s="16">
        <v>5097</v>
      </c>
      <c r="CA89" s="16">
        <v>20892</v>
      </c>
      <c r="CB89" s="16">
        <v>5600</v>
      </c>
      <c r="CC89" s="16">
        <v>2287</v>
      </c>
      <c r="CD89" s="78">
        <v>17</v>
      </c>
      <c r="CE89" s="16">
        <v>1084</v>
      </c>
      <c r="CF89" s="78">
        <v>26</v>
      </c>
      <c r="CG89" s="78">
        <v>4</v>
      </c>
      <c r="CH89" s="78">
        <v>643</v>
      </c>
      <c r="CI89" s="89">
        <f t="shared" si="50"/>
        <v>0.1429733520336606</v>
      </c>
      <c r="CJ89" s="89">
        <f t="shared" si="51"/>
        <v>0.85702664796633943</v>
      </c>
      <c r="CK89" s="96">
        <f t="shared" si="52"/>
        <v>0.27099579242636745</v>
      </c>
    </row>
    <row r="90" spans="1:89" x14ac:dyDescent="0.3">
      <c r="A90" s="19" t="s">
        <v>205</v>
      </c>
      <c r="B90" s="16" t="s">
        <v>221</v>
      </c>
      <c r="C90" s="19">
        <v>80448</v>
      </c>
      <c r="D90" s="16">
        <v>74868</v>
      </c>
      <c r="E90" s="16">
        <v>5580</v>
      </c>
      <c r="F90" s="67">
        <v>0.93063842482100223</v>
      </c>
      <c r="G90" s="16">
        <v>37785</v>
      </c>
      <c r="H90" s="16">
        <v>35333</v>
      </c>
      <c r="I90" s="16">
        <v>2452</v>
      </c>
      <c r="J90" s="67">
        <v>0.935106523752812</v>
      </c>
      <c r="K90" s="16">
        <v>42663</v>
      </c>
      <c r="L90" s="16">
        <v>39535</v>
      </c>
      <c r="M90" s="16">
        <v>3128</v>
      </c>
      <c r="N90" s="67">
        <v>0.92668119916555325</v>
      </c>
      <c r="O90" s="16">
        <v>16343</v>
      </c>
      <c r="P90" s="16">
        <v>15677</v>
      </c>
      <c r="Q90" s="16">
        <v>666</v>
      </c>
      <c r="R90" s="67">
        <v>0.95924860796671363</v>
      </c>
      <c r="S90" s="16">
        <v>64105</v>
      </c>
      <c r="T90" s="16">
        <v>59191</v>
      </c>
      <c r="U90" s="16">
        <v>4914</v>
      </c>
      <c r="V90" s="67">
        <v>0.9233445129085095</v>
      </c>
      <c r="W90" s="16">
        <v>63196</v>
      </c>
      <c r="X90" s="16">
        <v>30447</v>
      </c>
      <c r="Y90" s="16">
        <v>27600</v>
      </c>
      <c r="Z90" s="16">
        <v>5149</v>
      </c>
      <c r="AA90" s="89">
        <f t="shared" si="34"/>
        <v>8.1476675738970827E-2</v>
      </c>
      <c r="AB90" s="89">
        <f t="shared" si="35"/>
        <v>0.43673650231027278</v>
      </c>
      <c r="AC90" s="95">
        <f t="shared" si="36"/>
        <v>5.9131870266071083</v>
      </c>
      <c r="AD90" s="16">
        <v>31233</v>
      </c>
      <c r="AE90" s="16">
        <v>14521</v>
      </c>
      <c r="AF90" s="47">
        <f t="shared" si="37"/>
        <v>0.46492491915602085</v>
      </c>
      <c r="AG90" s="16">
        <v>13965</v>
      </c>
      <c r="AH90" s="47">
        <f t="shared" si="38"/>
        <v>0.44712323503986168</v>
      </c>
      <c r="AI90" s="16">
        <v>2747</v>
      </c>
      <c r="AJ90" s="47">
        <f t="shared" si="39"/>
        <v>8.795184580411744E-2</v>
      </c>
      <c r="AK90" s="16">
        <v>31963</v>
      </c>
      <c r="AL90" s="16">
        <v>15926</v>
      </c>
      <c r="AM90" s="16">
        <v>13635</v>
      </c>
      <c r="AN90" s="47">
        <f t="shared" si="40"/>
        <v>7.5149391483903261E-2</v>
      </c>
      <c r="AO90" s="47">
        <f t="shared" si="41"/>
        <v>0.42658699120858495</v>
      </c>
      <c r="AP90" s="16">
        <v>2402</v>
      </c>
      <c r="AQ90" s="16">
        <v>60395</v>
      </c>
      <c r="AR90" s="16">
        <v>5447</v>
      </c>
      <c r="AS90" s="16">
        <v>32509</v>
      </c>
      <c r="AT90" s="16">
        <v>12530</v>
      </c>
      <c r="AU90" s="16">
        <v>5031</v>
      </c>
      <c r="AV90" s="78">
        <v>123</v>
      </c>
      <c r="AW90" s="16">
        <v>3049</v>
      </c>
      <c r="AX90" s="78">
        <v>185</v>
      </c>
      <c r="AY90" s="78">
        <v>393</v>
      </c>
      <c r="AZ90" s="78">
        <v>1128</v>
      </c>
      <c r="BA90" s="50">
        <f t="shared" si="42"/>
        <v>5447</v>
      </c>
      <c r="BB90" s="50">
        <f t="shared" si="28"/>
        <v>54948</v>
      </c>
      <c r="BC90" s="50">
        <f t="shared" si="29"/>
        <v>22439</v>
      </c>
      <c r="BD90" s="50">
        <f t="shared" si="43"/>
        <v>37956</v>
      </c>
      <c r="BE90" s="50">
        <f t="shared" si="30"/>
        <v>9909</v>
      </c>
      <c r="BF90" s="47">
        <f t="shared" si="44"/>
        <v>9.0189585230565444E-2</v>
      </c>
      <c r="BG90" s="47">
        <f t="shared" si="31"/>
        <v>0.90981041476943458</v>
      </c>
      <c r="BH90" s="47">
        <f t="shared" si="32"/>
        <v>0.37153737892209621</v>
      </c>
      <c r="BI90" s="47">
        <f t="shared" si="33"/>
        <v>0.16406987333388526</v>
      </c>
      <c r="BJ90" s="47">
        <f t="shared" si="45"/>
        <v>0.64067389684576537</v>
      </c>
      <c r="BK90" s="16">
        <v>28524</v>
      </c>
      <c r="BL90" s="16">
        <v>2567</v>
      </c>
      <c r="BM90" s="16">
        <v>14474</v>
      </c>
      <c r="BN90" s="16">
        <v>6595</v>
      </c>
      <c r="BO90" s="16">
        <v>2578</v>
      </c>
      <c r="BP90" s="78">
        <v>81</v>
      </c>
      <c r="BQ90" s="16">
        <v>1163</v>
      </c>
      <c r="BR90" s="78">
        <v>49</v>
      </c>
      <c r="BS90" s="78">
        <v>214</v>
      </c>
      <c r="BT90" s="78">
        <v>803</v>
      </c>
      <c r="BU90" s="89">
        <f t="shared" si="46"/>
        <v>8.999439068854298E-2</v>
      </c>
      <c r="BV90" s="89">
        <f t="shared" si="47"/>
        <v>0.91000560931145702</v>
      </c>
      <c r="BW90" s="89">
        <f t="shared" si="48"/>
        <v>0.40257327163090728</v>
      </c>
      <c r="BX90" s="89">
        <f t="shared" si="49"/>
        <v>0.17136446501191979</v>
      </c>
      <c r="BY90" s="16">
        <v>31871</v>
      </c>
      <c r="BZ90" s="16">
        <v>2880</v>
      </c>
      <c r="CA90" s="16">
        <v>18035</v>
      </c>
      <c r="CB90" s="16">
        <v>5935</v>
      </c>
      <c r="CC90" s="16">
        <v>2453</v>
      </c>
      <c r="CD90" s="78">
        <v>42</v>
      </c>
      <c r="CE90" s="16">
        <v>1886</v>
      </c>
      <c r="CF90" s="78">
        <v>136</v>
      </c>
      <c r="CG90" s="78">
        <v>179</v>
      </c>
      <c r="CH90" s="78">
        <v>325</v>
      </c>
      <c r="CI90" s="89">
        <f t="shared" si="50"/>
        <v>9.0364281007812741E-2</v>
      </c>
      <c r="CJ90" s="89">
        <f t="shared" si="51"/>
        <v>0.9096357189921872</v>
      </c>
      <c r="CK90" s="96">
        <f t="shared" si="52"/>
        <v>0.34376078566722096</v>
      </c>
    </row>
    <row r="91" spans="1:89" x14ac:dyDescent="0.3">
      <c r="A91" s="19" t="s">
        <v>205</v>
      </c>
      <c r="B91" s="16" t="s">
        <v>223</v>
      </c>
      <c r="C91" s="19">
        <v>64049</v>
      </c>
      <c r="D91" s="16">
        <v>58481</v>
      </c>
      <c r="E91" s="16">
        <v>5568</v>
      </c>
      <c r="F91" s="67">
        <v>0.91306655841621254</v>
      </c>
      <c r="G91" s="16">
        <v>31778</v>
      </c>
      <c r="H91" s="16">
        <v>29280</v>
      </c>
      <c r="I91" s="16">
        <v>2498</v>
      </c>
      <c r="J91" s="67">
        <v>0.92139215809679653</v>
      </c>
      <c r="K91" s="16">
        <v>32271</v>
      </c>
      <c r="L91" s="16">
        <v>29201</v>
      </c>
      <c r="M91" s="16">
        <v>3070</v>
      </c>
      <c r="N91" s="67">
        <v>0.90486814787270309</v>
      </c>
      <c r="O91" s="16">
        <v>3754</v>
      </c>
      <c r="P91" s="16">
        <v>3681</v>
      </c>
      <c r="Q91" s="16">
        <v>73</v>
      </c>
      <c r="R91" s="67">
        <v>0.98055407565263719</v>
      </c>
      <c r="S91" s="16">
        <v>60295</v>
      </c>
      <c r="T91" s="16">
        <v>54800</v>
      </c>
      <c r="U91" s="16">
        <v>5495</v>
      </c>
      <c r="V91" s="67">
        <v>0.90886474832075625</v>
      </c>
      <c r="W91" s="16">
        <v>52566</v>
      </c>
      <c r="X91" s="16">
        <v>23327</v>
      </c>
      <c r="Y91" s="16">
        <v>24262</v>
      </c>
      <c r="Z91" s="16">
        <v>4977</v>
      </c>
      <c r="AA91" s="89">
        <f t="shared" si="34"/>
        <v>9.4680972491724691E-2</v>
      </c>
      <c r="AB91" s="89">
        <f t="shared" si="35"/>
        <v>0.46155309515656506</v>
      </c>
      <c r="AC91" s="95">
        <f t="shared" si="36"/>
        <v>4.6869600160739404</v>
      </c>
      <c r="AD91" s="16">
        <v>26312</v>
      </c>
      <c r="AE91" s="16">
        <v>11420</v>
      </c>
      <c r="AF91" s="47">
        <f t="shared" si="37"/>
        <v>0.43402249923989056</v>
      </c>
      <c r="AG91" s="16">
        <v>12251</v>
      </c>
      <c r="AH91" s="47">
        <f t="shared" si="38"/>
        <v>0.46560504712678624</v>
      </c>
      <c r="AI91" s="16">
        <v>2641</v>
      </c>
      <c r="AJ91" s="47">
        <f t="shared" si="39"/>
        <v>0.1003724536333232</v>
      </c>
      <c r="AK91" s="16">
        <v>26254</v>
      </c>
      <c r="AL91" s="16">
        <v>11907</v>
      </c>
      <c r="AM91" s="16">
        <v>12011</v>
      </c>
      <c r="AN91" s="47">
        <f t="shared" si="40"/>
        <v>8.8976917803001446E-2</v>
      </c>
      <c r="AO91" s="47">
        <f t="shared" si="41"/>
        <v>0.45749219166603183</v>
      </c>
      <c r="AP91" s="16">
        <v>2336</v>
      </c>
      <c r="AQ91" s="16">
        <v>48081</v>
      </c>
      <c r="AR91" s="16">
        <v>5659</v>
      </c>
      <c r="AS91" s="16">
        <v>24635</v>
      </c>
      <c r="AT91" s="16">
        <v>9711</v>
      </c>
      <c r="AU91" s="16">
        <v>4728</v>
      </c>
      <c r="AV91" s="78">
        <v>99</v>
      </c>
      <c r="AW91" s="78">
        <v>1814</v>
      </c>
      <c r="AX91" s="78">
        <v>78</v>
      </c>
      <c r="AY91" s="78">
        <v>19</v>
      </c>
      <c r="AZ91" s="78">
        <v>1338</v>
      </c>
      <c r="BA91" s="50">
        <f t="shared" si="42"/>
        <v>5659</v>
      </c>
      <c r="BB91" s="50">
        <f t="shared" si="28"/>
        <v>42422</v>
      </c>
      <c r="BC91" s="50">
        <f t="shared" si="29"/>
        <v>17787</v>
      </c>
      <c r="BD91" s="50">
        <f t="shared" si="43"/>
        <v>30294</v>
      </c>
      <c r="BE91" s="50">
        <f t="shared" si="30"/>
        <v>8076</v>
      </c>
      <c r="BF91" s="47">
        <f t="shared" si="44"/>
        <v>0.11769721927580541</v>
      </c>
      <c r="BG91" s="47">
        <f t="shared" si="31"/>
        <v>0.88230278072419455</v>
      </c>
      <c r="BH91" s="47">
        <f t="shared" si="32"/>
        <v>0.36993822923816061</v>
      </c>
      <c r="BI91" s="47">
        <f t="shared" si="33"/>
        <v>0.16796655643601421</v>
      </c>
      <c r="BJ91" s="47">
        <f t="shared" si="45"/>
        <v>0.62612050498117755</v>
      </c>
      <c r="BK91" s="16">
        <v>24765</v>
      </c>
      <c r="BL91" s="16">
        <v>2610</v>
      </c>
      <c r="BM91" s="16">
        <v>12054</v>
      </c>
      <c r="BN91" s="16">
        <v>5694</v>
      </c>
      <c r="BO91" s="16">
        <v>2539</v>
      </c>
      <c r="BP91" s="78">
        <v>65</v>
      </c>
      <c r="BQ91" s="78">
        <v>879</v>
      </c>
      <c r="BR91" s="78">
        <v>37</v>
      </c>
      <c r="BS91" s="78">
        <v>13</v>
      </c>
      <c r="BT91" s="78">
        <v>874</v>
      </c>
      <c r="BU91" s="89">
        <f t="shared" si="46"/>
        <v>0.10539067231980617</v>
      </c>
      <c r="BV91" s="89">
        <f t="shared" si="47"/>
        <v>0.89460932768019386</v>
      </c>
      <c r="BW91" s="89">
        <f t="shared" si="48"/>
        <v>0.4078740157480315</v>
      </c>
      <c r="BX91" s="89">
        <f t="shared" si="49"/>
        <v>0.17795275590551182</v>
      </c>
      <c r="BY91" s="16">
        <v>23316</v>
      </c>
      <c r="BZ91" s="16">
        <v>3049</v>
      </c>
      <c r="CA91" s="16">
        <v>12581</v>
      </c>
      <c r="CB91" s="16">
        <v>4017</v>
      </c>
      <c r="CC91" s="16">
        <v>2189</v>
      </c>
      <c r="CD91" s="78">
        <v>34</v>
      </c>
      <c r="CE91" s="78">
        <v>935</v>
      </c>
      <c r="CF91" s="78">
        <v>41</v>
      </c>
      <c r="CG91" s="78">
        <v>6</v>
      </c>
      <c r="CH91" s="78">
        <v>464</v>
      </c>
      <c r="CI91" s="89">
        <f t="shared" si="50"/>
        <v>0.1307685709384114</v>
      </c>
      <c r="CJ91" s="89">
        <f t="shared" si="51"/>
        <v>0.86923142906158857</v>
      </c>
      <c r="CK91" s="96">
        <f t="shared" si="52"/>
        <v>0.32964487905301082</v>
      </c>
    </row>
    <row r="92" spans="1:89" x14ac:dyDescent="0.3">
      <c r="A92" s="19" t="s">
        <v>205</v>
      </c>
      <c r="B92" s="16" t="s">
        <v>226</v>
      </c>
      <c r="C92" s="19">
        <v>88480</v>
      </c>
      <c r="D92" s="16">
        <v>83600</v>
      </c>
      <c r="E92" s="16">
        <v>4880</v>
      </c>
      <c r="F92" s="67">
        <v>0.94484629294755873</v>
      </c>
      <c r="G92" s="16">
        <v>44047</v>
      </c>
      <c r="H92" s="16">
        <v>42380</v>
      </c>
      <c r="I92" s="16">
        <v>1667</v>
      </c>
      <c r="J92" s="67">
        <v>0.96215406270574599</v>
      </c>
      <c r="K92" s="16">
        <v>44433</v>
      </c>
      <c r="L92" s="16">
        <v>41220</v>
      </c>
      <c r="M92" s="16">
        <v>3213</v>
      </c>
      <c r="N92" s="67">
        <v>0.92768887988657089</v>
      </c>
      <c r="O92" s="16">
        <v>44395</v>
      </c>
      <c r="P92" s="16">
        <v>42889</v>
      </c>
      <c r="Q92" s="16">
        <v>1506</v>
      </c>
      <c r="R92" s="67">
        <v>0.96607726095280999</v>
      </c>
      <c r="S92" s="16">
        <v>44085</v>
      </c>
      <c r="T92" s="16">
        <v>40711</v>
      </c>
      <c r="U92" s="16">
        <v>3374</v>
      </c>
      <c r="V92" s="67">
        <v>0.92346603152999895</v>
      </c>
      <c r="W92" s="16">
        <v>63493</v>
      </c>
      <c r="X92" s="16">
        <v>23837</v>
      </c>
      <c r="Y92" s="16">
        <v>33156</v>
      </c>
      <c r="Z92" s="16">
        <v>6500</v>
      </c>
      <c r="AA92" s="89">
        <f t="shared" si="34"/>
        <v>0.10237348999102264</v>
      </c>
      <c r="AB92" s="89">
        <f t="shared" si="35"/>
        <v>0.52219929756036099</v>
      </c>
      <c r="AC92" s="95">
        <f t="shared" si="36"/>
        <v>3.6672307692307693</v>
      </c>
      <c r="AD92" s="16">
        <v>31510</v>
      </c>
      <c r="AE92" s="16">
        <v>11492</v>
      </c>
      <c r="AF92" s="47">
        <f t="shared" si="37"/>
        <v>0.36470961599492224</v>
      </c>
      <c r="AG92" s="16">
        <v>16765</v>
      </c>
      <c r="AH92" s="47">
        <f t="shared" si="38"/>
        <v>0.53205331640748965</v>
      </c>
      <c r="AI92" s="16">
        <v>3253</v>
      </c>
      <c r="AJ92" s="47">
        <f t="shared" si="39"/>
        <v>0.10323706759758806</v>
      </c>
      <c r="AK92" s="16">
        <v>31983</v>
      </c>
      <c r="AL92" s="16">
        <v>12345</v>
      </c>
      <c r="AM92" s="16">
        <v>16391</v>
      </c>
      <c r="AN92" s="47">
        <f t="shared" si="40"/>
        <v>0.10152268392583561</v>
      </c>
      <c r="AO92" s="47">
        <f t="shared" si="41"/>
        <v>0.51249101084951376</v>
      </c>
      <c r="AP92" s="16">
        <v>3247</v>
      </c>
      <c r="AQ92" s="16">
        <v>70000</v>
      </c>
      <c r="AR92" s="16">
        <v>6245</v>
      </c>
      <c r="AS92" s="16">
        <v>32738</v>
      </c>
      <c r="AT92" s="16">
        <v>17933</v>
      </c>
      <c r="AU92" s="16">
        <v>8170</v>
      </c>
      <c r="AV92" s="78">
        <v>177</v>
      </c>
      <c r="AW92" s="16">
        <v>4165</v>
      </c>
      <c r="AX92" s="78">
        <v>159</v>
      </c>
      <c r="AY92" s="78">
        <v>52</v>
      </c>
      <c r="AZ92" s="78">
        <v>361</v>
      </c>
      <c r="BA92" s="50">
        <f t="shared" si="42"/>
        <v>6245</v>
      </c>
      <c r="BB92" s="50">
        <f t="shared" si="28"/>
        <v>63755</v>
      </c>
      <c r="BC92" s="50">
        <f t="shared" si="29"/>
        <v>31017</v>
      </c>
      <c r="BD92" s="50">
        <f t="shared" si="43"/>
        <v>38983</v>
      </c>
      <c r="BE92" s="50">
        <f t="shared" si="30"/>
        <v>13084</v>
      </c>
      <c r="BF92" s="47">
        <f t="shared" si="44"/>
        <v>8.9214285714285718E-2</v>
      </c>
      <c r="BG92" s="47">
        <f t="shared" si="31"/>
        <v>0.91078571428571431</v>
      </c>
      <c r="BH92" s="47">
        <f t="shared" si="32"/>
        <v>0.44309999999999999</v>
      </c>
      <c r="BI92" s="47">
        <f t="shared" si="33"/>
        <v>0.18691428571428573</v>
      </c>
      <c r="BJ92" s="47">
        <f t="shared" si="45"/>
        <v>0.67694285714285718</v>
      </c>
      <c r="BK92" s="16">
        <v>36526</v>
      </c>
      <c r="BL92" s="16">
        <v>2600</v>
      </c>
      <c r="BM92" s="16">
        <v>15485</v>
      </c>
      <c r="BN92" s="16">
        <v>10909</v>
      </c>
      <c r="BO92" s="16">
        <v>4866</v>
      </c>
      <c r="BP92" s="78">
        <v>125</v>
      </c>
      <c r="BQ92" s="16">
        <v>2164</v>
      </c>
      <c r="BR92" s="78">
        <v>93</v>
      </c>
      <c r="BS92" s="78">
        <v>43</v>
      </c>
      <c r="BT92" s="78">
        <v>241</v>
      </c>
      <c r="BU92" s="89">
        <f t="shared" si="46"/>
        <v>7.1182171603789077E-2</v>
      </c>
      <c r="BV92" s="89">
        <f t="shared" si="47"/>
        <v>0.92881782839621096</v>
      </c>
      <c r="BW92" s="89">
        <f t="shared" si="48"/>
        <v>0.50487324097902864</v>
      </c>
      <c r="BX92" s="89">
        <f t="shared" si="49"/>
        <v>0.20620927558451513</v>
      </c>
      <c r="BY92" s="16">
        <v>33474</v>
      </c>
      <c r="BZ92" s="16">
        <v>3645</v>
      </c>
      <c r="CA92" s="16">
        <v>17253</v>
      </c>
      <c r="CB92" s="16">
        <v>7024</v>
      </c>
      <c r="CC92" s="16">
        <v>3304</v>
      </c>
      <c r="CD92" s="78">
        <v>52</v>
      </c>
      <c r="CE92" s="16">
        <v>2001</v>
      </c>
      <c r="CF92" s="78">
        <v>66</v>
      </c>
      <c r="CG92" s="78">
        <v>9</v>
      </c>
      <c r="CH92" s="78">
        <v>120</v>
      </c>
      <c r="CI92" s="89">
        <f t="shared" si="50"/>
        <v>0.10889048216526259</v>
      </c>
      <c r="CJ92" s="89">
        <f t="shared" si="51"/>
        <v>0.89110951783473746</v>
      </c>
      <c r="CK92" s="96">
        <f t="shared" si="52"/>
        <v>0.37569456891916114</v>
      </c>
    </row>
    <row r="93" spans="1:89" x14ac:dyDescent="0.3">
      <c r="A93" s="19" t="s">
        <v>205</v>
      </c>
      <c r="B93" s="16" t="s">
        <v>227</v>
      </c>
      <c r="C93" s="19">
        <v>46680</v>
      </c>
      <c r="D93" s="16">
        <v>42755</v>
      </c>
      <c r="E93" s="16">
        <v>3925</v>
      </c>
      <c r="F93" s="67">
        <v>0.91591688089117396</v>
      </c>
      <c r="G93" s="16">
        <v>24091</v>
      </c>
      <c r="H93" s="16">
        <v>22569</v>
      </c>
      <c r="I93" s="16">
        <v>1522</v>
      </c>
      <c r="J93" s="67">
        <v>0.93682287991366087</v>
      </c>
      <c r="K93" s="16">
        <v>22589</v>
      </c>
      <c r="L93" s="16">
        <v>20186</v>
      </c>
      <c r="M93" s="16">
        <v>2403</v>
      </c>
      <c r="N93" s="67">
        <v>0.8936207888795431</v>
      </c>
      <c r="O93" s="16">
        <v>6325</v>
      </c>
      <c r="P93" s="16">
        <v>5977</v>
      </c>
      <c r="Q93" s="16">
        <v>348</v>
      </c>
      <c r="R93" s="67">
        <v>0.94498023715415025</v>
      </c>
      <c r="S93" s="16">
        <v>40355</v>
      </c>
      <c r="T93" s="16">
        <v>36778</v>
      </c>
      <c r="U93" s="16">
        <v>3577</v>
      </c>
      <c r="V93" s="67">
        <v>0.91136166522116213</v>
      </c>
      <c r="W93" s="16">
        <v>39467</v>
      </c>
      <c r="X93" s="16">
        <v>15533</v>
      </c>
      <c r="Y93" s="16">
        <v>19258</v>
      </c>
      <c r="Z93" s="16">
        <v>4676</v>
      </c>
      <c r="AA93" s="89">
        <f t="shared" si="34"/>
        <v>0.1184787290647883</v>
      </c>
      <c r="AB93" s="89">
        <f t="shared" si="35"/>
        <v>0.48795195986520384</v>
      </c>
      <c r="AC93" s="95">
        <f t="shared" si="36"/>
        <v>3.3218562874251498</v>
      </c>
      <c r="AD93" s="16">
        <v>19894</v>
      </c>
      <c r="AE93" s="16">
        <v>7529</v>
      </c>
      <c r="AF93" s="47">
        <f t="shared" si="37"/>
        <v>0.3784558158238665</v>
      </c>
      <c r="AG93" s="16">
        <v>9982</v>
      </c>
      <c r="AH93" s="47">
        <f t="shared" si="38"/>
        <v>0.50175932441942295</v>
      </c>
      <c r="AI93" s="16">
        <v>2383</v>
      </c>
      <c r="AJ93" s="47">
        <f t="shared" si="39"/>
        <v>0.11978485975671056</v>
      </c>
      <c r="AK93" s="16">
        <v>19573</v>
      </c>
      <c r="AL93" s="16">
        <v>8004</v>
      </c>
      <c r="AM93" s="16">
        <v>9276</v>
      </c>
      <c r="AN93" s="47">
        <f t="shared" si="40"/>
        <v>0.11715117764267102</v>
      </c>
      <c r="AO93" s="47">
        <f t="shared" si="41"/>
        <v>0.47391815255709396</v>
      </c>
      <c r="AP93" s="16">
        <v>2293</v>
      </c>
      <c r="AQ93" s="16">
        <v>36452</v>
      </c>
      <c r="AR93" s="16">
        <v>4340</v>
      </c>
      <c r="AS93" s="16">
        <v>17970</v>
      </c>
      <c r="AT93" s="16">
        <v>8731</v>
      </c>
      <c r="AU93" s="78">
        <v>3258</v>
      </c>
      <c r="AV93" s="78">
        <v>98</v>
      </c>
      <c r="AW93" s="78">
        <v>1509</v>
      </c>
      <c r="AX93" s="78">
        <v>80</v>
      </c>
      <c r="AY93" s="78">
        <v>20</v>
      </c>
      <c r="AZ93" s="78">
        <v>446</v>
      </c>
      <c r="BA93" s="50">
        <f t="shared" si="42"/>
        <v>4340</v>
      </c>
      <c r="BB93" s="50">
        <f t="shared" si="28"/>
        <v>32112</v>
      </c>
      <c r="BC93" s="50">
        <f t="shared" si="29"/>
        <v>14142</v>
      </c>
      <c r="BD93" s="50">
        <f t="shared" si="43"/>
        <v>22310</v>
      </c>
      <c r="BE93" s="50">
        <f t="shared" si="30"/>
        <v>5411</v>
      </c>
      <c r="BF93" s="47">
        <f t="shared" si="44"/>
        <v>0.11906068254142434</v>
      </c>
      <c r="BG93" s="47">
        <f t="shared" si="31"/>
        <v>0.88093931745857568</v>
      </c>
      <c r="BH93" s="47">
        <f t="shared" si="32"/>
        <v>0.38796225172830023</v>
      </c>
      <c r="BI93" s="47">
        <f t="shared" si="33"/>
        <v>0.14844178645890485</v>
      </c>
      <c r="BJ93" s="47">
        <f t="shared" si="45"/>
        <v>0.63445078459343796</v>
      </c>
      <c r="BK93" s="16">
        <v>20311</v>
      </c>
      <c r="BL93" s="16">
        <v>2009</v>
      </c>
      <c r="BM93" s="16">
        <v>9341</v>
      </c>
      <c r="BN93" s="16">
        <v>5585</v>
      </c>
      <c r="BO93" s="78">
        <v>2012</v>
      </c>
      <c r="BP93" s="78">
        <v>82</v>
      </c>
      <c r="BQ93" s="78">
        <v>949</v>
      </c>
      <c r="BR93" s="78">
        <v>56</v>
      </c>
      <c r="BS93" s="78">
        <v>13</v>
      </c>
      <c r="BT93" s="78">
        <v>264</v>
      </c>
      <c r="BU93" s="89">
        <f t="shared" si="46"/>
        <v>9.8911919649451036E-2</v>
      </c>
      <c r="BV93" s="89">
        <f t="shared" si="47"/>
        <v>0.90108808035054899</v>
      </c>
      <c r="BW93" s="89">
        <f t="shared" si="48"/>
        <v>0.44118950322485351</v>
      </c>
      <c r="BX93" s="89">
        <f t="shared" si="49"/>
        <v>0.16621535128747969</v>
      </c>
      <c r="BY93" s="16">
        <v>16141</v>
      </c>
      <c r="BZ93" s="16">
        <v>2331</v>
      </c>
      <c r="CA93" s="16">
        <v>8629</v>
      </c>
      <c r="CB93" s="16">
        <v>3146</v>
      </c>
      <c r="CC93" s="78">
        <v>1246</v>
      </c>
      <c r="CD93" s="78">
        <v>16</v>
      </c>
      <c r="CE93" s="78">
        <v>560</v>
      </c>
      <c r="CF93" s="78">
        <v>24</v>
      </c>
      <c r="CG93" s="78">
        <v>7</v>
      </c>
      <c r="CH93" s="78">
        <v>182</v>
      </c>
      <c r="CI93" s="89">
        <f t="shared" si="50"/>
        <v>0.14441484418561426</v>
      </c>
      <c r="CJ93" s="89">
        <f t="shared" si="51"/>
        <v>0.85558515581438577</v>
      </c>
      <c r="CK93" s="96">
        <f t="shared" si="52"/>
        <v>0.3209838299981414</v>
      </c>
    </row>
    <row r="94" spans="1:89" x14ac:dyDescent="0.3">
      <c r="A94" s="19" t="s">
        <v>229</v>
      </c>
      <c r="B94" s="16" t="s">
        <v>232</v>
      </c>
      <c r="C94" s="19">
        <v>201792</v>
      </c>
      <c r="D94" s="16">
        <v>187478</v>
      </c>
      <c r="E94" s="16">
        <v>14314</v>
      </c>
      <c r="F94" s="67">
        <v>0.9290655724706629</v>
      </c>
      <c r="G94" s="16">
        <v>89540</v>
      </c>
      <c r="H94" s="16">
        <v>86898</v>
      </c>
      <c r="I94" s="16">
        <v>2642</v>
      </c>
      <c r="J94" s="67">
        <v>0.97049363412999778</v>
      </c>
      <c r="K94" s="16">
        <v>112252</v>
      </c>
      <c r="L94" s="16">
        <v>100580</v>
      </c>
      <c r="M94" s="16">
        <v>11672</v>
      </c>
      <c r="N94" s="67">
        <v>0.89601967002815097</v>
      </c>
      <c r="O94" s="16">
        <v>65553</v>
      </c>
      <c r="P94" s="16">
        <v>63449</v>
      </c>
      <c r="Q94" s="16">
        <v>2104</v>
      </c>
      <c r="R94" s="67">
        <v>0.96790383353927356</v>
      </c>
      <c r="S94" s="16">
        <v>136239</v>
      </c>
      <c r="T94" s="16">
        <v>124029</v>
      </c>
      <c r="U94" s="16">
        <v>12210</v>
      </c>
      <c r="V94" s="67">
        <v>0.91037808557021127</v>
      </c>
      <c r="W94" s="16">
        <v>114553</v>
      </c>
      <c r="X94" s="16">
        <v>44631</v>
      </c>
      <c r="Y94" s="16">
        <v>61519</v>
      </c>
      <c r="Z94" s="16">
        <v>8403</v>
      </c>
      <c r="AA94" s="89">
        <f t="shared" si="34"/>
        <v>7.3354691714752118E-2</v>
      </c>
      <c r="AB94" s="89">
        <f t="shared" si="35"/>
        <v>0.53703525878850833</v>
      </c>
      <c r="AC94" s="95">
        <f t="shared" si="36"/>
        <v>5.3113173866476258</v>
      </c>
      <c r="AD94" s="16">
        <v>53791</v>
      </c>
      <c r="AE94" s="16">
        <v>21840</v>
      </c>
      <c r="AF94" s="47">
        <f t="shared" si="37"/>
        <v>0.40601587626182817</v>
      </c>
      <c r="AG94" s="16">
        <v>27860</v>
      </c>
      <c r="AH94" s="47">
        <f t="shared" si="38"/>
        <v>0.5179305088211783</v>
      </c>
      <c r="AI94" s="16">
        <v>4091</v>
      </c>
      <c r="AJ94" s="47">
        <f t="shared" si="39"/>
        <v>7.6053614916993556E-2</v>
      </c>
      <c r="AK94" s="16">
        <v>60762</v>
      </c>
      <c r="AL94" s="16">
        <v>22791</v>
      </c>
      <c r="AM94" s="16">
        <v>33659</v>
      </c>
      <c r="AN94" s="47">
        <f t="shared" si="40"/>
        <v>7.0965406010335408E-2</v>
      </c>
      <c r="AO94" s="47">
        <f t="shared" si="41"/>
        <v>0.55394819130377537</v>
      </c>
      <c r="AP94" s="16">
        <v>4312</v>
      </c>
      <c r="AQ94" s="16">
        <v>164655</v>
      </c>
      <c r="AR94" s="16">
        <v>30313</v>
      </c>
      <c r="AS94" s="16">
        <v>66908</v>
      </c>
      <c r="AT94" s="16">
        <v>28534</v>
      </c>
      <c r="AU94" s="16">
        <v>17270</v>
      </c>
      <c r="AV94" s="78">
        <v>495</v>
      </c>
      <c r="AW94" s="16">
        <v>17621</v>
      </c>
      <c r="AX94" s="78">
        <v>1377</v>
      </c>
      <c r="AY94" s="78">
        <v>275</v>
      </c>
      <c r="AZ94" s="78">
        <v>1862</v>
      </c>
      <c r="BA94" s="50">
        <f t="shared" si="42"/>
        <v>30313</v>
      </c>
      <c r="BB94" s="50">
        <f t="shared" si="28"/>
        <v>134342</v>
      </c>
      <c r="BC94" s="50">
        <f t="shared" si="29"/>
        <v>67434</v>
      </c>
      <c r="BD94" s="50">
        <f t="shared" si="43"/>
        <v>97221</v>
      </c>
      <c r="BE94" s="50">
        <f t="shared" si="30"/>
        <v>38900</v>
      </c>
      <c r="BF94" s="47">
        <f t="shared" si="44"/>
        <v>0.18410008806291944</v>
      </c>
      <c r="BG94" s="47">
        <f t="shared" si="31"/>
        <v>0.81589991193708056</v>
      </c>
      <c r="BH94" s="47">
        <f t="shared" si="32"/>
        <v>0.4095472351279949</v>
      </c>
      <c r="BI94" s="47">
        <f t="shared" si="33"/>
        <v>0.23625155628435213</v>
      </c>
      <c r="BJ94" s="47">
        <f t="shared" si="45"/>
        <v>0.6127235735325377</v>
      </c>
      <c r="BK94" s="16">
        <v>73567</v>
      </c>
      <c r="BL94" s="16">
        <v>10945</v>
      </c>
      <c r="BM94" s="16">
        <v>26667</v>
      </c>
      <c r="BN94" s="16">
        <v>16165</v>
      </c>
      <c r="BO94" s="16">
        <v>9853</v>
      </c>
      <c r="BP94" s="78">
        <v>349</v>
      </c>
      <c r="BQ94" s="16">
        <v>8106</v>
      </c>
      <c r="BR94" s="78">
        <v>395</v>
      </c>
      <c r="BS94" s="78">
        <v>181</v>
      </c>
      <c r="BT94" s="78">
        <v>906</v>
      </c>
      <c r="BU94" s="89">
        <f t="shared" si="46"/>
        <v>0.14877594573653949</v>
      </c>
      <c r="BV94" s="89">
        <f t="shared" si="47"/>
        <v>0.85122405426346048</v>
      </c>
      <c r="BW94" s="89">
        <f t="shared" si="48"/>
        <v>0.48873815705411394</v>
      </c>
      <c r="BX94" s="89">
        <f t="shared" si="49"/>
        <v>0.26900648388543774</v>
      </c>
      <c r="BY94" s="16">
        <v>91088</v>
      </c>
      <c r="BZ94" s="16">
        <v>19368</v>
      </c>
      <c r="CA94" s="16">
        <v>40241</v>
      </c>
      <c r="CB94" s="16">
        <v>12369</v>
      </c>
      <c r="CC94" s="16">
        <v>7417</v>
      </c>
      <c r="CD94" s="78">
        <v>146</v>
      </c>
      <c r="CE94" s="16">
        <v>9515</v>
      </c>
      <c r="CF94" s="78">
        <v>982</v>
      </c>
      <c r="CG94" s="78">
        <v>94</v>
      </c>
      <c r="CH94" s="78">
        <v>956</v>
      </c>
      <c r="CI94" s="89">
        <f t="shared" si="50"/>
        <v>0.2126295450553311</v>
      </c>
      <c r="CJ94" s="89">
        <f t="shared" si="51"/>
        <v>0.78737045494466884</v>
      </c>
      <c r="CK94" s="96">
        <f t="shared" si="52"/>
        <v>0.34558888108203056</v>
      </c>
    </row>
    <row r="95" spans="1:89" x14ac:dyDescent="0.3">
      <c r="A95" s="19" t="s">
        <v>229</v>
      </c>
      <c r="B95" s="16" t="s">
        <v>233</v>
      </c>
      <c r="C95" s="19">
        <v>93777</v>
      </c>
      <c r="D95" s="16">
        <v>85583</v>
      </c>
      <c r="E95" s="16">
        <v>8194</v>
      </c>
      <c r="F95" s="67">
        <v>0.91262249805389384</v>
      </c>
      <c r="G95" s="16">
        <v>39257</v>
      </c>
      <c r="H95" s="16">
        <v>37838</v>
      </c>
      <c r="I95" s="16">
        <v>1419</v>
      </c>
      <c r="J95" s="67">
        <v>0.96385358025320333</v>
      </c>
      <c r="K95" s="16">
        <v>54520</v>
      </c>
      <c r="L95" s="16">
        <v>47745</v>
      </c>
      <c r="M95" s="16">
        <v>6775</v>
      </c>
      <c r="N95" s="67">
        <v>0.87573367571533378</v>
      </c>
      <c r="O95" s="16">
        <v>32175</v>
      </c>
      <c r="P95" s="16">
        <v>30881</v>
      </c>
      <c r="Q95" s="16">
        <v>1294</v>
      </c>
      <c r="R95" s="67">
        <v>0.95978243978243982</v>
      </c>
      <c r="S95" s="16">
        <v>61602</v>
      </c>
      <c r="T95" s="16">
        <v>54702</v>
      </c>
      <c r="U95" s="16">
        <v>6900</v>
      </c>
      <c r="V95" s="67">
        <v>0.88799064965423202</v>
      </c>
      <c r="W95" s="16">
        <v>52777</v>
      </c>
      <c r="X95" s="16">
        <v>25126</v>
      </c>
      <c r="Y95" s="16">
        <v>24239</v>
      </c>
      <c r="Z95" s="16">
        <v>3412</v>
      </c>
      <c r="AA95" s="89">
        <f t="shared" si="34"/>
        <v>6.4649373780245184E-2</v>
      </c>
      <c r="AB95" s="89">
        <f t="shared" si="35"/>
        <v>0.45927203137730449</v>
      </c>
      <c r="AC95" s="95">
        <f t="shared" si="36"/>
        <v>7.3640093786635408</v>
      </c>
      <c r="AD95" s="16">
        <v>24541</v>
      </c>
      <c r="AE95" s="16">
        <v>12496</v>
      </c>
      <c r="AF95" s="47">
        <f t="shared" si="37"/>
        <v>0.5091887046167638</v>
      </c>
      <c r="AG95" s="16">
        <v>10423</v>
      </c>
      <c r="AH95" s="47">
        <f t="shared" si="38"/>
        <v>0.42471781915977341</v>
      </c>
      <c r="AI95" s="16">
        <v>1622</v>
      </c>
      <c r="AJ95" s="47">
        <f t="shared" si="39"/>
        <v>6.6093476223462774E-2</v>
      </c>
      <c r="AK95" s="16">
        <v>28236</v>
      </c>
      <c r="AL95" s="16">
        <v>12630</v>
      </c>
      <c r="AM95" s="16">
        <v>13816</v>
      </c>
      <c r="AN95" s="47">
        <f t="shared" si="40"/>
        <v>6.3394248477121412E-2</v>
      </c>
      <c r="AO95" s="47">
        <f t="shared" si="41"/>
        <v>0.48930443405581525</v>
      </c>
      <c r="AP95" s="16">
        <v>1790</v>
      </c>
      <c r="AQ95" s="16">
        <v>77238</v>
      </c>
      <c r="AR95" s="16">
        <v>15002</v>
      </c>
      <c r="AS95" s="16">
        <v>31688</v>
      </c>
      <c r="AT95" s="16">
        <v>14423</v>
      </c>
      <c r="AU95" s="16">
        <v>7501</v>
      </c>
      <c r="AV95" s="78">
        <v>183</v>
      </c>
      <c r="AW95" s="16">
        <v>5978</v>
      </c>
      <c r="AX95" s="78">
        <v>235</v>
      </c>
      <c r="AY95" s="78">
        <v>275</v>
      </c>
      <c r="AZ95" s="78">
        <v>1953</v>
      </c>
      <c r="BA95" s="50">
        <f t="shared" si="42"/>
        <v>15002</v>
      </c>
      <c r="BB95" s="50">
        <f t="shared" si="28"/>
        <v>62236</v>
      </c>
      <c r="BC95" s="50">
        <f t="shared" si="29"/>
        <v>30548</v>
      </c>
      <c r="BD95" s="50">
        <f t="shared" si="43"/>
        <v>46690</v>
      </c>
      <c r="BE95" s="50">
        <f t="shared" si="30"/>
        <v>16125</v>
      </c>
      <c r="BF95" s="47">
        <f t="shared" si="44"/>
        <v>0.19423081902690387</v>
      </c>
      <c r="BG95" s="47">
        <f t="shared" si="31"/>
        <v>0.80576918097309613</v>
      </c>
      <c r="BH95" s="47">
        <f t="shared" si="32"/>
        <v>0.39550480333514593</v>
      </c>
      <c r="BI95" s="47">
        <f t="shared" si="33"/>
        <v>0.20877029441466635</v>
      </c>
      <c r="BJ95" s="47">
        <f t="shared" si="45"/>
        <v>0.60063699215412103</v>
      </c>
      <c r="BK95" s="16">
        <v>32469</v>
      </c>
      <c r="BL95" s="16">
        <v>4868</v>
      </c>
      <c r="BM95" s="16">
        <v>11590</v>
      </c>
      <c r="BN95" s="16">
        <v>7922</v>
      </c>
      <c r="BO95" s="16">
        <v>4224</v>
      </c>
      <c r="BP95" s="78">
        <v>130</v>
      </c>
      <c r="BQ95" s="16">
        <v>2505</v>
      </c>
      <c r="BR95" s="78">
        <v>55</v>
      </c>
      <c r="BS95" s="78">
        <v>210</v>
      </c>
      <c r="BT95" s="78">
        <v>965</v>
      </c>
      <c r="BU95" s="89">
        <f t="shared" si="46"/>
        <v>0.14992762327142814</v>
      </c>
      <c r="BV95" s="89">
        <f t="shared" si="47"/>
        <v>0.85007237672857183</v>
      </c>
      <c r="BW95" s="89">
        <f t="shared" si="48"/>
        <v>0.49311651113369676</v>
      </c>
      <c r="BX95" s="89">
        <f t="shared" si="49"/>
        <v>0.24912993932674243</v>
      </c>
      <c r="BY95" s="16">
        <v>44769</v>
      </c>
      <c r="BZ95" s="16">
        <v>10134</v>
      </c>
      <c r="CA95" s="16">
        <v>20098</v>
      </c>
      <c r="CB95" s="16">
        <v>6501</v>
      </c>
      <c r="CC95" s="16">
        <v>3277</v>
      </c>
      <c r="CD95" s="78">
        <v>53</v>
      </c>
      <c r="CE95" s="16">
        <v>3473</v>
      </c>
      <c r="CF95" s="78">
        <v>180</v>
      </c>
      <c r="CG95" s="78">
        <v>65</v>
      </c>
      <c r="CH95" s="78">
        <v>988</v>
      </c>
      <c r="CI95" s="89">
        <f t="shared" si="50"/>
        <v>0.22636199155665751</v>
      </c>
      <c r="CJ95" s="89">
        <f t="shared" si="51"/>
        <v>0.77363800844334252</v>
      </c>
      <c r="CK95" s="96">
        <f t="shared" si="52"/>
        <v>0.32471129576269292</v>
      </c>
    </row>
    <row r="96" spans="1:89" x14ac:dyDescent="0.3">
      <c r="A96" s="19" t="s">
        <v>229</v>
      </c>
      <c r="B96" s="16" t="s">
        <v>235</v>
      </c>
      <c r="C96" s="19">
        <v>132701</v>
      </c>
      <c r="D96" s="16">
        <v>122196</v>
      </c>
      <c r="E96" s="16">
        <v>10505</v>
      </c>
      <c r="F96" s="67">
        <v>0.92083706980354341</v>
      </c>
      <c r="G96" s="16">
        <v>55520</v>
      </c>
      <c r="H96" s="16">
        <v>53809</v>
      </c>
      <c r="I96" s="16">
        <v>1711</v>
      </c>
      <c r="J96" s="67">
        <v>0.96918227665706036</v>
      </c>
      <c r="K96" s="16">
        <v>77181</v>
      </c>
      <c r="L96" s="16">
        <v>68387</v>
      </c>
      <c r="M96" s="16">
        <v>8794</v>
      </c>
      <c r="N96" s="67">
        <v>0.8860600406835879</v>
      </c>
      <c r="O96" s="16">
        <v>33100</v>
      </c>
      <c r="P96" s="16">
        <v>32174</v>
      </c>
      <c r="Q96" s="16">
        <v>926</v>
      </c>
      <c r="R96" s="67">
        <v>0.97202416918429013</v>
      </c>
      <c r="S96" s="16">
        <v>99601</v>
      </c>
      <c r="T96" s="16">
        <v>90022</v>
      </c>
      <c r="U96" s="16">
        <v>9579</v>
      </c>
      <c r="V96" s="67">
        <v>0.90382626680455014</v>
      </c>
      <c r="W96" s="16">
        <v>74100</v>
      </c>
      <c r="X96" s="16">
        <v>33358</v>
      </c>
      <c r="Y96" s="16">
        <v>36198</v>
      </c>
      <c r="Z96" s="16">
        <v>4544</v>
      </c>
      <c r="AA96" s="89">
        <f t="shared" si="34"/>
        <v>6.1322537112010793E-2</v>
      </c>
      <c r="AB96" s="89">
        <f t="shared" si="35"/>
        <v>0.48850202429149797</v>
      </c>
      <c r="AC96" s="95">
        <f t="shared" si="36"/>
        <v>7.3411091549295771</v>
      </c>
      <c r="AD96" s="16">
        <v>33976</v>
      </c>
      <c r="AE96" s="16">
        <v>16509</v>
      </c>
      <c r="AF96" s="47">
        <f t="shared" si="37"/>
        <v>0.48590181304450203</v>
      </c>
      <c r="AG96" s="16">
        <v>15394</v>
      </c>
      <c r="AH96" s="47">
        <f t="shared" si="38"/>
        <v>0.45308453025665174</v>
      </c>
      <c r="AI96" s="16">
        <v>2073</v>
      </c>
      <c r="AJ96" s="47">
        <f t="shared" si="39"/>
        <v>6.1013656698846244E-2</v>
      </c>
      <c r="AK96" s="16">
        <v>40124</v>
      </c>
      <c r="AL96" s="16">
        <v>16849</v>
      </c>
      <c r="AM96" s="16">
        <v>20804</v>
      </c>
      <c r="AN96" s="47">
        <f t="shared" si="40"/>
        <v>6.1584089323098397E-2</v>
      </c>
      <c r="AO96" s="47">
        <f t="shared" si="41"/>
        <v>0.51849267271458477</v>
      </c>
      <c r="AP96" s="16">
        <v>2471</v>
      </c>
      <c r="AQ96" s="16">
        <v>107622</v>
      </c>
      <c r="AR96" s="16">
        <v>17600</v>
      </c>
      <c r="AS96" s="16">
        <v>46612</v>
      </c>
      <c r="AT96" s="16">
        <v>19802</v>
      </c>
      <c r="AU96" s="16">
        <v>11853</v>
      </c>
      <c r="AV96" s="78">
        <v>471</v>
      </c>
      <c r="AW96" s="16">
        <v>8032</v>
      </c>
      <c r="AX96" s="78">
        <v>321</v>
      </c>
      <c r="AY96" s="78">
        <v>299</v>
      </c>
      <c r="AZ96" s="16">
        <v>2632</v>
      </c>
      <c r="BA96" s="50">
        <f t="shared" si="42"/>
        <v>17600</v>
      </c>
      <c r="BB96" s="50">
        <f t="shared" si="28"/>
        <v>90022</v>
      </c>
      <c r="BC96" s="50">
        <f t="shared" si="29"/>
        <v>43410</v>
      </c>
      <c r="BD96" s="50">
        <f t="shared" si="43"/>
        <v>64212</v>
      </c>
      <c r="BE96" s="50">
        <f t="shared" si="30"/>
        <v>23608</v>
      </c>
      <c r="BF96" s="47">
        <f t="shared" si="44"/>
        <v>0.1635353366412072</v>
      </c>
      <c r="BG96" s="47">
        <f t="shared" si="31"/>
        <v>0.83646466335879277</v>
      </c>
      <c r="BH96" s="47">
        <f t="shared" si="32"/>
        <v>0.40335619111334114</v>
      </c>
      <c r="BI96" s="47">
        <f t="shared" si="33"/>
        <v>0.21936035383100111</v>
      </c>
      <c r="BJ96" s="47">
        <f t="shared" si="45"/>
        <v>0.61991042723606693</v>
      </c>
      <c r="BK96" s="16">
        <v>45149</v>
      </c>
      <c r="BL96" s="16">
        <v>5366</v>
      </c>
      <c r="BM96" s="16">
        <v>17396</v>
      </c>
      <c r="BN96" s="16">
        <v>10919</v>
      </c>
      <c r="BO96" s="16">
        <v>6468</v>
      </c>
      <c r="BP96" s="78">
        <v>328</v>
      </c>
      <c r="BQ96" s="16">
        <v>3198</v>
      </c>
      <c r="BR96" s="78">
        <v>93</v>
      </c>
      <c r="BS96" s="78">
        <v>247</v>
      </c>
      <c r="BT96" s="16">
        <v>1134</v>
      </c>
      <c r="BU96" s="89">
        <f t="shared" si="46"/>
        <v>0.11885091585638663</v>
      </c>
      <c r="BV96" s="89">
        <f t="shared" si="47"/>
        <v>0.88114908414361337</v>
      </c>
      <c r="BW96" s="89">
        <f t="shared" si="48"/>
        <v>0.4958470840993156</v>
      </c>
      <c r="BX96" s="89">
        <f t="shared" si="49"/>
        <v>0.25400341092825979</v>
      </c>
      <c r="BY96" s="16">
        <v>62473</v>
      </c>
      <c r="BZ96" s="16">
        <v>12234</v>
      </c>
      <c r="CA96" s="16">
        <v>29216</v>
      </c>
      <c r="CB96" s="16">
        <v>8883</v>
      </c>
      <c r="CC96" s="16">
        <v>5385</v>
      </c>
      <c r="CD96" s="78">
        <v>143</v>
      </c>
      <c r="CE96" s="16">
        <v>4834</v>
      </c>
      <c r="CF96" s="78">
        <v>228</v>
      </c>
      <c r="CG96" s="78">
        <v>52</v>
      </c>
      <c r="CH96" s="16">
        <v>1498</v>
      </c>
      <c r="CI96" s="89">
        <f t="shared" si="50"/>
        <v>0.19582859795431626</v>
      </c>
      <c r="CJ96" s="89">
        <f t="shared" si="51"/>
        <v>0.80417140204568371</v>
      </c>
      <c r="CK96" s="96">
        <f t="shared" si="52"/>
        <v>0.33651337377747187</v>
      </c>
    </row>
    <row r="97" spans="1:89" x14ac:dyDescent="0.3">
      <c r="A97" s="19" t="s">
        <v>229</v>
      </c>
      <c r="B97" s="16" t="s">
        <v>237</v>
      </c>
      <c r="C97" s="19">
        <v>183976</v>
      </c>
      <c r="D97" s="16">
        <v>171650</v>
      </c>
      <c r="E97" s="16">
        <v>12326</v>
      </c>
      <c r="F97" s="67">
        <v>0.93300213071270166</v>
      </c>
      <c r="G97" s="16">
        <v>82977</v>
      </c>
      <c r="H97" s="16">
        <v>80491</v>
      </c>
      <c r="I97" s="16">
        <v>2486</v>
      </c>
      <c r="J97" s="67">
        <v>0.97003989057208628</v>
      </c>
      <c r="K97" s="16">
        <v>100999</v>
      </c>
      <c r="L97" s="16">
        <v>91159</v>
      </c>
      <c r="M97" s="16">
        <v>9840</v>
      </c>
      <c r="N97" s="67">
        <v>0.90257329280487941</v>
      </c>
      <c r="O97" s="16">
        <v>31786</v>
      </c>
      <c r="P97" s="16">
        <v>30258</v>
      </c>
      <c r="Q97" s="16">
        <v>1528</v>
      </c>
      <c r="R97" s="67">
        <v>0.95192852199081357</v>
      </c>
      <c r="S97" s="16">
        <v>152190</v>
      </c>
      <c r="T97" s="16">
        <v>141392</v>
      </c>
      <c r="U97" s="16">
        <v>10798</v>
      </c>
      <c r="V97" s="67">
        <v>0.92904921479729285</v>
      </c>
      <c r="W97" s="16">
        <v>110549</v>
      </c>
      <c r="X97" s="16">
        <v>42779</v>
      </c>
      <c r="Y97" s="16">
        <v>60914</v>
      </c>
      <c r="Z97" s="16">
        <v>6856</v>
      </c>
      <c r="AA97" s="89">
        <f t="shared" si="34"/>
        <v>6.2017747786049626E-2</v>
      </c>
      <c r="AB97" s="89">
        <f t="shared" si="35"/>
        <v>0.5510135776895313</v>
      </c>
      <c r="AC97" s="95">
        <f t="shared" si="36"/>
        <v>6.239644107351225</v>
      </c>
      <c r="AD97" s="16">
        <v>53039</v>
      </c>
      <c r="AE97" s="16">
        <v>21142</v>
      </c>
      <c r="AF97" s="47">
        <f t="shared" si="37"/>
        <v>0.39861234186164896</v>
      </c>
      <c r="AG97" s="16">
        <v>28552</v>
      </c>
      <c r="AH97" s="47">
        <f t="shared" si="38"/>
        <v>0.53832085823639209</v>
      </c>
      <c r="AI97" s="16">
        <v>3345</v>
      </c>
      <c r="AJ97" s="47">
        <f t="shared" si="39"/>
        <v>6.3066799901958931E-2</v>
      </c>
      <c r="AK97" s="16">
        <v>57510</v>
      </c>
      <c r="AL97" s="16">
        <v>21637</v>
      </c>
      <c r="AM97" s="16">
        <v>32362</v>
      </c>
      <c r="AN97" s="47">
        <f t="shared" si="40"/>
        <v>6.1050252130064334E-2</v>
      </c>
      <c r="AO97" s="47">
        <f t="shared" si="41"/>
        <v>0.56271952703877581</v>
      </c>
      <c r="AP97" s="16">
        <v>3511</v>
      </c>
      <c r="AQ97" s="16">
        <v>144743</v>
      </c>
      <c r="AR97" s="16">
        <v>17208</v>
      </c>
      <c r="AS97" s="16">
        <v>77330</v>
      </c>
      <c r="AT97" s="16">
        <v>28582</v>
      </c>
      <c r="AU97" s="16">
        <v>11972</v>
      </c>
      <c r="AV97" s="78">
        <v>305</v>
      </c>
      <c r="AW97" s="16">
        <v>8764</v>
      </c>
      <c r="AX97" s="78">
        <v>282</v>
      </c>
      <c r="AY97" s="78">
        <v>117</v>
      </c>
      <c r="AZ97" s="78">
        <v>183</v>
      </c>
      <c r="BA97" s="50">
        <f t="shared" si="42"/>
        <v>17208</v>
      </c>
      <c r="BB97" s="50">
        <f t="shared" si="28"/>
        <v>127535</v>
      </c>
      <c r="BC97" s="50">
        <f t="shared" si="29"/>
        <v>50205</v>
      </c>
      <c r="BD97" s="50">
        <f t="shared" si="43"/>
        <v>94538</v>
      </c>
      <c r="BE97" s="50">
        <f t="shared" si="30"/>
        <v>21623</v>
      </c>
      <c r="BF97" s="47">
        <f t="shared" si="44"/>
        <v>0.11888657828012408</v>
      </c>
      <c r="BG97" s="47">
        <f t="shared" si="31"/>
        <v>0.88111342171987594</v>
      </c>
      <c r="BH97" s="47">
        <f t="shared" si="32"/>
        <v>0.34685615193826297</v>
      </c>
      <c r="BI97" s="47">
        <f t="shared" si="33"/>
        <v>0.14938891690789882</v>
      </c>
      <c r="BJ97" s="47">
        <f t="shared" si="45"/>
        <v>0.61398478682906943</v>
      </c>
      <c r="BK97" s="16">
        <v>65233</v>
      </c>
      <c r="BL97" s="16">
        <v>5047</v>
      </c>
      <c r="BM97" s="16">
        <v>32094</v>
      </c>
      <c r="BN97" s="16">
        <v>16728</v>
      </c>
      <c r="BO97" s="16">
        <v>6931</v>
      </c>
      <c r="BP97" s="78">
        <v>205</v>
      </c>
      <c r="BQ97" s="16">
        <v>3960</v>
      </c>
      <c r="BR97" s="78">
        <v>87</v>
      </c>
      <c r="BS97" s="78">
        <v>75</v>
      </c>
      <c r="BT97" s="78">
        <v>106</v>
      </c>
      <c r="BU97" s="89">
        <f t="shared" si="46"/>
        <v>7.7368816396609072E-2</v>
      </c>
      <c r="BV97" s="89">
        <f t="shared" si="47"/>
        <v>0.92263118360339091</v>
      </c>
      <c r="BW97" s="89">
        <f t="shared" si="48"/>
        <v>0.43064093326997072</v>
      </c>
      <c r="BX97" s="89">
        <f t="shared" si="49"/>
        <v>0.17420630662394801</v>
      </c>
      <c r="BY97" s="16">
        <v>79510</v>
      </c>
      <c r="BZ97" s="16">
        <v>12161</v>
      </c>
      <c r="CA97" s="16">
        <v>45236</v>
      </c>
      <c r="CB97" s="16">
        <v>11854</v>
      </c>
      <c r="CC97" s="16">
        <v>5041</v>
      </c>
      <c r="CD97" s="78">
        <v>100</v>
      </c>
      <c r="CE97" s="16">
        <v>4804</v>
      </c>
      <c r="CF97" s="78">
        <v>195</v>
      </c>
      <c r="CG97" s="78">
        <v>42</v>
      </c>
      <c r="CH97" s="78">
        <v>77</v>
      </c>
      <c r="CI97" s="89">
        <f t="shared" si="50"/>
        <v>0.15294931455162872</v>
      </c>
      <c r="CJ97" s="89">
        <f t="shared" si="51"/>
        <v>0.84705068544837125</v>
      </c>
      <c r="CK97" s="96">
        <f t="shared" si="52"/>
        <v>0.27811596025657148</v>
      </c>
    </row>
    <row r="98" spans="1:89" x14ac:dyDescent="0.3">
      <c r="A98" s="19" t="s">
        <v>229</v>
      </c>
      <c r="B98" s="16" t="s">
        <v>239</v>
      </c>
      <c r="C98" s="19">
        <v>108580</v>
      </c>
      <c r="D98" s="16">
        <v>95310</v>
      </c>
      <c r="E98" s="16">
        <v>13270</v>
      </c>
      <c r="F98" s="67">
        <v>0.87778596426597899</v>
      </c>
      <c r="G98" s="16">
        <v>48062</v>
      </c>
      <c r="H98" s="16">
        <v>45908</v>
      </c>
      <c r="I98" s="16">
        <v>2154</v>
      </c>
      <c r="J98" s="67">
        <v>0.95518288876867374</v>
      </c>
      <c r="K98" s="16">
        <v>60518</v>
      </c>
      <c r="L98" s="16">
        <v>49402</v>
      </c>
      <c r="M98" s="16">
        <v>11116</v>
      </c>
      <c r="N98" s="67">
        <v>0.81631911166925553</v>
      </c>
      <c r="O98" s="16">
        <v>5698</v>
      </c>
      <c r="P98" s="16">
        <v>5599</v>
      </c>
      <c r="Q98" s="16">
        <v>99</v>
      </c>
      <c r="R98" s="67">
        <v>0.98262548262548266</v>
      </c>
      <c r="S98" s="16">
        <v>102882</v>
      </c>
      <c r="T98" s="16">
        <v>89711</v>
      </c>
      <c r="U98" s="16">
        <v>13171</v>
      </c>
      <c r="V98" s="67">
        <v>0.87197954938667588</v>
      </c>
      <c r="W98" s="16">
        <v>70018</v>
      </c>
      <c r="X98" s="16">
        <v>30108</v>
      </c>
      <c r="Y98" s="16">
        <v>33110</v>
      </c>
      <c r="Z98" s="16">
        <v>6800</v>
      </c>
      <c r="AA98" s="89">
        <f t="shared" si="34"/>
        <v>9.7117883972692734E-2</v>
      </c>
      <c r="AB98" s="89">
        <f t="shared" si="35"/>
        <v>0.47287840269644948</v>
      </c>
      <c r="AC98" s="95">
        <f t="shared" si="36"/>
        <v>4.4276470588235295</v>
      </c>
      <c r="AD98" s="16">
        <v>32488</v>
      </c>
      <c r="AE98" s="16">
        <v>14821</v>
      </c>
      <c r="AF98" s="47">
        <f t="shared" si="37"/>
        <v>0.45619921201674463</v>
      </c>
      <c r="AG98" s="16">
        <v>14979</v>
      </c>
      <c r="AH98" s="47">
        <f t="shared" si="38"/>
        <v>0.46106254617089387</v>
      </c>
      <c r="AI98" s="16">
        <v>2688</v>
      </c>
      <c r="AJ98" s="47">
        <f t="shared" si="39"/>
        <v>8.2738241812361488E-2</v>
      </c>
      <c r="AK98" s="16">
        <v>37530</v>
      </c>
      <c r="AL98" s="16">
        <v>15287</v>
      </c>
      <c r="AM98" s="16">
        <v>18131</v>
      </c>
      <c r="AN98" s="47">
        <f t="shared" si="40"/>
        <v>0.10956568078870237</v>
      </c>
      <c r="AO98" s="47">
        <f t="shared" si="41"/>
        <v>0.48310684785504932</v>
      </c>
      <c r="AP98" s="16">
        <v>4112</v>
      </c>
      <c r="AQ98" s="16">
        <v>85174</v>
      </c>
      <c r="AR98" s="16">
        <v>19839</v>
      </c>
      <c r="AS98" s="16">
        <v>41841</v>
      </c>
      <c r="AT98" s="16">
        <v>14815</v>
      </c>
      <c r="AU98" s="16">
        <v>4953</v>
      </c>
      <c r="AV98" s="78">
        <v>137</v>
      </c>
      <c r="AW98" s="16">
        <v>3121</v>
      </c>
      <c r="AX98" s="78">
        <v>146</v>
      </c>
      <c r="AY98" s="78">
        <v>80</v>
      </c>
      <c r="AZ98" s="78">
        <v>242</v>
      </c>
      <c r="BA98" s="50">
        <f t="shared" si="42"/>
        <v>19839</v>
      </c>
      <c r="BB98" s="50">
        <f t="shared" ref="BB98:BB156" si="53">AQ98*BG98</f>
        <v>65334.999999999993</v>
      </c>
      <c r="BC98" s="50">
        <f t="shared" ref="BC98:BC156" si="54">AQ98*BH98</f>
        <v>23494</v>
      </c>
      <c r="BD98" s="50">
        <f t="shared" si="43"/>
        <v>61680</v>
      </c>
      <c r="BE98" s="50">
        <f t="shared" ref="BE98:BE156" si="55">(AZ98+AY98+AX98+AW98+AV98+AU98)</f>
        <v>8679</v>
      </c>
      <c r="BF98" s="47">
        <f t="shared" si="44"/>
        <v>0.23292319252354005</v>
      </c>
      <c r="BG98" s="47">
        <f t="shared" ref="BG98:BG156" si="56">(AS98+AT98+AU98+AV98+AW98+AX98+AY98+AZ98)/AQ98</f>
        <v>0.7670768074764599</v>
      </c>
      <c r="BH98" s="47">
        <f t="shared" ref="BH98:BH156" si="57">(AZ98+AT98+AU98+AV98+AW98+AX98+AY98)/AQ98</f>
        <v>0.2758353488153662</v>
      </c>
      <c r="BI98" s="47">
        <f t="shared" ref="BI98:BI156" si="58">(AZ98+AY98+AX98+AW98+AV98+AU98)/AQ98</f>
        <v>0.10189729260102848</v>
      </c>
      <c r="BJ98" s="47">
        <f t="shared" si="45"/>
        <v>0.52145607814591299</v>
      </c>
      <c r="BK98" s="16">
        <v>38001</v>
      </c>
      <c r="BL98" s="16">
        <v>5931</v>
      </c>
      <c r="BM98" s="16">
        <v>17301</v>
      </c>
      <c r="BN98" s="16">
        <v>9665</v>
      </c>
      <c r="BO98" s="16">
        <v>3254</v>
      </c>
      <c r="BP98" s="78">
        <v>89</v>
      </c>
      <c r="BQ98" s="16">
        <v>1536</v>
      </c>
      <c r="BR98" s="78">
        <v>53</v>
      </c>
      <c r="BS98" s="78">
        <v>43</v>
      </c>
      <c r="BT98" s="78">
        <v>129</v>
      </c>
      <c r="BU98" s="89">
        <f t="shared" si="46"/>
        <v>0.1560748401357859</v>
      </c>
      <c r="BV98" s="89">
        <f t="shared" si="47"/>
        <v>0.84392515986421412</v>
      </c>
      <c r="BW98" s="89">
        <f t="shared" si="48"/>
        <v>0.3886476671666535</v>
      </c>
      <c r="BX98" s="89">
        <f t="shared" si="49"/>
        <v>0.13431225494065946</v>
      </c>
      <c r="BY98" s="16">
        <v>47173</v>
      </c>
      <c r="BZ98" s="16">
        <v>13908</v>
      </c>
      <c r="CA98" s="16">
        <v>24540</v>
      </c>
      <c r="CB98" s="16">
        <v>5150</v>
      </c>
      <c r="CC98" s="16">
        <v>1699</v>
      </c>
      <c r="CD98" s="78">
        <v>48</v>
      </c>
      <c r="CE98" s="16">
        <v>1585</v>
      </c>
      <c r="CF98" s="78">
        <v>93</v>
      </c>
      <c r="CG98" s="78">
        <v>37</v>
      </c>
      <c r="CH98" s="78">
        <v>113</v>
      </c>
      <c r="CI98" s="89">
        <f t="shared" si="50"/>
        <v>0.29482966951434081</v>
      </c>
      <c r="CJ98" s="89">
        <f t="shared" si="51"/>
        <v>0.70517033048565914</v>
      </c>
      <c r="CK98" s="96">
        <f t="shared" si="52"/>
        <v>0.18495749687321136</v>
      </c>
    </row>
    <row r="99" spans="1:89" x14ac:dyDescent="0.3">
      <c r="A99" s="19" t="s">
        <v>229</v>
      </c>
      <c r="B99" s="16" t="s">
        <v>241</v>
      </c>
      <c r="C99" s="19">
        <v>143968</v>
      </c>
      <c r="D99" s="16">
        <v>126106</v>
      </c>
      <c r="E99" s="16">
        <v>17862</v>
      </c>
      <c r="F99" s="67">
        <v>0.87593076239164258</v>
      </c>
      <c r="G99" s="16">
        <v>60646</v>
      </c>
      <c r="H99" s="16">
        <v>58287</v>
      </c>
      <c r="I99" s="16">
        <v>2359</v>
      </c>
      <c r="J99" s="67">
        <v>0.96110213369389574</v>
      </c>
      <c r="K99" s="16">
        <v>83322</v>
      </c>
      <c r="L99" s="16">
        <v>67819</v>
      </c>
      <c r="M99" s="16">
        <v>15503</v>
      </c>
      <c r="N99" s="67">
        <v>0.81393869566261012</v>
      </c>
      <c r="O99" s="16">
        <v>10507</v>
      </c>
      <c r="P99" s="16">
        <v>10021</v>
      </c>
      <c r="Q99" s="16">
        <v>486</v>
      </c>
      <c r="R99" s="67">
        <v>0.95374512229941943</v>
      </c>
      <c r="S99" s="16">
        <v>133461</v>
      </c>
      <c r="T99" s="16">
        <v>116085</v>
      </c>
      <c r="U99" s="16">
        <v>17376</v>
      </c>
      <c r="V99" s="67">
        <v>0.86980466203610041</v>
      </c>
      <c r="W99" s="16">
        <v>84257</v>
      </c>
      <c r="X99" s="16">
        <v>37750</v>
      </c>
      <c r="Y99" s="16">
        <v>40969</v>
      </c>
      <c r="Z99" s="16">
        <v>5538</v>
      </c>
      <c r="AA99" s="89">
        <f t="shared" si="34"/>
        <v>6.5727476648824432E-2</v>
      </c>
      <c r="AB99" s="89">
        <f t="shared" si="35"/>
        <v>0.48623853211009177</v>
      </c>
      <c r="AC99" s="95">
        <f t="shared" si="36"/>
        <v>6.816540267244493</v>
      </c>
      <c r="AD99" s="16">
        <v>37321</v>
      </c>
      <c r="AE99" s="16">
        <v>18237</v>
      </c>
      <c r="AF99" s="47">
        <f t="shared" si="37"/>
        <v>0.4886525012727419</v>
      </c>
      <c r="AG99" s="16">
        <v>16821</v>
      </c>
      <c r="AH99" s="47">
        <f t="shared" si="38"/>
        <v>0.4507113957289462</v>
      </c>
      <c r="AI99" s="16">
        <v>2263</v>
      </c>
      <c r="AJ99" s="47">
        <f t="shared" si="39"/>
        <v>6.0636102998311944E-2</v>
      </c>
      <c r="AK99" s="16">
        <v>46936</v>
      </c>
      <c r="AL99" s="16">
        <v>19513</v>
      </c>
      <c r="AM99" s="16">
        <v>24148</v>
      </c>
      <c r="AN99" s="47">
        <f t="shared" si="40"/>
        <v>6.9775865007670024E-2</v>
      </c>
      <c r="AO99" s="47">
        <f t="shared" si="41"/>
        <v>0.5144878131924322</v>
      </c>
      <c r="AP99" s="16">
        <v>3275</v>
      </c>
      <c r="AQ99" s="16">
        <v>116553</v>
      </c>
      <c r="AR99" s="16">
        <v>36063</v>
      </c>
      <c r="AS99" s="16">
        <v>55024</v>
      </c>
      <c r="AT99" s="16">
        <v>15012</v>
      </c>
      <c r="AU99" s="16">
        <v>6119</v>
      </c>
      <c r="AV99" s="78">
        <v>147</v>
      </c>
      <c r="AW99" s="16">
        <v>3855</v>
      </c>
      <c r="AX99" s="78">
        <v>118</v>
      </c>
      <c r="AY99" s="78">
        <v>77</v>
      </c>
      <c r="AZ99" s="78">
        <v>138</v>
      </c>
      <c r="BA99" s="50">
        <f t="shared" si="42"/>
        <v>36063</v>
      </c>
      <c r="BB99" s="50">
        <f t="shared" si="53"/>
        <v>80490</v>
      </c>
      <c r="BC99" s="50">
        <f t="shared" si="54"/>
        <v>25466</v>
      </c>
      <c r="BD99" s="50">
        <f t="shared" si="43"/>
        <v>91087</v>
      </c>
      <c r="BE99" s="50">
        <f t="shared" si="55"/>
        <v>10454</v>
      </c>
      <c r="BF99" s="47">
        <f t="shared" si="44"/>
        <v>0.30941288512522203</v>
      </c>
      <c r="BG99" s="47">
        <f t="shared" si="56"/>
        <v>0.69058711487477797</v>
      </c>
      <c r="BH99" s="47">
        <f t="shared" si="57"/>
        <v>0.21849287448628521</v>
      </c>
      <c r="BI99" s="47">
        <f t="shared" si="58"/>
        <v>8.9693100992681435E-2</v>
      </c>
      <c r="BJ99" s="47">
        <f t="shared" si="45"/>
        <v>0.45453999468053158</v>
      </c>
      <c r="BK99" s="16">
        <v>50074</v>
      </c>
      <c r="BL99" s="16">
        <v>11354</v>
      </c>
      <c r="BM99" s="16">
        <v>22873</v>
      </c>
      <c r="BN99" s="16">
        <v>9648</v>
      </c>
      <c r="BO99" s="16">
        <v>3909</v>
      </c>
      <c r="BP99" s="78">
        <v>110</v>
      </c>
      <c r="BQ99" s="16">
        <v>2008</v>
      </c>
      <c r="BR99" s="78">
        <v>53</v>
      </c>
      <c r="BS99" s="78">
        <v>43</v>
      </c>
      <c r="BT99" s="78">
        <v>76</v>
      </c>
      <c r="BU99" s="89">
        <f t="shared" si="46"/>
        <v>0.22674441826097375</v>
      </c>
      <c r="BV99" s="89">
        <f t="shared" si="47"/>
        <v>0.7732555817390262</v>
      </c>
      <c r="BW99" s="89">
        <f t="shared" si="48"/>
        <v>0.31647162199944084</v>
      </c>
      <c r="BX99" s="89">
        <f t="shared" si="49"/>
        <v>0.12379678076446858</v>
      </c>
      <c r="BY99" s="16">
        <v>66479</v>
      </c>
      <c r="BZ99" s="16">
        <v>24709</v>
      </c>
      <c r="CA99" s="16">
        <v>32151</v>
      </c>
      <c r="CB99" s="16">
        <v>5364</v>
      </c>
      <c r="CC99" s="16">
        <v>2210</v>
      </c>
      <c r="CD99" s="78">
        <v>37</v>
      </c>
      <c r="CE99" s="16">
        <v>1847</v>
      </c>
      <c r="CF99" s="78">
        <v>65</v>
      </c>
      <c r="CG99" s="78">
        <v>34</v>
      </c>
      <c r="CH99" s="78">
        <v>62</v>
      </c>
      <c r="CI99" s="89">
        <f t="shared" si="50"/>
        <v>0.37168128281111329</v>
      </c>
      <c r="CJ99" s="89">
        <f t="shared" si="51"/>
        <v>0.62831871718888677</v>
      </c>
      <c r="CK99" s="96">
        <f t="shared" si="52"/>
        <v>0.14469230884941109</v>
      </c>
    </row>
    <row r="100" spans="1:89" x14ac:dyDescent="0.3">
      <c r="A100" s="19" t="s">
        <v>229</v>
      </c>
      <c r="B100" s="16" t="s">
        <v>245</v>
      </c>
      <c r="C100" s="19">
        <v>126633</v>
      </c>
      <c r="D100" s="16">
        <v>118648</v>
      </c>
      <c r="E100" s="16">
        <v>7985</v>
      </c>
      <c r="F100" s="67">
        <v>0.93694376663271028</v>
      </c>
      <c r="G100" s="16">
        <v>56892</v>
      </c>
      <c r="H100" s="16">
        <v>55272</v>
      </c>
      <c r="I100" s="16">
        <v>1620</v>
      </c>
      <c r="J100" s="67">
        <v>0.97152499472685083</v>
      </c>
      <c r="K100" s="16">
        <v>69741</v>
      </c>
      <c r="L100" s="16">
        <v>63376</v>
      </c>
      <c r="M100" s="16">
        <v>6365</v>
      </c>
      <c r="N100" s="67">
        <v>0.90873374342209035</v>
      </c>
      <c r="O100" s="16">
        <v>28225</v>
      </c>
      <c r="P100" s="16">
        <v>27054</v>
      </c>
      <c r="Q100" s="16">
        <v>1171</v>
      </c>
      <c r="R100" s="67">
        <v>0.95851195748449958</v>
      </c>
      <c r="S100" s="16">
        <v>98408</v>
      </c>
      <c r="T100" s="16">
        <v>91594</v>
      </c>
      <c r="U100" s="16">
        <v>6814</v>
      </c>
      <c r="V100" s="67">
        <v>0.93075766197870091</v>
      </c>
      <c r="W100" s="16">
        <v>75298</v>
      </c>
      <c r="X100" s="16">
        <v>28364</v>
      </c>
      <c r="Y100" s="16">
        <v>41671</v>
      </c>
      <c r="Z100" s="16">
        <v>5263</v>
      </c>
      <c r="AA100" s="89">
        <f t="shared" si="34"/>
        <v>6.9895614757364069E-2</v>
      </c>
      <c r="AB100" s="89">
        <f t="shared" si="35"/>
        <v>0.553414433318282</v>
      </c>
      <c r="AC100" s="95">
        <f t="shared" si="36"/>
        <v>5.3893216796503891</v>
      </c>
      <c r="AD100" s="16">
        <v>35696</v>
      </c>
      <c r="AE100" s="16">
        <v>13742</v>
      </c>
      <c r="AF100" s="47">
        <f t="shared" si="37"/>
        <v>0.38497310623038994</v>
      </c>
      <c r="AG100" s="16">
        <v>19375</v>
      </c>
      <c r="AH100" s="47">
        <f t="shared" si="38"/>
        <v>0.54277790228597045</v>
      </c>
      <c r="AI100" s="16">
        <v>2579</v>
      </c>
      <c r="AJ100" s="47">
        <f t="shared" si="39"/>
        <v>7.2248991483639627E-2</v>
      </c>
      <c r="AK100" s="16">
        <v>39602</v>
      </c>
      <c r="AL100" s="16">
        <v>14622</v>
      </c>
      <c r="AM100" s="16">
        <v>22296</v>
      </c>
      <c r="AN100" s="47">
        <f t="shared" si="40"/>
        <v>6.7774354830564112E-2</v>
      </c>
      <c r="AO100" s="47">
        <f t="shared" si="41"/>
        <v>0.56300186859249535</v>
      </c>
      <c r="AP100" s="16">
        <v>2684</v>
      </c>
      <c r="AQ100" s="16">
        <v>106486</v>
      </c>
      <c r="AR100" s="16">
        <v>13726</v>
      </c>
      <c r="AS100" s="16">
        <v>52523</v>
      </c>
      <c r="AT100" s="16">
        <v>18274</v>
      </c>
      <c r="AU100" s="16">
        <v>10679</v>
      </c>
      <c r="AV100" s="78">
        <v>283</v>
      </c>
      <c r="AW100" s="16">
        <v>8318</v>
      </c>
      <c r="AX100" s="78">
        <v>310</v>
      </c>
      <c r="AY100" s="78">
        <v>191</v>
      </c>
      <c r="AZ100" s="78">
        <v>2182</v>
      </c>
      <c r="BA100" s="50">
        <f t="shared" si="42"/>
        <v>13726</v>
      </c>
      <c r="BB100" s="50">
        <f t="shared" si="53"/>
        <v>92760</v>
      </c>
      <c r="BC100" s="50">
        <f t="shared" si="54"/>
        <v>40237</v>
      </c>
      <c r="BD100" s="50">
        <f t="shared" si="43"/>
        <v>66249</v>
      </c>
      <c r="BE100" s="50">
        <f t="shared" si="55"/>
        <v>21963</v>
      </c>
      <c r="BF100" s="47">
        <f t="shared" si="44"/>
        <v>0.12889957365287455</v>
      </c>
      <c r="BG100" s="47">
        <f t="shared" si="56"/>
        <v>0.87110042634712548</v>
      </c>
      <c r="BH100" s="47">
        <f t="shared" si="57"/>
        <v>0.37786187855680559</v>
      </c>
      <c r="BI100" s="47">
        <f t="shared" si="58"/>
        <v>0.20625246511278478</v>
      </c>
      <c r="BJ100" s="47">
        <f t="shared" si="45"/>
        <v>0.62448115245196556</v>
      </c>
      <c r="BK100" s="16">
        <v>48177</v>
      </c>
      <c r="BL100" s="16">
        <v>5222</v>
      </c>
      <c r="BM100" s="16">
        <v>21323</v>
      </c>
      <c r="BN100" s="16">
        <v>10167</v>
      </c>
      <c r="BO100" s="16">
        <v>6086</v>
      </c>
      <c r="BP100" s="78">
        <v>220</v>
      </c>
      <c r="BQ100" s="16">
        <v>3658</v>
      </c>
      <c r="BR100" s="78">
        <v>122</v>
      </c>
      <c r="BS100" s="78">
        <v>136</v>
      </c>
      <c r="BT100" s="78">
        <v>1243</v>
      </c>
      <c r="BU100" s="89">
        <f t="shared" si="46"/>
        <v>0.10839197127259896</v>
      </c>
      <c r="BV100" s="89">
        <f t="shared" si="47"/>
        <v>0.89160802872740108</v>
      </c>
      <c r="BW100" s="89">
        <f t="shared" si="48"/>
        <v>0.44901093882973203</v>
      </c>
      <c r="BX100" s="89">
        <f t="shared" si="49"/>
        <v>0.2379766278514644</v>
      </c>
      <c r="BY100" s="16">
        <v>58309</v>
      </c>
      <c r="BZ100" s="16">
        <v>8504</v>
      </c>
      <c r="CA100" s="16">
        <v>31200</v>
      </c>
      <c r="CB100" s="16">
        <v>8107</v>
      </c>
      <c r="CC100" s="16">
        <v>4593</v>
      </c>
      <c r="CD100" s="78">
        <v>63</v>
      </c>
      <c r="CE100" s="16">
        <v>4660</v>
      </c>
      <c r="CF100" s="78">
        <v>188</v>
      </c>
      <c r="CG100" s="78">
        <v>55</v>
      </c>
      <c r="CH100" s="78">
        <v>939</v>
      </c>
      <c r="CI100" s="89">
        <f t="shared" si="50"/>
        <v>0.14584369479840162</v>
      </c>
      <c r="CJ100" s="89">
        <f t="shared" si="51"/>
        <v>0.85415630520159835</v>
      </c>
      <c r="CK100" s="96">
        <f t="shared" si="52"/>
        <v>0.31907595739937233</v>
      </c>
    </row>
    <row r="101" spans="1:89" x14ac:dyDescent="0.3">
      <c r="A101" s="19" t="s">
        <v>229</v>
      </c>
      <c r="B101" s="16" t="s">
        <v>246</v>
      </c>
      <c r="C101" s="19">
        <v>116803</v>
      </c>
      <c r="D101" s="16">
        <v>108039</v>
      </c>
      <c r="E101" s="16">
        <v>8764</v>
      </c>
      <c r="F101" s="67">
        <v>0.92496768062464152</v>
      </c>
      <c r="G101" s="16">
        <v>52605</v>
      </c>
      <c r="H101" s="16">
        <v>50748</v>
      </c>
      <c r="I101" s="16">
        <v>1857</v>
      </c>
      <c r="J101" s="67">
        <v>0.96469917308240671</v>
      </c>
      <c r="K101" s="16">
        <v>64198</v>
      </c>
      <c r="L101" s="16">
        <v>57291</v>
      </c>
      <c r="M101" s="16">
        <v>6907</v>
      </c>
      <c r="N101" s="67">
        <v>0.89241097853515683</v>
      </c>
      <c r="O101" s="16">
        <v>4496</v>
      </c>
      <c r="P101" s="16">
        <v>4345</v>
      </c>
      <c r="Q101" s="16">
        <v>151</v>
      </c>
      <c r="R101" s="67">
        <v>0.96641459074733094</v>
      </c>
      <c r="S101" s="16">
        <v>112307</v>
      </c>
      <c r="T101" s="16">
        <v>103694</v>
      </c>
      <c r="U101" s="16">
        <v>8613</v>
      </c>
      <c r="V101" s="67">
        <v>0.92330843135334395</v>
      </c>
      <c r="W101" s="16">
        <v>68485</v>
      </c>
      <c r="X101" s="16">
        <v>26098</v>
      </c>
      <c r="Y101" s="16">
        <v>36571</v>
      </c>
      <c r="Z101" s="16">
        <v>5816</v>
      </c>
      <c r="AA101" s="89">
        <f t="shared" si="34"/>
        <v>8.4923705921004594E-2</v>
      </c>
      <c r="AB101" s="89">
        <f t="shared" si="35"/>
        <v>0.53400014601737611</v>
      </c>
      <c r="AC101" s="95">
        <f t="shared" si="36"/>
        <v>4.4872764786795045</v>
      </c>
      <c r="AD101" s="16">
        <v>32343</v>
      </c>
      <c r="AE101" s="16">
        <v>12749</v>
      </c>
      <c r="AF101" s="47">
        <f t="shared" si="37"/>
        <v>0.39418112110812231</v>
      </c>
      <c r="AG101" s="16">
        <v>16512</v>
      </c>
      <c r="AH101" s="47">
        <f t="shared" si="38"/>
        <v>0.51052778035432711</v>
      </c>
      <c r="AI101" s="16">
        <v>3082</v>
      </c>
      <c r="AJ101" s="47">
        <f t="shared" si="39"/>
        <v>9.5291098537550634E-2</v>
      </c>
      <c r="AK101" s="16">
        <v>36142</v>
      </c>
      <c r="AL101" s="16">
        <v>13349</v>
      </c>
      <c r="AM101" s="16">
        <v>20059</v>
      </c>
      <c r="AN101" s="47">
        <f t="shared" si="40"/>
        <v>7.5646062752476345E-2</v>
      </c>
      <c r="AO101" s="47">
        <f t="shared" si="41"/>
        <v>0.55500525704166892</v>
      </c>
      <c r="AP101" s="16">
        <v>2734</v>
      </c>
      <c r="AQ101" s="16">
        <v>93109</v>
      </c>
      <c r="AR101" s="16">
        <v>24112</v>
      </c>
      <c r="AS101" s="16">
        <v>41753</v>
      </c>
      <c r="AT101" s="16">
        <v>14163</v>
      </c>
      <c r="AU101" s="16">
        <v>6830</v>
      </c>
      <c r="AV101" s="78">
        <v>256</v>
      </c>
      <c r="AW101" s="16">
        <v>5128</v>
      </c>
      <c r="AX101" s="78">
        <v>188</v>
      </c>
      <c r="AY101" s="78">
        <v>109</v>
      </c>
      <c r="AZ101" s="78">
        <v>570</v>
      </c>
      <c r="BA101" s="50">
        <f t="shared" si="42"/>
        <v>24112</v>
      </c>
      <c r="BB101" s="50">
        <f t="shared" si="53"/>
        <v>68997</v>
      </c>
      <c r="BC101" s="50">
        <f t="shared" si="54"/>
        <v>27244</v>
      </c>
      <c r="BD101" s="50">
        <f t="shared" si="43"/>
        <v>65865</v>
      </c>
      <c r="BE101" s="50">
        <f t="shared" si="55"/>
        <v>13081</v>
      </c>
      <c r="BF101" s="47">
        <f t="shared" si="44"/>
        <v>0.25896529873589019</v>
      </c>
      <c r="BG101" s="47">
        <f t="shared" si="56"/>
        <v>0.74103470126410975</v>
      </c>
      <c r="BH101" s="47">
        <f t="shared" si="57"/>
        <v>0.29260329291475584</v>
      </c>
      <c r="BI101" s="47">
        <f t="shared" si="58"/>
        <v>0.14049125218829545</v>
      </c>
      <c r="BJ101" s="47">
        <f t="shared" si="45"/>
        <v>0.5168189970894328</v>
      </c>
      <c r="BK101" s="16">
        <v>42170</v>
      </c>
      <c r="BL101" s="16">
        <v>11179</v>
      </c>
      <c r="BM101" s="16">
        <v>16304</v>
      </c>
      <c r="BN101" s="16">
        <v>8068</v>
      </c>
      <c r="BO101" s="16">
        <v>3934</v>
      </c>
      <c r="BP101" s="78">
        <v>172</v>
      </c>
      <c r="BQ101" s="16">
        <v>2086</v>
      </c>
      <c r="BR101" s="78">
        <v>53</v>
      </c>
      <c r="BS101" s="78">
        <v>76</v>
      </c>
      <c r="BT101" s="78">
        <v>298</v>
      </c>
      <c r="BU101" s="89">
        <f t="shared" si="46"/>
        <v>0.26509366848470478</v>
      </c>
      <c r="BV101" s="89">
        <f t="shared" si="47"/>
        <v>0.73490633151529527</v>
      </c>
      <c r="BW101" s="89">
        <f t="shared" si="48"/>
        <v>0.34828076831870997</v>
      </c>
      <c r="BX101" s="89">
        <f t="shared" si="49"/>
        <v>0.15695992411667062</v>
      </c>
      <c r="BY101" s="16">
        <v>50939</v>
      </c>
      <c r="BZ101" s="16">
        <v>12933</v>
      </c>
      <c r="CA101" s="16">
        <v>25449</v>
      </c>
      <c r="CB101" s="16">
        <v>6095</v>
      </c>
      <c r="CC101" s="16">
        <v>2896</v>
      </c>
      <c r="CD101" s="78">
        <v>84</v>
      </c>
      <c r="CE101" s="16">
        <v>3042</v>
      </c>
      <c r="CF101" s="78">
        <v>135</v>
      </c>
      <c r="CG101" s="78">
        <v>33</v>
      </c>
      <c r="CH101" s="78">
        <v>272</v>
      </c>
      <c r="CI101" s="89">
        <f t="shared" si="50"/>
        <v>0.25389190993148669</v>
      </c>
      <c r="CJ101" s="89">
        <f t="shared" si="51"/>
        <v>0.74610809006851331</v>
      </c>
      <c r="CK101" s="96">
        <f t="shared" si="52"/>
        <v>0.24651053220518659</v>
      </c>
    </row>
    <row r="102" spans="1:89" x14ac:dyDescent="0.3">
      <c r="A102" s="19" t="s">
        <v>229</v>
      </c>
      <c r="B102" s="16" t="s">
        <v>248</v>
      </c>
      <c r="C102" s="19">
        <v>35204</v>
      </c>
      <c r="D102" s="16">
        <v>32458</v>
      </c>
      <c r="E102" s="16">
        <v>2746</v>
      </c>
      <c r="F102" s="67">
        <v>0.92199750028405858</v>
      </c>
      <c r="G102" s="16">
        <v>16161</v>
      </c>
      <c r="H102" s="16">
        <v>15441</v>
      </c>
      <c r="I102" s="16">
        <v>720</v>
      </c>
      <c r="J102" s="67">
        <v>0.95544830146649351</v>
      </c>
      <c r="K102" s="16">
        <v>19043</v>
      </c>
      <c r="L102" s="16">
        <v>17017</v>
      </c>
      <c r="M102" s="16">
        <v>2026</v>
      </c>
      <c r="N102" s="67">
        <v>0.89360920023105606</v>
      </c>
      <c r="O102" s="16">
        <v>2936</v>
      </c>
      <c r="P102" s="16">
        <v>2890</v>
      </c>
      <c r="Q102" s="16">
        <v>46</v>
      </c>
      <c r="R102" s="67">
        <v>0.98433242506811991</v>
      </c>
      <c r="S102" s="16">
        <v>32268</v>
      </c>
      <c r="T102" s="16">
        <v>29568</v>
      </c>
      <c r="U102" s="16">
        <v>2700</v>
      </c>
      <c r="V102" s="67">
        <v>0.91632577166232787</v>
      </c>
      <c r="W102" s="16">
        <v>21802</v>
      </c>
      <c r="X102" s="16">
        <v>8380</v>
      </c>
      <c r="Y102" s="16">
        <v>11758</v>
      </c>
      <c r="Z102" s="16">
        <v>1664</v>
      </c>
      <c r="AA102" s="89">
        <f t="shared" si="34"/>
        <v>7.6323273094211538E-2</v>
      </c>
      <c r="AB102" s="89">
        <f t="shared" si="35"/>
        <v>0.53930832033758369</v>
      </c>
      <c r="AC102" s="95">
        <f t="shared" si="36"/>
        <v>5.0360576923076925</v>
      </c>
      <c r="AD102" s="16">
        <v>10278</v>
      </c>
      <c r="AE102" s="16">
        <v>4076</v>
      </c>
      <c r="AF102" s="47">
        <f t="shared" si="37"/>
        <v>0.39657520918466627</v>
      </c>
      <c r="AG102" s="16">
        <v>5309</v>
      </c>
      <c r="AH102" s="47">
        <f t="shared" si="38"/>
        <v>0.51654018291496395</v>
      </c>
      <c r="AI102" s="78">
        <v>893</v>
      </c>
      <c r="AJ102" s="47">
        <f t="shared" si="39"/>
        <v>8.6884607900369726E-2</v>
      </c>
      <c r="AK102" s="16">
        <v>11524</v>
      </c>
      <c r="AL102" s="16">
        <v>4304</v>
      </c>
      <c r="AM102" s="16">
        <v>6449</v>
      </c>
      <c r="AN102" s="47">
        <f t="shared" si="40"/>
        <v>6.6903852828878868E-2</v>
      </c>
      <c r="AO102" s="47">
        <f t="shared" si="41"/>
        <v>0.55961471711211386</v>
      </c>
      <c r="AP102" s="78">
        <v>771</v>
      </c>
      <c r="AQ102" s="16">
        <v>28567</v>
      </c>
      <c r="AR102" s="16">
        <v>6429</v>
      </c>
      <c r="AS102" s="16">
        <v>14823</v>
      </c>
      <c r="AT102" s="16">
        <v>3730</v>
      </c>
      <c r="AU102" s="78">
        <v>1784</v>
      </c>
      <c r="AV102" s="78">
        <v>76</v>
      </c>
      <c r="AW102" s="78">
        <v>1551</v>
      </c>
      <c r="AX102" s="78">
        <v>25</v>
      </c>
      <c r="AY102" s="78">
        <v>52</v>
      </c>
      <c r="AZ102" s="78">
        <v>97</v>
      </c>
      <c r="BA102" s="50">
        <f t="shared" si="42"/>
        <v>6429</v>
      </c>
      <c r="BB102" s="50">
        <f t="shared" si="53"/>
        <v>22138</v>
      </c>
      <c r="BC102" s="50">
        <f t="shared" si="54"/>
        <v>7315.0000000000009</v>
      </c>
      <c r="BD102" s="50">
        <f t="shared" si="43"/>
        <v>21252</v>
      </c>
      <c r="BE102" s="50">
        <f t="shared" si="55"/>
        <v>3585</v>
      </c>
      <c r="BF102" s="47">
        <f t="shared" si="44"/>
        <v>0.22504988273182344</v>
      </c>
      <c r="BG102" s="47">
        <f t="shared" si="56"/>
        <v>0.77495011726817653</v>
      </c>
      <c r="BH102" s="47">
        <f t="shared" si="57"/>
        <v>0.2560646900269542</v>
      </c>
      <c r="BI102" s="47">
        <f t="shared" si="58"/>
        <v>0.1254944516400042</v>
      </c>
      <c r="BJ102" s="47">
        <f t="shared" si="45"/>
        <v>0.51550740364756531</v>
      </c>
      <c r="BK102" s="16">
        <v>13456</v>
      </c>
      <c r="BL102" s="16">
        <v>3047</v>
      </c>
      <c r="BM102" s="16">
        <v>6195</v>
      </c>
      <c r="BN102" s="16">
        <v>2234</v>
      </c>
      <c r="BO102" s="78">
        <v>1081</v>
      </c>
      <c r="BP102" s="78">
        <v>54</v>
      </c>
      <c r="BQ102" s="78">
        <v>749</v>
      </c>
      <c r="BR102" s="78">
        <v>11</v>
      </c>
      <c r="BS102" s="78">
        <v>40</v>
      </c>
      <c r="BT102" s="78">
        <v>45</v>
      </c>
      <c r="BU102" s="89">
        <f t="shared" si="46"/>
        <v>0.22644173602853745</v>
      </c>
      <c r="BV102" s="89">
        <f t="shared" si="47"/>
        <v>0.77355826397146255</v>
      </c>
      <c r="BW102" s="89">
        <f t="shared" si="48"/>
        <v>0.31316884661117717</v>
      </c>
      <c r="BX102" s="89">
        <f t="shared" si="49"/>
        <v>0.14714625445897742</v>
      </c>
      <c r="BY102" s="16">
        <v>15111</v>
      </c>
      <c r="BZ102" s="16">
        <v>3382</v>
      </c>
      <c r="CA102" s="16">
        <v>8628</v>
      </c>
      <c r="CB102" s="16">
        <v>1496</v>
      </c>
      <c r="CC102" s="78">
        <v>703</v>
      </c>
      <c r="CD102" s="78">
        <v>22</v>
      </c>
      <c r="CE102" s="78">
        <v>802</v>
      </c>
      <c r="CF102" s="78">
        <v>14</v>
      </c>
      <c r="CG102" s="78">
        <v>12</v>
      </c>
      <c r="CH102" s="78">
        <v>52</v>
      </c>
      <c r="CI102" s="89">
        <f t="shared" si="50"/>
        <v>0.22381046919462644</v>
      </c>
      <c r="CJ102" s="89">
        <f t="shared" si="51"/>
        <v>0.77618953080537356</v>
      </c>
      <c r="CK102" s="96">
        <f t="shared" si="52"/>
        <v>0.20521474422606048</v>
      </c>
    </row>
    <row r="103" spans="1:89" x14ac:dyDescent="0.3">
      <c r="A103" s="19" t="s">
        <v>229</v>
      </c>
      <c r="B103" s="16" t="s">
        <v>250</v>
      </c>
      <c r="C103" s="19">
        <v>170000</v>
      </c>
      <c r="D103" s="16">
        <v>162341</v>
      </c>
      <c r="E103" s="16">
        <v>7659</v>
      </c>
      <c r="F103" s="67">
        <v>0.95494705882352937</v>
      </c>
      <c r="G103" s="16">
        <v>74594</v>
      </c>
      <c r="H103" s="16">
        <v>73026</v>
      </c>
      <c r="I103" s="16">
        <v>1568</v>
      </c>
      <c r="J103" s="67">
        <v>0.97897954259055675</v>
      </c>
      <c r="K103" s="16">
        <v>95406</v>
      </c>
      <c r="L103" s="16">
        <v>89315</v>
      </c>
      <c r="M103" s="16">
        <v>6091</v>
      </c>
      <c r="N103" s="67">
        <v>0.93615705511183778</v>
      </c>
      <c r="O103" s="16">
        <v>9107</v>
      </c>
      <c r="P103" s="16">
        <v>8871</v>
      </c>
      <c r="Q103" s="16">
        <v>236</v>
      </c>
      <c r="R103" s="67">
        <v>0.97408586801361574</v>
      </c>
      <c r="S103" s="16">
        <v>160893</v>
      </c>
      <c r="T103" s="16">
        <v>153470</v>
      </c>
      <c r="U103" s="16">
        <v>7423</v>
      </c>
      <c r="V103" s="67">
        <v>0.95386374795671658</v>
      </c>
      <c r="W103" s="16">
        <v>100148</v>
      </c>
      <c r="X103" s="16">
        <v>38301</v>
      </c>
      <c r="Y103" s="16">
        <v>56464</v>
      </c>
      <c r="Z103" s="16">
        <v>5383</v>
      </c>
      <c r="AA103" s="89">
        <f t="shared" si="34"/>
        <v>5.3750449334984227E-2</v>
      </c>
      <c r="AB103" s="89">
        <f t="shared" si="35"/>
        <v>0.56380556775971558</v>
      </c>
      <c r="AC103" s="95">
        <f t="shared" si="36"/>
        <v>7.1151774103659671</v>
      </c>
      <c r="AD103" s="16">
        <v>46690</v>
      </c>
      <c r="AE103" s="16">
        <v>18962</v>
      </c>
      <c r="AF103" s="47">
        <f t="shared" si="37"/>
        <v>0.4061255086742343</v>
      </c>
      <c r="AG103" s="16">
        <v>24844</v>
      </c>
      <c r="AH103" s="47">
        <f t="shared" si="38"/>
        <v>0.53210537588348683</v>
      </c>
      <c r="AI103" s="16">
        <v>2884</v>
      </c>
      <c r="AJ103" s="47">
        <f t="shared" si="39"/>
        <v>6.1769115442278859E-2</v>
      </c>
      <c r="AK103" s="16">
        <v>53458</v>
      </c>
      <c r="AL103" s="16">
        <v>19339</v>
      </c>
      <c r="AM103" s="16">
        <v>31620</v>
      </c>
      <c r="AN103" s="47">
        <f t="shared" si="40"/>
        <v>4.6746978936735378E-2</v>
      </c>
      <c r="AO103" s="47">
        <f t="shared" si="41"/>
        <v>0.59149238654644765</v>
      </c>
      <c r="AP103" s="16">
        <v>2499</v>
      </c>
      <c r="AQ103" s="16">
        <v>133457</v>
      </c>
      <c r="AR103" s="16">
        <v>29754</v>
      </c>
      <c r="AS103" s="16">
        <v>67897</v>
      </c>
      <c r="AT103" s="16">
        <v>17755</v>
      </c>
      <c r="AU103" s="16">
        <v>9919</v>
      </c>
      <c r="AV103" s="78">
        <v>280</v>
      </c>
      <c r="AW103" s="16">
        <v>6796</v>
      </c>
      <c r="AX103" s="78">
        <v>166</v>
      </c>
      <c r="AY103" s="78">
        <v>161</v>
      </c>
      <c r="AZ103" s="78">
        <v>729</v>
      </c>
      <c r="BA103" s="50">
        <f t="shared" si="42"/>
        <v>29754</v>
      </c>
      <c r="BB103" s="50">
        <f t="shared" si="53"/>
        <v>103703</v>
      </c>
      <c r="BC103" s="50">
        <f t="shared" si="54"/>
        <v>35806</v>
      </c>
      <c r="BD103" s="50">
        <f t="shared" si="43"/>
        <v>97651</v>
      </c>
      <c r="BE103" s="50">
        <f t="shared" si="55"/>
        <v>18051</v>
      </c>
      <c r="BF103" s="47">
        <f t="shared" si="44"/>
        <v>0.22294821553009583</v>
      </c>
      <c r="BG103" s="47">
        <f t="shared" si="56"/>
        <v>0.77705178446990419</v>
      </c>
      <c r="BH103" s="47">
        <f t="shared" si="57"/>
        <v>0.26829615531594447</v>
      </c>
      <c r="BI103" s="47">
        <f t="shared" si="58"/>
        <v>0.13525704908697184</v>
      </c>
      <c r="BJ103" s="47">
        <f t="shared" si="45"/>
        <v>0.52267396989292436</v>
      </c>
      <c r="BK103" s="16">
        <v>58895</v>
      </c>
      <c r="BL103" s="16">
        <v>13106</v>
      </c>
      <c r="BM103" s="16">
        <v>26246</v>
      </c>
      <c r="BN103" s="16">
        <v>10147</v>
      </c>
      <c r="BO103" s="16">
        <v>5757</v>
      </c>
      <c r="BP103" s="78">
        <v>195</v>
      </c>
      <c r="BQ103" s="16">
        <v>2833</v>
      </c>
      <c r="BR103" s="78">
        <v>58</v>
      </c>
      <c r="BS103" s="78">
        <v>115</v>
      </c>
      <c r="BT103" s="78">
        <v>438</v>
      </c>
      <c r="BU103" s="89">
        <f t="shared" si="46"/>
        <v>0.22253162407674676</v>
      </c>
      <c r="BV103" s="89">
        <f t="shared" si="47"/>
        <v>0.77746837592325324</v>
      </c>
      <c r="BW103" s="89">
        <f t="shared" si="48"/>
        <v>0.33182782918753712</v>
      </c>
      <c r="BX103" s="89">
        <f t="shared" si="49"/>
        <v>0.15953816113422192</v>
      </c>
      <c r="BY103" s="16">
        <v>74562</v>
      </c>
      <c r="BZ103" s="16">
        <v>16648</v>
      </c>
      <c r="CA103" s="16">
        <v>41651</v>
      </c>
      <c r="CB103" s="16">
        <v>7608</v>
      </c>
      <c r="CC103" s="16">
        <v>4162</v>
      </c>
      <c r="CD103" s="78">
        <v>85</v>
      </c>
      <c r="CE103" s="16">
        <v>3963</v>
      </c>
      <c r="CF103" s="78">
        <v>108</v>
      </c>
      <c r="CG103" s="78">
        <v>46</v>
      </c>
      <c r="CH103" s="78">
        <v>291</v>
      </c>
      <c r="CI103" s="89">
        <f t="shared" si="50"/>
        <v>0.22327727260534858</v>
      </c>
      <c r="CJ103" s="89">
        <f t="shared" si="51"/>
        <v>0.77672272739465142</v>
      </c>
      <c r="CK103" s="96">
        <f t="shared" si="52"/>
        <v>0.21811378450148869</v>
      </c>
    </row>
    <row r="104" spans="1:89" x14ac:dyDescent="0.3">
      <c r="A104" s="19" t="s">
        <v>229</v>
      </c>
      <c r="B104" s="16" t="s">
        <v>252</v>
      </c>
      <c r="C104" s="19">
        <v>32365</v>
      </c>
      <c r="D104" s="16">
        <v>30935</v>
      </c>
      <c r="E104" s="16">
        <v>1430</v>
      </c>
      <c r="F104" s="67">
        <v>0.95581646840723</v>
      </c>
      <c r="G104" s="16">
        <v>15176</v>
      </c>
      <c r="H104" s="16">
        <v>14888</v>
      </c>
      <c r="I104" s="16">
        <v>288</v>
      </c>
      <c r="J104" s="67">
        <v>0.98102266736953081</v>
      </c>
      <c r="K104" s="16">
        <v>17189</v>
      </c>
      <c r="L104" s="16">
        <v>16047</v>
      </c>
      <c r="M104" s="16">
        <v>1142</v>
      </c>
      <c r="N104" s="67">
        <v>0.93356216184769325</v>
      </c>
      <c r="O104" s="16">
        <v>4357</v>
      </c>
      <c r="P104" s="16">
        <v>4210</v>
      </c>
      <c r="Q104" s="16">
        <v>147</v>
      </c>
      <c r="R104" s="67">
        <v>0.96626118889143908</v>
      </c>
      <c r="S104" s="16">
        <v>28008</v>
      </c>
      <c r="T104" s="16">
        <v>26725</v>
      </c>
      <c r="U104" s="16">
        <v>1283</v>
      </c>
      <c r="V104" s="67">
        <v>0.95419165952584972</v>
      </c>
      <c r="W104" s="16">
        <v>19227</v>
      </c>
      <c r="X104" s="16">
        <v>8052</v>
      </c>
      <c r="Y104" s="16">
        <v>10302</v>
      </c>
      <c r="Z104" s="78">
        <v>873</v>
      </c>
      <c r="AA104" s="89">
        <f t="shared" si="34"/>
        <v>4.5404899360274614E-2</v>
      </c>
      <c r="AB104" s="89">
        <f t="shared" si="35"/>
        <v>0.53580901856763929</v>
      </c>
      <c r="AC104" s="95">
        <f t="shared" si="36"/>
        <v>9.2233676975945009</v>
      </c>
      <c r="AD104" s="16">
        <v>9314</v>
      </c>
      <c r="AE104" s="16">
        <v>3960</v>
      </c>
      <c r="AF104" s="47">
        <f t="shared" si="37"/>
        <v>0.42516641614773459</v>
      </c>
      <c r="AG104" s="16">
        <v>4922</v>
      </c>
      <c r="AH104" s="47">
        <f t="shared" si="38"/>
        <v>0.52845179299978529</v>
      </c>
      <c r="AI104" s="78">
        <v>432</v>
      </c>
      <c r="AJ104" s="47">
        <f t="shared" si="39"/>
        <v>4.6381790852480134E-2</v>
      </c>
      <c r="AK104" s="16">
        <v>9913</v>
      </c>
      <c r="AL104" s="16">
        <v>4092</v>
      </c>
      <c r="AM104" s="16">
        <v>5380</v>
      </c>
      <c r="AN104" s="47">
        <f t="shared" si="40"/>
        <v>4.4487037223847475E-2</v>
      </c>
      <c r="AO104" s="47">
        <f t="shared" si="41"/>
        <v>0.54272167860385356</v>
      </c>
      <c r="AP104" s="78">
        <v>441</v>
      </c>
      <c r="AQ104" s="16">
        <v>26916</v>
      </c>
      <c r="AR104" s="16">
        <v>4337</v>
      </c>
      <c r="AS104" s="16">
        <v>14244</v>
      </c>
      <c r="AT104" s="16">
        <v>4857</v>
      </c>
      <c r="AU104" s="78">
        <v>2079</v>
      </c>
      <c r="AV104" s="78">
        <v>38</v>
      </c>
      <c r="AW104" s="78">
        <v>1243</v>
      </c>
      <c r="AX104" s="78">
        <v>30</v>
      </c>
      <c r="AY104" s="78">
        <v>42</v>
      </c>
      <c r="AZ104" s="78">
        <v>46</v>
      </c>
      <c r="BA104" s="50">
        <f t="shared" si="42"/>
        <v>4337</v>
      </c>
      <c r="BB104" s="50">
        <f t="shared" si="53"/>
        <v>22579</v>
      </c>
      <c r="BC104" s="50">
        <f t="shared" si="54"/>
        <v>8335</v>
      </c>
      <c r="BD104" s="50">
        <f t="shared" si="43"/>
        <v>18581</v>
      </c>
      <c r="BE104" s="50">
        <f t="shared" si="55"/>
        <v>3478</v>
      </c>
      <c r="BF104" s="47">
        <f t="shared" si="44"/>
        <v>0.16113092584336455</v>
      </c>
      <c r="BG104" s="47">
        <f t="shared" si="56"/>
        <v>0.83886907415663547</v>
      </c>
      <c r="BH104" s="47">
        <f t="shared" si="57"/>
        <v>0.30966711249814238</v>
      </c>
      <c r="BI104" s="47">
        <f t="shared" si="58"/>
        <v>0.12921682270768317</v>
      </c>
      <c r="BJ104" s="47">
        <f t="shared" si="45"/>
        <v>0.57426809332738893</v>
      </c>
      <c r="BK104" s="16">
        <v>13010</v>
      </c>
      <c r="BL104" s="16">
        <v>1859</v>
      </c>
      <c r="BM104" s="16">
        <v>6104</v>
      </c>
      <c r="BN104" s="16">
        <v>3027</v>
      </c>
      <c r="BO104" s="78">
        <v>1338</v>
      </c>
      <c r="BP104" s="78">
        <v>21</v>
      </c>
      <c r="BQ104" s="78">
        <v>590</v>
      </c>
      <c r="BR104" s="78">
        <v>21</v>
      </c>
      <c r="BS104" s="78">
        <v>18</v>
      </c>
      <c r="BT104" s="78">
        <v>32</v>
      </c>
      <c r="BU104" s="89">
        <f t="shared" si="46"/>
        <v>0.14289008455034588</v>
      </c>
      <c r="BV104" s="89">
        <f t="shared" si="47"/>
        <v>0.85710991544965409</v>
      </c>
      <c r="BW104" s="89">
        <f t="shared" si="48"/>
        <v>0.38793235972328977</v>
      </c>
      <c r="BX104" s="89">
        <f t="shared" si="49"/>
        <v>0.15526518063028438</v>
      </c>
      <c r="BY104" s="16">
        <v>13906</v>
      </c>
      <c r="BZ104" s="16">
        <v>2478</v>
      </c>
      <c r="CA104" s="16">
        <v>8140</v>
      </c>
      <c r="CB104" s="16">
        <v>1830</v>
      </c>
      <c r="CC104" s="78">
        <v>741</v>
      </c>
      <c r="CD104" s="78">
        <v>17</v>
      </c>
      <c r="CE104" s="78">
        <v>653</v>
      </c>
      <c r="CF104" s="78">
        <v>9</v>
      </c>
      <c r="CG104" s="78">
        <v>24</v>
      </c>
      <c r="CH104" s="78">
        <v>14</v>
      </c>
      <c r="CI104" s="89">
        <f t="shared" si="50"/>
        <v>0.17819646195886668</v>
      </c>
      <c r="CJ104" s="89">
        <f t="shared" si="51"/>
        <v>0.82180353804113337</v>
      </c>
      <c r="CK104" s="96">
        <f t="shared" si="52"/>
        <v>0.23644470012944052</v>
      </c>
    </row>
    <row r="105" spans="1:89" x14ac:dyDescent="0.3">
      <c r="A105" s="19" t="s">
        <v>229</v>
      </c>
      <c r="B105" s="16" t="s">
        <v>256</v>
      </c>
      <c r="C105" s="19">
        <v>76802</v>
      </c>
      <c r="D105" s="16">
        <v>71444</v>
      </c>
      <c r="E105" s="16">
        <v>5358</v>
      </c>
      <c r="F105" s="67">
        <v>0.93023619176583938</v>
      </c>
      <c r="G105" s="16">
        <v>34317</v>
      </c>
      <c r="H105" s="16">
        <v>33293</v>
      </c>
      <c r="I105" s="16">
        <v>1024</v>
      </c>
      <c r="J105" s="67">
        <v>0.97016056182067201</v>
      </c>
      <c r="K105" s="16">
        <v>42485</v>
      </c>
      <c r="L105" s="16">
        <v>38151</v>
      </c>
      <c r="M105" s="16">
        <v>4334</v>
      </c>
      <c r="N105" s="67">
        <v>0.89798752500882661</v>
      </c>
      <c r="O105" s="16">
        <v>14449</v>
      </c>
      <c r="P105" s="16">
        <v>13879</v>
      </c>
      <c r="Q105" s="16">
        <v>570</v>
      </c>
      <c r="R105" s="67">
        <v>0.96055090317669045</v>
      </c>
      <c r="S105" s="16">
        <v>62353</v>
      </c>
      <c r="T105" s="16">
        <v>57565</v>
      </c>
      <c r="U105" s="16">
        <v>4788</v>
      </c>
      <c r="V105" s="67">
        <v>0.9232113931967989</v>
      </c>
      <c r="W105" s="16">
        <v>39664</v>
      </c>
      <c r="X105" s="16">
        <v>13231</v>
      </c>
      <c r="Y105" s="16">
        <v>24426</v>
      </c>
      <c r="Z105" s="16">
        <v>2007</v>
      </c>
      <c r="AA105" s="89">
        <f t="shared" si="34"/>
        <v>5.0600040338846311E-2</v>
      </c>
      <c r="AB105" s="89">
        <f t="shared" si="35"/>
        <v>0.61582291246470355</v>
      </c>
      <c r="AC105" s="95">
        <f t="shared" si="36"/>
        <v>6.5924265072247135</v>
      </c>
      <c r="AD105" s="16">
        <v>18789</v>
      </c>
      <c r="AE105" s="16">
        <v>6551</v>
      </c>
      <c r="AF105" s="47">
        <f t="shared" si="37"/>
        <v>0.34866145084890093</v>
      </c>
      <c r="AG105" s="16">
        <v>11261</v>
      </c>
      <c r="AH105" s="47">
        <f t="shared" si="38"/>
        <v>0.59934003938474645</v>
      </c>
      <c r="AI105" s="78">
        <v>977</v>
      </c>
      <c r="AJ105" s="47">
        <f t="shared" si="39"/>
        <v>5.1998509766352653E-2</v>
      </c>
      <c r="AK105" s="16">
        <v>20875</v>
      </c>
      <c r="AL105" s="16">
        <v>6680</v>
      </c>
      <c r="AM105" s="16">
        <v>13165</v>
      </c>
      <c r="AN105" s="47">
        <f t="shared" si="40"/>
        <v>4.9341317365269463E-2</v>
      </c>
      <c r="AO105" s="47">
        <f t="shared" si="41"/>
        <v>0.63065868263473057</v>
      </c>
      <c r="AP105" s="16">
        <v>1030</v>
      </c>
      <c r="AQ105" s="16">
        <v>64636</v>
      </c>
      <c r="AR105" s="16">
        <v>9622</v>
      </c>
      <c r="AS105" s="16">
        <v>36002</v>
      </c>
      <c r="AT105" s="16">
        <v>8556</v>
      </c>
      <c r="AU105" s="16">
        <v>4800</v>
      </c>
      <c r="AV105" s="78">
        <v>166</v>
      </c>
      <c r="AW105" s="16">
        <v>3792</v>
      </c>
      <c r="AX105" s="78">
        <v>69</v>
      </c>
      <c r="AY105" s="78">
        <v>63</v>
      </c>
      <c r="AZ105" s="78">
        <v>1566</v>
      </c>
      <c r="BA105" s="50">
        <f t="shared" si="42"/>
        <v>9622</v>
      </c>
      <c r="BB105" s="50">
        <f t="shared" si="53"/>
        <v>55014</v>
      </c>
      <c r="BC105" s="50">
        <f t="shared" si="54"/>
        <v>19012</v>
      </c>
      <c r="BD105" s="50">
        <f t="shared" si="43"/>
        <v>45624</v>
      </c>
      <c r="BE105" s="50">
        <f t="shared" si="55"/>
        <v>10456</v>
      </c>
      <c r="BF105" s="47">
        <f t="shared" si="44"/>
        <v>0.14886440992635683</v>
      </c>
      <c r="BG105" s="47">
        <f t="shared" si="56"/>
        <v>0.85113559007364314</v>
      </c>
      <c r="BH105" s="47">
        <f t="shared" si="57"/>
        <v>0.29413948882975433</v>
      </c>
      <c r="BI105" s="47">
        <f t="shared" si="58"/>
        <v>0.1617674361037193</v>
      </c>
      <c r="BJ105" s="47">
        <f t="shared" si="45"/>
        <v>0.57263753945169871</v>
      </c>
      <c r="BK105" s="16">
        <v>29701</v>
      </c>
      <c r="BL105" s="16">
        <v>3468</v>
      </c>
      <c r="BM105" s="16">
        <v>15920</v>
      </c>
      <c r="BN105" s="16">
        <v>4870</v>
      </c>
      <c r="BO105" s="16">
        <v>2847</v>
      </c>
      <c r="BP105" s="78">
        <v>110</v>
      </c>
      <c r="BQ105" s="16">
        <v>1609</v>
      </c>
      <c r="BR105" s="78">
        <v>28</v>
      </c>
      <c r="BS105" s="78">
        <v>37</v>
      </c>
      <c r="BT105" s="78">
        <v>812</v>
      </c>
      <c r="BU105" s="89">
        <f t="shared" si="46"/>
        <v>0.11676374532844012</v>
      </c>
      <c r="BV105" s="89">
        <f t="shared" si="47"/>
        <v>0.88323625467155986</v>
      </c>
      <c r="BW105" s="89">
        <f t="shared" si="48"/>
        <v>0.3472273660819501</v>
      </c>
      <c r="BX105" s="89">
        <f t="shared" si="49"/>
        <v>0.18325982290158579</v>
      </c>
      <c r="BY105" s="16">
        <v>34935</v>
      </c>
      <c r="BZ105" s="16">
        <v>6154</v>
      </c>
      <c r="CA105" s="16">
        <v>20082</v>
      </c>
      <c r="CB105" s="16">
        <v>3686</v>
      </c>
      <c r="CC105" s="16">
        <v>1953</v>
      </c>
      <c r="CD105" s="78">
        <v>56</v>
      </c>
      <c r="CE105" s="16">
        <v>2183</v>
      </c>
      <c r="CF105" s="78">
        <v>41</v>
      </c>
      <c r="CG105" s="78">
        <v>26</v>
      </c>
      <c r="CH105" s="78">
        <v>754</v>
      </c>
      <c r="CI105" s="89">
        <f t="shared" si="50"/>
        <v>0.17615571776155717</v>
      </c>
      <c r="CJ105" s="89">
        <f t="shared" si="51"/>
        <v>0.82384428223844286</v>
      </c>
      <c r="CK105" s="96">
        <f t="shared" si="52"/>
        <v>0.24900529554887649</v>
      </c>
    </row>
    <row r="106" spans="1:89" x14ac:dyDescent="0.3">
      <c r="A106" s="19" t="s">
        <v>229</v>
      </c>
      <c r="B106" s="16" t="s">
        <v>257</v>
      </c>
      <c r="C106" s="19">
        <v>92530</v>
      </c>
      <c r="D106" s="16">
        <v>85969</v>
      </c>
      <c r="E106" s="16">
        <v>6561</v>
      </c>
      <c r="F106" s="67">
        <v>0.9290932670485248</v>
      </c>
      <c r="G106" s="16">
        <v>43262</v>
      </c>
      <c r="H106" s="16">
        <v>41767</v>
      </c>
      <c r="I106" s="16">
        <v>1495</v>
      </c>
      <c r="J106" s="67">
        <v>0.96544311404928107</v>
      </c>
      <c r="K106" s="16">
        <v>49268</v>
      </c>
      <c r="L106" s="16">
        <v>44202</v>
      </c>
      <c r="M106" s="16">
        <v>5066</v>
      </c>
      <c r="N106" s="67">
        <v>0.89717463668100994</v>
      </c>
      <c r="O106" s="16">
        <v>9045</v>
      </c>
      <c r="P106" s="16">
        <v>8762</v>
      </c>
      <c r="Q106" s="16">
        <v>283</v>
      </c>
      <c r="R106" s="67">
        <v>0.96871199557766718</v>
      </c>
      <c r="S106" s="16">
        <v>83485</v>
      </c>
      <c r="T106" s="16">
        <v>77207</v>
      </c>
      <c r="U106" s="16">
        <v>6278</v>
      </c>
      <c r="V106" s="67">
        <v>0.92480086243037674</v>
      </c>
      <c r="W106" s="16">
        <v>52930</v>
      </c>
      <c r="X106" s="16">
        <v>18371</v>
      </c>
      <c r="Y106" s="16">
        <v>31500</v>
      </c>
      <c r="Z106" s="16">
        <v>3059</v>
      </c>
      <c r="AA106" s="89">
        <f t="shared" si="34"/>
        <v>5.7793311921405632E-2</v>
      </c>
      <c r="AB106" s="89">
        <f t="shared" si="35"/>
        <v>0.59512563763461179</v>
      </c>
      <c r="AC106" s="95">
        <f t="shared" si="36"/>
        <v>6.0055573716900952</v>
      </c>
      <c r="AD106" s="16">
        <v>25645</v>
      </c>
      <c r="AE106" s="16">
        <v>9069</v>
      </c>
      <c r="AF106" s="47">
        <f t="shared" si="37"/>
        <v>0.35363618639110939</v>
      </c>
      <c r="AG106" s="16">
        <v>15125</v>
      </c>
      <c r="AH106" s="47">
        <f t="shared" si="38"/>
        <v>0.58978358354455063</v>
      </c>
      <c r="AI106" s="16">
        <v>1451</v>
      </c>
      <c r="AJ106" s="47">
        <f t="shared" si="39"/>
        <v>5.6580230064340029E-2</v>
      </c>
      <c r="AK106" s="16">
        <v>27285</v>
      </c>
      <c r="AL106" s="16">
        <v>9302</v>
      </c>
      <c r="AM106" s="16">
        <v>16375</v>
      </c>
      <c r="AN106" s="47">
        <f t="shared" si="40"/>
        <v>5.8933479934029684E-2</v>
      </c>
      <c r="AO106" s="47">
        <f t="shared" si="41"/>
        <v>0.60014660069635328</v>
      </c>
      <c r="AP106" s="16">
        <v>1608</v>
      </c>
      <c r="AQ106" s="16">
        <v>84926</v>
      </c>
      <c r="AR106" s="16">
        <v>13261</v>
      </c>
      <c r="AS106" s="16">
        <v>46199</v>
      </c>
      <c r="AT106" s="16">
        <v>12099</v>
      </c>
      <c r="AU106" s="16">
        <v>6915</v>
      </c>
      <c r="AV106" s="78">
        <v>171</v>
      </c>
      <c r="AW106" s="16">
        <v>4766</v>
      </c>
      <c r="AX106" s="78">
        <v>114</v>
      </c>
      <c r="AY106" s="78">
        <v>102</v>
      </c>
      <c r="AZ106" s="78">
        <v>1299</v>
      </c>
      <c r="BA106" s="50">
        <f t="shared" si="42"/>
        <v>13261</v>
      </c>
      <c r="BB106" s="50">
        <f t="shared" si="53"/>
        <v>71665</v>
      </c>
      <c r="BC106" s="50">
        <f t="shared" si="54"/>
        <v>25466.000000000004</v>
      </c>
      <c r="BD106" s="50">
        <f t="shared" si="43"/>
        <v>59460</v>
      </c>
      <c r="BE106" s="50">
        <f t="shared" si="55"/>
        <v>13367</v>
      </c>
      <c r="BF106" s="47">
        <f t="shared" si="44"/>
        <v>0.15614770506087652</v>
      </c>
      <c r="BG106" s="47">
        <f t="shared" si="56"/>
        <v>0.8438522949391235</v>
      </c>
      <c r="BH106" s="47">
        <f t="shared" si="57"/>
        <v>0.29986105550714742</v>
      </c>
      <c r="BI106" s="47">
        <f t="shared" si="58"/>
        <v>0.15739585050514565</v>
      </c>
      <c r="BJ106" s="47">
        <f t="shared" si="45"/>
        <v>0.57185667522313544</v>
      </c>
      <c r="BK106" s="16">
        <v>41838</v>
      </c>
      <c r="BL106" s="16">
        <v>5175</v>
      </c>
      <c r="BM106" s="16">
        <v>21826</v>
      </c>
      <c r="BN106" s="16">
        <v>7398</v>
      </c>
      <c r="BO106" s="16">
        <v>4206</v>
      </c>
      <c r="BP106" s="78">
        <v>127</v>
      </c>
      <c r="BQ106" s="16">
        <v>2283</v>
      </c>
      <c r="BR106" s="78">
        <v>44</v>
      </c>
      <c r="BS106" s="78">
        <v>68</v>
      </c>
      <c r="BT106" s="78">
        <v>711</v>
      </c>
      <c r="BU106" s="89">
        <f t="shared" si="46"/>
        <v>0.12369138104115876</v>
      </c>
      <c r="BV106" s="89">
        <f t="shared" si="47"/>
        <v>0.87630861895884127</v>
      </c>
      <c r="BW106" s="89">
        <f t="shared" si="48"/>
        <v>0.35462976241694155</v>
      </c>
      <c r="BX106" s="89">
        <f t="shared" si="49"/>
        <v>0.17780486638940676</v>
      </c>
      <c r="BY106" s="16">
        <v>43088</v>
      </c>
      <c r="BZ106" s="16">
        <v>8086</v>
      </c>
      <c r="CA106" s="16">
        <v>24373</v>
      </c>
      <c r="CB106" s="16">
        <v>4701</v>
      </c>
      <c r="CC106" s="16">
        <v>2709</v>
      </c>
      <c r="CD106" s="78">
        <v>44</v>
      </c>
      <c r="CE106" s="16">
        <v>2483</v>
      </c>
      <c r="CF106" s="78">
        <v>70</v>
      </c>
      <c r="CG106" s="78">
        <v>34</v>
      </c>
      <c r="CH106" s="78">
        <v>588</v>
      </c>
      <c r="CI106" s="89">
        <f t="shared" si="50"/>
        <v>0.18766245822502786</v>
      </c>
      <c r="CJ106" s="89">
        <f t="shared" si="51"/>
        <v>0.81233754177497219</v>
      </c>
      <c r="CK106" s="96">
        <f t="shared" si="52"/>
        <v>0.24668121054585965</v>
      </c>
    </row>
    <row r="107" spans="1:89" x14ac:dyDescent="0.3">
      <c r="A107" s="19" t="s">
        <v>229</v>
      </c>
      <c r="B107" s="16" t="s">
        <v>259</v>
      </c>
      <c r="C107" s="19">
        <v>45427</v>
      </c>
      <c r="D107" s="16">
        <v>40776</v>
      </c>
      <c r="E107" s="16">
        <v>4651</v>
      </c>
      <c r="F107" s="67">
        <v>0.89761595526889293</v>
      </c>
      <c r="G107" s="16">
        <v>20506</v>
      </c>
      <c r="H107" s="16">
        <v>19501</v>
      </c>
      <c r="I107" s="16">
        <v>1005</v>
      </c>
      <c r="J107" s="67">
        <v>0.95098995415975807</v>
      </c>
      <c r="K107" s="16">
        <v>24921</v>
      </c>
      <c r="L107" s="16">
        <v>21275</v>
      </c>
      <c r="M107" s="16">
        <v>3646</v>
      </c>
      <c r="N107" s="67">
        <v>0.85369768468360019</v>
      </c>
      <c r="O107" s="16">
        <v>3517</v>
      </c>
      <c r="P107" s="16">
        <v>3376</v>
      </c>
      <c r="Q107" s="16">
        <v>141</v>
      </c>
      <c r="R107" s="67">
        <v>0.95990901336366219</v>
      </c>
      <c r="S107" s="16">
        <v>41910</v>
      </c>
      <c r="T107" s="16">
        <v>37400</v>
      </c>
      <c r="U107" s="16">
        <v>4510</v>
      </c>
      <c r="V107" s="67">
        <v>0.8923884514435696</v>
      </c>
      <c r="W107" s="16">
        <v>20464</v>
      </c>
      <c r="X107" s="16">
        <v>7325</v>
      </c>
      <c r="Y107" s="16">
        <v>11895</v>
      </c>
      <c r="Z107" s="16">
        <v>1244</v>
      </c>
      <c r="AA107" s="89">
        <f t="shared" si="34"/>
        <v>6.0789679437060207E-2</v>
      </c>
      <c r="AB107" s="89">
        <f t="shared" si="35"/>
        <v>0.58126465989053944</v>
      </c>
      <c r="AC107" s="95">
        <f t="shared" si="36"/>
        <v>5.888263665594855</v>
      </c>
      <c r="AD107" s="16">
        <v>9842</v>
      </c>
      <c r="AE107" s="16">
        <v>3686</v>
      </c>
      <c r="AF107" s="47">
        <f t="shared" si="37"/>
        <v>0.37451737451737449</v>
      </c>
      <c r="AG107" s="16">
        <v>5572</v>
      </c>
      <c r="AH107" s="47">
        <f t="shared" si="38"/>
        <v>0.56614509246088196</v>
      </c>
      <c r="AI107" s="78">
        <v>584</v>
      </c>
      <c r="AJ107" s="47">
        <f t="shared" si="39"/>
        <v>5.9337533021743549E-2</v>
      </c>
      <c r="AK107" s="16">
        <v>10622</v>
      </c>
      <c r="AL107" s="16">
        <v>3639</v>
      </c>
      <c r="AM107" s="16">
        <v>6323</v>
      </c>
      <c r="AN107" s="47">
        <f t="shared" si="40"/>
        <v>6.2135191112784788E-2</v>
      </c>
      <c r="AO107" s="47">
        <f t="shared" si="41"/>
        <v>0.59527395970626995</v>
      </c>
      <c r="AP107" s="78">
        <v>660</v>
      </c>
      <c r="AQ107" s="16">
        <v>38748</v>
      </c>
      <c r="AR107" s="16">
        <v>6047</v>
      </c>
      <c r="AS107" s="16">
        <v>21865</v>
      </c>
      <c r="AT107" s="16">
        <v>4084</v>
      </c>
      <c r="AU107" s="78">
        <v>1757</v>
      </c>
      <c r="AV107" s="78">
        <v>71</v>
      </c>
      <c r="AW107" s="78">
        <v>1451</v>
      </c>
      <c r="AX107" s="78">
        <v>21</v>
      </c>
      <c r="AY107" s="78">
        <v>114</v>
      </c>
      <c r="AZ107" s="16">
        <v>3338</v>
      </c>
      <c r="BA107" s="50">
        <f t="shared" si="42"/>
        <v>6047</v>
      </c>
      <c r="BB107" s="50">
        <f t="shared" si="53"/>
        <v>32701</v>
      </c>
      <c r="BC107" s="50">
        <f t="shared" si="54"/>
        <v>10835.999999999998</v>
      </c>
      <c r="BD107" s="50">
        <f t="shared" si="43"/>
        <v>27912</v>
      </c>
      <c r="BE107" s="50">
        <f t="shared" si="55"/>
        <v>6752</v>
      </c>
      <c r="BF107" s="47">
        <f t="shared" si="44"/>
        <v>0.15605966759574688</v>
      </c>
      <c r="BG107" s="47">
        <f t="shared" si="56"/>
        <v>0.84394033240425315</v>
      </c>
      <c r="BH107" s="47">
        <f t="shared" si="57"/>
        <v>0.27965314338804581</v>
      </c>
      <c r="BI107" s="47">
        <f t="shared" si="58"/>
        <v>0.17425415505316402</v>
      </c>
      <c r="BJ107" s="47">
        <f t="shared" si="45"/>
        <v>0.56179673789614948</v>
      </c>
      <c r="BK107" s="16">
        <v>17704</v>
      </c>
      <c r="BL107" s="16">
        <v>1866</v>
      </c>
      <c r="BM107" s="16">
        <v>9706</v>
      </c>
      <c r="BN107" s="16">
        <v>2328</v>
      </c>
      <c r="BO107" s="78">
        <v>1054</v>
      </c>
      <c r="BP107" s="78">
        <v>46</v>
      </c>
      <c r="BQ107" s="78">
        <v>615</v>
      </c>
      <c r="BR107" s="78">
        <v>8</v>
      </c>
      <c r="BS107" s="78">
        <v>70</v>
      </c>
      <c r="BT107" s="16">
        <v>2011</v>
      </c>
      <c r="BU107" s="89">
        <f t="shared" si="46"/>
        <v>0.10539990962494351</v>
      </c>
      <c r="BV107" s="89">
        <f t="shared" si="47"/>
        <v>0.8946000903750565</v>
      </c>
      <c r="BW107" s="89">
        <f t="shared" si="48"/>
        <v>0.34636240397650248</v>
      </c>
      <c r="BX107" s="89">
        <f t="shared" si="49"/>
        <v>0.21486669679168549</v>
      </c>
      <c r="BY107" s="16">
        <v>21044</v>
      </c>
      <c r="BZ107" s="16">
        <v>4181</v>
      </c>
      <c r="CA107" s="16">
        <v>12159</v>
      </c>
      <c r="CB107" s="16">
        <v>1756</v>
      </c>
      <c r="CC107" s="78">
        <v>703</v>
      </c>
      <c r="CD107" s="78">
        <v>25</v>
      </c>
      <c r="CE107" s="78">
        <v>836</v>
      </c>
      <c r="CF107" s="78">
        <v>13</v>
      </c>
      <c r="CG107" s="78">
        <v>44</v>
      </c>
      <c r="CH107" s="16">
        <v>1327</v>
      </c>
      <c r="CI107" s="89">
        <f t="shared" si="50"/>
        <v>0.1986789583729329</v>
      </c>
      <c r="CJ107" s="89">
        <f t="shared" si="51"/>
        <v>0.80132104162706708</v>
      </c>
      <c r="CK107" s="96">
        <f t="shared" si="52"/>
        <v>0.22353164797567002</v>
      </c>
    </row>
    <row r="108" spans="1:89" x14ac:dyDescent="0.3">
      <c r="A108" s="19" t="s">
        <v>229</v>
      </c>
      <c r="B108" s="16" t="s">
        <v>261</v>
      </c>
      <c r="C108" s="19">
        <v>57504</v>
      </c>
      <c r="D108" s="16">
        <v>54261</v>
      </c>
      <c r="E108" s="16">
        <v>3243</v>
      </c>
      <c r="F108" s="67">
        <v>0.94360392320534237</v>
      </c>
      <c r="G108" s="16">
        <v>26542</v>
      </c>
      <c r="H108" s="16">
        <v>25529</v>
      </c>
      <c r="I108" s="16">
        <v>1013</v>
      </c>
      <c r="J108" s="67">
        <v>0.96183407429734002</v>
      </c>
      <c r="K108" s="16">
        <v>30962</v>
      </c>
      <c r="L108" s="16">
        <v>28732</v>
      </c>
      <c r="M108" s="16">
        <v>2230</v>
      </c>
      <c r="N108" s="67">
        <v>0.92797622892578002</v>
      </c>
      <c r="O108" s="16">
        <v>3914</v>
      </c>
      <c r="P108" s="16">
        <v>3789</v>
      </c>
      <c r="Q108" s="16">
        <v>125</v>
      </c>
      <c r="R108" s="67">
        <v>0.96806336228921819</v>
      </c>
      <c r="S108" s="16">
        <v>53590</v>
      </c>
      <c r="T108" s="16">
        <v>50472</v>
      </c>
      <c r="U108" s="16">
        <v>3118</v>
      </c>
      <c r="V108" s="67">
        <v>0.94181750326553459</v>
      </c>
      <c r="W108" s="16">
        <v>27635</v>
      </c>
      <c r="X108" s="16">
        <v>8903</v>
      </c>
      <c r="Y108" s="16">
        <v>17035</v>
      </c>
      <c r="Z108" s="16">
        <v>1697</v>
      </c>
      <c r="AA108" s="89">
        <f t="shared" si="34"/>
        <v>6.1407635245160123E-2</v>
      </c>
      <c r="AB108" s="89">
        <f t="shared" si="35"/>
        <v>0.61642844219287141</v>
      </c>
      <c r="AC108" s="95">
        <f t="shared" si="36"/>
        <v>5.2463170300530351</v>
      </c>
      <c r="AD108" s="16">
        <v>13267</v>
      </c>
      <c r="AE108" s="16">
        <v>4391</v>
      </c>
      <c r="AF108" s="47">
        <f t="shared" si="37"/>
        <v>0.33097158362855206</v>
      </c>
      <c r="AG108" s="16">
        <v>8019</v>
      </c>
      <c r="AH108" s="47">
        <f t="shared" si="38"/>
        <v>0.60443204944599382</v>
      </c>
      <c r="AI108" s="78">
        <v>857</v>
      </c>
      <c r="AJ108" s="47">
        <f t="shared" si="39"/>
        <v>6.4596366925454132E-2</v>
      </c>
      <c r="AK108" s="16">
        <v>14368</v>
      </c>
      <c r="AL108" s="16">
        <v>4512</v>
      </c>
      <c r="AM108" s="16">
        <v>9016</v>
      </c>
      <c r="AN108" s="47">
        <f t="shared" si="40"/>
        <v>5.8463251670378621E-2</v>
      </c>
      <c r="AO108" s="47">
        <f t="shared" si="41"/>
        <v>0.62750556792873047</v>
      </c>
      <c r="AP108" s="78">
        <v>840</v>
      </c>
      <c r="AQ108" s="16">
        <v>47787</v>
      </c>
      <c r="AR108" s="16">
        <v>6202</v>
      </c>
      <c r="AS108" s="16">
        <v>28964</v>
      </c>
      <c r="AT108" s="16">
        <v>7088</v>
      </c>
      <c r="AU108" s="16">
        <v>2950</v>
      </c>
      <c r="AV108" s="78">
        <v>118</v>
      </c>
      <c r="AW108" s="16">
        <v>2079</v>
      </c>
      <c r="AX108" s="78">
        <v>45</v>
      </c>
      <c r="AY108" s="78">
        <v>63</v>
      </c>
      <c r="AZ108" s="78">
        <v>278</v>
      </c>
      <c r="BA108" s="50">
        <f t="shared" si="42"/>
        <v>6202</v>
      </c>
      <c r="BB108" s="50">
        <f t="shared" si="53"/>
        <v>41585</v>
      </c>
      <c r="BC108" s="50">
        <f t="shared" si="54"/>
        <v>12621.000000000002</v>
      </c>
      <c r="BD108" s="50">
        <f t="shared" si="43"/>
        <v>35166</v>
      </c>
      <c r="BE108" s="50">
        <f t="shared" si="55"/>
        <v>5533</v>
      </c>
      <c r="BF108" s="47">
        <f t="shared" si="44"/>
        <v>0.12978425094691023</v>
      </c>
      <c r="BG108" s="47">
        <f t="shared" si="56"/>
        <v>0.87021574905308974</v>
      </c>
      <c r="BH108" s="47">
        <f t="shared" si="57"/>
        <v>0.26410948584343025</v>
      </c>
      <c r="BI108" s="47">
        <f t="shared" si="58"/>
        <v>0.11578462761838994</v>
      </c>
      <c r="BJ108" s="47">
        <f t="shared" si="45"/>
        <v>0.56716261744826002</v>
      </c>
      <c r="BK108" s="16">
        <v>22287</v>
      </c>
      <c r="BL108" s="16">
        <v>2711</v>
      </c>
      <c r="BM108" s="16">
        <v>12652</v>
      </c>
      <c r="BN108" s="16">
        <v>4081</v>
      </c>
      <c r="BO108" s="16">
        <v>1710</v>
      </c>
      <c r="BP108" s="78">
        <v>80</v>
      </c>
      <c r="BQ108" s="16">
        <v>844</v>
      </c>
      <c r="BR108" s="78">
        <v>17</v>
      </c>
      <c r="BS108" s="78">
        <v>44</v>
      </c>
      <c r="BT108" s="78">
        <v>148</v>
      </c>
      <c r="BU108" s="89">
        <f t="shared" si="46"/>
        <v>0.12164041818100238</v>
      </c>
      <c r="BV108" s="89">
        <f t="shared" si="47"/>
        <v>0.87835958181899765</v>
      </c>
      <c r="BW108" s="89">
        <f t="shared" si="48"/>
        <v>0.31067438417014404</v>
      </c>
      <c r="BX108" s="89">
        <f t="shared" si="49"/>
        <v>0.12756315340781621</v>
      </c>
      <c r="BY108" s="16">
        <v>25500</v>
      </c>
      <c r="BZ108" s="16">
        <v>3491</v>
      </c>
      <c r="CA108" s="16">
        <v>16312</v>
      </c>
      <c r="CB108" s="16">
        <v>3007</v>
      </c>
      <c r="CC108" s="16">
        <v>1240</v>
      </c>
      <c r="CD108" s="78">
        <v>38</v>
      </c>
      <c r="CE108" s="16">
        <v>1235</v>
      </c>
      <c r="CF108" s="78">
        <v>28</v>
      </c>
      <c r="CG108" s="78">
        <v>19</v>
      </c>
      <c r="CH108" s="78">
        <v>130</v>
      </c>
      <c r="CI108" s="89">
        <f t="shared" si="50"/>
        <v>0.13690196078431371</v>
      </c>
      <c r="CJ108" s="89">
        <f t="shared" si="51"/>
        <v>0.86309803921568629</v>
      </c>
      <c r="CK108" s="96">
        <f t="shared" si="52"/>
        <v>0.22341176470588237</v>
      </c>
    </row>
    <row r="109" spans="1:89" x14ac:dyDescent="0.3">
      <c r="A109" s="19" t="s">
        <v>229</v>
      </c>
      <c r="B109" s="16" t="s">
        <v>263</v>
      </c>
      <c r="C109" s="19">
        <v>171250</v>
      </c>
      <c r="D109" s="16">
        <v>159980</v>
      </c>
      <c r="E109" s="16">
        <v>11270</v>
      </c>
      <c r="F109" s="67">
        <v>0.93418978102189787</v>
      </c>
      <c r="G109" s="16">
        <v>78285</v>
      </c>
      <c r="H109" s="16">
        <v>75840</v>
      </c>
      <c r="I109" s="16">
        <v>2445</v>
      </c>
      <c r="J109" s="67">
        <v>0.96876796321134317</v>
      </c>
      <c r="K109" s="16">
        <v>92965</v>
      </c>
      <c r="L109" s="16">
        <v>84140</v>
      </c>
      <c r="M109" s="16">
        <v>8825</v>
      </c>
      <c r="N109" s="67">
        <v>0.90507180121551134</v>
      </c>
      <c r="O109" s="16">
        <v>38261</v>
      </c>
      <c r="P109" s="16">
        <v>37146</v>
      </c>
      <c r="Q109" s="16">
        <v>1115</v>
      </c>
      <c r="R109" s="67">
        <v>0.97085805389299806</v>
      </c>
      <c r="S109" s="16">
        <v>132989</v>
      </c>
      <c r="T109" s="16">
        <v>122834</v>
      </c>
      <c r="U109" s="16">
        <v>10155</v>
      </c>
      <c r="V109" s="67">
        <v>0.9236403010775327</v>
      </c>
      <c r="W109" s="16">
        <v>98365</v>
      </c>
      <c r="X109" s="16">
        <v>32016</v>
      </c>
      <c r="Y109" s="16">
        <v>60379</v>
      </c>
      <c r="Z109" s="16">
        <v>5970</v>
      </c>
      <c r="AA109" s="89">
        <f t="shared" si="34"/>
        <v>6.0692319422558837E-2</v>
      </c>
      <c r="AB109" s="89">
        <f t="shared" si="35"/>
        <v>0.61382605601585927</v>
      </c>
      <c r="AC109" s="95">
        <f t="shared" si="36"/>
        <v>5.3628140703517584</v>
      </c>
      <c r="AD109" s="16">
        <v>47039</v>
      </c>
      <c r="AE109" s="16">
        <v>15678</v>
      </c>
      <c r="AF109" s="47">
        <f t="shared" si="37"/>
        <v>0.33329790174110846</v>
      </c>
      <c r="AG109" s="16">
        <v>28550</v>
      </c>
      <c r="AH109" s="47">
        <f t="shared" si="38"/>
        <v>0.60694317481238969</v>
      </c>
      <c r="AI109" s="16">
        <v>2811</v>
      </c>
      <c r="AJ109" s="47">
        <f t="shared" si="39"/>
        <v>5.9758923446501841E-2</v>
      </c>
      <c r="AK109" s="16">
        <v>51326</v>
      </c>
      <c r="AL109" s="16">
        <v>16338</v>
      </c>
      <c r="AM109" s="16">
        <v>31829</v>
      </c>
      <c r="AN109" s="47">
        <f t="shared" si="40"/>
        <v>6.1547753575186062E-2</v>
      </c>
      <c r="AO109" s="47">
        <f t="shared" si="41"/>
        <v>0.62013404512332926</v>
      </c>
      <c r="AP109" s="16">
        <v>3159</v>
      </c>
      <c r="AQ109" s="16">
        <v>136438</v>
      </c>
      <c r="AR109" s="16">
        <v>13331</v>
      </c>
      <c r="AS109" s="16">
        <v>81265</v>
      </c>
      <c r="AT109" s="16">
        <v>21374</v>
      </c>
      <c r="AU109" s="16">
        <v>10122</v>
      </c>
      <c r="AV109" s="78">
        <v>439</v>
      </c>
      <c r="AW109" s="16">
        <v>7972</v>
      </c>
      <c r="AX109" s="78">
        <v>210</v>
      </c>
      <c r="AY109" s="78">
        <v>428</v>
      </c>
      <c r="AZ109" s="78">
        <v>1297</v>
      </c>
      <c r="BA109" s="50">
        <f t="shared" si="42"/>
        <v>13331</v>
      </c>
      <c r="BB109" s="50">
        <f t="shared" si="53"/>
        <v>123107</v>
      </c>
      <c r="BC109" s="50">
        <f t="shared" si="54"/>
        <v>41842</v>
      </c>
      <c r="BD109" s="50">
        <f t="shared" si="43"/>
        <v>94596</v>
      </c>
      <c r="BE109" s="50">
        <f t="shared" si="55"/>
        <v>20468</v>
      </c>
      <c r="BF109" s="47">
        <f t="shared" si="44"/>
        <v>9.7707383573491249E-2</v>
      </c>
      <c r="BG109" s="47">
        <f t="shared" si="56"/>
        <v>0.90229261642650871</v>
      </c>
      <c r="BH109" s="47">
        <f t="shared" si="57"/>
        <v>0.30667409372755389</v>
      </c>
      <c r="BI109" s="47">
        <f t="shared" si="58"/>
        <v>0.15001685747372434</v>
      </c>
      <c r="BJ109" s="47">
        <f t="shared" si="45"/>
        <v>0.60448335507703133</v>
      </c>
      <c r="BK109" s="16">
        <v>62862</v>
      </c>
      <c r="BL109" s="16">
        <v>3655</v>
      </c>
      <c r="BM109" s="16">
        <v>36294</v>
      </c>
      <c r="BN109" s="16">
        <v>12264</v>
      </c>
      <c r="BO109" s="16">
        <v>5817</v>
      </c>
      <c r="BP109" s="78">
        <v>324</v>
      </c>
      <c r="BQ109" s="16">
        <v>3423</v>
      </c>
      <c r="BR109" s="78">
        <v>76</v>
      </c>
      <c r="BS109" s="78">
        <v>319</v>
      </c>
      <c r="BT109" s="78">
        <v>690</v>
      </c>
      <c r="BU109" s="89">
        <f t="shared" si="46"/>
        <v>5.8143234386433776E-2</v>
      </c>
      <c r="BV109" s="89">
        <f t="shared" si="47"/>
        <v>0.94185676561356624</v>
      </c>
      <c r="BW109" s="89">
        <f t="shared" si="48"/>
        <v>0.3644968343355286</v>
      </c>
      <c r="BX109" s="89">
        <f t="shared" si="49"/>
        <v>0.16940281887308709</v>
      </c>
      <c r="BY109" s="16">
        <v>73576</v>
      </c>
      <c r="BZ109" s="16">
        <v>9676</v>
      </c>
      <c r="CA109" s="16">
        <v>44971</v>
      </c>
      <c r="CB109" s="16">
        <v>9110</v>
      </c>
      <c r="CC109" s="16">
        <v>4305</v>
      </c>
      <c r="CD109" s="78">
        <v>115</v>
      </c>
      <c r="CE109" s="16">
        <v>4549</v>
      </c>
      <c r="CF109" s="78">
        <v>134</v>
      </c>
      <c r="CG109" s="78">
        <v>109</v>
      </c>
      <c r="CH109" s="78">
        <v>607</v>
      </c>
      <c r="CI109" s="89">
        <f t="shared" si="50"/>
        <v>0.13151027508970317</v>
      </c>
      <c r="CJ109" s="89">
        <f t="shared" si="51"/>
        <v>0.86848972491029686</v>
      </c>
      <c r="CK109" s="96">
        <f t="shared" si="52"/>
        <v>0.25727139284549311</v>
      </c>
    </row>
    <row r="110" spans="1:89" x14ac:dyDescent="0.3">
      <c r="A110" s="19" t="s">
        <v>229</v>
      </c>
      <c r="B110" s="16" t="s">
        <v>265</v>
      </c>
      <c r="C110" s="19">
        <v>84121</v>
      </c>
      <c r="D110" s="16">
        <v>80375</v>
      </c>
      <c r="E110" s="16">
        <v>3746</v>
      </c>
      <c r="F110" s="67">
        <v>0.95546890788269279</v>
      </c>
      <c r="G110" s="16">
        <v>38148</v>
      </c>
      <c r="H110" s="16">
        <v>37479</v>
      </c>
      <c r="I110" s="16">
        <v>669</v>
      </c>
      <c r="J110" s="67">
        <v>0.98246303869141238</v>
      </c>
      <c r="K110" s="16">
        <v>45973</v>
      </c>
      <c r="L110" s="16">
        <v>42896</v>
      </c>
      <c r="M110" s="16">
        <v>3077</v>
      </c>
      <c r="N110" s="67">
        <v>0.93306941030604917</v>
      </c>
      <c r="O110" s="16">
        <v>3701</v>
      </c>
      <c r="P110" s="16">
        <v>3572</v>
      </c>
      <c r="Q110" s="16">
        <v>129</v>
      </c>
      <c r="R110" s="67">
        <v>0.96514455552553369</v>
      </c>
      <c r="S110" s="16">
        <v>80420</v>
      </c>
      <c r="T110" s="16">
        <v>76803</v>
      </c>
      <c r="U110" s="16">
        <v>3617</v>
      </c>
      <c r="V110" s="67">
        <v>0.95502362596369073</v>
      </c>
      <c r="W110" s="16">
        <v>49910</v>
      </c>
      <c r="X110" s="16">
        <v>17914</v>
      </c>
      <c r="Y110" s="16">
        <v>29411</v>
      </c>
      <c r="Z110" s="16">
        <v>2585</v>
      </c>
      <c r="AA110" s="89">
        <f t="shared" si="34"/>
        <v>5.1793227810058101E-2</v>
      </c>
      <c r="AB110" s="89">
        <f t="shared" si="35"/>
        <v>0.58928070526948506</v>
      </c>
      <c r="AC110" s="95">
        <f t="shared" si="36"/>
        <v>6.9299806576402325</v>
      </c>
      <c r="AD110" s="16">
        <v>23707</v>
      </c>
      <c r="AE110" s="16">
        <v>8909</v>
      </c>
      <c r="AF110" s="47">
        <f t="shared" si="37"/>
        <v>0.37579617834394907</v>
      </c>
      <c r="AG110" s="16">
        <v>13601</v>
      </c>
      <c r="AH110" s="47">
        <f t="shared" si="38"/>
        <v>0.57371240561859371</v>
      </c>
      <c r="AI110" s="16">
        <v>1197</v>
      </c>
      <c r="AJ110" s="47">
        <f t="shared" si="39"/>
        <v>5.0491416037457292E-2</v>
      </c>
      <c r="AK110" s="16">
        <v>26203</v>
      </c>
      <c r="AL110" s="16">
        <v>9005</v>
      </c>
      <c r="AM110" s="16">
        <v>15810</v>
      </c>
      <c r="AN110" s="47">
        <f t="shared" si="40"/>
        <v>5.2971033851085751E-2</v>
      </c>
      <c r="AO110" s="47">
        <f t="shared" si="41"/>
        <v>0.60336602679082552</v>
      </c>
      <c r="AP110" s="16">
        <v>1388</v>
      </c>
      <c r="AQ110" s="16">
        <v>66983</v>
      </c>
      <c r="AR110" s="16">
        <v>5052</v>
      </c>
      <c r="AS110" s="16">
        <v>47416</v>
      </c>
      <c r="AT110" s="16">
        <v>7237</v>
      </c>
      <c r="AU110" s="16">
        <v>3303</v>
      </c>
      <c r="AV110" s="78">
        <v>93</v>
      </c>
      <c r="AW110" s="16">
        <v>2615</v>
      </c>
      <c r="AX110" s="78">
        <v>52</v>
      </c>
      <c r="AY110" s="78">
        <v>61</v>
      </c>
      <c r="AZ110" s="78">
        <v>1154</v>
      </c>
      <c r="BA110" s="50">
        <f t="shared" si="42"/>
        <v>5052</v>
      </c>
      <c r="BB110" s="50">
        <f t="shared" si="53"/>
        <v>61931</v>
      </c>
      <c r="BC110" s="50">
        <f t="shared" si="54"/>
        <v>14515</v>
      </c>
      <c r="BD110" s="50">
        <f t="shared" si="43"/>
        <v>52468</v>
      </c>
      <c r="BE110" s="50">
        <f t="shared" si="55"/>
        <v>7278</v>
      </c>
      <c r="BF110" s="47">
        <f t="shared" si="44"/>
        <v>7.5422122030963074E-2</v>
      </c>
      <c r="BG110" s="47">
        <f t="shared" si="56"/>
        <v>0.9245778779690369</v>
      </c>
      <c r="BH110" s="47">
        <f t="shared" si="57"/>
        <v>0.2166967738082797</v>
      </c>
      <c r="BI110" s="47">
        <f t="shared" si="58"/>
        <v>0.1086544347073138</v>
      </c>
      <c r="BJ110" s="47">
        <f t="shared" si="45"/>
        <v>0.57063732588865834</v>
      </c>
      <c r="BK110" s="16">
        <v>30847</v>
      </c>
      <c r="BL110" s="16">
        <v>1423</v>
      </c>
      <c r="BM110" s="16">
        <v>21027</v>
      </c>
      <c r="BN110" s="16">
        <v>4399</v>
      </c>
      <c r="BO110" s="16">
        <v>2033</v>
      </c>
      <c r="BP110" s="78">
        <v>66</v>
      </c>
      <c r="BQ110" s="16">
        <v>1201</v>
      </c>
      <c r="BR110" s="78">
        <v>17</v>
      </c>
      <c r="BS110" s="78">
        <v>40</v>
      </c>
      <c r="BT110" s="78">
        <v>641</v>
      </c>
      <c r="BU110" s="89">
        <f t="shared" si="46"/>
        <v>4.613090413978669E-2</v>
      </c>
      <c r="BV110" s="89">
        <f t="shared" si="47"/>
        <v>0.95386909586021329</v>
      </c>
      <c r="BW110" s="89">
        <f t="shared" si="48"/>
        <v>0.27221447790708986</v>
      </c>
      <c r="BX110" s="89">
        <f t="shared" si="49"/>
        <v>0.12960741725289332</v>
      </c>
      <c r="BY110" s="16">
        <v>36136</v>
      </c>
      <c r="BZ110" s="16">
        <v>3629</v>
      </c>
      <c r="CA110" s="16">
        <v>26389</v>
      </c>
      <c r="CB110" s="16">
        <v>2838</v>
      </c>
      <c r="CC110" s="16">
        <v>1270</v>
      </c>
      <c r="CD110" s="78">
        <v>27</v>
      </c>
      <c r="CE110" s="16">
        <v>1414</v>
      </c>
      <c r="CF110" s="78">
        <v>35</v>
      </c>
      <c r="CG110" s="78">
        <v>21</v>
      </c>
      <c r="CH110" s="78">
        <v>513</v>
      </c>
      <c r="CI110" s="89">
        <f t="shared" si="50"/>
        <v>0.1004261678104937</v>
      </c>
      <c r="CJ110" s="89">
        <f t="shared" si="51"/>
        <v>0.89957383218950626</v>
      </c>
      <c r="CK110" s="96">
        <f t="shared" si="52"/>
        <v>0.16930484835067522</v>
      </c>
    </row>
    <row r="111" spans="1:89" x14ac:dyDescent="0.3">
      <c r="A111" s="19" t="s">
        <v>229</v>
      </c>
      <c r="B111" s="16" t="s">
        <v>269</v>
      </c>
      <c r="C111" s="19">
        <v>205464</v>
      </c>
      <c r="D111" s="16">
        <v>187281</v>
      </c>
      <c r="E111" s="16">
        <v>18183</v>
      </c>
      <c r="F111" s="67">
        <v>0.91150274500642459</v>
      </c>
      <c r="G111" s="16">
        <v>86502</v>
      </c>
      <c r="H111" s="16">
        <v>82690</v>
      </c>
      <c r="I111" s="16">
        <v>3812</v>
      </c>
      <c r="J111" s="67">
        <v>0.95593165475942754</v>
      </c>
      <c r="K111" s="16">
        <v>118962</v>
      </c>
      <c r="L111" s="16">
        <v>104591</v>
      </c>
      <c r="M111" s="16">
        <v>14371</v>
      </c>
      <c r="N111" s="67">
        <v>0.87919671827978685</v>
      </c>
      <c r="O111" s="16">
        <v>65303</v>
      </c>
      <c r="P111" s="16">
        <v>61635</v>
      </c>
      <c r="Q111" s="16">
        <v>3668</v>
      </c>
      <c r="R111" s="67">
        <v>0.94383106442276765</v>
      </c>
      <c r="S111" s="16">
        <v>140161</v>
      </c>
      <c r="T111" s="16">
        <v>125646</v>
      </c>
      <c r="U111" s="16">
        <v>14515</v>
      </c>
      <c r="V111" s="67">
        <v>0.89644052197116186</v>
      </c>
      <c r="W111" s="16">
        <v>116529</v>
      </c>
      <c r="X111" s="16">
        <v>50423</v>
      </c>
      <c r="Y111" s="16">
        <v>58104</v>
      </c>
      <c r="Z111" s="16">
        <v>8002</v>
      </c>
      <c r="AA111" s="89">
        <f t="shared" si="34"/>
        <v>6.8669601558410356E-2</v>
      </c>
      <c r="AB111" s="89">
        <f t="shared" si="35"/>
        <v>0.49862266045362097</v>
      </c>
      <c r="AC111" s="95">
        <f t="shared" si="36"/>
        <v>6.3012996750812293</v>
      </c>
      <c r="AD111" s="16">
        <v>54220</v>
      </c>
      <c r="AE111" s="16">
        <v>24301</v>
      </c>
      <c r="AF111" s="47">
        <f t="shared" si="37"/>
        <v>0.44819254887495391</v>
      </c>
      <c r="AG111" s="16">
        <v>25888</v>
      </c>
      <c r="AH111" s="47">
        <f t="shared" si="38"/>
        <v>0.47746219107340465</v>
      </c>
      <c r="AI111" s="16">
        <v>4031</v>
      </c>
      <c r="AJ111" s="47">
        <f t="shared" si="39"/>
        <v>7.4345260051641465E-2</v>
      </c>
      <c r="AK111" s="16">
        <v>62309</v>
      </c>
      <c r="AL111" s="16">
        <v>26122</v>
      </c>
      <c r="AM111" s="16">
        <v>32216</v>
      </c>
      <c r="AN111" s="47">
        <f t="shared" si="40"/>
        <v>6.3730761206246295E-2</v>
      </c>
      <c r="AO111" s="47">
        <f t="shared" si="41"/>
        <v>0.51703606220610188</v>
      </c>
      <c r="AP111" s="16">
        <v>3971</v>
      </c>
      <c r="AQ111" s="16">
        <v>166826</v>
      </c>
      <c r="AR111" s="16">
        <v>36943</v>
      </c>
      <c r="AS111" s="16">
        <v>64855</v>
      </c>
      <c r="AT111" s="16">
        <v>28244</v>
      </c>
      <c r="AU111" s="16">
        <v>18204</v>
      </c>
      <c r="AV111" s="78">
        <v>408</v>
      </c>
      <c r="AW111" s="16">
        <v>16197</v>
      </c>
      <c r="AX111" s="78">
        <v>1015</v>
      </c>
      <c r="AY111" s="78">
        <v>303</v>
      </c>
      <c r="AZ111" s="78">
        <v>657</v>
      </c>
      <c r="BA111" s="50">
        <f t="shared" si="42"/>
        <v>36943</v>
      </c>
      <c r="BB111" s="50">
        <f t="shared" si="53"/>
        <v>129883</v>
      </c>
      <c r="BC111" s="50">
        <f t="shared" si="54"/>
        <v>65028</v>
      </c>
      <c r="BD111" s="50">
        <f t="shared" si="43"/>
        <v>101798</v>
      </c>
      <c r="BE111" s="50">
        <f t="shared" si="55"/>
        <v>36784</v>
      </c>
      <c r="BF111" s="47">
        <f t="shared" si="44"/>
        <v>0.22144629733974319</v>
      </c>
      <c r="BG111" s="47">
        <f t="shared" si="56"/>
        <v>0.77855370266025681</v>
      </c>
      <c r="BH111" s="47">
        <f t="shared" si="57"/>
        <v>0.38979535564000817</v>
      </c>
      <c r="BI111" s="47">
        <f t="shared" si="58"/>
        <v>0.220493208492681</v>
      </c>
      <c r="BJ111" s="47">
        <f t="shared" si="45"/>
        <v>0.58417452915013246</v>
      </c>
      <c r="BK111" s="16">
        <v>70565</v>
      </c>
      <c r="BL111" s="16">
        <v>15226</v>
      </c>
      <c r="BM111" s="16">
        <v>22547</v>
      </c>
      <c r="BN111" s="16">
        <v>15083</v>
      </c>
      <c r="BO111" s="16">
        <v>10108</v>
      </c>
      <c r="BP111" s="78">
        <v>297</v>
      </c>
      <c r="BQ111" s="16">
        <v>6536</v>
      </c>
      <c r="BR111" s="78">
        <v>267</v>
      </c>
      <c r="BS111" s="78">
        <v>211</v>
      </c>
      <c r="BT111" s="78">
        <v>290</v>
      </c>
      <c r="BU111" s="89">
        <f t="shared" si="46"/>
        <v>0.21577269184439879</v>
      </c>
      <c r="BV111" s="89">
        <f t="shared" si="47"/>
        <v>0.78422730815560127</v>
      </c>
      <c r="BW111" s="89">
        <f t="shared" si="48"/>
        <v>0.46470629915680578</v>
      </c>
      <c r="BX111" s="89">
        <f t="shared" si="49"/>
        <v>0.25096010770211863</v>
      </c>
      <c r="BY111" s="16">
        <v>96261</v>
      </c>
      <c r="BZ111" s="16">
        <v>21717</v>
      </c>
      <c r="CA111" s="16">
        <v>42308</v>
      </c>
      <c r="CB111" s="16">
        <v>13161</v>
      </c>
      <c r="CC111" s="16">
        <v>8096</v>
      </c>
      <c r="CD111" s="78">
        <v>111</v>
      </c>
      <c r="CE111" s="16">
        <v>9661</v>
      </c>
      <c r="CF111" s="78">
        <v>748</v>
      </c>
      <c r="CG111" s="78">
        <v>92</v>
      </c>
      <c r="CH111" s="78">
        <v>367</v>
      </c>
      <c r="CI111" s="89">
        <f t="shared" si="50"/>
        <v>0.22560538535855643</v>
      </c>
      <c r="CJ111" s="89">
        <f t="shared" si="51"/>
        <v>0.77439461464144355</v>
      </c>
      <c r="CK111" s="96">
        <f t="shared" si="52"/>
        <v>0.3348812083813798</v>
      </c>
    </row>
    <row r="112" spans="1:89" x14ac:dyDescent="0.3">
      <c r="A112" s="19" t="s">
        <v>229</v>
      </c>
      <c r="B112" s="16" t="s">
        <v>270</v>
      </c>
      <c r="C112" s="19">
        <v>152770</v>
      </c>
      <c r="D112" s="16">
        <v>142364</v>
      </c>
      <c r="E112" s="16">
        <v>10406</v>
      </c>
      <c r="F112" s="67">
        <v>0.93188453230346269</v>
      </c>
      <c r="G112" s="16">
        <v>62142</v>
      </c>
      <c r="H112" s="16">
        <v>60358</v>
      </c>
      <c r="I112" s="16">
        <v>1784</v>
      </c>
      <c r="J112" s="67">
        <v>0.97129155804447875</v>
      </c>
      <c r="K112" s="16">
        <v>90628</v>
      </c>
      <c r="L112" s="16">
        <v>82006</v>
      </c>
      <c r="M112" s="16">
        <v>8622</v>
      </c>
      <c r="N112" s="67">
        <v>0.90486383899015754</v>
      </c>
      <c r="O112" s="16">
        <v>16408</v>
      </c>
      <c r="P112" s="16">
        <v>15550</v>
      </c>
      <c r="Q112" s="16">
        <v>858</v>
      </c>
      <c r="R112" s="67">
        <v>0.94770843490979995</v>
      </c>
      <c r="S112" s="16">
        <v>136362</v>
      </c>
      <c r="T112" s="16">
        <v>126814</v>
      </c>
      <c r="U112" s="16">
        <v>9548</v>
      </c>
      <c r="V112" s="67">
        <v>0.92998049309925046</v>
      </c>
      <c r="W112" s="16">
        <v>88164</v>
      </c>
      <c r="X112" s="16">
        <v>39282</v>
      </c>
      <c r="Y112" s="16">
        <v>43398</v>
      </c>
      <c r="Z112" s="16">
        <v>5484</v>
      </c>
      <c r="AA112" s="89">
        <f t="shared" si="34"/>
        <v>6.2202259425615899E-2</v>
      </c>
      <c r="AB112" s="89">
        <f t="shared" si="35"/>
        <v>0.4922417313189057</v>
      </c>
      <c r="AC112" s="95">
        <f t="shared" si="36"/>
        <v>7.1630196936542667</v>
      </c>
      <c r="AD112" s="16">
        <v>39541</v>
      </c>
      <c r="AE112" s="16">
        <v>19047</v>
      </c>
      <c r="AF112" s="47">
        <f t="shared" si="37"/>
        <v>0.4817025366075719</v>
      </c>
      <c r="AG112" s="16">
        <v>17541</v>
      </c>
      <c r="AH112" s="47">
        <f t="shared" si="38"/>
        <v>0.44361548772160542</v>
      </c>
      <c r="AI112" s="16">
        <v>2953</v>
      </c>
      <c r="AJ112" s="47">
        <f t="shared" si="39"/>
        <v>7.4681975670822687E-2</v>
      </c>
      <c r="AK112" s="16">
        <v>48623</v>
      </c>
      <c r="AL112" s="16">
        <v>20235</v>
      </c>
      <c r="AM112" s="16">
        <v>25857</v>
      </c>
      <c r="AN112" s="47">
        <f t="shared" si="40"/>
        <v>5.2053554902001108E-2</v>
      </c>
      <c r="AO112" s="47">
        <f t="shared" si="41"/>
        <v>0.53178536906402318</v>
      </c>
      <c r="AP112" s="16">
        <v>2531</v>
      </c>
      <c r="AQ112" s="16">
        <v>122636</v>
      </c>
      <c r="AR112" s="16">
        <v>29585</v>
      </c>
      <c r="AS112" s="16">
        <v>59356</v>
      </c>
      <c r="AT112" s="16">
        <v>15686</v>
      </c>
      <c r="AU112" s="16">
        <v>7503</v>
      </c>
      <c r="AV112" s="78">
        <v>199</v>
      </c>
      <c r="AW112" s="16">
        <v>6944</v>
      </c>
      <c r="AX112" s="78">
        <v>198</v>
      </c>
      <c r="AY112" s="78">
        <v>173</v>
      </c>
      <c r="AZ112" s="16">
        <v>2992</v>
      </c>
      <c r="BA112" s="50">
        <f t="shared" si="42"/>
        <v>29585</v>
      </c>
      <c r="BB112" s="50">
        <f t="shared" si="53"/>
        <v>93051</v>
      </c>
      <c r="BC112" s="50">
        <f t="shared" si="54"/>
        <v>33695</v>
      </c>
      <c r="BD112" s="50">
        <f t="shared" si="43"/>
        <v>88941</v>
      </c>
      <c r="BE112" s="50">
        <f t="shared" si="55"/>
        <v>18009</v>
      </c>
      <c r="BF112" s="47">
        <f t="shared" si="44"/>
        <v>0.24124237581134414</v>
      </c>
      <c r="BG112" s="47">
        <f t="shared" si="56"/>
        <v>0.75875762418865589</v>
      </c>
      <c r="BH112" s="47">
        <f t="shared" si="57"/>
        <v>0.27475618904726179</v>
      </c>
      <c r="BI112" s="47">
        <f t="shared" si="58"/>
        <v>0.14684921230307577</v>
      </c>
      <c r="BJ112" s="47">
        <f t="shared" si="45"/>
        <v>0.51675690661795881</v>
      </c>
      <c r="BK112" s="16">
        <v>50400</v>
      </c>
      <c r="BL112" s="16">
        <v>12506</v>
      </c>
      <c r="BM112" s="16">
        <v>20144</v>
      </c>
      <c r="BN112" s="16">
        <v>8348</v>
      </c>
      <c r="BO112" s="16">
        <v>4452</v>
      </c>
      <c r="BP112" s="78">
        <v>145</v>
      </c>
      <c r="BQ112" s="16">
        <v>2988</v>
      </c>
      <c r="BR112" s="78">
        <v>52</v>
      </c>
      <c r="BS112" s="78">
        <v>103</v>
      </c>
      <c r="BT112" s="16">
        <v>1662</v>
      </c>
      <c r="BU112" s="89">
        <f t="shared" si="46"/>
        <v>0.24813492063492062</v>
      </c>
      <c r="BV112" s="89">
        <f t="shared" si="47"/>
        <v>0.7518650793650794</v>
      </c>
      <c r="BW112" s="89">
        <f t="shared" si="48"/>
        <v>0.35218253968253971</v>
      </c>
      <c r="BX112" s="89">
        <f t="shared" si="49"/>
        <v>0.18654761904761905</v>
      </c>
      <c r="BY112" s="16">
        <v>72236</v>
      </c>
      <c r="BZ112" s="16">
        <v>17079</v>
      </c>
      <c r="CA112" s="16">
        <v>39212</v>
      </c>
      <c r="CB112" s="16">
        <v>7338</v>
      </c>
      <c r="CC112" s="16">
        <v>3051</v>
      </c>
      <c r="CD112" s="78">
        <v>54</v>
      </c>
      <c r="CE112" s="16">
        <v>3956</v>
      </c>
      <c r="CF112" s="78">
        <v>146</v>
      </c>
      <c r="CG112" s="78">
        <v>70</v>
      </c>
      <c r="CH112" s="16">
        <v>1330</v>
      </c>
      <c r="CI112" s="89">
        <f t="shared" si="50"/>
        <v>0.23643335732875576</v>
      </c>
      <c r="CJ112" s="89">
        <f t="shared" si="51"/>
        <v>0.7635666426712443</v>
      </c>
      <c r="CK112" s="96">
        <f t="shared" si="52"/>
        <v>0.22073481366631598</v>
      </c>
    </row>
    <row r="113" spans="1:89" x14ac:dyDescent="0.3">
      <c r="A113" s="19" t="s">
        <v>229</v>
      </c>
      <c r="B113" s="16" t="s">
        <v>272</v>
      </c>
      <c r="C113" s="19">
        <v>157408</v>
      </c>
      <c r="D113" s="16">
        <v>137615</v>
      </c>
      <c r="E113" s="16">
        <v>19793</v>
      </c>
      <c r="F113" s="67">
        <v>0.8742567086806261</v>
      </c>
      <c r="G113" s="16">
        <v>66120</v>
      </c>
      <c r="H113" s="16">
        <v>62462</v>
      </c>
      <c r="I113" s="16">
        <v>3658</v>
      </c>
      <c r="J113" s="67">
        <v>0.94467634603750772</v>
      </c>
      <c r="K113" s="16">
        <v>91288</v>
      </c>
      <c r="L113" s="16">
        <v>75153</v>
      </c>
      <c r="M113" s="16">
        <v>16135</v>
      </c>
      <c r="N113" s="67">
        <v>0.82325168696871442</v>
      </c>
      <c r="O113" s="16">
        <v>5683</v>
      </c>
      <c r="P113" s="16">
        <v>5441</v>
      </c>
      <c r="Q113" s="16">
        <v>242</v>
      </c>
      <c r="R113" s="67">
        <v>0.95741685729368287</v>
      </c>
      <c r="S113" s="16">
        <v>151725</v>
      </c>
      <c r="T113" s="16">
        <v>132174</v>
      </c>
      <c r="U113" s="16">
        <v>19551</v>
      </c>
      <c r="V113" s="67">
        <v>0.87114186851211073</v>
      </c>
      <c r="W113" s="16">
        <v>92331</v>
      </c>
      <c r="X113" s="16">
        <v>43657</v>
      </c>
      <c r="Y113" s="16">
        <v>41231</v>
      </c>
      <c r="Z113" s="16">
        <v>7443</v>
      </c>
      <c r="AA113" s="89">
        <f t="shared" si="34"/>
        <v>8.0612145433278104E-2</v>
      </c>
      <c r="AB113" s="89">
        <f t="shared" si="35"/>
        <v>0.4465564111728455</v>
      </c>
      <c r="AC113" s="95">
        <f t="shared" si="36"/>
        <v>5.8655112185946523</v>
      </c>
      <c r="AD113" s="16">
        <v>41649</v>
      </c>
      <c r="AE113" s="16">
        <v>20993</v>
      </c>
      <c r="AF113" s="47">
        <f t="shared" si="37"/>
        <v>0.50404571538332255</v>
      </c>
      <c r="AG113" s="16">
        <v>16855</v>
      </c>
      <c r="AH113" s="47">
        <f t="shared" si="38"/>
        <v>0.40469158923383514</v>
      </c>
      <c r="AI113" s="16">
        <v>3801</v>
      </c>
      <c r="AJ113" s="47">
        <f t="shared" si="39"/>
        <v>9.1262695382842332E-2</v>
      </c>
      <c r="AK113" s="16">
        <v>50682</v>
      </c>
      <c r="AL113" s="16">
        <v>22664</v>
      </c>
      <c r="AM113" s="16">
        <v>24376</v>
      </c>
      <c r="AN113" s="47">
        <f t="shared" si="40"/>
        <v>7.1859831892979759E-2</v>
      </c>
      <c r="AO113" s="47">
        <f t="shared" si="41"/>
        <v>0.48095970956158007</v>
      </c>
      <c r="AP113" s="16">
        <v>3642</v>
      </c>
      <c r="AQ113" s="16">
        <v>128647</v>
      </c>
      <c r="AR113" s="16">
        <v>48061</v>
      </c>
      <c r="AS113" s="16">
        <v>59412</v>
      </c>
      <c r="AT113" s="16">
        <v>10711</v>
      </c>
      <c r="AU113" s="16">
        <v>5192</v>
      </c>
      <c r="AV113" s="78">
        <v>137</v>
      </c>
      <c r="AW113" s="16">
        <v>4446</v>
      </c>
      <c r="AX113" s="78">
        <v>123</v>
      </c>
      <c r="AY113" s="78">
        <v>76</v>
      </c>
      <c r="AZ113" s="78">
        <v>489</v>
      </c>
      <c r="BA113" s="50">
        <f t="shared" si="42"/>
        <v>48061</v>
      </c>
      <c r="BB113" s="50">
        <f t="shared" si="53"/>
        <v>80586</v>
      </c>
      <c r="BC113" s="50">
        <f t="shared" si="54"/>
        <v>21174</v>
      </c>
      <c r="BD113" s="50">
        <f t="shared" si="43"/>
        <v>107473</v>
      </c>
      <c r="BE113" s="50">
        <f t="shared" si="55"/>
        <v>10463</v>
      </c>
      <c r="BF113" s="47">
        <f t="shared" si="44"/>
        <v>0.3735881909411024</v>
      </c>
      <c r="BG113" s="47">
        <f t="shared" si="56"/>
        <v>0.6264118090588976</v>
      </c>
      <c r="BH113" s="47">
        <f t="shared" si="57"/>
        <v>0.1645899243666778</v>
      </c>
      <c r="BI113" s="47">
        <f t="shared" si="58"/>
        <v>8.1331084284903654E-2</v>
      </c>
      <c r="BJ113" s="47">
        <f t="shared" si="45"/>
        <v>0.39550086671278772</v>
      </c>
      <c r="BK113" s="16">
        <v>54775</v>
      </c>
      <c r="BL113" s="16">
        <v>20589</v>
      </c>
      <c r="BM113" s="16">
        <v>23171</v>
      </c>
      <c r="BN113" s="16">
        <v>5897</v>
      </c>
      <c r="BO113" s="16">
        <v>2808</v>
      </c>
      <c r="BP113" s="78">
        <v>106</v>
      </c>
      <c r="BQ113" s="16">
        <v>1860</v>
      </c>
      <c r="BR113" s="78">
        <v>40</v>
      </c>
      <c r="BS113" s="78">
        <v>49</v>
      </c>
      <c r="BT113" s="78">
        <v>255</v>
      </c>
      <c r="BU113" s="89">
        <f t="shared" si="46"/>
        <v>0.37588315837517117</v>
      </c>
      <c r="BV113" s="89">
        <f t="shared" si="47"/>
        <v>0.62411684162482883</v>
      </c>
      <c r="BW113" s="89">
        <f t="shared" si="48"/>
        <v>0.20109539023277043</v>
      </c>
      <c r="BX113" s="89">
        <f t="shared" si="49"/>
        <v>9.34367868553172E-2</v>
      </c>
      <c r="BY113" s="16">
        <v>73872</v>
      </c>
      <c r="BZ113" s="16">
        <v>27472</v>
      </c>
      <c r="CA113" s="16">
        <v>36241</v>
      </c>
      <c r="CB113" s="16">
        <v>4814</v>
      </c>
      <c r="CC113" s="16">
        <v>2384</v>
      </c>
      <c r="CD113" s="78">
        <v>31</v>
      </c>
      <c r="CE113" s="16">
        <v>2586</v>
      </c>
      <c r="CF113" s="78">
        <v>83</v>
      </c>
      <c r="CG113" s="78">
        <v>27</v>
      </c>
      <c r="CH113" s="78">
        <v>234</v>
      </c>
      <c r="CI113" s="89">
        <f t="shared" si="50"/>
        <v>0.37188650638943038</v>
      </c>
      <c r="CJ113" s="89">
        <f t="shared" si="51"/>
        <v>0.62811349361056967</v>
      </c>
      <c r="CK113" s="96">
        <f t="shared" si="52"/>
        <v>0.13752165908598657</v>
      </c>
    </row>
    <row r="114" spans="1:89" x14ac:dyDescent="0.3">
      <c r="A114" s="19" t="s">
        <v>229</v>
      </c>
      <c r="B114" s="16" t="s">
        <v>274</v>
      </c>
      <c r="C114" s="19">
        <v>114226</v>
      </c>
      <c r="D114" s="16">
        <v>102702</v>
      </c>
      <c r="E114" s="16">
        <v>11524</v>
      </c>
      <c r="F114" s="67">
        <v>0.89911228616952354</v>
      </c>
      <c r="G114" s="16">
        <v>49523</v>
      </c>
      <c r="H114" s="16">
        <v>46744</v>
      </c>
      <c r="I114" s="16">
        <v>2779</v>
      </c>
      <c r="J114" s="67">
        <v>0.94388465965309043</v>
      </c>
      <c r="K114" s="16">
        <v>64703</v>
      </c>
      <c r="L114" s="16">
        <v>55958</v>
      </c>
      <c r="M114" s="16">
        <v>8745</v>
      </c>
      <c r="N114" s="67">
        <v>0.86484397941362845</v>
      </c>
      <c r="O114" s="16">
        <v>5323</v>
      </c>
      <c r="P114" s="16">
        <v>5160</v>
      </c>
      <c r="Q114" s="16">
        <v>163</v>
      </c>
      <c r="R114" s="67">
        <v>0.96937817020477179</v>
      </c>
      <c r="S114" s="16">
        <v>108903</v>
      </c>
      <c r="T114" s="16">
        <v>97542</v>
      </c>
      <c r="U114" s="16">
        <v>11361</v>
      </c>
      <c r="V114" s="67">
        <v>0.89567780501914551</v>
      </c>
      <c r="W114" s="16">
        <v>76658</v>
      </c>
      <c r="X114" s="16">
        <v>35354</v>
      </c>
      <c r="Y114" s="16">
        <v>35912</v>
      </c>
      <c r="Z114" s="16">
        <v>5392</v>
      </c>
      <c r="AA114" s="89">
        <f t="shared" si="34"/>
        <v>7.0338386078426254E-2</v>
      </c>
      <c r="AB114" s="89">
        <f t="shared" si="35"/>
        <v>0.46847034882204075</v>
      </c>
      <c r="AC114" s="95">
        <f t="shared" si="36"/>
        <v>6.556750741839763</v>
      </c>
      <c r="AD114" s="16">
        <v>35251</v>
      </c>
      <c r="AE114" s="16">
        <v>17431</v>
      </c>
      <c r="AF114" s="47">
        <f t="shared" si="37"/>
        <v>0.49448242603046721</v>
      </c>
      <c r="AG114" s="16">
        <v>15102</v>
      </c>
      <c r="AH114" s="47">
        <f t="shared" si="38"/>
        <v>0.42841337834387677</v>
      </c>
      <c r="AI114" s="16">
        <v>2718</v>
      </c>
      <c r="AJ114" s="47">
        <f t="shared" si="39"/>
        <v>7.7104195625656013E-2</v>
      </c>
      <c r="AK114" s="16">
        <v>41407</v>
      </c>
      <c r="AL114" s="16">
        <v>17923</v>
      </c>
      <c r="AM114" s="16">
        <v>20810</v>
      </c>
      <c r="AN114" s="47">
        <f t="shared" si="40"/>
        <v>6.4578452918588644E-2</v>
      </c>
      <c r="AO114" s="47">
        <f t="shared" si="41"/>
        <v>0.5025720288840051</v>
      </c>
      <c r="AP114" s="16">
        <v>2674</v>
      </c>
      <c r="AQ114" s="16">
        <v>90006</v>
      </c>
      <c r="AR114" s="16">
        <v>21833</v>
      </c>
      <c r="AS114" s="16">
        <v>51299</v>
      </c>
      <c r="AT114" s="16">
        <v>8078</v>
      </c>
      <c r="AU114" s="16">
        <v>4060</v>
      </c>
      <c r="AV114" s="78">
        <v>121</v>
      </c>
      <c r="AW114" s="16">
        <v>3335</v>
      </c>
      <c r="AX114" s="78">
        <v>91</v>
      </c>
      <c r="AY114" s="78">
        <v>49</v>
      </c>
      <c r="AZ114" s="78">
        <v>1140</v>
      </c>
      <c r="BA114" s="50">
        <f t="shared" si="42"/>
        <v>21833</v>
      </c>
      <c r="BB114" s="50">
        <f t="shared" si="53"/>
        <v>68173</v>
      </c>
      <c r="BC114" s="50">
        <f t="shared" si="54"/>
        <v>16874</v>
      </c>
      <c r="BD114" s="50">
        <f t="shared" si="43"/>
        <v>73132</v>
      </c>
      <c r="BE114" s="50">
        <f t="shared" si="55"/>
        <v>8796</v>
      </c>
      <c r="BF114" s="47">
        <f t="shared" si="44"/>
        <v>0.24257271737439726</v>
      </c>
      <c r="BG114" s="47">
        <f t="shared" si="56"/>
        <v>0.75742728262560277</v>
      </c>
      <c r="BH114" s="47">
        <f t="shared" si="57"/>
        <v>0.18747639046285802</v>
      </c>
      <c r="BI114" s="47">
        <f t="shared" si="58"/>
        <v>9.772681821211919E-2</v>
      </c>
      <c r="BJ114" s="47">
        <f t="shared" si="45"/>
        <v>0.4724518365442304</v>
      </c>
      <c r="BK114" s="16">
        <v>40012</v>
      </c>
      <c r="BL114" s="16">
        <v>9807</v>
      </c>
      <c r="BM114" s="16">
        <v>21372</v>
      </c>
      <c r="BN114" s="16">
        <v>4393</v>
      </c>
      <c r="BO114" s="16">
        <v>2180</v>
      </c>
      <c r="BP114" s="78">
        <v>83</v>
      </c>
      <c r="BQ114" s="16">
        <v>1369</v>
      </c>
      <c r="BR114" s="78">
        <v>49</v>
      </c>
      <c r="BS114" s="78">
        <v>33</v>
      </c>
      <c r="BT114" s="78">
        <v>726</v>
      </c>
      <c r="BU114" s="89">
        <f t="shared" si="46"/>
        <v>0.24510146955913226</v>
      </c>
      <c r="BV114" s="89">
        <f t="shared" si="47"/>
        <v>0.75489853044086774</v>
      </c>
      <c r="BW114" s="89">
        <f t="shared" si="48"/>
        <v>0.2207587723682895</v>
      </c>
      <c r="BX114" s="89">
        <f t="shared" si="49"/>
        <v>0.11096670998700389</v>
      </c>
      <c r="BY114" s="16">
        <v>49994</v>
      </c>
      <c r="BZ114" s="16">
        <v>12026</v>
      </c>
      <c r="CA114" s="16">
        <v>29927</v>
      </c>
      <c r="CB114" s="16">
        <v>3685</v>
      </c>
      <c r="CC114" s="16">
        <v>1880</v>
      </c>
      <c r="CD114" s="78">
        <v>38</v>
      </c>
      <c r="CE114" s="16">
        <v>1966</v>
      </c>
      <c r="CF114" s="78">
        <v>42</v>
      </c>
      <c r="CG114" s="78">
        <v>16</v>
      </c>
      <c r="CH114" s="78">
        <v>414</v>
      </c>
      <c r="CI114" s="89">
        <f t="shared" si="50"/>
        <v>0.24054886586390367</v>
      </c>
      <c r="CJ114" s="89">
        <f t="shared" si="51"/>
        <v>0.75945113413609633</v>
      </c>
      <c r="CK114" s="96">
        <f t="shared" si="52"/>
        <v>0.16083930071608593</v>
      </c>
    </row>
    <row r="115" spans="1:89" x14ac:dyDescent="0.3">
      <c r="A115" s="19" t="s">
        <v>229</v>
      </c>
      <c r="B115" s="16" t="s">
        <v>276</v>
      </c>
      <c r="C115" s="19">
        <v>68673</v>
      </c>
      <c r="D115" s="16">
        <v>62737</v>
      </c>
      <c r="E115" s="16">
        <v>5936</v>
      </c>
      <c r="F115" s="67">
        <v>0.91356137055320152</v>
      </c>
      <c r="G115" s="16">
        <v>29669</v>
      </c>
      <c r="H115" s="16">
        <v>28241</v>
      </c>
      <c r="I115" s="16">
        <v>1428</v>
      </c>
      <c r="J115" s="67">
        <v>0.95186895412720351</v>
      </c>
      <c r="K115" s="16">
        <v>39004</v>
      </c>
      <c r="L115" s="16">
        <v>34496</v>
      </c>
      <c r="M115" s="16">
        <v>4508</v>
      </c>
      <c r="N115" s="67">
        <v>0.88442211055276387</v>
      </c>
      <c r="O115" s="16">
        <v>6628</v>
      </c>
      <c r="P115" s="16">
        <v>6473</v>
      </c>
      <c r="Q115" s="16">
        <v>155</v>
      </c>
      <c r="R115" s="67">
        <v>0.97661436330718165</v>
      </c>
      <c r="S115" s="16">
        <v>62045</v>
      </c>
      <c r="T115" s="16">
        <v>56264</v>
      </c>
      <c r="U115" s="16">
        <v>5781</v>
      </c>
      <c r="V115" s="67">
        <v>0.90682569103070354</v>
      </c>
      <c r="W115" s="16">
        <v>44393</v>
      </c>
      <c r="X115" s="16">
        <v>20863</v>
      </c>
      <c r="Y115" s="16">
        <v>20622</v>
      </c>
      <c r="Z115" s="16">
        <v>2908</v>
      </c>
      <c r="AA115" s="89">
        <f t="shared" si="34"/>
        <v>6.5505822990111054E-2</v>
      </c>
      <c r="AB115" s="89">
        <f t="shared" si="35"/>
        <v>0.46453269659631025</v>
      </c>
      <c r="AC115" s="95">
        <f t="shared" si="36"/>
        <v>7.1743466299862453</v>
      </c>
      <c r="AD115" s="16">
        <v>20582</v>
      </c>
      <c r="AE115" s="16">
        <v>10141</v>
      </c>
      <c r="AF115" s="47">
        <f t="shared" si="37"/>
        <v>0.49271207851520749</v>
      </c>
      <c r="AG115" s="16">
        <v>8883</v>
      </c>
      <c r="AH115" s="47">
        <f t="shared" si="38"/>
        <v>0.43159071032941404</v>
      </c>
      <c r="AI115" s="16">
        <v>1558</v>
      </c>
      <c r="AJ115" s="47">
        <f t="shared" si="39"/>
        <v>7.5697211155378488E-2</v>
      </c>
      <c r="AK115" s="16">
        <v>23811</v>
      </c>
      <c r="AL115" s="16">
        <v>10722</v>
      </c>
      <c r="AM115" s="16">
        <v>11739</v>
      </c>
      <c r="AN115" s="47">
        <f t="shared" si="40"/>
        <v>5.6696484817941289E-2</v>
      </c>
      <c r="AO115" s="47">
        <f t="shared" si="41"/>
        <v>0.49300743353912058</v>
      </c>
      <c r="AP115" s="16">
        <v>1350</v>
      </c>
      <c r="AQ115" s="16">
        <v>54934</v>
      </c>
      <c r="AR115" s="16">
        <v>11136</v>
      </c>
      <c r="AS115" s="16">
        <v>26285</v>
      </c>
      <c r="AT115" s="16">
        <v>8079</v>
      </c>
      <c r="AU115" s="16">
        <v>4567</v>
      </c>
      <c r="AV115" s="78">
        <v>126</v>
      </c>
      <c r="AW115" s="16">
        <v>3384</v>
      </c>
      <c r="AX115" s="78">
        <v>114</v>
      </c>
      <c r="AY115" s="78">
        <v>111</v>
      </c>
      <c r="AZ115" s="78">
        <v>1132</v>
      </c>
      <c r="BA115" s="50">
        <f t="shared" si="42"/>
        <v>11136</v>
      </c>
      <c r="BB115" s="50">
        <f t="shared" si="53"/>
        <v>43798</v>
      </c>
      <c r="BC115" s="50">
        <f t="shared" si="54"/>
        <v>17513</v>
      </c>
      <c r="BD115" s="50">
        <f t="shared" si="43"/>
        <v>37421</v>
      </c>
      <c r="BE115" s="50">
        <f t="shared" si="55"/>
        <v>9434</v>
      </c>
      <c r="BF115" s="47">
        <f t="shared" si="44"/>
        <v>0.20271598645647504</v>
      </c>
      <c r="BG115" s="47">
        <f t="shared" si="56"/>
        <v>0.79728401354352496</v>
      </c>
      <c r="BH115" s="47">
        <f t="shared" si="57"/>
        <v>0.31880074270943315</v>
      </c>
      <c r="BI115" s="47">
        <f t="shared" si="58"/>
        <v>0.17173335275057341</v>
      </c>
      <c r="BJ115" s="47">
        <f t="shared" si="45"/>
        <v>0.55804237812647906</v>
      </c>
      <c r="BK115" s="16">
        <v>23882</v>
      </c>
      <c r="BL115" s="16">
        <v>4661</v>
      </c>
      <c r="BM115" s="16">
        <v>10379</v>
      </c>
      <c r="BN115" s="16">
        <v>4314</v>
      </c>
      <c r="BO115" s="16">
        <v>2488</v>
      </c>
      <c r="BP115" s="78">
        <v>81</v>
      </c>
      <c r="BQ115" s="16">
        <v>1285</v>
      </c>
      <c r="BR115" s="78">
        <v>49</v>
      </c>
      <c r="BS115" s="78">
        <v>84</v>
      </c>
      <c r="BT115" s="78">
        <v>541</v>
      </c>
      <c r="BU115" s="89">
        <f t="shared" si="46"/>
        <v>0.19516790888535299</v>
      </c>
      <c r="BV115" s="89">
        <f t="shared" si="47"/>
        <v>0.80483209111464704</v>
      </c>
      <c r="BW115" s="89">
        <f t="shared" si="48"/>
        <v>0.37023699857633363</v>
      </c>
      <c r="BX115" s="89">
        <f t="shared" si="49"/>
        <v>0.18959886106691232</v>
      </c>
      <c r="BY115" s="16">
        <v>31052</v>
      </c>
      <c r="BZ115" s="16">
        <v>6475</v>
      </c>
      <c r="CA115" s="16">
        <v>15906</v>
      </c>
      <c r="CB115" s="16">
        <v>3765</v>
      </c>
      <c r="CC115" s="16">
        <v>2079</v>
      </c>
      <c r="CD115" s="78">
        <v>45</v>
      </c>
      <c r="CE115" s="16">
        <v>2099</v>
      </c>
      <c r="CF115" s="78">
        <v>65</v>
      </c>
      <c r="CG115" s="78">
        <v>27</v>
      </c>
      <c r="CH115" s="78">
        <v>591</v>
      </c>
      <c r="CI115" s="89">
        <f t="shared" si="50"/>
        <v>0.20852119026149685</v>
      </c>
      <c r="CJ115" s="89">
        <f t="shared" si="51"/>
        <v>0.79147880973850315</v>
      </c>
      <c r="CK115" s="96">
        <f t="shared" si="52"/>
        <v>0.27924127270385163</v>
      </c>
    </row>
    <row r="116" spans="1:89" x14ac:dyDescent="0.3">
      <c r="A116" s="19" t="s">
        <v>229</v>
      </c>
      <c r="B116" s="16" t="s">
        <v>280</v>
      </c>
      <c r="C116" s="19">
        <v>94626</v>
      </c>
      <c r="D116" s="16">
        <v>90949</v>
      </c>
      <c r="E116" s="16">
        <v>3677</v>
      </c>
      <c r="F116" s="67">
        <v>0.9611417580791749</v>
      </c>
      <c r="G116" s="16">
        <v>43051</v>
      </c>
      <c r="H116" s="16">
        <v>42051</v>
      </c>
      <c r="I116" s="16">
        <v>1000</v>
      </c>
      <c r="J116" s="67">
        <v>0.97677173584818011</v>
      </c>
      <c r="K116" s="16">
        <v>51575</v>
      </c>
      <c r="L116" s="16">
        <v>48898</v>
      </c>
      <c r="M116" s="16">
        <v>2677</v>
      </c>
      <c r="N116" s="67">
        <v>0.94809500727096463</v>
      </c>
      <c r="O116" s="16">
        <v>10014</v>
      </c>
      <c r="P116" s="16">
        <v>9727</v>
      </c>
      <c r="Q116" s="16">
        <v>287</v>
      </c>
      <c r="R116" s="67">
        <v>0.9713401238266427</v>
      </c>
      <c r="S116" s="16">
        <v>84612</v>
      </c>
      <c r="T116" s="16">
        <v>81222</v>
      </c>
      <c r="U116" s="16">
        <v>3390</v>
      </c>
      <c r="V116" s="67">
        <v>0.95993476102680475</v>
      </c>
      <c r="W116" s="16">
        <v>53712</v>
      </c>
      <c r="X116" s="16">
        <v>22050</v>
      </c>
      <c r="Y116" s="16">
        <v>29418</v>
      </c>
      <c r="Z116" s="16">
        <v>2244</v>
      </c>
      <c r="AA116" s="89">
        <f t="shared" si="34"/>
        <v>4.1778373547810548E-2</v>
      </c>
      <c r="AB116" s="89">
        <f t="shared" si="35"/>
        <v>0.54769883824843613</v>
      </c>
      <c r="AC116" s="95">
        <f t="shared" si="36"/>
        <v>9.8262032085561497</v>
      </c>
      <c r="AD116" s="16">
        <v>25131</v>
      </c>
      <c r="AE116" s="16">
        <v>10480</v>
      </c>
      <c r="AF116" s="47">
        <f t="shared" si="37"/>
        <v>0.41701484222673191</v>
      </c>
      <c r="AG116" s="16">
        <v>13523</v>
      </c>
      <c r="AH116" s="47">
        <f t="shared" si="38"/>
        <v>0.53810035414428392</v>
      </c>
      <c r="AI116" s="16">
        <v>1128</v>
      </c>
      <c r="AJ116" s="47">
        <f t="shared" si="39"/>
        <v>4.4884803628984123E-2</v>
      </c>
      <c r="AK116" s="16">
        <v>28581</v>
      </c>
      <c r="AL116" s="16">
        <v>11570</v>
      </c>
      <c r="AM116" s="16">
        <v>15895</v>
      </c>
      <c r="AN116" s="47">
        <f t="shared" si="40"/>
        <v>3.9046919282040515E-2</v>
      </c>
      <c r="AO116" s="47">
        <f t="shared" si="41"/>
        <v>0.55613869353766487</v>
      </c>
      <c r="AP116" s="16">
        <v>1116</v>
      </c>
      <c r="AQ116" s="16">
        <v>77399</v>
      </c>
      <c r="AR116" s="16">
        <v>7652</v>
      </c>
      <c r="AS116" s="16">
        <v>41426</v>
      </c>
      <c r="AT116" s="16">
        <v>15097</v>
      </c>
      <c r="AU116" s="16">
        <v>7264</v>
      </c>
      <c r="AV116" s="78">
        <v>267</v>
      </c>
      <c r="AW116" s="16">
        <v>5358</v>
      </c>
      <c r="AX116" s="78">
        <v>183</v>
      </c>
      <c r="AY116" s="78">
        <v>97</v>
      </c>
      <c r="AZ116" s="78">
        <v>55</v>
      </c>
      <c r="BA116" s="50">
        <f t="shared" si="42"/>
        <v>7652</v>
      </c>
      <c r="BB116" s="50">
        <f t="shared" si="53"/>
        <v>69747</v>
      </c>
      <c r="BC116" s="50">
        <f t="shared" si="54"/>
        <v>28321</v>
      </c>
      <c r="BD116" s="50">
        <f t="shared" si="43"/>
        <v>49078</v>
      </c>
      <c r="BE116" s="50">
        <f t="shared" si="55"/>
        <v>13224</v>
      </c>
      <c r="BF116" s="47">
        <f t="shared" si="44"/>
        <v>9.8864326412485951E-2</v>
      </c>
      <c r="BG116" s="47">
        <f t="shared" si="56"/>
        <v>0.90113567358751401</v>
      </c>
      <c r="BH116" s="47">
        <f t="shared" si="57"/>
        <v>0.36590912027287176</v>
      </c>
      <c r="BI116" s="47">
        <f t="shared" si="58"/>
        <v>0.17085492060620938</v>
      </c>
      <c r="BJ116" s="47">
        <f t="shared" si="45"/>
        <v>0.63352239693019285</v>
      </c>
      <c r="BK116" s="16">
        <v>36223</v>
      </c>
      <c r="BL116" s="16">
        <v>3760</v>
      </c>
      <c r="BM116" s="16">
        <v>18243</v>
      </c>
      <c r="BN116" s="16">
        <v>8098</v>
      </c>
      <c r="BO116" s="16">
        <v>3625</v>
      </c>
      <c r="BP116" s="78">
        <v>163</v>
      </c>
      <c r="BQ116" s="16">
        <v>2184</v>
      </c>
      <c r="BR116" s="78">
        <v>62</v>
      </c>
      <c r="BS116" s="78">
        <v>45</v>
      </c>
      <c r="BT116" s="78">
        <v>43</v>
      </c>
      <c r="BU116" s="89">
        <f t="shared" si="46"/>
        <v>0.10380145211605886</v>
      </c>
      <c r="BV116" s="89">
        <f t="shared" si="47"/>
        <v>0.89619854788394115</v>
      </c>
      <c r="BW116" s="89">
        <f t="shared" si="48"/>
        <v>0.39256825773679704</v>
      </c>
      <c r="BX116" s="89">
        <f t="shared" si="49"/>
        <v>0.16900864091875328</v>
      </c>
      <c r="BY116" s="16">
        <v>41176</v>
      </c>
      <c r="BZ116" s="16">
        <v>3892</v>
      </c>
      <c r="CA116" s="16">
        <v>23183</v>
      </c>
      <c r="CB116" s="16">
        <v>6999</v>
      </c>
      <c r="CC116" s="16">
        <v>3639</v>
      </c>
      <c r="CD116" s="78">
        <v>104</v>
      </c>
      <c r="CE116" s="16">
        <v>3174</v>
      </c>
      <c r="CF116" s="78">
        <v>121</v>
      </c>
      <c r="CG116" s="78">
        <v>52</v>
      </c>
      <c r="CH116" s="78">
        <v>12</v>
      </c>
      <c r="CI116" s="89">
        <f t="shared" si="50"/>
        <v>9.4521080240917044E-2</v>
      </c>
      <c r="CJ116" s="89">
        <f t="shared" si="51"/>
        <v>0.90547891975908301</v>
      </c>
      <c r="CK116" s="96">
        <f t="shared" si="52"/>
        <v>0.34245677093452498</v>
      </c>
    </row>
    <row r="117" spans="1:89" x14ac:dyDescent="0.3">
      <c r="A117" s="19" t="s">
        <v>229</v>
      </c>
      <c r="B117" s="16" t="s">
        <v>281</v>
      </c>
      <c r="C117" s="19">
        <v>36585</v>
      </c>
      <c r="D117" s="16">
        <v>35474</v>
      </c>
      <c r="E117" s="78">
        <v>1111</v>
      </c>
      <c r="F117" s="67">
        <v>0.96963236299029665</v>
      </c>
      <c r="G117" s="16">
        <v>16498</v>
      </c>
      <c r="H117" s="16">
        <v>16220</v>
      </c>
      <c r="I117" s="78">
        <v>278</v>
      </c>
      <c r="J117" s="67">
        <v>0.98314947266335329</v>
      </c>
      <c r="K117" s="16">
        <v>20087</v>
      </c>
      <c r="L117" s="16">
        <v>19254</v>
      </c>
      <c r="M117" s="78">
        <v>833</v>
      </c>
      <c r="N117" s="67">
        <v>0.95853039279135754</v>
      </c>
      <c r="O117" s="16">
        <v>3197</v>
      </c>
      <c r="P117" s="16">
        <v>3046</v>
      </c>
      <c r="Q117" s="78">
        <v>151</v>
      </c>
      <c r="R117" s="67">
        <v>0.95276822020644358</v>
      </c>
      <c r="S117" s="16">
        <v>33388</v>
      </c>
      <c r="T117" s="16">
        <v>32428</v>
      </c>
      <c r="U117" s="78">
        <v>960</v>
      </c>
      <c r="V117" s="67">
        <v>0.97124715466634715</v>
      </c>
      <c r="W117" s="16">
        <v>16918</v>
      </c>
      <c r="X117" s="16">
        <v>7276</v>
      </c>
      <c r="Y117" s="16">
        <v>9050</v>
      </c>
      <c r="Z117" s="78">
        <v>592</v>
      </c>
      <c r="AA117" s="89">
        <f t="shared" si="34"/>
        <v>3.4992315876581158E-2</v>
      </c>
      <c r="AB117" s="89">
        <f t="shared" si="35"/>
        <v>0.53493320723489779</v>
      </c>
      <c r="AC117" s="95">
        <f t="shared" si="36"/>
        <v>12.29054054054054</v>
      </c>
      <c r="AD117" s="16">
        <v>7932</v>
      </c>
      <c r="AE117" s="16">
        <v>3528</v>
      </c>
      <c r="AF117" s="47">
        <f t="shared" si="37"/>
        <v>0.44478063540090773</v>
      </c>
      <c r="AG117" s="16">
        <v>4123</v>
      </c>
      <c r="AH117" s="47">
        <f t="shared" si="38"/>
        <v>0.51979324256177506</v>
      </c>
      <c r="AI117" s="78">
        <v>281</v>
      </c>
      <c r="AJ117" s="47">
        <f t="shared" si="39"/>
        <v>3.5426122037317195E-2</v>
      </c>
      <c r="AK117" s="16">
        <v>8986</v>
      </c>
      <c r="AL117" s="16">
        <v>3748</v>
      </c>
      <c r="AM117" s="16">
        <v>4927</v>
      </c>
      <c r="AN117" s="47">
        <f t="shared" si="40"/>
        <v>3.4609392388159362E-2</v>
      </c>
      <c r="AO117" s="47">
        <f t="shared" si="41"/>
        <v>0.54829735143556646</v>
      </c>
      <c r="AP117" s="78">
        <v>311</v>
      </c>
      <c r="AQ117" s="16">
        <v>31580</v>
      </c>
      <c r="AR117" s="16">
        <v>2587</v>
      </c>
      <c r="AS117" s="16">
        <v>20384</v>
      </c>
      <c r="AT117" s="16">
        <v>4559</v>
      </c>
      <c r="AU117" s="16">
        <v>2306</v>
      </c>
      <c r="AV117" s="78">
        <v>73</v>
      </c>
      <c r="AW117" s="78">
        <v>1588</v>
      </c>
      <c r="AX117" s="78">
        <v>43</v>
      </c>
      <c r="AY117" s="78">
        <v>26</v>
      </c>
      <c r="AZ117" s="78">
        <v>14</v>
      </c>
      <c r="BA117" s="50">
        <f t="shared" si="42"/>
        <v>2587</v>
      </c>
      <c r="BB117" s="50">
        <f t="shared" si="53"/>
        <v>28993</v>
      </c>
      <c r="BC117" s="50">
        <f t="shared" si="54"/>
        <v>8609</v>
      </c>
      <c r="BD117" s="50">
        <f t="shared" si="43"/>
        <v>22971</v>
      </c>
      <c r="BE117" s="50">
        <f t="shared" si="55"/>
        <v>4050</v>
      </c>
      <c r="BF117" s="47">
        <f t="shared" si="44"/>
        <v>8.1918936035465489E-2</v>
      </c>
      <c r="BG117" s="47">
        <f t="shared" si="56"/>
        <v>0.91808106396453448</v>
      </c>
      <c r="BH117" s="47">
        <f t="shared" si="57"/>
        <v>0.27260924635845474</v>
      </c>
      <c r="BI117" s="47">
        <f t="shared" si="58"/>
        <v>0.12824572514249524</v>
      </c>
      <c r="BJ117" s="47">
        <f t="shared" si="45"/>
        <v>0.59534515516149455</v>
      </c>
      <c r="BK117" s="16">
        <v>14507</v>
      </c>
      <c r="BL117" s="16">
        <v>1091</v>
      </c>
      <c r="BM117" s="16">
        <v>8933</v>
      </c>
      <c r="BN117" s="16">
        <v>2545</v>
      </c>
      <c r="BO117" s="16">
        <v>1240</v>
      </c>
      <c r="BP117" s="78">
        <v>39</v>
      </c>
      <c r="BQ117" s="78">
        <v>622</v>
      </c>
      <c r="BR117" s="78">
        <v>12</v>
      </c>
      <c r="BS117" s="78">
        <v>15</v>
      </c>
      <c r="BT117" s="78">
        <v>10</v>
      </c>
      <c r="BU117" s="89">
        <f t="shared" si="46"/>
        <v>7.520507341283518E-2</v>
      </c>
      <c r="BV117" s="89">
        <f t="shared" si="47"/>
        <v>0.92479492658716478</v>
      </c>
      <c r="BW117" s="89">
        <f t="shared" si="48"/>
        <v>0.30902323016474803</v>
      </c>
      <c r="BX117" s="89">
        <f t="shared" si="49"/>
        <v>0.13359068036120494</v>
      </c>
      <c r="BY117" s="16">
        <v>17073</v>
      </c>
      <c r="BZ117" s="16">
        <v>1496</v>
      </c>
      <c r="CA117" s="16">
        <v>11451</v>
      </c>
      <c r="CB117" s="16">
        <v>2014</v>
      </c>
      <c r="CC117" s="16">
        <v>1066</v>
      </c>
      <c r="CD117" s="78">
        <v>34</v>
      </c>
      <c r="CE117" s="78">
        <v>966</v>
      </c>
      <c r="CF117" s="78">
        <v>31</v>
      </c>
      <c r="CG117" s="78">
        <v>11</v>
      </c>
      <c r="CH117" s="78">
        <v>4</v>
      </c>
      <c r="CI117" s="89">
        <f t="shared" si="50"/>
        <v>8.7623733380190943E-2</v>
      </c>
      <c r="CJ117" s="89">
        <f t="shared" si="51"/>
        <v>0.91237626661980908</v>
      </c>
      <c r="CK117" s="96">
        <f t="shared" si="52"/>
        <v>0.24166813096702397</v>
      </c>
    </row>
    <row r="118" spans="1:89" x14ac:dyDescent="0.3">
      <c r="A118" s="19" t="s">
        <v>229</v>
      </c>
      <c r="B118" s="16" t="s">
        <v>283</v>
      </c>
      <c r="C118" s="19">
        <v>50344</v>
      </c>
      <c r="D118" s="16">
        <v>47453</v>
      </c>
      <c r="E118" s="16">
        <v>2891</v>
      </c>
      <c r="F118" s="67">
        <v>0.94257508342602891</v>
      </c>
      <c r="G118" s="16">
        <v>22714</v>
      </c>
      <c r="H118" s="16">
        <v>22045</v>
      </c>
      <c r="I118" s="16">
        <v>669</v>
      </c>
      <c r="J118" s="67">
        <v>0.97054679933080923</v>
      </c>
      <c r="K118" s="16">
        <v>27630</v>
      </c>
      <c r="L118" s="16">
        <v>25408</v>
      </c>
      <c r="M118" s="16">
        <v>2222</v>
      </c>
      <c r="N118" s="67">
        <v>0.91958016648570395</v>
      </c>
      <c r="O118" s="16">
        <v>6859</v>
      </c>
      <c r="P118" s="16">
        <v>6500</v>
      </c>
      <c r="Q118" s="16">
        <v>359</v>
      </c>
      <c r="R118" s="67">
        <v>0.9476600087476309</v>
      </c>
      <c r="S118" s="16">
        <v>43485</v>
      </c>
      <c r="T118" s="16">
        <v>40953</v>
      </c>
      <c r="U118" s="16">
        <v>2532</v>
      </c>
      <c r="V118" s="67">
        <v>0.94177302518109696</v>
      </c>
      <c r="W118" s="16">
        <v>24947</v>
      </c>
      <c r="X118" s="16">
        <v>10703</v>
      </c>
      <c r="Y118" s="16">
        <v>13306</v>
      </c>
      <c r="Z118" s="78">
        <v>938</v>
      </c>
      <c r="AA118" s="89">
        <f t="shared" si="34"/>
        <v>3.7599711388142866E-2</v>
      </c>
      <c r="AB118" s="89">
        <f t="shared" si="35"/>
        <v>0.53337074598148071</v>
      </c>
      <c r="AC118" s="95">
        <f t="shared" si="36"/>
        <v>11.41044776119403</v>
      </c>
      <c r="AD118" s="16">
        <v>11766</v>
      </c>
      <c r="AE118" s="16">
        <v>5209</v>
      </c>
      <c r="AF118" s="47">
        <f t="shared" si="37"/>
        <v>0.44271630120686722</v>
      </c>
      <c r="AG118" s="16">
        <v>6076</v>
      </c>
      <c r="AH118" s="47">
        <f t="shared" si="38"/>
        <v>0.5164031956484787</v>
      </c>
      <c r="AI118" s="78">
        <v>481</v>
      </c>
      <c r="AJ118" s="47">
        <f t="shared" si="39"/>
        <v>4.0880503144654086E-2</v>
      </c>
      <c r="AK118" s="16">
        <v>13181</v>
      </c>
      <c r="AL118" s="16">
        <v>5494</v>
      </c>
      <c r="AM118" s="16">
        <v>7230</v>
      </c>
      <c r="AN118" s="47">
        <f t="shared" si="40"/>
        <v>3.4671117517639023E-2</v>
      </c>
      <c r="AO118" s="47">
        <f t="shared" si="41"/>
        <v>0.54851680449131324</v>
      </c>
      <c r="AP118" s="78">
        <v>457</v>
      </c>
      <c r="AQ118" s="16">
        <v>42735</v>
      </c>
      <c r="AR118" s="16">
        <v>5782</v>
      </c>
      <c r="AS118" s="16">
        <v>22742</v>
      </c>
      <c r="AT118" s="16">
        <v>7813</v>
      </c>
      <c r="AU118" s="78">
        <v>3705</v>
      </c>
      <c r="AV118" s="78">
        <v>97</v>
      </c>
      <c r="AW118" s="78">
        <v>2289</v>
      </c>
      <c r="AX118" s="78">
        <v>142</v>
      </c>
      <c r="AY118" s="78">
        <v>163</v>
      </c>
      <c r="AZ118" s="78">
        <v>2</v>
      </c>
      <c r="BA118" s="50">
        <f t="shared" si="42"/>
        <v>5782</v>
      </c>
      <c r="BB118" s="50">
        <f t="shared" si="53"/>
        <v>36953</v>
      </c>
      <c r="BC118" s="50">
        <f t="shared" si="54"/>
        <v>14211</v>
      </c>
      <c r="BD118" s="50">
        <f t="shared" si="43"/>
        <v>28524</v>
      </c>
      <c r="BE118" s="50">
        <f t="shared" si="55"/>
        <v>6398</v>
      </c>
      <c r="BF118" s="47">
        <f t="shared" si="44"/>
        <v>0.1352989352989353</v>
      </c>
      <c r="BG118" s="47">
        <f t="shared" si="56"/>
        <v>0.86470106470106467</v>
      </c>
      <c r="BH118" s="47">
        <f t="shared" si="57"/>
        <v>0.33253773253773256</v>
      </c>
      <c r="BI118" s="47">
        <f t="shared" si="58"/>
        <v>0.14971334971334971</v>
      </c>
      <c r="BJ118" s="47">
        <f t="shared" si="45"/>
        <v>0.59861939861939861</v>
      </c>
      <c r="BK118" s="16">
        <v>19831</v>
      </c>
      <c r="BL118" s="16">
        <v>2483</v>
      </c>
      <c r="BM118" s="16">
        <v>9691</v>
      </c>
      <c r="BN118" s="16">
        <v>4389</v>
      </c>
      <c r="BO118" s="78">
        <v>2064</v>
      </c>
      <c r="BP118" s="78">
        <v>56</v>
      </c>
      <c r="BQ118" s="78">
        <v>990</v>
      </c>
      <c r="BR118" s="78">
        <v>66</v>
      </c>
      <c r="BS118" s="78">
        <v>91</v>
      </c>
      <c r="BT118" s="78">
        <v>1</v>
      </c>
      <c r="BU118" s="89">
        <f t="shared" si="46"/>
        <v>0.12520800766476728</v>
      </c>
      <c r="BV118" s="89">
        <f t="shared" si="47"/>
        <v>0.87479199233523275</v>
      </c>
      <c r="BW118" s="89">
        <f t="shared" si="48"/>
        <v>0.38611265190862792</v>
      </c>
      <c r="BX118" s="89">
        <f t="shared" si="49"/>
        <v>0.16479249659623821</v>
      </c>
      <c r="BY118" s="16">
        <v>22904</v>
      </c>
      <c r="BZ118" s="16">
        <v>3299</v>
      </c>
      <c r="CA118" s="16">
        <v>13051</v>
      </c>
      <c r="CB118" s="16">
        <v>3424</v>
      </c>
      <c r="CC118" s="78">
        <v>1641</v>
      </c>
      <c r="CD118" s="78">
        <v>41</v>
      </c>
      <c r="CE118" s="78">
        <v>1299</v>
      </c>
      <c r="CF118" s="78">
        <v>76</v>
      </c>
      <c r="CG118" s="78">
        <v>72</v>
      </c>
      <c r="CH118" s="78">
        <v>1</v>
      </c>
      <c r="CI118" s="89">
        <f t="shared" si="50"/>
        <v>0.14403597624869019</v>
      </c>
      <c r="CJ118" s="89">
        <f t="shared" si="51"/>
        <v>0.85596402375130987</v>
      </c>
      <c r="CK118" s="96">
        <f t="shared" si="52"/>
        <v>0.28615089067411803</v>
      </c>
    </row>
    <row r="119" spans="1:89" x14ac:dyDescent="0.3">
      <c r="A119" s="19" t="s">
        <v>285</v>
      </c>
      <c r="B119" s="16" t="s">
        <v>288</v>
      </c>
      <c r="C119" s="90">
        <v>187129</v>
      </c>
      <c r="D119" s="78">
        <v>181740</v>
      </c>
      <c r="E119" s="78">
        <v>5389</v>
      </c>
      <c r="F119" s="67">
        <v>0.97120168439953192</v>
      </c>
      <c r="G119" s="78">
        <v>84607</v>
      </c>
      <c r="H119" s="78">
        <v>83569</v>
      </c>
      <c r="I119" s="78">
        <v>1038</v>
      </c>
      <c r="J119" s="67">
        <v>0.9877315115770563</v>
      </c>
      <c r="K119" s="78">
        <v>102522</v>
      </c>
      <c r="L119" s="78">
        <v>98171</v>
      </c>
      <c r="M119" s="78">
        <v>4351</v>
      </c>
      <c r="N119" s="67">
        <v>0.9575603285148554</v>
      </c>
      <c r="O119" s="78">
        <v>187129</v>
      </c>
      <c r="P119" s="78">
        <v>181740</v>
      </c>
      <c r="Q119" s="78">
        <v>5389</v>
      </c>
      <c r="R119" s="67">
        <v>0.97120168439953192</v>
      </c>
      <c r="S119" s="78">
        <v>0</v>
      </c>
      <c r="T119" s="78">
        <v>0</v>
      </c>
      <c r="U119" s="78">
        <v>0</v>
      </c>
      <c r="V119" s="67">
        <v>0</v>
      </c>
      <c r="W119" s="16">
        <v>107152</v>
      </c>
      <c r="X119" s="16">
        <v>35396</v>
      </c>
      <c r="Y119" s="16">
        <v>67477</v>
      </c>
      <c r="Z119" s="16">
        <v>4279</v>
      </c>
      <c r="AA119" s="89">
        <f t="shared" si="34"/>
        <v>3.9933925638345531E-2</v>
      </c>
      <c r="AB119" s="89">
        <f t="shared" si="35"/>
        <v>0.62973159623712105</v>
      </c>
      <c r="AC119" s="95">
        <f t="shared" si="36"/>
        <v>8.2720261743397998</v>
      </c>
      <c r="AD119" s="16">
        <v>52576</v>
      </c>
      <c r="AE119" s="16">
        <v>17355</v>
      </c>
      <c r="AF119" s="47">
        <f t="shared" si="37"/>
        <v>0.33009357881923312</v>
      </c>
      <c r="AG119" s="16">
        <v>33233</v>
      </c>
      <c r="AH119" s="47">
        <f t="shared" si="38"/>
        <v>0.63209449178332322</v>
      </c>
      <c r="AI119" s="16">
        <v>1988</v>
      </c>
      <c r="AJ119" s="47">
        <f t="shared" si="39"/>
        <v>3.7811929397443704E-2</v>
      </c>
      <c r="AK119" s="16">
        <v>54576</v>
      </c>
      <c r="AL119" s="16">
        <v>18041</v>
      </c>
      <c r="AM119" s="16">
        <v>34244</v>
      </c>
      <c r="AN119" s="47">
        <f t="shared" si="40"/>
        <v>4.1978158897683963E-2</v>
      </c>
      <c r="AO119" s="47">
        <f t="shared" si="41"/>
        <v>0.62745529170331282</v>
      </c>
      <c r="AP119" s="16">
        <v>2291</v>
      </c>
      <c r="AQ119" s="16">
        <v>151833</v>
      </c>
      <c r="AR119" s="16">
        <v>7296</v>
      </c>
      <c r="AS119" s="16">
        <v>48025</v>
      </c>
      <c r="AT119" s="16">
        <v>34770</v>
      </c>
      <c r="AU119" s="16">
        <v>26376</v>
      </c>
      <c r="AV119" s="78">
        <v>713</v>
      </c>
      <c r="AW119" s="16">
        <v>31312</v>
      </c>
      <c r="AX119" s="16">
        <v>1872</v>
      </c>
      <c r="AY119" s="78">
        <v>365</v>
      </c>
      <c r="AZ119" s="78">
        <v>1104</v>
      </c>
      <c r="BA119" s="50">
        <f t="shared" si="42"/>
        <v>7296</v>
      </c>
      <c r="BB119" s="50">
        <f t="shared" si="53"/>
        <v>144537</v>
      </c>
      <c r="BC119" s="50">
        <f t="shared" si="54"/>
        <v>96512</v>
      </c>
      <c r="BD119" s="50">
        <f t="shared" si="43"/>
        <v>55321</v>
      </c>
      <c r="BE119" s="50">
        <f t="shared" si="55"/>
        <v>61742</v>
      </c>
      <c r="BF119" s="47">
        <f t="shared" si="44"/>
        <v>4.8052794846970025E-2</v>
      </c>
      <c r="BG119" s="47">
        <f t="shared" si="56"/>
        <v>0.95194720515303</v>
      </c>
      <c r="BH119" s="47">
        <f t="shared" si="57"/>
        <v>0.6356457423616737</v>
      </c>
      <c r="BI119" s="47">
        <f t="shared" si="58"/>
        <v>0.40664414191908216</v>
      </c>
      <c r="BJ119" s="47">
        <f t="shared" si="45"/>
        <v>0.79379647375735185</v>
      </c>
      <c r="BK119" s="16">
        <v>70101</v>
      </c>
      <c r="BL119" s="16">
        <v>2162</v>
      </c>
      <c r="BM119" s="16">
        <v>19057</v>
      </c>
      <c r="BN119" s="16">
        <v>18680</v>
      </c>
      <c r="BO119" s="16">
        <v>14240</v>
      </c>
      <c r="BP119" s="78">
        <v>522</v>
      </c>
      <c r="BQ119" s="16">
        <v>14018</v>
      </c>
      <c r="BR119" s="16">
        <v>610</v>
      </c>
      <c r="BS119" s="78">
        <v>251</v>
      </c>
      <c r="BT119" s="78">
        <v>561</v>
      </c>
      <c r="BU119" s="89">
        <f t="shared" si="46"/>
        <v>3.0841214818618849E-2</v>
      </c>
      <c r="BV119" s="89">
        <f t="shared" si="47"/>
        <v>0.9691587851813811</v>
      </c>
      <c r="BW119" s="89">
        <f t="shared" si="48"/>
        <v>0.69730816964094666</v>
      </c>
      <c r="BX119" s="89">
        <f t="shared" si="49"/>
        <v>0.43083550876592347</v>
      </c>
      <c r="BY119" s="16">
        <v>81732</v>
      </c>
      <c r="BZ119" s="16">
        <v>5134</v>
      </c>
      <c r="CA119" s="16">
        <v>28968</v>
      </c>
      <c r="CB119" s="16">
        <v>16090</v>
      </c>
      <c r="CC119" s="16">
        <v>12136</v>
      </c>
      <c r="CD119" s="78">
        <v>191</v>
      </c>
      <c r="CE119" s="16">
        <v>17294</v>
      </c>
      <c r="CF119" s="16">
        <v>1262</v>
      </c>
      <c r="CG119" s="78">
        <v>114</v>
      </c>
      <c r="CH119" s="78">
        <v>543</v>
      </c>
      <c r="CI119" s="89">
        <f t="shared" si="50"/>
        <v>6.2815054079185625E-2</v>
      </c>
      <c r="CJ119" s="89">
        <f t="shared" si="51"/>
        <v>0.93718494592081436</v>
      </c>
      <c r="CK119" s="96">
        <f t="shared" si="52"/>
        <v>0.58275828316938283</v>
      </c>
    </row>
    <row r="120" spans="1:89" x14ac:dyDescent="0.3">
      <c r="A120" s="19" t="s">
        <v>285</v>
      </c>
      <c r="B120" s="16" t="s">
        <v>290</v>
      </c>
      <c r="C120" s="90">
        <v>128763</v>
      </c>
      <c r="D120" s="78">
        <v>126016</v>
      </c>
      <c r="E120" s="78">
        <v>2747</v>
      </c>
      <c r="F120" s="67">
        <v>0.97866623175912337</v>
      </c>
      <c r="G120" s="78">
        <v>56133</v>
      </c>
      <c r="H120" s="78">
        <v>55605</v>
      </c>
      <c r="I120" s="78">
        <v>528</v>
      </c>
      <c r="J120" s="67">
        <v>0.99059376837154611</v>
      </c>
      <c r="K120" s="78">
        <v>72630</v>
      </c>
      <c r="L120" s="78">
        <v>70411</v>
      </c>
      <c r="M120" s="78">
        <v>2219</v>
      </c>
      <c r="N120" s="67">
        <v>0.96944788654825831</v>
      </c>
      <c r="O120" s="78">
        <v>128763</v>
      </c>
      <c r="P120" s="78">
        <v>126016</v>
      </c>
      <c r="Q120" s="78">
        <v>2747</v>
      </c>
      <c r="R120" s="67">
        <v>0.97866623175912337</v>
      </c>
      <c r="S120" s="78">
        <v>0</v>
      </c>
      <c r="T120" s="78">
        <v>0</v>
      </c>
      <c r="U120" s="78">
        <v>0</v>
      </c>
      <c r="V120" s="67">
        <v>0</v>
      </c>
      <c r="W120" s="16">
        <v>68116</v>
      </c>
      <c r="X120" s="16">
        <v>24199</v>
      </c>
      <c r="Y120" s="16">
        <v>41898</v>
      </c>
      <c r="Z120" s="16">
        <v>2019</v>
      </c>
      <c r="AA120" s="89">
        <f t="shared" si="34"/>
        <v>2.9640613071818662E-2</v>
      </c>
      <c r="AB120" s="89">
        <f t="shared" si="35"/>
        <v>0.6150977743848729</v>
      </c>
      <c r="AC120" s="95">
        <f t="shared" si="36"/>
        <v>11.985636453689946</v>
      </c>
      <c r="AD120" s="16">
        <v>32166</v>
      </c>
      <c r="AE120" s="16">
        <v>12006</v>
      </c>
      <c r="AF120" s="47">
        <f t="shared" si="37"/>
        <v>0.37325125909345269</v>
      </c>
      <c r="AG120" s="16">
        <v>19248</v>
      </c>
      <c r="AH120" s="47">
        <f t="shared" si="38"/>
        <v>0.59839582167506067</v>
      </c>
      <c r="AI120" s="78">
        <v>912</v>
      </c>
      <c r="AJ120" s="47">
        <f t="shared" si="39"/>
        <v>2.8352919231486664E-2</v>
      </c>
      <c r="AK120" s="16">
        <v>35950</v>
      </c>
      <c r="AL120" s="16">
        <v>12193</v>
      </c>
      <c r="AM120" s="16">
        <v>22650</v>
      </c>
      <c r="AN120" s="47">
        <f t="shared" si="40"/>
        <v>3.0792767732962446E-2</v>
      </c>
      <c r="AO120" s="47">
        <f t="shared" si="41"/>
        <v>0.63004172461752439</v>
      </c>
      <c r="AP120" s="16">
        <v>1107</v>
      </c>
      <c r="AQ120" s="16">
        <v>113781</v>
      </c>
      <c r="AR120" s="16">
        <v>4022</v>
      </c>
      <c r="AS120" s="16">
        <v>27464</v>
      </c>
      <c r="AT120" s="16">
        <v>23299</v>
      </c>
      <c r="AU120" s="16">
        <v>22783</v>
      </c>
      <c r="AV120" s="78">
        <v>922</v>
      </c>
      <c r="AW120" s="16">
        <v>31890</v>
      </c>
      <c r="AX120" s="16">
        <v>2306</v>
      </c>
      <c r="AY120" s="78">
        <v>428</v>
      </c>
      <c r="AZ120" s="78">
        <v>667</v>
      </c>
      <c r="BA120" s="50">
        <f t="shared" si="42"/>
        <v>4022</v>
      </c>
      <c r="BB120" s="50">
        <f t="shared" si="53"/>
        <v>109759</v>
      </c>
      <c r="BC120" s="50">
        <f t="shared" si="54"/>
        <v>82295</v>
      </c>
      <c r="BD120" s="50">
        <f t="shared" si="43"/>
        <v>31486</v>
      </c>
      <c r="BE120" s="50">
        <f t="shared" si="55"/>
        <v>58996</v>
      </c>
      <c r="BF120" s="47">
        <f t="shared" si="44"/>
        <v>3.5348608291366747E-2</v>
      </c>
      <c r="BG120" s="47">
        <f t="shared" si="56"/>
        <v>0.96465139170863323</v>
      </c>
      <c r="BH120" s="47">
        <f t="shared" si="57"/>
        <v>0.72327541505172221</v>
      </c>
      <c r="BI120" s="47">
        <f t="shared" si="58"/>
        <v>0.51850484703069932</v>
      </c>
      <c r="BJ120" s="47">
        <f t="shared" si="45"/>
        <v>0.84396340338017772</v>
      </c>
      <c r="BK120" s="16">
        <v>50960</v>
      </c>
      <c r="BL120" s="16">
        <v>1049</v>
      </c>
      <c r="BM120" s="16">
        <v>9947</v>
      </c>
      <c r="BN120" s="16">
        <v>11776</v>
      </c>
      <c r="BO120" s="16">
        <v>12023</v>
      </c>
      <c r="BP120" s="78">
        <v>720</v>
      </c>
      <c r="BQ120" s="16">
        <v>13984</v>
      </c>
      <c r="BR120" s="16">
        <v>747</v>
      </c>
      <c r="BS120" s="78">
        <v>294</v>
      </c>
      <c r="BT120" s="78">
        <v>420</v>
      </c>
      <c r="BU120" s="89">
        <f t="shared" si="46"/>
        <v>2.0584772370486656E-2</v>
      </c>
      <c r="BV120" s="89">
        <f t="shared" si="47"/>
        <v>0.97941522762951339</v>
      </c>
      <c r="BW120" s="89">
        <f t="shared" si="48"/>
        <v>0.78422291993720561</v>
      </c>
      <c r="BX120" s="89">
        <f t="shared" si="49"/>
        <v>0.55313971742543167</v>
      </c>
      <c r="BY120" s="16">
        <v>62821</v>
      </c>
      <c r="BZ120" s="16">
        <v>2973</v>
      </c>
      <c r="CA120" s="16">
        <v>17517</v>
      </c>
      <c r="CB120" s="16">
        <v>11523</v>
      </c>
      <c r="CC120" s="16">
        <v>10760</v>
      </c>
      <c r="CD120" s="78">
        <v>202</v>
      </c>
      <c r="CE120" s="16">
        <v>17906</v>
      </c>
      <c r="CF120" s="16">
        <v>1559</v>
      </c>
      <c r="CG120" s="78">
        <v>134</v>
      </c>
      <c r="CH120" s="78">
        <v>247</v>
      </c>
      <c r="CI120" s="89">
        <f t="shared" si="50"/>
        <v>4.7324939112717082E-2</v>
      </c>
      <c r="CJ120" s="89">
        <f t="shared" si="51"/>
        <v>0.95267506088728293</v>
      </c>
      <c r="CK120" s="96">
        <f t="shared" si="52"/>
        <v>0.67383518250266627</v>
      </c>
    </row>
    <row r="121" spans="1:89" x14ac:dyDescent="0.3">
      <c r="A121" s="19" t="s">
        <v>285</v>
      </c>
      <c r="B121" s="16" t="s">
        <v>292</v>
      </c>
      <c r="C121" s="90">
        <v>169682</v>
      </c>
      <c r="D121" s="78">
        <v>164370</v>
      </c>
      <c r="E121" s="78">
        <v>5312</v>
      </c>
      <c r="F121" s="67">
        <v>0.96869438125434637</v>
      </c>
      <c r="G121" s="78">
        <v>76854</v>
      </c>
      <c r="H121" s="78">
        <v>75703</v>
      </c>
      <c r="I121" s="78">
        <v>1151</v>
      </c>
      <c r="J121" s="67">
        <v>0.98502355114893159</v>
      </c>
      <c r="K121" s="78">
        <v>92828</v>
      </c>
      <c r="L121" s="78">
        <v>88667</v>
      </c>
      <c r="M121" s="78">
        <v>4161</v>
      </c>
      <c r="N121" s="67">
        <v>0.95517516266643687</v>
      </c>
      <c r="O121" s="78">
        <v>169682</v>
      </c>
      <c r="P121" s="78">
        <v>164370</v>
      </c>
      <c r="Q121" s="78">
        <v>5312</v>
      </c>
      <c r="R121" s="67">
        <v>0.96869438125434637</v>
      </c>
      <c r="S121" s="78">
        <v>0</v>
      </c>
      <c r="T121" s="78">
        <v>0</v>
      </c>
      <c r="U121" s="78">
        <v>0</v>
      </c>
      <c r="V121" s="67">
        <v>0</v>
      </c>
      <c r="W121" s="16">
        <v>99891</v>
      </c>
      <c r="X121" s="16">
        <v>33656</v>
      </c>
      <c r="Y121" s="16">
        <v>62290</v>
      </c>
      <c r="Z121" s="16">
        <v>3945</v>
      </c>
      <c r="AA121" s="89">
        <f t="shared" si="34"/>
        <v>3.9493047421689645E-2</v>
      </c>
      <c r="AB121" s="89">
        <f t="shared" si="35"/>
        <v>0.62357970187504375</v>
      </c>
      <c r="AC121" s="95">
        <f t="shared" si="36"/>
        <v>8.5313054499366281</v>
      </c>
      <c r="AD121" s="16">
        <v>48888</v>
      </c>
      <c r="AE121" s="16">
        <v>16456</v>
      </c>
      <c r="AF121" s="47">
        <f t="shared" si="37"/>
        <v>0.33660612011127478</v>
      </c>
      <c r="AG121" s="16">
        <v>30500</v>
      </c>
      <c r="AH121" s="47">
        <f t="shared" si="38"/>
        <v>0.62387497954508264</v>
      </c>
      <c r="AI121" s="16">
        <v>1932</v>
      </c>
      <c r="AJ121" s="47">
        <f t="shared" si="39"/>
        <v>3.951890034364261E-2</v>
      </c>
      <c r="AK121" s="16">
        <v>51003</v>
      </c>
      <c r="AL121" s="16">
        <v>17200</v>
      </c>
      <c r="AM121" s="16">
        <v>31790</v>
      </c>
      <c r="AN121" s="47">
        <f t="shared" si="40"/>
        <v>3.9468266572554554E-2</v>
      </c>
      <c r="AO121" s="47">
        <f t="shared" si="41"/>
        <v>0.62329666882340251</v>
      </c>
      <c r="AP121" s="16">
        <v>2013</v>
      </c>
      <c r="AQ121" s="16">
        <v>134417</v>
      </c>
      <c r="AR121" s="16">
        <v>7182</v>
      </c>
      <c r="AS121" s="16">
        <v>43606</v>
      </c>
      <c r="AT121" s="16">
        <v>28286</v>
      </c>
      <c r="AU121" s="16">
        <v>20323</v>
      </c>
      <c r="AV121" s="78">
        <v>1004</v>
      </c>
      <c r="AW121" s="16">
        <v>30758</v>
      </c>
      <c r="AX121" s="16">
        <v>2488</v>
      </c>
      <c r="AY121" s="78">
        <v>227</v>
      </c>
      <c r="AZ121" s="78">
        <v>543</v>
      </c>
      <c r="BA121" s="50">
        <f t="shared" si="42"/>
        <v>7182</v>
      </c>
      <c r="BB121" s="50">
        <f t="shared" si="53"/>
        <v>127235</v>
      </c>
      <c r="BC121" s="50">
        <f t="shared" si="54"/>
        <v>83629</v>
      </c>
      <c r="BD121" s="50">
        <f t="shared" si="43"/>
        <v>50788</v>
      </c>
      <c r="BE121" s="50">
        <f t="shared" si="55"/>
        <v>55343</v>
      </c>
      <c r="BF121" s="47">
        <f t="shared" si="44"/>
        <v>5.343074164726188E-2</v>
      </c>
      <c r="BG121" s="47">
        <f t="shared" si="56"/>
        <v>0.94656925835273809</v>
      </c>
      <c r="BH121" s="47">
        <f t="shared" si="57"/>
        <v>0.62216088738775599</v>
      </c>
      <c r="BI121" s="47">
        <f t="shared" si="58"/>
        <v>0.41172619534731469</v>
      </c>
      <c r="BJ121" s="47">
        <f t="shared" si="45"/>
        <v>0.78436507287024704</v>
      </c>
      <c r="BK121" s="16">
        <v>61919</v>
      </c>
      <c r="BL121" s="16">
        <v>2160</v>
      </c>
      <c r="BM121" s="16">
        <v>17296</v>
      </c>
      <c r="BN121" s="16">
        <v>15006</v>
      </c>
      <c r="BO121" s="16">
        <v>10869</v>
      </c>
      <c r="BP121" s="78">
        <v>892</v>
      </c>
      <c r="BQ121" s="16">
        <v>14479</v>
      </c>
      <c r="BR121" s="16">
        <v>722</v>
      </c>
      <c r="BS121" s="78">
        <v>137</v>
      </c>
      <c r="BT121" s="78">
        <v>358</v>
      </c>
      <c r="BU121" s="89">
        <f t="shared" si="46"/>
        <v>3.4884284306917104E-2</v>
      </c>
      <c r="BV121" s="89">
        <f t="shared" si="47"/>
        <v>0.96511571569308285</v>
      </c>
      <c r="BW121" s="89">
        <f t="shared" si="48"/>
        <v>0.68578303913176897</v>
      </c>
      <c r="BX121" s="89">
        <f t="shared" si="49"/>
        <v>0.44343416398843649</v>
      </c>
      <c r="BY121" s="16">
        <v>72498</v>
      </c>
      <c r="BZ121" s="16">
        <v>5022</v>
      </c>
      <c r="CA121" s="16">
        <v>26310</v>
      </c>
      <c r="CB121" s="16">
        <v>13280</v>
      </c>
      <c r="CC121" s="16">
        <v>9454</v>
      </c>
      <c r="CD121" s="78">
        <v>112</v>
      </c>
      <c r="CE121" s="16">
        <v>16279</v>
      </c>
      <c r="CF121" s="16">
        <v>1766</v>
      </c>
      <c r="CG121" s="78">
        <v>90</v>
      </c>
      <c r="CH121" s="78">
        <v>185</v>
      </c>
      <c r="CI121" s="89">
        <f t="shared" si="50"/>
        <v>6.9270876437970696E-2</v>
      </c>
      <c r="CJ121" s="89">
        <f t="shared" si="51"/>
        <v>0.9307291235620293</v>
      </c>
      <c r="CK121" s="96">
        <f t="shared" si="52"/>
        <v>0.56782256062236203</v>
      </c>
    </row>
    <row r="122" spans="1:89" x14ac:dyDescent="0.3">
      <c r="A122" s="19" t="s">
        <v>285</v>
      </c>
      <c r="B122" s="16" t="s">
        <v>294</v>
      </c>
      <c r="C122" s="90">
        <v>201595</v>
      </c>
      <c r="D122" s="78">
        <v>194370</v>
      </c>
      <c r="E122" s="78">
        <v>7225</v>
      </c>
      <c r="F122" s="67">
        <v>0.96416081748059224</v>
      </c>
      <c r="G122" s="78">
        <v>92722</v>
      </c>
      <c r="H122" s="78">
        <v>91144</v>
      </c>
      <c r="I122" s="78">
        <v>1578</v>
      </c>
      <c r="J122" s="67">
        <v>0.98298138521602207</v>
      </c>
      <c r="K122" s="78">
        <v>108873</v>
      </c>
      <c r="L122" s="78">
        <v>103226</v>
      </c>
      <c r="M122" s="78">
        <v>5647</v>
      </c>
      <c r="N122" s="67">
        <v>0.94813222745768</v>
      </c>
      <c r="O122" s="78">
        <v>201595</v>
      </c>
      <c r="P122" s="78">
        <v>194370</v>
      </c>
      <c r="Q122" s="78">
        <v>7225</v>
      </c>
      <c r="R122" s="67">
        <v>0.96416081748059224</v>
      </c>
      <c r="S122" s="78">
        <v>0</v>
      </c>
      <c r="T122" s="78">
        <v>0</v>
      </c>
      <c r="U122" s="78">
        <v>0</v>
      </c>
      <c r="V122" s="67">
        <v>0</v>
      </c>
      <c r="W122" s="16">
        <v>123833</v>
      </c>
      <c r="X122" s="16">
        <v>42705</v>
      </c>
      <c r="Y122" s="16">
        <v>75861</v>
      </c>
      <c r="Z122" s="16">
        <v>5267</v>
      </c>
      <c r="AA122" s="89">
        <f t="shared" si="34"/>
        <v>4.2533088918139755E-2</v>
      </c>
      <c r="AB122" s="89">
        <f t="shared" si="35"/>
        <v>0.61260730176931832</v>
      </c>
      <c r="AC122" s="95">
        <f t="shared" si="36"/>
        <v>8.1080311372697924</v>
      </c>
      <c r="AD122" s="16">
        <v>60512</v>
      </c>
      <c r="AE122" s="16">
        <v>20720</v>
      </c>
      <c r="AF122" s="47">
        <f t="shared" si="37"/>
        <v>0.34241142252776308</v>
      </c>
      <c r="AG122" s="16">
        <v>37320</v>
      </c>
      <c r="AH122" s="47">
        <f t="shared" si="38"/>
        <v>0.61673717609730305</v>
      </c>
      <c r="AI122" s="16">
        <v>2472</v>
      </c>
      <c r="AJ122" s="47">
        <f t="shared" si="39"/>
        <v>4.0851401374933899E-2</v>
      </c>
      <c r="AK122" s="16">
        <v>63321</v>
      </c>
      <c r="AL122" s="16">
        <v>21985</v>
      </c>
      <c r="AM122" s="16">
        <v>38541</v>
      </c>
      <c r="AN122" s="47">
        <f t="shared" si="40"/>
        <v>4.4140174665592773E-2</v>
      </c>
      <c r="AO122" s="47">
        <f t="shared" si="41"/>
        <v>0.60866063391291991</v>
      </c>
      <c r="AP122" s="16">
        <v>2795</v>
      </c>
      <c r="AQ122" s="16">
        <v>155114</v>
      </c>
      <c r="AR122" s="16">
        <v>9141</v>
      </c>
      <c r="AS122" s="16">
        <v>57562</v>
      </c>
      <c r="AT122" s="16">
        <v>34111</v>
      </c>
      <c r="AU122" s="16">
        <v>23494</v>
      </c>
      <c r="AV122" s="78">
        <v>1028</v>
      </c>
      <c r="AW122" s="16">
        <v>26785</v>
      </c>
      <c r="AX122" s="16">
        <v>1482</v>
      </c>
      <c r="AY122" s="78">
        <v>302</v>
      </c>
      <c r="AZ122" s="78">
        <v>1209</v>
      </c>
      <c r="BA122" s="50">
        <f t="shared" si="42"/>
        <v>9141</v>
      </c>
      <c r="BB122" s="50">
        <f t="shared" si="53"/>
        <v>145973</v>
      </c>
      <c r="BC122" s="50">
        <f t="shared" si="54"/>
        <v>88410.999999999985</v>
      </c>
      <c r="BD122" s="50">
        <f t="shared" si="43"/>
        <v>66703.000000000015</v>
      </c>
      <c r="BE122" s="50">
        <f t="shared" si="55"/>
        <v>54300</v>
      </c>
      <c r="BF122" s="47">
        <f t="shared" si="44"/>
        <v>5.8930850858078573E-2</v>
      </c>
      <c r="BG122" s="47">
        <f t="shared" si="56"/>
        <v>0.94106914914192141</v>
      </c>
      <c r="BH122" s="47">
        <f t="shared" si="57"/>
        <v>0.56997434145209325</v>
      </c>
      <c r="BI122" s="47">
        <f t="shared" si="58"/>
        <v>0.35006511340046675</v>
      </c>
      <c r="BJ122" s="47">
        <f t="shared" si="45"/>
        <v>0.75552174529700733</v>
      </c>
      <c r="BK122" s="16">
        <v>71802</v>
      </c>
      <c r="BL122" s="16">
        <v>2525</v>
      </c>
      <c r="BM122" s="16">
        <v>23254</v>
      </c>
      <c r="BN122" s="16">
        <v>18619</v>
      </c>
      <c r="BO122" s="16">
        <v>13056</v>
      </c>
      <c r="BP122" s="78">
        <v>888</v>
      </c>
      <c r="BQ122" s="16">
        <v>12164</v>
      </c>
      <c r="BR122" s="16">
        <v>461</v>
      </c>
      <c r="BS122" s="78">
        <v>216</v>
      </c>
      <c r="BT122" s="78">
        <v>619</v>
      </c>
      <c r="BU122" s="89">
        <f t="shared" si="46"/>
        <v>3.5166151360686335E-2</v>
      </c>
      <c r="BV122" s="89">
        <f t="shared" si="47"/>
        <v>0.96483384863931365</v>
      </c>
      <c r="BW122" s="89">
        <f t="shared" si="48"/>
        <v>0.64097100359321468</v>
      </c>
      <c r="BX122" s="89">
        <f t="shared" si="49"/>
        <v>0.38166067797554387</v>
      </c>
      <c r="BY122" s="16">
        <v>83312</v>
      </c>
      <c r="BZ122" s="16">
        <v>6616</v>
      </c>
      <c r="CA122" s="16">
        <v>34308</v>
      </c>
      <c r="CB122" s="16">
        <v>15492</v>
      </c>
      <c r="CC122" s="16">
        <v>10438</v>
      </c>
      <c r="CD122" s="78">
        <v>140</v>
      </c>
      <c r="CE122" s="16">
        <v>14621</v>
      </c>
      <c r="CF122" s="16">
        <v>1021</v>
      </c>
      <c r="CG122" s="78">
        <v>86</v>
      </c>
      <c r="CH122" s="78">
        <v>590</v>
      </c>
      <c r="CI122" s="89">
        <f t="shared" si="50"/>
        <v>7.9412329556366429E-2</v>
      </c>
      <c r="CJ122" s="89">
        <f t="shared" si="51"/>
        <v>0.92058767044363354</v>
      </c>
      <c r="CK122" s="96">
        <f t="shared" si="52"/>
        <v>0.50878624927981564</v>
      </c>
    </row>
    <row r="123" spans="1:89" x14ac:dyDescent="0.3">
      <c r="A123" s="19" t="s">
        <v>285</v>
      </c>
      <c r="B123" s="16" t="s">
        <v>296</v>
      </c>
      <c r="C123" s="90">
        <v>161193</v>
      </c>
      <c r="D123" s="78">
        <v>156128</v>
      </c>
      <c r="E123" s="78">
        <v>5065</v>
      </c>
      <c r="F123" s="67">
        <v>0.96857803998932956</v>
      </c>
      <c r="G123" s="78">
        <v>77815</v>
      </c>
      <c r="H123" s="78">
        <v>76776</v>
      </c>
      <c r="I123" s="78">
        <v>1039</v>
      </c>
      <c r="J123" s="67">
        <v>0.98664781854398254</v>
      </c>
      <c r="K123" s="78">
        <v>83378</v>
      </c>
      <c r="L123" s="78">
        <v>79352</v>
      </c>
      <c r="M123" s="78">
        <v>4026</v>
      </c>
      <c r="N123" s="67">
        <v>0.95171388135959123</v>
      </c>
      <c r="O123" s="78">
        <v>161193</v>
      </c>
      <c r="P123" s="78">
        <v>156128</v>
      </c>
      <c r="Q123" s="78">
        <v>5065</v>
      </c>
      <c r="R123" s="67">
        <v>0.96857803998932956</v>
      </c>
      <c r="S123" s="78">
        <v>0</v>
      </c>
      <c r="T123" s="78">
        <v>0</v>
      </c>
      <c r="U123" s="78">
        <v>0</v>
      </c>
      <c r="V123" s="67">
        <v>0</v>
      </c>
      <c r="W123" s="16">
        <v>107357</v>
      </c>
      <c r="X123" s="16">
        <v>35776</v>
      </c>
      <c r="Y123" s="16">
        <v>67050</v>
      </c>
      <c r="Z123" s="16">
        <v>4531</v>
      </c>
      <c r="AA123" s="89">
        <f t="shared" si="34"/>
        <v>4.2204979647344841E-2</v>
      </c>
      <c r="AB123" s="89">
        <f t="shared" si="35"/>
        <v>0.62455172927708491</v>
      </c>
      <c r="AC123" s="95">
        <f t="shared" si="36"/>
        <v>7.8958287353785037</v>
      </c>
      <c r="AD123" s="16">
        <v>54691</v>
      </c>
      <c r="AE123" s="16">
        <v>17506</v>
      </c>
      <c r="AF123" s="47">
        <f t="shared" si="37"/>
        <v>0.32008922857508548</v>
      </c>
      <c r="AG123" s="16">
        <v>34995</v>
      </c>
      <c r="AH123" s="47">
        <f t="shared" si="38"/>
        <v>0.6398676199008978</v>
      </c>
      <c r="AI123" s="16">
        <v>2190</v>
      </c>
      <c r="AJ123" s="47">
        <f t="shared" si="39"/>
        <v>4.0043151524016746E-2</v>
      </c>
      <c r="AK123" s="16">
        <v>52666</v>
      </c>
      <c r="AL123" s="16">
        <v>18270</v>
      </c>
      <c r="AM123" s="16">
        <v>32055</v>
      </c>
      <c r="AN123" s="47">
        <f t="shared" si="40"/>
        <v>4.4449929745946151E-2</v>
      </c>
      <c r="AO123" s="47">
        <f t="shared" si="41"/>
        <v>0.60864694489803672</v>
      </c>
      <c r="AP123" s="16">
        <v>2341</v>
      </c>
      <c r="AQ123" s="16">
        <v>122723</v>
      </c>
      <c r="AR123" s="16">
        <v>7964</v>
      </c>
      <c r="AS123" s="16">
        <v>51404</v>
      </c>
      <c r="AT123" s="16">
        <v>28638</v>
      </c>
      <c r="AU123" s="16">
        <v>16126</v>
      </c>
      <c r="AV123" s="78">
        <v>535</v>
      </c>
      <c r="AW123" s="16">
        <v>16454</v>
      </c>
      <c r="AX123" s="78">
        <v>692</v>
      </c>
      <c r="AY123" s="78">
        <v>152</v>
      </c>
      <c r="AZ123" s="78">
        <v>758</v>
      </c>
      <c r="BA123" s="50">
        <f t="shared" si="42"/>
        <v>7964</v>
      </c>
      <c r="BB123" s="50">
        <f t="shared" si="53"/>
        <v>114759</v>
      </c>
      <c r="BC123" s="50">
        <f t="shared" si="54"/>
        <v>63355.000000000007</v>
      </c>
      <c r="BD123" s="50">
        <f t="shared" si="43"/>
        <v>59367.999999999993</v>
      </c>
      <c r="BE123" s="50">
        <f t="shared" si="55"/>
        <v>34717</v>
      </c>
      <c r="BF123" s="47">
        <f t="shared" si="44"/>
        <v>6.489411112831335E-2</v>
      </c>
      <c r="BG123" s="47">
        <f t="shared" si="56"/>
        <v>0.93510588887168666</v>
      </c>
      <c r="BH123" s="47">
        <f t="shared" si="57"/>
        <v>0.51624389886166411</v>
      </c>
      <c r="BI123" s="47">
        <f t="shared" si="58"/>
        <v>0.28288910799116712</v>
      </c>
      <c r="BJ123" s="47">
        <f t="shared" si="45"/>
        <v>0.72567489386667539</v>
      </c>
      <c r="BK123" s="16">
        <v>59281</v>
      </c>
      <c r="BL123" s="16">
        <v>2471</v>
      </c>
      <c r="BM123" s="16">
        <v>22112</v>
      </c>
      <c r="BN123" s="16">
        <v>16380</v>
      </c>
      <c r="BO123" s="16">
        <v>9201</v>
      </c>
      <c r="BP123" s="78">
        <v>399</v>
      </c>
      <c r="BQ123" s="16">
        <v>7987</v>
      </c>
      <c r="BR123" s="78">
        <v>210</v>
      </c>
      <c r="BS123" s="78">
        <v>117</v>
      </c>
      <c r="BT123" s="78">
        <v>404</v>
      </c>
      <c r="BU123" s="89">
        <f t="shared" si="46"/>
        <v>4.1682832610785918E-2</v>
      </c>
      <c r="BV123" s="89">
        <f t="shared" si="47"/>
        <v>0.95831716738921413</v>
      </c>
      <c r="BW123" s="89">
        <f t="shared" si="48"/>
        <v>0.58531401292150942</v>
      </c>
      <c r="BX123" s="89">
        <f t="shared" si="49"/>
        <v>0.30900288456672459</v>
      </c>
      <c r="BY123" s="16">
        <v>63442</v>
      </c>
      <c r="BZ123" s="16">
        <v>5493</v>
      </c>
      <c r="CA123" s="16">
        <v>29292</v>
      </c>
      <c r="CB123" s="16">
        <v>12258</v>
      </c>
      <c r="CC123" s="16">
        <v>6925</v>
      </c>
      <c r="CD123" s="78">
        <v>136</v>
      </c>
      <c r="CE123" s="16">
        <v>8467</v>
      </c>
      <c r="CF123" s="78">
        <v>482</v>
      </c>
      <c r="CG123" s="78">
        <v>35</v>
      </c>
      <c r="CH123" s="78">
        <v>354</v>
      </c>
      <c r="CI123" s="89">
        <f t="shared" si="50"/>
        <v>8.6583020711831285E-2</v>
      </c>
      <c r="CJ123" s="89">
        <f t="shared" si="51"/>
        <v>0.91341697928816867</v>
      </c>
      <c r="CK123" s="96">
        <f t="shared" si="52"/>
        <v>0.4517039185397686</v>
      </c>
    </row>
    <row r="124" spans="1:89" x14ac:dyDescent="0.3">
      <c r="A124" s="19" t="s">
        <v>285</v>
      </c>
      <c r="B124" s="16" t="s">
        <v>298</v>
      </c>
      <c r="C124" s="19">
        <v>166560</v>
      </c>
      <c r="D124" s="16">
        <v>159229</v>
      </c>
      <c r="E124" s="16">
        <v>7331</v>
      </c>
      <c r="F124" s="67">
        <v>0.95598583093179623</v>
      </c>
      <c r="G124" s="16">
        <v>75545</v>
      </c>
      <c r="H124" s="16">
        <v>73851</v>
      </c>
      <c r="I124" s="16">
        <v>1694</v>
      </c>
      <c r="J124" s="67">
        <v>0.97757627903898336</v>
      </c>
      <c r="K124" s="16">
        <v>91015</v>
      </c>
      <c r="L124" s="16">
        <v>85378</v>
      </c>
      <c r="M124" s="16">
        <v>5637</v>
      </c>
      <c r="N124" s="67">
        <v>0.93806515409547875</v>
      </c>
      <c r="O124" s="16">
        <v>57050</v>
      </c>
      <c r="P124" s="16">
        <v>55320</v>
      </c>
      <c r="Q124" s="16">
        <v>1730</v>
      </c>
      <c r="R124" s="67">
        <v>0.96967572304995608</v>
      </c>
      <c r="S124" s="16">
        <v>109510</v>
      </c>
      <c r="T124" s="16">
        <v>103909</v>
      </c>
      <c r="U124" s="16">
        <v>5601</v>
      </c>
      <c r="V124" s="67">
        <v>0.94885398593735748</v>
      </c>
      <c r="W124" s="16">
        <v>100992</v>
      </c>
      <c r="X124" s="16">
        <v>33868</v>
      </c>
      <c r="Y124" s="16">
        <v>62197</v>
      </c>
      <c r="Z124" s="16">
        <v>4927</v>
      </c>
      <c r="AA124" s="89">
        <f t="shared" si="34"/>
        <v>4.8786042458808618E-2</v>
      </c>
      <c r="AB124" s="89">
        <f t="shared" si="35"/>
        <v>0.61586066223067171</v>
      </c>
      <c r="AC124" s="95">
        <f t="shared" si="36"/>
        <v>6.8739598132737978</v>
      </c>
      <c r="AD124" s="16">
        <v>49108</v>
      </c>
      <c r="AE124" s="16">
        <v>16711</v>
      </c>
      <c r="AF124" s="47">
        <f t="shared" si="37"/>
        <v>0.34029078765170645</v>
      </c>
      <c r="AG124" s="16">
        <v>30001</v>
      </c>
      <c r="AH124" s="47">
        <f t="shared" si="38"/>
        <v>0.61091879123564385</v>
      </c>
      <c r="AI124" s="16">
        <v>2396</v>
      </c>
      <c r="AJ124" s="47">
        <f t="shared" si="39"/>
        <v>4.8790421112649668E-2</v>
      </c>
      <c r="AK124" s="16">
        <v>51884</v>
      </c>
      <c r="AL124" s="16">
        <v>17157</v>
      </c>
      <c r="AM124" s="16">
        <v>32196</v>
      </c>
      <c r="AN124" s="47">
        <f t="shared" si="40"/>
        <v>4.878189808033305E-2</v>
      </c>
      <c r="AO124" s="47">
        <f t="shared" si="41"/>
        <v>0.62053812350628323</v>
      </c>
      <c r="AP124" s="16">
        <v>2531</v>
      </c>
      <c r="AQ124" s="16">
        <v>130823</v>
      </c>
      <c r="AR124" s="16">
        <v>12230</v>
      </c>
      <c r="AS124" s="16">
        <v>58863</v>
      </c>
      <c r="AT124" s="16">
        <v>27910</v>
      </c>
      <c r="AU124" s="16">
        <v>14542</v>
      </c>
      <c r="AV124" s="78">
        <v>301</v>
      </c>
      <c r="AW124" s="16">
        <v>14032</v>
      </c>
      <c r="AX124" s="78">
        <v>775</v>
      </c>
      <c r="AY124" s="78">
        <v>294</v>
      </c>
      <c r="AZ124" s="78">
        <v>1876</v>
      </c>
      <c r="BA124" s="50">
        <f t="shared" si="42"/>
        <v>12230</v>
      </c>
      <c r="BB124" s="50">
        <f t="shared" si="53"/>
        <v>118593</v>
      </c>
      <c r="BC124" s="50">
        <f t="shared" si="54"/>
        <v>59730</v>
      </c>
      <c r="BD124" s="50">
        <f t="shared" si="43"/>
        <v>71093</v>
      </c>
      <c r="BE124" s="50">
        <f t="shared" si="55"/>
        <v>31820</v>
      </c>
      <c r="BF124" s="47">
        <f t="shared" si="44"/>
        <v>9.3485090542182944E-2</v>
      </c>
      <c r="BG124" s="47">
        <f t="shared" si="56"/>
        <v>0.9065149094578171</v>
      </c>
      <c r="BH124" s="47">
        <f t="shared" si="57"/>
        <v>0.45657109223913228</v>
      </c>
      <c r="BI124" s="47">
        <f t="shared" si="58"/>
        <v>0.24322940155783004</v>
      </c>
      <c r="BJ124" s="47">
        <f t="shared" si="45"/>
        <v>0.68154300084847463</v>
      </c>
      <c r="BK124" s="16">
        <v>60132</v>
      </c>
      <c r="BL124" s="16">
        <v>4373</v>
      </c>
      <c r="BM124" s="16">
        <v>23098</v>
      </c>
      <c r="BN124" s="16">
        <v>15757</v>
      </c>
      <c r="BO124" s="16">
        <v>8507</v>
      </c>
      <c r="BP124" s="78">
        <v>230</v>
      </c>
      <c r="BQ124" s="16">
        <v>6675</v>
      </c>
      <c r="BR124" s="78">
        <v>235</v>
      </c>
      <c r="BS124" s="78">
        <v>248</v>
      </c>
      <c r="BT124" s="78">
        <v>1009</v>
      </c>
      <c r="BU124" s="89">
        <f t="shared" si="46"/>
        <v>7.2723341980975187E-2</v>
      </c>
      <c r="BV124" s="89">
        <f t="shared" si="47"/>
        <v>0.92727665801902481</v>
      </c>
      <c r="BW124" s="89">
        <f t="shared" si="48"/>
        <v>0.54315505887048499</v>
      </c>
      <c r="BX124" s="89">
        <f t="shared" si="49"/>
        <v>0.28111488059602208</v>
      </c>
      <c r="BY124" s="16">
        <v>70691</v>
      </c>
      <c r="BZ124" s="16">
        <v>7857</v>
      </c>
      <c r="CA124" s="16">
        <v>35765</v>
      </c>
      <c r="CB124" s="16">
        <v>12153</v>
      </c>
      <c r="CC124" s="16">
        <v>6035</v>
      </c>
      <c r="CD124" s="78">
        <v>71</v>
      </c>
      <c r="CE124" s="16">
        <v>7357</v>
      </c>
      <c r="CF124" s="78">
        <v>540</v>
      </c>
      <c r="CG124" s="78">
        <v>46</v>
      </c>
      <c r="CH124" s="78">
        <v>867</v>
      </c>
      <c r="CI124" s="89">
        <f t="shared" si="50"/>
        <v>0.11114569039906071</v>
      </c>
      <c r="CJ124" s="89">
        <f t="shared" si="51"/>
        <v>0.88885430960093925</v>
      </c>
      <c r="CK124" s="96">
        <f t="shared" si="52"/>
        <v>0.38292003225304494</v>
      </c>
    </row>
    <row r="125" spans="1:89" x14ac:dyDescent="0.3">
      <c r="A125" s="19" t="s">
        <v>285</v>
      </c>
      <c r="B125" s="16" t="s">
        <v>300</v>
      </c>
      <c r="C125" s="19">
        <v>176488</v>
      </c>
      <c r="D125" s="16">
        <v>164938</v>
      </c>
      <c r="E125" s="16">
        <v>11550</v>
      </c>
      <c r="F125" s="67">
        <v>0.93455645709623314</v>
      </c>
      <c r="G125" s="16">
        <v>82344</v>
      </c>
      <c r="H125" s="16">
        <v>79769</v>
      </c>
      <c r="I125" s="16">
        <v>2575</v>
      </c>
      <c r="J125" s="67">
        <v>0.96872874769260664</v>
      </c>
      <c r="K125" s="16">
        <v>94144</v>
      </c>
      <c r="L125" s="16">
        <v>85169</v>
      </c>
      <c r="M125" s="16">
        <v>8975</v>
      </c>
      <c r="N125" s="67">
        <v>0.90466731815091772</v>
      </c>
      <c r="O125" s="16">
        <v>9827</v>
      </c>
      <c r="P125" s="16">
        <v>9615</v>
      </c>
      <c r="Q125" s="16">
        <v>212</v>
      </c>
      <c r="R125" s="67">
        <v>0.9784267833519894</v>
      </c>
      <c r="S125" s="16">
        <v>166661</v>
      </c>
      <c r="T125" s="16">
        <v>155323</v>
      </c>
      <c r="U125" s="16">
        <v>11338</v>
      </c>
      <c r="V125" s="67">
        <v>0.931969686969357</v>
      </c>
      <c r="W125" s="16">
        <v>117551</v>
      </c>
      <c r="X125" s="16">
        <v>36875</v>
      </c>
      <c r="Y125" s="16">
        <v>72257</v>
      </c>
      <c r="Z125" s="16">
        <v>8419</v>
      </c>
      <c r="AA125" s="89">
        <f t="shared" si="34"/>
        <v>7.1619977711801688E-2</v>
      </c>
      <c r="AB125" s="89">
        <f t="shared" si="35"/>
        <v>0.61468639143860959</v>
      </c>
      <c r="AC125" s="95">
        <f t="shared" si="36"/>
        <v>4.3799738686304783</v>
      </c>
      <c r="AD125" s="16">
        <v>57366</v>
      </c>
      <c r="AE125" s="16">
        <v>18162</v>
      </c>
      <c r="AF125" s="47">
        <f t="shared" si="37"/>
        <v>0.316598682146219</v>
      </c>
      <c r="AG125" s="16">
        <v>35220</v>
      </c>
      <c r="AH125" s="47">
        <f t="shared" si="38"/>
        <v>0.6139525154272566</v>
      </c>
      <c r="AI125" s="16">
        <v>3984</v>
      </c>
      <c r="AJ125" s="47">
        <f t="shared" si="39"/>
        <v>6.9448802426524417E-2</v>
      </c>
      <c r="AK125" s="16">
        <v>60185</v>
      </c>
      <c r="AL125" s="16">
        <v>18713</v>
      </c>
      <c r="AM125" s="16">
        <v>37037</v>
      </c>
      <c r="AN125" s="47">
        <f t="shared" si="40"/>
        <v>7.3689457506023098E-2</v>
      </c>
      <c r="AO125" s="47">
        <f t="shared" si="41"/>
        <v>0.6153858934950569</v>
      </c>
      <c r="AP125" s="16">
        <v>4435</v>
      </c>
      <c r="AQ125" s="16">
        <v>137091</v>
      </c>
      <c r="AR125" s="16">
        <v>17237</v>
      </c>
      <c r="AS125" s="16">
        <v>67590</v>
      </c>
      <c r="AT125" s="16">
        <v>24834</v>
      </c>
      <c r="AU125" s="16">
        <v>12687</v>
      </c>
      <c r="AV125" s="78">
        <v>300</v>
      </c>
      <c r="AW125" s="16">
        <v>11388</v>
      </c>
      <c r="AX125" s="78">
        <v>933</v>
      </c>
      <c r="AY125" s="78">
        <v>162</v>
      </c>
      <c r="AZ125" s="78">
        <v>1960</v>
      </c>
      <c r="BA125" s="50">
        <f t="shared" si="42"/>
        <v>17237</v>
      </c>
      <c r="BB125" s="50">
        <f t="shared" si="53"/>
        <v>119854</v>
      </c>
      <c r="BC125" s="50">
        <f t="shared" si="54"/>
        <v>52264</v>
      </c>
      <c r="BD125" s="50">
        <f t="shared" si="43"/>
        <v>84827</v>
      </c>
      <c r="BE125" s="50">
        <f t="shared" si="55"/>
        <v>27430</v>
      </c>
      <c r="BF125" s="47">
        <f t="shared" si="44"/>
        <v>0.12573400150265152</v>
      </c>
      <c r="BG125" s="47">
        <f t="shared" si="56"/>
        <v>0.87426599849734843</v>
      </c>
      <c r="BH125" s="47">
        <f t="shared" si="57"/>
        <v>0.38123582146165685</v>
      </c>
      <c r="BI125" s="47">
        <f t="shared" si="58"/>
        <v>0.20008607421347863</v>
      </c>
      <c r="BJ125" s="47">
        <f t="shared" si="45"/>
        <v>0.62775090997950267</v>
      </c>
      <c r="BK125" s="16">
        <v>64944</v>
      </c>
      <c r="BL125" s="16">
        <v>5852</v>
      </c>
      <c r="BM125" s="16">
        <v>29585</v>
      </c>
      <c r="BN125" s="16">
        <v>14692</v>
      </c>
      <c r="BO125" s="16">
        <v>7611</v>
      </c>
      <c r="BP125" s="78">
        <v>194</v>
      </c>
      <c r="BQ125" s="16">
        <v>5428</v>
      </c>
      <c r="BR125" s="78">
        <v>298</v>
      </c>
      <c r="BS125" s="78">
        <v>120</v>
      </c>
      <c r="BT125" s="78">
        <v>1164</v>
      </c>
      <c r="BU125" s="89">
        <f t="shared" si="46"/>
        <v>9.0108401084010845E-2</v>
      </c>
      <c r="BV125" s="89">
        <f t="shared" si="47"/>
        <v>0.90989159891598914</v>
      </c>
      <c r="BW125" s="89">
        <f t="shared" si="48"/>
        <v>0.45434528208918451</v>
      </c>
      <c r="BX125" s="89">
        <f t="shared" si="49"/>
        <v>0.22811961074156195</v>
      </c>
      <c r="BY125" s="16">
        <v>72147</v>
      </c>
      <c r="BZ125" s="16">
        <v>11385</v>
      </c>
      <c r="CA125" s="16">
        <v>38005</v>
      </c>
      <c r="CB125" s="16">
        <v>10142</v>
      </c>
      <c r="CC125" s="16">
        <v>5076</v>
      </c>
      <c r="CD125" s="78">
        <v>106</v>
      </c>
      <c r="CE125" s="16">
        <v>5960</v>
      </c>
      <c r="CF125" s="78">
        <v>635</v>
      </c>
      <c r="CG125" s="78">
        <v>42</v>
      </c>
      <c r="CH125" s="78">
        <v>796</v>
      </c>
      <c r="CI125" s="89">
        <f t="shared" si="50"/>
        <v>0.15780281924404341</v>
      </c>
      <c r="CJ125" s="89">
        <f t="shared" si="51"/>
        <v>0.84219718075595662</v>
      </c>
      <c r="CK125" s="96">
        <f t="shared" si="52"/>
        <v>0.31542545081569573</v>
      </c>
    </row>
    <row r="126" spans="1:89" x14ac:dyDescent="0.3">
      <c r="A126" s="19" t="s">
        <v>285</v>
      </c>
      <c r="B126" s="16" t="s">
        <v>304</v>
      </c>
      <c r="C126" s="19">
        <v>170371</v>
      </c>
      <c r="D126" s="16">
        <v>162450</v>
      </c>
      <c r="E126" s="16">
        <v>7921</v>
      </c>
      <c r="F126" s="67">
        <v>0.95350734573372231</v>
      </c>
      <c r="G126" s="16">
        <v>81173</v>
      </c>
      <c r="H126" s="16">
        <v>79161</v>
      </c>
      <c r="I126" s="16">
        <v>2012</v>
      </c>
      <c r="J126" s="67">
        <v>0.97521343303807906</v>
      </c>
      <c r="K126" s="16">
        <v>89198</v>
      </c>
      <c r="L126" s="16">
        <v>83289</v>
      </c>
      <c r="M126" s="16">
        <v>5909</v>
      </c>
      <c r="N126" s="67">
        <v>0.93375412004753466</v>
      </c>
      <c r="O126" s="16">
        <v>106070</v>
      </c>
      <c r="P126" s="16">
        <v>101997</v>
      </c>
      <c r="Q126" s="16">
        <v>4073</v>
      </c>
      <c r="R126" s="67">
        <v>0.96160082964080329</v>
      </c>
      <c r="S126" s="16">
        <v>64301</v>
      </c>
      <c r="T126" s="16">
        <v>60453</v>
      </c>
      <c r="U126" s="16">
        <v>3848</v>
      </c>
      <c r="V126" s="67">
        <v>0.9401564516881542</v>
      </c>
      <c r="W126" s="16">
        <v>104814</v>
      </c>
      <c r="X126" s="16">
        <v>41108</v>
      </c>
      <c r="Y126" s="16">
        <v>59280</v>
      </c>
      <c r="Z126" s="16">
        <v>4426</v>
      </c>
      <c r="AA126" s="89">
        <f t="shared" si="34"/>
        <v>4.2227183391531663E-2</v>
      </c>
      <c r="AB126" s="89">
        <f t="shared" si="35"/>
        <v>0.56557330127654704</v>
      </c>
      <c r="AC126" s="95">
        <f t="shared" si="36"/>
        <v>9.287844554902847</v>
      </c>
      <c r="AD126" s="16">
        <v>52598</v>
      </c>
      <c r="AE126" s="16">
        <v>21250</v>
      </c>
      <c r="AF126" s="47">
        <f t="shared" si="37"/>
        <v>0.40400775694893343</v>
      </c>
      <c r="AG126" s="16">
        <v>29136</v>
      </c>
      <c r="AH126" s="47">
        <f t="shared" si="38"/>
        <v>0.5539374120688999</v>
      </c>
      <c r="AI126" s="16">
        <v>2212</v>
      </c>
      <c r="AJ126" s="47">
        <f t="shared" si="39"/>
        <v>4.205483098216662E-2</v>
      </c>
      <c r="AK126" s="16">
        <v>52216</v>
      </c>
      <c r="AL126" s="16">
        <v>19858</v>
      </c>
      <c r="AM126" s="16">
        <v>30144</v>
      </c>
      <c r="AN126" s="47">
        <f t="shared" si="40"/>
        <v>4.2400796690669526E-2</v>
      </c>
      <c r="AO126" s="47">
        <f t="shared" si="41"/>
        <v>0.57729431591849245</v>
      </c>
      <c r="AP126" s="16">
        <v>2214</v>
      </c>
      <c r="AQ126" s="16">
        <v>136711</v>
      </c>
      <c r="AR126" s="16">
        <v>11963</v>
      </c>
      <c r="AS126" s="16">
        <v>53083</v>
      </c>
      <c r="AT126" s="16">
        <v>28629</v>
      </c>
      <c r="AU126" s="16">
        <v>20687</v>
      </c>
      <c r="AV126" s="78">
        <v>488</v>
      </c>
      <c r="AW126" s="16">
        <v>18038</v>
      </c>
      <c r="AX126" s="78">
        <v>2462</v>
      </c>
      <c r="AY126" s="78">
        <v>233</v>
      </c>
      <c r="AZ126" s="78">
        <v>1128</v>
      </c>
      <c r="BA126" s="50">
        <f t="shared" si="42"/>
        <v>11963</v>
      </c>
      <c r="BB126" s="50">
        <f t="shared" si="53"/>
        <v>124748</v>
      </c>
      <c r="BC126" s="50">
        <f t="shared" si="54"/>
        <v>71665</v>
      </c>
      <c r="BD126" s="50">
        <f t="shared" si="43"/>
        <v>65046</v>
      </c>
      <c r="BE126" s="50">
        <f t="shared" si="55"/>
        <v>43036</v>
      </c>
      <c r="BF126" s="47">
        <f t="shared" si="44"/>
        <v>8.7505760326528223E-2</v>
      </c>
      <c r="BG126" s="47">
        <f t="shared" si="56"/>
        <v>0.91249423967347176</v>
      </c>
      <c r="BH126" s="47">
        <f t="shared" si="57"/>
        <v>0.52420800081924646</v>
      </c>
      <c r="BI126" s="47">
        <f t="shared" si="58"/>
        <v>0.31479544440461998</v>
      </c>
      <c r="BJ126" s="47">
        <f t="shared" si="45"/>
        <v>0.71835112024635905</v>
      </c>
      <c r="BK126" s="16">
        <v>65645</v>
      </c>
      <c r="BL126" s="16">
        <v>4200</v>
      </c>
      <c r="BM126" s="16">
        <v>23500</v>
      </c>
      <c r="BN126" s="16">
        <v>15624</v>
      </c>
      <c r="BO126" s="16">
        <v>11165</v>
      </c>
      <c r="BP126" s="78">
        <v>356</v>
      </c>
      <c r="BQ126" s="16">
        <v>8222</v>
      </c>
      <c r="BR126" s="78">
        <v>1743</v>
      </c>
      <c r="BS126" s="78">
        <v>162</v>
      </c>
      <c r="BT126" s="78">
        <v>673</v>
      </c>
      <c r="BU126" s="89">
        <f t="shared" si="46"/>
        <v>6.3980501180592578E-2</v>
      </c>
      <c r="BV126" s="89">
        <f t="shared" si="47"/>
        <v>0.93601949881940738</v>
      </c>
      <c r="BW126" s="89">
        <f t="shared" si="48"/>
        <v>0.57803336126132987</v>
      </c>
      <c r="BX126" s="89">
        <f t="shared" si="49"/>
        <v>0.3400258968695255</v>
      </c>
      <c r="BY126" s="16">
        <v>71066</v>
      </c>
      <c r="BZ126" s="16">
        <v>7763</v>
      </c>
      <c r="CA126" s="16">
        <v>29583</v>
      </c>
      <c r="CB126" s="16">
        <v>13005</v>
      </c>
      <c r="CC126" s="16">
        <v>9522</v>
      </c>
      <c r="CD126" s="78">
        <v>132</v>
      </c>
      <c r="CE126" s="16">
        <v>9816</v>
      </c>
      <c r="CF126" s="78">
        <v>719</v>
      </c>
      <c r="CG126" s="78">
        <v>71</v>
      </c>
      <c r="CH126" s="78">
        <v>455</v>
      </c>
      <c r="CI126" s="89">
        <f t="shared" si="50"/>
        <v>0.10923648439478795</v>
      </c>
      <c r="CJ126" s="89">
        <f t="shared" si="51"/>
        <v>0.89076351560521205</v>
      </c>
      <c r="CK126" s="96">
        <f t="shared" si="52"/>
        <v>0.47448850364449946</v>
      </c>
    </row>
    <row r="127" spans="1:89" x14ac:dyDescent="0.3">
      <c r="A127" s="19" t="s">
        <v>285</v>
      </c>
      <c r="B127" s="16" t="s">
        <v>305</v>
      </c>
      <c r="C127" s="19">
        <v>179870</v>
      </c>
      <c r="D127" s="16">
        <v>168740</v>
      </c>
      <c r="E127" s="16">
        <v>11130</v>
      </c>
      <c r="F127" s="67">
        <v>0.93812197698337685</v>
      </c>
      <c r="G127" s="16">
        <v>82344</v>
      </c>
      <c r="H127" s="16">
        <v>79906</v>
      </c>
      <c r="I127" s="16">
        <v>2438</v>
      </c>
      <c r="J127" s="67">
        <v>0.9703924997571165</v>
      </c>
      <c r="K127" s="16">
        <v>97526</v>
      </c>
      <c r="L127" s="16">
        <v>88834</v>
      </c>
      <c r="M127" s="16">
        <v>8692</v>
      </c>
      <c r="N127" s="67">
        <v>0.91087504870496072</v>
      </c>
      <c r="O127" s="16">
        <v>17297</v>
      </c>
      <c r="P127" s="16">
        <v>16750</v>
      </c>
      <c r="Q127" s="16">
        <v>547</v>
      </c>
      <c r="R127" s="67">
        <v>0.96837601896282588</v>
      </c>
      <c r="S127" s="16">
        <v>162573</v>
      </c>
      <c r="T127" s="16">
        <v>151990</v>
      </c>
      <c r="U127" s="16">
        <v>10583</v>
      </c>
      <c r="V127" s="67">
        <v>0.93490308968893965</v>
      </c>
      <c r="W127" s="16">
        <v>116286</v>
      </c>
      <c r="X127" s="16">
        <v>38268</v>
      </c>
      <c r="Y127" s="16">
        <v>69711</v>
      </c>
      <c r="Z127" s="16">
        <v>8307</v>
      </c>
      <c r="AA127" s="89">
        <f t="shared" si="34"/>
        <v>7.1435942417831896E-2</v>
      </c>
      <c r="AB127" s="89">
        <f t="shared" si="35"/>
        <v>0.59947887105928488</v>
      </c>
      <c r="AC127" s="95">
        <f t="shared" si="36"/>
        <v>4.6067172264355367</v>
      </c>
      <c r="AD127" s="16">
        <v>55436</v>
      </c>
      <c r="AE127" s="16">
        <v>18492</v>
      </c>
      <c r="AF127" s="47">
        <f t="shared" si="37"/>
        <v>0.33357385092719533</v>
      </c>
      <c r="AG127" s="16">
        <v>32963</v>
      </c>
      <c r="AH127" s="47">
        <f t="shared" si="38"/>
        <v>0.59461360848546074</v>
      </c>
      <c r="AI127" s="16">
        <v>3981</v>
      </c>
      <c r="AJ127" s="47">
        <f t="shared" si="39"/>
        <v>7.1812540587343959E-2</v>
      </c>
      <c r="AK127" s="16">
        <v>60850</v>
      </c>
      <c r="AL127" s="16">
        <v>19776</v>
      </c>
      <c r="AM127" s="16">
        <v>36748</v>
      </c>
      <c r="AN127" s="47">
        <f t="shared" si="40"/>
        <v>7.1092851273623664E-2</v>
      </c>
      <c r="AO127" s="47">
        <f t="shared" si="41"/>
        <v>0.60391125718981098</v>
      </c>
      <c r="AP127" s="16">
        <v>4326</v>
      </c>
      <c r="AQ127" s="16">
        <v>136213</v>
      </c>
      <c r="AR127" s="16">
        <v>22293</v>
      </c>
      <c r="AS127" s="16">
        <v>75252</v>
      </c>
      <c r="AT127" s="16">
        <v>22539</v>
      </c>
      <c r="AU127" s="16">
        <v>7958</v>
      </c>
      <c r="AV127" s="78">
        <v>267</v>
      </c>
      <c r="AW127" s="16">
        <v>7092</v>
      </c>
      <c r="AX127" s="78">
        <v>216</v>
      </c>
      <c r="AY127" s="78">
        <v>129</v>
      </c>
      <c r="AZ127" s="78">
        <v>467</v>
      </c>
      <c r="BA127" s="50">
        <f t="shared" si="42"/>
        <v>22293</v>
      </c>
      <c r="BB127" s="50">
        <f t="shared" si="53"/>
        <v>113920</v>
      </c>
      <c r="BC127" s="50">
        <f t="shared" si="54"/>
        <v>38668</v>
      </c>
      <c r="BD127" s="50">
        <f t="shared" si="43"/>
        <v>97545</v>
      </c>
      <c r="BE127" s="50">
        <f t="shared" si="55"/>
        <v>16129</v>
      </c>
      <c r="BF127" s="47">
        <f t="shared" si="44"/>
        <v>0.16366279283181487</v>
      </c>
      <c r="BG127" s="47">
        <f t="shared" si="56"/>
        <v>0.83633720716818516</v>
      </c>
      <c r="BH127" s="47">
        <f t="shared" si="57"/>
        <v>0.28387892491906058</v>
      </c>
      <c r="BI127" s="47">
        <f t="shared" si="58"/>
        <v>0.11841013706474418</v>
      </c>
      <c r="BJ127" s="47">
        <f t="shared" si="45"/>
        <v>0.56010806604362284</v>
      </c>
      <c r="BK127" s="16">
        <v>62773</v>
      </c>
      <c r="BL127" s="16">
        <v>8185</v>
      </c>
      <c r="BM127" s="16">
        <v>31785</v>
      </c>
      <c r="BN127" s="16">
        <v>13774</v>
      </c>
      <c r="BO127" s="16">
        <v>4936</v>
      </c>
      <c r="BP127" s="78">
        <v>206</v>
      </c>
      <c r="BQ127" s="16">
        <v>3464</v>
      </c>
      <c r="BR127" s="78">
        <v>79</v>
      </c>
      <c r="BS127" s="78">
        <v>92</v>
      </c>
      <c r="BT127" s="78">
        <v>252</v>
      </c>
      <c r="BU127" s="89">
        <f t="shared" si="46"/>
        <v>0.13039045449476686</v>
      </c>
      <c r="BV127" s="89">
        <f t="shared" si="47"/>
        <v>0.86960954550523317</v>
      </c>
      <c r="BW127" s="89">
        <f t="shared" si="48"/>
        <v>0.36326127475188374</v>
      </c>
      <c r="BX127" s="89">
        <f t="shared" si="49"/>
        <v>0.14383572555079413</v>
      </c>
      <c r="BY127" s="16">
        <v>73440</v>
      </c>
      <c r="BZ127" s="16">
        <v>14108</v>
      </c>
      <c r="CA127" s="16">
        <v>43467</v>
      </c>
      <c r="CB127" s="16">
        <v>8765</v>
      </c>
      <c r="CC127" s="16">
        <v>3022</v>
      </c>
      <c r="CD127" s="78">
        <v>61</v>
      </c>
      <c r="CE127" s="16">
        <v>3628</v>
      </c>
      <c r="CF127" s="78">
        <v>137</v>
      </c>
      <c r="CG127" s="78">
        <v>37</v>
      </c>
      <c r="CH127" s="78">
        <v>215</v>
      </c>
      <c r="CI127" s="89">
        <f t="shared" si="50"/>
        <v>0.19210239651416122</v>
      </c>
      <c r="CJ127" s="89">
        <f t="shared" si="51"/>
        <v>0.80789760348583883</v>
      </c>
      <c r="CK127" s="96">
        <f t="shared" si="52"/>
        <v>0.21602668845315903</v>
      </c>
    </row>
    <row r="128" spans="1:89" x14ac:dyDescent="0.3">
      <c r="A128" s="19" t="s">
        <v>285</v>
      </c>
      <c r="B128" s="16" t="s">
        <v>307</v>
      </c>
      <c r="C128" s="19">
        <v>109189</v>
      </c>
      <c r="D128" s="16">
        <v>105678</v>
      </c>
      <c r="E128" s="16">
        <v>3511</v>
      </c>
      <c r="F128" s="67">
        <v>0.96784474626564942</v>
      </c>
      <c r="G128" s="16">
        <v>51256</v>
      </c>
      <c r="H128" s="16">
        <v>50363</v>
      </c>
      <c r="I128" s="16">
        <v>893</v>
      </c>
      <c r="J128" s="67">
        <v>0.98257764944591852</v>
      </c>
      <c r="K128" s="16">
        <v>57933</v>
      </c>
      <c r="L128" s="16">
        <v>55315</v>
      </c>
      <c r="M128" s="16">
        <v>2618</v>
      </c>
      <c r="N128" s="67">
        <v>0.95480986657000333</v>
      </c>
      <c r="O128" s="16">
        <v>5388</v>
      </c>
      <c r="P128" s="16">
        <v>5246</v>
      </c>
      <c r="Q128" s="16">
        <v>142</v>
      </c>
      <c r="R128" s="67">
        <v>0.97364513734224201</v>
      </c>
      <c r="S128" s="16">
        <v>103801</v>
      </c>
      <c r="T128" s="16">
        <v>100432</v>
      </c>
      <c r="U128" s="16">
        <v>3369</v>
      </c>
      <c r="V128" s="67">
        <v>0.96754366528260805</v>
      </c>
      <c r="W128" s="16">
        <v>72235</v>
      </c>
      <c r="X128" s="16">
        <v>25297</v>
      </c>
      <c r="Y128" s="16">
        <v>43707</v>
      </c>
      <c r="Z128" s="16">
        <v>3231</v>
      </c>
      <c r="AA128" s="89">
        <f t="shared" si="34"/>
        <v>4.4729009482937634E-2</v>
      </c>
      <c r="AB128" s="89">
        <f t="shared" si="35"/>
        <v>0.60506679587457601</v>
      </c>
      <c r="AC128" s="95">
        <f t="shared" si="36"/>
        <v>7.8294645620550911</v>
      </c>
      <c r="AD128" s="16">
        <v>35008</v>
      </c>
      <c r="AE128" s="16">
        <v>12251</v>
      </c>
      <c r="AF128" s="47">
        <f t="shared" si="37"/>
        <v>0.3499485831809872</v>
      </c>
      <c r="AG128" s="16">
        <v>21150</v>
      </c>
      <c r="AH128" s="47">
        <f t="shared" si="38"/>
        <v>0.60414762340036565</v>
      </c>
      <c r="AI128" s="16">
        <v>1607</v>
      </c>
      <c r="AJ128" s="47">
        <f t="shared" si="39"/>
        <v>4.5903793418647164E-2</v>
      </c>
      <c r="AK128" s="16">
        <v>37227</v>
      </c>
      <c r="AL128" s="16">
        <v>13046</v>
      </c>
      <c r="AM128" s="16">
        <v>22557</v>
      </c>
      <c r="AN128" s="47">
        <f t="shared" si="40"/>
        <v>4.3624251215515622E-2</v>
      </c>
      <c r="AO128" s="47">
        <f t="shared" si="41"/>
        <v>0.6059311789829962</v>
      </c>
      <c r="AP128" s="16">
        <v>1624</v>
      </c>
      <c r="AQ128" s="16">
        <v>81908</v>
      </c>
      <c r="AR128" s="16">
        <v>5084</v>
      </c>
      <c r="AS128" s="16">
        <v>48786</v>
      </c>
      <c r="AT128" s="16">
        <v>16157</v>
      </c>
      <c r="AU128" s="16">
        <v>6513</v>
      </c>
      <c r="AV128" s="78">
        <v>213</v>
      </c>
      <c r="AW128" s="16">
        <v>4782</v>
      </c>
      <c r="AX128" s="78">
        <v>69</v>
      </c>
      <c r="AY128" s="78">
        <v>60</v>
      </c>
      <c r="AZ128" s="78">
        <v>244</v>
      </c>
      <c r="BA128" s="50">
        <f t="shared" si="42"/>
        <v>5084</v>
      </c>
      <c r="BB128" s="50">
        <f t="shared" si="53"/>
        <v>76824</v>
      </c>
      <c r="BC128" s="50">
        <f t="shared" si="54"/>
        <v>28038</v>
      </c>
      <c r="BD128" s="50">
        <f t="shared" si="43"/>
        <v>53870</v>
      </c>
      <c r="BE128" s="50">
        <f t="shared" si="55"/>
        <v>11881</v>
      </c>
      <c r="BF128" s="47">
        <f t="shared" si="44"/>
        <v>6.2069639107291109E-2</v>
      </c>
      <c r="BG128" s="47">
        <f t="shared" si="56"/>
        <v>0.93793036089270887</v>
      </c>
      <c r="BH128" s="47">
        <f t="shared" si="57"/>
        <v>0.3423108853836011</v>
      </c>
      <c r="BI128" s="47">
        <f t="shared" si="58"/>
        <v>0.14505298627728672</v>
      </c>
      <c r="BJ128" s="47">
        <f t="shared" si="45"/>
        <v>0.64012062313815499</v>
      </c>
      <c r="BK128" s="16">
        <v>39063</v>
      </c>
      <c r="BL128" s="16">
        <v>1739</v>
      </c>
      <c r="BM128" s="16">
        <v>20682</v>
      </c>
      <c r="BN128" s="16">
        <v>9850</v>
      </c>
      <c r="BO128" s="16">
        <v>4105</v>
      </c>
      <c r="BP128" s="78">
        <v>141</v>
      </c>
      <c r="BQ128" s="16">
        <v>2358</v>
      </c>
      <c r="BR128" s="78">
        <v>25</v>
      </c>
      <c r="BS128" s="78">
        <v>34</v>
      </c>
      <c r="BT128" s="78">
        <v>129</v>
      </c>
      <c r="BU128" s="89">
        <f t="shared" si="46"/>
        <v>4.4517830171773798E-2</v>
      </c>
      <c r="BV128" s="89">
        <f t="shared" si="47"/>
        <v>0.9554821698282262</v>
      </c>
      <c r="BW128" s="89">
        <f t="shared" si="48"/>
        <v>0.42602974681924072</v>
      </c>
      <c r="BX128" s="89">
        <f t="shared" si="49"/>
        <v>0.17387297442592733</v>
      </c>
      <c r="BY128" s="16">
        <v>42845</v>
      </c>
      <c r="BZ128" s="16">
        <v>3345</v>
      </c>
      <c r="CA128" s="16">
        <v>28104</v>
      </c>
      <c r="CB128" s="16">
        <v>6307</v>
      </c>
      <c r="CC128" s="16">
        <v>2408</v>
      </c>
      <c r="CD128" s="78">
        <v>72</v>
      </c>
      <c r="CE128" s="16">
        <v>2424</v>
      </c>
      <c r="CF128" s="78">
        <v>44</v>
      </c>
      <c r="CG128" s="78">
        <v>26</v>
      </c>
      <c r="CH128" s="78">
        <v>115</v>
      </c>
      <c r="CI128" s="89">
        <f t="shared" si="50"/>
        <v>7.8072120434122996E-2</v>
      </c>
      <c r="CJ128" s="89">
        <f t="shared" si="51"/>
        <v>0.92192787956587696</v>
      </c>
      <c r="CK128" s="96">
        <f t="shared" si="52"/>
        <v>0.26598202824133504</v>
      </c>
    </row>
    <row r="129" spans="1:89" x14ac:dyDescent="0.3">
      <c r="A129" s="19" t="s">
        <v>285</v>
      </c>
      <c r="B129" s="16" t="s">
        <v>309</v>
      </c>
      <c r="C129" s="19">
        <v>109413</v>
      </c>
      <c r="D129" s="16">
        <v>97530</v>
      </c>
      <c r="E129" s="16">
        <v>11883</v>
      </c>
      <c r="F129" s="67">
        <v>0.89139316169010996</v>
      </c>
      <c r="G129" s="16">
        <v>51873</v>
      </c>
      <c r="H129" s="16">
        <v>47741</v>
      </c>
      <c r="I129" s="16">
        <v>4132</v>
      </c>
      <c r="J129" s="67">
        <v>0.92034391687390349</v>
      </c>
      <c r="K129" s="16">
        <v>57540</v>
      </c>
      <c r="L129" s="16">
        <v>49789</v>
      </c>
      <c r="M129" s="16">
        <v>7751</v>
      </c>
      <c r="N129" s="67">
        <v>0.86529370872436562</v>
      </c>
      <c r="O129" s="16">
        <v>53645</v>
      </c>
      <c r="P129" s="16">
        <v>49101</v>
      </c>
      <c r="Q129" s="16">
        <v>4544</v>
      </c>
      <c r="R129" s="67">
        <v>0.9152949948737068</v>
      </c>
      <c r="S129" s="16">
        <v>55768</v>
      </c>
      <c r="T129" s="16">
        <v>48429</v>
      </c>
      <c r="U129" s="16">
        <v>7339</v>
      </c>
      <c r="V129" s="67">
        <v>0.86840123368239863</v>
      </c>
      <c r="W129" s="16">
        <v>71627</v>
      </c>
      <c r="X129" s="16">
        <v>34838</v>
      </c>
      <c r="Y129" s="16">
        <v>32976</v>
      </c>
      <c r="Z129" s="16">
        <v>3813</v>
      </c>
      <c r="AA129" s="89">
        <f t="shared" si="34"/>
        <v>5.3234115626788779E-2</v>
      </c>
      <c r="AB129" s="89">
        <f t="shared" si="35"/>
        <v>0.46038505033018273</v>
      </c>
      <c r="AC129" s="95">
        <f t="shared" si="36"/>
        <v>9.1366378179910832</v>
      </c>
      <c r="AD129" s="16">
        <v>35223</v>
      </c>
      <c r="AE129" s="16">
        <v>16946</v>
      </c>
      <c r="AF129" s="47">
        <f t="shared" si="37"/>
        <v>0.48110609544899641</v>
      </c>
      <c r="AG129" s="16">
        <v>16360</v>
      </c>
      <c r="AH129" s="47">
        <f t="shared" si="38"/>
        <v>0.46446923884961533</v>
      </c>
      <c r="AI129" s="16">
        <v>1917</v>
      </c>
      <c r="AJ129" s="47">
        <f t="shared" si="39"/>
        <v>5.4424665701388299E-2</v>
      </c>
      <c r="AK129" s="16">
        <v>36404</v>
      </c>
      <c r="AL129" s="16">
        <v>17892</v>
      </c>
      <c r="AM129" s="16">
        <v>16616</v>
      </c>
      <c r="AN129" s="47">
        <f t="shared" si="40"/>
        <v>5.2082188770464784E-2</v>
      </c>
      <c r="AO129" s="47">
        <f t="shared" si="41"/>
        <v>0.45643335897154158</v>
      </c>
      <c r="AP129" s="16">
        <v>1896</v>
      </c>
      <c r="AQ129" s="16">
        <v>88194</v>
      </c>
      <c r="AR129" s="16">
        <v>12668</v>
      </c>
      <c r="AS129" s="16">
        <v>31609</v>
      </c>
      <c r="AT129" s="16">
        <v>21387</v>
      </c>
      <c r="AU129" s="16">
        <v>12687</v>
      </c>
      <c r="AV129" s="78">
        <v>304</v>
      </c>
      <c r="AW129" s="16">
        <v>8021</v>
      </c>
      <c r="AX129" s="78">
        <v>177</v>
      </c>
      <c r="AY129" s="78">
        <v>70</v>
      </c>
      <c r="AZ129" s="78">
        <v>1271</v>
      </c>
      <c r="BA129" s="50">
        <f t="shared" si="42"/>
        <v>12668</v>
      </c>
      <c r="BB129" s="50">
        <f t="shared" si="53"/>
        <v>75526</v>
      </c>
      <c r="BC129" s="50">
        <f t="shared" si="54"/>
        <v>43917</v>
      </c>
      <c r="BD129" s="50">
        <f t="shared" si="43"/>
        <v>44277</v>
      </c>
      <c r="BE129" s="50">
        <f t="shared" si="55"/>
        <v>22530</v>
      </c>
      <c r="BF129" s="47">
        <f t="shared" si="44"/>
        <v>0.14363788919881171</v>
      </c>
      <c r="BG129" s="47">
        <f t="shared" si="56"/>
        <v>0.85636211080118829</v>
      </c>
      <c r="BH129" s="47">
        <f t="shared" si="57"/>
        <v>0.49795904483298181</v>
      </c>
      <c r="BI129" s="47">
        <f t="shared" si="58"/>
        <v>0.25545955507177359</v>
      </c>
      <c r="BJ129" s="47">
        <f t="shared" si="45"/>
        <v>0.67716057781708505</v>
      </c>
      <c r="BK129" s="16">
        <v>43792</v>
      </c>
      <c r="BL129" s="16">
        <v>4733</v>
      </c>
      <c r="BM129" s="16">
        <v>15332</v>
      </c>
      <c r="BN129" s="16">
        <v>12383</v>
      </c>
      <c r="BO129" s="16">
        <v>6707</v>
      </c>
      <c r="BP129" s="78">
        <v>214</v>
      </c>
      <c r="BQ129" s="16">
        <v>3538</v>
      </c>
      <c r="BR129" s="78">
        <v>68</v>
      </c>
      <c r="BS129" s="78">
        <v>42</v>
      </c>
      <c r="BT129" s="78">
        <v>775</v>
      </c>
      <c r="BU129" s="89">
        <f t="shared" si="46"/>
        <v>0.10807910120569968</v>
      </c>
      <c r="BV129" s="89">
        <f t="shared" si="47"/>
        <v>0.89192089879430037</v>
      </c>
      <c r="BW129" s="89">
        <f t="shared" si="48"/>
        <v>0.54181128973328463</v>
      </c>
      <c r="BX129" s="89">
        <f t="shared" si="49"/>
        <v>0.25904274753379614</v>
      </c>
      <c r="BY129" s="16">
        <v>44402</v>
      </c>
      <c r="BZ129" s="16">
        <v>7935</v>
      </c>
      <c r="CA129" s="16">
        <v>16277</v>
      </c>
      <c r="CB129" s="16">
        <v>9004</v>
      </c>
      <c r="CC129" s="16">
        <v>5980</v>
      </c>
      <c r="CD129" s="78">
        <v>90</v>
      </c>
      <c r="CE129" s="16">
        <v>4483</v>
      </c>
      <c r="CF129" s="78">
        <v>109</v>
      </c>
      <c r="CG129" s="78">
        <v>28</v>
      </c>
      <c r="CH129" s="78">
        <v>496</v>
      </c>
      <c r="CI129" s="89">
        <f t="shared" si="50"/>
        <v>0.17870816629881536</v>
      </c>
      <c r="CJ129" s="89">
        <f t="shared" si="51"/>
        <v>0.82129183370118464</v>
      </c>
      <c r="CK129" s="96">
        <f t="shared" si="52"/>
        <v>0.45470924733120127</v>
      </c>
    </row>
    <row r="130" spans="1:89" x14ac:dyDescent="0.3">
      <c r="A130" s="19" t="s">
        <v>285</v>
      </c>
      <c r="B130" s="16" t="s">
        <v>311</v>
      </c>
      <c r="C130" s="19">
        <v>100630</v>
      </c>
      <c r="D130" s="16">
        <v>94132</v>
      </c>
      <c r="E130" s="16">
        <v>6498</v>
      </c>
      <c r="F130" s="67">
        <v>0.93542681109013215</v>
      </c>
      <c r="G130" s="16">
        <v>49063</v>
      </c>
      <c r="H130" s="16">
        <v>47382</v>
      </c>
      <c r="I130" s="16">
        <v>1681</v>
      </c>
      <c r="J130" s="67">
        <v>0.96573792878543907</v>
      </c>
      <c r="K130" s="16">
        <v>51567</v>
      </c>
      <c r="L130" s="16">
        <v>46750</v>
      </c>
      <c r="M130" s="16">
        <v>4817</v>
      </c>
      <c r="N130" s="67">
        <v>0.90658754629898963</v>
      </c>
      <c r="O130" s="16">
        <v>9080</v>
      </c>
      <c r="P130" s="16">
        <v>8576</v>
      </c>
      <c r="Q130" s="16">
        <v>504</v>
      </c>
      <c r="R130" s="67">
        <v>0.94449339207048455</v>
      </c>
      <c r="S130" s="16">
        <v>91550</v>
      </c>
      <c r="T130" s="16">
        <v>85556</v>
      </c>
      <c r="U130" s="16">
        <v>5994</v>
      </c>
      <c r="V130" s="67">
        <v>0.93452758055707263</v>
      </c>
      <c r="W130" s="16">
        <v>74595</v>
      </c>
      <c r="X130" s="16">
        <v>28530</v>
      </c>
      <c r="Y130" s="16">
        <v>40628</v>
      </c>
      <c r="Z130" s="16">
        <v>5437</v>
      </c>
      <c r="AA130" s="89">
        <f t="shared" si="34"/>
        <v>7.2886922715999738E-2</v>
      </c>
      <c r="AB130" s="89">
        <f t="shared" si="35"/>
        <v>0.54464776459548225</v>
      </c>
      <c r="AC130" s="95">
        <f t="shared" si="36"/>
        <v>5.2473790693397095</v>
      </c>
      <c r="AD130" s="16">
        <v>36789</v>
      </c>
      <c r="AE130" s="16">
        <v>14037</v>
      </c>
      <c r="AF130" s="47">
        <f t="shared" si="37"/>
        <v>0.38155426893908506</v>
      </c>
      <c r="AG130" s="16">
        <v>19914</v>
      </c>
      <c r="AH130" s="47">
        <f t="shared" si="38"/>
        <v>0.54130310690695593</v>
      </c>
      <c r="AI130" s="16">
        <v>2838</v>
      </c>
      <c r="AJ130" s="47">
        <f t="shared" si="39"/>
        <v>7.7142624153959061E-2</v>
      </c>
      <c r="AK130" s="16">
        <v>37806</v>
      </c>
      <c r="AL130" s="16">
        <v>14493</v>
      </c>
      <c r="AM130" s="16">
        <v>20714</v>
      </c>
      <c r="AN130" s="47">
        <f t="shared" si="40"/>
        <v>6.8745701740464474E-2</v>
      </c>
      <c r="AO130" s="47">
        <f t="shared" si="41"/>
        <v>0.54790244934666454</v>
      </c>
      <c r="AP130" s="16">
        <v>2599</v>
      </c>
      <c r="AQ130" s="16">
        <v>77892</v>
      </c>
      <c r="AR130" s="16">
        <v>12049</v>
      </c>
      <c r="AS130" s="16">
        <v>41536</v>
      </c>
      <c r="AT130" s="16">
        <v>14348</v>
      </c>
      <c r="AU130" s="16">
        <v>5306</v>
      </c>
      <c r="AV130" s="78">
        <v>130</v>
      </c>
      <c r="AW130" s="16">
        <v>3541</v>
      </c>
      <c r="AX130" s="78">
        <v>270</v>
      </c>
      <c r="AY130" s="78">
        <v>34</v>
      </c>
      <c r="AZ130" s="78">
        <v>678</v>
      </c>
      <c r="BA130" s="50">
        <f t="shared" si="42"/>
        <v>12049</v>
      </c>
      <c r="BB130" s="50">
        <f t="shared" si="53"/>
        <v>65843</v>
      </c>
      <c r="BC130" s="50">
        <f t="shared" si="54"/>
        <v>24307</v>
      </c>
      <c r="BD130" s="50">
        <f t="shared" si="43"/>
        <v>53585</v>
      </c>
      <c r="BE130" s="50">
        <f t="shared" si="55"/>
        <v>9959</v>
      </c>
      <c r="BF130" s="47">
        <f t="shared" si="44"/>
        <v>0.15468854311097416</v>
      </c>
      <c r="BG130" s="47">
        <f t="shared" si="56"/>
        <v>0.84531145688902587</v>
      </c>
      <c r="BH130" s="47">
        <f t="shared" si="57"/>
        <v>0.31206028860473478</v>
      </c>
      <c r="BI130" s="47">
        <f t="shared" si="58"/>
        <v>0.12785651928310995</v>
      </c>
      <c r="BJ130" s="47">
        <f t="shared" si="45"/>
        <v>0.57868587274688033</v>
      </c>
      <c r="BK130" s="16">
        <v>39422</v>
      </c>
      <c r="BL130" s="16">
        <v>5157</v>
      </c>
      <c r="BM130" s="16">
        <v>19088</v>
      </c>
      <c r="BN130" s="16">
        <v>9079</v>
      </c>
      <c r="BO130" s="16">
        <v>3440</v>
      </c>
      <c r="BP130" s="78">
        <v>92</v>
      </c>
      <c r="BQ130" s="16">
        <v>1936</v>
      </c>
      <c r="BR130" s="78">
        <v>197</v>
      </c>
      <c r="BS130" s="78">
        <v>27</v>
      </c>
      <c r="BT130" s="78">
        <v>406</v>
      </c>
      <c r="BU130" s="89">
        <f t="shared" si="46"/>
        <v>0.13081528080767085</v>
      </c>
      <c r="BV130" s="89">
        <f t="shared" si="47"/>
        <v>0.8691847191923292</v>
      </c>
      <c r="BW130" s="89">
        <f t="shared" si="48"/>
        <v>0.38498807772309879</v>
      </c>
      <c r="BX130" s="89">
        <f t="shared" si="49"/>
        <v>0.15468520115671452</v>
      </c>
      <c r="BY130" s="16">
        <v>38470</v>
      </c>
      <c r="BZ130" s="16">
        <v>6892</v>
      </c>
      <c r="CA130" s="16">
        <v>22448</v>
      </c>
      <c r="CB130" s="16">
        <v>5269</v>
      </c>
      <c r="CC130" s="16">
        <v>1866</v>
      </c>
      <c r="CD130" s="78">
        <v>38</v>
      </c>
      <c r="CE130" s="16">
        <v>1605</v>
      </c>
      <c r="CF130" s="78">
        <v>73</v>
      </c>
      <c r="CG130" s="78">
        <v>7</v>
      </c>
      <c r="CH130" s="78">
        <v>272</v>
      </c>
      <c r="CI130" s="89">
        <f t="shared" si="50"/>
        <v>0.17915258643098519</v>
      </c>
      <c r="CJ130" s="89">
        <f t="shared" si="51"/>
        <v>0.82084741356901481</v>
      </c>
      <c r="CK130" s="96">
        <f t="shared" si="52"/>
        <v>0.23732778788666492</v>
      </c>
    </row>
    <row r="131" spans="1:89" x14ac:dyDescent="0.3">
      <c r="A131" s="19" t="s">
        <v>285</v>
      </c>
      <c r="B131" s="16" t="s">
        <v>315</v>
      </c>
      <c r="C131" s="19">
        <v>181125</v>
      </c>
      <c r="D131" s="16">
        <v>175922</v>
      </c>
      <c r="E131" s="16">
        <v>5203</v>
      </c>
      <c r="F131" s="67">
        <v>0.97127398205659077</v>
      </c>
      <c r="G131" s="16">
        <v>83940</v>
      </c>
      <c r="H131" s="16">
        <v>82553</v>
      </c>
      <c r="I131" s="16">
        <v>1387</v>
      </c>
      <c r="J131" s="67">
        <v>0.98347629258994518</v>
      </c>
      <c r="K131" s="16">
        <v>97185</v>
      </c>
      <c r="L131" s="16">
        <v>93369</v>
      </c>
      <c r="M131" s="16">
        <v>3816</v>
      </c>
      <c r="N131" s="67">
        <v>0.96073468127797501</v>
      </c>
      <c r="O131" s="16">
        <v>29580</v>
      </c>
      <c r="P131" s="16">
        <v>29214</v>
      </c>
      <c r="Q131" s="16">
        <v>366</v>
      </c>
      <c r="R131" s="67">
        <v>0.9876267748478702</v>
      </c>
      <c r="S131" s="16">
        <v>151545</v>
      </c>
      <c r="T131" s="16">
        <v>146708</v>
      </c>
      <c r="U131" s="16">
        <v>4837</v>
      </c>
      <c r="V131" s="67">
        <v>0.96808208782869765</v>
      </c>
      <c r="W131" s="16">
        <v>112387</v>
      </c>
      <c r="X131" s="16">
        <v>39117</v>
      </c>
      <c r="Y131" s="16">
        <v>68224</v>
      </c>
      <c r="Z131" s="16">
        <v>5046</v>
      </c>
      <c r="AA131" s="89">
        <f t="shared" si="34"/>
        <v>4.489843131323018E-2</v>
      </c>
      <c r="AB131" s="89">
        <f t="shared" si="35"/>
        <v>0.60704529883349501</v>
      </c>
      <c r="AC131" s="95">
        <f t="shared" si="36"/>
        <v>7.752080856123662</v>
      </c>
      <c r="AD131" s="16">
        <v>54919</v>
      </c>
      <c r="AE131" s="16">
        <v>19160</v>
      </c>
      <c r="AF131" s="47">
        <f t="shared" si="37"/>
        <v>0.34887743768094831</v>
      </c>
      <c r="AG131" s="16">
        <v>33232</v>
      </c>
      <c r="AH131" s="47">
        <f t="shared" si="38"/>
        <v>0.60510934285037965</v>
      </c>
      <c r="AI131" s="16">
        <v>2527</v>
      </c>
      <c r="AJ131" s="47">
        <f t="shared" si="39"/>
        <v>4.6013219468672047E-2</v>
      </c>
      <c r="AK131" s="16">
        <v>57468</v>
      </c>
      <c r="AL131" s="16">
        <v>19957</v>
      </c>
      <c r="AM131" s="16">
        <v>34992</v>
      </c>
      <c r="AN131" s="47">
        <f t="shared" si="40"/>
        <v>4.3833089719496066E-2</v>
      </c>
      <c r="AO131" s="47">
        <f t="shared" si="41"/>
        <v>0.60889538525788267</v>
      </c>
      <c r="AP131" s="16">
        <v>2519</v>
      </c>
      <c r="AQ131" s="16">
        <v>141483</v>
      </c>
      <c r="AR131" s="16">
        <v>9441</v>
      </c>
      <c r="AS131" s="16">
        <v>80668</v>
      </c>
      <c r="AT131" s="16">
        <v>22762</v>
      </c>
      <c r="AU131" s="16">
        <v>11056</v>
      </c>
      <c r="AV131" s="78">
        <v>565</v>
      </c>
      <c r="AW131" s="16">
        <v>11651</v>
      </c>
      <c r="AX131" s="78">
        <v>789</v>
      </c>
      <c r="AY131" s="78">
        <v>266</v>
      </c>
      <c r="AZ131" s="16">
        <v>4285</v>
      </c>
      <c r="BA131" s="50">
        <f t="shared" si="42"/>
        <v>9441</v>
      </c>
      <c r="BB131" s="50">
        <f t="shared" si="53"/>
        <v>132042</v>
      </c>
      <c r="BC131" s="50">
        <f t="shared" si="54"/>
        <v>51373.999999999993</v>
      </c>
      <c r="BD131" s="50">
        <f t="shared" si="43"/>
        <v>90109</v>
      </c>
      <c r="BE131" s="50">
        <f t="shared" si="55"/>
        <v>28612</v>
      </c>
      <c r="BF131" s="47">
        <f t="shared" si="44"/>
        <v>6.6728864951973027E-2</v>
      </c>
      <c r="BG131" s="47">
        <f t="shared" si="56"/>
        <v>0.93327113504802695</v>
      </c>
      <c r="BH131" s="47">
        <f t="shared" si="57"/>
        <v>0.36311076242375406</v>
      </c>
      <c r="BI131" s="47">
        <f t="shared" si="58"/>
        <v>0.20222924308927576</v>
      </c>
      <c r="BJ131" s="47">
        <f t="shared" si="45"/>
        <v>0.64819094873589056</v>
      </c>
      <c r="BK131" s="16">
        <v>65850</v>
      </c>
      <c r="BL131" s="16">
        <v>3528</v>
      </c>
      <c r="BM131" s="16">
        <v>34998</v>
      </c>
      <c r="BN131" s="16">
        <v>12877</v>
      </c>
      <c r="BO131" s="16">
        <v>6315</v>
      </c>
      <c r="BP131" s="78">
        <v>406</v>
      </c>
      <c r="BQ131" s="16">
        <v>5214</v>
      </c>
      <c r="BR131" s="78">
        <v>261</v>
      </c>
      <c r="BS131" s="78">
        <v>176</v>
      </c>
      <c r="BT131" s="16">
        <v>2075</v>
      </c>
      <c r="BU131" s="89">
        <f t="shared" si="46"/>
        <v>5.3576309794988612E-2</v>
      </c>
      <c r="BV131" s="89">
        <f t="shared" si="47"/>
        <v>0.94642369020501138</v>
      </c>
      <c r="BW131" s="89">
        <f t="shared" si="48"/>
        <v>0.41494305239179957</v>
      </c>
      <c r="BX131" s="89">
        <f t="shared" si="49"/>
        <v>0.21939255884586181</v>
      </c>
      <c r="BY131" s="16">
        <v>75633</v>
      </c>
      <c r="BZ131" s="16">
        <v>5913</v>
      </c>
      <c r="CA131" s="16">
        <v>45670</v>
      </c>
      <c r="CB131" s="16">
        <v>9885</v>
      </c>
      <c r="CC131" s="16">
        <v>4741</v>
      </c>
      <c r="CD131" s="78">
        <v>159</v>
      </c>
      <c r="CE131" s="16">
        <v>6437</v>
      </c>
      <c r="CF131" s="78">
        <v>528</v>
      </c>
      <c r="CG131" s="78">
        <v>90</v>
      </c>
      <c r="CH131" s="16">
        <v>2210</v>
      </c>
      <c r="CI131" s="89">
        <f t="shared" si="50"/>
        <v>7.8180159454206491E-2</v>
      </c>
      <c r="CJ131" s="89">
        <f t="shared" si="51"/>
        <v>0.92181984054579347</v>
      </c>
      <c r="CK131" s="96">
        <f t="shared" si="52"/>
        <v>0.31798289106606903</v>
      </c>
    </row>
    <row r="132" spans="1:89" x14ac:dyDescent="0.3">
      <c r="A132" s="19" t="s">
        <v>285</v>
      </c>
      <c r="B132" s="16" t="s">
        <v>316</v>
      </c>
      <c r="C132" s="19">
        <v>105562</v>
      </c>
      <c r="D132" s="16">
        <v>101908</v>
      </c>
      <c r="E132" s="16">
        <v>3654</v>
      </c>
      <c r="F132" s="67">
        <v>0.9653852712150206</v>
      </c>
      <c r="G132" s="16">
        <v>47860</v>
      </c>
      <c r="H132" s="16">
        <v>47102</v>
      </c>
      <c r="I132" s="16">
        <v>758</v>
      </c>
      <c r="J132" s="67">
        <v>0.98416213957375676</v>
      </c>
      <c r="K132" s="16">
        <v>57702</v>
      </c>
      <c r="L132" s="16">
        <v>54806</v>
      </c>
      <c r="M132" s="16">
        <v>2896</v>
      </c>
      <c r="N132" s="67">
        <v>0.94981109840213507</v>
      </c>
      <c r="O132" s="16">
        <v>6109</v>
      </c>
      <c r="P132" s="16">
        <v>6003</v>
      </c>
      <c r="Q132" s="16">
        <v>106</v>
      </c>
      <c r="R132" s="67">
        <v>0.9826485513177281</v>
      </c>
      <c r="S132" s="16">
        <v>99453</v>
      </c>
      <c r="T132" s="16">
        <v>95905</v>
      </c>
      <c r="U132" s="16">
        <v>3548</v>
      </c>
      <c r="V132" s="67">
        <v>0.96432485696761294</v>
      </c>
      <c r="W132" s="16">
        <v>60860</v>
      </c>
      <c r="X132" s="16">
        <v>20200</v>
      </c>
      <c r="Y132" s="16">
        <v>37567</v>
      </c>
      <c r="Z132" s="16">
        <v>3093</v>
      </c>
      <c r="AA132" s="89">
        <f t="shared" si="34"/>
        <v>5.0821557673348672E-2</v>
      </c>
      <c r="AB132" s="89">
        <f t="shared" si="35"/>
        <v>0.61726914229378904</v>
      </c>
      <c r="AC132" s="95">
        <f t="shared" si="36"/>
        <v>6.5308761720012933</v>
      </c>
      <c r="AD132" s="16">
        <v>29203</v>
      </c>
      <c r="AE132" s="16">
        <v>9870</v>
      </c>
      <c r="AF132" s="47">
        <f t="shared" si="37"/>
        <v>0.33797897476286681</v>
      </c>
      <c r="AG132" s="16">
        <v>17790</v>
      </c>
      <c r="AH132" s="47">
        <f t="shared" si="38"/>
        <v>0.60918398794644391</v>
      </c>
      <c r="AI132" s="16">
        <v>1543</v>
      </c>
      <c r="AJ132" s="47">
        <f t="shared" si="39"/>
        <v>5.2837037290689309E-2</v>
      </c>
      <c r="AK132" s="16">
        <v>31657</v>
      </c>
      <c r="AL132" s="16">
        <v>10330</v>
      </c>
      <c r="AM132" s="16">
        <v>19777</v>
      </c>
      <c r="AN132" s="47">
        <f t="shared" si="40"/>
        <v>4.8962314811889944E-2</v>
      </c>
      <c r="AO132" s="47">
        <f t="shared" si="41"/>
        <v>0.6247275484095145</v>
      </c>
      <c r="AP132" s="16">
        <v>1550</v>
      </c>
      <c r="AQ132" s="16">
        <v>84947</v>
      </c>
      <c r="AR132" s="16">
        <v>7629</v>
      </c>
      <c r="AS132" s="16">
        <v>42263</v>
      </c>
      <c r="AT132" s="16">
        <v>16050</v>
      </c>
      <c r="AU132" s="16">
        <v>7401</v>
      </c>
      <c r="AV132" s="78">
        <v>289</v>
      </c>
      <c r="AW132" s="16">
        <v>6970</v>
      </c>
      <c r="AX132" s="78">
        <v>391</v>
      </c>
      <c r="AY132" s="78">
        <v>195</v>
      </c>
      <c r="AZ132" s="16">
        <v>3759</v>
      </c>
      <c r="BA132" s="50">
        <f t="shared" si="42"/>
        <v>7629</v>
      </c>
      <c r="BB132" s="50">
        <f t="shared" si="53"/>
        <v>77318</v>
      </c>
      <c r="BC132" s="50">
        <f t="shared" si="54"/>
        <v>35055</v>
      </c>
      <c r="BD132" s="50">
        <f t="shared" si="43"/>
        <v>49892</v>
      </c>
      <c r="BE132" s="50">
        <f t="shared" si="55"/>
        <v>19005</v>
      </c>
      <c r="BF132" s="47">
        <f t="shared" si="44"/>
        <v>8.9808939691807838E-2</v>
      </c>
      <c r="BG132" s="47">
        <f t="shared" si="56"/>
        <v>0.91019106030819219</v>
      </c>
      <c r="BH132" s="47">
        <f t="shared" si="57"/>
        <v>0.41266907601210168</v>
      </c>
      <c r="BI132" s="47">
        <f t="shared" si="58"/>
        <v>0.22372773611781463</v>
      </c>
      <c r="BJ132" s="47">
        <f t="shared" si="45"/>
        <v>0.66143006816014693</v>
      </c>
      <c r="BK132" s="16">
        <v>39245</v>
      </c>
      <c r="BL132" s="16">
        <v>2750</v>
      </c>
      <c r="BM132" s="16">
        <v>17316</v>
      </c>
      <c r="BN132" s="16">
        <v>9160</v>
      </c>
      <c r="BO132" s="16">
        <v>4219</v>
      </c>
      <c r="BP132" s="78">
        <v>230</v>
      </c>
      <c r="BQ132" s="16">
        <v>3260</v>
      </c>
      <c r="BR132" s="78">
        <v>123</v>
      </c>
      <c r="BS132" s="78">
        <v>147</v>
      </c>
      <c r="BT132" s="16">
        <v>2040</v>
      </c>
      <c r="BU132" s="89">
        <f t="shared" si="46"/>
        <v>7.0072620716014777E-2</v>
      </c>
      <c r="BV132" s="89">
        <f t="shared" si="47"/>
        <v>0.92992737928398517</v>
      </c>
      <c r="BW132" s="89">
        <f t="shared" si="48"/>
        <v>0.48869919734998091</v>
      </c>
      <c r="BX132" s="89">
        <f t="shared" si="49"/>
        <v>0.25529366798318259</v>
      </c>
      <c r="BY132" s="16">
        <v>45702</v>
      </c>
      <c r="BZ132" s="16">
        <v>4879</v>
      </c>
      <c r="CA132" s="16">
        <v>24947</v>
      </c>
      <c r="CB132" s="16">
        <v>6890</v>
      </c>
      <c r="CC132" s="16">
        <v>3182</v>
      </c>
      <c r="CD132" s="78">
        <v>59</v>
      </c>
      <c r="CE132" s="16">
        <v>3710</v>
      </c>
      <c r="CF132" s="78">
        <v>268</v>
      </c>
      <c r="CG132" s="78">
        <v>48</v>
      </c>
      <c r="CH132" s="16">
        <v>1719</v>
      </c>
      <c r="CI132" s="89">
        <f t="shared" si="50"/>
        <v>0.10675681589427159</v>
      </c>
      <c r="CJ132" s="89">
        <f t="shared" si="51"/>
        <v>0.89324318410572845</v>
      </c>
      <c r="CK132" s="96">
        <f t="shared" si="52"/>
        <v>0.3473808586057503</v>
      </c>
    </row>
    <row r="133" spans="1:89" x14ac:dyDescent="0.3">
      <c r="A133" s="19" t="s">
        <v>285</v>
      </c>
      <c r="B133" s="16" t="s">
        <v>318</v>
      </c>
      <c r="C133" s="19">
        <v>139332</v>
      </c>
      <c r="D133" s="16">
        <v>129872</v>
      </c>
      <c r="E133" s="16">
        <v>9460</v>
      </c>
      <c r="F133" s="67">
        <v>0.93210461344127693</v>
      </c>
      <c r="G133" s="16">
        <v>63416</v>
      </c>
      <c r="H133" s="16">
        <v>61471</v>
      </c>
      <c r="I133" s="16">
        <v>1945</v>
      </c>
      <c r="J133" s="67">
        <v>0.96932950674908536</v>
      </c>
      <c r="K133" s="16">
        <v>75916</v>
      </c>
      <c r="L133" s="16">
        <v>68401</v>
      </c>
      <c r="M133" s="16">
        <v>7515</v>
      </c>
      <c r="N133" s="67">
        <v>0.90100900995837507</v>
      </c>
      <c r="O133" s="16">
        <v>14151</v>
      </c>
      <c r="P133" s="16">
        <v>13590</v>
      </c>
      <c r="Q133" s="16">
        <v>561</v>
      </c>
      <c r="R133" s="67">
        <v>0.96035615857536571</v>
      </c>
      <c r="S133" s="16">
        <v>125181</v>
      </c>
      <c r="T133" s="16">
        <v>116282</v>
      </c>
      <c r="U133" s="16">
        <v>8899</v>
      </c>
      <c r="V133" s="67">
        <v>0.9289109369632772</v>
      </c>
      <c r="W133" s="16">
        <v>84217</v>
      </c>
      <c r="X133" s="16">
        <v>30977</v>
      </c>
      <c r="Y133" s="16">
        <v>48484</v>
      </c>
      <c r="Z133" s="16">
        <v>4756</v>
      </c>
      <c r="AA133" s="89">
        <f t="shared" si="34"/>
        <v>5.6473158625930629E-2</v>
      </c>
      <c r="AB133" s="89">
        <f t="shared" si="35"/>
        <v>0.57570324281320873</v>
      </c>
      <c r="AC133" s="95">
        <f t="shared" si="36"/>
        <v>6.5132464255677043</v>
      </c>
      <c r="AD133" s="16">
        <v>40039</v>
      </c>
      <c r="AE133" s="16">
        <v>15020</v>
      </c>
      <c r="AF133" s="47">
        <f t="shared" si="37"/>
        <v>0.37513424411199081</v>
      </c>
      <c r="AG133" s="16">
        <v>22819</v>
      </c>
      <c r="AH133" s="47">
        <f t="shared" si="38"/>
        <v>0.56991932865456185</v>
      </c>
      <c r="AI133" s="16">
        <v>2200</v>
      </c>
      <c r="AJ133" s="47">
        <f t="shared" si="39"/>
        <v>5.4946427233447385E-2</v>
      </c>
      <c r="AK133" s="16">
        <v>44178</v>
      </c>
      <c r="AL133" s="16">
        <v>15957</v>
      </c>
      <c r="AM133" s="16">
        <v>25665</v>
      </c>
      <c r="AN133" s="47">
        <f t="shared" si="40"/>
        <v>5.785685182670107E-2</v>
      </c>
      <c r="AO133" s="47">
        <f t="shared" si="41"/>
        <v>0.5809452668749151</v>
      </c>
      <c r="AP133" s="16">
        <v>2556</v>
      </c>
      <c r="AQ133" s="16">
        <v>109412</v>
      </c>
      <c r="AR133" s="16">
        <v>13324</v>
      </c>
      <c r="AS133" s="16">
        <v>62741</v>
      </c>
      <c r="AT133" s="16">
        <v>16666</v>
      </c>
      <c r="AU133" s="16">
        <v>6067</v>
      </c>
      <c r="AV133" s="78">
        <v>214</v>
      </c>
      <c r="AW133" s="16">
        <v>5858</v>
      </c>
      <c r="AX133" s="78">
        <v>188</v>
      </c>
      <c r="AY133" s="78">
        <v>102</v>
      </c>
      <c r="AZ133" s="16">
        <v>4252</v>
      </c>
      <c r="BA133" s="50">
        <f t="shared" si="42"/>
        <v>13324</v>
      </c>
      <c r="BB133" s="50">
        <f t="shared" si="53"/>
        <v>96088</v>
      </c>
      <c r="BC133" s="50">
        <f t="shared" si="54"/>
        <v>33347</v>
      </c>
      <c r="BD133" s="50">
        <f t="shared" si="43"/>
        <v>76065</v>
      </c>
      <c r="BE133" s="50">
        <f t="shared" si="55"/>
        <v>16681</v>
      </c>
      <c r="BF133" s="47">
        <f t="shared" si="44"/>
        <v>0.12177823273498337</v>
      </c>
      <c r="BG133" s="47">
        <f t="shared" si="56"/>
        <v>0.87822176726501666</v>
      </c>
      <c r="BH133" s="47">
        <f t="shared" si="57"/>
        <v>0.30478375315321904</v>
      </c>
      <c r="BI133" s="47">
        <f t="shared" si="58"/>
        <v>0.15246042481629071</v>
      </c>
      <c r="BJ133" s="47">
        <f t="shared" si="45"/>
        <v>0.59150276020911785</v>
      </c>
      <c r="BK133" s="16">
        <v>50240</v>
      </c>
      <c r="BL133" s="16">
        <v>4256</v>
      </c>
      <c r="BM133" s="16">
        <v>27554</v>
      </c>
      <c r="BN133" s="16">
        <v>9850</v>
      </c>
      <c r="BO133" s="16">
        <v>3391</v>
      </c>
      <c r="BP133" s="78">
        <v>142</v>
      </c>
      <c r="BQ133" s="16">
        <v>2604</v>
      </c>
      <c r="BR133" s="78">
        <v>68</v>
      </c>
      <c r="BS133" s="78">
        <v>77</v>
      </c>
      <c r="BT133" s="16">
        <v>2298</v>
      </c>
      <c r="BU133" s="89">
        <f t="shared" si="46"/>
        <v>8.4713375796178339E-2</v>
      </c>
      <c r="BV133" s="89">
        <f t="shared" si="47"/>
        <v>0.91528662420382167</v>
      </c>
      <c r="BW133" s="89">
        <f t="shared" si="48"/>
        <v>0.36683917197452232</v>
      </c>
      <c r="BX133" s="89">
        <f t="shared" si="49"/>
        <v>0.17078025477707007</v>
      </c>
      <c r="BY133" s="16">
        <v>59172</v>
      </c>
      <c r="BZ133" s="16">
        <v>9068</v>
      </c>
      <c r="CA133" s="16">
        <v>35187</v>
      </c>
      <c r="CB133" s="16">
        <v>6816</v>
      </c>
      <c r="CC133" s="16">
        <v>2676</v>
      </c>
      <c r="CD133" s="78">
        <v>72</v>
      </c>
      <c r="CE133" s="16">
        <v>3254</v>
      </c>
      <c r="CF133" s="78">
        <v>120</v>
      </c>
      <c r="CG133" s="78">
        <v>25</v>
      </c>
      <c r="CH133" s="16">
        <v>1954</v>
      </c>
      <c r="CI133" s="89">
        <f t="shared" si="50"/>
        <v>0.15324815791252619</v>
      </c>
      <c r="CJ133" s="89">
        <f t="shared" si="51"/>
        <v>0.84675184208747378</v>
      </c>
      <c r="CK133" s="96">
        <f t="shared" si="52"/>
        <v>0.25209558575001689</v>
      </c>
    </row>
    <row r="134" spans="1:89" x14ac:dyDescent="0.3">
      <c r="A134" s="19" t="s">
        <v>285</v>
      </c>
      <c r="B134" s="16" t="s">
        <v>320</v>
      </c>
      <c r="C134" s="19">
        <v>100699</v>
      </c>
      <c r="D134" s="16">
        <v>95446</v>
      </c>
      <c r="E134" s="16">
        <v>5253</v>
      </c>
      <c r="F134" s="67">
        <v>0.9478346358950932</v>
      </c>
      <c r="G134" s="16">
        <v>44659</v>
      </c>
      <c r="H134" s="16">
        <v>43754</v>
      </c>
      <c r="I134" s="16">
        <v>905</v>
      </c>
      <c r="J134" s="67">
        <v>0.97973532770550165</v>
      </c>
      <c r="K134" s="16">
        <v>56040</v>
      </c>
      <c r="L134" s="16">
        <v>51692</v>
      </c>
      <c r="M134" s="16">
        <v>4348</v>
      </c>
      <c r="N134" s="67">
        <v>0.92241256245538905</v>
      </c>
      <c r="O134" s="16">
        <v>9199</v>
      </c>
      <c r="P134" s="16">
        <v>8878</v>
      </c>
      <c r="Q134" s="16">
        <v>321</v>
      </c>
      <c r="R134" s="67">
        <v>0.96510490270681581</v>
      </c>
      <c r="S134" s="16">
        <v>91500</v>
      </c>
      <c r="T134" s="16">
        <v>86568</v>
      </c>
      <c r="U134" s="16">
        <v>4932</v>
      </c>
      <c r="V134" s="67">
        <v>0.94609836065573771</v>
      </c>
      <c r="W134" s="16">
        <v>55540</v>
      </c>
      <c r="X134" s="16">
        <v>19900</v>
      </c>
      <c r="Y134" s="16">
        <v>32683</v>
      </c>
      <c r="Z134" s="16">
        <v>2957</v>
      </c>
      <c r="AA134" s="89">
        <f t="shared" ref="AA134:AA197" si="59">Z134/W134</f>
        <v>5.3240907454087147E-2</v>
      </c>
      <c r="AB134" s="89">
        <f t="shared" ref="AB134:AB197" si="60">Y134/W134</f>
        <v>0.58845876845516742</v>
      </c>
      <c r="AC134" s="95">
        <f t="shared" ref="AC134:AC197" si="61">X134/Z134</f>
        <v>6.7297937098410552</v>
      </c>
      <c r="AD134" s="16">
        <v>26011</v>
      </c>
      <c r="AE134" s="16">
        <v>9619</v>
      </c>
      <c r="AF134" s="47">
        <f t="shared" ref="AF134:AF197" si="62">AE134/AD134</f>
        <v>0.3698050824651109</v>
      </c>
      <c r="AG134" s="16">
        <v>14834</v>
      </c>
      <c r="AH134" s="47">
        <f t="shared" ref="AH134:AH197" si="63">AG134/AD134</f>
        <v>0.57029718196147783</v>
      </c>
      <c r="AI134" s="16">
        <v>1558</v>
      </c>
      <c r="AJ134" s="47">
        <f t="shared" ref="AJ134:AJ197" si="64">AI134/AD134</f>
        <v>5.989773557341125E-2</v>
      </c>
      <c r="AK134" s="16">
        <v>29529</v>
      </c>
      <c r="AL134" s="16">
        <v>10281</v>
      </c>
      <c r="AM134" s="16">
        <v>17849</v>
      </c>
      <c r="AN134" s="47">
        <f t="shared" ref="AN134:AN197" si="65">AP134/AK134</f>
        <v>4.7377154661519184E-2</v>
      </c>
      <c r="AO134" s="47">
        <f t="shared" ref="AO134:AO197" si="66">AM134/AK134</f>
        <v>0.60445663584950393</v>
      </c>
      <c r="AP134" s="16">
        <v>1399</v>
      </c>
      <c r="AQ134" s="16">
        <v>80967</v>
      </c>
      <c r="AR134" s="16">
        <v>13786</v>
      </c>
      <c r="AS134" s="16">
        <v>47513</v>
      </c>
      <c r="AT134" s="16">
        <v>9050</v>
      </c>
      <c r="AU134" s="16">
        <v>3834</v>
      </c>
      <c r="AV134" s="78">
        <v>110</v>
      </c>
      <c r="AW134" s="16">
        <v>3963</v>
      </c>
      <c r="AX134" s="78">
        <v>99</v>
      </c>
      <c r="AY134" s="78">
        <v>25</v>
      </c>
      <c r="AZ134" s="16">
        <v>2587</v>
      </c>
      <c r="BA134" s="50">
        <f t="shared" ref="BA134:BA197" si="67">AR134</f>
        <v>13786</v>
      </c>
      <c r="BB134" s="50">
        <f t="shared" si="53"/>
        <v>67181</v>
      </c>
      <c r="BC134" s="50">
        <f t="shared" si="54"/>
        <v>19668</v>
      </c>
      <c r="BD134" s="50">
        <f t="shared" ref="BD134:BD197" si="68">AQ134-BC134</f>
        <v>61299</v>
      </c>
      <c r="BE134" s="50">
        <f t="shared" si="55"/>
        <v>10618</v>
      </c>
      <c r="BF134" s="47">
        <f t="shared" ref="BF134:BF197" si="69">AR134/AQ134</f>
        <v>0.17026689886002938</v>
      </c>
      <c r="BG134" s="47">
        <f t="shared" si="56"/>
        <v>0.82973310113997056</v>
      </c>
      <c r="BH134" s="47">
        <f t="shared" si="57"/>
        <v>0.24291377968802105</v>
      </c>
      <c r="BI134" s="47">
        <f t="shared" si="58"/>
        <v>0.13113984709820051</v>
      </c>
      <c r="BJ134" s="47">
        <f t="shared" ref="BJ134:BJ197" si="70">(BG134+BH134)/2</f>
        <v>0.53632344041399582</v>
      </c>
      <c r="BK134" s="16">
        <v>36333</v>
      </c>
      <c r="BL134" s="16">
        <v>5456</v>
      </c>
      <c r="BM134" s="16">
        <v>19723</v>
      </c>
      <c r="BN134" s="16">
        <v>5390</v>
      </c>
      <c r="BO134" s="16">
        <v>2370</v>
      </c>
      <c r="BP134" s="78">
        <v>84</v>
      </c>
      <c r="BQ134" s="16">
        <v>1884</v>
      </c>
      <c r="BR134" s="78">
        <v>28</v>
      </c>
      <c r="BS134" s="78">
        <v>13</v>
      </c>
      <c r="BT134" s="16">
        <v>1385</v>
      </c>
      <c r="BU134" s="89">
        <f t="shared" ref="BU134:BU197" si="71">BL134/BK134</f>
        <v>0.15016651528913108</v>
      </c>
      <c r="BV134" s="89">
        <f t="shared" ref="BV134:BV197" si="72">(BT134+BS134+BR134+BQ134+BP134+BO134+BN134+BM134)/BK134</f>
        <v>0.84983348471086895</v>
      </c>
      <c r="BW134" s="89">
        <f t="shared" ref="BW134:BW197" si="73">(BT134+BS134+BR134+BQ134+BP134+BO134+BN134)/BK134</f>
        <v>0.30699364214350588</v>
      </c>
      <c r="BX134" s="89">
        <f t="shared" ref="BX134:BX197" si="74">(BT134+BS134+BR134+BQ134+BP134+BO134)/BK134</f>
        <v>0.15864365728125945</v>
      </c>
      <c r="BY134" s="16">
        <v>44634</v>
      </c>
      <c r="BZ134" s="16">
        <v>8330</v>
      </c>
      <c r="CA134" s="16">
        <v>27790</v>
      </c>
      <c r="CB134" s="16">
        <v>3660</v>
      </c>
      <c r="CC134" s="16">
        <v>1464</v>
      </c>
      <c r="CD134" s="78">
        <v>26</v>
      </c>
      <c r="CE134" s="16">
        <v>2079</v>
      </c>
      <c r="CF134" s="78">
        <v>71</v>
      </c>
      <c r="CG134" s="78">
        <v>12</v>
      </c>
      <c r="CH134" s="16">
        <v>1202</v>
      </c>
      <c r="CI134" s="89">
        <f t="shared" ref="CI134:CI197" si="75">BZ134/BY134</f>
        <v>0.18662902719899629</v>
      </c>
      <c r="CJ134" s="89">
        <f t="shared" ref="CJ134:CJ197" si="76">(CH134+CG134+CF134+CE134+CD134+CC134+CB134+CA134)/BY134</f>
        <v>0.81337097280100368</v>
      </c>
      <c r="CK134" s="96">
        <f t="shared" ref="CK134:CK197" si="77">(CH134+CG134+CF134+CE134+CD134+CC134+CB134)/BY134</f>
        <v>0.19075144508670519</v>
      </c>
    </row>
    <row r="135" spans="1:89" x14ac:dyDescent="0.3">
      <c r="A135" s="19" t="s">
        <v>285</v>
      </c>
      <c r="B135" s="16" t="s">
        <v>324</v>
      </c>
      <c r="C135" s="19">
        <v>201335</v>
      </c>
      <c r="D135" s="16">
        <v>187333</v>
      </c>
      <c r="E135" s="16">
        <v>14002</v>
      </c>
      <c r="F135" s="67">
        <v>0.93045421809422091</v>
      </c>
      <c r="G135" s="16">
        <v>84625</v>
      </c>
      <c r="H135" s="16">
        <v>81986</v>
      </c>
      <c r="I135" s="16">
        <v>2639</v>
      </c>
      <c r="J135" s="67">
        <v>0.96881536189069417</v>
      </c>
      <c r="K135" s="16">
        <v>116710</v>
      </c>
      <c r="L135" s="16">
        <v>105347</v>
      </c>
      <c r="M135" s="16">
        <v>11363</v>
      </c>
      <c r="N135" s="67">
        <v>0.90263901979264849</v>
      </c>
      <c r="O135" s="16">
        <v>62479</v>
      </c>
      <c r="P135" s="16">
        <v>59200</v>
      </c>
      <c r="Q135" s="16">
        <v>3279</v>
      </c>
      <c r="R135" s="67">
        <v>0.94751836617103347</v>
      </c>
      <c r="S135" s="16">
        <v>138856</v>
      </c>
      <c r="T135" s="16">
        <v>128133</v>
      </c>
      <c r="U135" s="16">
        <v>10723</v>
      </c>
      <c r="V135" s="67">
        <v>0.9227761133836494</v>
      </c>
      <c r="W135" s="16">
        <v>112444</v>
      </c>
      <c r="X135" s="16">
        <v>40796</v>
      </c>
      <c r="Y135" s="16">
        <v>64907</v>
      </c>
      <c r="Z135" s="16">
        <v>6741</v>
      </c>
      <c r="AA135" s="89">
        <f t="shared" si="59"/>
        <v>5.9949841698979045E-2</v>
      </c>
      <c r="AB135" s="89">
        <f t="shared" si="60"/>
        <v>0.57723844758279674</v>
      </c>
      <c r="AC135" s="95">
        <f t="shared" si="61"/>
        <v>6.0519210799584631</v>
      </c>
      <c r="AD135" s="16">
        <v>51659</v>
      </c>
      <c r="AE135" s="16">
        <v>19878</v>
      </c>
      <c r="AF135" s="47">
        <f t="shared" si="62"/>
        <v>0.38479258212508954</v>
      </c>
      <c r="AG135" s="16">
        <v>28650</v>
      </c>
      <c r="AH135" s="47">
        <f t="shared" si="63"/>
        <v>0.55459842428231287</v>
      </c>
      <c r="AI135" s="16">
        <v>3131</v>
      </c>
      <c r="AJ135" s="47">
        <f t="shared" si="64"/>
        <v>6.060899359259761E-2</v>
      </c>
      <c r="AK135" s="16">
        <v>60785</v>
      </c>
      <c r="AL135" s="16">
        <v>20918</v>
      </c>
      <c r="AM135" s="16">
        <v>36257</v>
      </c>
      <c r="AN135" s="47">
        <f t="shared" si="65"/>
        <v>5.9389652052315535E-2</v>
      </c>
      <c r="AO135" s="47">
        <f t="shared" si="66"/>
        <v>0.59647939458748045</v>
      </c>
      <c r="AP135" s="16">
        <v>3610</v>
      </c>
      <c r="AQ135" s="16">
        <v>160969</v>
      </c>
      <c r="AR135" s="16">
        <v>22301</v>
      </c>
      <c r="AS135" s="16">
        <v>83461</v>
      </c>
      <c r="AT135" s="16">
        <v>25606</v>
      </c>
      <c r="AU135" s="16">
        <v>12926</v>
      </c>
      <c r="AV135" s="78">
        <v>559</v>
      </c>
      <c r="AW135" s="16">
        <v>13593</v>
      </c>
      <c r="AX135" s="78">
        <v>464</v>
      </c>
      <c r="AY135" s="78">
        <v>174</v>
      </c>
      <c r="AZ135" s="78">
        <v>1885</v>
      </c>
      <c r="BA135" s="50">
        <f t="shared" si="67"/>
        <v>22301</v>
      </c>
      <c r="BB135" s="50">
        <f t="shared" si="53"/>
        <v>138668</v>
      </c>
      <c r="BC135" s="50">
        <f t="shared" si="54"/>
        <v>55207</v>
      </c>
      <c r="BD135" s="50">
        <f t="shared" si="68"/>
        <v>105762</v>
      </c>
      <c r="BE135" s="50">
        <f t="shared" si="55"/>
        <v>29601</v>
      </c>
      <c r="BF135" s="47">
        <f t="shared" si="69"/>
        <v>0.13854220377836726</v>
      </c>
      <c r="BG135" s="47">
        <f t="shared" si="56"/>
        <v>0.86145779622163277</v>
      </c>
      <c r="BH135" s="47">
        <f t="shared" si="57"/>
        <v>0.34296665817641908</v>
      </c>
      <c r="BI135" s="47">
        <f t="shared" si="58"/>
        <v>0.18389255073958341</v>
      </c>
      <c r="BJ135" s="47">
        <f t="shared" si="70"/>
        <v>0.6022122271990259</v>
      </c>
      <c r="BK135" s="16">
        <v>68061</v>
      </c>
      <c r="BL135" s="16">
        <v>7081</v>
      </c>
      <c r="BM135" s="16">
        <v>32423</v>
      </c>
      <c r="BN135" s="16">
        <v>13742</v>
      </c>
      <c r="BO135" s="16">
        <v>7342</v>
      </c>
      <c r="BP135" s="78">
        <v>372</v>
      </c>
      <c r="BQ135" s="16">
        <v>5837</v>
      </c>
      <c r="BR135" s="78">
        <v>143</v>
      </c>
      <c r="BS135" s="78">
        <v>106</v>
      </c>
      <c r="BT135" s="78">
        <v>1015</v>
      </c>
      <c r="BU135" s="89">
        <f t="shared" si="71"/>
        <v>0.10403902381687016</v>
      </c>
      <c r="BV135" s="89">
        <f t="shared" si="72"/>
        <v>0.89596097618312986</v>
      </c>
      <c r="BW135" s="89">
        <f t="shared" si="73"/>
        <v>0.41957949486490059</v>
      </c>
      <c r="BX135" s="89">
        <f t="shared" si="74"/>
        <v>0.21767238212779713</v>
      </c>
      <c r="BY135" s="16">
        <v>92908</v>
      </c>
      <c r="BZ135" s="16">
        <v>15220</v>
      </c>
      <c r="CA135" s="16">
        <v>51038</v>
      </c>
      <c r="CB135" s="16">
        <v>11864</v>
      </c>
      <c r="CC135" s="16">
        <v>5584</v>
      </c>
      <c r="CD135" s="78">
        <v>187</v>
      </c>
      <c r="CE135" s="16">
        <v>7756</v>
      </c>
      <c r="CF135" s="78">
        <v>321</v>
      </c>
      <c r="CG135" s="78">
        <v>68</v>
      </c>
      <c r="CH135" s="78">
        <v>870</v>
      </c>
      <c r="CI135" s="89">
        <f t="shared" si="75"/>
        <v>0.16381797046540664</v>
      </c>
      <c r="CJ135" s="89">
        <f t="shared" si="76"/>
        <v>0.83618202953459331</v>
      </c>
      <c r="CK135" s="96">
        <f t="shared" si="77"/>
        <v>0.28684289835105697</v>
      </c>
    </row>
    <row r="136" spans="1:89" x14ac:dyDescent="0.3">
      <c r="A136" s="19" t="s">
        <v>285</v>
      </c>
      <c r="B136" s="16" t="s">
        <v>325</v>
      </c>
      <c r="C136" s="19">
        <v>153095</v>
      </c>
      <c r="D136" s="16">
        <v>142705</v>
      </c>
      <c r="E136" s="16">
        <v>10390</v>
      </c>
      <c r="F136" s="67">
        <v>0.932133642509553</v>
      </c>
      <c r="G136" s="16">
        <v>64773</v>
      </c>
      <c r="H136" s="16">
        <v>62788</v>
      </c>
      <c r="I136" s="16">
        <v>1985</v>
      </c>
      <c r="J136" s="67">
        <v>0.96935451499853331</v>
      </c>
      <c r="K136" s="16">
        <v>88322</v>
      </c>
      <c r="L136" s="16">
        <v>79917</v>
      </c>
      <c r="M136" s="16">
        <v>8405</v>
      </c>
      <c r="N136" s="67">
        <v>0.90483684699168943</v>
      </c>
      <c r="O136" s="16">
        <v>12810</v>
      </c>
      <c r="P136" s="16">
        <v>12296</v>
      </c>
      <c r="Q136" s="16">
        <v>514</v>
      </c>
      <c r="R136" s="67">
        <v>0.95987509758001566</v>
      </c>
      <c r="S136" s="16">
        <v>140285</v>
      </c>
      <c r="T136" s="16">
        <v>130409</v>
      </c>
      <c r="U136" s="16">
        <v>9876</v>
      </c>
      <c r="V136" s="67">
        <v>0.92960045621413556</v>
      </c>
      <c r="W136" s="16">
        <v>92464</v>
      </c>
      <c r="X136" s="16">
        <v>43098</v>
      </c>
      <c r="Y136" s="16">
        <v>44510</v>
      </c>
      <c r="Z136" s="16">
        <v>4856</v>
      </c>
      <c r="AA136" s="89">
        <f t="shared" si="59"/>
        <v>5.2517736632635405E-2</v>
      </c>
      <c r="AB136" s="89">
        <f t="shared" si="60"/>
        <v>0.48137653573282574</v>
      </c>
      <c r="AC136" s="95">
        <f t="shared" si="61"/>
        <v>8.8752059308072493</v>
      </c>
      <c r="AD136" s="16">
        <v>42424</v>
      </c>
      <c r="AE136" s="16">
        <v>20774</v>
      </c>
      <c r="AF136" s="47">
        <f t="shared" si="62"/>
        <v>0.48967565528945878</v>
      </c>
      <c r="AG136" s="16">
        <v>19116</v>
      </c>
      <c r="AH136" s="47">
        <f t="shared" si="63"/>
        <v>0.45059400339430511</v>
      </c>
      <c r="AI136" s="16">
        <v>2534</v>
      </c>
      <c r="AJ136" s="47">
        <f t="shared" si="64"/>
        <v>5.9730341316236092E-2</v>
      </c>
      <c r="AK136" s="16">
        <v>50040</v>
      </c>
      <c r="AL136" s="16">
        <v>22324</v>
      </c>
      <c r="AM136" s="16">
        <v>25394</v>
      </c>
      <c r="AN136" s="47">
        <f t="shared" si="65"/>
        <v>4.6402877697841724E-2</v>
      </c>
      <c r="AO136" s="47">
        <f t="shared" si="66"/>
        <v>0.50747402078337334</v>
      </c>
      <c r="AP136" s="16">
        <v>2322</v>
      </c>
      <c r="AQ136" s="16">
        <v>120834</v>
      </c>
      <c r="AR136" s="16">
        <v>19134</v>
      </c>
      <c r="AS136" s="16">
        <v>66412</v>
      </c>
      <c r="AT136" s="16">
        <v>17741</v>
      </c>
      <c r="AU136" s="16">
        <v>9138</v>
      </c>
      <c r="AV136" s="78">
        <v>260</v>
      </c>
      <c r="AW136" s="16">
        <v>7389</v>
      </c>
      <c r="AX136" s="78">
        <v>228</v>
      </c>
      <c r="AY136" s="78">
        <v>67</v>
      </c>
      <c r="AZ136" s="78">
        <v>465</v>
      </c>
      <c r="BA136" s="50">
        <f t="shared" si="67"/>
        <v>19134</v>
      </c>
      <c r="BB136" s="50">
        <f t="shared" si="53"/>
        <v>101700</v>
      </c>
      <c r="BC136" s="50">
        <f t="shared" si="54"/>
        <v>35288</v>
      </c>
      <c r="BD136" s="50">
        <f t="shared" si="68"/>
        <v>85546</v>
      </c>
      <c r="BE136" s="50">
        <f t="shared" si="55"/>
        <v>17547</v>
      </c>
      <c r="BF136" s="47">
        <f t="shared" si="69"/>
        <v>0.15834947117533144</v>
      </c>
      <c r="BG136" s="47">
        <f t="shared" si="56"/>
        <v>0.84165052882466851</v>
      </c>
      <c r="BH136" s="47">
        <f t="shared" si="57"/>
        <v>0.29203700945098232</v>
      </c>
      <c r="BI136" s="47">
        <f t="shared" si="58"/>
        <v>0.14521575053379016</v>
      </c>
      <c r="BJ136" s="47">
        <f t="shared" si="70"/>
        <v>0.56684376913782542</v>
      </c>
      <c r="BK136" s="16">
        <v>51151</v>
      </c>
      <c r="BL136" s="16">
        <v>6851</v>
      </c>
      <c r="BM136" s="16">
        <v>26052</v>
      </c>
      <c r="BN136" s="16">
        <v>9601</v>
      </c>
      <c r="BO136" s="16">
        <v>5036</v>
      </c>
      <c r="BP136" s="78">
        <v>186</v>
      </c>
      <c r="BQ136" s="16">
        <v>3117</v>
      </c>
      <c r="BR136" s="78">
        <v>73</v>
      </c>
      <c r="BS136" s="78">
        <v>43</v>
      </c>
      <c r="BT136" s="78">
        <v>192</v>
      </c>
      <c r="BU136" s="89">
        <f t="shared" si="71"/>
        <v>0.13393677542961038</v>
      </c>
      <c r="BV136" s="89">
        <f t="shared" si="72"/>
        <v>0.86606322457038964</v>
      </c>
      <c r="BW136" s="89">
        <f t="shared" si="73"/>
        <v>0.35674766866727925</v>
      </c>
      <c r="BX136" s="89">
        <f t="shared" si="74"/>
        <v>0.16904850345056793</v>
      </c>
      <c r="BY136" s="16">
        <v>69683</v>
      </c>
      <c r="BZ136" s="16">
        <v>12283</v>
      </c>
      <c r="CA136" s="16">
        <v>40360</v>
      </c>
      <c r="CB136" s="16">
        <v>8140</v>
      </c>
      <c r="CC136" s="16">
        <v>4102</v>
      </c>
      <c r="CD136" s="78">
        <v>74</v>
      </c>
      <c r="CE136" s="16">
        <v>4272</v>
      </c>
      <c r="CF136" s="78">
        <v>155</v>
      </c>
      <c r="CG136" s="78">
        <v>24</v>
      </c>
      <c r="CH136" s="78">
        <v>273</v>
      </c>
      <c r="CI136" s="89">
        <f t="shared" si="75"/>
        <v>0.17626967840075772</v>
      </c>
      <c r="CJ136" s="89">
        <f t="shared" si="76"/>
        <v>0.82373032159924231</v>
      </c>
      <c r="CK136" s="96">
        <f t="shared" si="77"/>
        <v>0.24453597003573324</v>
      </c>
    </row>
    <row r="137" spans="1:89" x14ac:dyDescent="0.3">
      <c r="A137" s="19" t="s">
        <v>285</v>
      </c>
      <c r="B137" s="16" t="s">
        <v>327</v>
      </c>
      <c r="C137" s="19">
        <v>130038</v>
      </c>
      <c r="D137" s="16">
        <v>124005</v>
      </c>
      <c r="E137" s="16">
        <v>6033</v>
      </c>
      <c r="F137" s="67">
        <v>0.95360586905366129</v>
      </c>
      <c r="G137" s="16">
        <v>56555</v>
      </c>
      <c r="H137" s="16">
        <v>55411</v>
      </c>
      <c r="I137" s="16">
        <v>1144</v>
      </c>
      <c r="J137" s="67">
        <v>0.97977190345681198</v>
      </c>
      <c r="K137" s="16">
        <v>73483</v>
      </c>
      <c r="L137" s="16">
        <v>68594</v>
      </c>
      <c r="M137" s="16">
        <v>4889</v>
      </c>
      <c r="N137" s="67">
        <v>0.93346760475211954</v>
      </c>
      <c r="O137" s="16">
        <v>9270</v>
      </c>
      <c r="P137" s="16">
        <v>8773</v>
      </c>
      <c r="Q137" s="16">
        <v>497</v>
      </c>
      <c r="R137" s="67">
        <v>0.94638619201725982</v>
      </c>
      <c r="S137" s="16">
        <v>120768</v>
      </c>
      <c r="T137" s="16">
        <v>115232</v>
      </c>
      <c r="U137" s="16">
        <v>5536</v>
      </c>
      <c r="V137" s="67">
        <v>0.95416004239533647</v>
      </c>
      <c r="W137" s="16">
        <v>70865</v>
      </c>
      <c r="X137" s="16">
        <v>27755</v>
      </c>
      <c r="Y137" s="16">
        <v>39731</v>
      </c>
      <c r="Z137" s="16">
        <v>3379</v>
      </c>
      <c r="AA137" s="89">
        <f t="shared" si="59"/>
        <v>4.76822126578706E-2</v>
      </c>
      <c r="AB137" s="89">
        <f t="shared" si="60"/>
        <v>0.5606575883722571</v>
      </c>
      <c r="AC137" s="95">
        <f t="shared" si="61"/>
        <v>8.2139686297721219</v>
      </c>
      <c r="AD137" s="16">
        <v>32912</v>
      </c>
      <c r="AE137" s="16">
        <v>13479</v>
      </c>
      <c r="AF137" s="47">
        <f t="shared" si="62"/>
        <v>0.4095466699076325</v>
      </c>
      <c r="AG137" s="16">
        <v>17730</v>
      </c>
      <c r="AH137" s="47">
        <f t="shared" si="63"/>
        <v>0.53870928536703933</v>
      </c>
      <c r="AI137" s="16">
        <v>1703</v>
      </c>
      <c r="AJ137" s="47">
        <f t="shared" si="64"/>
        <v>5.1744044725328148E-2</v>
      </c>
      <c r="AK137" s="16">
        <v>37953</v>
      </c>
      <c r="AL137" s="16">
        <v>14276</v>
      </c>
      <c r="AM137" s="16">
        <v>22001</v>
      </c>
      <c r="AN137" s="47">
        <f t="shared" si="65"/>
        <v>4.4159881959265408E-2</v>
      </c>
      <c r="AO137" s="47">
        <f t="shared" si="66"/>
        <v>0.57969067003925911</v>
      </c>
      <c r="AP137" s="16">
        <v>1676</v>
      </c>
      <c r="AQ137" s="16">
        <v>104349</v>
      </c>
      <c r="AR137" s="16">
        <v>20397</v>
      </c>
      <c r="AS137" s="16">
        <v>58898</v>
      </c>
      <c r="AT137" s="16">
        <v>12152</v>
      </c>
      <c r="AU137" s="16">
        <v>5206</v>
      </c>
      <c r="AV137" s="78">
        <v>185</v>
      </c>
      <c r="AW137" s="16">
        <v>4894</v>
      </c>
      <c r="AX137" s="78">
        <v>89</v>
      </c>
      <c r="AY137" s="78">
        <v>63</v>
      </c>
      <c r="AZ137" s="16">
        <v>2465</v>
      </c>
      <c r="BA137" s="50">
        <f t="shared" si="67"/>
        <v>20397</v>
      </c>
      <c r="BB137" s="50">
        <f t="shared" si="53"/>
        <v>83952</v>
      </c>
      <c r="BC137" s="50">
        <f t="shared" si="54"/>
        <v>25054</v>
      </c>
      <c r="BD137" s="50">
        <f t="shared" si="68"/>
        <v>79295</v>
      </c>
      <c r="BE137" s="50">
        <f t="shared" si="55"/>
        <v>12902</v>
      </c>
      <c r="BF137" s="47">
        <f t="shared" si="69"/>
        <v>0.19546905097317654</v>
      </c>
      <c r="BG137" s="47">
        <f t="shared" si="56"/>
        <v>0.80453094902682343</v>
      </c>
      <c r="BH137" s="47">
        <f t="shared" si="57"/>
        <v>0.24009813222934576</v>
      </c>
      <c r="BI137" s="47">
        <f t="shared" si="58"/>
        <v>0.1236427756854402</v>
      </c>
      <c r="BJ137" s="47">
        <f t="shared" si="70"/>
        <v>0.52231454062808458</v>
      </c>
      <c r="BK137" s="16">
        <v>45583</v>
      </c>
      <c r="BL137" s="16">
        <v>8378</v>
      </c>
      <c r="BM137" s="16">
        <v>24368</v>
      </c>
      <c r="BN137" s="16">
        <v>6346</v>
      </c>
      <c r="BO137" s="16">
        <v>2938</v>
      </c>
      <c r="BP137" s="78">
        <v>124</v>
      </c>
      <c r="BQ137" s="16">
        <v>2130</v>
      </c>
      <c r="BR137" s="78">
        <v>27</v>
      </c>
      <c r="BS137" s="78">
        <v>34</v>
      </c>
      <c r="BT137" s="16">
        <v>1238</v>
      </c>
      <c r="BU137" s="89">
        <f t="shared" si="71"/>
        <v>0.18379659083430225</v>
      </c>
      <c r="BV137" s="89">
        <f t="shared" si="72"/>
        <v>0.81620340916569778</v>
      </c>
      <c r="BW137" s="89">
        <f t="shared" si="73"/>
        <v>0.2816181471162495</v>
      </c>
      <c r="BX137" s="89">
        <f t="shared" si="74"/>
        <v>0.14239957879033852</v>
      </c>
      <c r="BY137" s="16">
        <v>58766</v>
      </c>
      <c r="BZ137" s="16">
        <v>12019</v>
      </c>
      <c r="CA137" s="16">
        <v>34530</v>
      </c>
      <c r="CB137" s="16">
        <v>5806</v>
      </c>
      <c r="CC137" s="16">
        <v>2268</v>
      </c>
      <c r="CD137" s="78">
        <v>61</v>
      </c>
      <c r="CE137" s="16">
        <v>2764</v>
      </c>
      <c r="CF137" s="78">
        <v>62</v>
      </c>
      <c r="CG137" s="78">
        <v>29</v>
      </c>
      <c r="CH137" s="16">
        <v>1227</v>
      </c>
      <c r="CI137" s="89">
        <f t="shared" si="75"/>
        <v>0.20452302351699964</v>
      </c>
      <c r="CJ137" s="89">
        <f t="shared" si="76"/>
        <v>0.79547697648300042</v>
      </c>
      <c r="CK137" s="96">
        <f t="shared" si="77"/>
        <v>0.20789231868767655</v>
      </c>
    </row>
    <row r="138" spans="1:89" x14ac:dyDescent="0.3">
      <c r="A138" s="19" t="s">
        <v>285</v>
      </c>
      <c r="B138" s="16" t="s">
        <v>329</v>
      </c>
      <c r="C138" s="19">
        <v>185527</v>
      </c>
      <c r="D138" s="16">
        <v>168092</v>
      </c>
      <c r="E138" s="16">
        <v>17435</v>
      </c>
      <c r="F138" s="67">
        <v>0.90602446005163673</v>
      </c>
      <c r="G138" s="16">
        <v>77267</v>
      </c>
      <c r="H138" s="16">
        <v>74869</v>
      </c>
      <c r="I138" s="16">
        <v>2398</v>
      </c>
      <c r="J138" s="67">
        <v>0.96896475856445829</v>
      </c>
      <c r="K138" s="16">
        <v>108260</v>
      </c>
      <c r="L138" s="16">
        <v>93223</v>
      </c>
      <c r="M138" s="16">
        <v>15037</v>
      </c>
      <c r="N138" s="67">
        <v>0.86110290042490301</v>
      </c>
      <c r="O138" s="16">
        <v>30794</v>
      </c>
      <c r="P138" s="16">
        <v>29961</v>
      </c>
      <c r="Q138" s="16">
        <v>833</v>
      </c>
      <c r="R138" s="67">
        <v>0.97294927583295443</v>
      </c>
      <c r="S138" s="16">
        <v>154733</v>
      </c>
      <c r="T138" s="16">
        <v>138131</v>
      </c>
      <c r="U138" s="16">
        <v>16602</v>
      </c>
      <c r="V138" s="67">
        <v>0.89270549915014896</v>
      </c>
      <c r="W138" s="16">
        <v>105242</v>
      </c>
      <c r="X138" s="16">
        <v>48252</v>
      </c>
      <c r="Y138" s="16">
        <v>51829</v>
      </c>
      <c r="Z138" s="16">
        <v>5161</v>
      </c>
      <c r="AA138" s="89">
        <f t="shared" si="59"/>
        <v>4.903935691073906E-2</v>
      </c>
      <c r="AB138" s="89">
        <f t="shared" si="60"/>
        <v>0.49247448737196176</v>
      </c>
      <c r="AC138" s="95">
        <f t="shared" si="61"/>
        <v>9.3493509009881812</v>
      </c>
      <c r="AD138" s="16">
        <v>47511</v>
      </c>
      <c r="AE138" s="16">
        <v>23513</v>
      </c>
      <c r="AF138" s="47">
        <f t="shared" si="62"/>
        <v>0.49489591883984763</v>
      </c>
      <c r="AG138" s="16">
        <v>21727</v>
      </c>
      <c r="AH138" s="47">
        <f t="shared" si="63"/>
        <v>0.45730462419229229</v>
      </c>
      <c r="AI138" s="16">
        <v>2271</v>
      </c>
      <c r="AJ138" s="47">
        <f t="shared" si="64"/>
        <v>4.7799456967860074E-2</v>
      </c>
      <c r="AK138" s="16">
        <v>57731</v>
      </c>
      <c r="AL138" s="16">
        <v>24739</v>
      </c>
      <c r="AM138" s="16">
        <v>30102</v>
      </c>
      <c r="AN138" s="47">
        <f t="shared" si="65"/>
        <v>5.0059759921012977E-2</v>
      </c>
      <c r="AO138" s="47">
        <f t="shared" si="66"/>
        <v>0.52141830212537454</v>
      </c>
      <c r="AP138" s="16">
        <v>2890</v>
      </c>
      <c r="AQ138" s="16">
        <v>149838</v>
      </c>
      <c r="AR138" s="16">
        <v>24966</v>
      </c>
      <c r="AS138" s="16">
        <v>76956</v>
      </c>
      <c r="AT138" s="16">
        <v>23813</v>
      </c>
      <c r="AU138" s="16">
        <v>10911</v>
      </c>
      <c r="AV138" s="78">
        <v>461</v>
      </c>
      <c r="AW138" s="16">
        <v>10190</v>
      </c>
      <c r="AX138" s="78">
        <v>245</v>
      </c>
      <c r="AY138" s="78">
        <v>150</v>
      </c>
      <c r="AZ138" s="16">
        <v>2146</v>
      </c>
      <c r="BA138" s="50">
        <f t="shared" si="67"/>
        <v>24966</v>
      </c>
      <c r="BB138" s="50">
        <f t="shared" si="53"/>
        <v>124872</v>
      </c>
      <c r="BC138" s="50">
        <f t="shared" si="54"/>
        <v>47916</v>
      </c>
      <c r="BD138" s="50">
        <f t="shared" si="68"/>
        <v>101922</v>
      </c>
      <c r="BE138" s="50">
        <f t="shared" si="55"/>
        <v>24103</v>
      </c>
      <c r="BF138" s="47">
        <f t="shared" si="69"/>
        <v>0.16661994954550916</v>
      </c>
      <c r="BG138" s="47">
        <f t="shared" si="56"/>
        <v>0.83338005045449082</v>
      </c>
      <c r="BH138" s="47">
        <f t="shared" si="57"/>
        <v>0.31978536819765346</v>
      </c>
      <c r="BI138" s="47">
        <f t="shared" si="58"/>
        <v>0.16086039589423243</v>
      </c>
      <c r="BJ138" s="47">
        <f t="shared" si="70"/>
        <v>0.57658270932607214</v>
      </c>
      <c r="BK138" s="16">
        <v>62989</v>
      </c>
      <c r="BL138" s="16">
        <v>5543</v>
      </c>
      <c r="BM138" s="16">
        <v>30300</v>
      </c>
      <c r="BN138" s="16">
        <v>14586</v>
      </c>
      <c r="BO138" s="16">
        <v>6478</v>
      </c>
      <c r="BP138" s="78">
        <v>315</v>
      </c>
      <c r="BQ138" s="16">
        <v>4557</v>
      </c>
      <c r="BR138" s="78">
        <v>90</v>
      </c>
      <c r="BS138" s="78">
        <v>111</v>
      </c>
      <c r="BT138" s="16">
        <v>1009</v>
      </c>
      <c r="BU138" s="89">
        <f t="shared" si="71"/>
        <v>8.7999491974789248E-2</v>
      </c>
      <c r="BV138" s="89">
        <f t="shared" si="72"/>
        <v>0.91200050802521071</v>
      </c>
      <c r="BW138" s="89">
        <f t="shared" si="73"/>
        <v>0.43096413659527855</v>
      </c>
      <c r="BX138" s="89">
        <f t="shared" si="74"/>
        <v>0.19939989521980028</v>
      </c>
      <c r="BY138" s="16">
        <v>86849</v>
      </c>
      <c r="BZ138" s="16">
        <v>19423</v>
      </c>
      <c r="CA138" s="16">
        <v>46656</v>
      </c>
      <c r="CB138" s="16">
        <v>9227</v>
      </c>
      <c r="CC138" s="16">
        <v>4433</v>
      </c>
      <c r="CD138" s="78">
        <v>146</v>
      </c>
      <c r="CE138" s="16">
        <v>5633</v>
      </c>
      <c r="CF138" s="78">
        <v>155</v>
      </c>
      <c r="CG138" s="78">
        <v>39</v>
      </c>
      <c r="CH138" s="16">
        <v>1137</v>
      </c>
      <c r="CI138" s="89">
        <f t="shared" si="75"/>
        <v>0.22364103213623646</v>
      </c>
      <c r="CJ138" s="89">
        <f t="shared" si="76"/>
        <v>0.77635896786376357</v>
      </c>
      <c r="CK138" s="96">
        <f t="shared" si="77"/>
        <v>0.2391507098527329</v>
      </c>
    </row>
    <row r="139" spans="1:89" x14ac:dyDescent="0.3">
      <c r="A139" s="19" t="s">
        <v>285</v>
      </c>
      <c r="B139" s="16" t="s">
        <v>331</v>
      </c>
      <c r="C139" s="19">
        <v>90645</v>
      </c>
      <c r="D139" s="16">
        <v>85230</v>
      </c>
      <c r="E139" s="16">
        <v>5415</v>
      </c>
      <c r="F139" s="67">
        <v>0.94026145953996343</v>
      </c>
      <c r="G139" s="16">
        <v>39351</v>
      </c>
      <c r="H139" s="16">
        <v>38173</v>
      </c>
      <c r="I139" s="16">
        <v>1178</v>
      </c>
      <c r="J139" s="67">
        <v>0.97006429315646359</v>
      </c>
      <c r="K139" s="16">
        <v>51294</v>
      </c>
      <c r="L139" s="16">
        <v>47057</v>
      </c>
      <c r="M139" s="16">
        <v>4237</v>
      </c>
      <c r="N139" s="67">
        <v>0.91739774632510629</v>
      </c>
      <c r="O139" s="16">
        <v>5102</v>
      </c>
      <c r="P139" s="16">
        <v>4941</v>
      </c>
      <c r="Q139" s="16">
        <v>161</v>
      </c>
      <c r="R139" s="67">
        <v>0.96844374754998042</v>
      </c>
      <c r="S139" s="16">
        <v>85543</v>
      </c>
      <c r="T139" s="16">
        <v>80289</v>
      </c>
      <c r="U139" s="16">
        <v>5254</v>
      </c>
      <c r="V139" s="67">
        <v>0.93858059689279072</v>
      </c>
      <c r="W139" s="16">
        <v>49221</v>
      </c>
      <c r="X139" s="16">
        <v>19031</v>
      </c>
      <c r="Y139" s="16">
        <v>27047</v>
      </c>
      <c r="Z139" s="16">
        <v>3143</v>
      </c>
      <c r="AA139" s="89">
        <f t="shared" si="59"/>
        <v>6.385485869852299E-2</v>
      </c>
      <c r="AB139" s="89">
        <f t="shared" si="60"/>
        <v>0.54950122915015953</v>
      </c>
      <c r="AC139" s="95">
        <f t="shared" si="61"/>
        <v>6.0550429525930642</v>
      </c>
      <c r="AD139" s="16">
        <v>22579</v>
      </c>
      <c r="AE139" s="16">
        <v>9052</v>
      </c>
      <c r="AF139" s="47">
        <f t="shared" si="62"/>
        <v>0.40090349439744893</v>
      </c>
      <c r="AG139" s="16">
        <v>11852</v>
      </c>
      <c r="AH139" s="47">
        <f t="shared" si="63"/>
        <v>0.52491252934142341</v>
      </c>
      <c r="AI139" s="16">
        <v>1675</v>
      </c>
      <c r="AJ139" s="47">
        <f t="shared" si="64"/>
        <v>7.418397626112759E-2</v>
      </c>
      <c r="AK139" s="16">
        <v>26642</v>
      </c>
      <c r="AL139" s="16">
        <v>9979</v>
      </c>
      <c r="AM139" s="16">
        <v>15195</v>
      </c>
      <c r="AN139" s="47">
        <f t="shared" si="65"/>
        <v>5.5100968395766087E-2</v>
      </c>
      <c r="AO139" s="47">
        <f t="shared" si="66"/>
        <v>0.57034006455971775</v>
      </c>
      <c r="AP139" s="16">
        <v>1468</v>
      </c>
      <c r="AQ139" s="16">
        <v>72960</v>
      </c>
      <c r="AR139" s="16">
        <v>14568</v>
      </c>
      <c r="AS139" s="16">
        <v>43615</v>
      </c>
      <c r="AT139" s="16">
        <v>7292</v>
      </c>
      <c r="AU139" s="16">
        <v>3415</v>
      </c>
      <c r="AV139" s="78">
        <v>86</v>
      </c>
      <c r="AW139" s="16">
        <v>3176</v>
      </c>
      <c r="AX139" s="78">
        <v>83</v>
      </c>
      <c r="AY139" s="78">
        <v>29</v>
      </c>
      <c r="AZ139" s="78">
        <v>696</v>
      </c>
      <c r="BA139" s="50">
        <f t="shared" si="67"/>
        <v>14568</v>
      </c>
      <c r="BB139" s="50">
        <f t="shared" si="53"/>
        <v>58392</v>
      </c>
      <c r="BC139" s="50">
        <f t="shared" si="54"/>
        <v>14777</v>
      </c>
      <c r="BD139" s="50">
        <f t="shared" si="68"/>
        <v>58183</v>
      </c>
      <c r="BE139" s="50">
        <f t="shared" si="55"/>
        <v>7485</v>
      </c>
      <c r="BF139" s="47">
        <f t="shared" si="69"/>
        <v>0.19967105263157894</v>
      </c>
      <c r="BG139" s="47">
        <f t="shared" si="56"/>
        <v>0.80032894736842108</v>
      </c>
      <c r="BH139" s="47">
        <f t="shared" si="57"/>
        <v>0.20253563596491228</v>
      </c>
      <c r="BI139" s="47">
        <f t="shared" si="58"/>
        <v>0.10259046052631579</v>
      </c>
      <c r="BJ139" s="47">
        <f t="shared" si="70"/>
        <v>0.5014322916666667</v>
      </c>
      <c r="BK139" s="16">
        <v>31922</v>
      </c>
      <c r="BL139" s="16">
        <v>6273</v>
      </c>
      <c r="BM139" s="16">
        <v>17949</v>
      </c>
      <c r="BN139" s="16">
        <v>3841</v>
      </c>
      <c r="BO139" s="16">
        <v>1921</v>
      </c>
      <c r="BP139" s="78">
        <v>58</v>
      </c>
      <c r="BQ139" s="16">
        <v>1480</v>
      </c>
      <c r="BR139" s="78">
        <v>30</v>
      </c>
      <c r="BS139" s="78">
        <v>15</v>
      </c>
      <c r="BT139" s="78">
        <v>355</v>
      </c>
      <c r="BU139" s="89">
        <f t="shared" si="71"/>
        <v>0.19651024371906523</v>
      </c>
      <c r="BV139" s="89">
        <f t="shared" si="72"/>
        <v>0.80348975628093477</v>
      </c>
      <c r="BW139" s="89">
        <f t="shared" si="73"/>
        <v>0.2412129565816678</v>
      </c>
      <c r="BX139" s="89">
        <f t="shared" si="74"/>
        <v>0.12088841551281249</v>
      </c>
      <c r="BY139" s="16">
        <v>41038</v>
      </c>
      <c r="BZ139" s="16">
        <v>8295</v>
      </c>
      <c r="CA139" s="16">
        <v>25666</v>
      </c>
      <c r="CB139" s="16">
        <v>3451</v>
      </c>
      <c r="CC139" s="16">
        <v>1494</v>
      </c>
      <c r="CD139" s="78">
        <v>28</v>
      </c>
      <c r="CE139" s="16">
        <v>1696</v>
      </c>
      <c r="CF139" s="78">
        <v>53</v>
      </c>
      <c r="CG139" s="78">
        <v>14</v>
      </c>
      <c r="CH139" s="78">
        <v>341</v>
      </c>
      <c r="CI139" s="89">
        <f t="shared" si="75"/>
        <v>0.20212973341780788</v>
      </c>
      <c r="CJ139" s="89">
        <f t="shared" si="76"/>
        <v>0.79787026658219207</v>
      </c>
      <c r="CK139" s="96">
        <f t="shared" si="77"/>
        <v>0.17244992446025634</v>
      </c>
    </row>
    <row r="140" spans="1:89" x14ac:dyDescent="0.3">
      <c r="A140" s="19" t="s">
        <v>285</v>
      </c>
      <c r="B140" s="16" t="s">
        <v>335</v>
      </c>
      <c r="C140" s="19">
        <v>172972</v>
      </c>
      <c r="D140" s="16">
        <v>155906</v>
      </c>
      <c r="E140" s="16">
        <v>17066</v>
      </c>
      <c r="F140" s="67">
        <v>0.90133663251855789</v>
      </c>
      <c r="G140" s="16">
        <v>74287</v>
      </c>
      <c r="H140" s="16">
        <v>71037</v>
      </c>
      <c r="I140" s="16">
        <v>3250</v>
      </c>
      <c r="J140" s="67">
        <v>0.95625075719843311</v>
      </c>
      <c r="K140" s="16">
        <v>98685</v>
      </c>
      <c r="L140" s="16">
        <v>84869</v>
      </c>
      <c r="M140" s="16">
        <v>13816</v>
      </c>
      <c r="N140" s="67">
        <v>0.85999898667477326</v>
      </c>
      <c r="O140" s="16">
        <v>37900</v>
      </c>
      <c r="P140" s="16">
        <v>36105</v>
      </c>
      <c r="Q140" s="16">
        <v>1795</v>
      </c>
      <c r="R140" s="67">
        <v>0.95263852242744063</v>
      </c>
      <c r="S140" s="16">
        <v>135072</v>
      </c>
      <c r="T140" s="16">
        <v>119801</v>
      </c>
      <c r="U140" s="16">
        <v>15271</v>
      </c>
      <c r="V140" s="67">
        <v>0.88694177919924189</v>
      </c>
      <c r="W140" s="16">
        <v>95808</v>
      </c>
      <c r="X140" s="16">
        <v>41003</v>
      </c>
      <c r="Y140" s="16">
        <v>49226</v>
      </c>
      <c r="Z140" s="16">
        <v>5579</v>
      </c>
      <c r="AA140" s="89">
        <f t="shared" si="59"/>
        <v>5.8231045424181699E-2</v>
      </c>
      <c r="AB140" s="89">
        <f t="shared" si="60"/>
        <v>0.51379843019372073</v>
      </c>
      <c r="AC140" s="95">
        <f t="shared" si="61"/>
        <v>7.34952500448109</v>
      </c>
      <c r="AD140" s="16">
        <v>44594</v>
      </c>
      <c r="AE140" s="16">
        <v>20440</v>
      </c>
      <c r="AF140" s="47">
        <f t="shared" si="62"/>
        <v>0.45835762658653628</v>
      </c>
      <c r="AG140" s="16">
        <v>21518</v>
      </c>
      <c r="AH140" s="47">
        <f t="shared" si="63"/>
        <v>0.4825312822352783</v>
      </c>
      <c r="AI140" s="16">
        <v>2636</v>
      </c>
      <c r="AJ140" s="47">
        <f t="shared" si="64"/>
        <v>5.9111091178185408E-2</v>
      </c>
      <c r="AK140" s="16">
        <v>51214</v>
      </c>
      <c r="AL140" s="16">
        <v>20563</v>
      </c>
      <c r="AM140" s="16">
        <v>27708</v>
      </c>
      <c r="AN140" s="47">
        <f t="shared" si="65"/>
        <v>5.7464755730854841E-2</v>
      </c>
      <c r="AO140" s="47">
        <f t="shared" si="66"/>
        <v>0.54102393876674348</v>
      </c>
      <c r="AP140" s="16">
        <v>2943</v>
      </c>
      <c r="AQ140" s="16">
        <v>141654</v>
      </c>
      <c r="AR140" s="16">
        <v>26788</v>
      </c>
      <c r="AS140" s="16">
        <v>70469</v>
      </c>
      <c r="AT140" s="16">
        <v>20985</v>
      </c>
      <c r="AU140" s="16">
        <v>10606</v>
      </c>
      <c r="AV140" s="78">
        <v>357</v>
      </c>
      <c r="AW140" s="16">
        <v>10020</v>
      </c>
      <c r="AX140" s="78">
        <v>301</v>
      </c>
      <c r="AY140" s="78">
        <v>135</v>
      </c>
      <c r="AZ140" s="78">
        <v>1993</v>
      </c>
      <c r="BA140" s="50">
        <f t="shared" si="67"/>
        <v>26788</v>
      </c>
      <c r="BB140" s="50">
        <f t="shared" si="53"/>
        <v>114866</v>
      </c>
      <c r="BC140" s="50">
        <f t="shared" si="54"/>
        <v>44396.999999999993</v>
      </c>
      <c r="BD140" s="50">
        <f t="shared" si="68"/>
        <v>97257</v>
      </c>
      <c r="BE140" s="50">
        <f t="shared" si="55"/>
        <v>23412</v>
      </c>
      <c r="BF140" s="47">
        <f t="shared" si="69"/>
        <v>0.18910867324607847</v>
      </c>
      <c r="BG140" s="47">
        <f t="shared" si="56"/>
        <v>0.8108913267539215</v>
      </c>
      <c r="BH140" s="47">
        <f t="shared" si="57"/>
        <v>0.31341861154644413</v>
      </c>
      <c r="BI140" s="47">
        <f t="shared" si="58"/>
        <v>0.16527595408530646</v>
      </c>
      <c r="BJ140" s="47">
        <f t="shared" si="70"/>
        <v>0.56215496915018281</v>
      </c>
      <c r="BK140" s="16">
        <v>61486</v>
      </c>
      <c r="BL140" s="16">
        <v>8153</v>
      </c>
      <c r="BM140" s="16">
        <v>28369</v>
      </c>
      <c r="BN140" s="16">
        <v>12615</v>
      </c>
      <c r="BO140" s="16">
        <v>6380</v>
      </c>
      <c r="BP140" s="78">
        <v>226</v>
      </c>
      <c r="BQ140" s="16">
        <v>4527</v>
      </c>
      <c r="BR140" s="78">
        <v>116</v>
      </c>
      <c r="BS140" s="78">
        <v>86</v>
      </c>
      <c r="BT140" s="78">
        <v>1014</v>
      </c>
      <c r="BU140" s="89">
        <f t="shared" si="71"/>
        <v>0.13259929089548841</v>
      </c>
      <c r="BV140" s="89">
        <f t="shared" si="72"/>
        <v>0.86740070910451161</v>
      </c>
      <c r="BW140" s="89">
        <f t="shared" si="73"/>
        <v>0.40601112448362231</v>
      </c>
      <c r="BX140" s="89">
        <f t="shared" si="74"/>
        <v>0.20084246820414403</v>
      </c>
      <c r="BY140" s="16">
        <v>80168</v>
      </c>
      <c r="BZ140" s="16">
        <v>18635</v>
      </c>
      <c r="CA140" s="16">
        <v>42100</v>
      </c>
      <c r="CB140" s="16">
        <v>8370</v>
      </c>
      <c r="CC140" s="16">
        <v>4226</v>
      </c>
      <c r="CD140" s="78">
        <v>131</v>
      </c>
      <c r="CE140" s="16">
        <v>5493</v>
      </c>
      <c r="CF140" s="78">
        <v>185</v>
      </c>
      <c r="CG140" s="78">
        <v>49</v>
      </c>
      <c r="CH140" s="78">
        <v>979</v>
      </c>
      <c r="CI140" s="89">
        <f t="shared" si="75"/>
        <v>0.2324493563516615</v>
      </c>
      <c r="CJ140" s="89">
        <f t="shared" si="76"/>
        <v>0.76755064364833847</v>
      </c>
      <c r="CK140" s="96">
        <f t="shared" si="77"/>
        <v>0.24240345274922662</v>
      </c>
    </row>
    <row r="141" spans="1:89" x14ac:dyDescent="0.3">
      <c r="A141" s="19" t="s">
        <v>285</v>
      </c>
      <c r="B141" s="16" t="s">
        <v>338</v>
      </c>
      <c r="C141" s="19">
        <v>173057</v>
      </c>
      <c r="D141" s="16">
        <v>153793</v>
      </c>
      <c r="E141" s="16">
        <v>19264</v>
      </c>
      <c r="F141" s="67">
        <v>0.88868407518909942</v>
      </c>
      <c r="G141" s="16">
        <v>77491</v>
      </c>
      <c r="H141" s="16">
        <v>74556</v>
      </c>
      <c r="I141" s="16">
        <v>2935</v>
      </c>
      <c r="J141" s="67">
        <v>0.9621246338284446</v>
      </c>
      <c r="K141" s="16">
        <v>95566</v>
      </c>
      <c r="L141" s="16">
        <v>79237</v>
      </c>
      <c r="M141" s="16">
        <v>16329</v>
      </c>
      <c r="N141" s="67">
        <v>0.82913379235292883</v>
      </c>
      <c r="O141" s="16">
        <v>17909</v>
      </c>
      <c r="P141" s="16">
        <v>17111</v>
      </c>
      <c r="Q141" s="16">
        <v>798</v>
      </c>
      <c r="R141" s="67">
        <v>0.95544139817968632</v>
      </c>
      <c r="S141" s="16">
        <v>155148</v>
      </c>
      <c r="T141" s="16">
        <v>136682</v>
      </c>
      <c r="U141" s="16">
        <v>18466</v>
      </c>
      <c r="V141" s="67">
        <v>0.88097816278650076</v>
      </c>
      <c r="W141" s="16">
        <v>103132</v>
      </c>
      <c r="X141" s="16">
        <v>40552</v>
      </c>
      <c r="Y141" s="16">
        <v>55741</v>
      </c>
      <c r="Z141" s="16">
        <v>6839</v>
      </c>
      <c r="AA141" s="89">
        <f t="shared" si="59"/>
        <v>6.631307450645775E-2</v>
      </c>
      <c r="AB141" s="89">
        <f t="shared" si="60"/>
        <v>0.54048210060892832</v>
      </c>
      <c r="AC141" s="95">
        <f t="shared" si="61"/>
        <v>5.9295218599210413</v>
      </c>
      <c r="AD141" s="16">
        <v>48042</v>
      </c>
      <c r="AE141" s="16">
        <v>20073</v>
      </c>
      <c r="AF141" s="47">
        <f t="shared" si="62"/>
        <v>0.41782190583239665</v>
      </c>
      <c r="AG141" s="16">
        <v>25336</v>
      </c>
      <c r="AH141" s="47">
        <f t="shared" si="63"/>
        <v>0.52737188293576454</v>
      </c>
      <c r="AI141" s="16">
        <v>2633</v>
      </c>
      <c r="AJ141" s="47">
        <f t="shared" si="64"/>
        <v>5.4806211231838806E-2</v>
      </c>
      <c r="AK141" s="16">
        <v>55090</v>
      </c>
      <c r="AL141" s="16">
        <v>20479</v>
      </c>
      <c r="AM141" s="16">
        <v>30405</v>
      </c>
      <c r="AN141" s="47">
        <f t="shared" si="65"/>
        <v>7.6347794518061354E-2</v>
      </c>
      <c r="AO141" s="47">
        <f t="shared" si="66"/>
        <v>0.55191504810310399</v>
      </c>
      <c r="AP141" s="16">
        <v>4206</v>
      </c>
      <c r="AQ141" s="16">
        <v>144481</v>
      </c>
      <c r="AR141" s="16">
        <v>21832</v>
      </c>
      <c r="AS141" s="16">
        <v>83982</v>
      </c>
      <c r="AT141" s="16">
        <v>22486</v>
      </c>
      <c r="AU141" s="16">
        <v>8640</v>
      </c>
      <c r="AV141" s="78">
        <v>291</v>
      </c>
      <c r="AW141" s="16">
        <v>6746</v>
      </c>
      <c r="AX141" s="78">
        <v>208</v>
      </c>
      <c r="AY141" s="78">
        <v>122</v>
      </c>
      <c r="AZ141" s="78">
        <v>174</v>
      </c>
      <c r="BA141" s="50">
        <f t="shared" si="67"/>
        <v>21832</v>
      </c>
      <c r="BB141" s="50">
        <f t="shared" si="53"/>
        <v>122649</v>
      </c>
      <c r="BC141" s="50">
        <f t="shared" si="54"/>
        <v>38667</v>
      </c>
      <c r="BD141" s="50">
        <f t="shared" si="68"/>
        <v>105814</v>
      </c>
      <c r="BE141" s="50">
        <f t="shared" si="55"/>
        <v>16181</v>
      </c>
      <c r="BF141" s="47">
        <f t="shared" si="69"/>
        <v>0.15110637384846451</v>
      </c>
      <c r="BG141" s="47">
        <f t="shared" si="56"/>
        <v>0.84889362615153552</v>
      </c>
      <c r="BH141" s="47">
        <f t="shared" si="57"/>
        <v>0.26762688519597733</v>
      </c>
      <c r="BI141" s="47">
        <f t="shared" si="58"/>
        <v>0.11199396460434244</v>
      </c>
      <c r="BJ141" s="47">
        <f t="shared" si="70"/>
        <v>0.55826025567375637</v>
      </c>
      <c r="BK141" s="16">
        <v>67704</v>
      </c>
      <c r="BL141" s="16">
        <v>4647</v>
      </c>
      <c r="BM141" s="16">
        <v>39743</v>
      </c>
      <c r="BN141" s="16">
        <v>14101</v>
      </c>
      <c r="BO141" s="16">
        <v>5444</v>
      </c>
      <c r="BP141" s="78">
        <v>204</v>
      </c>
      <c r="BQ141" s="16">
        <v>3300</v>
      </c>
      <c r="BR141" s="78">
        <v>88</v>
      </c>
      <c r="BS141" s="78">
        <v>87</v>
      </c>
      <c r="BT141" s="78">
        <v>90</v>
      </c>
      <c r="BU141" s="89">
        <f t="shared" si="71"/>
        <v>6.8637008153137183E-2</v>
      </c>
      <c r="BV141" s="89">
        <f t="shared" si="72"/>
        <v>0.93136299184686278</v>
      </c>
      <c r="BW141" s="89">
        <f t="shared" si="73"/>
        <v>0.34435188467446531</v>
      </c>
      <c r="BX141" s="89">
        <f t="shared" si="74"/>
        <v>0.13607763204537399</v>
      </c>
      <c r="BY141" s="16">
        <v>76777</v>
      </c>
      <c r="BZ141" s="16">
        <v>17185</v>
      </c>
      <c r="CA141" s="16">
        <v>44239</v>
      </c>
      <c r="CB141" s="16">
        <v>8385</v>
      </c>
      <c r="CC141" s="16">
        <v>3196</v>
      </c>
      <c r="CD141" s="78">
        <v>87</v>
      </c>
      <c r="CE141" s="16">
        <v>3446</v>
      </c>
      <c r="CF141" s="78">
        <v>120</v>
      </c>
      <c r="CG141" s="78">
        <v>35</v>
      </c>
      <c r="CH141" s="78">
        <v>84</v>
      </c>
      <c r="CI141" s="89">
        <f t="shared" si="75"/>
        <v>0.22383005327116193</v>
      </c>
      <c r="CJ141" s="89">
        <f t="shared" si="76"/>
        <v>0.7761699467288381</v>
      </c>
      <c r="CK141" s="96">
        <f t="shared" si="77"/>
        <v>0.19996874063847245</v>
      </c>
    </row>
    <row r="142" spans="1:89" x14ac:dyDescent="0.3">
      <c r="A142" s="19" t="s">
        <v>285</v>
      </c>
      <c r="B142" s="16" t="s">
        <v>339</v>
      </c>
      <c r="C142" s="19">
        <v>184612</v>
      </c>
      <c r="D142" s="16">
        <v>165038</v>
      </c>
      <c r="E142" s="16">
        <v>19574</v>
      </c>
      <c r="F142" s="67">
        <v>0.89397222282408506</v>
      </c>
      <c r="G142" s="16">
        <v>80046</v>
      </c>
      <c r="H142" s="16">
        <v>77553</v>
      </c>
      <c r="I142" s="16">
        <v>2493</v>
      </c>
      <c r="J142" s="67">
        <v>0.96885540814031945</v>
      </c>
      <c r="K142" s="16">
        <v>104566</v>
      </c>
      <c r="L142" s="16">
        <v>87485</v>
      </c>
      <c r="M142" s="16">
        <v>17081</v>
      </c>
      <c r="N142" s="67">
        <v>0.83664862383566363</v>
      </c>
      <c r="O142" s="16">
        <v>22899</v>
      </c>
      <c r="P142" s="16">
        <v>21945</v>
      </c>
      <c r="Q142" s="16">
        <v>954</v>
      </c>
      <c r="R142" s="67">
        <v>0.95833879208699069</v>
      </c>
      <c r="S142" s="16">
        <v>161713</v>
      </c>
      <c r="T142" s="16">
        <v>143093</v>
      </c>
      <c r="U142" s="16">
        <v>18620</v>
      </c>
      <c r="V142" s="67">
        <v>0.88485774180183407</v>
      </c>
      <c r="W142" s="16">
        <v>111177</v>
      </c>
      <c r="X142" s="16">
        <v>44582</v>
      </c>
      <c r="Y142" s="16">
        <v>59883</v>
      </c>
      <c r="Z142" s="16">
        <v>6712</v>
      </c>
      <c r="AA142" s="89">
        <f t="shared" si="59"/>
        <v>6.0372199285823505E-2</v>
      </c>
      <c r="AB142" s="89">
        <f t="shared" si="60"/>
        <v>0.53862759383685477</v>
      </c>
      <c r="AC142" s="95">
        <f t="shared" si="61"/>
        <v>6.6421334922526816</v>
      </c>
      <c r="AD142" s="16">
        <v>50706</v>
      </c>
      <c r="AE142" s="16">
        <v>22134</v>
      </c>
      <c r="AF142" s="47">
        <f t="shared" si="62"/>
        <v>0.43651638859306591</v>
      </c>
      <c r="AG142" s="16">
        <v>25761</v>
      </c>
      <c r="AH142" s="47">
        <f t="shared" si="63"/>
        <v>0.50804638504319011</v>
      </c>
      <c r="AI142" s="16">
        <v>2811</v>
      </c>
      <c r="AJ142" s="47">
        <f t="shared" si="64"/>
        <v>5.5437226363743937E-2</v>
      </c>
      <c r="AK142" s="16">
        <v>60471</v>
      </c>
      <c r="AL142" s="16">
        <v>22448</v>
      </c>
      <c r="AM142" s="16">
        <v>34122</v>
      </c>
      <c r="AN142" s="47">
        <f t="shared" si="65"/>
        <v>6.4510261116899004E-2</v>
      </c>
      <c r="AO142" s="47">
        <f t="shared" si="66"/>
        <v>0.56427047675745401</v>
      </c>
      <c r="AP142" s="16">
        <v>3901</v>
      </c>
      <c r="AQ142" s="16">
        <v>144308</v>
      </c>
      <c r="AR142" s="16">
        <v>26077</v>
      </c>
      <c r="AS142" s="16">
        <v>79847</v>
      </c>
      <c r="AT142" s="16">
        <v>21258</v>
      </c>
      <c r="AU142" s="16">
        <v>9210</v>
      </c>
      <c r="AV142" s="78">
        <v>258</v>
      </c>
      <c r="AW142" s="16">
        <v>6497</v>
      </c>
      <c r="AX142" s="78">
        <v>164</v>
      </c>
      <c r="AY142" s="78">
        <v>73</v>
      </c>
      <c r="AZ142" s="78">
        <v>924</v>
      </c>
      <c r="BA142" s="50">
        <f t="shared" si="67"/>
        <v>26077</v>
      </c>
      <c r="BB142" s="50">
        <f t="shared" si="53"/>
        <v>118231</v>
      </c>
      <c r="BC142" s="50">
        <f t="shared" si="54"/>
        <v>38384</v>
      </c>
      <c r="BD142" s="50">
        <f t="shared" si="68"/>
        <v>105924</v>
      </c>
      <c r="BE142" s="50">
        <f t="shared" si="55"/>
        <v>17126</v>
      </c>
      <c r="BF142" s="47">
        <f t="shared" si="69"/>
        <v>0.18070377248662584</v>
      </c>
      <c r="BG142" s="47">
        <f t="shared" si="56"/>
        <v>0.81929622751337416</v>
      </c>
      <c r="BH142" s="47">
        <f t="shared" si="57"/>
        <v>0.26598663968733544</v>
      </c>
      <c r="BI142" s="47">
        <f t="shared" si="58"/>
        <v>0.11867671923940461</v>
      </c>
      <c r="BJ142" s="47">
        <f t="shared" si="70"/>
        <v>0.54264143360035477</v>
      </c>
      <c r="BK142" s="16">
        <v>63356</v>
      </c>
      <c r="BL142" s="16">
        <v>6138</v>
      </c>
      <c r="BM142" s="16">
        <v>34743</v>
      </c>
      <c r="BN142" s="16">
        <v>13120</v>
      </c>
      <c r="BO142" s="16">
        <v>5607</v>
      </c>
      <c r="BP142" s="78">
        <v>178</v>
      </c>
      <c r="BQ142" s="16">
        <v>2896</v>
      </c>
      <c r="BR142" s="78">
        <v>64</v>
      </c>
      <c r="BS142" s="78">
        <v>57</v>
      </c>
      <c r="BT142" s="78">
        <v>553</v>
      </c>
      <c r="BU142" s="89">
        <f t="shared" si="71"/>
        <v>9.6881116232085354E-2</v>
      </c>
      <c r="BV142" s="89">
        <f t="shared" si="72"/>
        <v>0.9031188837679146</v>
      </c>
      <c r="BW142" s="89">
        <f t="shared" si="73"/>
        <v>0.3547414609508176</v>
      </c>
      <c r="BX142" s="89">
        <f t="shared" si="74"/>
        <v>0.14765768040911673</v>
      </c>
      <c r="BY142" s="16">
        <v>80952</v>
      </c>
      <c r="BZ142" s="16">
        <v>19939</v>
      </c>
      <c r="CA142" s="16">
        <v>45104</v>
      </c>
      <c r="CB142" s="16">
        <v>8138</v>
      </c>
      <c r="CC142" s="16">
        <v>3603</v>
      </c>
      <c r="CD142" s="78">
        <v>80</v>
      </c>
      <c r="CE142" s="16">
        <v>3601</v>
      </c>
      <c r="CF142" s="78">
        <v>100</v>
      </c>
      <c r="CG142" s="78">
        <v>16</v>
      </c>
      <c r="CH142" s="78">
        <v>371</v>
      </c>
      <c r="CI142" s="89">
        <f t="shared" si="75"/>
        <v>0.24630645320683861</v>
      </c>
      <c r="CJ142" s="89">
        <f t="shared" si="76"/>
        <v>0.75369354679316136</v>
      </c>
      <c r="CK142" s="96">
        <f t="shared" si="77"/>
        <v>0.19652386599466351</v>
      </c>
    </row>
    <row r="143" spans="1:89" x14ac:dyDescent="0.3">
      <c r="A143" s="19" t="s">
        <v>285</v>
      </c>
      <c r="B143" s="16" t="s">
        <v>343</v>
      </c>
      <c r="C143" s="19">
        <v>211974</v>
      </c>
      <c r="D143" s="16">
        <v>193686</v>
      </c>
      <c r="E143" s="16">
        <v>18288</v>
      </c>
      <c r="F143" s="67">
        <v>0.91372526819326894</v>
      </c>
      <c r="G143" s="16">
        <v>90475</v>
      </c>
      <c r="H143" s="16">
        <v>88004</v>
      </c>
      <c r="I143" s="16">
        <v>2471</v>
      </c>
      <c r="J143" s="67">
        <v>0.97268858800773694</v>
      </c>
      <c r="K143" s="16">
        <v>121499</v>
      </c>
      <c r="L143" s="16">
        <v>105682</v>
      </c>
      <c r="M143" s="16">
        <v>15817</v>
      </c>
      <c r="N143" s="67">
        <v>0.86981785858319827</v>
      </c>
      <c r="O143" s="16">
        <v>78793</v>
      </c>
      <c r="P143" s="16">
        <v>75812</v>
      </c>
      <c r="Q143" s="16">
        <v>2981</v>
      </c>
      <c r="R143" s="67">
        <v>0.96216668993438503</v>
      </c>
      <c r="S143" s="16">
        <v>133181</v>
      </c>
      <c r="T143" s="16">
        <v>117874</v>
      </c>
      <c r="U143" s="16">
        <v>15307</v>
      </c>
      <c r="V143" s="67">
        <v>0.88506618811992699</v>
      </c>
      <c r="W143" s="16">
        <v>121859</v>
      </c>
      <c r="X143" s="16">
        <v>55554</v>
      </c>
      <c r="Y143" s="16">
        <v>60160</v>
      </c>
      <c r="Z143" s="16">
        <v>6145</v>
      </c>
      <c r="AA143" s="89">
        <f t="shared" si="59"/>
        <v>5.0427132997973065E-2</v>
      </c>
      <c r="AB143" s="89">
        <f t="shared" si="60"/>
        <v>0.49368532484264599</v>
      </c>
      <c r="AC143" s="95">
        <f t="shared" si="61"/>
        <v>9.0405207485760783</v>
      </c>
      <c r="AD143" s="16">
        <v>55891</v>
      </c>
      <c r="AE143" s="16">
        <v>26741</v>
      </c>
      <c r="AF143" s="47">
        <f t="shared" si="62"/>
        <v>0.47844912418815194</v>
      </c>
      <c r="AG143" s="16">
        <v>26419</v>
      </c>
      <c r="AH143" s="47">
        <f t="shared" si="63"/>
        <v>0.47268791039702279</v>
      </c>
      <c r="AI143" s="16">
        <v>2731</v>
      </c>
      <c r="AJ143" s="47">
        <f t="shared" si="64"/>
        <v>4.8862965414825286E-2</v>
      </c>
      <c r="AK143" s="16">
        <v>65968</v>
      </c>
      <c r="AL143" s="16">
        <v>28813</v>
      </c>
      <c r="AM143" s="16">
        <v>33741</v>
      </c>
      <c r="AN143" s="47">
        <f t="shared" si="65"/>
        <v>5.1752364782925053E-2</v>
      </c>
      <c r="AO143" s="47">
        <f t="shared" si="66"/>
        <v>0.5114752607324764</v>
      </c>
      <c r="AP143" s="16">
        <v>3414</v>
      </c>
      <c r="AQ143" s="16">
        <v>173995</v>
      </c>
      <c r="AR143" s="16">
        <v>23756</v>
      </c>
      <c r="AS143" s="16">
        <v>68648</v>
      </c>
      <c r="AT143" s="16">
        <v>36905</v>
      </c>
      <c r="AU143" s="16">
        <v>23376</v>
      </c>
      <c r="AV143" s="78">
        <v>636</v>
      </c>
      <c r="AW143" s="16">
        <v>18883</v>
      </c>
      <c r="AX143" s="78">
        <v>1334</v>
      </c>
      <c r="AY143" s="78">
        <v>273</v>
      </c>
      <c r="AZ143" s="78">
        <v>184</v>
      </c>
      <c r="BA143" s="50">
        <f t="shared" si="67"/>
        <v>23756</v>
      </c>
      <c r="BB143" s="50">
        <f t="shared" si="53"/>
        <v>150239</v>
      </c>
      <c r="BC143" s="50">
        <f t="shared" si="54"/>
        <v>81591</v>
      </c>
      <c r="BD143" s="50">
        <f t="shared" si="68"/>
        <v>92404</v>
      </c>
      <c r="BE143" s="50">
        <f t="shared" si="55"/>
        <v>44686</v>
      </c>
      <c r="BF143" s="47">
        <f t="shared" si="69"/>
        <v>0.13653265898445358</v>
      </c>
      <c r="BG143" s="47">
        <f t="shared" si="56"/>
        <v>0.86346734101554645</v>
      </c>
      <c r="BH143" s="47">
        <f t="shared" si="57"/>
        <v>0.46892726802494322</v>
      </c>
      <c r="BI143" s="47">
        <f t="shared" si="58"/>
        <v>0.2568234719388488</v>
      </c>
      <c r="BJ143" s="47">
        <f t="shared" si="70"/>
        <v>0.66619730452024484</v>
      </c>
      <c r="BK143" s="16">
        <v>75956</v>
      </c>
      <c r="BL143" s="16">
        <v>5272</v>
      </c>
      <c r="BM143" s="16">
        <v>26951</v>
      </c>
      <c r="BN143" s="16">
        <v>20902</v>
      </c>
      <c r="BO143" s="16">
        <v>13162</v>
      </c>
      <c r="BP143" s="78">
        <v>470</v>
      </c>
      <c r="BQ143" s="16">
        <v>8451</v>
      </c>
      <c r="BR143" s="78">
        <v>472</v>
      </c>
      <c r="BS143" s="78">
        <v>191</v>
      </c>
      <c r="BT143" s="78">
        <v>85</v>
      </c>
      <c r="BU143" s="89">
        <f t="shared" si="71"/>
        <v>6.9408604981831587E-2</v>
      </c>
      <c r="BV143" s="89">
        <f t="shared" si="72"/>
        <v>0.93059139501816845</v>
      </c>
      <c r="BW143" s="89">
        <f t="shared" si="73"/>
        <v>0.57576754963399868</v>
      </c>
      <c r="BX143" s="89">
        <f t="shared" si="74"/>
        <v>0.30058191584601612</v>
      </c>
      <c r="BY143" s="16">
        <v>98039</v>
      </c>
      <c r="BZ143" s="16">
        <v>18484</v>
      </c>
      <c r="CA143" s="16">
        <v>41697</v>
      </c>
      <c r="CB143" s="16">
        <v>16003</v>
      </c>
      <c r="CC143" s="16">
        <v>10214</v>
      </c>
      <c r="CD143" s="78">
        <v>166</v>
      </c>
      <c r="CE143" s="16">
        <v>10432</v>
      </c>
      <c r="CF143" s="78">
        <v>862</v>
      </c>
      <c r="CG143" s="78">
        <v>82</v>
      </c>
      <c r="CH143" s="78">
        <v>99</v>
      </c>
      <c r="CI143" s="89">
        <f t="shared" si="75"/>
        <v>0.18853721478187252</v>
      </c>
      <c r="CJ143" s="89">
        <f t="shared" si="76"/>
        <v>0.81146278521812742</v>
      </c>
      <c r="CK143" s="96">
        <f t="shared" si="77"/>
        <v>0.38615244953538896</v>
      </c>
    </row>
    <row r="144" spans="1:89" x14ac:dyDescent="0.3">
      <c r="A144" s="19" t="s">
        <v>285</v>
      </c>
      <c r="B144" s="16" t="s">
        <v>344</v>
      </c>
      <c r="C144" s="19">
        <v>99877</v>
      </c>
      <c r="D144" s="16">
        <v>94637</v>
      </c>
      <c r="E144" s="16">
        <v>5240</v>
      </c>
      <c r="F144" s="67">
        <v>0.94753546862641047</v>
      </c>
      <c r="G144" s="16">
        <v>43004</v>
      </c>
      <c r="H144" s="16">
        <v>42316</v>
      </c>
      <c r="I144" s="16">
        <v>688</v>
      </c>
      <c r="J144" s="67">
        <v>0.98400148823365252</v>
      </c>
      <c r="K144" s="16">
        <v>56873</v>
      </c>
      <c r="L144" s="16">
        <v>52321</v>
      </c>
      <c r="M144" s="16">
        <v>4552</v>
      </c>
      <c r="N144" s="67">
        <v>0.91996202064248411</v>
      </c>
      <c r="O144" s="16">
        <v>9715</v>
      </c>
      <c r="P144" s="16">
        <v>9420</v>
      </c>
      <c r="Q144" s="16">
        <v>295</v>
      </c>
      <c r="R144" s="67">
        <v>0.96963458569222849</v>
      </c>
      <c r="S144" s="16">
        <v>90162</v>
      </c>
      <c r="T144" s="16">
        <v>85217</v>
      </c>
      <c r="U144" s="16">
        <v>4945</v>
      </c>
      <c r="V144" s="67">
        <v>0.94515427785541595</v>
      </c>
      <c r="W144" s="16">
        <v>52769</v>
      </c>
      <c r="X144" s="16">
        <v>22805</v>
      </c>
      <c r="Y144" s="16">
        <v>27632</v>
      </c>
      <c r="Z144" s="16">
        <v>2332</v>
      </c>
      <c r="AA144" s="89">
        <f t="shared" si="59"/>
        <v>4.4192613087229243E-2</v>
      </c>
      <c r="AB144" s="89">
        <f t="shared" si="60"/>
        <v>0.52364077393924469</v>
      </c>
      <c r="AC144" s="95">
        <f t="shared" si="61"/>
        <v>9.7791595197255567</v>
      </c>
      <c r="AD144" s="16">
        <v>24709</v>
      </c>
      <c r="AE144" s="16">
        <v>11080</v>
      </c>
      <c r="AF144" s="47">
        <f t="shared" si="62"/>
        <v>0.44841960419280424</v>
      </c>
      <c r="AG144" s="16">
        <v>12437</v>
      </c>
      <c r="AH144" s="47">
        <f t="shared" si="63"/>
        <v>0.50333886438139952</v>
      </c>
      <c r="AI144" s="16">
        <v>1192</v>
      </c>
      <c r="AJ144" s="47">
        <f t="shared" si="64"/>
        <v>4.824153142579627E-2</v>
      </c>
      <c r="AK144" s="16">
        <v>28060</v>
      </c>
      <c r="AL144" s="16">
        <v>11725</v>
      </c>
      <c r="AM144" s="16">
        <v>15195</v>
      </c>
      <c r="AN144" s="47">
        <f t="shared" si="65"/>
        <v>4.0627227369921595E-2</v>
      </c>
      <c r="AO144" s="47">
        <f t="shared" si="66"/>
        <v>0.54151817533856028</v>
      </c>
      <c r="AP144" s="16">
        <v>1140</v>
      </c>
      <c r="AQ144" s="16">
        <v>82831</v>
      </c>
      <c r="AR144" s="16">
        <v>10819</v>
      </c>
      <c r="AS144" s="16">
        <v>49868</v>
      </c>
      <c r="AT144" s="16">
        <v>11316</v>
      </c>
      <c r="AU144" s="16">
        <v>5517</v>
      </c>
      <c r="AV144" s="78">
        <v>135</v>
      </c>
      <c r="AW144" s="16">
        <v>4112</v>
      </c>
      <c r="AX144" s="78">
        <v>98</v>
      </c>
      <c r="AY144" s="78">
        <v>94</v>
      </c>
      <c r="AZ144" s="78">
        <v>872</v>
      </c>
      <c r="BA144" s="50">
        <f t="shared" si="67"/>
        <v>10819</v>
      </c>
      <c r="BB144" s="50">
        <f t="shared" si="53"/>
        <v>72012</v>
      </c>
      <c r="BC144" s="50">
        <f t="shared" si="54"/>
        <v>22144.000000000004</v>
      </c>
      <c r="BD144" s="50">
        <f t="shared" si="68"/>
        <v>60687</v>
      </c>
      <c r="BE144" s="50">
        <f t="shared" si="55"/>
        <v>10828</v>
      </c>
      <c r="BF144" s="47">
        <f t="shared" si="69"/>
        <v>0.13061534932573554</v>
      </c>
      <c r="BG144" s="47">
        <f t="shared" si="56"/>
        <v>0.86938465067426451</v>
      </c>
      <c r="BH144" s="47">
        <f t="shared" si="57"/>
        <v>0.26733952264248895</v>
      </c>
      <c r="BI144" s="47">
        <f t="shared" si="58"/>
        <v>0.13072400429790779</v>
      </c>
      <c r="BJ144" s="47">
        <f t="shared" si="70"/>
        <v>0.56836208665837673</v>
      </c>
      <c r="BK144" s="16">
        <v>35816</v>
      </c>
      <c r="BL144" s="16">
        <v>3335</v>
      </c>
      <c r="BM144" s="16">
        <v>19929</v>
      </c>
      <c r="BN144" s="16">
        <v>6778</v>
      </c>
      <c r="BO144" s="16">
        <v>3267</v>
      </c>
      <c r="BP144" s="78">
        <v>92</v>
      </c>
      <c r="BQ144" s="16">
        <v>1873</v>
      </c>
      <c r="BR144" s="78">
        <v>50</v>
      </c>
      <c r="BS144" s="78">
        <v>70</v>
      </c>
      <c r="BT144" s="78">
        <v>422</v>
      </c>
      <c r="BU144" s="89">
        <f t="shared" si="71"/>
        <v>9.311480902389993E-2</v>
      </c>
      <c r="BV144" s="89">
        <f t="shared" si="72"/>
        <v>0.9068851909761001</v>
      </c>
      <c r="BW144" s="89">
        <f t="shared" si="73"/>
        <v>0.35045789591244136</v>
      </c>
      <c r="BX144" s="89">
        <f t="shared" si="74"/>
        <v>0.16121286575832031</v>
      </c>
      <c r="BY144" s="16">
        <v>47015</v>
      </c>
      <c r="BZ144" s="16">
        <v>7484</v>
      </c>
      <c r="CA144" s="16">
        <v>29939</v>
      </c>
      <c r="CB144" s="16">
        <v>4538</v>
      </c>
      <c r="CC144" s="16">
        <v>2250</v>
      </c>
      <c r="CD144" s="78">
        <v>43</v>
      </c>
      <c r="CE144" s="16">
        <v>2239</v>
      </c>
      <c r="CF144" s="78">
        <v>48</v>
      </c>
      <c r="CG144" s="78">
        <v>24</v>
      </c>
      <c r="CH144" s="78">
        <v>450</v>
      </c>
      <c r="CI144" s="89">
        <f t="shared" si="75"/>
        <v>0.1591832393916835</v>
      </c>
      <c r="CJ144" s="89">
        <f t="shared" si="76"/>
        <v>0.84081676060831645</v>
      </c>
      <c r="CK144" s="96">
        <f t="shared" si="77"/>
        <v>0.20401999361905776</v>
      </c>
    </row>
    <row r="145" spans="1:89" x14ac:dyDescent="0.3">
      <c r="A145" s="19" t="s">
        <v>285</v>
      </c>
      <c r="B145" s="16" t="s">
        <v>346</v>
      </c>
      <c r="C145" s="19">
        <v>138284</v>
      </c>
      <c r="D145" s="16">
        <v>127712</v>
      </c>
      <c r="E145" s="16">
        <v>10572</v>
      </c>
      <c r="F145" s="67">
        <v>0.92354863903271533</v>
      </c>
      <c r="G145" s="16">
        <v>61644</v>
      </c>
      <c r="H145" s="16">
        <v>59918</v>
      </c>
      <c r="I145" s="16">
        <v>1726</v>
      </c>
      <c r="J145" s="67">
        <v>0.97200051910972685</v>
      </c>
      <c r="K145" s="16">
        <v>76640</v>
      </c>
      <c r="L145" s="16">
        <v>67794</v>
      </c>
      <c r="M145" s="16">
        <v>8846</v>
      </c>
      <c r="N145" s="67">
        <v>0.88457724425887263</v>
      </c>
      <c r="O145" s="16">
        <v>15108</v>
      </c>
      <c r="P145" s="16">
        <v>14558</v>
      </c>
      <c r="Q145" s="16">
        <v>550</v>
      </c>
      <c r="R145" s="67">
        <v>0.96359544612126025</v>
      </c>
      <c r="S145" s="16">
        <v>123176</v>
      </c>
      <c r="T145" s="16">
        <v>113154</v>
      </c>
      <c r="U145" s="16">
        <v>10022</v>
      </c>
      <c r="V145" s="67">
        <v>0.91863674741832824</v>
      </c>
      <c r="W145" s="16">
        <v>86365</v>
      </c>
      <c r="X145" s="16">
        <v>35120</v>
      </c>
      <c r="Y145" s="16">
        <v>45847</v>
      </c>
      <c r="Z145" s="16">
        <v>5398</v>
      </c>
      <c r="AA145" s="89">
        <f t="shared" si="59"/>
        <v>6.2502171018352343E-2</v>
      </c>
      <c r="AB145" s="89">
        <f t="shared" si="60"/>
        <v>0.53085161813234527</v>
      </c>
      <c r="AC145" s="95">
        <f t="shared" si="61"/>
        <v>6.506113375324194</v>
      </c>
      <c r="AD145" s="16">
        <v>40437</v>
      </c>
      <c r="AE145" s="16">
        <v>16993</v>
      </c>
      <c r="AF145" s="47">
        <f t="shared" si="62"/>
        <v>0.42023394416005144</v>
      </c>
      <c r="AG145" s="16">
        <v>20931</v>
      </c>
      <c r="AH145" s="47">
        <f t="shared" si="63"/>
        <v>0.51762000148378962</v>
      </c>
      <c r="AI145" s="16">
        <v>2513</v>
      </c>
      <c r="AJ145" s="47">
        <f t="shared" si="64"/>
        <v>6.2146054356158963E-2</v>
      </c>
      <c r="AK145" s="16">
        <v>45928</v>
      </c>
      <c r="AL145" s="16">
        <v>18127</v>
      </c>
      <c r="AM145" s="16">
        <v>24916</v>
      </c>
      <c r="AN145" s="47">
        <f t="shared" si="65"/>
        <v>6.2815711548510719E-2</v>
      </c>
      <c r="AO145" s="47">
        <f t="shared" si="66"/>
        <v>0.54250130639261451</v>
      </c>
      <c r="AP145" s="16">
        <v>2885</v>
      </c>
      <c r="AQ145" s="16">
        <v>110279</v>
      </c>
      <c r="AR145" s="16">
        <v>14756</v>
      </c>
      <c r="AS145" s="16">
        <v>56470</v>
      </c>
      <c r="AT145" s="16">
        <v>20498</v>
      </c>
      <c r="AU145" s="16">
        <v>9464</v>
      </c>
      <c r="AV145" s="78">
        <v>418</v>
      </c>
      <c r="AW145" s="16">
        <v>7455</v>
      </c>
      <c r="AX145" s="78">
        <v>205</v>
      </c>
      <c r="AY145" s="78">
        <v>114</v>
      </c>
      <c r="AZ145" s="78">
        <v>899</v>
      </c>
      <c r="BA145" s="50">
        <f t="shared" si="67"/>
        <v>14756</v>
      </c>
      <c r="BB145" s="50">
        <f t="shared" si="53"/>
        <v>95523</v>
      </c>
      <c r="BC145" s="50">
        <f t="shared" si="54"/>
        <v>39053</v>
      </c>
      <c r="BD145" s="50">
        <f t="shared" si="68"/>
        <v>71226</v>
      </c>
      <c r="BE145" s="50">
        <f t="shared" si="55"/>
        <v>18555</v>
      </c>
      <c r="BF145" s="47">
        <f t="shared" si="69"/>
        <v>0.13380607368583319</v>
      </c>
      <c r="BG145" s="47">
        <f t="shared" si="56"/>
        <v>0.86619392631416681</v>
      </c>
      <c r="BH145" s="47">
        <f t="shared" si="57"/>
        <v>0.3541290726248878</v>
      </c>
      <c r="BI145" s="47">
        <f t="shared" si="58"/>
        <v>0.16825506216052014</v>
      </c>
      <c r="BJ145" s="47">
        <f t="shared" si="70"/>
        <v>0.61016149946952725</v>
      </c>
      <c r="BK145" s="16">
        <v>50036</v>
      </c>
      <c r="BL145" s="16">
        <v>4199</v>
      </c>
      <c r="BM145" s="16">
        <v>23404</v>
      </c>
      <c r="BN145" s="16">
        <v>12130</v>
      </c>
      <c r="BO145" s="16">
        <v>5777</v>
      </c>
      <c r="BP145" s="78">
        <v>325</v>
      </c>
      <c r="BQ145" s="16">
        <v>3564</v>
      </c>
      <c r="BR145" s="78">
        <v>89</v>
      </c>
      <c r="BS145" s="78">
        <v>89</v>
      </c>
      <c r="BT145" s="78">
        <v>459</v>
      </c>
      <c r="BU145" s="89">
        <f t="shared" si="71"/>
        <v>8.3919577903909179E-2</v>
      </c>
      <c r="BV145" s="89">
        <f t="shared" si="72"/>
        <v>0.91608042209609086</v>
      </c>
      <c r="BW145" s="89">
        <f t="shared" si="73"/>
        <v>0.44833719721800303</v>
      </c>
      <c r="BX145" s="89">
        <f t="shared" si="74"/>
        <v>0.20591174354464786</v>
      </c>
      <c r="BY145" s="16">
        <v>60243</v>
      </c>
      <c r="BZ145" s="16">
        <v>10557</v>
      </c>
      <c r="CA145" s="16">
        <v>33066</v>
      </c>
      <c r="CB145" s="16">
        <v>8368</v>
      </c>
      <c r="CC145" s="16">
        <v>3687</v>
      </c>
      <c r="CD145" s="78">
        <v>93</v>
      </c>
      <c r="CE145" s="16">
        <v>3891</v>
      </c>
      <c r="CF145" s="78">
        <v>116</v>
      </c>
      <c r="CG145" s="78">
        <v>25</v>
      </c>
      <c r="CH145" s="78">
        <v>440</v>
      </c>
      <c r="CI145" s="89">
        <f t="shared" si="75"/>
        <v>0.17524027687864149</v>
      </c>
      <c r="CJ145" s="89">
        <f t="shared" si="76"/>
        <v>0.82475972312135848</v>
      </c>
      <c r="CK145" s="96">
        <f t="shared" si="77"/>
        <v>0.27588267516557941</v>
      </c>
    </row>
    <row r="146" spans="1:89" x14ac:dyDescent="0.3">
      <c r="A146" s="19" t="s">
        <v>285</v>
      </c>
      <c r="B146" s="16" t="s">
        <v>348</v>
      </c>
      <c r="C146" s="19">
        <v>170233</v>
      </c>
      <c r="D146" s="16">
        <v>154302</v>
      </c>
      <c r="E146" s="16">
        <v>15931</v>
      </c>
      <c r="F146" s="67">
        <v>0.90641649973859362</v>
      </c>
      <c r="G146" s="16">
        <v>75661</v>
      </c>
      <c r="H146" s="16">
        <v>72444</v>
      </c>
      <c r="I146" s="16">
        <v>3217</v>
      </c>
      <c r="J146" s="67">
        <v>0.95748139728525927</v>
      </c>
      <c r="K146" s="16">
        <v>94572</v>
      </c>
      <c r="L146" s="16">
        <v>81858</v>
      </c>
      <c r="M146" s="16">
        <v>12714</v>
      </c>
      <c r="N146" s="67">
        <v>0.86556274584443604</v>
      </c>
      <c r="O146" s="16">
        <v>23383</v>
      </c>
      <c r="P146" s="16">
        <v>21854</v>
      </c>
      <c r="Q146" s="16">
        <v>1529</v>
      </c>
      <c r="R146" s="67">
        <v>0.93461061454903127</v>
      </c>
      <c r="S146" s="16">
        <v>146850</v>
      </c>
      <c r="T146" s="16">
        <v>132448</v>
      </c>
      <c r="U146" s="16">
        <v>14402</v>
      </c>
      <c r="V146" s="67">
        <v>0.90192713653387813</v>
      </c>
      <c r="W146" s="16">
        <v>93226</v>
      </c>
      <c r="X146" s="16">
        <v>32393</v>
      </c>
      <c r="Y146" s="16">
        <v>54411</v>
      </c>
      <c r="Z146" s="16">
        <v>6422</v>
      </c>
      <c r="AA146" s="89">
        <f t="shared" si="59"/>
        <v>6.8886362173642551E-2</v>
      </c>
      <c r="AB146" s="89">
        <f t="shared" si="60"/>
        <v>0.58364619312209043</v>
      </c>
      <c r="AC146" s="95">
        <f t="shared" si="61"/>
        <v>5.0440672687636248</v>
      </c>
      <c r="AD146" s="16">
        <v>43349</v>
      </c>
      <c r="AE146" s="16">
        <v>15803</v>
      </c>
      <c r="AF146" s="47">
        <f t="shared" si="62"/>
        <v>0.36455281552054258</v>
      </c>
      <c r="AG146" s="16">
        <v>24379</v>
      </c>
      <c r="AH146" s="47">
        <f t="shared" si="63"/>
        <v>0.56238898244480839</v>
      </c>
      <c r="AI146" s="16">
        <v>3167</v>
      </c>
      <c r="AJ146" s="47">
        <f t="shared" si="64"/>
        <v>7.3058202034649009E-2</v>
      </c>
      <c r="AK146" s="16">
        <v>49877</v>
      </c>
      <c r="AL146" s="16">
        <v>16590</v>
      </c>
      <c r="AM146" s="16">
        <v>30032</v>
      </c>
      <c r="AN146" s="47">
        <f t="shared" si="65"/>
        <v>6.526054093068949E-2</v>
      </c>
      <c r="AO146" s="47">
        <f t="shared" si="66"/>
        <v>0.60212121819676401</v>
      </c>
      <c r="AP146" s="16">
        <v>3255</v>
      </c>
      <c r="AQ146" s="16">
        <v>135303</v>
      </c>
      <c r="AR146" s="16">
        <v>28318</v>
      </c>
      <c r="AS146" s="16">
        <v>74703</v>
      </c>
      <c r="AT146" s="16">
        <v>17952</v>
      </c>
      <c r="AU146" s="16">
        <v>6755</v>
      </c>
      <c r="AV146" s="78">
        <v>209</v>
      </c>
      <c r="AW146" s="16">
        <v>6534</v>
      </c>
      <c r="AX146" s="78">
        <v>154</v>
      </c>
      <c r="AY146" s="78">
        <v>86</v>
      </c>
      <c r="AZ146" s="78">
        <v>592</v>
      </c>
      <c r="BA146" s="50">
        <f t="shared" si="67"/>
        <v>28318</v>
      </c>
      <c r="BB146" s="50">
        <f t="shared" si="53"/>
        <v>106985</v>
      </c>
      <c r="BC146" s="50">
        <f t="shared" si="54"/>
        <v>32282</v>
      </c>
      <c r="BD146" s="50">
        <f t="shared" si="68"/>
        <v>103021</v>
      </c>
      <c r="BE146" s="50">
        <f t="shared" si="55"/>
        <v>14330</v>
      </c>
      <c r="BF146" s="47">
        <f t="shared" si="69"/>
        <v>0.20929321596712563</v>
      </c>
      <c r="BG146" s="47">
        <f t="shared" si="56"/>
        <v>0.79070678403287431</v>
      </c>
      <c r="BH146" s="47">
        <f t="shared" si="57"/>
        <v>0.23859042297657848</v>
      </c>
      <c r="BI146" s="47">
        <f t="shared" si="58"/>
        <v>0.1059104380538495</v>
      </c>
      <c r="BJ146" s="47">
        <f t="shared" si="70"/>
        <v>0.51464860350472641</v>
      </c>
      <c r="BK146" s="16">
        <v>60489</v>
      </c>
      <c r="BL146" s="16">
        <v>9962</v>
      </c>
      <c r="BM146" s="16">
        <v>32125</v>
      </c>
      <c r="BN146" s="16">
        <v>10491</v>
      </c>
      <c r="BO146" s="16">
        <v>4180</v>
      </c>
      <c r="BP146" s="78">
        <v>144</v>
      </c>
      <c r="BQ146" s="16">
        <v>3154</v>
      </c>
      <c r="BR146" s="78">
        <v>50</v>
      </c>
      <c r="BS146" s="78">
        <v>57</v>
      </c>
      <c r="BT146" s="78">
        <v>326</v>
      </c>
      <c r="BU146" s="89">
        <f t="shared" si="71"/>
        <v>0.16469110086131364</v>
      </c>
      <c r="BV146" s="89">
        <f t="shared" si="72"/>
        <v>0.83530889913868633</v>
      </c>
      <c r="BW146" s="89">
        <f t="shared" si="73"/>
        <v>0.30422060209294249</v>
      </c>
      <c r="BX146" s="89">
        <f t="shared" si="74"/>
        <v>0.13078410950751376</v>
      </c>
      <c r="BY146" s="16">
        <v>74814</v>
      </c>
      <c r="BZ146" s="16">
        <v>18356</v>
      </c>
      <c r="CA146" s="16">
        <v>42578</v>
      </c>
      <c r="CB146" s="16">
        <v>7461</v>
      </c>
      <c r="CC146" s="16">
        <v>2575</v>
      </c>
      <c r="CD146" s="78">
        <v>65</v>
      </c>
      <c r="CE146" s="16">
        <v>3380</v>
      </c>
      <c r="CF146" s="78">
        <v>104</v>
      </c>
      <c r="CG146" s="78">
        <v>29</v>
      </c>
      <c r="CH146" s="78">
        <v>266</v>
      </c>
      <c r="CI146" s="89">
        <f t="shared" si="75"/>
        <v>0.24535514743229878</v>
      </c>
      <c r="CJ146" s="89">
        <f t="shared" si="76"/>
        <v>0.7546448525677012</v>
      </c>
      <c r="CK146" s="96">
        <f t="shared" si="77"/>
        <v>0.18552677306386506</v>
      </c>
    </row>
    <row r="147" spans="1:89" x14ac:dyDescent="0.3">
      <c r="A147" s="19" t="s">
        <v>350</v>
      </c>
      <c r="B147" s="16" t="s">
        <v>354</v>
      </c>
      <c r="C147" s="19">
        <v>197640</v>
      </c>
      <c r="D147" s="16">
        <v>188989</v>
      </c>
      <c r="E147" s="16">
        <v>8651</v>
      </c>
      <c r="F147" s="67">
        <v>0.95622849625581863</v>
      </c>
      <c r="G147" s="16">
        <v>87832</v>
      </c>
      <c r="H147" s="16">
        <v>85530</v>
      </c>
      <c r="I147" s="16">
        <v>2302</v>
      </c>
      <c r="J147" s="67">
        <v>0.97379087348574556</v>
      </c>
      <c r="K147" s="16">
        <v>109808</v>
      </c>
      <c r="L147" s="16">
        <v>103459</v>
      </c>
      <c r="M147" s="16">
        <v>6349</v>
      </c>
      <c r="N147" s="67">
        <v>0.94218089756666179</v>
      </c>
      <c r="O147" s="16">
        <v>174987</v>
      </c>
      <c r="P147" s="16">
        <v>167410</v>
      </c>
      <c r="Q147" s="16">
        <v>7577</v>
      </c>
      <c r="R147" s="67">
        <v>0.95669964054472634</v>
      </c>
      <c r="S147" s="16">
        <v>22653</v>
      </c>
      <c r="T147" s="16">
        <v>21579</v>
      </c>
      <c r="U147" s="16">
        <v>1074</v>
      </c>
      <c r="V147" s="67">
        <v>0.95258906105151619</v>
      </c>
      <c r="W147" s="16">
        <v>114400</v>
      </c>
      <c r="X147" s="16">
        <v>46835</v>
      </c>
      <c r="Y147" s="16">
        <v>61756</v>
      </c>
      <c r="Z147" s="16">
        <v>5809</v>
      </c>
      <c r="AA147" s="89">
        <f t="shared" si="59"/>
        <v>5.0777972027972025E-2</v>
      </c>
      <c r="AB147" s="89">
        <f t="shared" si="60"/>
        <v>0.53982517482517478</v>
      </c>
      <c r="AC147" s="95">
        <f t="shared" si="61"/>
        <v>8.0624892408331892</v>
      </c>
      <c r="AD147" s="16">
        <v>55380</v>
      </c>
      <c r="AE147" s="16">
        <v>23113</v>
      </c>
      <c r="AF147" s="47">
        <f t="shared" si="62"/>
        <v>0.41735283495846875</v>
      </c>
      <c r="AG147" s="16">
        <v>29411</v>
      </c>
      <c r="AH147" s="47">
        <f t="shared" si="63"/>
        <v>0.53107620079451068</v>
      </c>
      <c r="AI147" s="16">
        <v>2856</v>
      </c>
      <c r="AJ147" s="47">
        <f t="shared" si="64"/>
        <v>5.1570964247020588E-2</v>
      </c>
      <c r="AK147" s="16">
        <v>59020</v>
      </c>
      <c r="AL147" s="16">
        <v>23722</v>
      </c>
      <c r="AM147" s="16">
        <v>32345</v>
      </c>
      <c r="AN147" s="47">
        <f t="shared" si="65"/>
        <v>5.0033886818027784E-2</v>
      </c>
      <c r="AO147" s="47">
        <f t="shared" si="66"/>
        <v>0.54803456455438837</v>
      </c>
      <c r="AP147" s="16">
        <v>2953</v>
      </c>
      <c r="AQ147" s="16">
        <v>164020</v>
      </c>
      <c r="AR147" s="16">
        <v>9379</v>
      </c>
      <c r="AS147" s="16">
        <v>54598</v>
      </c>
      <c r="AT147" s="16">
        <v>43371</v>
      </c>
      <c r="AU147" s="16">
        <v>27499</v>
      </c>
      <c r="AV147" s="78">
        <v>763</v>
      </c>
      <c r="AW147" s="16">
        <v>26299</v>
      </c>
      <c r="AX147" s="16">
        <v>1520</v>
      </c>
      <c r="AY147" s="78">
        <v>224</v>
      </c>
      <c r="AZ147" s="78">
        <v>367</v>
      </c>
      <c r="BA147" s="50">
        <f t="shared" si="67"/>
        <v>9379</v>
      </c>
      <c r="BB147" s="50">
        <f t="shared" si="53"/>
        <v>154641</v>
      </c>
      <c r="BC147" s="50">
        <f t="shared" si="54"/>
        <v>100043</v>
      </c>
      <c r="BD147" s="50">
        <f t="shared" si="68"/>
        <v>63977</v>
      </c>
      <c r="BE147" s="50">
        <f t="shared" si="55"/>
        <v>56672</v>
      </c>
      <c r="BF147" s="47">
        <f t="shared" si="69"/>
        <v>5.7182050969393973E-2</v>
      </c>
      <c r="BG147" s="47">
        <f t="shared" si="56"/>
        <v>0.94281794903060601</v>
      </c>
      <c r="BH147" s="47">
        <f t="shared" si="57"/>
        <v>0.60994390927935616</v>
      </c>
      <c r="BI147" s="47">
        <f t="shared" si="58"/>
        <v>0.34551883916595538</v>
      </c>
      <c r="BJ147" s="47">
        <f t="shared" si="70"/>
        <v>0.77638092915498103</v>
      </c>
      <c r="BK147" s="16">
        <v>74677</v>
      </c>
      <c r="BL147" s="16">
        <v>2755</v>
      </c>
      <c r="BM147" s="16">
        <v>21413</v>
      </c>
      <c r="BN147" s="16">
        <v>23448</v>
      </c>
      <c r="BO147" s="16">
        <v>15260</v>
      </c>
      <c r="BP147" s="78">
        <v>581</v>
      </c>
      <c r="BQ147" s="16">
        <v>10387</v>
      </c>
      <c r="BR147" s="16">
        <v>439</v>
      </c>
      <c r="BS147" s="78">
        <v>164</v>
      </c>
      <c r="BT147" s="78">
        <v>230</v>
      </c>
      <c r="BU147" s="89">
        <f t="shared" si="71"/>
        <v>3.6892215809419232E-2</v>
      </c>
      <c r="BV147" s="89">
        <f t="shared" si="72"/>
        <v>0.96310778419058074</v>
      </c>
      <c r="BW147" s="89">
        <f t="shared" si="73"/>
        <v>0.67636621717530165</v>
      </c>
      <c r="BX147" s="89">
        <f t="shared" si="74"/>
        <v>0.36237395717556947</v>
      </c>
      <c r="BY147" s="16">
        <v>89343</v>
      </c>
      <c r="BZ147" s="16">
        <v>6624</v>
      </c>
      <c r="CA147" s="16">
        <v>33185</v>
      </c>
      <c r="CB147" s="16">
        <v>19923</v>
      </c>
      <c r="CC147" s="16">
        <v>12239</v>
      </c>
      <c r="CD147" s="78">
        <v>182</v>
      </c>
      <c r="CE147" s="16">
        <v>15912</v>
      </c>
      <c r="CF147" s="16">
        <v>1081</v>
      </c>
      <c r="CG147" s="78">
        <v>60</v>
      </c>
      <c r="CH147" s="78">
        <v>137</v>
      </c>
      <c r="CI147" s="89">
        <f t="shared" si="75"/>
        <v>7.414123098619925E-2</v>
      </c>
      <c r="CJ147" s="89">
        <f t="shared" si="76"/>
        <v>0.92585876901380071</v>
      </c>
      <c r="CK147" s="96">
        <f t="shared" si="77"/>
        <v>0.55442508086811504</v>
      </c>
    </row>
    <row r="148" spans="1:89" x14ac:dyDescent="0.3">
      <c r="A148" s="19" t="s">
        <v>350</v>
      </c>
      <c r="B148" s="16" t="s">
        <v>355</v>
      </c>
      <c r="C148" s="19">
        <v>118771</v>
      </c>
      <c r="D148" s="16">
        <v>88616</v>
      </c>
      <c r="E148" s="16">
        <v>30155</v>
      </c>
      <c r="F148" s="67">
        <v>0.74610805668050295</v>
      </c>
      <c r="G148" s="16">
        <v>52284</v>
      </c>
      <c r="H148" s="16">
        <v>41512</v>
      </c>
      <c r="I148" s="16">
        <v>10772</v>
      </c>
      <c r="J148" s="67">
        <v>0.79397138704001224</v>
      </c>
      <c r="K148" s="16">
        <v>66487</v>
      </c>
      <c r="L148" s="16">
        <v>47104</v>
      </c>
      <c r="M148" s="16">
        <v>19383</v>
      </c>
      <c r="N148" s="67">
        <v>0.70846932483041802</v>
      </c>
      <c r="O148" s="16">
        <v>7644</v>
      </c>
      <c r="P148" s="16">
        <v>6600</v>
      </c>
      <c r="Q148" s="16">
        <v>1044</v>
      </c>
      <c r="R148" s="67">
        <v>0.86342229199372056</v>
      </c>
      <c r="S148" s="16">
        <v>111127</v>
      </c>
      <c r="T148" s="16">
        <v>82016</v>
      </c>
      <c r="U148" s="16">
        <v>29111</v>
      </c>
      <c r="V148" s="67">
        <v>0.73803846050014843</v>
      </c>
      <c r="W148" s="16">
        <v>82292</v>
      </c>
      <c r="X148" s="16">
        <v>36102</v>
      </c>
      <c r="Y148" s="16">
        <v>36342</v>
      </c>
      <c r="Z148" s="16">
        <v>9848</v>
      </c>
      <c r="AA148" s="89">
        <f t="shared" si="59"/>
        <v>0.11967141398920916</v>
      </c>
      <c r="AB148" s="89">
        <f t="shared" si="60"/>
        <v>0.4416225149467749</v>
      </c>
      <c r="AC148" s="95">
        <f t="shared" si="61"/>
        <v>3.6659220146222582</v>
      </c>
      <c r="AD148" s="16">
        <v>39282</v>
      </c>
      <c r="AE148" s="16">
        <v>17404</v>
      </c>
      <c r="AF148" s="47">
        <f t="shared" si="62"/>
        <v>0.44305279771905709</v>
      </c>
      <c r="AG148" s="16">
        <v>16683</v>
      </c>
      <c r="AH148" s="47">
        <f t="shared" si="63"/>
        <v>0.42469833511532001</v>
      </c>
      <c r="AI148" s="16">
        <v>5195</v>
      </c>
      <c r="AJ148" s="47">
        <f t="shared" si="64"/>
        <v>0.13224886716562292</v>
      </c>
      <c r="AK148" s="16">
        <v>43010</v>
      </c>
      <c r="AL148" s="16">
        <v>18698</v>
      </c>
      <c r="AM148" s="16">
        <v>19659</v>
      </c>
      <c r="AN148" s="47">
        <f t="shared" si="65"/>
        <v>0.1081841432225064</v>
      </c>
      <c r="AO148" s="47">
        <f t="shared" si="66"/>
        <v>0.45707974889560565</v>
      </c>
      <c r="AP148" s="16">
        <v>4653</v>
      </c>
      <c r="AQ148" s="16">
        <v>97538</v>
      </c>
      <c r="AR148" s="16">
        <v>31498</v>
      </c>
      <c r="AS148" s="16">
        <v>44945</v>
      </c>
      <c r="AT148" s="16">
        <v>13222</v>
      </c>
      <c r="AU148" s="16">
        <v>4672</v>
      </c>
      <c r="AV148" s="78">
        <v>50</v>
      </c>
      <c r="AW148" s="16">
        <v>2622</v>
      </c>
      <c r="AX148" s="78">
        <v>69</v>
      </c>
      <c r="AY148" s="78">
        <v>55</v>
      </c>
      <c r="AZ148" s="78">
        <v>405</v>
      </c>
      <c r="BA148" s="50">
        <f t="shared" si="67"/>
        <v>31498</v>
      </c>
      <c r="BB148" s="50">
        <f t="shared" si="53"/>
        <v>66040</v>
      </c>
      <c r="BC148" s="50">
        <f t="shared" si="54"/>
        <v>21095</v>
      </c>
      <c r="BD148" s="50">
        <f t="shared" si="68"/>
        <v>76443</v>
      </c>
      <c r="BE148" s="50">
        <f t="shared" si="55"/>
        <v>7873</v>
      </c>
      <c r="BF148" s="47">
        <f t="shared" si="69"/>
        <v>0.32293055014455907</v>
      </c>
      <c r="BG148" s="47">
        <f t="shared" si="56"/>
        <v>0.67706944985544093</v>
      </c>
      <c r="BH148" s="47">
        <f t="shared" si="57"/>
        <v>0.21627468268777297</v>
      </c>
      <c r="BI148" s="47">
        <f t="shared" si="58"/>
        <v>8.0717258914474357E-2</v>
      </c>
      <c r="BJ148" s="47">
        <f t="shared" si="70"/>
        <v>0.44667206627160694</v>
      </c>
      <c r="BK148" s="16">
        <v>43890</v>
      </c>
      <c r="BL148" s="16">
        <v>12617</v>
      </c>
      <c r="BM148" s="16">
        <v>20017</v>
      </c>
      <c r="BN148" s="16">
        <v>7235</v>
      </c>
      <c r="BO148" s="16">
        <v>2569</v>
      </c>
      <c r="BP148" s="78">
        <v>26</v>
      </c>
      <c r="BQ148" s="16">
        <v>1047</v>
      </c>
      <c r="BR148" s="78">
        <v>35</v>
      </c>
      <c r="BS148" s="78">
        <v>48</v>
      </c>
      <c r="BT148" s="78">
        <v>296</v>
      </c>
      <c r="BU148" s="89">
        <f t="shared" si="71"/>
        <v>0.28746867167919798</v>
      </c>
      <c r="BV148" s="89">
        <f t="shared" si="72"/>
        <v>0.71253132832080202</v>
      </c>
      <c r="BW148" s="89">
        <f t="shared" si="73"/>
        <v>0.25645933014354066</v>
      </c>
      <c r="BX148" s="89">
        <f t="shared" si="74"/>
        <v>9.1615402141717928E-2</v>
      </c>
      <c r="BY148" s="16">
        <v>53648</v>
      </c>
      <c r="BZ148" s="16">
        <v>18881</v>
      </c>
      <c r="CA148" s="16">
        <v>24928</v>
      </c>
      <c r="CB148" s="16">
        <v>5987</v>
      </c>
      <c r="CC148" s="16">
        <v>2103</v>
      </c>
      <c r="CD148" s="78">
        <v>24</v>
      </c>
      <c r="CE148" s="16">
        <v>1575</v>
      </c>
      <c r="CF148" s="78">
        <v>34</v>
      </c>
      <c r="CG148" s="78">
        <v>7</v>
      </c>
      <c r="CH148" s="78">
        <v>109</v>
      </c>
      <c r="CI148" s="89">
        <f t="shared" si="75"/>
        <v>0.35194229048613185</v>
      </c>
      <c r="CJ148" s="89">
        <f t="shared" si="76"/>
        <v>0.64805770951386821</v>
      </c>
      <c r="CK148" s="96">
        <f t="shared" si="77"/>
        <v>0.18339919475096927</v>
      </c>
    </row>
    <row r="149" spans="1:89" x14ac:dyDescent="0.3">
      <c r="A149" s="19" t="s">
        <v>350</v>
      </c>
      <c r="B149" s="16" t="s">
        <v>357</v>
      </c>
      <c r="C149" s="19">
        <v>83544</v>
      </c>
      <c r="D149" s="16">
        <v>75052</v>
      </c>
      <c r="E149" s="16">
        <v>8492</v>
      </c>
      <c r="F149" s="67">
        <v>0.89835296370774687</v>
      </c>
      <c r="G149" s="16">
        <v>35456</v>
      </c>
      <c r="H149" s="16">
        <v>32313</v>
      </c>
      <c r="I149" s="16">
        <v>3143</v>
      </c>
      <c r="J149" s="67">
        <v>0.91135491877256314</v>
      </c>
      <c r="K149" s="16">
        <v>48088</v>
      </c>
      <c r="L149" s="16">
        <v>42739</v>
      </c>
      <c r="M149" s="16">
        <v>5349</v>
      </c>
      <c r="N149" s="67">
        <v>0.88876642821493912</v>
      </c>
      <c r="O149" s="16">
        <v>5328</v>
      </c>
      <c r="P149" s="16">
        <v>5035</v>
      </c>
      <c r="Q149" s="16">
        <v>293</v>
      </c>
      <c r="R149" s="67">
        <v>0.9450075075075075</v>
      </c>
      <c r="S149" s="16">
        <v>78216</v>
      </c>
      <c r="T149" s="16">
        <v>70017</v>
      </c>
      <c r="U149" s="16">
        <v>8199</v>
      </c>
      <c r="V149" s="67">
        <v>0.89517490027615831</v>
      </c>
      <c r="W149" s="16">
        <v>50657</v>
      </c>
      <c r="X149" s="16">
        <v>21116</v>
      </c>
      <c r="Y149" s="16">
        <v>25493</v>
      </c>
      <c r="Z149" s="16">
        <v>4048</v>
      </c>
      <c r="AA149" s="89">
        <f t="shared" si="59"/>
        <v>7.9909982825670689E-2</v>
      </c>
      <c r="AB149" s="89">
        <f t="shared" si="60"/>
        <v>0.50324733008271316</v>
      </c>
      <c r="AC149" s="95">
        <f t="shared" si="61"/>
        <v>5.2164031620553359</v>
      </c>
      <c r="AD149" s="16">
        <v>23353</v>
      </c>
      <c r="AE149" s="16">
        <v>10049</v>
      </c>
      <c r="AF149" s="47">
        <f t="shared" si="62"/>
        <v>0.4303087397764741</v>
      </c>
      <c r="AG149" s="16">
        <v>11286</v>
      </c>
      <c r="AH149" s="47">
        <f t="shared" si="63"/>
        <v>0.48327837965143666</v>
      </c>
      <c r="AI149" s="16">
        <v>2018</v>
      </c>
      <c r="AJ149" s="47">
        <f t="shared" si="64"/>
        <v>8.6412880572089235E-2</v>
      </c>
      <c r="AK149" s="16">
        <v>27304</v>
      </c>
      <c r="AL149" s="16">
        <v>11067</v>
      </c>
      <c r="AM149" s="16">
        <v>14207</v>
      </c>
      <c r="AN149" s="47">
        <f t="shared" si="65"/>
        <v>7.4348080867272195E-2</v>
      </c>
      <c r="AO149" s="47">
        <f t="shared" si="66"/>
        <v>0.52032669205977145</v>
      </c>
      <c r="AP149" s="16">
        <v>2030</v>
      </c>
      <c r="AQ149" s="16">
        <v>67445</v>
      </c>
      <c r="AR149" s="16">
        <v>8387</v>
      </c>
      <c r="AS149" s="16">
        <v>36283</v>
      </c>
      <c r="AT149" s="16">
        <v>13251</v>
      </c>
      <c r="AU149" s="16">
        <v>5441</v>
      </c>
      <c r="AV149" s="78">
        <v>110</v>
      </c>
      <c r="AW149" s="16">
        <v>3586</v>
      </c>
      <c r="AX149" s="78">
        <v>151</v>
      </c>
      <c r="AY149" s="78">
        <v>58</v>
      </c>
      <c r="AZ149" s="78">
        <v>178</v>
      </c>
      <c r="BA149" s="50">
        <f t="shared" si="67"/>
        <v>8387</v>
      </c>
      <c r="BB149" s="50">
        <f t="shared" si="53"/>
        <v>59058</v>
      </c>
      <c r="BC149" s="50">
        <f t="shared" si="54"/>
        <v>22775</v>
      </c>
      <c r="BD149" s="50">
        <f t="shared" si="68"/>
        <v>44670</v>
      </c>
      <c r="BE149" s="50">
        <f t="shared" si="55"/>
        <v>9524</v>
      </c>
      <c r="BF149" s="47">
        <f t="shared" si="69"/>
        <v>0.12435317666246572</v>
      </c>
      <c r="BG149" s="47">
        <f t="shared" si="56"/>
        <v>0.8756468233375343</v>
      </c>
      <c r="BH149" s="47">
        <f t="shared" si="57"/>
        <v>0.33768255615686854</v>
      </c>
      <c r="BI149" s="47">
        <f t="shared" si="58"/>
        <v>0.14121135740232782</v>
      </c>
      <c r="BJ149" s="47">
        <f t="shared" si="70"/>
        <v>0.60666468974720145</v>
      </c>
      <c r="BK149" s="16">
        <v>29032</v>
      </c>
      <c r="BL149" s="16">
        <v>3597</v>
      </c>
      <c r="BM149" s="16">
        <v>14838</v>
      </c>
      <c r="BN149" s="16">
        <v>6634</v>
      </c>
      <c r="BO149" s="16">
        <v>2584</v>
      </c>
      <c r="BP149" s="78">
        <v>66</v>
      </c>
      <c r="BQ149" s="16">
        <v>1081</v>
      </c>
      <c r="BR149" s="78">
        <v>30</v>
      </c>
      <c r="BS149" s="78">
        <v>48</v>
      </c>
      <c r="BT149" s="78">
        <v>154</v>
      </c>
      <c r="BU149" s="89">
        <f t="shared" si="71"/>
        <v>0.12389776798015982</v>
      </c>
      <c r="BV149" s="89">
        <f t="shared" si="72"/>
        <v>0.87610223201984017</v>
      </c>
      <c r="BW149" s="89">
        <f t="shared" si="73"/>
        <v>0.36501102232019839</v>
      </c>
      <c r="BX149" s="89">
        <f t="shared" si="74"/>
        <v>0.13650454670708184</v>
      </c>
      <c r="BY149" s="16">
        <v>38413</v>
      </c>
      <c r="BZ149" s="16">
        <v>4790</v>
      </c>
      <c r="CA149" s="16">
        <v>21445</v>
      </c>
      <c r="CB149" s="16">
        <v>6617</v>
      </c>
      <c r="CC149" s="16">
        <v>2857</v>
      </c>
      <c r="CD149" s="78">
        <v>44</v>
      </c>
      <c r="CE149" s="16">
        <v>2505</v>
      </c>
      <c r="CF149" s="78">
        <v>121</v>
      </c>
      <c r="CG149" s="78">
        <v>10</v>
      </c>
      <c r="CH149" s="78">
        <v>24</v>
      </c>
      <c r="CI149" s="89">
        <f t="shared" si="75"/>
        <v>0.12469736807851509</v>
      </c>
      <c r="CJ149" s="89">
        <f t="shared" si="76"/>
        <v>0.87530263192148494</v>
      </c>
      <c r="CK149" s="96">
        <f t="shared" si="77"/>
        <v>0.3170280894488845</v>
      </c>
    </row>
    <row r="150" spans="1:89" x14ac:dyDescent="0.3">
      <c r="A150" s="19" t="s">
        <v>350</v>
      </c>
      <c r="B150" s="16" t="s">
        <v>359</v>
      </c>
      <c r="C150" s="19">
        <v>112566</v>
      </c>
      <c r="D150" s="16">
        <v>96974</v>
      </c>
      <c r="E150" s="16">
        <v>15592</v>
      </c>
      <c r="F150" s="67">
        <v>0.86148570616349518</v>
      </c>
      <c r="G150" s="16">
        <v>51167</v>
      </c>
      <c r="H150" s="16">
        <v>45367</v>
      </c>
      <c r="I150" s="16">
        <v>5800</v>
      </c>
      <c r="J150" s="67">
        <v>0.88664568960462797</v>
      </c>
      <c r="K150" s="16">
        <v>61399</v>
      </c>
      <c r="L150" s="16">
        <v>51607</v>
      </c>
      <c r="M150" s="16">
        <v>9792</v>
      </c>
      <c r="N150" s="67">
        <v>0.84051857522109485</v>
      </c>
      <c r="O150" s="16">
        <v>38348</v>
      </c>
      <c r="P150" s="16">
        <v>36607</v>
      </c>
      <c r="Q150" s="16">
        <v>1741</v>
      </c>
      <c r="R150" s="67">
        <v>0.95459997913841665</v>
      </c>
      <c r="S150" s="16">
        <v>74218</v>
      </c>
      <c r="T150" s="16">
        <v>60367</v>
      </c>
      <c r="U150" s="16">
        <v>13851</v>
      </c>
      <c r="V150" s="67">
        <v>0.81337411409631089</v>
      </c>
      <c r="W150" s="16">
        <v>72157</v>
      </c>
      <c r="X150" s="16">
        <v>29327</v>
      </c>
      <c r="Y150" s="16">
        <v>35767</v>
      </c>
      <c r="Z150" s="16">
        <v>7063</v>
      </c>
      <c r="AA150" s="89">
        <f t="shared" si="59"/>
        <v>9.7883781199329237E-2</v>
      </c>
      <c r="AB150" s="89">
        <f t="shared" si="60"/>
        <v>0.49568302451598595</v>
      </c>
      <c r="AC150" s="95">
        <f t="shared" si="61"/>
        <v>4.1522016140450235</v>
      </c>
      <c r="AD150" s="16">
        <v>34659</v>
      </c>
      <c r="AE150" s="16">
        <v>13959</v>
      </c>
      <c r="AF150" s="47">
        <f t="shared" si="62"/>
        <v>0.40275253180991949</v>
      </c>
      <c r="AG150" s="16">
        <v>16966</v>
      </c>
      <c r="AH150" s="47">
        <f t="shared" si="63"/>
        <v>0.48951210363830461</v>
      </c>
      <c r="AI150" s="16">
        <v>3734</v>
      </c>
      <c r="AJ150" s="47">
        <f t="shared" si="64"/>
        <v>0.10773536455177588</v>
      </c>
      <c r="AK150" s="16">
        <v>37498</v>
      </c>
      <c r="AL150" s="16">
        <v>15368</v>
      </c>
      <c r="AM150" s="16">
        <v>18801</v>
      </c>
      <c r="AN150" s="47">
        <f t="shared" si="65"/>
        <v>8.8778068163635399E-2</v>
      </c>
      <c r="AO150" s="47">
        <f t="shared" si="66"/>
        <v>0.50138674062616673</v>
      </c>
      <c r="AP150" s="16">
        <v>3329</v>
      </c>
      <c r="AQ150" s="16">
        <v>90624</v>
      </c>
      <c r="AR150" s="16">
        <v>17365</v>
      </c>
      <c r="AS150" s="16">
        <v>41838</v>
      </c>
      <c r="AT150" s="16">
        <v>17639</v>
      </c>
      <c r="AU150" s="16">
        <v>7084</v>
      </c>
      <c r="AV150" s="78">
        <v>203</v>
      </c>
      <c r="AW150" s="16">
        <v>5579</v>
      </c>
      <c r="AX150" s="78">
        <v>146</v>
      </c>
      <c r="AY150" s="78">
        <v>60</v>
      </c>
      <c r="AZ150" s="78">
        <v>710</v>
      </c>
      <c r="BA150" s="50">
        <f t="shared" si="67"/>
        <v>17365</v>
      </c>
      <c r="BB150" s="50">
        <f t="shared" si="53"/>
        <v>73259</v>
      </c>
      <c r="BC150" s="50">
        <f t="shared" si="54"/>
        <v>31421</v>
      </c>
      <c r="BD150" s="50">
        <f t="shared" si="68"/>
        <v>59203</v>
      </c>
      <c r="BE150" s="50">
        <f t="shared" si="55"/>
        <v>13782</v>
      </c>
      <c r="BF150" s="47">
        <f t="shared" si="69"/>
        <v>0.1916159074858757</v>
      </c>
      <c r="BG150" s="47">
        <f t="shared" si="56"/>
        <v>0.80838409251412424</v>
      </c>
      <c r="BH150" s="47">
        <f t="shared" si="57"/>
        <v>0.3467183086158192</v>
      </c>
      <c r="BI150" s="47">
        <f t="shared" si="58"/>
        <v>0.15207891949152541</v>
      </c>
      <c r="BJ150" s="47">
        <f t="shared" si="70"/>
        <v>0.57755120056497167</v>
      </c>
      <c r="BK150" s="16">
        <v>41701</v>
      </c>
      <c r="BL150" s="16">
        <v>7318</v>
      </c>
      <c r="BM150" s="16">
        <v>18313</v>
      </c>
      <c r="BN150" s="16">
        <v>9520</v>
      </c>
      <c r="BO150" s="16">
        <v>3748</v>
      </c>
      <c r="BP150" s="78">
        <v>138</v>
      </c>
      <c r="BQ150" s="16">
        <v>2023</v>
      </c>
      <c r="BR150" s="78">
        <v>56</v>
      </c>
      <c r="BS150" s="78">
        <v>45</v>
      </c>
      <c r="BT150" s="78">
        <v>540</v>
      </c>
      <c r="BU150" s="89">
        <f t="shared" si="71"/>
        <v>0.17548739838373181</v>
      </c>
      <c r="BV150" s="89">
        <f t="shared" si="72"/>
        <v>0.82451260161626816</v>
      </c>
      <c r="BW150" s="89">
        <f t="shared" si="73"/>
        <v>0.38536246133186253</v>
      </c>
      <c r="BX150" s="89">
        <f t="shared" si="74"/>
        <v>0.15707057384714995</v>
      </c>
      <c r="BY150" s="16">
        <v>48923</v>
      </c>
      <c r="BZ150" s="16">
        <v>10047</v>
      </c>
      <c r="CA150" s="16">
        <v>23525</v>
      </c>
      <c r="CB150" s="16">
        <v>8119</v>
      </c>
      <c r="CC150" s="16">
        <v>3336</v>
      </c>
      <c r="CD150" s="78">
        <v>65</v>
      </c>
      <c r="CE150" s="16">
        <v>3556</v>
      </c>
      <c r="CF150" s="78">
        <v>90</v>
      </c>
      <c r="CG150" s="78">
        <v>15</v>
      </c>
      <c r="CH150" s="78">
        <v>170</v>
      </c>
      <c r="CI150" s="89">
        <f t="shared" si="75"/>
        <v>0.20536353044580258</v>
      </c>
      <c r="CJ150" s="89">
        <f t="shared" si="76"/>
        <v>0.79463646955419742</v>
      </c>
      <c r="CK150" s="96">
        <f t="shared" si="77"/>
        <v>0.31377879524967806</v>
      </c>
    </row>
    <row r="151" spans="1:89" x14ac:dyDescent="0.3">
      <c r="A151" s="19" t="s">
        <v>350</v>
      </c>
      <c r="B151" s="16" t="s">
        <v>361</v>
      </c>
      <c r="C151" s="19">
        <v>128616</v>
      </c>
      <c r="D151" s="16">
        <v>118008</v>
      </c>
      <c r="E151" s="16">
        <v>10608</v>
      </c>
      <c r="F151" s="67">
        <v>0.91752192573241276</v>
      </c>
      <c r="G151" s="16">
        <v>56958</v>
      </c>
      <c r="H151" s="16">
        <v>52867</v>
      </c>
      <c r="I151" s="16">
        <v>4091</v>
      </c>
      <c r="J151" s="67">
        <v>0.92817514659924849</v>
      </c>
      <c r="K151" s="16">
        <v>71658</v>
      </c>
      <c r="L151" s="16">
        <v>65141</v>
      </c>
      <c r="M151" s="16">
        <v>6517</v>
      </c>
      <c r="N151" s="67">
        <v>0.9090541181724302</v>
      </c>
      <c r="O151" s="16">
        <v>36991</v>
      </c>
      <c r="P151" s="16">
        <v>35346</v>
      </c>
      <c r="Q151" s="16">
        <v>1645</v>
      </c>
      <c r="R151" s="67">
        <v>0.95552972344624365</v>
      </c>
      <c r="S151" s="16">
        <v>91625</v>
      </c>
      <c r="T151" s="16">
        <v>82662</v>
      </c>
      <c r="U151" s="16">
        <v>8963</v>
      </c>
      <c r="V151" s="67">
        <v>0.90217735334242832</v>
      </c>
      <c r="W151" s="16">
        <v>75073</v>
      </c>
      <c r="X151" s="16">
        <v>29837</v>
      </c>
      <c r="Y151" s="16">
        <v>40143</v>
      </c>
      <c r="Z151" s="16">
        <v>5093</v>
      </c>
      <c r="AA151" s="89">
        <f t="shared" si="59"/>
        <v>6.7840635115154577E-2</v>
      </c>
      <c r="AB151" s="89">
        <f t="shared" si="60"/>
        <v>0.53471953964807584</v>
      </c>
      <c r="AC151" s="95">
        <f t="shared" si="61"/>
        <v>5.8584331435303358</v>
      </c>
      <c r="AD151" s="16">
        <v>36040</v>
      </c>
      <c r="AE151" s="16">
        <v>14222</v>
      </c>
      <c r="AF151" s="47">
        <f t="shared" si="62"/>
        <v>0.39461709211986684</v>
      </c>
      <c r="AG151" s="16">
        <v>19145</v>
      </c>
      <c r="AH151" s="47">
        <f t="shared" si="63"/>
        <v>0.53121531631520535</v>
      </c>
      <c r="AI151" s="16">
        <v>2673</v>
      </c>
      <c r="AJ151" s="47">
        <f t="shared" si="64"/>
        <v>7.4167591564927859E-2</v>
      </c>
      <c r="AK151" s="16">
        <v>39033</v>
      </c>
      <c r="AL151" s="16">
        <v>15615</v>
      </c>
      <c r="AM151" s="16">
        <v>20998</v>
      </c>
      <c r="AN151" s="47">
        <f t="shared" si="65"/>
        <v>6.1998821510004354E-2</v>
      </c>
      <c r="AO151" s="47">
        <f t="shared" si="66"/>
        <v>0.53795506366407908</v>
      </c>
      <c r="AP151" s="16">
        <v>2420</v>
      </c>
      <c r="AQ151" s="16">
        <v>106575</v>
      </c>
      <c r="AR151" s="16">
        <v>10733</v>
      </c>
      <c r="AS151" s="16">
        <v>56943</v>
      </c>
      <c r="AT151" s="16">
        <v>21825</v>
      </c>
      <c r="AU151" s="16">
        <v>8216</v>
      </c>
      <c r="AV151" s="78">
        <v>264</v>
      </c>
      <c r="AW151" s="16">
        <v>7388</v>
      </c>
      <c r="AX151" s="78">
        <v>295</v>
      </c>
      <c r="AY151" s="78">
        <v>98</v>
      </c>
      <c r="AZ151" s="78">
        <v>813</v>
      </c>
      <c r="BA151" s="50">
        <f t="shared" si="67"/>
        <v>10733</v>
      </c>
      <c r="BB151" s="50">
        <f t="shared" si="53"/>
        <v>95842</v>
      </c>
      <c r="BC151" s="50">
        <f t="shared" si="54"/>
        <v>38899</v>
      </c>
      <c r="BD151" s="50">
        <f t="shared" si="68"/>
        <v>67676</v>
      </c>
      <c r="BE151" s="50">
        <f t="shared" si="55"/>
        <v>17074</v>
      </c>
      <c r="BF151" s="47">
        <f t="shared" si="69"/>
        <v>0.1007084212995543</v>
      </c>
      <c r="BG151" s="47">
        <f t="shared" si="56"/>
        <v>0.89929157870044574</v>
      </c>
      <c r="BH151" s="47">
        <f t="shared" si="57"/>
        <v>0.36499178981937602</v>
      </c>
      <c r="BI151" s="47">
        <f t="shared" si="58"/>
        <v>0.16020642739854563</v>
      </c>
      <c r="BJ151" s="47">
        <f t="shared" si="70"/>
        <v>0.63214168425991091</v>
      </c>
      <c r="BK151" s="16">
        <v>47831</v>
      </c>
      <c r="BL151" s="16">
        <v>4284</v>
      </c>
      <c r="BM151" s="16">
        <v>24542</v>
      </c>
      <c r="BN151" s="16">
        <v>11197</v>
      </c>
      <c r="BO151" s="16">
        <v>4319</v>
      </c>
      <c r="BP151" s="78">
        <v>208</v>
      </c>
      <c r="BQ151" s="16">
        <v>2609</v>
      </c>
      <c r="BR151" s="78">
        <v>87</v>
      </c>
      <c r="BS151" s="78">
        <v>62</v>
      </c>
      <c r="BT151" s="78">
        <v>523</v>
      </c>
      <c r="BU151" s="89">
        <f t="shared" si="71"/>
        <v>8.9565344650958584E-2</v>
      </c>
      <c r="BV151" s="89">
        <f t="shared" si="72"/>
        <v>0.91043465534904144</v>
      </c>
      <c r="BW151" s="89">
        <f t="shared" si="73"/>
        <v>0.39733645543685059</v>
      </c>
      <c r="BX151" s="89">
        <f t="shared" si="74"/>
        <v>0.1632414124730823</v>
      </c>
      <c r="BY151" s="16">
        <v>58744</v>
      </c>
      <c r="BZ151" s="16">
        <v>6449</v>
      </c>
      <c r="CA151" s="16">
        <v>32401</v>
      </c>
      <c r="CB151" s="16">
        <v>10628</v>
      </c>
      <c r="CC151" s="16">
        <v>3897</v>
      </c>
      <c r="CD151" s="78">
        <v>56</v>
      </c>
      <c r="CE151" s="16">
        <v>4779</v>
      </c>
      <c r="CF151" s="78">
        <v>208</v>
      </c>
      <c r="CG151" s="78">
        <v>36</v>
      </c>
      <c r="CH151" s="78">
        <v>290</v>
      </c>
      <c r="CI151" s="89">
        <f t="shared" si="75"/>
        <v>0.10978142448590494</v>
      </c>
      <c r="CJ151" s="89">
        <f t="shared" si="76"/>
        <v>0.89021857551409511</v>
      </c>
      <c r="CK151" s="96">
        <f t="shared" si="77"/>
        <v>0.33865586272640608</v>
      </c>
    </row>
    <row r="152" spans="1:89" x14ac:dyDescent="0.3">
      <c r="A152" s="19" t="s">
        <v>350</v>
      </c>
      <c r="B152" s="16" t="s">
        <v>363</v>
      </c>
      <c r="C152" s="19">
        <v>170733</v>
      </c>
      <c r="D152" s="16">
        <v>135575</v>
      </c>
      <c r="E152" s="16">
        <v>35158</v>
      </c>
      <c r="F152" s="67">
        <v>0.79407613056644</v>
      </c>
      <c r="G152" s="16">
        <v>78696</v>
      </c>
      <c r="H152" s="16">
        <v>66072</v>
      </c>
      <c r="I152" s="16">
        <v>12624</v>
      </c>
      <c r="J152" s="67">
        <v>0.83958523940225693</v>
      </c>
      <c r="K152" s="16">
        <v>92037</v>
      </c>
      <c r="L152" s="16">
        <v>69503</v>
      </c>
      <c r="M152" s="16">
        <v>22534</v>
      </c>
      <c r="N152" s="67">
        <v>0.75516368417049662</v>
      </c>
      <c r="O152" s="16">
        <v>35366</v>
      </c>
      <c r="P152" s="16">
        <v>30978</v>
      </c>
      <c r="Q152" s="16">
        <v>4388</v>
      </c>
      <c r="R152" s="67">
        <v>0.87592603065090768</v>
      </c>
      <c r="S152" s="16">
        <v>135367</v>
      </c>
      <c r="T152" s="16">
        <v>104597</v>
      </c>
      <c r="U152" s="16">
        <v>30770</v>
      </c>
      <c r="V152" s="67">
        <v>0.77269201504059337</v>
      </c>
      <c r="W152" s="16">
        <v>114050</v>
      </c>
      <c r="X152" s="16">
        <v>48177</v>
      </c>
      <c r="Y152" s="16">
        <v>53397</v>
      </c>
      <c r="Z152" s="16">
        <v>12476</v>
      </c>
      <c r="AA152" s="89">
        <f t="shared" si="59"/>
        <v>0.10939061814993424</v>
      </c>
      <c r="AB152" s="89">
        <f t="shared" si="60"/>
        <v>0.46818939061814996</v>
      </c>
      <c r="AC152" s="95">
        <f t="shared" si="61"/>
        <v>3.861574222507214</v>
      </c>
      <c r="AD152" s="16">
        <v>54982</v>
      </c>
      <c r="AE152" s="16">
        <v>23166</v>
      </c>
      <c r="AF152" s="47">
        <f t="shared" si="62"/>
        <v>0.42133789240114949</v>
      </c>
      <c r="AG152" s="16">
        <v>25381</v>
      </c>
      <c r="AH152" s="47">
        <f t="shared" si="63"/>
        <v>0.46162380415408677</v>
      </c>
      <c r="AI152" s="16">
        <v>6435</v>
      </c>
      <c r="AJ152" s="47">
        <f t="shared" si="64"/>
        <v>0.11703830344476374</v>
      </c>
      <c r="AK152" s="16">
        <v>59068</v>
      </c>
      <c r="AL152" s="16">
        <v>25011</v>
      </c>
      <c r="AM152" s="16">
        <v>28016</v>
      </c>
      <c r="AN152" s="47">
        <f t="shared" si="65"/>
        <v>0.10227195774361753</v>
      </c>
      <c r="AO152" s="47">
        <f t="shared" si="66"/>
        <v>0.47430080585088374</v>
      </c>
      <c r="AP152" s="16">
        <v>6041</v>
      </c>
      <c r="AQ152" s="16">
        <v>136612</v>
      </c>
      <c r="AR152" s="16">
        <v>36246</v>
      </c>
      <c r="AS152" s="16">
        <v>57210</v>
      </c>
      <c r="AT152" s="16">
        <v>23796</v>
      </c>
      <c r="AU152" s="16">
        <v>9102</v>
      </c>
      <c r="AV152" s="78">
        <v>188</v>
      </c>
      <c r="AW152" s="16">
        <v>5219</v>
      </c>
      <c r="AX152" s="78">
        <v>128</v>
      </c>
      <c r="AY152" s="78">
        <v>53</v>
      </c>
      <c r="AZ152" s="78">
        <v>4670</v>
      </c>
      <c r="BA152" s="50">
        <f t="shared" si="67"/>
        <v>36246</v>
      </c>
      <c r="BB152" s="50">
        <f t="shared" si="53"/>
        <v>100366</v>
      </c>
      <c r="BC152" s="50">
        <f t="shared" si="54"/>
        <v>43156</v>
      </c>
      <c r="BD152" s="50">
        <f t="shared" si="68"/>
        <v>93456</v>
      </c>
      <c r="BE152" s="50">
        <f t="shared" si="55"/>
        <v>19360</v>
      </c>
      <c r="BF152" s="47">
        <f t="shared" si="69"/>
        <v>0.26532076245132197</v>
      </c>
      <c r="BG152" s="47">
        <f t="shared" si="56"/>
        <v>0.73467923754867803</v>
      </c>
      <c r="BH152" s="47">
        <f t="shared" si="57"/>
        <v>0.31590197054431529</v>
      </c>
      <c r="BI152" s="47">
        <f t="shared" si="58"/>
        <v>0.14171522267443562</v>
      </c>
      <c r="BJ152" s="47">
        <f t="shared" si="70"/>
        <v>0.52529060404649663</v>
      </c>
      <c r="BK152" s="16">
        <v>64642</v>
      </c>
      <c r="BL152" s="16">
        <v>14511</v>
      </c>
      <c r="BM152" s="16">
        <v>26291</v>
      </c>
      <c r="BN152" s="16">
        <v>12855</v>
      </c>
      <c r="BO152" s="16">
        <v>4767</v>
      </c>
      <c r="BP152" s="78">
        <v>141</v>
      </c>
      <c r="BQ152" s="16">
        <v>1965</v>
      </c>
      <c r="BR152" s="78">
        <v>66</v>
      </c>
      <c r="BS152" s="78">
        <v>38</v>
      </c>
      <c r="BT152" s="78">
        <v>4008</v>
      </c>
      <c r="BU152" s="89">
        <f t="shared" si="71"/>
        <v>0.22448253457504408</v>
      </c>
      <c r="BV152" s="89">
        <f t="shared" si="72"/>
        <v>0.77551746542495592</v>
      </c>
      <c r="BW152" s="89">
        <f t="shared" si="73"/>
        <v>0.36880047028247886</v>
      </c>
      <c r="BX152" s="89">
        <f t="shared" si="74"/>
        <v>0.16993595495188887</v>
      </c>
      <c r="BY152" s="16">
        <v>71970</v>
      </c>
      <c r="BZ152" s="16">
        <v>21735</v>
      </c>
      <c r="CA152" s="16">
        <v>30919</v>
      </c>
      <c r="CB152" s="16">
        <v>10941</v>
      </c>
      <c r="CC152" s="16">
        <v>4335</v>
      </c>
      <c r="CD152" s="78">
        <v>47</v>
      </c>
      <c r="CE152" s="16">
        <v>3254</v>
      </c>
      <c r="CF152" s="78">
        <v>62</v>
      </c>
      <c r="CG152" s="78">
        <v>15</v>
      </c>
      <c r="CH152" s="78">
        <v>662</v>
      </c>
      <c r="CI152" s="89">
        <f t="shared" si="75"/>
        <v>0.3020008336807003</v>
      </c>
      <c r="CJ152" s="89">
        <f t="shared" si="76"/>
        <v>0.6979991663192997</v>
      </c>
      <c r="CK152" s="96">
        <f t="shared" si="77"/>
        <v>0.26838960678060303</v>
      </c>
    </row>
    <row r="153" spans="1:89" x14ac:dyDescent="0.3">
      <c r="A153" s="19" t="s">
        <v>350</v>
      </c>
      <c r="B153" s="16" t="s">
        <v>367</v>
      </c>
      <c r="C153" s="19">
        <v>150319</v>
      </c>
      <c r="D153" s="16">
        <v>128968</v>
      </c>
      <c r="E153" s="16">
        <v>21351</v>
      </c>
      <c r="F153" s="67">
        <v>0.85796206733679692</v>
      </c>
      <c r="G153" s="16">
        <v>69103</v>
      </c>
      <c r="H153" s="16">
        <v>61440</v>
      </c>
      <c r="I153" s="16">
        <v>7663</v>
      </c>
      <c r="J153" s="67">
        <v>0.88910756407102443</v>
      </c>
      <c r="K153" s="16">
        <v>81216</v>
      </c>
      <c r="L153" s="16">
        <v>67528</v>
      </c>
      <c r="M153" s="16">
        <v>13688</v>
      </c>
      <c r="N153" s="67">
        <v>0.831461780929866</v>
      </c>
      <c r="O153" s="16">
        <v>37248</v>
      </c>
      <c r="P153" s="16">
        <v>34420</v>
      </c>
      <c r="Q153" s="16">
        <v>2828</v>
      </c>
      <c r="R153" s="67">
        <v>0.9240764604810997</v>
      </c>
      <c r="S153" s="16">
        <v>113071</v>
      </c>
      <c r="T153" s="16">
        <v>94548</v>
      </c>
      <c r="U153" s="16">
        <v>18523</v>
      </c>
      <c r="V153" s="67">
        <v>0.83618257554987574</v>
      </c>
      <c r="W153" s="16">
        <v>103931</v>
      </c>
      <c r="X153" s="16">
        <v>43470</v>
      </c>
      <c r="Y153" s="16">
        <v>49874</v>
      </c>
      <c r="Z153" s="16">
        <v>10587</v>
      </c>
      <c r="AA153" s="89">
        <f t="shared" si="59"/>
        <v>0.10186566087115489</v>
      </c>
      <c r="AB153" s="89">
        <f t="shared" si="60"/>
        <v>0.47987607162444312</v>
      </c>
      <c r="AC153" s="95">
        <f t="shared" si="61"/>
        <v>4.1059790308869371</v>
      </c>
      <c r="AD153" s="16">
        <v>51431</v>
      </c>
      <c r="AE153" s="16">
        <v>21157</v>
      </c>
      <c r="AF153" s="47">
        <f t="shared" si="62"/>
        <v>0.41136668546207539</v>
      </c>
      <c r="AG153" s="16">
        <v>24715</v>
      </c>
      <c r="AH153" s="47">
        <f t="shared" si="63"/>
        <v>0.48054675195893526</v>
      </c>
      <c r="AI153" s="16">
        <v>5559</v>
      </c>
      <c r="AJ153" s="47">
        <f t="shared" si="64"/>
        <v>0.10808656257898933</v>
      </c>
      <c r="AK153" s="16">
        <v>52500</v>
      </c>
      <c r="AL153" s="16">
        <v>22313</v>
      </c>
      <c r="AM153" s="16">
        <v>25159</v>
      </c>
      <c r="AN153" s="47">
        <f t="shared" si="65"/>
        <v>9.5771428571428577E-2</v>
      </c>
      <c r="AO153" s="47">
        <f t="shared" si="66"/>
        <v>0.4792190476190476</v>
      </c>
      <c r="AP153" s="16">
        <v>5028</v>
      </c>
      <c r="AQ153" s="16">
        <v>120437</v>
      </c>
      <c r="AR153" s="16">
        <v>21400</v>
      </c>
      <c r="AS153" s="16">
        <v>60093</v>
      </c>
      <c r="AT153" s="16">
        <v>18644</v>
      </c>
      <c r="AU153" s="16">
        <v>10727</v>
      </c>
      <c r="AV153" s="78">
        <v>377</v>
      </c>
      <c r="AW153" s="16">
        <v>7959</v>
      </c>
      <c r="AX153" s="78">
        <v>234</v>
      </c>
      <c r="AY153" s="78">
        <v>172</v>
      </c>
      <c r="AZ153" s="78">
        <v>831</v>
      </c>
      <c r="BA153" s="50">
        <f t="shared" si="67"/>
        <v>21400</v>
      </c>
      <c r="BB153" s="50">
        <f t="shared" si="53"/>
        <v>99037</v>
      </c>
      <c r="BC153" s="50">
        <f t="shared" si="54"/>
        <v>38944</v>
      </c>
      <c r="BD153" s="50">
        <f t="shared" si="68"/>
        <v>81493</v>
      </c>
      <c r="BE153" s="50">
        <f t="shared" si="55"/>
        <v>20300</v>
      </c>
      <c r="BF153" s="47">
        <f t="shared" si="69"/>
        <v>0.17768625920605793</v>
      </c>
      <c r="BG153" s="47">
        <f t="shared" si="56"/>
        <v>0.82231374079394204</v>
      </c>
      <c r="BH153" s="47">
        <f t="shared" si="57"/>
        <v>0.32335577937012711</v>
      </c>
      <c r="BI153" s="47">
        <f t="shared" si="58"/>
        <v>0.16855285335901757</v>
      </c>
      <c r="BJ153" s="47">
        <f t="shared" si="70"/>
        <v>0.5728347600820346</v>
      </c>
      <c r="BK153" s="16">
        <v>56131</v>
      </c>
      <c r="BL153" s="16">
        <v>8341</v>
      </c>
      <c r="BM153" s="16">
        <v>26927</v>
      </c>
      <c r="BN153" s="16">
        <v>10584</v>
      </c>
      <c r="BO153" s="16">
        <v>5989</v>
      </c>
      <c r="BP153" s="78">
        <v>253</v>
      </c>
      <c r="BQ153" s="16">
        <v>3172</v>
      </c>
      <c r="BR153" s="78">
        <v>100</v>
      </c>
      <c r="BS153" s="78">
        <v>116</v>
      </c>
      <c r="BT153" s="78">
        <v>649</v>
      </c>
      <c r="BU153" s="89">
        <f t="shared" si="71"/>
        <v>0.14859881348987192</v>
      </c>
      <c r="BV153" s="89">
        <f t="shared" si="72"/>
        <v>0.85140118651012808</v>
      </c>
      <c r="BW153" s="89">
        <f t="shared" si="73"/>
        <v>0.37168409613226205</v>
      </c>
      <c r="BX153" s="89">
        <f t="shared" si="74"/>
        <v>0.18312518928934102</v>
      </c>
      <c r="BY153" s="16">
        <v>64306</v>
      </c>
      <c r="BZ153" s="16">
        <v>13059</v>
      </c>
      <c r="CA153" s="16">
        <v>33166</v>
      </c>
      <c r="CB153" s="16">
        <v>8060</v>
      </c>
      <c r="CC153" s="16">
        <v>4738</v>
      </c>
      <c r="CD153" s="78">
        <v>124</v>
      </c>
      <c r="CE153" s="16">
        <v>4787</v>
      </c>
      <c r="CF153" s="78">
        <v>134</v>
      </c>
      <c r="CG153" s="78">
        <v>56</v>
      </c>
      <c r="CH153" s="78">
        <v>182</v>
      </c>
      <c r="CI153" s="89">
        <f t="shared" si="75"/>
        <v>0.20307591826579169</v>
      </c>
      <c r="CJ153" s="89">
        <f t="shared" si="76"/>
        <v>0.79692408173420837</v>
      </c>
      <c r="CK153" s="96">
        <f t="shared" si="77"/>
        <v>0.28117127484216092</v>
      </c>
    </row>
    <row r="154" spans="1:89" x14ac:dyDescent="0.3">
      <c r="A154" s="19" t="s">
        <v>350</v>
      </c>
      <c r="B154" s="16" t="s">
        <v>368</v>
      </c>
      <c r="C154" s="19">
        <v>140591</v>
      </c>
      <c r="D154" s="16">
        <v>115698</v>
      </c>
      <c r="E154" s="16">
        <v>24893</v>
      </c>
      <c r="F154" s="67">
        <v>0.82294030201079726</v>
      </c>
      <c r="G154" s="16">
        <v>63875</v>
      </c>
      <c r="H154" s="16">
        <v>54615</v>
      </c>
      <c r="I154" s="16">
        <v>9260</v>
      </c>
      <c r="J154" s="67">
        <v>0.85502935420743642</v>
      </c>
      <c r="K154" s="16">
        <v>76716</v>
      </c>
      <c r="L154" s="16">
        <v>61083</v>
      </c>
      <c r="M154" s="16">
        <v>15633</v>
      </c>
      <c r="N154" s="67">
        <v>0.79622243078366961</v>
      </c>
      <c r="O154" s="16">
        <v>20144</v>
      </c>
      <c r="P154" s="16">
        <v>17109</v>
      </c>
      <c r="Q154" s="16">
        <v>3035</v>
      </c>
      <c r="R154" s="67">
        <v>0.84933478951548846</v>
      </c>
      <c r="S154" s="16">
        <v>120447</v>
      </c>
      <c r="T154" s="16">
        <v>98589</v>
      </c>
      <c r="U154" s="16">
        <v>21858</v>
      </c>
      <c r="V154" s="67">
        <v>0.81852599068469944</v>
      </c>
      <c r="W154" s="16">
        <v>94899</v>
      </c>
      <c r="X154" s="16">
        <v>39435</v>
      </c>
      <c r="Y154" s="16">
        <v>44490</v>
      </c>
      <c r="Z154" s="16">
        <v>10974</v>
      </c>
      <c r="AA154" s="89">
        <f t="shared" si="59"/>
        <v>0.11563873170423292</v>
      </c>
      <c r="AB154" s="89">
        <f t="shared" si="60"/>
        <v>0.46881421300540577</v>
      </c>
      <c r="AC154" s="95">
        <f t="shared" si="61"/>
        <v>3.5934937124111537</v>
      </c>
      <c r="AD154" s="16">
        <v>46068</v>
      </c>
      <c r="AE154" s="16">
        <v>19249</v>
      </c>
      <c r="AF154" s="47">
        <f t="shared" si="62"/>
        <v>0.41783884692194145</v>
      </c>
      <c r="AG154" s="16">
        <v>21338</v>
      </c>
      <c r="AH154" s="47">
        <f t="shared" si="63"/>
        <v>0.46318485716766516</v>
      </c>
      <c r="AI154" s="16">
        <v>5481</v>
      </c>
      <c r="AJ154" s="47">
        <f t="shared" si="64"/>
        <v>0.11897629591039333</v>
      </c>
      <c r="AK154" s="16">
        <v>48831</v>
      </c>
      <c r="AL154" s="16">
        <v>20186</v>
      </c>
      <c r="AM154" s="16">
        <v>23152</v>
      </c>
      <c r="AN154" s="47">
        <f t="shared" si="65"/>
        <v>0.1124900165878233</v>
      </c>
      <c r="AO154" s="47">
        <f t="shared" si="66"/>
        <v>0.47412504351743767</v>
      </c>
      <c r="AP154" s="16">
        <v>5493</v>
      </c>
      <c r="AQ154" s="16">
        <v>112573</v>
      </c>
      <c r="AR154" s="16">
        <v>23761</v>
      </c>
      <c r="AS154" s="16">
        <v>56612</v>
      </c>
      <c r="AT154" s="16">
        <v>18256</v>
      </c>
      <c r="AU154" s="16">
        <v>7736</v>
      </c>
      <c r="AV154" s="78">
        <v>193</v>
      </c>
      <c r="AW154" s="16">
        <v>5169</v>
      </c>
      <c r="AX154" s="78">
        <v>168</v>
      </c>
      <c r="AY154" s="78">
        <v>63</v>
      </c>
      <c r="AZ154" s="78">
        <v>615</v>
      </c>
      <c r="BA154" s="50">
        <f t="shared" si="67"/>
        <v>23761</v>
      </c>
      <c r="BB154" s="50">
        <f t="shared" si="53"/>
        <v>88812</v>
      </c>
      <c r="BC154" s="50">
        <f t="shared" si="54"/>
        <v>32199.999999999996</v>
      </c>
      <c r="BD154" s="50">
        <f t="shared" si="68"/>
        <v>80373</v>
      </c>
      <c r="BE154" s="50">
        <f t="shared" si="55"/>
        <v>13944</v>
      </c>
      <c r="BF154" s="47">
        <f t="shared" si="69"/>
        <v>0.21107192666092225</v>
      </c>
      <c r="BG154" s="47">
        <f t="shared" si="56"/>
        <v>0.78892807333907777</v>
      </c>
      <c r="BH154" s="47">
        <f t="shared" si="57"/>
        <v>0.2860366162401286</v>
      </c>
      <c r="BI154" s="47">
        <f t="shared" si="58"/>
        <v>0.12386629120659483</v>
      </c>
      <c r="BJ154" s="47">
        <f t="shared" si="70"/>
        <v>0.53748234478960322</v>
      </c>
      <c r="BK154" s="16">
        <v>52186</v>
      </c>
      <c r="BL154" s="16">
        <v>9409</v>
      </c>
      <c r="BM154" s="16">
        <v>25416</v>
      </c>
      <c r="BN154" s="16">
        <v>10299</v>
      </c>
      <c r="BO154" s="16">
        <v>4395</v>
      </c>
      <c r="BP154" s="78">
        <v>135</v>
      </c>
      <c r="BQ154" s="16">
        <v>1970</v>
      </c>
      <c r="BR154" s="78">
        <v>68</v>
      </c>
      <c r="BS154" s="78">
        <v>43</v>
      </c>
      <c r="BT154" s="78">
        <v>451</v>
      </c>
      <c r="BU154" s="89">
        <f t="shared" si="71"/>
        <v>0.18029739776951673</v>
      </c>
      <c r="BV154" s="89">
        <f t="shared" si="72"/>
        <v>0.8197026022304833</v>
      </c>
      <c r="BW154" s="89">
        <f t="shared" si="73"/>
        <v>0.33267543019200552</v>
      </c>
      <c r="BX154" s="89">
        <f t="shared" si="74"/>
        <v>0.13532365002107846</v>
      </c>
      <c r="BY154" s="16">
        <v>60387</v>
      </c>
      <c r="BZ154" s="16">
        <v>14352</v>
      </c>
      <c r="CA154" s="16">
        <v>31196</v>
      </c>
      <c r="CB154" s="16">
        <v>7957</v>
      </c>
      <c r="CC154" s="16">
        <v>3341</v>
      </c>
      <c r="CD154" s="78">
        <v>58</v>
      </c>
      <c r="CE154" s="16">
        <v>3199</v>
      </c>
      <c r="CF154" s="78">
        <v>100</v>
      </c>
      <c r="CG154" s="78">
        <v>20</v>
      </c>
      <c r="CH154" s="78">
        <v>164</v>
      </c>
      <c r="CI154" s="89">
        <f t="shared" si="75"/>
        <v>0.23766704754334542</v>
      </c>
      <c r="CJ154" s="89">
        <f t="shared" si="76"/>
        <v>0.76233295245665456</v>
      </c>
      <c r="CK154" s="96">
        <f t="shared" si="77"/>
        <v>0.24573169721960025</v>
      </c>
    </row>
    <row r="155" spans="1:89" x14ac:dyDescent="0.3">
      <c r="A155" s="19" t="s">
        <v>350</v>
      </c>
      <c r="B155" s="16" t="s">
        <v>370</v>
      </c>
      <c r="C155" s="19">
        <v>110995</v>
      </c>
      <c r="D155" s="16">
        <v>103243</v>
      </c>
      <c r="E155" s="16">
        <v>7752</v>
      </c>
      <c r="F155" s="67">
        <v>0.93015901617189967</v>
      </c>
      <c r="G155" s="16">
        <v>51158</v>
      </c>
      <c r="H155" s="16">
        <v>49034</v>
      </c>
      <c r="I155" s="16">
        <v>2124</v>
      </c>
      <c r="J155" s="67">
        <v>0.95848156691035613</v>
      </c>
      <c r="K155" s="16">
        <v>59837</v>
      </c>
      <c r="L155" s="16">
        <v>54209</v>
      </c>
      <c r="M155" s="16">
        <v>5628</v>
      </c>
      <c r="N155" s="67">
        <v>0.90594448251082094</v>
      </c>
      <c r="O155" s="16">
        <v>23530</v>
      </c>
      <c r="P155" s="16">
        <v>22156</v>
      </c>
      <c r="Q155" s="16">
        <v>1374</v>
      </c>
      <c r="R155" s="67">
        <v>0.941606459838504</v>
      </c>
      <c r="S155" s="16">
        <v>87465</v>
      </c>
      <c r="T155" s="16">
        <v>81087</v>
      </c>
      <c r="U155" s="16">
        <v>6378</v>
      </c>
      <c r="V155" s="67">
        <v>0.92707940318984738</v>
      </c>
      <c r="W155" s="16">
        <v>79004</v>
      </c>
      <c r="X155" s="16">
        <v>32298</v>
      </c>
      <c r="Y155" s="16">
        <v>40500</v>
      </c>
      <c r="Z155" s="16">
        <v>6206</v>
      </c>
      <c r="AA155" s="89">
        <f t="shared" si="59"/>
        <v>7.8552984659004607E-2</v>
      </c>
      <c r="AB155" s="89">
        <f t="shared" si="60"/>
        <v>0.51263227178370718</v>
      </c>
      <c r="AC155" s="95">
        <f t="shared" si="61"/>
        <v>5.2043184015468897</v>
      </c>
      <c r="AD155" s="16">
        <v>38118</v>
      </c>
      <c r="AE155" s="16">
        <v>15590</v>
      </c>
      <c r="AF155" s="47">
        <f t="shared" si="62"/>
        <v>0.40899312660685239</v>
      </c>
      <c r="AG155" s="16">
        <v>19446</v>
      </c>
      <c r="AH155" s="47">
        <f t="shared" si="63"/>
        <v>0.51015268377144651</v>
      </c>
      <c r="AI155" s="16">
        <v>3082</v>
      </c>
      <c r="AJ155" s="47">
        <f t="shared" si="64"/>
        <v>8.0854189621701031E-2</v>
      </c>
      <c r="AK155" s="16">
        <v>40886</v>
      </c>
      <c r="AL155" s="16">
        <v>16708</v>
      </c>
      <c r="AM155" s="16">
        <v>21054</v>
      </c>
      <c r="AN155" s="47">
        <f t="shared" si="65"/>
        <v>7.6407572274128061E-2</v>
      </c>
      <c r="AO155" s="47">
        <f t="shared" si="66"/>
        <v>0.51494399060803209</v>
      </c>
      <c r="AP155" s="16">
        <v>3124</v>
      </c>
      <c r="AQ155" s="16">
        <v>91994</v>
      </c>
      <c r="AR155" s="16">
        <v>10875</v>
      </c>
      <c r="AS155" s="16">
        <v>46419</v>
      </c>
      <c r="AT155" s="16">
        <v>16413</v>
      </c>
      <c r="AU155" s="16">
        <v>9449</v>
      </c>
      <c r="AV155" s="78">
        <v>234</v>
      </c>
      <c r="AW155" s="16">
        <v>6641</v>
      </c>
      <c r="AX155" s="78">
        <v>219</v>
      </c>
      <c r="AY155" s="78">
        <v>111</v>
      </c>
      <c r="AZ155" s="78">
        <v>1633</v>
      </c>
      <c r="BA155" s="50">
        <f t="shared" si="67"/>
        <v>10875</v>
      </c>
      <c r="BB155" s="50">
        <f t="shared" si="53"/>
        <v>81119</v>
      </c>
      <c r="BC155" s="50">
        <f t="shared" si="54"/>
        <v>34700</v>
      </c>
      <c r="BD155" s="50">
        <f t="shared" si="68"/>
        <v>57294</v>
      </c>
      <c r="BE155" s="50">
        <f t="shared" si="55"/>
        <v>18287</v>
      </c>
      <c r="BF155" s="47">
        <f t="shared" si="69"/>
        <v>0.11821423136291498</v>
      </c>
      <c r="BG155" s="47">
        <f t="shared" si="56"/>
        <v>0.88178576863708502</v>
      </c>
      <c r="BH155" s="47">
        <f t="shared" si="57"/>
        <v>0.37719851294649653</v>
      </c>
      <c r="BI155" s="47">
        <f t="shared" si="58"/>
        <v>0.1987847033502185</v>
      </c>
      <c r="BJ155" s="47">
        <f t="shared" si="70"/>
        <v>0.62949214079179083</v>
      </c>
      <c r="BK155" s="16">
        <v>43753</v>
      </c>
      <c r="BL155" s="16">
        <v>4373</v>
      </c>
      <c r="BM155" s="16">
        <v>20145</v>
      </c>
      <c r="BN155" s="16">
        <v>9574</v>
      </c>
      <c r="BO155" s="16">
        <v>5446</v>
      </c>
      <c r="BP155" s="78">
        <v>171</v>
      </c>
      <c r="BQ155" s="16">
        <v>2883</v>
      </c>
      <c r="BR155" s="78">
        <v>89</v>
      </c>
      <c r="BS155" s="78">
        <v>86</v>
      </c>
      <c r="BT155" s="78">
        <v>986</v>
      </c>
      <c r="BU155" s="89">
        <f t="shared" si="71"/>
        <v>9.9947432176079348E-2</v>
      </c>
      <c r="BV155" s="89">
        <f t="shared" si="72"/>
        <v>0.90005256782392062</v>
      </c>
      <c r="BW155" s="89">
        <f t="shared" si="73"/>
        <v>0.43962699700591962</v>
      </c>
      <c r="BX155" s="89">
        <f t="shared" si="74"/>
        <v>0.22080771604232852</v>
      </c>
      <c r="BY155" s="16">
        <v>48241</v>
      </c>
      <c r="BZ155" s="16">
        <v>6502</v>
      </c>
      <c r="CA155" s="16">
        <v>26274</v>
      </c>
      <c r="CB155" s="16">
        <v>6839</v>
      </c>
      <c r="CC155" s="16">
        <v>4003</v>
      </c>
      <c r="CD155" s="78">
        <v>63</v>
      </c>
      <c r="CE155" s="16">
        <v>3758</v>
      </c>
      <c r="CF155" s="78">
        <v>130</v>
      </c>
      <c r="CG155" s="78">
        <v>25</v>
      </c>
      <c r="CH155" s="78">
        <v>647</v>
      </c>
      <c r="CI155" s="89">
        <f t="shared" si="75"/>
        <v>0.13478161729649055</v>
      </c>
      <c r="CJ155" s="89">
        <f t="shared" si="76"/>
        <v>0.86521838270350948</v>
      </c>
      <c r="CK155" s="96">
        <f t="shared" si="77"/>
        <v>0.32057793163491638</v>
      </c>
    </row>
    <row r="156" spans="1:89" x14ac:dyDescent="0.3">
      <c r="A156" s="19" t="s">
        <v>350</v>
      </c>
      <c r="B156" s="16" t="s">
        <v>372</v>
      </c>
      <c r="C156" s="19">
        <v>114427</v>
      </c>
      <c r="D156" s="16">
        <v>98795</v>
      </c>
      <c r="E156" s="16">
        <v>15632</v>
      </c>
      <c r="F156" s="67">
        <v>0.86338888549031256</v>
      </c>
      <c r="G156" s="16">
        <v>52206</v>
      </c>
      <c r="H156" s="16">
        <v>46861</v>
      </c>
      <c r="I156" s="16">
        <v>5345</v>
      </c>
      <c r="J156" s="67">
        <v>0.8976171321304065</v>
      </c>
      <c r="K156" s="16">
        <v>62221</v>
      </c>
      <c r="L156" s="16">
        <v>51934</v>
      </c>
      <c r="M156" s="16">
        <v>10287</v>
      </c>
      <c r="N156" s="67">
        <v>0.83466996673148941</v>
      </c>
      <c r="O156" s="16">
        <v>12329</v>
      </c>
      <c r="P156" s="16">
        <v>11783</v>
      </c>
      <c r="Q156" s="16">
        <v>546</v>
      </c>
      <c r="R156" s="67">
        <v>0.95571416984345847</v>
      </c>
      <c r="S156" s="16">
        <v>102098</v>
      </c>
      <c r="T156" s="16">
        <v>87012</v>
      </c>
      <c r="U156" s="16">
        <v>15086</v>
      </c>
      <c r="V156" s="67">
        <v>0.85224000470136541</v>
      </c>
      <c r="W156" s="16">
        <v>80514</v>
      </c>
      <c r="X156" s="16">
        <v>35053</v>
      </c>
      <c r="Y156" s="16">
        <v>36616</v>
      </c>
      <c r="Z156" s="16">
        <v>8845</v>
      </c>
      <c r="AA156" s="89">
        <f t="shared" si="59"/>
        <v>0.10985667088953474</v>
      </c>
      <c r="AB156" s="89">
        <f t="shared" si="60"/>
        <v>0.45477805102218249</v>
      </c>
      <c r="AC156" s="95">
        <f t="shared" si="61"/>
        <v>3.9630299604296213</v>
      </c>
      <c r="AD156" s="16">
        <v>38972</v>
      </c>
      <c r="AE156" s="16">
        <v>16997</v>
      </c>
      <c r="AF156" s="47">
        <f t="shared" si="62"/>
        <v>0.43613363440418762</v>
      </c>
      <c r="AG156" s="16">
        <v>17596</v>
      </c>
      <c r="AH156" s="47">
        <f t="shared" si="63"/>
        <v>0.45150364364158885</v>
      </c>
      <c r="AI156" s="16">
        <v>4379</v>
      </c>
      <c r="AJ156" s="47">
        <f t="shared" si="64"/>
        <v>0.11236272195422355</v>
      </c>
      <c r="AK156" s="16">
        <v>41542</v>
      </c>
      <c r="AL156" s="16">
        <v>18056</v>
      </c>
      <c r="AM156" s="16">
        <v>19020</v>
      </c>
      <c r="AN156" s="47">
        <f t="shared" si="65"/>
        <v>0.10750565692552116</v>
      </c>
      <c r="AO156" s="47">
        <f t="shared" si="66"/>
        <v>0.45784988686148959</v>
      </c>
      <c r="AP156" s="16">
        <v>4466</v>
      </c>
      <c r="AQ156" s="16">
        <v>90988</v>
      </c>
      <c r="AR156" s="16">
        <v>16351</v>
      </c>
      <c r="AS156" s="16">
        <v>46193</v>
      </c>
      <c r="AT156" s="16">
        <v>14321</v>
      </c>
      <c r="AU156" s="16">
        <v>7314</v>
      </c>
      <c r="AV156" s="78">
        <v>305</v>
      </c>
      <c r="AW156" s="16">
        <v>4566</v>
      </c>
      <c r="AX156" s="78">
        <v>161</v>
      </c>
      <c r="AY156" s="78">
        <v>62</v>
      </c>
      <c r="AZ156" s="78">
        <v>1715</v>
      </c>
      <c r="BA156" s="50">
        <f t="shared" si="67"/>
        <v>16351</v>
      </c>
      <c r="BB156" s="50">
        <f t="shared" si="53"/>
        <v>74637</v>
      </c>
      <c r="BC156" s="50">
        <f t="shared" si="54"/>
        <v>28444</v>
      </c>
      <c r="BD156" s="50">
        <f t="shared" si="68"/>
        <v>62544</v>
      </c>
      <c r="BE156" s="50">
        <f t="shared" si="55"/>
        <v>14123</v>
      </c>
      <c r="BF156" s="47">
        <f t="shared" si="69"/>
        <v>0.179705016046072</v>
      </c>
      <c r="BG156" s="47">
        <f t="shared" si="56"/>
        <v>0.82029498395392797</v>
      </c>
      <c r="BH156" s="47">
        <f t="shared" si="57"/>
        <v>0.31261265221787488</v>
      </c>
      <c r="BI156" s="47">
        <f t="shared" si="58"/>
        <v>0.15521827054117027</v>
      </c>
      <c r="BJ156" s="47">
        <f t="shared" si="70"/>
        <v>0.56645381808590145</v>
      </c>
      <c r="BK156" s="16">
        <v>42644</v>
      </c>
      <c r="BL156" s="16">
        <v>6510</v>
      </c>
      <c r="BM156" s="16">
        <v>20762</v>
      </c>
      <c r="BN156" s="16">
        <v>7854</v>
      </c>
      <c r="BO156" s="16">
        <v>3982</v>
      </c>
      <c r="BP156" s="78">
        <v>218</v>
      </c>
      <c r="BQ156" s="16">
        <v>1933</v>
      </c>
      <c r="BR156" s="78">
        <v>71</v>
      </c>
      <c r="BS156" s="78">
        <v>42</v>
      </c>
      <c r="BT156" s="78">
        <v>1272</v>
      </c>
      <c r="BU156" s="89">
        <f t="shared" si="71"/>
        <v>0.15265922521339462</v>
      </c>
      <c r="BV156" s="89">
        <f t="shared" si="72"/>
        <v>0.84734077478660541</v>
      </c>
      <c r="BW156" s="89">
        <f t="shared" si="73"/>
        <v>0.36047275114904792</v>
      </c>
      <c r="BX156" s="89">
        <f t="shared" si="74"/>
        <v>0.17629678266579121</v>
      </c>
      <c r="BY156" s="16">
        <v>48344</v>
      </c>
      <c r="BZ156" s="16">
        <v>9841</v>
      </c>
      <c r="CA156" s="16">
        <v>25431</v>
      </c>
      <c r="CB156" s="16">
        <v>6467</v>
      </c>
      <c r="CC156" s="16">
        <v>3332</v>
      </c>
      <c r="CD156" s="78">
        <v>87</v>
      </c>
      <c r="CE156" s="16">
        <v>2633</v>
      </c>
      <c r="CF156" s="78">
        <v>90</v>
      </c>
      <c r="CG156" s="78">
        <v>20</v>
      </c>
      <c r="CH156" s="78">
        <v>443</v>
      </c>
      <c r="CI156" s="89">
        <f t="shared" si="75"/>
        <v>0.20356197253020022</v>
      </c>
      <c r="CJ156" s="89">
        <f t="shared" si="76"/>
        <v>0.79643802746979975</v>
      </c>
      <c r="CK156" s="96">
        <f t="shared" si="77"/>
        <v>0.27039549892437531</v>
      </c>
    </row>
    <row r="157" spans="1:89" x14ac:dyDescent="0.3">
      <c r="A157" s="19" t="s">
        <v>374</v>
      </c>
      <c r="B157" s="16" t="s">
        <v>378</v>
      </c>
      <c r="C157" s="19">
        <v>100761</v>
      </c>
      <c r="D157" s="16">
        <v>89663</v>
      </c>
      <c r="E157" s="16">
        <v>11098</v>
      </c>
      <c r="F157" s="67">
        <v>0.88985817925586286</v>
      </c>
      <c r="G157" s="16">
        <v>43773</v>
      </c>
      <c r="H157" s="16">
        <v>41171</v>
      </c>
      <c r="I157" s="16">
        <v>2602</v>
      </c>
      <c r="J157" s="67">
        <v>0.94055696433874758</v>
      </c>
      <c r="K157" s="16">
        <v>56988</v>
      </c>
      <c r="L157" s="16">
        <v>48492</v>
      </c>
      <c r="M157" s="16">
        <v>8496</v>
      </c>
      <c r="N157" s="67">
        <v>0.85091598231206556</v>
      </c>
      <c r="O157" s="16">
        <v>70079</v>
      </c>
      <c r="P157" s="16">
        <v>63603</v>
      </c>
      <c r="Q157" s="16">
        <v>6476</v>
      </c>
      <c r="R157" s="67">
        <v>0.90759000556514791</v>
      </c>
      <c r="S157" s="16">
        <v>30682</v>
      </c>
      <c r="T157" s="16">
        <v>26060</v>
      </c>
      <c r="U157" s="16">
        <v>4622</v>
      </c>
      <c r="V157" s="67">
        <v>0.84935792973078672</v>
      </c>
      <c r="W157" s="16">
        <v>66216</v>
      </c>
      <c r="X157" s="16">
        <v>25094</v>
      </c>
      <c r="Y157" s="16">
        <v>33850</v>
      </c>
      <c r="Z157" s="16">
        <v>7272</v>
      </c>
      <c r="AA157" s="89">
        <f t="shared" si="59"/>
        <v>0.10982239942007974</v>
      </c>
      <c r="AB157" s="89">
        <f t="shared" si="60"/>
        <v>0.51120575087592124</v>
      </c>
      <c r="AC157" s="95">
        <f t="shared" si="61"/>
        <v>3.4507700770077006</v>
      </c>
      <c r="AD157" s="16">
        <v>31232</v>
      </c>
      <c r="AE157" s="16">
        <v>12679</v>
      </c>
      <c r="AF157" s="47">
        <f t="shared" si="62"/>
        <v>0.40596183401639346</v>
      </c>
      <c r="AG157" s="16">
        <v>15539</v>
      </c>
      <c r="AH157" s="47">
        <f t="shared" si="63"/>
        <v>0.49753457991803279</v>
      </c>
      <c r="AI157" s="16">
        <v>3014</v>
      </c>
      <c r="AJ157" s="47">
        <f t="shared" si="64"/>
        <v>9.6503586065573771E-2</v>
      </c>
      <c r="AK157" s="16">
        <v>34984</v>
      </c>
      <c r="AL157" s="16">
        <v>12415</v>
      </c>
      <c r="AM157" s="16">
        <v>18311</v>
      </c>
      <c r="AN157" s="47">
        <f t="shared" si="65"/>
        <v>0.12171278298650812</v>
      </c>
      <c r="AO157" s="47">
        <f t="shared" si="66"/>
        <v>0.52341070203521611</v>
      </c>
      <c r="AP157" s="16">
        <v>4258</v>
      </c>
      <c r="AQ157" s="101">
        <v>144082.18976731642</v>
      </c>
      <c r="AR157" s="102">
        <v>18573.66454696867</v>
      </c>
      <c r="AS157" s="16">
        <v>28270</v>
      </c>
      <c r="AT157" s="16">
        <v>18047</v>
      </c>
      <c r="AU157" s="16">
        <v>10535</v>
      </c>
      <c r="AV157" s="78">
        <v>246</v>
      </c>
      <c r="AW157" s="16">
        <v>10708</v>
      </c>
      <c r="AX157" s="78">
        <v>817</v>
      </c>
      <c r="AY157" s="78">
        <v>95</v>
      </c>
      <c r="AZ157" s="78">
        <v>119</v>
      </c>
      <c r="BA157" s="50">
        <f t="shared" si="67"/>
        <v>18573.66454696867</v>
      </c>
      <c r="BB157" s="50">
        <v>125508.52522034774</v>
      </c>
      <c r="BC157" s="97">
        <v>73964.646085881817</v>
      </c>
      <c r="BD157" s="50">
        <f t="shared" si="68"/>
        <v>70117.543681434603</v>
      </c>
      <c r="BE157" s="97">
        <v>41060.069264526799</v>
      </c>
      <c r="BF157" s="47">
        <f t="shared" si="69"/>
        <v>0.12891020449483701</v>
      </c>
      <c r="BG157" s="47">
        <f t="shared" ref="BG157:BG173" si="78">BB157/AQ157</f>
        <v>0.87108979550516297</v>
      </c>
      <c r="BH157" s="47">
        <f t="shared" ref="BH157:BH173" si="79">BC157/AQ157</f>
        <v>0.51335037456975097</v>
      </c>
      <c r="BI157" s="47">
        <f t="shared" ref="BI157:BI173" si="80">BE157/AQ157</f>
        <v>0.28497671593439966</v>
      </c>
      <c r="BJ157" s="47">
        <f t="shared" si="70"/>
        <v>0.69222008503745691</v>
      </c>
      <c r="BK157" s="16">
        <v>35707</v>
      </c>
      <c r="BL157" s="16">
        <v>2688</v>
      </c>
      <c r="BM157" s="16">
        <v>10979</v>
      </c>
      <c r="BN157" s="16">
        <v>10409</v>
      </c>
      <c r="BO157" s="16">
        <v>6055</v>
      </c>
      <c r="BP157" s="78">
        <v>200</v>
      </c>
      <c r="BQ157" s="16">
        <v>4994</v>
      </c>
      <c r="BR157" s="78">
        <v>268</v>
      </c>
      <c r="BS157" s="78">
        <v>65</v>
      </c>
      <c r="BT157" s="78">
        <v>49</v>
      </c>
      <c r="BU157" s="89">
        <f t="shared" si="71"/>
        <v>7.5279356988825721E-2</v>
      </c>
      <c r="BV157" s="89">
        <f t="shared" si="72"/>
        <v>0.92472064301117429</v>
      </c>
      <c r="BW157" s="89">
        <f t="shared" si="73"/>
        <v>0.61724591816730612</v>
      </c>
      <c r="BX157" s="89">
        <f t="shared" si="74"/>
        <v>0.32573444982776484</v>
      </c>
      <c r="BY157" s="16">
        <v>43317</v>
      </c>
      <c r="BZ157" s="16">
        <v>7499</v>
      </c>
      <c r="CA157" s="16">
        <v>17291</v>
      </c>
      <c r="CB157" s="16">
        <v>7638</v>
      </c>
      <c r="CC157" s="16">
        <v>4480</v>
      </c>
      <c r="CD157" s="78">
        <v>46</v>
      </c>
      <c r="CE157" s="16">
        <v>5714</v>
      </c>
      <c r="CF157" s="78">
        <v>549</v>
      </c>
      <c r="CG157" s="78">
        <v>30</v>
      </c>
      <c r="CH157" s="78">
        <v>70</v>
      </c>
      <c r="CI157" s="89">
        <f t="shared" si="75"/>
        <v>0.17311909873721634</v>
      </c>
      <c r="CJ157" s="89">
        <f t="shared" si="76"/>
        <v>0.82688090126278369</v>
      </c>
      <c r="CK157" s="96">
        <f t="shared" si="77"/>
        <v>0.42770736662280395</v>
      </c>
    </row>
    <row r="158" spans="1:89" x14ac:dyDescent="0.3">
      <c r="A158" s="19" t="s">
        <v>374</v>
      </c>
      <c r="B158" s="16" t="s">
        <v>379</v>
      </c>
      <c r="C158" s="19">
        <v>84864</v>
      </c>
      <c r="D158" s="16">
        <v>72206</v>
      </c>
      <c r="E158" s="16">
        <v>12658</v>
      </c>
      <c r="F158" s="67">
        <v>0.85084370286576172</v>
      </c>
      <c r="G158" s="16">
        <v>36806</v>
      </c>
      <c r="H158" s="16">
        <v>34628</v>
      </c>
      <c r="I158" s="16">
        <v>2178</v>
      </c>
      <c r="J158" s="67">
        <v>0.94082486551105793</v>
      </c>
      <c r="K158" s="16">
        <v>48058</v>
      </c>
      <c r="L158" s="16">
        <v>37578</v>
      </c>
      <c r="M158" s="16">
        <v>10480</v>
      </c>
      <c r="N158" s="67">
        <v>0.78193016771401214</v>
      </c>
      <c r="O158" s="16">
        <v>8806</v>
      </c>
      <c r="P158" s="16">
        <v>7840</v>
      </c>
      <c r="Q158" s="16">
        <v>966</v>
      </c>
      <c r="R158" s="67">
        <v>0.890302066772655</v>
      </c>
      <c r="S158" s="16">
        <v>76058</v>
      </c>
      <c r="T158" s="16">
        <v>64366</v>
      </c>
      <c r="U158" s="16">
        <v>11692</v>
      </c>
      <c r="V158" s="67">
        <v>0.8462752110231665</v>
      </c>
      <c r="W158" s="16">
        <v>64274</v>
      </c>
      <c r="X158" s="16">
        <v>27554</v>
      </c>
      <c r="Y158" s="16">
        <v>30599</v>
      </c>
      <c r="Z158" s="16">
        <v>6121</v>
      </c>
      <c r="AA158" s="89">
        <f t="shared" si="59"/>
        <v>9.5232909107881875E-2</v>
      </c>
      <c r="AB158" s="89">
        <f t="shared" si="60"/>
        <v>0.47607119519556895</v>
      </c>
      <c r="AC158" s="95">
        <f t="shared" si="61"/>
        <v>4.5015520339813753</v>
      </c>
      <c r="AD158" s="16">
        <v>29523</v>
      </c>
      <c r="AE158" s="16">
        <v>14137</v>
      </c>
      <c r="AF158" s="47">
        <f t="shared" si="62"/>
        <v>0.47884700064356606</v>
      </c>
      <c r="AG158" s="16">
        <v>13102</v>
      </c>
      <c r="AH158" s="47">
        <f t="shared" si="63"/>
        <v>0.44378958777901972</v>
      </c>
      <c r="AI158" s="16">
        <v>2284</v>
      </c>
      <c r="AJ158" s="47">
        <f t="shared" si="64"/>
        <v>7.7363411577414221E-2</v>
      </c>
      <c r="AK158" s="16">
        <v>34751</v>
      </c>
      <c r="AL158" s="16">
        <v>13417</v>
      </c>
      <c r="AM158" s="16">
        <v>17497</v>
      </c>
      <c r="AN158" s="47">
        <f t="shared" si="65"/>
        <v>0.1104140888031999</v>
      </c>
      <c r="AO158" s="47">
        <f t="shared" si="66"/>
        <v>0.503496302264683</v>
      </c>
      <c r="AP158" s="16">
        <v>3837</v>
      </c>
      <c r="AQ158" s="101">
        <v>72304.477563151187</v>
      </c>
      <c r="AR158" s="102">
        <v>13609.874534609871</v>
      </c>
      <c r="AS158" s="16">
        <v>38773</v>
      </c>
      <c r="AT158" s="16">
        <v>7465</v>
      </c>
      <c r="AU158" s="78">
        <v>1962</v>
      </c>
      <c r="AV158" s="78">
        <v>128</v>
      </c>
      <c r="AW158" s="78">
        <v>2021</v>
      </c>
      <c r="AX158" s="78">
        <v>72</v>
      </c>
      <c r="AY158" s="78">
        <v>36</v>
      </c>
      <c r="AZ158" s="78">
        <v>415</v>
      </c>
      <c r="BA158" s="50">
        <f t="shared" si="67"/>
        <v>13609.874534609871</v>
      </c>
      <c r="BB158" s="50">
        <v>58694.603028541314</v>
      </c>
      <c r="BC158" s="97">
        <v>13959.466937457175</v>
      </c>
      <c r="BD158" s="50">
        <f t="shared" si="68"/>
        <v>58345.010625694013</v>
      </c>
      <c r="BE158" s="97">
        <v>5346.571599981532</v>
      </c>
      <c r="BF158" s="47">
        <f t="shared" si="69"/>
        <v>0.18823003765877322</v>
      </c>
      <c r="BG158" s="47">
        <f t="shared" si="78"/>
        <v>0.81176996234122678</v>
      </c>
      <c r="BH158" s="47">
        <f t="shared" si="79"/>
        <v>0.19306504116933682</v>
      </c>
      <c r="BI158" s="47">
        <f t="shared" si="80"/>
        <v>7.3945235207761542E-2</v>
      </c>
      <c r="BJ158" s="47">
        <f t="shared" si="70"/>
        <v>0.50241750175528177</v>
      </c>
      <c r="BK158" s="16">
        <v>27544</v>
      </c>
      <c r="BL158" s="16">
        <v>2353</v>
      </c>
      <c r="BM158" s="16">
        <v>17577</v>
      </c>
      <c r="BN158" s="16">
        <v>4820</v>
      </c>
      <c r="BO158" s="78">
        <v>1262</v>
      </c>
      <c r="BP158" s="78">
        <v>102</v>
      </c>
      <c r="BQ158" s="78">
        <v>1061</v>
      </c>
      <c r="BR158" s="78">
        <v>39</v>
      </c>
      <c r="BS158" s="78">
        <v>23</v>
      </c>
      <c r="BT158" s="78">
        <v>307</v>
      </c>
      <c r="BU158" s="89">
        <f t="shared" si="71"/>
        <v>8.5426953238454839E-2</v>
      </c>
      <c r="BV158" s="89">
        <f t="shared" si="72"/>
        <v>0.91457304676154516</v>
      </c>
      <c r="BW158" s="89">
        <f t="shared" si="73"/>
        <v>0.27643043857101363</v>
      </c>
      <c r="BX158" s="89">
        <f t="shared" si="74"/>
        <v>0.10143769968051118</v>
      </c>
      <c r="BY158" s="16">
        <v>35124</v>
      </c>
      <c r="BZ158" s="16">
        <v>9443</v>
      </c>
      <c r="CA158" s="16">
        <v>21196</v>
      </c>
      <c r="CB158" s="16">
        <v>2645</v>
      </c>
      <c r="CC158" s="78">
        <v>700</v>
      </c>
      <c r="CD158" s="78">
        <v>26</v>
      </c>
      <c r="CE158" s="78">
        <v>960</v>
      </c>
      <c r="CF158" s="78">
        <v>33</v>
      </c>
      <c r="CG158" s="78">
        <v>13</v>
      </c>
      <c r="CH158" s="78">
        <v>108</v>
      </c>
      <c r="CI158" s="89">
        <f t="shared" si="75"/>
        <v>0.2688475116729302</v>
      </c>
      <c r="CJ158" s="89">
        <f t="shared" si="76"/>
        <v>0.7311524883270698</v>
      </c>
      <c r="CK158" s="96">
        <f t="shared" si="77"/>
        <v>0.12769046805603007</v>
      </c>
    </row>
    <row r="159" spans="1:89" x14ac:dyDescent="0.3">
      <c r="A159" s="19" t="s">
        <v>374</v>
      </c>
      <c r="B159" s="16" t="s">
        <v>383</v>
      </c>
      <c r="C159" s="19">
        <v>125408</v>
      </c>
      <c r="D159" s="16">
        <v>108156</v>
      </c>
      <c r="E159" s="16">
        <v>17252</v>
      </c>
      <c r="F159" s="67">
        <v>0.86243301862720079</v>
      </c>
      <c r="G159" s="16">
        <v>54072</v>
      </c>
      <c r="H159" s="16">
        <v>50428</v>
      </c>
      <c r="I159" s="16">
        <v>3644</v>
      </c>
      <c r="J159" s="67">
        <v>0.93260837401982544</v>
      </c>
      <c r="K159" s="16">
        <v>71336</v>
      </c>
      <c r="L159" s="16">
        <v>57728</v>
      </c>
      <c r="M159" s="16">
        <v>13608</v>
      </c>
      <c r="N159" s="67">
        <v>0.80924077604575528</v>
      </c>
      <c r="O159" s="16">
        <v>24859</v>
      </c>
      <c r="P159" s="16">
        <v>22655</v>
      </c>
      <c r="Q159" s="16">
        <v>2204</v>
      </c>
      <c r="R159" s="67">
        <v>0.91133995735950757</v>
      </c>
      <c r="S159" s="16">
        <v>100549</v>
      </c>
      <c r="T159" s="16">
        <v>85501</v>
      </c>
      <c r="U159" s="16">
        <v>15048</v>
      </c>
      <c r="V159" s="67">
        <v>0.850341624481596</v>
      </c>
      <c r="W159" s="16">
        <v>93106</v>
      </c>
      <c r="X159" s="16">
        <v>36781</v>
      </c>
      <c r="Y159" s="16">
        <v>46911</v>
      </c>
      <c r="Z159" s="16">
        <v>9414</v>
      </c>
      <c r="AA159" s="89">
        <f t="shared" si="59"/>
        <v>0.10111056215496315</v>
      </c>
      <c r="AB159" s="89">
        <f t="shared" si="60"/>
        <v>0.5038450798015166</v>
      </c>
      <c r="AC159" s="95">
        <f t="shared" si="61"/>
        <v>3.9070533248353514</v>
      </c>
      <c r="AD159" s="16">
        <v>43042</v>
      </c>
      <c r="AE159" s="16">
        <v>19086</v>
      </c>
      <c r="AF159" s="47">
        <f t="shared" si="62"/>
        <v>0.44342735003020306</v>
      </c>
      <c r="AG159" s="16">
        <v>20027</v>
      </c>
      <c r="AH159" s="47">
        <f t="shared" si="63"/>
        <v>0.46528971702058453</v>
      </c>
      <c r="AI159" s="16">
        <v>3929</v>
      </c>
      <c r="AJ159" s="47">
        <f t="shared" si="64"/>
        <v>9.12829329492124E-2</v>
      </c>
      <c r="AK159" s="16">
        <v>50064</v>
      </c>
      <c r="AL159" s="16">
        <v>17695</v>
      </c>
      <c r="AM159" s="16">
        <v>26884</v>
      </c>
      <c r="AN159" s="47">
        <f t="shared" si="65"/>
        <v>0.10955976350271653</v>
      </c>
      <c r="AO159" s="47">
        <f t="shared" si="66"/>
        <v>0.53699264940875679</v>
      </c>
      <c r="AP159" s="16">
        <v>5485</v>
      </c>
      <c r="AQ159" s="101">
        <v>104598.51601269461</v>
      </c>
      <c r="AR159" s="102">
        <v>19770.629455140486</v>
      </c>
      <c r="AS159" s="16">
        <v>53701</v>
      </c>
      <c r="AT159" s="16">
        <v>14521</v>
      </c>
      <c r="AU159" s="16">
        <v>3943</v>
      </c>
      <c r="AV159" s="78">
        <v>190</v>
      </c>
      <c r="AW159" s="16">
        <v>2837</v>
      </c>
      <c r="AX159" s="78">
        <v>85</v>
      </c>
      <c r="AY159" s="78">
        <v>59</v>
      </c>
      <c r="AZ159" s="78">
        <v>170</v>
      </c>
      <c r="BA159" s="50">
        <f t="shared" si="67"/>
        <v>19770.629455140486</v>
      </c>
      <c r="BB159" s="50">
        <v>84827.886557554128</v>
      </c>
      <c r="BC159" s="97">
        <v>24497.020983596904</v>
      </c>
      <c r="BD159" s="50">
        <f t="shared" si="68"/>
        <v>80101.495029097714</v>
      </c>
      <c r="BE159" s="97">
        <v>8183.2745170612179</v>
      </c>
      <c r="BF159" s="47">
        <f t="shared" si="69"/>
        <v>0.18901443547001204</v>
      </c>
      <c r="BG159" s="47">
        <f t="shared" si="78"/>
        <v>0.81098556452998793</v>
      </c>
      <c r="BH159" s="47">
        <f t="shared" si="79"/>
        <v>0.23420046399725039</v>
      </c>
      <c r="BI159" s="47">
        <f t="shared" si="80"/>
        <v>7.8235091940195914E-2</v>
      </c>
      <c r="BJ159" s="47">
        <f t="shared" si="70"/>
        <v>0.52259301426361915</v>
      </c>
      <c r="BK159" s="16">
        <v>40740</v>
      </c>
      <c r="BL159" s="16">
        <v>4888</v>
      </c>
      <c r="BM159" s="16">
        <v>22823</v>
      </c>
      <c r="BN159" s="16">
        <v>8626</v>
      </c>
      <c r="BO159" s="16">
        <v>2475</v>
      </c>
      <c r="BP159" s="78">
        <v>137</v>
      </c>
      <c r="BQ159" s="16">
        <v>1584</v>
      </c>
      <c r="BR159" s="78">
        <v>55</v>
      </c>
      <c r="BS159" s="78">
        <v>37</v>
      </c>
      <c r="BT159" s="78">
        <v>115</v>
      </c>
      <c r="BU159" s="89">
        <f t="shared" si="71"/>
        <v>0.11998036327933236</v>
      </c>
      <c r="BV159" s="89">
        <f t="shared" si="72"/>
        <v>0.88001963672066763</v>
      </c>
      <c r="BW159" s="89">
        <f t="shared" si="73"/>
        <v>0.3198085419734904</v>
      </c>
      <c r="BX159" s="89">
        <f t="shared" si="74"/>
        <v>0.10807560137457045</v>
      </c>
      <c r="BY159" s="16">
        <v>52364</v>
      </c>
      <c r="BZ159" s="16">
        <v>12710</v>
      </c>
      <c r="CA159" s="16">
        <v>30878</v>
      </c>
      <c r="CB159" s="16">
        <v>5895</v>
      </c>
      <c r="CC159" s="16">
        <v>1468</v>
      </c>
      <c r="CD159" s="78">
        <v>53</v>
      </c>
      <c r="CE159" s="16">
        <v>1253</v>
      </c>
      <c r="CF159" s="78">
        <v>30</v>
      </c>
      <c r="CG159" s="78">
        <v>22</v>
      </c>
      <c r="CH159" s="78">
        <v>55</v>
      </c>
      <c r="CI159" s="89">
        <f t="shared" si="75"/>
        <v>0.24272400886104958</v>
      </c>
      <c r="CJ159" s="89">
        <f t="shared" si="76"/>
        <v>0.75727599113895039</v>
      </c>
      <c r="CK159" s="96">
        <f t="shared" si="77"/>
        <v>0.16759605836070582</v>
      </c>
    </row>
    <row r="160" spans="1:89" x14ac:dyDescent="0.3">
      <c r="A160" s="19" t="s">
        <v>374</v>
      </c>
      <c r="B160" s="16" t="s">
        <v>384</v>
      </c>
      <c r="C160" s="19">
        <v>115079</v>
      </c>
      <c r="D160" s="16">
        <v>97524</v>
      </c>
      <c r="E160" s="16">
        <v>17555</v>
      </c>
      <c r="F160" s="67">
        <v>0.84745261950486184</v>
      </c>
      <c r="G160" s="16">
        <v>48083</v>
      </c>
      <c r="H160" s="16">
        <v>44507</v>
      </c>
      <c r="I160" s="16">
        <v>3576</v>
      </c>
      <c r="J160" s="67">
        <v>0.92562860054489127</v>
      </c>
      <c r="K160" s="16">
        <v>66996</v>
      </c>
      <c r="L160" s="16">
        <v>53017</v>
      </c>
      <c r="M160" s="16">
        <v>13979</v>
      </c>
      <c r="N160" s="67">
        <v>0.79134575198519319</v>
      </c>
      <c r="O160" s="16">
        <v>13992</v>
      </c>
      <c r="P160" s="16">
        <v>12664</v>
      </c>
      <c r="Q160" s="16">
        <v>1328</v>
      </c>
      <c r="R160" s="67">
        <v>0.90508862206975427</v>
      </c>
      <c r="S160" s="16">
        <v>101087</v>
      </c>
      <c r="T160" s="16">
        <v>84860</v>
      </c>
      <c r="U160" s="16">
        <v>16227</v>
      </c>
      <c r="V160" s="67">
        <v>0.83947490775272782</v>
      </c>
      <c r="W160" s="16">
        <v>82366</v>
      </c>
      <c r="X160" s="16">
        <v>35690</v>
      </c>
      <c r="Y160" s="16">
        <v>38979</v>
      </c>
      <c r="Z160" s="16">
        <v>7697</v>
      </c>
      <c r="AA160" s="89">
        <f t="shared" si="59"/>
        <v>9.3448753126289974E-2</v>
      </c>
      <c r="AB160" s="89">
        <f t="shared" si="60"/>
        <v>0.47324138600879001</v>
      </c>
      <c r="AC160" s="95">
        <f t="shared" si="61"/>
        <v>4.6368715083798886</v>
      </c>
      <c r="AD160" s="16">
        <v>37353</v>
      </c>
      <c r="AE160" s="16">
        <v>18094</v>
      </c>
      <c r="AF160" s="47">
        <f t="shared" si="62"/>
        <v>0.48440553636923406</v>
      </c>
      <c r="AG160" s="16">
        <v>16163</v>
      </c>
      <c r="AH160" s="47">
        <f t="shared" si="63"/>
        <v>0.43270955478810269</v>
      </c>
      <c r="AI160" s="16">
        <v>3096</v>
      </c>
      <c r="AJ160" s="47">
        <f t="shared" si="64"/>
        <v>8.2884908842663238E-2</v>
      </c>
      <c r="AK160" s="16">
        <v>45013</v>
      </c>
      <c r="AL160" s="16">
        <v>17596</v>
      </c>
      <c r="AM160" s="16">
        <v>22816</v>
      </c>
      <c r="AN160" s="47">
        <f t="shared" si="65"/>
        <v>0.10221491569102259</v>
      </c>
      <c r="AO160" s="47">
        <f t="shared" si="66"/>
        <v>0.50687579143802897</v>
      </c>
      <c r="AP160" s="16">
        <v>4601</v>
      </c>
      <c r="AQ160" s="101">
        <v>101698.93372133958</v>
      </c>
      <c r="AR160" s="102">
        <v>19922.62010694635</v>
      </c>
      <c r="AS160" s="16">
        <v>46671</v>
      </c>
      <c r="AT160" s="16">
        <v>15273</v>
      </c>
      <c r="AU160" s="16">
        <v>4604</v>
      </c>
      <c r="AV160" s="78">
        <v>170</v>
      </c>
      <c r="AW160" s="16">
        <v>2958</v>
      </c>
      <c r="AX160" s="78">
        <v>155</v>
      </c>
      <c r="AY160" s="78">
        <v>100</v>
      </c>
      <c r="AZ160" s="78">
        <v>247</v>
      </c>
      <c r="BA160" s="50">
        <f t="shared" si="67"/>
        <v>19922.62010694635</v>
      </c>
      <c r="BB160" s="50">
        <v>81776.313614393221</v>
      </c>
      <c r="BC160" s="97">
        <v>27392.000400888337</v>
      </c>
      <c r="BD160" s="50">
        <f t="shared" si="68"/>
        <v>74306.933320451237</v>
      </c>
      <c r="BE160" s="97">
        <v>9594.8326583959897</v>
      </c>
      <c r="BF160" s="47">
        <f t="shared" si="69"/>
        <v>0.19589802348897162</v>
      </c>
      <c r="BG160" s="47">
        <f t="shared" si="78"/>
        <v>0.80410197651102833</v>
      </c>
      <c r="BH160" s="47">
        <f t="shared" si="79"/>
        <v>0.26934402749928388</v>
      </c>
      <c r="BI160" s="47">
        <f t="shared" si="80"/>
        <v>9.4345459753652244E-2</v>
      </c>
      <c r="BJ160" s="47">
        <f t="shared" si="70"/>
        <v>0.5367230020051561</v>
      </c>
      <c r="BK160" s="16">
        <v>37002</v>
      </c>
      <c r="BL160" s="16">
        <v>4155</v>
      </c>
      <c r="BM160" s="16">
        <v>19363</v>
      </c>
      <c r="BN160" s="16">
        <v>8911</v>
      </c>
      <c r="BO160" s="16">
        <v>2648</v>
      </c>
      <c r="BP160" s="78">
        <v>137</v>
      </c>
      <c r="BQ160" s="16">
        <v>1472</v>
      </c>
      <c r="BR160" s="78">
        <v>75</v>
      </c>
      <c r="BS160" s="78">
        <v>77</v>
      </c>
      <c r="BT160" s="78">
        <v>164</v>
      </c>
      <c r="BU160" s="89">
        <f t="shared" si="71"/>
        <v>0.11229122750121615</v>
      </c>
      <c r="BV160" s="89">
        <f t="shared" si="72"/>
        <v>0.88770877249878388</v>
      </c>
      <c r="BW160" s="89">
        <f t="shared" si="73"/>
        <v>0.36441273444678668</v>
      </c>
      <c r="BX160" s="89">
        <f t="shared" si="74"/>
        <v>0.12358791416680179</v>
      </c>
      <c r="BY160" s="16">
        <v>50273</v>
      </c>
      <c r="BZ160" s="16">
        <v>12942</v>
      </c>
      <c r="CA160" s="16">
        <v>27308</v>
      </c>
      <c r="CB160" s="16">
        <v>6362</v>
      </c>
      <c r="CC160" s="16">
        <v>1956</v>
      </c>
      <c r="CD160" s="78">
        <v>33</v>
      </c>
      <c r="CE160" s="16">
        <v>1486</v>
      </c>
      <c r="CF160" s="78">
        <v>80</v>
      </c>
      <c r="CG160" s="78">
        <v>23</v>
      </c>
      <c r="CH160" s="78">
        <v>83</v>
      </c>
      <c r="CI160" s="89">
        <f t="shared" si="75"/>
        <v>0.25743440813160146</v>
      </c>
      <c r="CJ160" s="89">
        <f t="shared" si="76"/>
        <v>0.74256559186839854</v>
      </c>
      <c r="CK160" s="96">
        <f t="shared" si="77"/>
        <v>0.19937143198138166</v>
      </c>
    </row>
    <row r="161" spans="1:89" x14ac:dyDescent="0.3">
      <c r="A161" s="19" t="s">
        <v>374</v>
      </c>
      <c r="B161" s="16" t="s">
        <v>386</v>
      </c>
      <c r="C161" s="19">
        <v>108392</v>
      </c>
      <c r="D161" s="16">
        <v>88485</v>
      </c>
      <c r="E161" s="16">
        <v>19907</v>
      </c>
      <c r="F161" s="67">
        <v>0.81634253450439143</v>
      </c>
      <c r="G161" s="16">
        <v>47368</v>
      </c>
      <c r="H161" s="16">
        <v>42694</v>
      </c>
      <c r="I161" s="16">
        <v>4674</v>
      </c>
      <c r="J161" s="67">
        <v>0.90132578956257392</v>
      </c>
      <c r="K161" s="16">
        <v>61024</v>
      </c>
      <c r="L161" s="16">
        <v>45791</v>
      </c>
      <c r="M161" s="16">
        <v>15233</v>
      </c>
      <c r="N161" s="67">
        <v>0.75037690089145259</v>
      </c>
      <c r="O161" s="16">
        <v>15512</v>
      </c>
      <c r="P161" s="16">
        <v>13021</v>
      </c>
      <c r="Q161" s="16">
        <v>2491</v>
      </c>
      <c r="R161" s="67">
        <v>0.83941464672511601</v>
      </c>
      <c r="S161" s="16">
        <v>92880</v>
      </c>
      <c r="T161" s="16">
        <v>75464</v>
      </c>
      <c r="U161" s="16">
        <v>17416</v>
      </c>
      <c r="V161" s="67">
        <v>0.81248923341946588</v>
      </c>
      <c r="W161" s="16">
        <v>84173</v>
      </c>
      <c r="X161" s="16">
        <v>33818</v>
      </c>
      <c r="Y161" s="16">
        <v>39767</v>
      </c>
      <c r="Z161" s="16">
        <v>10588</v>
      </c>
      <c r="AA161" s="89">
        <f t="shared" si="59"/>
        <v>0.12578855452461002</v>
      </c>
      <c r="AB161" s="89">
        <f t="shared" si="60"/>
        <v>0.47244365770496477</v>
      </c>
      <c r="AC161" s="95">
        <f t="shared" si="61"/>
        <v>3.1939931998488857</v>
      </c>
      <c r="AD161" s="16">
        <v>38820</v>
      </c>
      <c r="AE161" s="16">
        <v>17193</v>
      </c>
      <c r="AF161" s="47">
        <f t="shared" si="62"/>
        <v>0.44289026275115917</v>
      </c>
      <c r="AG161" s="16">
        <v>17367</v>
      </c>
      <c r="AH161" s="47">
        <f t="shared" si="63"/>
        <v>0.44737248840803712</v>
      </c>
      <c r="AI161" s="16">
        <v>4260</v>
      </c>
      <c r="AJ161" s="47">
        <f t="shared" si="64"/>
        <v>0.10973724884080371</v>
      </c>
      <c r="AK161" s="16">
        <v>45353</v>
      </c>
      <c r="AL161" s="16">
        <v>16625</v>
      </c>
      <c r="AM161" s="16">
        <v>22400</v>
      </c>
      <c r="AN161" s="47">
        <f t="shared" si="65"/>
        <v>0.13952770489273036</v>
      </c>
      <c r="AO161" s="47">
        <f t="shared" si="66"/>
        <v>0.4939033801512579</v>
      </c>
      <c r="AP161" s="16">
        <v>6328</v>
      </c>
      <c r="AQ161" s="101">
        <v>94253.034187565354</v>
      </c>
      <c r="AR161" s="102">
        <v>23117.481343133099</v>
      </c>
      <c r="AS161" s="16">
        <v>44496</v>
      </c>
      <c r="AT161" s="16">
        <v>10321</v>
      </c>
      <c r="AU161" s="16">
        <v>3184</v>
      </c>
      <c r="AV161" s="78">
        <v>107</v>
      </c>
      <c r="AW161" s="16">
        <v>2334</v>
      </c>
      <c r="AX161" s="78">
        <v>80</v>
      </c>
      <c r="AY161" s="78">
        <v>51</v>
      </c>
      <c r="AZ161" s="78">
        <v>465</v>
      </c>
      <c r="BA161" s="50">
        <f t="shared" si="67"/>
        <v>23117.481343133099</v>
      </c>
      <c r="BB161" s="50">
        <v>71135.552844432255</v>
      </c>
      <c r="BC161" s="97">
        <v>19278.55295312098</v>
      </c>
      <c r="BD161" s="50">
        <f t="shared" si="68"/>
        <v>74974.481234444378</v>
      </c>
      <c r="BE161" s="97">
        <v>7250.1437505359454</v>
      </c>
      <c r="BF161" s="47">
        <f t="shared" si="69"/>
        <v>0.2452704206543512</v>
      </c>
      <c r="BG161" s="47">
        <f t="shared" si="78"/>
        <v>0.75472957934564877</v>
      </c>
      <c r="BH161" s="47">
        <f t="shared" si="79"/>
        <v>0.20454039617182285</v>
      </c>
      <c r="BI161" s="47">
        <f t="shared" si="80"/>
        <v>7.6922125775898312E-2</v>
      </c>
      <c r="BJ161" s="47">
        <f t="shared" si="70"/>
        <v>0.47963498775873581</v>
      </c>
      <c r="BK161" s="16">
        <v>36072</v>
      </c>
      <c r="BL161" s="16">
        <v>5986</v>
      </c>
      <c r="BM161" s="16">
        <v>19921</v>
      </c>
      <c r="BN161" s="16">
        <v>6397</v>
      </c>
      <c r="BO161" s="16">
        <v>1983</v>
      </c>
      <c r="BP161" s="78">
        <v>89</v>
      </c>
      <c r="BQ161" s="16">
        <v>1272</v>
      </c>
      <c r="BR161" s="78">
        <v>53</v>
      </c>
      <c r="BS161" s="78">
        <v>37</v>
      </c>
      <c r="BT161" s="78">
        <v>334</v>
      </c>
      <c r="BU161" s="89">
        <f t="shared" si="71"/>
        <v>0.16594588600576624</v>
      </c>
      <c r="BV161" s="89">
        <f t="shared" si="72"/>
        <v>0.83405411399423379</v>
      </c>
      <c r="BW161" s="89">
        <f t="shared" si="73"/>
        <v>0.2817975160789532</v>
      </c>
      <c r="BX161" s="89">
        <f t="shared" si="74"/>
        <v>0.10445775116433799</v>
      </c>
      <c r="BY161" s="16">
        <v>44802</v>
      </c>
      <c r="BZ161" s="16">
        <v>13850</v>
      </c>
      <c r="CA161" s="16">
        <v>24575</v>
      </c>
      <c r="CB161" s="16">
        <v>3924</v>
      </c>
      <c r="CC161" s="16">
        <v>1201</v>
      </c>
      <c r="CD161" s="78">
        <v>18</v>
      </c>
      <c r="CE161" s="16">
        <v>1062</v>
      </c>
      <c r="CF161" s="78">
        <v>27</v>
      </c>
      <c r="CG161" s="78">
        <v>14</v>
      </c>
      <c r="CH161" s="78">
        <v>131</v>
      </c>
      <c r="CI161" s="89">
        <f t="shared" si="75"/>
        <v>0.30913798491138789</v>
      </c>
      <c r="CJ161" s="89">
        <f t="shared" si="76"/>
        <v>0.69086201508861211</v>
      </c>
      <c r="CK161" s="96">
        <f t="shared" si="77"/>
        <v>0.14233739565197981</v>
      </c>
    </row>
    <row r="162" spans="1:89" x14ac:dyDescent="0.3">
      <c r="A162" s="19" t="s">
        <v>374</v>
      </c>
      <c r="B162" s="16" t="s">
        <v>388</v>
      </c>
      <c r="C162" s="19">
        <v>87536</v>
      </c>
      <c r="D162" s="16">
        <v>67781</v>
      </c>
      <c r="E162" s="16">
        <v>19755</v>
      </c>
      <c r="F162" s="67">
        <v>0.77432142204350218</v>
      </c>
      <c r="G162" s="16">
        <v>40022</v>
      </c>
      <c r="H162" s="16">
        <v>36341</v>
      </c>
      <c r="I162" s="16">
        <v>3681</v>
      </c>
      <c r="J162" s="67">
        <v>0.90802558592773974</v>
      </c>
      <c r="K162" s="16">
        <v>47514</v>
      </c>
      <c r="L162" s="16">
        <v>31440</v>
      </c>
      <c r="M162" s="16">
        <v>16074</v>
      </c>
      <c r="N162" s="67">
        <v>0.66169970955928781</v>
      </c>
      <c r="O162" s="16">
        <v>7568</v>
      </c>
      <c r="P162" s="16">
        <v>5972</v>
      </c>
      <c r="Q162" s="16">
        <v>1596</v>
      </c>
      <c r="R162" s="67">
        <v>0.78911205073995772</v>
      </c>
      <c r="S162" s="16">
        <v>79968</v>
      </c>
      <c r="T162" s="16">
        <v>61809</v>
      </c>
      <c r="U162" s="16">
        <v>18159</v>
      </c>
      <c r="V162" s="67">
        <v>0.77292166866746692</v>
      </c>
      <c r="W162" s="16">
        <v>66603</v>
      </c>
      <c r="X162" s="16">
        <v>30862</v>
      </c>
      <c r="Y162" s="16">
        <v>27445</v>
      </c>
      <c r="Z162" s="16">
        <v>8296</v>
      </c>
      <c r="AA162" s="89">
        <f t="shared" si="59"/>
        <v>0.12455895380087983</v>
      </c>
      <c r="AB162" s="89">
        <f t="shared" si="60"/>
        <v>0.4120685254417969</v>
      </c>
      <c r="AC162" s="95">
        <f t="shared" si="61"/>
        <v>3.7201060752169721</v>
      </c>
      <c r="AD162" s="16">
        <v>31218</v>
      </c>
      <c r="AE162" s="16">
        <v>15571</v>
      </c>
      <c r="AF162" s="47">
        <f t="shared" si="62"/>
        <v>0.49878275353962459</v>
      </c>
      <c r="AG162" s="16">
        <v>12603</v>
      </c>
      <c r="AH162" s="47">
        <f t="shared" si="63"/>
        <v>0.40370939842398618</v>
      </c>
      <c r="AI162" s="16">
        <v>3044</v>
      </c>
      <c r="AJ162" s="47">
        <f t="shared" si="64"/>
        <v>9.7507848036389261E-2</v>
      </c>
      <c r="AK162" s="16">
        <v>35385</v>
      </c>
      <c r="AL162" s="16">
        <v>15291</v>
      </c>
      <c r="AM162" s="16">
        <v>14842</v>
      </c>
      <c r="AN162" s="47">
        <f t="shared" si="65"/>
        <v>0.14842447364702557</v>
      </c>
      <c r="AO162" s="47">
        <f t="shared" si="66"/>
        <v>0.41944326692101175</v>
      </c>
      <c r="AP162" s="16">
        <v>5252</v>
      </c>
      <c r="AQ162" s="101">
        <v>67264.614398799211</v>
      </c>
      <c r="AR162" s="102">
        <v>22040.513217908378</v>
      </c>
      <c r="AS162" s="16">
        <v>31396</v>
      </c>
      <c r="AT162" s="16">
        <v>8324</v>
      </c>
      <c r="AU162" s="78">
        <v>2242</v>
      </c>
      <c r="AV162" s="78">
        <v>156</v>
      </c>
      <c r="AW162" s="78">
        <v>1856</v>
      </c>
      <c r="AX162" s="78">
        <v>50</v>
      </c>
      <c r="AY162" s="78">
        <v>55</v>
      </c>
      <c r="AZ162" s="78">
        <v>430</v>
      </c>
      <c r="BA162" s="50">
        <f t="shared" si="67"/>
        <v>22040.513217908378</v>
      </c>
      <c r="BB162" s="50">
        <v>45224.101180890837</v>
      </c>
      <c r="BC162" s="97">
        <v>13323.679228583467</v>
      </c>
      <c r="BD162" s="50">
        <f t="shared" si="68"/>
        <v>53940.935170215744</v>
      </c>
      <c r="BE162" s="97">
        <v>4865.9421814753468</v>
      </c>
      <c r="BF162" s="47">
        <f t="shared" si="69"/>
        <v>0.32766876633283487</v>
      </c>
      <c r="BG162" s="47">
        <f t="shared" si="78"/>
        <v>0.67233123366716518</v>
      </c>
      <c r="BH162" s="47">
        <f t="shared" si="79"/>
        <v>0.19807857887343092</v>
      </c>
      <c r="BI162" s="47">
        <f t="shared" si="80"/>
        <v>7.2340296974365947E-2</v>
      </c>
      <c r="BJ162" s="47">
        <f t="shared" si="70"/>
        <v>0.43520490627029806</v>
      </c>
      <c r="BK162" s="16">
        <v>30881</v>
      </c>
      <c r="BL162" s="16">
        <v>6509</v>
      </c>
      <c r="BM162" s="16">
        <v>15979</v>
      </c>
      <c r="BN162" s="16">
        <v>5467</v>
      </c>
      <c r="BO162" s="78">
        <v>1429</v>
      </c>
      <c r="BP162" s="78">
        <v>111</v>
      </c>
      <c r="BQ162" s="78">
        <v>980</v>
      </c>
      <c r="BR162" s="78">
        <v>25</v>
      </c>
      <c r="BS162" s="78">
        <v>30</v>
      </c>
      <c r="BT162" s="78">
        <v>351</v>
      </c>
      <c r="BU162" s="89">
        <f t="shared" si="71"/>
        <v>0.2107768530811826</v>
      </c>
      <c r="BV162" s="89">
        <f t="shared" si="72"/>
        <v>0.78922314691881734</v>
      </c>
      <c r="BW162" s="89">
        <f t="shared" si="73"/>
        <v>0.27178524011528127</v>
      </c>
      <c r="BX162" s="89">
        <f t="shared" si="74"/>
        <v>9.4750817654868688E-2</v>
      </c>
      <c r="BY162" s="16">
        <v>35320</v>
      </c>
      <c r="BZ162" s="16">
        <v>15183</v>
      </c>
      <c r="CA162" s="16">
        <v>15417</v>
      </c>
      <c r="CB162" s="16">
        <v>2857</v>
      </c>
      <c r="CC162" s="78">
        <v>813</v>
      </c>
      <c r="CD162" s="78">
        <v>45</v>
      </c>
      <c r="CE162" s="78">
        <v>876</v>
      </c>
      <c r="CF162" s="78">
        <v>25</v>
      </c>
      <c r="CG162" s="78">
        <v>25</v>
      </c>
      <c r="CH162" s="78">
        <v>79</v>
      </c>
      <c r="CI162" s="89">
        <f t="shared" si="75"/>
        <v>0.42986976217440542</v>
      </c>
      <c r="CJ162" s="89">
        <f t="shared" si="76"/>
        <v>0.57013023782559458</v>
      </c>
      <c r="CK162" s="96">
        <f t="shared" si="77"/>
        <v>0.13363533408833522</v>
      </c>
    </row>
    <row r="163" spans="1:89" x14ac:dyDescent="0.3">
      <c r="A163" s="19" t="s">
        <v>374</v>
      </c>
      <c r="B163" s="16" t="s">
        <v>390</v>
      </c>
      <c r="C163" s="19">
        <v>92818</v>
      </c>
      <c r="D163" s="16">
        <v>78703</v>
      </c>
      <c r="E163" s="16">
        <v>14115</v>
      </c>
      <c r="F163" s="67">
        <v>0.84792820358120191</v>
      </c>
      <c r="G163" s="16">
        <v>40851</v>
      </c>
      <c r="H163" s="16">
        <v>38347</v>
      </c>
      <c r="I163" s="16">
        <v>2504</v>
      </c>
      <c r="J163" s="67">
        <v>0.93870407089177743</v>
      </c>
      <c r="K163" s="16">
        <v>51967</v>
      </c>
      <c r="L163" s="16">
        <v>40356</v>
      </c>
      <c r="M163" s="16">
        <v>11611</v>
      </c>
      <c r="N163" s="67">
        <v>0.77656974618507901</v>
      </c>
      <c r="O163" s="16">
        <v>8642</v>
      </c>
      <c r="P163" s="16">
        <v>7822</v>
      </c>
      <c r="Q163" s="16">
        <v>820</v>
      </c>
      <c r="R163" s="67">
        <v>0.90511455681555186</v>
      </c>
      <c r="S163" s="16">
        <v>84176</v>
      </c>
      <c r="T163" s="16">
        <v>70881</v>
      </c>
      <c r="U163" s="16">
        <v>13295</v>
      </c>
      <c r="V163" s="67">
        <v>0.84205711841855158</v>
      </c>
      <c r="W163" s="16">
        <v>76500</v>
      </c>
      <c r="X163" s="16">
        <v>29008</v>
      </c>
      <c r="Y163" s="16">
        <v>38556</v>
      </c>
      <c r="Z163" s="16">
        <v>8936</v>
      </c>
      <c r="AA163" s="89">
        <f t="shared" si="59"/>
        <v>0.11681045751633987</v>
      </c>
      <c r="AB163" s="89">
        <f t="shared" si="60"/>
        <v>0.504</v>
      </c>
      <c r="AC163" s="95">
        <f t="shared" si="61"/>
        <v>3.2461951656222023</v>
      </c>
      <c r="AD163" s="16">
        <v>35482</v>
      </c>
      <c r="AE163" s="16">
        <v>14794</v>
      </c>
      <c r="AF163" s="47">
        <f t="shared" si="62"/>
        <v>0.41694380249140411</v>
      </c>
      <c r="AG163" s="16">
        <v>17198</v>
      </c>
      <c r="AH163" s="47">
        <f t="shared" si="63"/>
        <v>0.484696465813652</v>
      </c>
      <c r="AI163" s="16">
        <v>3490</v>
      </c>
      <c r="AJ163" s="47">
        <f t="shared" si="64"/>
        <v>9.8359731694943914E-2</v>
      </c>
      <c r="AK163" s="16">
        <v>41018</v>
      </c>
      <c r="AL163" s="16">
        <v>14214</v>
      </c>
      <c r="AM163" s="16">
        <v>21358</v>
      </c>
      <c r="AN163" s="47">
        <f t="shared" si="65"/>
        <v>0.13277097859476328</v>
      </c>
      <c r="AO163" s="47">
        <f t="shared" si="66"/>
        <v>0.52069823004534599</v>
      </c>
      <c r="AP163" s="16">
        <v>5446</v>
      </c>
      <c r="AQ163" s="101">
        <v>85772.586471278191</v>
      </c>
      <c r="AR163" s="102">
        <v>18980.251359375467</v>
      </c>
      <c r="AS163" s="16">
        <v>42371</v>
      </c>
      <c r="AT163" s="16">
        <v>6092</v>
      </c>
      <c r="AU163" s="78">
        <v>1497</v>
      </c>
      <c r="AV163" s="78">
        <v>112</v>
      </c>
      <c r="AW163" s="78">
        <v>1502</v>
      </c>
      <c r="AX163" s="78">
        <v>44</v>
      </c>
      <c r="AY163" s="78">
        <v>38</v>
      </c>
      <c r="AZ163" s="78">
        <v>454</v>
      </c>
      <c r="BA163" s="50">
        <f t="shared" si="67"/>
        <v>18980.251359375467</v>
      </c>
      <c r="BB163" s="50">
        <v>66792.335111902721</v>
      </c>
      <c r="BC163" s="97">
        <v>12483.027281804272</v>
      </c>
      <c r="BD163" s="50">
        <f t="shared" si="68"/>
        <v>73289.559189473919</v>
      </c>
      <c r="BE163" s="97">
        <v>4674.5662282308431</v>
      </c>
      <c r="BF163" s="47">
        <f t="shared" si="69"/>
        <v>0.22128575271227471</v>
      </c>
      <c r="BG163" s="47">
        <f t="shared" si="78"/>
        <v>0.7787142472877252</v>
      </c>
      <c r="BH163" s="47">
        <f t="shared" si="79"/>
        <v>0.14553632804327685</v>
      </c>
      <c r="BI163" s="47">
        <f t="shared" si="80"/>
        <v>5.4499536746465821E-2</v>
      </c>
      <c r="BJ163" s="47">
        <f t="shared" si="70"/>
        <v>0.46212528766550104</v>
      </c>
      <c r="BK163" s="16">
        <v>29801</v>
      </c>
      <c r="BL163" s="16">
        <v>3911</v>
      </c>
      <c r="BM163" s="16">
        <v>19749</v>
      </c>
      <c r="BN163" s="16">
        <v>3978</v>
      </c>
      <c r="BO163" s="78">
        <v>962</v>
      </c>
      <c r="BP163" s="78">
        <v>72</v>
      </c>
      <c r="BQ163" s="78">
        <v>757</v>
      </c>
      <c r="BR163" s="78">
        <v>15</v>
      </c>
      <c r="BS163" s="78">
        <v>32</v>
      </c>
      <c r="BT163" s="78">
        <v>325</v>
      </c>
      <c r="BU163" s="89">
        <f t="shared" si="71"/>
        <v>0.13123720680514075</v>
      </c>
      <c r="BV163" s="89">
        <f t="shared" si="72"/>
        <v>0.86876279319485927</v>
      </c>
      <c r="BW163" s="89">
        <f t="shared" si="73"/>
        <v>0.20606691050635884</v>
      </c>
      <c r="BX163" s="89">
        <f t="shared" si="74"/>
        <v>7.258145699808731E-2</v>
      </c>
      <c r="BY163" s="16">
        <v>37117</v>
      </c>
      <c r="BZ163" s="16">
        <v>10897</v>
      </c>
      <c r="CA163" s="16">
        <v>22622</v>
      </c>
      <c r="CB163" s="16">
        <v>2114</v>
      </c>
      <c r="CC163" s="78">
        <v>535</v>
      </c>
      <c r="CD163" s="78">
        <v>40</v>
      </c>
      <c r="CE163" s="78">
        <v>745</v>
      </c>
      <c r="CF163" s="78">
        <v>29</v>
      </c>
      <c r="CG163" s="78">
        <v>6</v>
      </c>
      <c r="CH163" s="78">
        <v>129</v>
      </c>
      <c r="CI163" s="89">
        <f t="shared" si="75"/>
        <v>0.29358514966187998</v>
      </c>
      <c r="CJ163" s="89">
        <f t="shared" si="76"/>
        <v>0.70641485033812002</v>
      </c>
      <c r="CK163" s="96">
        <f t="shared" si="77"/>
        <v>9.6936713635261476E-2</v>
      </c>
    </row>
    <row r="164" spans="1:89" x14ac:dyDescent="0.3">
      <c r="A164" s="19" t="s">
        <v>374</v>
      </c>
      <c r="B164" s="16" t="s">
        <v>392</v>
      </c>
      <c r="C164" s="19">
        <v>71718</v>
      </c>
      <c r="D164" s="16">
        <v>59809</v>
      </c>
      <c r="E164" s="16">
        <v>11909</v>
      </c>
      <c r="F164" s="67">
        <v>0.8339468473744388</v>
      </c>
      <c r="G164" s="16">
        <v>28973</v>
      </c>
      <c r="H164" s="16">
        <v>26931</v>
      </c>
      <c r="I164" s="16">
        <v>2042</v>
      </c>
      <c r="J164" s="67">
        <v>0.92952058813377969</v>
      </c>
      <c r="K164" s="16">
        <v>42745</v>
      </c>
      <c r="L164" s="16">
        <v>32878</v>
      </c>
      <c r="M164" s="16">
        <v>9867</v>
      </c>
      <c r="N164" s="67">
        <v>0.76916598432565209</v>
      </c>
      <c r="O164" s="16">
        <v>5048</v>
      </c>
      <c r="P164" s="16">
        <v>4462</v>
      </c>
      <c r="Q164" s="16">
        <v>586</v>
      </c>
      <c r="R164" s="67">
        <v>0.88391442155309041</v>
      </c>
      <c r="S164" s="16">
        <v>66670</v>
      </c>
      <c r="T164" s="16">
        <v>55347</v>
      </c>
      <c r="U164" s="16">
        <v>11323</v>
      </c>
      <c r="V164" s="67">
        <v>0.83016349182540883</v>
      </c>
      <c r="W164" s="16">
        <v>55261</v>
      </c>
      <c r="X164" s="16">
        <v>26144</v>
      </c>
      <c r="Y164" s="16">
        <v>23413</v>
      </c>
      <c r="Z164" s="16">
        <v>5704</v>
      </c>
      <c r="AA164" s="89">
        <f t="shared" si="59"/>
        <v>0.10321926856191528</v>
      </c>
      <c r="AB164" s="89">
        <f t="shared" si="60"/>
        <v>0.42368035323284053</v>
      </c>
      <c r="AC164" s="95">
        <f t="shared" si="61"/>
        <v>4.5834502103786816</v>
      </c>
      <c r="AD164" s="16">
        <v>25133</v>
      </c>
      <c r="AE164" s="16">
        <v>13535</v>
      </c>
      <c r="AF164" s="47">
        <f t="shared" si="62"/>
        <v>0.53853499383280945</v>
      </c>
      <c r="AG164" s="16">
        <v>9348</v>
      </c>
      <c r="AH164" s="47">
        <f t="shared" si="63"/>
        <v>0.37194127243066882</v>
      </c>
      <c r="AI164" s="16">
        <v>2250</v>
      </c>
      <c r="AJ164" s="47">
        <f t="shared" si="64"/>
        <v>8.9523733736521699E-2</v>
      </c>
      <c r="AK164" s="16">
        <v>30128</v>
      </c>
      <c r="AL164" s="16">
        <v>12609</v>
      </c>
      <c r="AM164" s="16">
        <v>14065</v>
      </c>
      <c r="AN164" s="47">
        <f t="shared" si="65"/>
        <v>0.11464418481147105</v>
      </c>
      <c r="AO164" s="47">
        <f t="shared" si="66"/>
        <v>0.46684147636749868</v>
      </c>
      <c r="AP164" s="16">
        <v>3454</v>
      </c>
      <c r="AQ164" s="101">
        <v>79119.207792915229</v>
      </c>
      <c r="AR164" s="102">
        <v>17531.169199469678</v>
      </c>
      <c r="AS164" s="16">
        <v>31536</v>
      </c>
      <c r="AT164" s="16">
        <v>6473</v>
      </c>
      <c r="AU164" s="78">
        <v>1875</v>
      </c>
      <c r="AV164" s="78">
        <v>108</v>
      </c>
      <c r="AW164" s="78">
        <v>1763</v>
      </c>
      <c r="AX164" s="78">
        <v>160</v>
      </c>
      <c r="AY164" s="78">
        <v>54</v>
      </c>
      <c r="AZ164" s="78">
        <v>265</v>
      </c>
      <c r="BA164" s="50">
        <f t="shared" si="67"/>
        <v>17531.169199469678</v>
      </c>
      <c r="BB164" s="50">
        <v>61588.038593445548</v>
      </c>
      <c r="BC164" s="97">
        <v>15600.436541002049</v>
      </c>
      <c r="BD164" s="50">
        <f t="shared" si="68"/>
        <v>63518.771251913182</v>
      </c>
      <c r="BE164" s="97">
        <v>6161.1370710164192</v>
      </c>
      <c r="BF164" s="47">
        <f t="shared" si="69"/>
        <v>0.2215791801828369</v>
      </c>
      <c r="BG164" s="47">
        <f t="shared" si="78"/>
        <v>0.77842081981716305</v>
      </c>
      <c r="BH164" s="47">
        <f t="shared" si="79"/>
        <v>0.19717634915953997</v>
      </c>
      <c r="BI164" s="47">
        <f t="shared" si="80"/>
        <v>7.7871571807726331E-2</v>
      </c>
      <c r="BJ164" s="47">
        <f t="shared" si="70"/>
        <v>0.48779858448835151</v>
      </c>
      <c r="BK164" s="16">
        <v>22188</v>
      </c>
      <c r="BL164" s="16">
        <v>2856</v>
      </c>
      <c r="BM164" s="16">
        <v>12827</v>
      </c>
      <c r="BN164" s="16">
        <v>4055</v>
      </c>
      <c r="BO164" s="78">
        <v>1075</v>
      </c>
      <c r="BP164" s="78">
        <v>78</v>
      </c>
      <c r="BQ164" s="78">
        <v>976</v>
      </c>
      <c r="BR164" s="78">
        <v>76</v>
      </c>
      <c r="BS164" s="78">
        <v>32</v>
      </c>
      <c r="BT164" s="78">
        <v>213</v>
      </c>
      <c r="BU164" s="89">
        <f t="shared" si="71"/>
        <v>0.12871822606814495</v>
      </c>
      <c r="BV164" s="89">
        <f t="shared" si="72"/>
        <v>0.87128177393185502</v>
      </c>
      <c r="BW164" s="89">
        <f t="shared" si="73"/>
        <v>0.29317649179736793</v>
      </c>
      <c r="BX164" s="89">
        <f t="shared" si="74"/>
        <v>0.11042004687218317</v>
      </c>
      <c r="BY164" s="16">
        <v>32068</v>
      </c>
      <c r="BZ164" s="16">
        <v>9166</v>
      </c>
      <c r="CA164" s="16">
        <v>18709</v>
      </c>
      <c r="CB164" s="16">
        <v>2418</v>
      </c>
      <c r="CC164" s="78">
        <v>800</v>
      </c>
      <c r="CD164" s="78">
        <v>30</v>
      </c>
      <c r="CE164" s="78">
        <v>787</v>
      </c>
      <c r="CF164" s="78">
        <v>84</v>
      </c>
      <c r="CG164" s="78">
        <v>22</v>
      </c>
      <c r="CH164" s="78">
        <v>52</v>
      </c>
      <c r="CI164" s="89">
        <f t="shared" si="75"/>
        <v>0.28583011101409506</v>
      </c>
      <c r="CJ164" s="89">
        <f t="shared" si="76"/>
        <v>0.71416988898590494</v>
      </c>
      <c r="CK164" s="96">
        <f t="shared" si="77"/>
        <v>0.13075339902706748</v>
      </c>
    </row>
    <row r="165" spans="1:89" x14ac:dyDescent="0.3">
      <c r="A165" s="19" t="s">
        <v>374</v>
      </c>
      <c r="B165" s="16" t="s">
        <v>396</v>
      </c>
      <c r="C165" s="19">
        <v>24411</v>
      </c>
      <c r="D165" s="16">
        <v>15865</v>
      </c>
      <c r="E165" s="16">
        <v>8546</v>
      </c>
      <c r="F165" s="67">
        <v>0.649911924951866</v>
      </c>
      <c r="G165" s="16">
        <v>11456</v>
      </c>
      <c r="H165" s="16">
        <v>8204</v>
      </c>
      <c r="I165" s="16">
        <v>3252</v>
      </c>
      <c r="J165" s="67">
        <v>0.71613128491620115</v>
      </c>
      <c r="K165" s="16">
        <v>12955</v>
      </c>
      <c r="L165" s="16">
        <v>7661</v>
      </c>
      <c r="M165" s="16">
        <v>5294</v>
      </c>
      <c r="N165" s="67">
        <v>0.59135468930914703</v>
      </c>
      <c r="O165" s="16">
        <v>8253</v>
      </c>
      <c r="P165" s="16">
        <v>6802</v>
      </c>
      <c r="Q165" s="16">
        <v>1451</v>
      </c>
      <c r="R165" s="67">
        <v>0.82418514479583183</v>
      </c>
      <c r="S165" s="16">
        <v>16158</v>
      </c>
      <c r="T165" s="16">
        <v>9063</v>
      </c>
      <c r="U165" s="16">
        <v>7095</v>
      </c>
      <c r="V165" s="67">
        <v>0.56089862606758267</v>
      </c>
      <c r="W165" s="16">
        <v>19128</v>
      </c>
      <c r="X165" s="16">
        <v>6716</v>
      </c>
      <c r="Y165" s="16">
        <v>6691</v>
      </c>
      <c r="Z165" s="16">
        <v>5721</v>
      </c>
      <c r="AA165" s="89">
        <f t="shared" si="59"/>
        <v>0.29909033877038899</v>
      </c>
      <c r="AB165" s="89">
        <f t="shared" si="60"/>
        <v>0.34980133835215393</v>
      </c>
      <c r="AC165" s="95">
        <f t="shared" si="61"/>
        <v>1.173920643244188</v>
      </c>
      <c r="AD165" s="16">
        <v>9256</v>
      </c>
      <c r="AE165" s="16">
        <v>3565</v>
      </c>
      <c r="AF165" s="47">
        <f t="shared" si="62"/>
        <v>0.38515557476231632</v>
      </c>
      <c r="AG165" s="16">
        <v>3307</v>
      </c>
      <c r="AH165" s="47">
        <f t="shared" si="63"/>
        <v>0.35728176318063959</v>
      </c>
      <c r="AI165" s="16">
        <v>2384</v>
      </c>
      <c r="AJ165" s="47">
        <f t="shared" si="64"/>
        <v>0.25756266205704409</v>
      </c>
      <c r="AK165" s="16">
        <v>9872</v>
      </c>
      <c r="AL165" s="16">
        <v>3151</v>
      </c>
      <c r="AM165" s="16">
        <v>3384</v>
      </c>
      <c r="AN165" s="47">
        <f t="shared" si="65"/>
        <v>0.33802674230145868</v>
      </c>
      <c r="AO165" s="47">
        <f t="shared" si="66"/>
        <v>0.34278768233387358</v>
      </c>
      <c r="AP165" s="16">
        <v>3337</v>
      </c>
      <c r="AQ165" s="101">
        <v>256278.4655974569</v>
      </c>
      <c r="AR165" s="102">
        <v>91418.599438075107</v>
      </c>
      <c r="AS165" s="16">
        <v>4427</v>
      </c>
      <c r="AT165" s="16">
        <v>3354</v>
      </c>
      <c r="AU165" s="78">
        <v>2093</v>
      </c>
      <c r="AV165" s="78">
        <v>129</v>
      </c>
      <c r="AW165" s="78">
        <v>2369</v>
      </c>
      <c r="AX165" s="78">
        <v>65</v>
      </c>
      <c r="AY165" s="78">
        <v>25</v>
      </c>
      <c r="AZ165" s="78">
        <v>129</v>
      </c>
      <c r="BA165" s="50">
        <f t="shared" si="67"/>
        <v>91418.599438075107</v>
      </c>
      <c r="BB165" s="50">
        <v>164859.86615938178</v>
      </c>
      <c r="BC165" s="97">
        <v>106895.07960648026</v>
      </c>
      <c r="BD165" s="50">
        <f t="shared" si="68"/>
        <v>149383.38599097665</v>
      </c>
      <c r="BE165" s="97">
        <v>62979.585118467665</v>
      </c>
      <c r="BF165" s="47">
        <f t="shared" si="69"/>
        <v>0.35671588412609206</v>
      </c>
      <c r="BG165" s="47">
        <f t="shared" si="78"/>
        <v>0.64328411587390788</v>
      </c>
      <c r="BH165" s="47">
        <f t="shared" si="79"/>
        <v>0.41710519593317325</v>
      </c>
      <c r="BI165" s="47">
        <f t="shared" si="80"/>
        <v>0.24574669187145556</v>
      </c>
      <c r="BJ165" s="47">
        <f t="shared" si="70"/>
        <v>0.53019465590354053</v>
      </c>
      <c r="BK165" s="16">
        <v>10090</v>
      </c>
      <c r="BL165" s="16">
        <v>2755</v>
      </c>
      <c r="BM165" s="16">
        <v>2098</v>
      </c>
      <c r="BN165" s="16">
        <v>2164</v>
      </c>
      <c r="BO165" s="78">
        <v>1391</v>
      </c>
      <c r="BP165" s="78">
        <v>99</v>
      </c>
      <c r="BQ165" s="78">
        <v>1444</v>
      </c>
      <c r="BR165" s="78">
        <v>34</v>
      </c>
      <c r="BS165" s="78">
        <v>16</v>
      </c>
      <c r="BT165" s="78">
        <v>89</v>
      </c>
      <c r="BU165" s="89">
        <f t="shared" si="71"/>
        <v>0.27304261645193262</v>
      </c>
      <c r="BV165" s="89">
        <f t="shared" si="72"/>
        <v>0.72695738354806738</v>
      </c>
      <c r="BW165" s="89">
        <f t="shared" si="73"/>
        <v>0.51902874132804755</v>
      </c>
      <c r="BX165" s="89">
        <f t="shared" si="74"/>
        <v>0.30455896927651138</v>
      </c>
      <c r="BY165" s="16">
        <v>9483</v>
      </c>
      <c r="BZ165" s="16">
        <v>4227</v>
      </c>
      <c r="CA165" s="16">
        <v>2329</v>
      </c>
      <c r="CB165" s="16">
        <v>1190</v>
      </c>
      <c r="CC165" s="78">
        <v>702</v>
      </c>
      <c r="CD165" s="78">
        <v>30</v>
      </c>
      <c r="CE165" s="78">
        <v>925</v>
      </c>
      <c r="CF165" s="78">
        <v>31</v>
      </c>
      <c r="CG165" s="78">
        <v>9</v>
      </c>
      <c r="CH165" s="78">
        <v>40</v>
      </c>
      <c r="CI165" s="89">
        <f t="shared" si="75"/>
        <v>0.44574501739955708</v>
      </c>
      <c r="CJ165" s="89">
        <f t="shared" si="76"/>
        <v>0.55425498260044292</v>
      </c>
      <c r="CK165" s="96">
        <f t="shared" si="77"/>
        <v>0.30865759780660129</v>
      </c>
    </row>
    <row r="166" spans="1:89" x14ac:dyDescent="0.3">
      <c r="A166" s="19" t="s">
        <v>374</v>
      </c>
      <c r="B166" s="16" t="s">
        <v>397</v>
      </c>
      <c r="C166" s="19">
        <v>32985</v>
      </c>
      <c r="D166" s="16">
        <v>22929</v>
      </c>
      <c r="E166" s="16">
        <v>10056</v>
      </c>
      <c r="F166" s="67">
        <v>0.6951341518872215</v>
      </c>
      <c r="G166" s="16">
        <v>14682</v>
      </c>
      <c r="H166" s="16">
        <v>11341</v>
      </c>
      <c r="I166" s="16">
        <v>3341</v>
      </c>
      <c r="J166" s="67">
        <v>0.77244244653316985</v>
      </c>
      <c r="K166" s="16">
        <v>18303</v>
      </c>
      <c r="L166" s="16">
        <v>11588</v>
      </c>
      <c r="M166" s="16">
        <v>6715</v>
      </c>
      <c r="N166" s="67">
        <v>0.6331202535103535</v>
      </c>
      <c r="O166" s="16">
        <v>6653</v>
      </c>
      <c r="P166" s="16">
        <v>5705</v>
      </c>
      <c r="Q166" s="16">
        <v>948</v>
      </c>
      <c r="R166" s="67">
        <v>0.85750789117691251</v>
      </c>
      <c r="S166" s="16">
        <v>26332</v>
      </c>
      <c r="T166" s="16">
        <v>17224</v>
      </c>
      <c r="U166" s="16">
        <v>9108</v>
      </c>
      <c r="V166" s="67">
        <v>0.65410906881361086</v>
      </c>
      <c r="W166" s="16">
        <v>26602</v>
      </c>
      <c r="X166" s="16">
        <v>10633</v>
      </c>
      <c r="Y166" s="16">
        <v>9768</v>
      </c>
      <c r="Z166" s="16">
        <v>6201</v>
      </c>
      <c r="AA166" s="89">
        <f t="shared" si="59"/>
        <v>0.2331027742275017</v>
      </c>
      <c r="AB166" s="89">
        <f t="shared" si="60"/>
        <v>0.36719043680926244</v>
      </c>
      <c r="AC166" s="95">
        <f t="shared" si="61"/>
        <v>1.7147234317045639</v>
      </c>
      <c r="AD166" s="16">
        <v>12345</v>
      </c>
      <c r="AE166" s="16">
        <v>5641</v>
      </c>
      <c r="AF166" s="47">
        <f t="shared" si="62"/>
        <v>0.45694613203726203</v>
      </c>
      <c r="AG166" s="16">
        <v>4305</v>
      </c>
      <c r="AH166" s="47">
        <f t="shared" si="63"/>
        <v>0.34872417982989062</v>
      </c>
      <c r="AI166" s="16">
        <v>2399</v>
      </c>
      <c r="AJ166" s="47">
        <f t="shared" si="64"/>
        <v>0.19432968813284732</v>
      </c>
      <c r="AK166" s="16">
        <v>14257</v>
      </c>
      <c r="AL166" s="16">
        <v>4992</v>
      </c>
      <c r="AM166" s="16">
        <v>5463</v>
      </c>
      <c r="AN166" s="47">
        <f t="shared" si="65"/>
        <v>0.26667601879778352</v>
      </c>
      <c r="AO166" s="47">
        <f t="shared" si="66"/>
        <v>0.38318019218629445</v>
      </c>
      <c r="AP166" s="16">
        <v>3802</v>
      </c>
      <c r="AQ166" s="101">
        <v>146891.60501524142</v>
      </c>
      <c r="AR166" s="102">
        <v>50052.328342728266</v>
      </c>
      <c r="AS166" s="16">
        <v>9321</v>
      </c>
      <c r="AT166" s="16">
        <v>4117</v>
      </c>
      <c r="AU166" s="78">
        <v>1911</v>
      </c>
      <c r="AV166" s="78">
        <v>81</v>
      </c>
      <c r="AW166" s="78">
        <v>1613</v>
      </c>
      <c r="AX166" s="78">
        <v>97</v>
      </c>
      <c r="AY166" s="78">
        <v>18</v>
      </c>
      <c r="AZ166" s="78">
        <v>102</v>
      </c>
      <c r="BA166" s="50">
        <f t="shared" si="67"/>
        <v>50052.328342728266</v>
      </c>
      <c r="BB166" s="50">
        <v>96839.276672513151</v>
      </c>
      <c r="BC166" s="97">
        <v>44542.700898208692</v>
      </c>
      <c r="BD166" s="50">
        <f t="shared" si="68"/>
        <v>102348.90411703274</v>
      </c>
      <c r="BE166" s="97">
        <v>21443.784208710618</v>
      </c>
      <c r="BF166" s="47">
        <f t="shared" si="69"/>
        <v>0.34074328711661128</v>
      </c>
      <c r="BG166" s="47">
        <f t="shared" si="78"/>
        <v>0.65925671288338872</v>
      </c>
      <c r="BH166" s="47">
        <f t="shared" si="79"/>
        <v>0.30323517054352395</v>
      </c>
      <c r="BI166" s="47">
        <f t="shared" si="80"/>
        <v>0.14598372865818723</v>
      </c>
      <c r="BJ166" s="47">
        <f t="shared" si="70"/>
        <v>0.48124594171345636</v>
      </c>
      <c r="BK166" s="16">
        <v>13014</v>
      </c>
      <c r="BL166" s="16">
        <v>3418</v>
      </c>
      <c r="BM166" s="16">
        <v>4621</v>
      </c>
      <c r="BN166" s="16">
        <v>2644</v>
      </c>
      <c r="BO166" s="78">
        <v>1153</v>
      </c>
      <c r="BP166" s="78">
        <v>54</v>
      </c>
      <c r="BQ166" s="78">
        <v>962</v>
      </c>
      <c r="BR166" s="78">
        <v>69</v>
      </c>
      <c r="BS166" s="78">
        <v>8</v>
      </c>
      <c r="BT166" s="78">
        <v>85</v>
      </c>
      <c r="BU166" s="89">
        <f t="shared" si="71"/>
        <v>0.26264023359459043</v>
      </c>
      <c r="BV166" s="89">
        <f t="shared" si="72"/>
        <v>0.73735976640540957</v>
      </c>
      <c r="BW166" s="89">
        <f t="shared" si="73"/>
        <v>0.3822806208698325</v>
      </c>
      <c r="BX166" s="89">
        <f t="shared" si="74"/>
        <v>0.17911479944674966</v>
      </c>
      <c r="BY166" s="16">
        <v>13167</v>
      </c>
      <c r="BZ166" s="16">
        <v>5503</v>
      </c>
      <c r="CA166" s="16">
        <v>4700</v>
      </c>
      <c r="CB166" s="16">
        <v>1473</v>
      </c>
      <c r="CC166" s="78">
        <v>758</v>
      </c>
      <c r="CD166" s="78">
        <v>27</v>
      </c>
      <c r="CE166" s="78">
        <v>651</v>
      </c>
      <c r="CF166" s="78">
        <v>28</v>
      </c>
      <c r="CG166" s="78">
        <v>10</v>
      </c>
      <c r="CH166" s="78">
        <v>17</v>
      </c>
      <c r="CI166" s="89">
        <f t="shared" si="75"/>
        <v>0.417938786359839</v>
      </c>
      <c r="CJ166" s="89">
        <f t="shared" si="76"/>
        <v>0.58206121364016106</v>
      </c>
      <c r="CK166" s="96">
        <f t="shared" si="77"/>
        <v>0.22510822510822512</v>
      </c>
    </row>
    <row r="167" spans="1:89" x14ac:dyDescent="0.3">
      <c r="A167" s="19" t="s">
        <v>374</v>
      </c>
      <c r="B167" s="16" t="s">
        <v>401</v>
      </c>
      <c r="C167" s="19">
        <v>107128</v>
      </c>
      <c r="D167" s="16">
        <v>82320</v>
      </c>
      <c r="E167" s="16">
        <v>24808</v>
      </c>
      <c r="F167" s="67">
        <v>0.76842655514898051</v>
      </c>
      <c r="G167" s="16">
        <v>47341</v>
      </c>
      <c r="H167" s="16">
        <v>42740</v>
      </c>
      <c r="I167" s="16">
        <v>4601</v>
      </c>
      <c r="J167" s="67">
        <v>0.90281151644451951</v>
      </c>
      <c r="K167" s="16">
        <v>59787</v>
      </c>
      <c r="L167" s="16">
        <v>39580</v>
      </c>
      <c r="M167" s="16">
        <v>20207</v>
      </c>
      <c r="N167" s="67">
        <v>0.66201682640038806</v>
      </c>
      <c r="O167" s="16">
        <v>14263</v>
      </c>
      <c r="P167" s="16">
        <v>12929</v>
      </c>
      <c r="Q167" s="16">
        <v>1334</v>
      </c>
      <c r="R167" s="67">
        <v>0.9064712893500666</v>
      </c>
      <c r="S167" s="16">
        <v>92865</v>
      </c>
      <c r="T167" s="16">
        <v>69391</v>
      </c>
      <c r="U167" s="16">
        <v>23474</v>
      </c>
      <c r="V167" s="67">
        <v>0.74722446562213962</v>
      </c>
      <c r="W167" s="16">
        <v>68810</v>
      </c>
      <c r="X167" s="16">
        <v>32180</v>
      </c>
      <c r="Y167" s="16">
        <v>29185</v>
      </c>
      <c r="Z167" s="16">
        <v>7445</v>
      </c>
      <c r="AA167" s="89">
        <f t="shared" si="59"/>
        <v>0.10819648306932132</v>
      </c>
      <c r="AB167" s="89">
        <f t="shared" si="60"/>
        <v>0.4241389332945793</v>
      </c>
      <c r="AC167" s="95">
        <f t="shared" si="61"/>
        <v>4.322364002686367</v>
      </c>
      <c r="AD167" s="16">
        <v>32688</v>
      </c>
      <c r="AE167" s="16">
        <v>16271</v>
      </c>
      <c r="AF167" s="47">
        <f t="shared" si="62"/>
        <v>0.49776676456191876</v>
      </c>
      <c r="AG167" s="16">
        <v>13688</v>
      </c>
      <c r="AH167" s="47">
        <f t="shared" si="63"/>
        <v>0.41874694077337249</v>
      </c>
      <c r="AI167" s="16">
        <v>2729</v>
      </c>
      <c r="AJ167" s="47">
        <f t="shared" si="64"/>
        <v>8.3486294664708763E-2</v>
      </c>
      <c r="AK167" s="16">
        <v>36122</v>
      </c>
      <c r="AL167" s="16">
        <v>15909</v>
      </c>
      <c r="AM167" s="16">
        <v>15497</v>
      </c>
      <c r="AN167" s="47">
        <f t="shared" si="65"/>
        <v>0.13055755495266042</v>
      </c>
      <c r="AO167" s="47">
        <f t="shared" si="66"/>
        <v>0.42901832678146284</v>
      </c>
      <c r="AP167" s="16">
        <v>4716</v>
      </c>
      <c r="AQ167" s="16">
        <v>89450</v>
      </c>
      <c r="AR167" s="102">
        <v>27767</v>
      </c>
      <c r="AS167" s="16">
        <v>38958</v>
      </c>
      <c r="AT167" s="16">
        <v>12049</v>
      </c>
      <c r="AU167" s="16">
        <v>5484</v>
      </c>
      <c r="AV167" s="78">
        <v>238</v>
      </c>
      <c r="AW167" s="16">
        <v>4461</v>
      </c>
      <c r="AX167" s="78">
        <v>121</v>
      </c>
      <c r="AY167" s="78">
        <v>62</v>
      </c>
      <c r="AZ167" s="78">
        <v>310</v>
      </c>
      <c r="BA167" s="50">
        <f t="shared" si="67"/>
        <v>27767</v>
      </c>
      <c r="BB167" s="50">
        <v>61682.999999999993</v>
      </c>
      <c r="BC167" s="97">
        <v>22725</v>
      </c>
      <c r="BD167" s="50">
        <f t="shared" si="68"/>
        <v>66725</v>
      </c>
      <c r="BE167" s="97">
        <v>10676</v>
      </c>
      <c r="BF167" s="47">
        <f t="shared" si="69"/>
        <v>0.3104192286193404</v>
      </c>
      <c r="BG167" s="47">
        <f t="shared" si="78"/>
        <v>0.68958077138065954</v>
      </c>
      <c r="BH167" s="47">
        <f t="shared" si="79"/>
        <v>0.25405254332029065</v>
      </c>
      <c r="BI167" s="47">
        <f t="shared" si="80"/>
        <v>0.11935159306875349</v>
      </c>
      <c r="BJ167" s="47">
        <f t="shared" si="70"/>
        <v>0.47181665735047507</v>
      </c>
      <c r="BK167" s="16">
        <v>41009</v>
      </c>
      <c r="BL167" s="16">
        <v>7522</v>
      </c>
      <c r="BM167" s="16">
        <v>19414</v>
      </c>
      <c r="BN167" s="16">
        <v>7689</v>
      </c>
      <c r="BO167" s="16">
        <v>3428</v>
      </c>
      <c r="BP167" s="78">
        <v>174</v>
      </c>
      <c r="BQ167" s="16">
        <v>2441</v>
      </c>
      <c r="BR167" s="78">
        <v>75</v>
      </c>
      <c r="BS167" s="78">
        <v>46</v>
      </c>
      <c r="BT167" s="78">
        <v>220</v>
      </c>
      <c r="BU167" s="89">
        <f t="shared" si="71"/>
        <v>0.18342315101563073</v>
      </c>
      <c r="BV167" s="89">
        <f t="shared" si="72"/>
        <v>0.81657684898436933</v>
      </c>
      <c r="BW167" s="89">
        <f t="shared" si="73"/>
        <v>0.34316857275232265</v>
      </c>
      <c r="BX167" s="89">
        <f t="shared" si="74"/>
        <v>0.15567314491940792</v>
      </c>
      <c r="BY167" s="16">
        <v>48441</v>
      </c>
      <c r="BZ167" s="16">
        <v>20245</v>
      </c>
      <c r="CA167" s="16">
        <v>19544</v>
      </c>
      <c r="CB167" s="16">
        <v>4360</v>
      </c>
      <c r="CC167" s="16">
        <v>2056</v>
      </c>
      <c r="CD167" s="78">
        <v>64</v>
      </c>
      <c r="CE167" s="16">
        <v>2020</v>
      </c>
      <c r="CF167" s="78">
        <v>46</v>
      </c>
      <c r="CG167" s="78">
        <v>16</v>
      </c>
      <c r="CH167" s="78">
        <v>90</v>
      </c>
      <c r="CI167" s="89">
        <f t="shared" si="75"/>
        <v>0.41793109143081275</v>
      </c>
      <c r="CJ167" s="89">
        <f t="shared" si="76"/>
        <v>0.58206890856918725</v>
      </c>
      <c r="CK167" s="96">
        <f t="shared" si="77"/>
        <v>0.17860902954109123</v>
      </c>
    </row>
    <row r="168" spans="1:89" x14ac:dyDescent="0.3">
      <c r="A168" s="19" t="s">
        <v>374</v>
      </c>
      <c r="B168" s="16" t="s">
        <v>402</v>
      </c>
      <c r="C168" s="19">
        <v>43250</v>
      </c>
      <c r="D168" s="16">
        <v>40576</v>
      </c>
      <c r="E168" s="16">
        <v>2674</v>
      </c>
      <c r="F168" s="67">
        <v>0.93817341040462443</v>
      </c>
      <c r="G168" s="16">
        <v>17773</v>
      </c>
      <c r="H168" s="16">
        <v>17168</v>
      </c>
      <c r="I168" s="16">
        <v>605</v>
      </c>
      <c r="J168" s="67">
        <v>0.96595960164294159</v>
      </c>
      <c r="K168" s="16">
        <v>25477</v>
      </c>
      <c r="L168" s="16">
        <v>23408</v>
      </c>
      <c r="M168" s="16">
        <v>2069</v>
      </c>
      <c r="N168" s="67">
        <v>0.91878949640852536</v>
      </c>
      <c r="O168" s="16">
        <v>3954</v>
      </c>
      <c r="P168" s="16">
        <v>3832</v>
      </c>
      <c r="Q168" s="16">
        <v>122</v>
      </c>
      <c r="R168" s="67">
        <v>0.96914516944865947</v>
      </c>
      <c r="S168" s="16">
        <v>39296</v>
      </c>
      <c r="T168" s="16">
        <v>36744</v>
      </c>
      <c r="U168" s="16">
        <v>2552</v>
      </c>
      <c r="V168" s="67">
        <v>0.93505700325732899</v>
      </c>
      <c r="W168" s="16">
        <v>17986</v>
      </c>
      <c r="X168" s="16">
        <v>8303</v>
      </c>
      <c r="Y168" s="16">
        <v>8726</v>
      </c>
      <c r="Z168" s="78">
        <v>957</v>
      </c>
      <c r="AA168" s="89">
        <f t="shared" si="59"/>
        <v>5.3208050706104751E-2</v>
      </c>
      <c r="AB168" s="89">
        <f t="shared" si="60"/>
        <v>0.48515512064939398</v>
      </c>
      <c r="AC168" s="95">
        <f t="shared" si="61"/>
        <v>8.6760710553813993</v>
      </c>
      <c r="AD168" s="16">
        <v>7980</v>
      </c>
      <c r="AE168" s="16">
        <v>3922</v>
      </c>
      <c r="AF168" s="47">
        <f t="shared" si="62"/>
        <v>0.49147869674185463</v>
      </c>
      <c r="AG168" s="16">
        <v>3595</v>
      </c>
      <c r="AH168" s="47">
        <f t="shared" si="63"/>
        <v>0.45050125313283207</v>
      </c>
      <c r="AI168" s="78">
        <v>463</v>
      </c>
      <c r="AJ168" s="47">
        <f t="shared" si="64"/>
        <v>5.8020050125313284E-2</v>
      </c>
      <c r="AK168" s="16">
        <v>10006</v>
      </c>
      <c r="AL168" s="16">
        <v>4381</v>
      </c>
      <c r="AM168" s="16">
        <v>5131</v>
      </c>
      <c r="AN168" s="47">
        <f t="shared" si="65"/>
        <v>4.9370377773335999E-2</v>
      </c>
      <c r="AO168" s="47">
        <f t="shared" si="66"/>
        <v>0.51279232460523683</v>
      </c>
      <c r="AP168" s="78">
        <v>494</v>
      </c>
      <c r="AQ168" s="16">
        <v>38068</v>
      </c>
      <c r="AR168" s="102">
        <v>3348</v>
      </c>
      <c r="AS168" s="16">
        <v>23274</v>
      </c>
      <c r="AT168" s="16">
        <v>6885</v>
      </c>
      <c r="AU168" s="16">
        <v>2609</v>
      </c>
      <c r="AV168" s="78">
        <v>107</v>
      </c>
      <c r="AW168" s="16">
        <v>1730</v>
      </c>
      <c r="AX168" s="78">
        <v>35</v>
      </c>
      <c r="AY168" s="78">
        <v>64</v>
      </c>
      <c r="AZ168" s="78">
        <v>16</v>
      </c>
      <c r="BA168" s="50">
        <f t="shared" si="67"/>
        <v>3348</v>
      </c>
      <c r="BB168" s="50">
        <v>34720</v>
      </c>
      <c r="BC168" s="97">
        <v>11446</v>
      </c>
      <c r="BD168" s="50">
        <f t="shared" si="68"/>
        <v>26622</v>
      </c>
      <c r="BE168" s="97">
        <v>4561</v>
      </c>
      <c r="BF168" s="47">
        <f t="shared" si="69"/>
        <v>8.7947882736156349E-2</v>
      </c>
      <c r="BG168" s="47">
        <f t="shared" si="78"/>
        <v>0.91205211726384361</v>
      </c>
      <c r="BH168" s="47">
        <f t="shared" si="79"/>
        <v>0.300672480823789</v>
      </c>
      <c r="BI168" s="47">
        <f t="shared" si="80"/>
        <v>0.11981191551959651</v>
      </c>
      <c r="BJ168" s="47">
        <f t="shared" si="70"/>
        <v>0.60636229904381633</v>
      </c>
      <c r="BK168" s="16">
        <v>16114</v>
      </c>
      <c r="BL168" s="16">
        <v>933</v>
      </c>
      <c r="BM168" s="16">
        <v>9389</v>
      </c>
      <c r="BN168" s="16">
        <v>3646</v>
      </c>
      <c r="BO168" s="16">
        <v>1325</v>
      </c>
      <c r="BP168" s="78">
        <v>67</v>
      </c>
      <c r="BQ168" s="16">
        <v>711</v>
      </c>
      <c r="BR168" s="78">
        <v>14</v>
      </c>
      <c r="BS168" s="78">
        <v>21</v>
      </c>
      <c r="BT168" s="78">
        <v>8</v>
      </c>
      <c r="BU168" s="89">
        <f t="shared" si="71"/>
        <v>5.7899962765297255E-2</v>
      </c>
      <c r="BV168" s="89">
        <f t="shared" si="72"/>
        <v>0.9421000372347027</v>
      </c>
      <c r="BW168" s="89">
        <f t="shared" si="73"/>
        <v>0.35943899714533945</v>
      </c>
      <c r="BX168" s="89">
        <f t="shared" si="74"/>
        <v>0.13317612014397417</v>
      </c>
      <c r="BY168" s="16">
        <v>21954</v>
      </c>
      <c r="BZ168" s="16">
        <v>2415</v>
      </c>
      <c r="CA168" s="16">
        <v>13885</v>
      </c>
      <c r="CB168" s="16">
        <v>3239</v>
      </c>
      <c r="CC168" s="16">
        <v>1284</v>
      </c>
      <c r="CD168" s="78">
        <v>40</v>
      </c>
      <c r="CE168" s="16">
        <v>1019</v>
      </c>
      <c r="CF168" s="78">
        <v>21</v>
      </c>
      <c r="CG168" s="78">
        <v>43</v>
      </c>
      <c r="CH168" s="78">
        <v>8</v>
      </c>
      <c r="CI168" s="89">
        <f t="shared" si="75"/>
        <v>0.11000273298715496</v>
      </c>
      <c r="CJ168" s="89">
        <f t="shared" si="76"/>
        <v>0.88999726701284509</v>
      </c>
      <c r="CK168" s="96">
        <f t="shared" si="77"/>
        <v>0.25753848956909903</v>
      </c>
    </row>
    <row r="169" spans="1:89" x14ac:dyDescent="0.3">
      <c r="A169" s="19" t="s">
        <v>374</v>
      </c>
      <c r="B169" s="16" t="s">
        <v>404</v>
      </c>
      <c r="C169" s="19">
        <v>68117</v>
      </c>
      <c r="D169" s="16">
        <v>60109</v>
      </c>
      <c r="E169" s="16">
        <v>8008</v>
      </c>
      <c r="F169" s="67">
        <v>0.88243757065049844</v>
      </c>
      <c r="G169" s="16">
        <v>29298</v>
      </c>
      <c r="H169" s="16">
        <v>27557</v>
      </c>
      <c r="I169" s="16">
        <v>1741</v>
      </c>
      <c r="J169" s="67">
        <v>0.94057614854256277</v>
      </c>
      <c r="K169" s="16">
        <v>38819</v>
      </c>
      <c r="L169" s="16">
        <v>32552</v>
      </c>
      <c r="M169" s="16">
        <v>6267</v>
      </c>
      <c r="N169" s="67">
        <v>0.83855843787835849</v>
      </c>
      <c r="O169" s="16">
        <v>7090</v>
      </c>
      <c r="P169" s="16">
        <v>6451</v>
      </c>
      <c r="Q169" s="16">
        <v>639</v>
      </c>
      <c r="R169" s="67">
        <v>0.90987306064880114</v>
      </c>
      <c r="S169" s="16">
        <v>61027</v>
      </c>
      <c r="T169" s="16">
        <v>53658</v>
      </c>
      <c r="U169" s="16">
        <v>7369</v>
      </c>
      <c r="V169" s="67">
        <v>0.87925016795844457</v>
      </c>
      <c r="W169" s="16">
        <v>38213</v>
      </c>
      <c r="X169" s="16">
        <v>18964</v>
      </c>
      <c r="Y169" s="16">
        <v>16405</v>
      </c>
      <c r="Z169" s="16">
        <v>2844</v>
      </c>
      <c r="AA169" s="89">
        <f t="shared" si="59"/>
        <v>7.44249339230105E-2</v>
      </c>
      <c r="AB169" s="89">
        <f t="shared" si="60"/>
        <v>0.42930416350456652</v>
      </c>
      <c r="AC169" s="95">
        <f t="shared" si="61"/>
        <v>6.6680731364275667</v>
      </c>
      <c r="AD169" s="16">
        <v>18004</v>
      </c>
      <c r="AE169" s="16">
        <v>9340</v>
      </c>
      <c r="AF169" s="47">
        <f t="shared" si="62"/>
        <v>0.51877360586536325</v>
      </c>
      <c r="AG169" s="16">
        <v>7397</v>
      </c>
      <c r="AH169" s="47">
        <f t="shared" si="63"/>
        <v>0.41085314374583426</v>
      </c>
      <c r="AI169" s="16">
        <v>1267</v>
      </c>
      <c r="AJ169" s="47">
        <f t="shared" si="64"/>
        <v>7.0373250388802489E-2</v>
      </c>
      <c r="AK169" s="16">
        <v>20209</v>
      </c>
      <c r="AL169" s="16">
        <v>9624</v>
      </c>
      <c r="AM169" s="16">
        <v>9008</v>
      </c>
      <c r="AN169" s="47">
        <f t="shared" si="65"/>
        <v>7.8034539066752437E-2</v>
      </c>
      <c r="AO169" s="47">
        <f t="shared" si="66"/>
        <v>0.4457419961403335</v>
      </c>
      <c r="AP169" s="16">
        <v>1577</v>
      </c>
      <c r="AQ169" s="16">
        <v>56814</v>
      </c>
      <c r="AR169" s="102">
        <v>8871</v>
      </c>
      <c r="AS169" s="16">
        <v>31757</v>
      </c>
      <c r="AT169" s="16">
        <v>10237</v>
      </c>
      <c r="AU169" s="16">
        <v>3138</v>
      </c>
      <c r="AV169" s="78">
        <v>193</v>
      </c>
      <c r="AW169" s="16">
        <v>2320</v>
      </c>
      <c r="AX169" s="78">
        <v>89</v>
      </c>
      <c r="AY169" s="78">
        <v>115</v>
      </c>
      <c r="AZ169" s="78">
        <v>94</v>
      </c>
      <c r="BA169" s="50">
        <f t="shared" si="67"/>
        <v>8871</v>
      </c>
      <c r="BB169" s="50">
        <v>47943</v>
      </c>
      <c r="BC169" s="97">
        <v>16186</v>
      </c>
      <c r="BD169" s="50">
        <f t="shared" si="68"/>
        <v>40628</v>
      </c>
      <c r="BE169" s="97">
        <v>5949</v>
      </c>
      <c r="BF169" s="47">
        <f t="shared" si="69"/>
        <v>0.15614109198437004</v>
      </c>
      <c r="BG169" s="47">
        <f t="shared" si="78"/>
        <v>0.8438589080156299</v>
      </c>
      <c r="BH169" s="47">
        <f t="shared" si="79"/>
        <v>0.28489456824022247</v>
      </c>
      <c r="BI169" s="47">
        <f t="shared" si="80"/>
        <v>0.10471010666385046</v>
      </c>
      <c r="BJ169" s="47">
        <f t="shared" si="70"/>
        <v>0.56437673812792621</v>
      </c>
      <c r="BK169" s="16">
        <v>24520</v>
      </c>
      <c r="BL169" s="16">
        <v>2289</v>
      </c>
      <c r="BM169" s="16">
        <v>12942</v>
      </c>
      <c r="BN169" s="16">
        <v>6053</v>
      </c>
      <c r="BO169" s="16">
        <v>1830</v>
      </c>
      <c r="BP169" s="78">
        <v>114</v>
      </c>
      <c r="BQ169" s="16">
        <v>1140</v>
      </c>
      <c r="BR169" s="78">
        <v>32</v>
      </c>
      <c r="BS169" s="78">
        <v>73</v>
      </c>
      <c r="BT169" s="78">
        <v>47</v>
      </c>
      <c r="BU169" s="89">
        <f t="shared" si="71"/>
        <v>9.3352365415986946E-2</v>
      </c>
      <c r="BV169" s="89">
        <f t="shared" si="72"/>
        <v>0.9066476345840131</v>
      </c>
      <c r="BW169" s="89">
        <f t="shared" si="73"/>
        <v>0.37883360522022841</v>
      </c>
      <c r="BX169" s="89">
        <f t="shared" si="74"/>
        <v>0.13197389885807503</v>
      </c>
      <c r="BY169" s="16">
        <v>32294</v>
      </c>
      <c r="BZ169" s="16">
        <v>6582</v>
      </c>
      <c r="CA169" s="16">
        <v>18815</v>
      </c>
      <c r="CB169" s="16">
        <v>4184</v>
      </c>
      <c r="CC169" s="16">
        <v>1308</v>
      </c>
      <c r="CD169" s="78">
        <v>79</v>
      </c>
      <c r="CE169" s="16">
        <v>1180</v>
      </c>
      <c r="CF169" s="78">
        <v>57</v>
      </c>
      <c r="CG169" s="78">
        <v>42</v>
      </c>
      <c r="CH169" s="78">
        <v>47</v>
      </c>
      <c r="CI169" s="89">
        <f t="shared" si="75"/>
        <v>0.20381495014553788</v>
      </c>
      <c r="CJ169" s="89">
        <f t="shared" si="76"/>
        <v>0.79618504985446215</v>
      </c>
      <c r="CK169" s="96">
        <f t="shared" si="77"/>
        <v>0.21356908404037903</v>
      </c>
    </row>
    <row r="170" spans="1:89" x14ac:dyDescent="0.3">
      <c r="A170" s="19" t="s">
        <v>374</v>
      </c>
      <c r="B170" s="16" t="s">
        <v>406</v>
      </c>
      <c r="C170" s="19">
        <v>76317</v>
      </c>
      <c r="D170" s="16">
        <v>60257</v>
      </c>
      <c r="E170" s="16">
        <v>16060</v>
      </c>
      <c r="F170" s="67">
        <v>0.78956195867237966</v>
      </c>
      <c r="G170" s="16">
        <v>35624</v>
      </c>
      <c r="H170" s="16">
        <v>31337</v>
      </c>
      <c r="I170" s="16">
        <v>4287</v>
      </c>
      <c r="J170" s="67">
        <v>0.87965977992364697</v>
      </c>
      <c r="K170" s="16">
        <v>40693</v>
      </c>
      <c r="L170" s="16">
        <v>28920</v>
      </c>
      <c r="M170" s="16">
        <v>11773</v>
      </c>
      <c r="N170" s="67">
        <v>0.71068734180325843</v>
      </c>
      <c r="O170" s="16">
        <v>5519</v>
      </c>
      <c r="P170" s="16">
        <v>4940</v>
      </c>
      <c r="Q170" s="16">
        <v>579</v>
      </c>
      <c r="R170" s="67">
        <v>0.89508969016126105</v>
      </c>
      <c r="S170" s="16">
        <v>70798</v>
      </c>
      <c r="T170" s="16">
        <v>55317</v>
      </c>
      <c r="U170" s="16">
        <v>15481</v>
      </c>
      <c r="V170" s="67">
        <v>0.78133563095002667</v>
      </c>
      <c r="W170" s="16">
        <v>54223</v>
      </c>
      <c r="X170" s="16">
        <v>23223</v>
      </c>
      <c r="Y170" s="16">
        <v>23424</v>
      </c>
      <c r="Z170" s="16">
        <v>7576</v>
      </c>
      <c r="AA170" s="89">
        <f t="shared" si="59"/>
        <v>0.13971930730501816</v>
      </c>
      <c r="AB170" s="89">
        <f t="shared" si="60"/>
        <v>0.43199380336757465</v>
      </c>
      <c r="AC170" s="95">
        <f t="shared" si="61"/>
        <v>3.0653379091869062</v>
      </c>
      <c r="AD170" s="16">
        <v>25939</v>
      </c>
      <c r="AE170" s="16">
        <v>11850</v>
      </c>
      <c r="AF170" s="47">
        <f t="shared" si="62"/>
        <v>0.45684105015613558</v>
      </c>
      <c r="AG170" s="16">
        <v>11098</v>
      </c>
      <c r="AH170" s="47">
        <f t="shared" si="63"/>
        <v>0.42784995566521455</v>
      </c>
      <c r="AI170" s="16">
        <v>2991</v>
      </c>
      <c r="AJ170" s="47">
        <f t="shared" si="64"/>
        <v>0.11530899417864991</v>
      </c>
      <c r="AK170" s="16">
        <v>28284</v>
      </c>
      <c r="AL170" s="16">
        <v>11373</v>
      </c>
      <c r="AM170" s="16">
        <v>12326</v>
      </c>
      <c r="AN170" s="47">
        <f t="shared" si="65"/>
        <v>0.16210578418894075</v>
      </c>
      <c r="AO170" s="47">
        <f t="shared" si="66"/>
        <v>0.43579408853061802</v>
      </c>
      <c r="AP170" s="16">
        <v>4585</v>
      </c>
      <c r="AQ170" s="16">
        <v>60289</v>
      </c>
      <c r="AR170" s="102">
        <v>16348</v>
      </c>
      <c r="AS170" s="16">
        <v>29810</v>
      </c>
      <c r="AT170" s="16">
        <v>7724</v>
      </c>
      <c r="AU170" s="16">
        <v>3434</v>
      </c>
      <c r="AV170" s="78">
        <v>135</v>
      </c>
      <c r="AW170" s="16">
        <v>2418</v>
      </c>
      <c r="AX170" s="78">
        <v>118</v>
      </c>
      <c r="AY170" s="78">
        <v>100</v>
      </c>
      <c r="AZ170" s="78">
        <v>202</v>
      </c>
      <c r="BA170" s="50">
        <f t="shared" si="67"/>
        <v>16348</v>
      </c>
      <c r="BB170" s="50">
        <v>43941</v>
      </c>
      <c r="BC170" s="97">
        <v>14131</v>
      </c>
      <c r="BD170" s="50">
        <f t="shared" si="68"/>
        <v>46158</v>
      </c>
      <c r="BE170" s="97">
        <v>6407</v>
      </c>
      <c r="BF170" s="47">
        <f t="shared" si="69"/>
        <v>0.27116057655625403</v>
      </c>
      <c r="BG170" s="47">
        <f t="shared" si="78"/>
        <v>0.72883942344374597</v>
      </c>
      <c r="BH170" s="47">
        <f t="shared" si="79"/>
        <v>0.23438769924861916</v>
      </c>
      <c r="BI170" s="47">
        <f t="shared" si="80"/>
        <v>0.10627145913848297</v>
      </c>
      <c r="BJ170" s="47">
        <f t="shared" si="70"/>
        <v>0.48161356134618255</v>
      </c>
      <c r="BK170" s="16">
        <v>29287</v>
      </c>
      <c r="BL170" s="16">
        <v>5193</v>
      </c>
      <c r="BM170" s="16">
        <v>15189</v>
      </c>
      <c r="BN170" s="16">
        <v>4969</v>
      </c>
      <c r="BO170" s="16">
        <v>2174</v>
      </c>
      <c r="BP170" s="78">
        <v>87</v>
      </c>
      <c r="BQ170" s="16">
        <v>1386</v>
      </c>
      <c r="BR170" s="78">
        <v>77</v>
      </c>
      <c r="BS170" s="78">
        <v>73</v>
      </c>
      <c r="BT170" s="78">
        <v>139</v>
      </c>
      <c r="BU170" s="89">
        <f t="shared" si="71"/>
        <v>0.17731416669512071</v>
      </c>
      <c r="BV170" s="89">
        <f t="shared" si="72"/>
        <v>0.82268583330487932</v>
      </c>
      <c r="BW170" s="89">
        <f t="shared" si="73"/>
        <v>0.30405982176392254</v>
      </c>
      <c r="BX170" s="89">
        <f t="shared" si="74"/>
        <v>0.13439409977122957</v>
      </c>
      <c r="BY170" s="16">
        <v>31002</v>
      </c>
      <c r="BZ170" s="16">
        <v>11155</v>
      </c>
      <c r="CA170" s="16">
        <v>14621</v>
      </c>
      <c r="CB170" s="16">
        <v>2755</v>
      </c>
      <c r="CC170" s="16">
        <v>1260</v>
      </c>
      <c r="CD170" s="78">
        <v>48</v>
      </c>
      <c r="CE170" s="16">
        <v>1032</v>
      </c>
      <c r="CF170" s="78">
        <v>41</v>
      </c>
      <c r="CG170" s="78">
        <v>27</v>
      </c>
      <c r="CH170" s="78">
        <v>63</v>
      </c>
      <c r="CI170" s="89">
        <f t="shared" si="75"/>
        <v>0.35981549577446614</v>
      </c>
      <c r="CJ170" s="89">
        <f t="shared" si="76"/>
        <v>0.64018450422553386</v>
      </c>
      <c r="CK170" s="96">
        <f t="shared" si="77"/>
        <v>0.16856976969227791</v>
      </c>
    </row>
    <row r="171" spans="1:89" x14ac:dyDescent="0.3">
      <c r="A171" s="19" t="s">
        <v>374</v>
      </c>
      <c r="B171" s="16" t="s">
        <v>410</v>
      </c>
      <c r="C171" s="19">
        <v>94818</v>
      </c>
      <c r="D171" s="16">
        <v>88725</v>
      </c>
      <c r="E171" s="16">
        <v>6093</v>
      </c>
      <c r="F171" s="67">
        <v>0.93574004935771693</v>
      </c>
      <c r="G171" s="16">
        <v>44198</v>
      </c>
      <c r="H171" s="16">
        <v>42431</v>
      </c>
      <c r="I171" s="16">
        <v>1767</v>
      </c>
      <c r="J171" s="67">
        <v>0.9600208154215123</v>
      </c>
      <c r="K171" s="16">
        <v>50620</v>
      </c>
      <c r="L171" s="16">
        <v>46294</v>
      </c>
      <c r="M171" s="16">
        <v>4326</v>
      </c>
      <c r="N171" s="67">
        <v>0.91453970762544445</v>
      </c>
      <c r="O171" s="16">
        <v>10674</v>
      </c>
      <c r="P171" s="16">
        <v>10393</v>
      </c>
      <c r="Q171" s="16">
        <v>281</v>
      </c>
      <c r="R171" s="67">
        <v>0.97367434888514159</v>
      </c>
      <c r="S171" s="16">
        <v>84144</v>
      </c>
      <c r="T171" s="16">
        <v>78332</v>
      </c>
      <c r="U171" s="16">
        <v>5812</v>
      </c>
      <c r="V171" s="67">
        <v>0.93092793306712307</v>
      </c>
      <c r="W171" s="16">
        <v>49070</v>
      </c>
      <c r="X171" s="16">
        <v>19224</v>
      </c>
      <c r="Y171" s="16">
        <v>26568</v>
      </c>
      <c r="Z171" s="16">
        <v>3278</v>
      </c>
      <c r="AA171" s="89">
        <f t="shared" si="59"/>
        <v>6.6802527002241693E-2</v>
      </c>
      <c r="AB171" s="89">
        <f t="shared" si="60"/>
        <v>0.5414306093336051</v>
      </c>
      <c r="AC171" s="95">
        <f t="shared" si="61"/>
        <v>5.8645515558267238</v>
      </c>
      <c r="AD171" s="16">
        <v>24026</v>
      </c>
      <c r="AE171" s="16">
        <v>9555</v>
      </c>
      <c r="AF171" s="47">
        <f t="shared" si="62"/>
        <v>0.39769416465495711</v>
      </c>
      <c r="AG171" s="16">
        <v>12876</v>
      </c>
      <c r="AH171" s="47">
        <f t="shared" si="63"/>
        <v>0.53591942062765341</v>
      </c>
      <c r="AI171" s="16">
        <v>1595</v>
      </c>
      <c r="AJ171" s="47">
        <f t="shared" si="64"/>
        <v>6.63864147173895E-2</v>
      </c>
      <c r="AK171" s="16">
        <v>25044</v>
      </c>
      <c r="AL171" s="16">
        <v>9669</v>
      </c>
      <c r="AM171" s="16">
        <v>13692</v>
      </c>
      <c r="AN171" s="47">
        <f t="shared" si="65"/>
        <v>6.720172496406325E-2</v>
      </c>
      <c r="AO171" s="47">
        <f t="shared" si="66"/>
        <v>0.54671777671298516</v>
      </c>
      <c r="AP171" s="16">
        <v>1683</v>
      </c>
      <c r="AQ171" s="16">
        <v>81231</v>
      </c>
      <c r="AR171" s="102">
        <v>7590</v>
      </c>
      <c r="AS171" s="16">
        <v>38706</v>
      </c>
      <c r="AT171" s="16">
        <v>19006</v>
      </c>
      <c r="AU171" s="16">
        <v>9379</v>
      </c>
      <c r="AV171" s="78">
        <v>370</v>
      </c>
      <c r="AW171" s="16">
        <v>5590</v>
      </c>
      <c r="AX171" s="78">
        <v>267</v>
      </c>
      <c r="AY171" s="78">
        <v>124</v>
      </c>
      <c r="AZ171" s="78">
        <v>199</v>
      </c>
      <c r="BA171" s="50">
        <f t="shared" si="67"/>
        <v>7590</v>
      </c>
      <c r="BB171" s="50">
        <v>73641</v>
      </c>
      <c r="BC171" s="97">
        <v>34935</v>
      </c>
      <c r="BD171" s="50">
        <f t="shared" si="68"/>
        <v>46296</v>
      </c>
      <c r="BE171" s="97">
        <v>15929</v>
      </c>
      <c r="BF171" s="47">
        <f t="shared" si="69"/>
        <v>9.3437234553310933E-2</v>
      </c>
      <c r="BG171" s="47">
        <f t="shared" si="78"/>
        <v>0.90656276544668912</v>
      </c>
      <c r="BH171" s="47">
        <f t="shared" si="79"/>
        <v>0.43006980093806552</v>
      </c>
      <c r="BI171" s="47">
        <f t="shared" si="80"/>
        <v>0.19609508685107901</v>
      </c>
      <c r="BJ171" s="47">
        <f t="shared" si="70"/>
        <v>0.66831628319237735</v>
      </c>
      <c r="BK171" s="16">
        <v>38867</v>
      </c>
      <c r="BL171" s="16">
        <v>2767</v>
      </c>
      <c r="BM171" s="16">
        <v>17319</v>
      </c>
      <c r="BN171" s="16">
        <v>10620</v>
      </c>
      <c r="BO171" s="16">
        <v>5037</v>
      </c>
      <c r="BP171" s="78">
        <v>246</v>
      </c>
      <c r="BQ171" s="16">
        <v>2553</v>
      </c>
      <c r="BR171" s="78">
        <v>102</v>
      </c>
      <c r="BS171" s="78">
        <v>98</v>
      </c>
      <c r="BT171" s="78">
        <v>125</v>
      </c>
      <c r="BU171" s="89">
        <f t="shared" si="71"/>
        <v>7.1191499215272597E-2</v>
      </c>
      <c r="BV171" s="89">
        <f t="shared" si="72"/>
        <v>0.92880850078472743</v>
      </c>
      <c r="BW171" s="89">
        <f t="shared" si="73"/>
        <v>0.48321197931407106</v>
      </c>
      <c r="BX171" s="89">
        <f t="shared" si="74"/>
        <v>0.20997247021895182</v>
      </c>
      <c r="BY171" s="16">
        <v>42364</v>
      </c>
      <c r="BZ171" s="16">
        <v>4823</v>
      </c>
      <c r="CA171" s="16">
        <v>21387</v>
      </c>
      <c r="CB171" s="16">
        <v>8386</v>
      </c>
      <c r="CC171" s="16">
        <v>4342</v>
      </c>
      <c r="CD171" s="78">
        <v>124</v>
      </c>
      <c r="CE171" s="16">
        <v>3037</v>
      </c>
      <c r="CF171" s="78">
        <v>165</v>
      </c>
      <c r="CG171" s="78">
        <v>26</v>
      </c>
      <c r="CH171" s="78">
        <v>74</v>
      </c>
      <c r="CI171" s="89">
        <f t="shared" si="75"/>
        <v>0.11384666226040978</v>
      </c>
      <c r="CJ171" s="89">
        <f t="shared" si="76"/>
        <v>0.88615333773959026</v>
      </c>
      <c r="CK171" s="96">
        <f t="shared" si="77"/>
        <v>0.38131432348220184</v>
      </c>
    </row>
    <row r="172" spans="1:89" x14ac:dyDescent="0.3">
      <c r="A172" s="19" t="s">
        <v>374</v>
      </c>
      <c r="B172" s="16" t="s">
        <v>411</v>
      </c>
      <c r="C172" s="19">
        <v>108608</v>
      </c>
      <c r="D172" s="16">
        <v>98169</v>
      </c>
      <c r="E172" s="16">
        <v>10439</v>
      </c>
      <c r="F172" s="67">
        <v>0.9038836918090748</v>
      </c>
      <c r="G172" s="16">
        <v>50598</v>
      </c>
      <c r="H172" s="16">
        <v>47955</v>
      </c>
      <c r="I172" s="16">
        <v>2643</v>
      </c>
      <c r="J172" s="67">
        <v>0.94776473378394399</v>
      </c>
      <c r="K172" s="16">
        <v>58010</v>
      </c>
      <c r="L172" s="16">
        <v>50214</v>
      </c>
      <c r="M172" s="16">
        <v>7796</v>
      </c>
      <c r="N172" s="67">
        <v>0.86560937769350099</v>
      </c>
      <c r="O172" s="16">
        <v>24391</v>
      </c>
      <c r="P172" s="16">
        <v>22796</v>
      </c>
      <c r="Q172" s="16">
        <v>1595</v>
      </c>
      <c r="R172" s="67">
        <v>0.93460702718215738</v>
      </c>
      <c r="S172" s="16">
        <v>84217</v>
      </c>
      <c r="T172" s="16">
        <v>75373</v>
      </c>
      <c r="U172" s="16">
        <v>8844</v>
      </c>
      <c r="V172" s="67">
        <v>0.89498557298407688</v>
      </c>
      <c r="W172" s="16">
        <v>67289</v>
      </c>
      <c r="X172" s="16">
        <v>29122</v>
      </c>
      <c r="Y172" s="16">
        <v>32835</v>
      </c>
      <c r="Z172" s="16">
        <v>5332</v>
      </c>
      <c r="AA172" s="89">
        <f t="shared" si="59"/>
        <v>7.9240291875343663E-2</v>
      </c>
      <c r="AB172" s="89">
        <f t="shared" si="60"/>
        <v>0.48796980189927031</v>
      </c>
      <c r="AC172" s="95">
        <f t="shared" si="61"/>
        <v>5.4617404351087773</v>
      </c>
      <c r="AD172" s="16">
        <v>32647</v>
      </c>
      <c r="AE172" s="16">
        <v>14464</v>
      </c>
      <c r="AF172" s="47">
        <f t="shared" si="62"/>
        <v>0.44304223971574724</v>
      </c>
      <c r="AG172" s="16">
        <v>15654</v>
      </c>
      <c r="AH172" s="47">
        <f t="shared" si="63"/>
        <v>0.47949275584280332</v>
      </c>
      <c r="AI172" s="16">
        <v>2529</v>
      </c>
      <c r="AJ172" s="47">
        <f t="shared" si="64"/>
        <v>7.746500444144945E-2</v>
      </c>
      <c r="AK172" s="16">
        <v>34642</v>
      </c>
      <c r="AL172" s="16">
        <v>14658</v>
      </c>
      <c r="AM172" s="16">
        <v>17181</v>
      </c>
      <c r="AN172" s="47">
        <f t="shared" si="65"/>
        <v>8.0913342185786039E-2</v>
      </c>
      <c r="AO172" s="47">
        <f t="shared" si="66"/>
        <v>0.49595866289475204</v>
      </c>
      <c r="AP172" s="16">
        <v>2803</v>
      </c>
      <c r="AQ172" s="16">
        <v>86980</v>
      </c>
      <c r="AR172" s="102">
        <v>12378.000000000002</v>
      </c>
      <c r="AS172" s="16">
        <v>45395</v>
      </c>
      <c r="AT172" s="16">
        <v>16789</v>
      </c>
      <c r="AU172" s="16">
        <v>7262</v>
      </c>
      <c r="AV172" s="78">
        <v>254</v>
      </c>
      <c r="AW172" s="16">
        <v>4387</v>
      </c>
      <c r="AX172" s="78">
        <v>160</v>
      </c>
      <c r="AY172" s="78">
        <v>64</v>
      </c>
      <c r="AZ172" s="78">
        <v>291</v>
      </c>
      <c r="BA172" s="50">
        <f t="shared" si="67"/>
        <v>12378.000000000002</v>
      </c>
      <c r="BB172" s="50">
        <v>74602</v>
      </c>
      <c r="BC172" s="97">
        <v>29207</v>
      </c>
      <c r="BD172" s="50">
        <f t="shared" si="68"/>
        <v>57773</v>
      </c>
      <c r="BE172" s="97">
        <v>12418</v>
      </c>
      <c r="BF172" s="47">
        <f t="shared" si="69"/>
        <v>0.14230857668429525</v>
      </c>
      <c r="BG172" s="47">
        <f t="shared" si="78"/>
        <v>0.8576914233157048</v>
      </c>
      <c r="BH172" s="47">
        <f t="shared" si="79"/>
        <v>0.33578983674407908</v>
      </c>
      <c r="BI172" s="47">
        <f t="shared" si="80"/>
        <v>0.14276845251782019</v>
      </c>
      <c r="BJ172" s="47">
        <f t="shared" si="70"/>
        <v>0.59674063002989197</v>
      </c>
      <c r="BK172" s="16">
        <v>41437</v>
      </c>
      <c r="BL172" s="16">
        <v>4180</v>
      </c>
      <c r="BM172" s="16">
        <v>20521</v>
      </c>
      <c r="BN172" s="16">
        <v>10038</v>
      </c>
      <c r="BO172" s="16">
        <v>4143</v>
      </c>
      <c r="BP172" s="78">
        <v>150</v>
      </c>
      <c r="BQ172" s="16">
        <v>2086</v>
      </c>
      <c r="BR172" s="78">
        <v>61</v>
      </c>
      <c r="BS172" s="78">
        <v>41</v>
      </c>
      <c r="BT172" s="78">
        <v>217</v>
      </c>
      <c r="BU172" s="89">
        <f t="shared" si="71"/>
        <v>0.10087602867002921</v>
      </c>
      <c r="BV172" s="89">
        <f t="shared" si="72"/>
        <v>0.89912397132997079</v>
      </c>
      <c r="BW172" s="89">
        <f t="shared" si="73"/>
        <v>0.40389024301952359</v>
      </c>
      <c r="BX172" s="89">
        <f t="shared" si="74"/>
        <v>0.16164297608417597</v>
      </c>
      <c r="BY172" s="16">
        <v>45543</v>
      </c>
      <c r="BZ172" s="16">
        <v>8198</v>
      </c>
      <c r="CA172" s="16">
        <v>24874</v>
      </c>
      <c r="CB172" s="16">
        <v>6751</v>
      </c>
      <c r="CC172" s="16">
        <v>3119</v>
      </c>
      <c r="CD172" s="78">
        <v>104</v>
      </c>
      <c r="CE172" s="16">
        <v>2301</v>
      </c>
      <c r="CF172" s="78">
        <v>99</v>
      </c>
      <c r="CG172" s="78">
        <v>23</v>
      </c>
      <c r="CH172" s="78">
        <v>74</v>
      </c>
      <c r="CI172" s="89">
        <f t="shared" si="75"/>
        <v>0.18000570889049908</v>
      </c>
      <c r="CJ172" s="89">
        <f t="shared" si="76"/>
        <v>0.81999429110950095</v>
      </c>
      <c r="CK172" s="96">
        <f t="shared" si="77"/>
        <v>0.27382912851590802</v>
      </c>
    </row>
    <row r="173" spans="1:89" x14ac:dyDescent="0.3">
      <c r="A173" s="19" t="s">
        <v>374</v>
      </c>
      <c r="B173" s="16" t="s">
        <v>413</v>
      </c>
      <c r="C173" s="19">
        <v>49101</v>
      </c>
      <c r="D173" s="16">
        <v>47018</v>
      </c>
      <c r="E173" s="16">
        <v>2083</v>
      </c>
      <c r="F173" s="67">
        <v>0.9575772387527749</v>
      </c>
      <c r="G173" s="16">
        <v>23716</v>
      </c>
      <c r="H173" s="16">
        <v>23053</v>
      </c>
      <c r="I173" s="16">
        <v>663</v>
      </c>
      <c r="J173" s="67">
        <v>0.97204418957665706</v>
      </c>
      <c r="K173" s="16">
        <v>25385</v>
      </c>
      <c r="L173" s="16">
        <v>23965</v>
      </c>
      <c r="M173" s="16">
        <v>1420</v>
      </c>
      <c r="N173" s="67">
        <v>0.94406145361433913</v>
      </c>
      <c r="O173" s="16">
        <v>11254</v>
      </c>
      <c r="P173" s="16">
        <v>10854</v>
      </c>
      <c r="Q173" s="16">
        <v>400</v>
      </c>
      <c r="R173" s="67">
        <v>0.96445708192642632</v>
      </c>
      <c r="S173" s="16">
        <v>37847</v>
      </c>
      <c r="T173" s="16">
        <v>36164</v>
      </c>
      <c r="U173" s="16">
        <v>1683</v>
      </c>
      <c r="V173" s="67">
        <v>0.95553148201971094</v>
      </c>
      <c r="W173" s="16">
        <v>24849</v>
      </c>
      <c r="X173" s="16">
        <v>9675</v>
      </c>
      <c r="Y173" s="16">
        <v>13578</v>
      </c>
      <c r="Z173" s="16">
        <v>1596</v>
      </c>
      <c r="AA173" s="89">
        <f t="shared" si="59"/>
        <v>6.4227936737896896E-2</v>
      </c>
      <c r="AB173" s="89">
        <f t="shared" si="60"/>
        <v>0.54642037908970176</v>
      </c>
      <c r="AC173" s="95">
        <f t="shared" si="61"/>
        <v>6.0620300751879697</v>
      </c>
      <c r="AD173" s="16">
        <v>12106</v>
      </c>
      <c r="AE173" s="16">
        <v>4624</v>
      </c>
      <c r="AF173" s="47">
        <f t="shared" si="62"/>
        <v>0.3819593589955394</v>
      </c>
      <c r="AG173" s="16">
        <v>6684</v>
      </c>
      <c r="AH173" s="47">
        <f t="shared" si="63"/>
        <v>0.55212291425739302</v>
      </c>
      <c r="AI173" s="78">
        <v>798</v>
      </c>
      <c r="AJ173" s="47">
        <f t="shared" si="64"/>
        <v>6.591772674706757E-2</v>
      </c>
      <c r="AK173" s="16">
        <v>12743</v>
      </c>
      <c r="AL173" s="16">
        <v>5051</v>
      </c>
      <c r="AM173" s="16">
        <v>6894</v>
      </c>
      <c r="AN173" s="47">
        <f t="shared" si="65"/>
        <v>6.2622616338381856E-2</v>
      </c>
      <c r="AO173" s="47">
        <f t="shared" si="66"/>
        <v>0.54100290355489289</v>
      </c>
      <c r="AP173" s="78">
        <v>798</v>
      </c>
      <c r="AQ173" s="16">
        <v>40815</v>
      </c>
      <c r="AR173" s="102">
        <v>2581</v>
      </c>
      <c r="AS173" s="16">
        <v>19737</v>
      </c>
      <c r="AT173" s="16">
        <v>11009</v>
      </c>
      <c r="AU173" s="16">
        <v>4672</v>
      </c>
      <c r="AV173" s="78">
        <v>158</v>
      </c>
      <c r="AW173" s="78">
        <v>1966</v>
      </c>
      <c r="AX173" s="78">
        <v>53</v>
      </c>
      <c r="AY173" s="78">
        <v>38</v>
      </c>
      <c r="AZ173" s="78">
        <v>601</v>
      </c>
      <c r="BA173" s="50">
        <f t="shared" si="67"/>
        <v>2581</v>
      </c>
      <c r="BB173" s="50">
        <v>38234</v>
      </c>
      <c r="BC173" s="97">
        <v>18497</v>
      </c>
      <c r="BD173" s="50">
        <f t="shared" si="68"/>
        <v>22318</v>
      </c>
      <c r="BE173" s="97">
        <v>7488</v>
      </c>
      <c r="BF173" s="47">
        <f t="shared" si="69"/>
        <v>6.3236555188043608E-2</v>
      </c>
      <c r="BG173" s="47">
        <f t="shared" si="78"/>
        <v>0.93676344481195639</v>
      </c>
      <c r="BH173" s="47">
        <f t="shared" si="79"/>
        <v>0.45319122871493323</v>
      </c>
      <c r="BI173" s="47">
        <f t="shared" si="80"/>
        <v>0.18346196251378169</v>
      </c>
      <c r="BJ173" s="47">
        <f t="shared" si="70"/>
        <v>0.69497733676344486</v>
      </c>
      <c r="BK173" s="16">
        <v>20008</v>
      </c>
      <c r="BL173" s="16">
        <v>992</v>
      </c>
      <c r="BM173" s="16">
        <v>9035</v>
      </c>
      <c r="BN173" s="16">
        <v>6092</v>
      </c>
      <c r="BO173" s="16">
        <v>2461</v>
      </c>
      <c r="BP173" s="78">
        <v>95</v>
      </c>
      <c r="BQ173" s="78">
        <v>904</v>
      </c>
      <c r="BR173" s="78">
        <v>16</v>
      </c>
      <c r="BS173" s="78">
        <v>25</v>
      </c>
      <c r="BT173" s="78">
        <v>388</v>
      </c>
      <c r="BU173" s="89">
        <f t="shared" si="71"/>
        <v>4.9580167932826873E-2</v>
      </c>
      <c r="BV173" s="89">
        <f t="shared" si="72"/>
        <v>0.95041983206717318</v>
      </c>
      <c r="BW173" s="89">
        <f t="shared" si="73"/>
        <v>0.49885045981607357</v>
      </c>
      <c r="BX173" s="89">
        <f t="shared" si="74"/>
        <v>0.19437225109956019</v>
      </c>
      <c r="BY173" s="16">
        <v>20807</v>
      </c>
      <c r="BZ173" s="16">
        <v>1589</v>
      </c>
      <c r="CA173" s="16">
        <v>10702</v>
      </c>
      <c r="CB173" s="16">
        <v>4917</v>
      </c>
      <c r="CC173" s="16">
        <v>2211</v>
      </c>
      <c r="CD173" s="78">
        <v>63</v>
      </c>
      <c r="CE173" s="78">
        <v>1062</v>
      </c>
      <c r="CF173" s="78">
        <v>37</v>
      </c>
      <c r="CG173" s="78">
        <v>13</v>
      </c>
      <c r="CH173" s="78">
        <v>213</v>
      </c>
      <c r="CI173" s="89">
        <f t="shared" si="75"/>
        <v>7.636852982169462E-2</v>
      </c>
      <c r="CJ173" s="89">
        <f t="shared" si="76"/>
        <v>0.92363147017830538</v>
      </c>
      <c r="CK173" s="96">
        <f t="shared" si="77"/>
        <v>0.40928533666554523</v>
      </c>
    </row>
    <row r="174" spans="1:89" x14ac:dyDescent="0.3">
      <c r="A174" s="19" t="s">
        <v>415</v>
      </c>
      <c r="B174" s="16" t="s">
        <v>419</v>
      </c>
      <c r="C174" s="90">
        <v>215432</v>
      </c>
      <c r="D174" s="78">
        <v>210536</v>
      </c>
      <c r="E174" s="78">
        <v>4896</v>
      </c>
      <c r="F174" s="67">
        <v>0.97727357124289815</v>
      </c>
      <c r="G174" s="78">
        <v>97031</v>
      </c>
      <c r="H174" s="78">
        <v>95861</v>
      </c>
      <c r="I174" s="78">
        <v>1170</v>
      </c>
      <c r="J174" s="67">
        <v>0.98794199791819115</v>
      </c>
      <c r="K174" s="78">
        <v>118401</v>
      </c>
      <c r="L174" s="78">
        <v>114675</v>
      </c>
      <c r="M174" s="78">
        <v>3726</v>
      </c>
      <c r="N174" s="67">
        <v>0.96853067119365543</v>
      </c>
      <c r="O174" s="78">
        <v>215432</v>
      </c>
      <c r="P174" s="78">
        <v>210536</v>
      </c>
      <c r="Q174" s="78">
        <v>4896</v>
      </c>
      <c r="R174" s="67">
        <v>0.97727357124289815</v>
      </c>
      <c r="S174" s="78" t="s">
        <v>896</v>
      </c>
      <c r="T174" s="78" t="s">
        <v>896</v>
      </c>
      <c r="U174" s="78" t="s">
        <v>896</v>
      </c>
      <c r="V174" s="67">
        <v>0</v>
      </c>
      <c r="W174" s="16">
        <v>121019</v>
      </c>
      <c r="X174" s="16">
        <v>45151</v>
      </c>
      <c r="Y174" s="16">
        <v>70797</v>
      </c>
      <c r="Z174" s="16">
        <v>5071</v>
      </c>
      <c r="AA174" s="89">
        <f t="shared" si="59"/>
        <v>4.1902511175931051E-2</v>
      </c>
      <c r="AB174" s="89">
        <f t="shared" si="60"/>
        <v>0.58500731290127994</v>
      </c>
      <c r="AC174" s="95">
        <f t="shared" si="61"/>
        <v>8.9037665154801822</v>
      </c>
      <c r="AD174" s="16">
        <v>58435</v>
      </c>
      <c r="AE174" s="16">
        <v>22583</v>
      </c>
      <c r="AF174" s="47">
        <f t="shared" si="62"/>
        <v>0.38646359202532726</v>
      </c>
      <c r="AG174" s="16">
        <v>33355</v>
      </c>
      <c r="AH174" s="47">
        <f t="shared" si="63"/>
        <v>0.57080516813553517</v>
      </c>
      <c r="AI174" s="16">
        <v>2497</v>
      </c>
      <c r="AJ174" s="47">
        <f t="shared" si="64"/>
        <v>4.27312398391375E-2</v>
      </c>
      <c r="AK174" s="16">
        <v>62584</v>
      </c>
      <c r="AL174" s="16">
        <v>22568</v>
      </c>
      <c r="AM174" s="16">
        <v>37442</v>
      </c>
      <c r="AN174" s="47">
        <f t="shared" si="65"/>
        <v>4.1128722996292985E-2</v>
      </c>
      <c r="AO174" s="47">
        <f t="shared" si="66"/>
        <v>0.5982679279048958</v>
      </c>
      <c r="AP174" s="16">
        <v>2574</v>
      </c>
      <c r="AQ174" s="16">
        <v>176821</v>
      </c>
      <c r="AR174" s="16">
        <v>6425</v>
      </c>
      <c r="AS174" s="16">
        <v>39927</v>
      </c>
      <c r="AT174" s="16">
        <v>46800</v>
      </c>
      <c r="AU174" s="16">
        <v>40974</v>
      </c>
      <c r="AV174" s="78">
        <v>1095</v>
      </c>
      <c r="AW174" s="16">
        <v>36780</v>
      </c>
      <c r="AX174" s="16">
        <v>2435</v>
      </c>
      <c r="AY174" s="78">
        <v>826</v>
      </c>
      <c r="AZ174" s="78">
        <v>1559</v>
      </c>
      <c r="BA174" s="50">
        <f t="shared" si="67"/>
        <v>6425</v>
      </c>
      <c r="BB174" s="50">
        <f t="shared" ref="BB174:BB237" si="81">AQ174*BG174</f>
        <v>170396</v>
      </c>
      <c r="BC174" s="50">
        <f t="shared" ref="BC174:BC237" si="82">AQ174*BH174</f>
        <v>130469</v>
      </c>
      <c r="BD174" s="50">
        <f t="shared" si="68"/>
        <v>46352</v>
      </c>
      <c r="BE174" s="50">
        <f t="shared" ref="BE174:BE237" si="83">(AZ174+AY174+AX174+AW174+AV174+AU174)</f>
        <v>83669</v>
      </c>
      <c r="BF174" s="47">
        <f t="shared" si="69"/>
        <v>3.6336181788362239E-2</v>
      </c>
      <c r="BG174" s="47">
        <f t="shared" ref="BG174:BG237" si="84">(AS174+AT174+AU174+AV174+AW174+AX174+AY174+AZ174)/AQ174</f>
        <v>0.96366381821163771</v>
      </c>
      <c r="BH174" s="47">
        <f t="shared" ref="BH174:BH237" si="85">(AZ174+AT174+AU174+AV174+AW174+AX174+AY174)/AQ174</f>
        <v>0.73785919093320362</v>
      </c>
      <c r="BI174" s="47">
        <f t="shared" ref="BI174:BI237" si="86">(AZ174+AY174+AX174+AW174+AV174+AU174)/AQ174</f>
        <v>0.47318474615571682</v>
      </c>
      <c r="BJ174" s="47">
        <f t="shared" si="70"/>
        <v>0.85076150457242061</v>
      </c>
      <c r="BK174" s="16">
        <v>81337</v>
      </c>
      <c r="BL174" s="16">
        <v>1893</v>
      </c>
      <c r="BM174" s="16">
        <v>14768</v>
      </c>
      <c r="BN174" s="16">
        <v>23827</v>
      </c>
      <c r="BO174" s="16">
        <v>21761</v>
      </c>
      <c r="BP174" s="78">
        <v>852</v>
      </c>
      <c r="BQ174" s="16">
        <v>15941</v>
      </c>
      <c r="BR174" s="16">
        <v>872</v>
      </c>
      <c r="BS174" s="78">
        <v>684</v>
      </c>
      <c r="BT174" s="78">
        <v>739</v>
      </c>
      <c r="BU174" s="89">
        <f t="shared" si="71"/>
        <v>2.3273540946924524E-2</v>
      </c>
      <c r="BV174" s="89">
        <f t="shared" si="72"/>
        <v>0.97672645905307542</v>
      </c>
      <c r="BW174" s="89">
        <f t="shared" si="73"/>
        <v>0.79516087389502932</v>
      </c>
      <c r="BX174" s="89">
        <f t="shared" si="74"/>
        <v>0.50221916225088215</v>
      </c>
      <c r="BY174" s="16">
        <v>95484</v>
      </c>
      <c r="BZ174" s="16">
        <v>4532</v>
      </c>
      <c r="CA174" s="16">
        <v>25159</v>
      </c>
      <c r="CB174" s="16">
        <v>22973</v>
      </c>
      <c r="CC174" s="16">
        <v>19213</v>
      </c>
      <c r="CD174" s="78">
        <v>243</v>
      </c>
      <c r="CE174" s="16">
        <v>20839</v>
      </c>
      <c r="CF174" s="16">
        <v>1563</v>
      </c>
      <c r="CG174" s="78">
        <v>142</v>
      </c>
      <c r="CH174" s="78">
        <v>820</v>
      </c>
      <c r="CI174" s="89">
        <f t="shared" si="75"/>
        <v>4.7463449373717062E-2</v>
      </c>
      <c r="CJ174" s="89">
        <f t="shared" si="76"/>
        <v>0.95253655062628295</v>
      </c>
      <c r="CK174" s="96">
        <f t="shared" si="77"/>
        <v>0.68904737966570317</v>
      </c>
    </row>
    <row r="175" spans="1:89" x14ac:dyDescent="0.3">
      <c r="A175" s="19" t="s">
        <v>415</v>
      </c>
      <c r="B175" s="16" t="s">
        <v>421</v>
      </c>
      <c r="C175" s="19">
        <v>220936</v>
      </c>
      <c r="D175" s="16">
        <v>216350</v>
      </c>
      <c r="E175" s="16">
        <v>4586</v>
      </c>
      <c r="F175" s="67">
        <v>0.97924285766013686</v>
      </c>
      <c r="G175" s="16">
        <v>99745</v>
      </c>
      <c r="H175" s="16">
        <v>98709</v>
      </c>
      <c r="I175" s="16">
        <v>1036</v>
      </c>
      <c r="J175" s="67">
        <v>0.98961351446187795</v>
      </c>
      <c r="K175" s="16">
        <v>121191</v>
      </c>
      <c r="L175" s="16">
        <v>117641</v>
      </c>
      <c r="M175" s="16">
        <v>3550</v>
      </c>
      <c r="N175" s="67">
        <v>0.97070739576371179</v>
      </c>
      <c r="O175" s="16">
        <v>140720</v>
      </c>
      <c r="P175" s="16">
        <v>138184</v>
      </c>
      <c r="Q175" s="16">
        <v>2536</v>
      </c>
      <c r="R175" s="67">
        <v>0.98197839681637289</v>
      </c>
      <c r="S175" s="16">
        <v>80216</v>
      </c>
      <c r="T175" s="16">
        <v>78166</v>
      </c>
      <c r="U175" s="16">
        <v>2050</v>
      </c>
      <c r="V175" s="67">
        <v>0.97444400119676866</v>
      </c>
      <c r="W175" s="16">
        <v>131019</v>
      </c>
      <c r="X175" s="16">
        <v>47759</v>
      </c>
      <c r="Y175" s="16">
        <v>78111</v>
      </c>
      <c r="Z175" s="16">
        <v>5149</v>
      </c>
      <c r="AA175" s="89">
        <f t="shared" si="59"/>
        <v>3.929964356314733E-2</v>
      </c>
      <c r="AB175" s="89">
        <f t="shared" si="60"/>
        <v>0.59618070661507105</v>
      </c>
      <c r="AC175" s="95">
        <f t="shared" si="61"/>
        <v>9.2753932802485917</v>
      </c>
      <c r="AD175" s="16">
        <v>62413</v>
      </c>
      <c r="AE175" s="16">
        <v>23925</v>
      </c>
      <c r="AF175" s="47">
        <f t="shared" si="62"/>
        <v>0.38333360037171743</v>
      </c>
      <c r="AG175" s="16">
        <v>35941</v>
      </c>
      <c r="AH175" s="47">
        <f t="shared" si="63"/>
        <v>0.57585759377052859</v>
      </c>
      <c r="AI175" s="16">
        <v>2547</v>
      </c>
      <c r="AJ175" s="47">
        <f t="shared" si="64"/>
        <v>4.0808805857753996E-2</v>
      </c>
      <c r="AK175" s="16">
        <v>68606</v>
      </c>
      <c r="AL175" s="16">
        <v>23834</v>
      </c>
      <c r="AM175" s="16">
        <v>42170</v>
      </c>
      <c r="AN175" s="47">
        <f t="shared" si="65"/>
        <v>3.7926711949392185E-2</v>
      </c>
      <c r="AO175" s="47">
        <f t="shared" si="66"/>
        <v>0.61466927090924994</v>
      </c>
      <c r="AP175" s="16">
        <v>2602</v>
      </c>
      <c r="AQ175" s="16">
        <v>182911</v>
      </c>
      <c r="AR175" s="16">
        <v>6861</v>
      </c>
      <c r="AS175" s="16">
        <v>47067</v>
      </c>
      <c r="AT175" s="16">
        <v>51778</v>
      </c>
      <c r="AU175" s="16">
        <v>42239</v>
      </c>
      <c r="AV175" s="78">
        <v>778</v>
      </c>
      <c r="AW175" s="16">
        <v>30796</v>
      </c>
      <c r="AX175" s="78">
        <v>1834</v>
      </c>
      <c r="AY175" s="78">
        <v>358</v>
      </c>
      <c r="AZ175" s="78">
        <v>1200</v>
      </c>
      <c r="BA175" s="50">
        <f t="shared" si="67"/>
        <v>6861</v>
      </c>
      <c r="BB175" s="50">
        <f t="shared" si="81"/>
        <v>176050</v>
      </c>
      <c r="BC175" s="50">
        <f t="shared" si="82"/>
        <v>128982.99999999999</v>
      </c>
      <c r="BD175" s="50">
        <f t="shared" si="68"/>
        <v>53928.000000000015</v>
      </c>
      <c r="BE175" s="50">
        <f t="shared" si="83"/>
        <v>77205</v>
      </c>
      <c r="BF175" s="47">
        <f t="shared" si="69"/>
        <v>3.7510045869302559E-2</v>
      </c>
      <c r="BG175" s="47">
        <f t="shared" si="84"/>
        <v>0.96248995413069749</v>
      </c>
      <c r="BH175" s="47">
        <f t="shared" si="85"/>
        <v>0.70516808721181334</v>
      </c>
      <c r="BI175" s="47">
        <f t="shared" si="86"/>
        <v>0.42209052490008803</v>
      </c>
      <c r="BJ175" s="47">
        <f t="shared" si="70"/>
        <v>0.83382902067125542</v>
      </c>
      <c r="BK175" s="16">
        <v>84726</v>
      </c>
      <c r="BL175" s="16">
        <v>2008</v>
      </c>
      <c r="BM175" s="16">
        <v>17101</v>
      </c>
      <c r="BN175" s="16">
        <v>25741</v>
      </c>
      <c r="BO175" s="16">
        <v>23144</v>
      </c>
      <c r="BP175" s="78">
        <v>578</v>
      </c>
      <c r="BQ175" s="16">
        <v>14279</v>
      </c>
      <c r="BR175" s="78">
        <v>1071</v>
      </c>
      <c r="BS175" s="78">
        <v>279</v>
      </c>
      <c r="BT175" s="78">
        <v>525</v>
      </c>
      <c r="BU175" s="89">
        <f t="shared" si="71"/>
        <v>2.3699926822935109E-2</v>
      </c>
      <c r="BV175" s="89">
        <f t="shared" si="72"/>
        <v>0.97630007317706491</v>
      </c>
      <c r="BW175" s="89">
        <f t="shared" si="73"/>
        <v>0.77446120435285504</v>
      </c>
      <c r="BX175" s="89">
        <f t="shared" si="74"/>
        <v>0.47064655477657391</v>
      </c>
      <c r="BY175" s="16">
        <v>98185</v>
      </c>
      <c r="BZ175" s="16">
        <v>4853</v>
      </c>
      <c r="CA175" s="16">
        <v>29966</v>
      </c>
      <c r="CB175" s="16">
        <v>26037</v>
      </c>
      <c r="CC175" s="16">
        <v>19095</v>
      </c>
      <c r="CD175" s="78">
        <v>200</v>
      </c>
      <c r="CE175" s="16">
        <v>16517</v>
      </c>
      <c r="CF175" s="78">
        <v>763</v>
      </c>
      <c r="CG175" s="78">
        <v>79</v>
      </c>
      <c r="CH175" s="78">
        <v>675</v>
      </c>
      <c r="CI175" s="89">
        <f t="shared" si="75"/>
        <v>4.9427101899475481E-2</v>
      </c>
      <c r="CJ175" s="89">
        <f t="shared" si="76"/>
        <v>0.95057289810052448</v>
      </c>
      <c r="CK175" s="96">
        <f t="shared" si="77"/>
        <v>0.64537352956154204</v>
      </c>
    </row>
    <row r="176" spans="1:89" x14ac:dyDescent="0.3">
      <c r="A176" s="19" t="s">
        <v>415</v>
      </c>
      <c r="B176" s="16" t="s">
        <v>423</v>
      </c>
      <c r="C176" s="19">
        <v>166791</v>
      </c>
      <c r="D176" s="16">
        <v>158761</v>
      </c>
      <c r="E176" s="16">
        <v>8030</v>
      </c>
      <c r="F176" s="67">
        <v>0.95185591548704662</v>
      </c>
      <c r="G176" s="16">
        <v>78143</v>
      </c>
      <c r="H176" s="16">
        <v>75892</v>
      </c>
      <c r="I176" s="16">
        <v>2251</v>
      </c>
      <c r="J176" s="67">
        <v>0.97119383693996908</v>
      </c>
      <c r="K176" s="16">
        <v>88648</v>
      </c>
      <c r="L176" s="16">
        <v>82869</v>
      </c>
      <c r="M176" s="16">
        <v>5779</v>
      </c>
      <c r="N176" s="67">
        <v>0.93480958397256553</v>
      </c>
      <c r="O176" s="16">
        <v>19058</v>
      </c>
      <c r="P176" s="16">
        <v>18451</v>
      </c>
      <c r="Q176" s="16">
        <v>607</v>
      </c>
      <c r="R176" s="67">
        <v>0.96814985832721168</v>
      </c>
      <c r="S176" s="16">
        <v>147733</v>
      </c>
      <c r="T176" s="16">
        <v>140310</v>
      </c>
      <c r="U176" s="16">
        <v>7423</v>
      </c>
      <c r="V176" s="67">
        <v>0.94975394800078516</v>
      </c>
      <c r="W176" s="16">
        <v>105786</v>
      </c>
      <c r="X176" s="16">
        <v>40157</v>
      </c>
      <c r="Y176" s="16">
        <v>59526</v>
      </c>
      <c r="Z176" s="16">
        <v>6103</v>
      </c>
      <c r="AA176" s="89">
        <f t="shared" si="59"/>
        <v>5.7691944113587808E-2</v>
      </c>
      <c r="AB176" s="89">
        <f t="shared" si="60"/>
        <v>0.56270205887357494</v>
      </c>
      <c r="AC176" s="95">
        <f t="shared" si="61"/>
        <v>6.5798787481566441</v>
      </c>
      <c r="AD176" s="16">
        <v>51740</v>
      </c>
      <c r="AE176" s="16">
        <v>20008</v>
      </c>
      <c r="AF176" s="47">
        <f t="shared" si="62"/>
        <v>0.38670274449168923</v>
      </c>
      <c r="AG176" s="16">
        <v>28735</v>
      </c>
      <c r="AH176" s="47">
        <f t="shared" si="63"/>
        <v>0.55537301894085811</v>
      </c>
      <c r="AI176" s="16">
        <v>2997</v>
      </c>
      <c r="AJ176" s="47">
        <f t="shared" si="64"/>
        <v>5.7924236567452651E-2</v>
      </c>
      <c r="AK176" s="16">
        <v>54046</v>
      </c>
      <c r="AL176" s="16">
        <v>20149</v>
      </c>
      <c r="AM176" s="16">
        <v>30791</v>
      </c>
      <c r="AN176" s="47">
        <f t="shared" si="65"/>
        <v>5.7469562964881767E-2</v>
      </c>
      <c r="AO176" s="47">
        <f t="shared" si="66"/>
        <v>0.56971838803981789</v>
      </c>
      <c r="AP176" s="16">
        <v>3106</v>
      </c>
      <c r="AQ176" s="16">
        <v>131189</v>
      </c>
      <c r="AR176" s="16">
        <v>8995</v>
      </c>
      <c r="AS176" s="16">
        <v>52930</v>
      </c>
      <c r="AT176" s="16">
        <v>31818</v>
      </c>
      <c r="AU176" s="16">
        <v>20647</v>
      </c>
      <c r="AV176" s="78">
        <v>423</v>
      </c>
      <c r="AW176" s="16">
        <v>13310</v>
      </c>
      <c r="AX176" s="78">
        <v>713</v>
      </c>
      <c r="AY176" s="78">
        <v>229</v>
      </c>
      <c r="AZ176" s="16">
        <v>2124</v>
      </c>
      <c r="BA176" s="50">
        <f t="shared" si="67"/>
        <v>8995</v>
      </c>
      <c r="BB176" s="50">
        <f t="shared" si="81"/>
        <v>122194</v>
      </c>
      <c r="BC176" s="50">
        <f t="shared" si="82"/>
        <v>69264</v>
      </c>
      <c r="BD176" s="50">
        <f t="shared" si="68"/>
        <v>61925</v>
      </c>
      <c r="BE176" s="50">
        <f t="shared" si="83"/>
        <v>37446</v>
      </c>
      <c r="BF176" s="47">
        <f t="shared" si="69"/>
        <v>6.8565199826204945E-2</v>
      </c>
      <c r="BG176" s="47">
        <f t="shared" si="84"/>
        <v>0.9314348001737951</v>
      </c>
      <c r="BH176" s="47">
        <f t="shared" si="85"/>
        <v>0.5279710951375497</v>
      </c>
      <c r="BI176" s="47">
        <f t="shared" si="86"/>
        <v>0.28543551669728406</v>
      </c>
      <c r="BJ176" s="47">
        <f t="shared" si="70"/>
        <v>0.72970294765567245</v>
      </c>
      <c r="BK176" s="16">
        <v>62939</v>
      </c>
      <c r="BL176" s="16">
        <v>2803</v>
      </c>
      <c r="BM176" s="16">
        <v>22843</v>
      </c>
      <c r="BN176" s="16">
        <v>17510</v>
      </c>
      <c r="BO176" s="16">
        <v>11584</v>
      </c>
      <c r="BP176" s="78">
        <v>332</v>
      </c>
      <c r="BQ176" s="16">
        <v>6282</v>
      </c>
      <c r="BR176" s="78">
        <v>306</v>
      </c>
      <c r="BS176" s="78">
        <v>192</v>
      </c>
      <c r="BT176" s="16">
        <v>1087</v>
      </c>
      <c r="BU176" s="89">
        <f t="shared" si="71"/>
        <v>4.4535184861532594E-2</v>
      </c>
      <c r="BV176" s="89">
        <f t="shared" si="72"/>
        <v>0.95546481513846737</v>
      </c>
      <c r="BW176" s="89">
        <f t="shared" si="73"/>
        <v>0.59252609669680167</v>
      </c>
      <c r="BX176" s="89">
        <f t="shared" si="74"/>
        <v>0.31432021481116634</v>
      </c>
      <c r="BY176" s="16">
        <v>68250</v>
      </c>
      <c r="BZ176" s="16">
        <v>6192</v>
      </c>
      <c r="CA176" s="16">
        <v>30087</v>
      </c>
      <c r="CB176" s="16">
        <v>14308</v>
      </c>
      <c r="CC176" s="16">
        <v>9063</v>
      </c>
      <c r="CD176" s="78">
        <v>91</v>
      </c>
      <c r="CE176" s="16">
        <v>7028</v>
      </c>
      <c r="CF176" s="78">
        <v>407</v>
      </c>
      <c r="CG176" s="78">
        <v>37</v>
      </c>
      <c r="CH176" s="16">
        <v>1037</v>
      </c>
      <c r="CI176" s="89">
        <f t="shared" si="75"/>
        <v>9.0725274725274724E-2</v>
      </c>
      <c r="CJ176" s="89">
        <f t="shared" si="76"/>
        <v>0.9092747252747253</v>
      </c>
      <c r="CK176" s="96">
        <f t="shared" si="77"/>
        <v>0.46843956043956042</v>
      </c>
    </row>
    <row r="177" spans="1:89" x14ac:dyDescent="0.3">
      <c r="A177" s="19" t="s">
        <v>415</v>
      </c>
      <c r="B177" s="16" t="s">
        <v>425</v>
      </c>
      <c r="C177" s="19">
        <v>174977</v>
      </c>
      <c r="D177" s="16">
        <v>164293</v>
      </c>
      <c r="E177" s="16">
        <v>10684</v>
      </c>
      <c r="F177" s="67">
        <v>0.93894054647182201</v>
      </c>
      <c r="G177" s="16">
        <v>82189</v>
      </c>
      <c r="H177" s="16">
        <v>78955</v>
      </c>
      <c r="I177" s="16">
        <v>3234</v>
      </c>
      <c r="J177" s="67">
        <v>0.96065166871479146</v>
      </c>
      <c r="K177" s="16">
        <v>92788</v>
      </c>
      <c r="L177" s="16">
        <v>85338</v>
      </c>
      <c r="M177" s="16">
        <v>7450</v>
      </c>
      <c r="N177" s="67">
        <v>0.91970944518687758</v>
      </c>
      <c r="O177" s="16">
        <v>29279</v>
      </c>
      <c r="P177" s="16">
        <v>28358</v>
      </c>
      <c r="Q177" s="16">
        <v>921</v>
      </c>
      <c r="R177" s="67">
        <v>0.9685440076505345</v>
      </c>
      <c r="S177" s="16">
        <v>145698</v>
      </c>
      <c r="T177" s="16">
        <v>135935</v>
      </c>
      <c r="U177" s="16">
        <v>9763</v>
      </c>
      <c r="V177" s="67">
        <v>0.93299153042594962</v>
      </c>
      <c r="W177" s="16">
        <v>114887</v>
      </c>
      <c r="X177" s="16">
        <v>45874</v>
      </c>
      <c r="Y177" s="16">
        <v>61849</v>
      </c>
      <c r="Z177" s="16">
        <v>7164</v>
      </c>
      <c r="AA177" s="89">
        <f t="shared" si="59"/>
        <v>6.2356924630288892E-2</v>
      </c>
      <c r="AB177" s="89">
        <f t="shared" si="60"/>
        <v>0.5383463751338271</v>
      </c>
      <c r="AC177" s="95">
        <f t="shared" si="61"/>
        <v>6.4034059184812957</v>
      </c>
      <c r="AD177" s="16">
        <v>56100</v>
      </c>
      <c r="AE177" s="16">
        <v>22780</v>
      </c>
      <c r="AF177" s="47">
        <f t="shared" si="62"/>
        <v>0.40606060606060607</v>
      </c>
      <c r="AG177" s="16">
        <v>29845</v>
      </c>
      <c r="AH177" s="47">
        <f t="shared" si="63"/>
        <v>0.5319964349376114</v>
      </c>
      <c r="AI177" s="16">
        <v>3475</v>
      </c>
      <c r="AJ177" s="47">
        <f t="shared" si="64"/>
        <v>6.1942959001782531E-2</v>
      </c>
      <c r="AK177" s="16">
        <v>58787</v>
      </c>
      <c r="AL177" s="16">
        <v>23094</v>
      </c>
      <c r="AM177" s="16">
        <v>32004</v>
      </c>
      <c r="AN177" s="47">
        <f t="shared" si="65"/>
        <v>6.2751968972732067E-2</v>
      </c>
      <c r="AO177" s="47">
        <f t="shared" si="66"/>
        <v>0.54440607617330361</v>
      </c>
      <c r="AP177" s="16">
        <v>3689</v>
      </c>
      <c r="AQ177" s="16">
        <v>141101</v>
      </c>
      <c r="AR177" s="16">
        <v>12111</v>
      </c>
      <c r="AS177" s="16">
        <v>61865</v>
      </c>
      <c r="AT177" s="16">
        <v>31964</v>
      </c>
      <c r="AU177" s="16">
        <v>16867</v>
      </c>
      <c r="AV177" s="78">
        <v>415</v>
      </c>
      <c r="AW177" s="16">
        <v>12278</v>
      </c>
      <c r="AX177" s="78">
        <v>638</v>
      </c>
      <c r="AY177" s="78">
        <v>249</v>
      </c>
      <c r="AZ177" s="16">
        <v>4714</v>
      </c>
      <c r="BA177" s="50">
        <f t="shared" si="67"/>
        <v>12111</v>
      </c>
      <c r="BB177" s="50">
        <f t="shared" si="81"/>
        <v>128990</v>
      </c>
      <c r="BC177" s="50">
        <f t="shared" si="82"/>
        <v>67125</v>
      </c>
      <c r="BD177" s="50">
        <f t="shared" si="68"/>
        <v>73976</v>
      </c>
      <c r="BE177" s="50">
        <f t="shared" si="83"/>
        <v>35161</v>
      </c>
      <c r="BF177" s="47">
        <f t="shared" si="69"/>
        <v>8.5832134428529924E-2</v>
      </c>
      <c r="BG177" s="47">
        <f t="shared" si="84"/>
        <v>0.91416786557147012</v>
      </c>
      <c r="BH177" s="47">
        <f t="shared" si="85"/>
        <v>0.47572306362109412</v>
      </c>
      <c r="BI177" s="47">
        <f t="shared" si="86"/>
        <v>0.24919029631257042</v>
      </c>
      <c r="BJ177" s="47">
        <f t="shared" si="70"/>
        <v>0.69494546459628215</v>
      </c>
      <c r="BK177" s="16">
        <v>68355</v>
      </c>
      <c r="BL177" s="16">
        <v>4169</v>
      </c>
      <c r="BM177" s="16">
        <v>27019</v>
      </c>
      <c r="BN177" s="16">
        <v>18281</v>
      </c>
      <c r="BO177" s="16">
        <v>9743</v>
      </c>
      <c r="BP177" s="78">
        <v>288</v>
      </c>
      <c r="BQ177" s="16">
        <v>5685</v>
      </c>
      <c r="BR177" s="78">
        <v>280</v>
      </c>
      <c r="BS177" s="78">
        <v>181</v>
      </c>
      <c r="BT177" s="16">
        <v>2709</v>
      </c>
      <c r="BU177" s="89">
        <f t="shared" si="71"/>
        <v>6.099041767244532E-2</v>
      </c>
      <c r="BV177" s="89">
        <f t="shared" si="72"/>
        <v>0.93900958232755471</v>
      </c>
      <c r="BW177" s="89">
        <f t="shared" si="73"/>
        <v>0.54373491332016677</v>
      </c>
      <c r="BX177" s="89">
        <f t="shared" si="74"/>
        <v>0.27629288274449565</v>
      </c>
      <c r="BY177" s="16">
        <v>72746</v>
      </c>
      <c r="BZ177" s="16">
        <v>7942</v>
      </c>
      <c r="CA177" s="16">
        <v>34846</v>
      </c>
      <c r="CB177" s="16">
        <v>13683</v>
      </c>
      <c r="CC177" s="16">
        <v>7124</v>
      </c>
      <c r="CD177" s="78">
        <v>127</v>
      </c>
      <c r="CE177" s="16">
        <v>6593</v>
      </c>
      <c r="CF177" s="78">
        <v>358</v>
      </c>
      <c r="CG177" s="78">
        <v>68</v>
      </c>
      <c r="CH177" s="16">
        <v>2005</v>
      </c>
      <c r="CI177" s="89">
        <f t="shared" si="75"/>
        <v>0.10917438759519424</v>
      </c>
      <c r="CJ177" s="89">
        <f t="shared" si="76"/>
        <v>0.89082561240480573</v>
      </c>
      <c r="CK177" s="96">
        <f t="shared" si="77"/>
        <v>0.41181645726225496</v>
      </c>
    </row>
    <row r="178" spans="1:89" x14ac:dyDescent="0.3">
      <c r="A178" s="19" t="s">
        <v>415</v>
      </c>
      <c r="B178" s="16" t="s">
        <v>427</v>
      </c>
      <c r="C178" s="19">
        <v>192821</v>
      </c>
      <c r="D178" s="16">
        <v>181410</v>
      </c>
      <c r="E178" s="16">
        <v>11411</v>
      </c>
      <c r="F178" s="67">
        <v>0.94082076122414049</v>
      </c>
      <c r="G178" s="16">
        <v>90013</v>
      </c>
      <c r="H178" s="16">
        <v>86968</v>
      </c>
      <c r="I178" s="16">
        <v>3045</v>
      </c>
      <c r="J178" s="67">
        <v>0.96617155299790025</v>
      </c>
      <c r="K178" s="16">
        <v>102808</v>
      </c>
      <c r="L178" s="16">
        <v>94442</v>
      </c>
      <c r="M178" s="16">
        <v>8366</v>
      </c>
      <c r="N178" s="67">
        <v>0.91862500972686956</v>
      </c>
      <c r="O178" s="16">
        <v>61957</v>
      </c>
      <c r="P178" s="16">
        <v>58879</v>
      </c>
      <c r="Q178" s="16">
        <v>3078</v>
      </c>
      <c r="R178" s="67">
        <v>0.95032038349177672</v>
      </c>
      <c r="S178" s="16">
        <v>130864</v>
      </c>
      <c r="T178" s="16">
        <v>122531</v>
      </c>
      <c r="U178" s="16">
        <v>8333</v>
      </c>
      <c r="V178" s="67">
        <v>0.93632320577087669</v>
      </c>
      <c r="W178" s="16">
        <v>121260</v>
      </c>
      <c r="X178" s="16">
        <v>44867</v>
      </c>
      <c r="Y178" s="16">
        <v>67755</v>
      </c>
      <c r="Z178" s="16">
        <v>8638</v>
      </c>
      <c r="AA178" s="89">
        <f t="shared" si="59"/>
        <v>7.123536203199736E-2</v>
      </c>
      <c r="AB178" s="89">
        <f t="shared" si="60"/>
        <v>0.55875804057397327</v>
      </c>
      <c r="AC178" s="95">
        <f t="shared" si="61"/>
        <v>5.1941421625376245</v>
      </c>
      <c r="AD178" s="16">
        <v>59791</v>
      </c>
      <c r="AE178" s="16">
        <v>22606</v>
      </c>
      <c r="AF178" s="47">
        <f t="shared" si="62"/>
        <v>0.3780836580756301</v>
      </c>
      <c r="AG178" s="16">
        <v>33019</v>
      </c>
      <c r="AH178" s="47">
        <f t="shared" si="63"/>
        <v>0.55224030372464084</v>
      </c>
      <c r="AI178" s="16">
        <v>4166</v>
      </c>
      <c r="AJ178" s="47">
        <f t="shared" si="64"/>
        <v>6.9676038199729062E-2</v>
      </c>
      <c r="AK178" s="16">
        <v>61469</v>
      </c>
      <c r="AL178" s="16">
        <v>22261</v>
      </c>
      <c r="AM178" s="16">
        <v>34736</v>
      </c>
      <c r="AN178" s="47">
        <f t="shared" si="65"/>
        <v>7.2752118954269626E-2</v>
      </c>
      <c r="AO178" s="47">
        <f t="shared" si="66"/>
        <v>0.56509785420293157</v>
      </c>
      <c r="AP178" s="16">
        <v>4472</v>
      </c>
      <c r="AQ178" s="16">
        <v>150724</v>
      </c>
      <c r="AR178" s="16">
        <v>18212</v>
      </c>
      <c r="AS178" s="16">
        <v>75754</v>
      </c>
      <c r="AT178" s="16">
        <v>29017</v>
      </c>
      <c r="AU178" s="16">
        <v>13759</v>
      </c>
      <c r="AV178" s="78">
        <v>242</v>
      </c>
      <c r="AW178" s="16">
        <v>9032</v>
      </c>
      <c r="AX178" s="78">
        <v>291</v>
      </c>
      <c r="AY178" s="78">
        <v>128</v>
      </c>
      <c r="AZ178" s="16">
        <v>4289</v>
      </c>
      <c r="BA178" s="50">
        <f t="shared" si="67"/>
        <v>18212</v>
      </c>
      <c r="BB178" s="50">
        <f t="shared" si="81"/>
        <v>132512</v>
      </c>
      <c r="BC178" s="50">
        <f t="shared" si="82"/>
        <v>56758</v>
      </c>
      <c r="BD178" s="50">
        <f t="shared" si="68"/>
        <v>93966</v>
      </c>
      <c r="BE178" s="50">
        <f t="shared" si="83"/>
        <v>27741</v>
      </c>
      <c r="BF178" s="47">
        <f t="shared" si="69"/>
        <v>0.12083012658899711</v>
      </c>
      <c r="BG178" s="47">
        <f t="shared" si="84"/>
        <v>0.87916987341100294</v>
      </c>
      <c r="BH178" s="47">
        <f t="shared" si="85"/>
        <v>0.37656909317693266</v>
      </c>
      <c r="BI178" s="47">
        <f t="shared" si="86"/>
        <v>0.18405164406464797</v>
      </c>
      <c r="BJ178" s="47">
        <f t="shared" si="70"/>
        <v>0.62786948329396775</v>
      </c>
      <c r="BK178" s="16">
        <v>70707</v>
      </c>
      <c r="BL178" s="16">
        <v>6550</v>
      </c>
      <c r="BM178" s="16">
        <v>32566</v>
      </c>
      <c r="BN178" s="16">
        <v>16987</v>
      </c>
      <c r="BO178" s="16">
        <v>7969</v>
      </c>
      <c r="BP178" s="78">
        <v>167</v>
      </c>
      <c r="BQ178" s="16">
        <v>4031</v>
      </c>
      <c r="BR178" s="78">
        <v>116</v>
      </c>
      <c r="BS178" s="78">
        <v>93</v>
      </c>
      <c r="BT178" s="16">
        <v>2228</v>
      </c>
      <c r="BU178" s="89">
        <f t="shared" si="71"/>
        <v>9.2635806921521208E-2</v>
      </c>
      <c r="BV178" s="89">
        <f t="shared" si="72"/>
        <v>0.90736419307847882</v>
      </c>
      <c r="BW178" s="89">
        <f t="shared" si="73"/>
        <v>0.44678744678744681</v>
      </c>
      <c r="BX178" s="89">
        <f t="shared" si="74"/>
        <v>0.20654249225677798</v>
      </c>
      <c r="BY178" s="16">
        <v>80017</v>
      </c>
      <c r="BZ178" s="16">
        <v>11662</v>
      </c>
      <c r="CA178" s="16">
        <v>43188</v>
      </c>
      <c r="CB178" s="16">
        <v>12030</v>
      </c>
      <c r="CC178" s="16">
        <v>5790</v>
      </c>
      <c r="CD178" s="78">
        <v>75</v>
      </c>
      <c r="CE178" s="16">
        <v>5001</v>
      </c>
      <c r="CF178" s="78">
        <v>175</v>
      </c>
      <c r="CG178" s="78">
        <v>35</v>
      </c>
      <c r="CH178" s="16">
        <v>2061</v>
      </c>
      <c r="CI178" s="89">
        <f t="shared" si="75"/>
        <v>0.14574402939375383</v>
      </c>
      <c r="CJ178" s="89">
        <f t="shared" si="76"/>
        <v>0.85425597060624614</v>
      </c>
      <c r="CK178" s="96">
        <f t="shared" si="77"/>
        <v>0.31452066435882375</v>
      </c>
    </row>
    <row r="179" spans="1:89" x14ac:dyDescent="0.3">
      <c r="A179" s="19" t="s">
        <v>415</v>
      </c>
      <c r="B179" s="16" t="s">
        <v>429</v>
      </c>
      <c r="C179" s="19">
        <v>100848</v>
      </c>
      <c r="D179" s="16">
        <v>96423</v>
      </c>
      <c r="E179" s="16">
        <v>4425</v>
      </c>
      <c r="F179" s="67">
        <v>0.95612208472156113</v>
      </c>
      <c r="G179" s="16">
        <v>48161</v>
      </c>
      <c r="H179" s="16">
        <v>46993</v>
      </c>
      <c r="I179" s="16">
        <v>1168</v>
      </c>
      <c r="J179" s="67">
        <v>0.9757480118768298</v>
      </c>
      <c r="K179" s="16">
        <v>52687</v>
      </c>
      <c r="L179" s="16">
        <v>49430</v>
      </c>
      <c r="M179" s="16">
        <v>3257</v>
      </c>
      <c r="N179" s="67">
        <v>0.93818209425474974</v>
      </c>
      <c r="O179" s="16">
        <v>6441</v>
      </c>
      <c r="P179" s="16">
        <v>5993</v>
      </c>
      <c r="Q179" s="16">
        <v>448</v>
      </c>
      <c r="R179" s="67">
        <v>0.9304455829840087</v>
      </c>
      <c r="S179" s="16">
        <v>94407</v>
      </c>
      <c r="T179" s="16">
        <v>90430</v>
      </c>
      <c r="U179" s="16">
        <v>3977</v>
      </c>
      <c r="V179" s="67">
        <v>0.95787388647028293</v>
      </c>
      <c r="W179" s="16">
        <v>68448</v>
      </c>
      <c r="X179" s="16">
        <v>24919</v>
      </c>
      <c r="Y179" s="16">
        <v>40011</v>
      </c>
      <c r="Z179" s="16">
        <v>3518</v>
      </c>
      <c r="AA179" s="89">
        <f t="shared" si="59"/>
        <v>5.1396680691912111E-2</v>
      </c>
      <c r="AB179" s="89">
        <f t="shared" si="60"/>
        <v>0.58454593267882193</v>
      </c>
      <c r="AC179" s="95">
        <f t="shared" si="61"/>
        <v>7.0832859579306424</v>
      </c>
      <c r="AD179" s="16">
        <v>33920</v>
      </c>
      <c r="AE179" s="16">
        <v>12774</v>
      </c>
      <c r="AF179" s="47">
        <f t="shared" si="62"/>
        <v>0.37659198113207548</v>
      </c>
      <c r="AG179" s="16">
        <v>19421</v>
      </c>
      <c r="AH179" s="47">
        <f t="shared" si="63"/>
        <v>0.57255306603773581</v>
      </c>
      <c r="AI179" s="16">
        <v>1725</v>
      </c>
      <c r="AJ179" s="47">
        <f t="shared" si="64"/>
        <v>5.0854952830188677E-2</v>
      </c>
      <c r="AK179" s="16">
        <v>34528</v>
      </c>
      <c r="AL179" s="16">
        <v>12145</v>
      </c>
      <c r="AM179" s="16">
        <v>20590</v>
      </c>
      <c r="AN179" s="47">
        <f t="shared" si="65"/>
        <v>5.1928869323447639E-2</v>
      </c>
      <c r="AO179" s="47">
        <f t="shared" si="66"/>
        <v>0.5963276181649676</v>
      </c>
      <c r="AP179" s="16">
        <v>1793</v>
      </c>
      <c r="AQ179" s="16">
        <v>75499</v>
      </c>
      <c r="AR179" s="16">
        <v>6737</v>
      </c>
      <c r="AS179" s="16">
        <v>44104</v>
      </c>
      <c r="AT179" s="16">
        <v>12929</v>
      </c>
      <c r="AU179" s="16">
        <v>4924</v>
      </c>
      <c r="AV179" s="78">
        <v>104</v>
      </c>
      <c r="AW179" s="16">
        <v>2895</v>
      </c>
      <c r="AX179" s="78">
        <v>200</v>
      </c>
      <c r="AY179" s="78">
        <v>68</v>
      </c>
      <c r="AZ179" s="16">
        <v>3538</v>
      </c>
      <c r="BA179" s="50">
        <f t="shared" si="67"/>
        <v>6737</v>
      </c>
      <c r="BB179" s="50">
        <f t="shared" si="81"/>
        <v>68762</v>
      </c>
      <c r="BC179" s="50">
        <f t="shared" si="82"/>
        <v>24658</v>
      </c>
      <c r="BD179" s="50">
        <f t="shared" si="68"/>
        <v>50841</v>
      </c>
      <c r="BE179" s="50">
        <f t="shared" si="83"/>
        <v>11729</v>
      </c>
      <c r="BF179" s="47">
        <f t="shared" si="69"/>
        <v>8.9232969973112225E-2</v>
      </c>
      <c r="BG179" s="47">
        <f t="shared" si="84"/>
        <v>0.91076703002688775</v>
      </c>
      <c r="BH179" s="47">
        <f t="shared" si="85"/>
        <v>0.3266003523225473</v>
      </c>
      <c r="BI179" s="47">
        <f t="shared" si="86"/>
        <v>0.15535305103378852</v>
      </c>
      <c r="BJ179" s="47">
        <f t="shared" si="70"/>
        <v>0.61868369117471755</v>
      </c>
      <c r="BK179" s="16">
        <v>36396</v>
      </c>
      <c r="BL179" s="16">
        <v>2456</v>
      </c>
      <c r="BM179" s="16">
        <v>19779</v>
      </c>
      <c r="BN179" s="16">
        <v>7746</v>
      </c>
      <c r="BO179" s="16">
        <v>2918</v>
      </c>
      <c r="BP179" s="78">
        <v>72</v>
      </c>
      <c r="BQ179" s="16">
        <v>1382</v>
      </c>
      <c r="BR179" s="78">
        <v>55</v>
      </c>
      <c r="BS179" s="78">
        <v>42</v>
      </c>
      <c r="BT179" s="16">
        <v>1946</v>
      </c>
      <c r="BU179" s="89">
        <f t="shared" si="71"/>
        <v>6.7479942850862729E-2</v>
      </c>
      <c r="BV179" s="89">
        <f t="shared" si="72"/>
        <v>0.93252005714913722</v>
      </c>
      <c r="BW179" s="89">
        <f t="shared" si="73"/>
        <v>0.38908121771623255</v>
      </c>
      <c r="BX179" s="89">
        <f t="shared" si="74"/>
        <v>0.17625563248708651</v>
      </c>
      <c r="BY179" s="16">
        <v>39103</v>
      </c>
      <c r="BZ179" s="16">
        <v>4281</v>
      </c>
      <c r="CA179" s="16">
        <v>24325</v>
      </c>
      <c r="CB179" s="16">
        <v>5183</v>
      </c>
      <c r="CC179" s="16">
        <v>2006</v>
      </c>
      <c r="CD179" s="78">
        <v>32</v>
      </c>
      <c r="CE179" s="16">
        <v>1513</v>
      </c>
      <c r="CF179" s="78">
        <v>145</v>
      </c>
      <c r="CG179" s="78">
        <v>26</v>
      </c>
      <c r="CH179" s="16">
        <v>1592</v>
      </c>
      <c r="CI179" s="89">
        <f t="shared" si="75"/>
        <v>0.10948009104160807</v>
      </c>
      <c r="CJ179" s="89">
        <f t="shared" si="76"/>
        <v>0.89051990895839195</v>
      </c>
      <c r="CK179" s="96">
        <f t="shared" si="77"/>
        <v>0.26844487635219805</v>
      </c>
    </row>
    <row r="180" spans="1:89" x14ac:dyDescent="0.3">
      <c r="A180" s="19" t="s">
        <v>415</v>
      </c>
      <c r="B180" s="16" t="s">
        <v>431</v>
      </c>
      <c r="C180" s="19">
        <v>245285</v>
      </c>
      <c r="D180" s="16">
        <v>237694</v>
      </c>
      <c r="E180" s="16">
        <v>7591</v>
      </c>
      <c r="F180" s="67">
        <v>0.96905232688505205</v>
      </c>
      <c r="G180" s="16">
        <v>113143</v>
      </c>
      <c r="H180" s="16">
        <v>111223</v>
      </c>
      <c r="I180" s="16">
        <v>1920</v>
      </c>
      <c r="J180" s="67">
        <v>0.98303032445666105</v>
      </c>
      <c r="K180" s="16">
        <v>132142</v>
      </c>
      <c r="L180" s="16">
        <v>126471</v>
      </c>
      <c r="M180" s="16">
        <v>5671</v>
      </c>
      <c r="N180" s="67">
        <v>0.95708404595056829</v>
      </c>
      <c r="O180" s="16">
        <v>199611</v>
      </c>
      <c r="P180" s="16">
        <v>193650</v>
      </c>
      <c r="Q180" s="16">
        <v>5961</v>
      </c>
      <c r="R180" s="67">
        <v>0.97013691630220777</v>
      </c>
      <c r="S180" s="16">
        <v>45674</v>
      </c>
      <c r="T180" s="16">
        <v>44044</v>
      </c>
      <c r="U180" s="16">
        <v>1630</v>
      </c>
      <c r="V180" s="67">
        <v>0.96431230021456404</v>
      </c>
      <c r="W180" s="16">
        <v>153249</v>
      </c>
      <c r="X180" s="16">
        <v>53076</v>
      </c>
      <c r="Y180" s="16">
        <v>92903</v>
      </c>
      <c r="Z180" s="16">
        <v>7270</v>
      </c>
      <c r="AA180" s="89">
        <f t="shared" si="59"/>
        <v>4.7439135002512255E-2</v>
      </c>
      <c r="AB180" s="89">
        <f t="shared" si="60"/>
        <v>0.60622255283884396</v>
      </c>
      <c r="AC180" s="95">
        <f t="shared" si="61"/>
        <v>7.3006877579092162</v>
      </c>
      <c r="AD180" s="16">
        <v>74111</v>
      </c>
      <c r="AE180" s="16">
        <v>26715</v>
      </c>
      <c r="AF180" s="47">
        <f t="shared" si="62"/>
        <v>0.36047280430705292</v>
      </c>
      <c r="AG180" s="16">
        <v>43835</v>
      </c>
      <c r="AH180" s="47">
        <f t="shared" si="63"/>
        <v>0.59147764839227646</v>
      </c>
      <c r="AI180" s="16">
        <v>3561</v>
      </c>
      <c r="AJ180" s="47">
        <f t="shared" si="64"/>
        <v>4.8049547300670618E-2</v>
      </c>
      <c r="AK180" s="16">
        <v>79138</v>
      </c>
      <c r="AL180" s="16">
        <v>26361</v>
      </c>
      <c r="AM180" s="16">
        <v>49068</v>
      </c>
      <c r="AN180" s="47">
        <f t="shared" si="65"/>
        <v>4.6867497283226769E-2</v>
      </c>
      <c r="AO180" s="47">
        <f t="shared" si="66"/>
        <v>0.62003083221713973</v>
      </c>
      <c r="AP180" s="16">
        <v>3709</v>
      </c>
      <c r="AQ180" s="16">
        <v>185258</v>
      </c>
      <c r="AR180" s="16">
        <v>9406</v>
      </c>
      <c r="AS180" s="16">
        <v>56888</v>
      </c>
      <c r="AT180" s="16">
        <v>56478</v>
      </c>
      <c r="AU180" s="16">
        <v>37919</v>
      </c>
      <c r="AV180" s="78">
        <v>542</v>
      </c>
      <c r="AW180" s="16">
        <v>21620</v>
      </c>
      <c r="AX180" s="78">
        <v>688</v>
      </c>
      <c r="AY180" s="78">
        <v>342</v>
      </c>
      <c r="AZ180" s="78">
        <v>1375</v>
      </c>
      <c r="BA180" s="50">
        <f t="shared" si="67"/>
        <v>9406</v>
      </c>
      <c r="BB180" s="50">
        <f t="shared" si="81"/>
        <v>175852</v>
      </c>
      <c r="BC180" s="50">
        <f t="shared" si="82"/>
        <v>118964</v>
      </c>
      <c r="BD180" s="50">
        <f t="shared" si="68"/>
        <v>66294</v>
      </c>
      <c r="BE180" s="50">
        <f t="shared" si="83"/>
        <v>62486</v>
      </c>
      <c r="BF180" s="47">
        <f t="shared" si="69"/>
        <v>5.0772436278055472E-2</v>
      </c>
      <c r="BG180" s="47">
        <f t="shared" si="84"/>
        <v>0.9492275637219445</v>
      </c>
      <c r="BH180" s="47">
        <f t="shared" si="85"/>
        <v>0.64215310539895709</v>
      </c>
      <c r="BI180" s="47">
        <f t="shared" si="86"/>
        <v>0.33729177687333339</v>
      </c>
      <c r="BJ180" s="47">
        <f t="shared" si="70"/>
        <v>0.7956903345604508</v>
      </c>
      <c r="BK180" s="16">
        <v>85804</v>
      </c>
      <c r="BL180" s="16">
        <v>2732</v>
      </c>
      <c r="BM180" s="16">
        <v>21822</v>
      </c>
      <c r="BN180" s="16">
        <v>29150</v>
      </c>
      <c r="BO180" s="16">
        <v>20717</v>
      </c>
      <c r="BP180" s="78">
        <v>394</v>
      </c>
      <c r="BQ180" s="16">
        <v>9768</v>
      </c>
      <c r="BR180" s="78">
        <v>244</v>
      </c>
      <c r="BS180" s="78">
        <v>270</v>
      </c>
      <c r="BT180" s="78">
        <v>707</v>
      </c>
      <c r="BU180" s="89">
        <f t="shared" si="71"/>
        <v>3.1840007458859725E-2</v>
      </c>
      <c r="BV180" s="89">
        <f t="shared" si="72"/>
        <v>0.96815999254114027</v>
      </c>
      <c r="BW180" s="89">
        <f t="shared" si="73"/>
        <v>0.71383618479324973</v>
      </c>
      <c r="BX180" s="89">
        <f t="shared" si="74"/>
        <v>0.37410843317327863</v>
      </c>
      <c r="BY180" s="16">
        <v>99454</v>
      </c>
      <c r="BZ180" s="16">
        <v>6674</v>
      </c>
      <c r="CA180" s="16">
        <v>35066</v>
      </c>
      <c r="CB180" s="16">
        <v>27328</v>
      </c>
      <c r="CC180" s="16">
        <v>17202</v>
      </c>
      <c r="CD180" s="78">
        <v>148</v>
      </c>
      <c r="CE180" s="16">
        <v>11852</v>
      </c>
      <c r="CF180" s="78">
        <v>444</v>
      </c>
      <c r="CG180" s="78">
        <v>72</v>
      </c>
      <c r="CH180" s="78">
        <v>668</v>
      </c>
      <c r="CI180" s="89">
        <f t="shared" si="75"/>
        <v>6.7106400949182535E-2</v>
      </c>
      <c r="CJ180" s="89">
        <f t="shared" si="76"/>
        <v>0.93289359905081748</v>
      </c>
      <c r="CK180" s="96">
        <f t="shared" si="77"/>
        <v>0.58030848432441129</v>
      </c>
    </row>
    <row r="181" spans="1:89" x14ac:dyDescent="0.3">
      <c r="A181" s="19" t="s">
        <v>415</v>
      </c>
      <c r="B181" s="16" t="s">
        <v>433</v>
      </c>
      <c r="C181" s="19">
        <v>500955</v>
      </c>
      <c r="D181" s="16">
        <v>484811</v>
      </c>
      <c r="E181" s="16">
        <v>16144</v>
      </c>
      <c r="F181" s="67">
        <v>0.96777355251469688</v>
      </c>
      <c r="G181" s="16">
        <v>228661</v>
      </c>
      <c r="H181" s="16">
        <v>224528</v>
      </c>
      <c r="I181" s="16">
        <v>4133</v>
      </c>
      <c r="J181" s="67">
        <v>0.98192520805909178</v>
      </c>
      <c r="K181" s="16">
        <v>272294</v>
      </c>
      <c r="L181" s="16">
        <v>260283</v>
      </c>
      <c r="M181" s="16">
        <v>12011</v>
      </c>
      <c r="N181" s="67">
        <v>0.95588958992853312</v>
      </c>
      <c r="O181" s="16">
        <v>360425</v>
      </c>
      <c r="P181" s="16">
        <v>349836</v>
      </c>
      <c r="Q181" s="16">
        <v>10589</v>
      </c>
      <c r="R181" s="67">
        <v>0.97062079489491571</v>
      </c>
      <c r="S181" s="16">
        <v>140530</v>
      </c>
      <c r="T181" s="16">
        <v>134975</v>
      </c>
      <c r="U181" s="16">
        <v>5555</v>
      </c>
      <c r="V181" s="67">
        <v>0.96047107379207286</v>
      </c>
      <c r="W181" s="16">
        <v>336832</v>
      </c>
      <c r="X181" s="16">
        <v>90897</v>
      </c>
      <c r="Y181" s="16">
        <v>229659</v>
      </c>
      <c r="Z181" s="16">
        <v>16276</v>
      </c>
      <c r="AA181" s="89">
        <f t="shared" si="59"/>
        <v>4.8320824624738745E-2</v>
      </c>
      <c r="AB181" s="89">
        <f t="shared" si="60"/>
        <v>0.68182061086832602</v>
      </c>
      <c r="AC181" s="95">
        <f t="shared" si="61"/>
        <v>5.5847259768985005</v>
      </c>
      <c r="AD181" s="16">
        <v>156207</v>
      </c>
      <c r="AE181" s="16">
        <v>45651</v>
      </c>
      <c r="AF181" s="47">
        <f t="shared" si="62"/>
        <v>0.29224682632660509</v>
      </c>
      <c r="AG181" s="16">
        <v>102702</v>
      </c>
      <c r="AH181" s="47">
        <f t="shared" si="63"/>
        <v>0.65747373677235976</v>
      </c>
      <c r="AI181" s="16">
        <v>7854</v>
      </c>
      <c r="AJ181" s="47">
        <f t="shared" si="64"/>
        <v>5.0279436901035167E-2</v>
      </c>
      <c r="AK181" s="16">
        <v>180625</v>
      </c>
      <c r="AL181" s="16">
        <v>45246</v>
      </c>
      <c r="AM181" s="16">
        <v>126957</v>
      </c>
      <c r="AN181" s="47">
        <f t="shared" si="65"/>
        <v>4.6626989619377161E-2</v>
      </c>
      <c r="AO181" s="47">
        <f t="shared" si="66"/>
        <v>0.70287612456747406</v>
      </c>
      <c r="AP181" s="16">
        <v>8422</v>
      </c>
      <c r="AQ181" s="16">
        <v>355290</v>
      </c>
      <c r="AR181" s="16">
        <v>19724</v>
      </c>
      <c r="AS181" s="16">
        <v>128432</v>
      </c>
      <c r="AT181" s="16">
        <v>107919</v>
      </c>
      <c r="AU181" s="16">
        <v>59606</v>
      </c>
      <c r="AV181" s="78">
        <v>824</v>
      </c>
      <c r="AW181" s="16">
        <v>34536</v>
      </c>
      <c r="AX181" s="78">
        <v>931</v>
      </c>
      <c r="AY181" s="78">
        <v>348</v>
      </c>
      <c r="AZ181" s="16">
        <v>2970</v>
      </c>
      <c r="BA181" s="50">
        <f t="shared" si="67"/>
        <v>19724</v>
      </c>
      <c r="BB181" s="50">
        <f t="shared" si="81"/>
        <v>335566</v>
      </c>
      <c r="BC181" s="50">
        <f t="shared" si="82"/>
        <v>207133.99999999997</v>
      </c>
      <c r="BD181" s="50">
        <f t="shared" si="68"/>
        <v>148156.00000000003</v>
      </c>
      <c r="BE181" s="50">
        <f t="shared" si="83"/>
        <v>99215</v>
      </c>
      <c r="BF181" s="47">
        <f t="shared" si="69"/>
        <v>5.5515212924653098E-2</v>
      </c>
      <c r="BG181" s="47">
        <f t="shared" si="84"/>
        <v>0.94448478707534689</v>
      </c>
      <c r="BH181" s="47">
        <f t="shared" si="85"/>
        <v>0.58299980297784904</v>
      </c>
      <c r="BI181" s="47">
        <f t="shared" si="86"/>
        <v>0.2792507529060767</v>
      </c>
      <c r="BJ181" s="47">
        <f t="shared" si="70"/>
        <v>0.76374229502659796</v>
      </c>
      <c r="BK181" s="16">
        <v>165823</v>
      </c>
      <c r="BL181" s="16">
        <v>6128</v>
      </c>
      <c r="BM181" s="16">
        <v>51331</v>
      </c>
      <c r="BN181" s="16">
        <v>56507</v>
      </c>
      <c r="BO181" s="16">
        <v>33254</v>
      </c>
      <c r="BP181" s="78">
        <v>581</v>
      </c>
      <c r="BQ181" s="16">
        <v>15885</v>
      </c>
      <c r="BR181" s="78">
        <v>344</v>
      </c>
      <c r="BS181" s="78">
        <v>275</v>
      </c>
      <c r="BT181" s="16">
        <v>1518</v>
      </c>
      <c r="BU181" s="89">
        <f t="shared" si="71"/>
        <v>3.6955066546860205E-2</v>
      </c>
      <c r="BV181" s="89">
        <f t="shared" si="72"/>
        <v>0.9630449334531398</v>
      </c>
      <c r="BW181" s="89">
        <f t="shared" si="73"/>
        <v>0.65349197638445811</v>
      </c>
      <c r="BX181" s="89">
        <f t="shared" si="74"/>
        <v>0.31272501402097419</v>
      </c>
      <c r="BY181" s="16">
        <v>189467</v>
      </c>
      <c r="BZ181" s="16">
        <v>13596</v>
      </c>
      <c r="CA181" s="16">
        <v>77101</v>
      </c>
      <c r="CB181" s="16">
        <v>51412</v>
      </c>
      <c r="CC181" s="16">
        <v>26352</v>
      </c>
      <c r="CD181" s="78">
        <v>243</v>
      </c>
      <c r="CE181" s="16">
        <v>18651</v>
      </c>
      <c r="CF181" s="78">
        <v>587</v>
      </c>
      <c r="CG181" s="78">
        <v>73</v>
      </c>
      <c r="CH181" s="16">
        <v>1452</v>
      </c>
      <c r="CI181" s="89">
        <f t="shared" si="75"/>
        <v>7.1759198171713279E-2</v>
      </c>
      <c r="CJ181" s="89">
        <f t="shared" si="76"/>
        <v>0.92824080182828672</v>
      </c>
      <c r="CK181" s="96">
        <f t="shared" si="77"/>
        <v>0.52130450157547226</v>
      </c>
    </row>
    <row r="182" spans="1:89" x14ac:dyDescent="0.3">
      <c r="A182" s="19" t="s">
        <v>415</v>
      </c>
      <c r="B182" s="16" t="s">
        <v>437</v>
      </c>
      <c r="C182" s="90">
        <v>160470</v>
      </c>
      <c r="D182" s="78">
        <v>155551</v>
      </c>
      <c r="E182" s="78">
        <v>4919</v>
      </c>
      <c r="F182" s="67">
        <v>0.96934629525768057</v>
      </c>
      <c r="G182" s="78">
        <v>72285</v>
      </c>
      <c r="H182" s="78">
        <v>71026</v>
      </c>
      <c r="I182" s="78">
        <v>1259</v>
      </c>
      <c r="J182" s="67">
        <v>0.98258283184616446</v>
      </c>
      <c r="K182" s="78">
        <v>88185</v>
      </c>
      <c r="L182" s="78">
        <v>84525</v>
      </c>
      <c r="M182" s="78">
        <v>3660</v>
      </c>
      <c r="N182" s="67">
        <v>0.95849634291546182</v>
      </c>
      <c r="O182" s="78">
        <v>160470</v>
      </c>
      <c r="P182" s="78">
        <v>155551</v>
      </c>
      <c r="Q182" s="78">
        <v>4919</v>
      </c>
      <c r="R182" s="67">
        <v>0.96934629525768057</v>
      </c>
      <c r="S182" s="78" t="s">
        <v>896</v>
      </c>
      <c r="T182" s="78" t="s">
        <v>896</v>
      </c>
      <c r="U182" s="78" t="s">
        <v>896</v>
      </c>
      <c r="V182" s="67">
        <v>0</v>
      </c>
      <c r="W182" s="16">
        <v>85935</v>
      </c>
      <c r="X182" s="16">
        <v>30398</v>
      </c>
      <c r="Y182" s="16">
        <v>52123</v>
      </c>
      <c r="Z182" s="16">
        <v>3414</v>
      </c>
      <c r="AA182" s="89">
        <f t="shared" si="59"/>
        <v>3.9727701169488566E-2</v>
      </c>
      <c r="AB182" s="89">
        <f t="shared" si="60"/>
        <v>0.60653982661313788</v>
      </c>
      <c r="AC182" s="95">
        <f t="shared" si="61"/>
        <v>8.9039250146455764</v>
      </c>
      <c r="AD182" s="16">
        <v>41645</v>
      </c>
      <c r="AE182" s="16">
        <v>15268</v>
      </c>
      <c r="AF182" s="47">
        <f t="shared" si="62"/>
        <v>0.36662264377476289</v>
      </c>
      <c r="AG182" s="16">
        <v>24768</v>
      </c>
      <c r="AH182" s="47">
        <f t="shared" si="63"/>
        <v>0.59474126545803818</v>
      </c>
      <c r="AI182" s="16">
        <v>1609</v>
      </c>
      <c r="AJ182" s="47">
        <f t="shared" si="64"/>
        <v>3.8636090767198941E-2</v>
      </c>
      <c r="AK182" s="16">
        <v>44290</v>
      </c>
      <c r="AL182" s="16">
        <v>15130</v>
      </c>
      <c r="AM182" s="16">
        <v>27355</v>
      </c>
      <c r="AN182" s="47">
        <f t="shared" si="65"/>
        <v>4.0754120568977197E-2</v>
      </c>
      <c r="AO182" s="47">
        <f t="shared" si="66"/>
        <v>0.61763377737638292</v>
      </c>
      <c r="AP182" s="16">
        <v>1805</v>
      </c>
      <c r="AQ182" s="16">
        <v>125014</v>
      </c>
      <c r="AR182" s="16">
        <v>5212</v>
      </c>
      <c r="AS182" s="16">
        <v>24377</v>
      </c>
      <c r="AT182" s="16">
        <v>29709</v>
      </c>
      <c r="AU182" s="16">
        <v>30392</v>
      </c>
      <c r="AV182" s="78">
        <v>1088</v>
      </c>
      <c r="AW182" s="16">
        <v>31607</v>
      </c>
      <c r="AX182" s="16">
        <v>1970</v>
      </c>
      <c r="AY182" s="78">
        <v>409</v>
      </c>
      <c r="AZ182" s="78">
        <v>250</v>
      </c>
      <c r="BA182" s="50">
        <f t="shared" si="67"/>
        <v>5212</v>
      </c>
      <c r="BB182" s="50">
        <f t="shared" si="81"/>
        <v>119802</v>
      </c>
      <c r="BC182" s="50">
        <f t="shared" si="82"/>
        <v>95425</v>
      </c>
      <c r="BD182" s="50">
        <f t="shared" si="68"/>
        <v>29589</v>
      </c>
      <c r="BE182" s="50">
        <f t="shared" si="83"/>
        <v>65716</v>
      </c>
      <c r="BF182" s="47">
        <f t="shared" si="69"/>
        <v>4.169133057097605E-2</v>
      </c>
      <c r="BG182" s="47">
        <f t="shared" si="84"/>
        <v>0.95830866942902393</v>
      </c>
      <c r="BH182" s="47">
        <f t="shared" si="85"/>
        <v>0.76331450877501716</v>
      </c>
      <c r="BI182" s="47">
        <f t="shared" si="86"/>
        <v>0.52566912505799346</v>
      </c>
      <c r="BJ182" s="47">
        <f t="shared" si="70"/>
        <v>0.86081158910202049</v>
      </c>
      <c r="BK182" s="16">
        <v>55892</v>
      </c>
      <c r="BL182" s="16">
        <v>1381</v>
      </c>
      <c r="BM182" s="16">
        <v>8956</v>
      </c>
      <c r="BN182" s="16">
        <v>14296</v>
      </c>
      <c r="BO182" s="16">
        <v>15809</v>
      </c>
      <c r="BP182" s="78">
        <v>740</v>
      </c>
      <c r="BQ182" s="16">
        <v>13624</v>
      </c>
      <c r="BR182" s="16">
        <v>626</v>
      </c>
      <c r="BS182" s="78">
        <v>339</v>
      </c>
      <c r="BT182" s="78">
        <v>121</v>
      </c>
      <c r="BU182" s="89">
        <f t="shared" si="71"/>
        <v>2.4708366134688329E-2</v>
      </c>
      <c r="BV182" s="89">
        <f t="shared" si="72"/>
        <v>0.9752916338653117</v>
      </c>
      <c r="BW182" s="89">
        <f t="shared" si="73"/>
        <v>0.81505403277749944</v>
      </c>
      <c r="BX182" s="89">
        <f t="shared" si="74"/>
        <v>0.55927503041580195</v>
      </c>
      <c r="BY182" s="16">
        <v>69122</v>
      </c>
      <c r="BZ182" s="16">
        <v>3831</v>
      </c>
      <c r="CA182" s="16">
        <v>15421</v>
      </c>
      <c r="CB182" s="16">
        <v>15413</v>
      </c>
      <c r="CC182" s="16">
        <v>14583</v>
      </c>
      <c r="CD182" s="78">
        <v>348</v>
      </c>
      <c r="CE182" s="16">
        <v>17983</v>
      </c>
      <c r="CF182" s="16">
        <v>1344</v>
      </c>
      <c r="CG182" s="78">
        <v>70</v>
      </c>
      <c r="CH182" s="78">
        <v>129</v>
      </c>
      <c r="CI182" s="89">
        <f t="shared" si="75"/>
        <v>5.5423743525939644E-2</v>
      </c>
      <c r="CJ182" s="89">
        <f t="shared" si="76"/>
        <v>0.94457625647406041</v>
      </c>
      <c r="CK182" s="96">
        <f t="shared" si="77"/>
        <v>0.72147796649402507</v>
      </c>
    </row>
    <row r="183" spans="1:89" x14ac:dyDescent="0.3">
      <c r="A183" s="19" t="s">
        <v>415</v>
      </c>
      <c r="B183" s="16" t="s">
        <v>439</v>
      </c>
      <c r="C183" s="90">
        <v>54567</v>
      </c>
      <c r="D183" s="78">
        <v>53263</v>
      </c>
      <c r="E183" s="78">
        <v>1304</v>
      </c>
      <c r="F183" s="67">
        <v>0.97610277273810164</v>
      </c>
      <c r="G183" s="78">
        <v>23549</v>
      </c>
      <c r="H183" s="78">
        <v>23254</v>
      </c>
      <c r="I183" s="78">
        <v>295</v>
      </c>
      <c r="J183" s="67">
        <v>0.98747292878678505</v>
      </c>
      <c r="K183" s="78">
        <v>31018</v>
      </c>
      <c r="L183" s="78">
        <v>30009</v>
      </c>
      <c r="M183" s="78">
        <v>1009</v>
      </c>
      <c r="N183" s="67">
        <v>0.96747050099941978</v>
      </c>
      <c r="O183" s="78">
        <v>54567</v>
      </c>
      <c r="P183" s="78">
        <v>53263</v>
      </c>
      <c r="Q183" s="78">
        <v>1304</v>
      </c>
      <c r="R183" s="67">
        <v>0.97610277273810164</v>
      </c>
      <c r="S183" s="78" t="s">
        <v>896</v>
      </c>
      <c r="T183" s="78" t="s">
        <v>896</v>
      </c>
      <c r="U183" s="78" t="s">
        <v>896</v>
      </c>
      <c r="V183" s="67">
        <v>0</v>
      </c>
      <c r="W183" s="16">
        <v>26932</v>
      </c>
      <c r="X183" s="16">
        <v>10472</v>
      </c>
      <c r="Y183" s="16">
        <v>15579</v>
      </c>
      <c r="Z183" s="78">
        <v>881</v>
      </c>
      <c r="AA183" s="89">
        <f t="shared" si="59"/>
        <v>3.2712015446309223E-2</v>
      </c>
      <c r="AB183" s="89">
        <f t="shared" si="60"/>
        <v>0.57845685429971783</v>
      </c>
      <c r="AC183" s="95">
        <f t="shared" si="61"/>
        <v>11.886492622020432</v>
      </c>
      <c r="AD183" s="16">
        <v>12393</v>
      </c>
      <c r="AE183" s="16">
        <v>5214</v>
      </c>
      <c r="AF183" s="47">
        <f t="shared" si="62"/>
        <v>0.42072137496974099</v>
      </c>
      <c r="AG183" s="16">
        <v>6788</v>
      </c>
      <c r="AH183" s="47">
        <f t="shared" si="63"/>
        <v>0.54772855644315344</v>
      </c>
      <c r="AI183" s="78">
        <v>391</v>
      </c>
      <c r="AJ183" s="47">
        <f t="shared" si="64"/>
        <v>3.1550068587105622E-2</v>
      </c>
      <c r="AK183" s="16">
        <v>14539</v>
      </c>
      <c r="AL183" s="16">
        <v>5258</v>
      </c>
      <c r="AM183" s="16">
        <v>8791</v>
      </c>
      <c r="AN183" s="47">
        <f t="shared" si="65"/>
        <v>3.3702455464612424E-2</v>
      </c>
      <c r="AO183" s="47">
        <f t="shared" si="66"/>
        <v>0.60464956324368935</v>
      </c>
      <c r="AP183" s="78">
        <v>490</v>
      </c>
      <c r="AQ183" s="16">
        <v>44045</v>
      </c>
      <c r="AR183" s="16">
        <v>1495</v>
      </c>
      <c r="AS183" s="16">
        <v>6441</v>
      </c>
      <c r="AT183" s="16">
        <v>8324</v>
      </c>
      <c r="AU183" s="16">
        <v>10269</v>
      </c>
      <c r="AV183" s="78">
        <v>346</v>
      </c>
      <c r="AW183" s="16">
        <v>15238</v>
      </c>
      <c r="AX183" s="78">
        <v>1450</v>
      </c>
      <c r="AY183" s="78">
        <v>151</v>
      </c>
      <c r="AZ183" s="78">
        <v>331</v>
      </c>
      <c r="BA183" s="50">
        <f t="shared" si="67"/>
        <v>1495</v>
      </c>
      <c r="BB183" s="50">
        <f t="shared" si="81"/>
        <v>42550</v>
      </c>
      <c r="BC183" s="50">
        <f t="shared" si="82"/>
        <v>36109</v>
      </c>
      <c r="BD183" s="50">
        <f t="shared" si="68"/>
        <v>7936</v>
      </c>
      <c r="BE183" s="50">
        <f t="shared" si="83"/>
        <v>27785</v>
      </c>
      <c r="BF183" s="47">
        <f t="shared" si="69"/>
        <v>3.3942558746736295E-2</v>
      </c>
      <c r="BG183" s="47">
        <f t="shared" si="84"/>
        <v>0.96605744125326376</v>
      </c>
      <c r="BH183" s="47">
        <f t="shared" si="85"/>
        <v>0.81982063798388016</v>
      </c>
      <c r="BI183" s="47">
        <f t="shared" si="86"/>
        <v>0.63083210353048014</v>
      </c>
      <c r="BJ183" s="47">
        <f t="shared" si="70"/>
        <v>0.89293903961857191</v>
      </c>
      <c r="BK183" s="16">
        <v>19390</v>
      </c>
      <c r="BL183" s="16">
        <v>373</v>
      </c>
      <c r="BM183" s="16">
        <v>2150</v>
      </c>
      <c r="BN183" s="16">
        <v>3914</v>
      </c>
      <c r="BO183" s="16">
        <v>5134</v>
      </c>
      <c r="BP183" s="78">
        <v>266</v>
      </c>
      <c r="BQ183" s="16">
        <v>6694</v>
      </c>
      <c r="BR183" s="78">
        <v>532</v>
      </c>
      <c r="BS183" s="78">
        <v>117</v>
      </c>
      <c r="BT183" s="78">
        <v>210</v>
      </c>
      <c r="BU183" s="89">
        <f t="shared" si="71"/>
        <v>1.923671995874162E-2</v>
      </c>
      <c r="BV183" s="89">
        <f t="shared" si="72"/>
        <v>0.98076328004125835</v>
      </c>
      <c r="BW183" s="89">
        <f t="shared" si="73"/>
        <v>0.86988138215575039</v>
      </c>
      <c r="BX183" s="89">
        <f t="shared" si="74"/>
        <v>0.66802475502836511</v>
      </c>
      <c r="BY183" s="16">
        <v>24655</v>
      </c>
      <c r="BZ183" s="16">
        <v>1122</v>
      </c>
      <c r="CA183" s="16">
        <v>4291</v>
      </c>
      <c r="CB183" s="16">
        <v>4410</v>
      </c>
      <c r="CC183" s="16">
        <v>5135</v>
      </c>
      <c r="CD183" s="78">
        <v>80</v>
      </c>
      <c r="CE183" s="16">
        <v>8544</v>
      </c>
      <c r="CF183" s="78">
        <v>918</v>
      </c>
      <c r="CG183" s="78">
        <v>34</v>
      </c>
      <c r="CH183" s="78">
        <v>121</v>
      </c>
      <c r="CI183" s="89">
        <f t="shared" si="75"/>
        <v>4.5508010545528291E-2</v>
      </c>
      <c r="CJ183" s="89">
        <f t="shared" si="76"/>
        <v>0.95449198945447167</v>
      </c>
      <c r="CK183" s="96">
        <f t="shared" si="77"/>
        <v>0.78045021293855199</v>
      </c>
    </row>
    <row r="184" spans="1:89" x14ac:dyDescent="0.3">
      <c r="A184" s="19" t="s">
        <v>415</v>
      </c>
      <c r="B184" s="16" t="s">
        <v>441</v>
      </c>
      <c r="C184" s="90">
        <v>125460</v>
      </c>
      <c r="D184" s="78">
        <v>123366</v>
      </c>
      <c r="E184" s="78">
        <v>2094</v>
      </c>
      <c r="F184" s="67">
        <v>0.98330942132950738</v>
      </c>
      <c r="G184" s="78">
        <v>55848</v>
      </c>
      <c r="H184" s="78">
        <v>55419</v>
      </c>
      <c r="I184" s="78">
        <v>429</v>
      </c>
      <c r="J184" s="67">
        <v>0.99231843575418988</v>
      </c>
      <c r="K184" s="78">
        <v>69612</v>
      </c>
      <c r="L184" s="78">
        <v>67947</v>
      </c>
      <c r="M184" s="78">
        <v>1665</v>
      </c>
      <c r="N184" s="67">
        <v>0.97608171004999134</v>
      </c>
      <c r="O184" s="78">
        <v>125460</v>
      </c>
      <c r="P184" s="78">
        <v>123366</v>
      </c>
      <c r="Q184" s="78">
        <v>2094</v>
      </c>
      <c r="R184" s="67">
        <v>0.98330942132950738</v>
      </c>
      <c r="S184" s="78" t="s">
        <v>896</v>
      </c>
      <c r="T184" s="78" t="s">
        <v>896</v>
      </c>
      <c r="U184" s="78" t="s">
        <v>896</v>
      </c>
      <c r="V184" s="67">
        <v>0</v>
      </c>
      <c r="W184" s="16">
        <v>61917</v>
      </c>
      <c r="X184" s="16">
        <v>22897</v>
      </c>
      <c r="Y184" s="16">
        <v>37290</v>
      </c>
      <c r="Z184" s="16">
        <v>1730</v>
      </c>
      <c r="AA184" s="89">
        <f t="shared" si="59"/>
        <v>2.794063019849153E-2</v>
      </c>
      <c r="AB184" s="89">
        <f t="shared" si="60"/>
        <v>0.60225786133049086</v>
      </c>
      <c r="AC184" s="95">
        <f t="shared" si="61"/>
        <v>13.235260115606936</v>
      </c>
      <c r="AD184" s="16">
        <v>29858</v>
      </c>
      <c r="AE184" s="16">
        <v>11536</v>
      </c>
      <c r="AF184" s="47">
        <f t="shared" si="62"/>
        <v>0.3863621140062965</v>
      </c>
      <c r="AG184" s="16">
        <v>17497</v>
      </c>
      <c r="AH184" s="47">
        <f t="shared" si="63"/>
        <v>0.58600710027463332</v>
      </c>
      <c r="AI184" s="78">
        <v>825</v>
      </c>
      <c r="AJ184" s="47">
        <f t="shared" si="64"/>
        <v>2.7630785719070267E-2</v>
      </c>
      <c r="AK184" s="16">
        <v>32059</v>
      </c>
      <c r="AL184" s="16">
        <v>11361</v>
      </c>
      <c r="AM184" s="16">
        <v>19793</v>
      </c>
      <c r="AN184" s="47">
        <f t="shared" si="65"/>
        <v>2.822920240806014E-2</v>
      </c>
      <c r="AO184" s="47">
        <f t="shared" si="66"/>
        <v>0.61739293178202692</v>
      </c>
      <c r="AP184" s="78">
        <v>905</v>
      </c>
      <c r="AQ184" s="16">
        <v>99799</v>
      </c>
      <c r="AR184" s="16">
        <v>2369</v>
      </c>
      <c r="AS184" s="16">
        <v>17991</v>
      </c>
      <c r="AT184" s="16">
        <v>24111</v>
      </c>
      <c r="AU184" s="16">
        <v>25584</v>
      </c>
      <c r="AV184" s="78">
        <v>593</v>
      </c>
      <c r="AW184" s="16">
        <v>26787</v>
      </c>
      <c r="AX184" s="16">
        <v>1719</v>
      </c>
      <c r="AY184" s="78">
        <v>347</v>
      </c>
      <c r="AZ184" s="78">
        <v>298</v>
      </c>
      <c r="BA184" s="50">
        <f t="shared" si="67"/>
        <v>2369</v>
      </c>
      <c r="BB184" s="50">
        <f t="shared" si="81"/>
        <v>97430</v>
      </c>
      <c r="BC184" s="50">
        <f t="shared" si="82"/>
        <v>79439</v>
      </c>
      <c r="BD184" s="50">
        <f t="shared" si="68"/>
        <v>20360</v>
      </c>
      <c r="BE184" s="50">
        <f t="shared" si="83"/>
        <v>55328</v>
      </c>
      <c r="BF184" s="47">
        <f t="shared" si="69"/>
        <v>2.3737712802733495E-2</v>
      </c>
      <c r="BG184" s="47">
        <f t="shared" si="84"/>
        <v>0.97626228719726649</v>
      </c>
      <c r="BH184" s="47">
        <f t="shared" si="85"/>
        <v>0.79598993977895571</v>
      </c>
      <c r="BI184" s="47">
        <f t="shared" si="86"/>
        <v>0.55439433260854321</v>
      </c>
      <c r="BJ184" s="47">
        <f t="shared" si="70"/>
        <v>0.8861261134881111</v>
      </c>
      <c r="BK184" s="16">
        <v>44412</v>
      </c>
      <c r="BL184" s="16">
        <v>514</v>
      </c>
      <c r="BM184" s="16">
        <v>6057</v>
      </c>
      <c r="BN184" s="16">
        <v>11615</v>
      </c>
      <c r="BO184" s="16">
        <v>13336</v>
      </c>
      <c r="BP184" s="78">
        <v>452</v>
      </c>
      <c r="BQ184" s="16">
        <v>11471</v>
      </c>
      <c r="BR184" s="16">
        <v>537</v>
      </c>
      <c r="BS184" s="78">
        <v>290</v>
      </c>
      <c r="BT184" s="78">
        <v>140</v>
      </c>
      <c r="BU184" s="89">
        <f t="shared" si="71"/>
        <v>1.1573448617490769E-2</v>
      </c>
      <c r="BV184" s="89">
        <f t="shared" si="72"/>
        <v>0.98842655138250923</v>
      </c>
      <c r="BW184" s="89">
        <f t="shared" si="73"/>
        <v>0.85204449247951008</v>
      </c>
      <c r="BX184" s="89">
        <f t="shared" si="74"/>
        <v>0.59051607673601725</v>
      </c>
      <c r="BY184" s="16">
        <v>55387</v>
      </c>
      <c r="BZ184" s="16">
        <v>1855</v>
      </c>
      <c r="CA184" s="16">
        <v>11934</v>
      </c>
      <c r="CB184" s="16">
        <v>12496</v>
      </c>
      <c r="CC184" s="16">
        <v>12248</v>
      </c>
      <c r="CD184" s="78">
        <v>141</v>
      </c>
      <c r="CE184" s="16">
        <v>15316</v>
      </c>
      <c r="CF184" s="16">
        <v>1182</v>
      </c>
      <c r="CG184" s="78">
        <v>57</v>
      </c>
      <c r="CH184" s="78">
        <v>158</v>
      </c>
      <c r="CI184" s="89">
        <f t="shared" si="75"/>
        <v>3.3491613555527468E-2</v>
      </c>
      <c r="CJ184" s="89">
        <f t="shared" si="76"/>
        <v>0.96650838644447257</v>
      </c>
      <c r="CK184" s="96">
        <f t="shared" si="77"/>
        <v>0.75104266344087967</v>
      </c>
    </row>
    <row r="185" spans="1:89" x14ac:dyDescent="0.3">
      <c r="A185" s="19" t="s">
        <v>415</v>
      </c>
      <c r="B185" s="16" t="s">
        <v>443</v>
      </c>
      <c r="C185" s="90">
        <v>245480</v>
      </c>
      <c r="D185" s="78">
        <v>240049</v>
      </c>
      <c r="E185" s="78">
        <v>5431</v>
      </c>
      <c r="F185" s="67">
        <v>0.9778759980446472</v>
      </c>
      <c r="G185" s="78">
        <v>112082</v>
      </c>
      <c r="H185" s="78">
        <v>110821</v>
      </c>
      <c r="I185" s="78">
        <v>1261</v>
      </c>
      <c r="J185" s="67">
        <v>0.98874930854196041</v>
      </c>
      <c r="K185" s="78">
        <v>133398</v>
      </c>
      <c r="L185" s="78">
        <v>129228</v>
      </c>
      <c r="M185" s="78">
        <v>4170</v>
      </c>
      <c r="N185" s="67">
        <v>0.96874016102190441</v>
      </c>
      <c r="O185" s="78">
        <v>245480</v>
      </c>
      <c r="P185" s="78">
        <v>240049</v>
      </c>
      <c r="Q185" s="78">
        <v>5431</v>
      </c>
      <c r="R185" s="67">
        <v>0.9778759980446472</v>
      </c>
      <c r="S185" s="78" t="s">
        <v>896</v>
      </c>
      <c r="T185" s="78" t="s">
        <v>896</v>
      </c>
      <c r="U185" s="78" t="s">
        <v>896</v>
      </c>
      <c r="V185" s="67">
        <v>0</v>
      </c>
      <c r="W185" s="16">
        <v>134893</v>
      </c>
      <c r="X185" s="16">
        <v>49492</v>
      </c>
      <c r="Y185" s="16">
        <v>80870</v>
      </c>
      <c r="Z185" s="16">
        <v>4531</v>
      </c>
      <c r="AA185" s="89">
        <f t="shared" si="59"/>
        <v>3.3589585819872043E-2</v>
      </c>
      <c r="AB185" s="89">
        <f t="shared" si="60"/>
        <v>0.59951220597065824</v>
      </c>
      <c r="AC185" s="95">
        <f t="shared" si="61"/>
        <v>10.922975060693004</v>
      </c>
      <c r="AD185" s="16">
        <v>66070</v>
      </c>
      <c r="AE185" s="16">
        <v>24670</v>
      </c>
      <c r="AF185" s="47">
        <f t="shared" si="62"/>
        <v>0.37339185712123507</v>
      </c>
      <c r="AG185" s="16">
        <v>39087</v>
      </c>
      <c r="AH185" s="47">
        <f t="shared" si="63"/>
        <v>0.5915998183744513</v>
      </c>
      <c r="AI185" s="16">
        <v>2313</v>
      </c>
      <c r="AJ185" s="47">
        <f t="shared" si="64"/>
        <v>3.5008324504313605E-2</v>
      </c>
      <c r="AK185" s="16">
        <v>68823</v>
      </c>
      <c r="AL185" s="16">
        <v>24822</v>
      </c>
      <c r="AM185" s="16">
        <v>41783</v>
      </c>
      <c r="AN185" s="47">
        <f t="shared" si="65"/>
        <v>3.2227598331952982E-2</v>
      </c>
      <c r="AO185" s="47">
        <f t="shared" si="66"/>
        <v>0.60710808886564083</v>
      </c>
      <c r="AP185" s="16">
        <v>2218</v>
      </c>
      <c r="AQ185" s="16">
        <v>193768</v>
      </c>
      <c r="AR185" s="16">
        <v>7811</v>
      </c>
      <c r="AS185" s="16">
        <v>42953</v>
      </c>
      <c r="AT185" s="16">
        <v>54868</v>
      </c>
      <c r="AU185" s="16">
        <v>47593</v>
      </c>
      <c r="AV185" s="78">
        <v>660</v>
      </c>
      <c r="AW185" s="16">
        <v>37427</v>
      </c>
      <c r="AX185" s="16">
        <v>1507</v>
      </c>
      <c r="AY185" s="78">
        <v>456</v>
      </c>
      <c r="AZ185" s="78">
        <v>493</v>
      </c>
      <c r="BA185" s="50">
        <f t="shared" si="67"/>
        <v>7811</v>
      </c>
      <c r="BB185" s="50">
        <f t="shared" si="81"/>
        <v>185957</v>
      </c>
      <c r="BC185" s="50">
        <f t="shared" si="82"/>
        <v>143004</v>
      </c>
      <c r="BD185" s="50">
        <f t="shared" si="68"/>
        <v>50764</v>
      </c>
      <c r="BE185" s="50">
        <f t="shared" si="83"/>
        <v>88136</v>
      </c>
      <c r="BF185" s="47">
        <f t="shared" si="69"/>
        <v>4.0311093679038852E-2</v>
      </c>
      <c r="BG185" s="47">
        <f t="shared" si="84"/>
        <v>0.95968890632096115</v>
      </c>
      <c r="BH185" s="47">
        <f t="shared" si="85"/>
        <v>0.73801659716774703</v>
      </c>
      <c r="BI185" s="47">
        <f t="shared" si="86"/>
        <v>0.45485322653895383</v>
      </c>
      <c r="BJ185" s="47">
        <f t="shared" si="70"/>
        <v>0.84885275174435404</v>
      </c>
      <c r="BK185" s="16">
        <v>87391</v>
      </c>
      <c r="BL185" s="16">
        <v>2398</v>
      </c>
      <c r="BM185" s="16">
        <v>14659</v>
      </c>
      <c r="BN185" s="16">
        <v>27013</v>
      </c>
      <c r="BO185" s="16">
        <v>25743</v>
      </c>
      <c r="BP185" s="78">
        <v>506</v>
      </c>
      <c r="BQ185" s="16">
        <v>16048</v>
      </c>
      <c r="BR185" s="16">
        <v>417</v>
      </c>
      <c r="BS185" s="78">
        <v>376</v>
      </c>
      <c r="BT185" s="78">
        <v>231</v>
      </c>
      <c r="BU185" s="89">
        <f t="shared" si="71"/>
        <v>2.743989655685368E-2</v>
      </c>
      <c r="BV185" s="89">
        <f t="shared" si="72"/>
        <v>0.97256010344314636</v>
      </c>
      <c r="BW185" s="89">
        <f t="shared" si="73"/>
        <v>0.80481971827762588</v>
      </c>
      <c r="BX185" s="89">
        <f t="shared" si="74"/>
        <v>0.49571466169285167</v>
      </c>
      <c r="BY185" s="16">
        <v>106377</v>
      </c>
      <c r="BZ185" s="16">
        <v>5413</v>
      </c>
      <c r="CA185" s="16">
        <v>28294</v>
      </c>
      <c r="CB185" s="16">
        <v>27855</v>
      </c>
      <c r="CC185" s="16">
        <v>21850</v>
      </c>
      <c r="CD185" s="78">
        <v>154</v>
      </c>
      <c r="CE185" s="16">
        <v>21379</v>
      </c>
      <c r="CF185" s="16">
        <v>1090</v>
      </c>
      <c r="CG185" s="78">
        <v>80</v>
      </c>
      <c r="CH185" s="78">
        <v>262</v>
      </c>
      <c r="CI185" s="89">
        <f t="shared" si="75"/>
        <v>5.0885059740357411E-2</v>
      </c>
      <c r="CJ185" s="89">
        <f t="shared" si="76"/>
        <v>0.9491149402596426</v>
      </c>
      <c r="CK185" s="96">
        <f t="shared" si="77"/>
        <v>0.68313639226524525</v>
      </c>
    </row>
    <row r="186" spans="1:89" x14ac:dyDescent="0.3">
      <c r="A186" s="19" t="s">
        <v>415</v>
      </c>
      <c r="B186" s="16" t="s">
        <v>445</v>
      </c>
      <c r="C186" s="90">
        <v>168806</v>
      </c>
      <c r="D186" s="78">
        <v>164396</v>
      </c>
      <c r="E186" s="78">
        <v>4410</v>
      </c>
      <c r="F186" s="67">
        <v>0.97387533618473265</v>
      </c>
      <c r="G186" s="78">
        <v>78483</v>
      </c>
      <c r="H186" s="78">
        <v>77513</v>
      </c>
      <c r="I186" s="78">
        <v>970</v>
      </c>
      <c r="J186" s="67">
        <v>0.98764063555164805</v>
      </c>
      <c r="K186" s="78">
        <v>90323</v>
      </c>
      <c r="L186" s="78">
        <v>86883</v>
      </c>
      <c r="M186" s="78">
        <v>3440</v>
      </c>
      <c r="N186" s="67">
        <v>0.96191446253999535</v>
      </c>
      <c r="O186" s="78">
        <v>168806</v>
      </c>
      <c r="P186" s="78">
        <v>164396</v>
      </c>
      <c r="Q186" s="78">
        <v>4410</v>
      </c>
      <c r="R186" s="67">
        <v>0.97387533618473265</v>
      </c>
      <c r="S186" s="78" t="s">
        <v>896</v>
      </c>
      <c r="T186" s="78" t="s">
        <v>896</v>
      </c>
      <c r="U186" s="78" t="s">
        <v>896</v>
      </c>
      <c r="V186" s="67">
        <v>0</v>
      </c>
      <c r="W186" s="16">
        <v>90688</v>
      </c>
      <c r="X186" s="16">
        <v>31679</v>
      </c>
      <c r="Y186" s="16">
        <v>55863</v>
      </c>
      <c r="Z186" s="16">
        <v>3146</v>
      </c>
      <c r="AA186" s="89">
        <f t="shared" si="59"/>
        <v>3.4690366972477064E-2</v>
      </c>
      <c r="AB186" s="89">
        <f t="shared" si="60"/>
        <v>0.61599109033168664</v>
      </c>
      <c r="AC186" s="95">
        <f t="shared" si="61"/>
        <v>10.069612205975842</v>
      </c>
      <c r="AD186" s="16">
        <v>45808</v>
      </c>
      <c r="AE186" s="16">
        <v>15756</v>
      </c>
      <c r="AF186" s="47">
        <f t="shared" si="62"/>
        <v>0.34395738735592035</v>
      </c>
      <c r="AG186" s="16">
        <v>28459</v>
      </c>
      <c r="AH186" s="47">
        <f t="shared" si="63"/>
        <v>0.62126702759343344</v>
      </c>
      <c r="AI186" s="16">
        <v>1593</v>
      </c>
      <c r="AJ186" s="47">
        <f t="shared" si="64"/>
        <v>3.4775585050646173E-2</v>
      </c>
      <c r="AK186" s="16">
        <v>44880</v>
      </c>
      <c r="AL186" s="16">
        <v>15923</v>
      </c>
      <c r="AM186" s="16">
        <v>27404</v>
      </c>
      <c r="AN186" s="47">
        <f t="shared" si="65"/>
        <v>3.4603386809269165E-2</v>
      </c>
      <c r="AO186" s="47">
        <f t="shared" si="66"/>
        <v>0.6106060606060606</v>
      </c>
      <c r="AP186" s="16">
        <v>1553</v>
      </c>
      <c r="AQ186" s="16">
        <v>131179</v>
      </c>
      <c r="AR186" s="16">
        <v>5846</v>
      </c>
      <c r="AS186" s="16">
        <v>28803</v>
      </c>
      <c r="AT186" s="16">
        <v>36826</v>
      </c>
      <c r="AU186" s="16">
        <v>31171</v>
      </c>
      <c r="AV186" s="78">
        <v>530</v>
      </c>
      <c r="AW186" s="16">
        <v>26132</v>
      </c>
      <c r="AX186" s="78">
        <v>1049</v>
      </c>
      <c r="AY186" s="78">
        <v>371</v>
      </c>
      <c r="AZ186" s="78">
        <v>451</v>
      </c>
      <c r="BA186" s="50">
        <f t="shared" si="67"/>
        <v>5846</v>
      </c>
      <c r="BB186" s="50">
        <f t="shared" si="81"/>
        <v>125333</v>
      </c>
      <c r="BC186" s="50">
        <f t="shared" si="82"/>
        <v>96530</v>
      </c>
      <c r="BD186" s="50">
        <f t="shared" si="68"/>
        <v>34649</v>
      </c>
      <c r="BE186" s="50">
        <f t="shared" si="83"/>
        <v>59704</v>
      </c>
      <c r="BF186" s="47">
        <f t="shared" si="69"/>
        <v>4.4565059956242999E-2</v>
      </c>
      <c r="BG186" s="47">
        <f t="shared" si="84"/>
        <v>0.95543494004375695</v>
      </c>
      <c r="BH186" s="47">
        <f t="shared" si="85"/>
        <v>0.73586473444682454</v>
      </c>
      <c r="BI186" s="47">
        <f t="shared" si="86"/>
        <v>0.45513382477378239</v>
      </c>
      <c r="BJ186" s="47">
        <f t="shared" si="70"/>
        <v>0.84564983724529075</v>
      </c>
      <c r="BK186" s="16">
        <v>60244</v>
      </c>
      <c r="BL186" s="16">
        <v>1641</v>
      </c>
      <c r="BM186" s="16">
        <v>10336</v>
      </c>
      <c r="BN186" s="16">
        <v>18651</v>
      </c>
      <c r="BO186" s="16">
        <v>17127</v>
      </c>
      <c r="BP186" s="78">
        <v>441</v>
      </c>
      <c r="BQ186" s="16">
        <v>11150</v>
      </c>
      <c r="BR186" s="78">
        <v>345</v>
      </c>
      <c r="BS186" s="78">
        <v>327</v>
      </c>
      <c r="BT186" s="78">
        <v>226</v>
      </c>
      <c r="BU186" s="89">
        <f t="shared" si="71"/>
        <v>2.7239227142951995E-2</v>
      </c>
      <c r="BV186" s="89">
        <f t="shared" si="72"/>
        <v>0.97276077285704798</v>
      </c>
      <c r="BW186" s="89">
        <f t="shared" si="73"/>
        <v>0.8011918199322754</v>
      </c>
      <c r="BX186" s="89">
        <f t="shared" si="74"/>
        <v>0.49160082331850474</v>
      </c>
      <c r="BY186" s="16">
        <v>70935</v>
      </c>
      <c r="BZ186" s="16">
        <v>4205</v>
      </c>
      <c r="CA186" s="16">
        <v>18467</v>
      </c>
      <c r="CB186" s="16">
        <v>18175</v>
      </c>
      <c r="CC186" s="16">
        <v>14044</v>
      </c>
      <c r="CD186" s="78">
        <v>89</v>
      </c>
      <c r="CE186" s="16">
        <v>14982</v>
      </c>
      <c r="CF186" s="78">
        <v>704</v>
      </c>
      <c r="CG186" s="78">
        <v>44</v>
      </c>
      <c r="CH186" s="78">
        <v>225</v>
      </c>
      <c r="CI186" s="89">
        <f t="shared" si="75"/>
        <v>5.9279622189328258E-2</v>
      </c>
      <c r="CJ186" s="89">
        <f t="shared" si="76"/>
        <v>0.94072037781067175</v>
      </c>
      <c r="CK186" s="96">
        <f t="shared" si="77"/>
        <v>0.6803834496369916</v>
      </c>
    </row>
    <row r="187" spans="1:89" x14ac:dyDescent="0.3">
      <c r="A187" s="19" t="s">
        <v>415</v>
      </c>
      <c r="B187" s="16" t="s">
        <v>447</v>
      </c>
      <c r="C187" s="90">
        <v>55312</v>
      </c>
      <c r="D187" s="78">
        <v>52944</v>
      </c>
      <c r="E187" s="78">
        <v>2368</v>
      </c>
      <c r="F187" s="67">
        <v>0.95718831356667633</v>
      </c>
      <c r="G187" s="78">
        <v>25763</v>
      </c>
      <c r="H187" s="78">
        <v>25125</v>
      </c>
      <c r="I187" s="78">
        <v>638</v>
      </c>
      <c r="J187" s="67">
        <v>0.97523580328377901</v>
      </c>
      <c r="K187" s="78">
        <v>29549</v>
      </c>
      <c r="L187" s="78">
        <v>27819</v>
      </c>
      <c r="M187" s="78">
        <v>1730</v>
      </c>
      <c r="N187" s="67">
        <v>0.94145317946461804</v>
      </c>
      <c r="O187" s="78">
        <v>55312</v>
      </c>
      <c r="P187" s="78">
        <v>52944</v>
      </c>
      <c r="Q187" s="78">
        <v>2368</v>
      </c>
      <c r="R187" s="67">
        <v>0.95718831356667633</v>
      </c>
      <c r="S187" s="78" t="s">
        <v>896</v>
      </c>
      <c r="T187" s="78" t="s">
        <v>896</v>
      </c>
      <c r="U187" s="78" t="s">
        <v>896</v>
      </c>
      <c r="V187" s="67">
        <v>0</v>
      </c>
      <c r="W187" s="16">
        <v>32760</v>
      </c>
      <c r="X187" s="16">
        <v>11657</v>
      </c>
      <c r="Y187" s="16">
        <v>19526</v>
      </c>
      <c r="Z187" s="16">
        <v>1577</v>
      </c>
      <c r="AA187" s="89">
        <f t="shared" si="59"/>
        <v>4.813797313797314E-2</v>
      </c>
      <c r="AB187" s="89">
        <f t="shared" si="60"/>
        <v>0.59603174603174602</v>
      </c>
      <c r="AC187" s="95">
        <f t="shared" si="61"/>
        <v>7.3918833227647429</v>
      </c>
      <c r="AD187" s="16">
        <v>16265</v>
      </c>
      <c r="AE187" s="16">
        <v>5776</v>
      </c>
      <c r="AF187" s="47">
        <f t="shared" si="62"/>
        <v>0.35511835229019367</v>
      </c>
      <c r="AG187" s="16">
        <v>9676</v>
      </c>
      <c r="AH187" s="47">
        <f t="shared" si="63"/>
        <v>0.59489701813710416</v>
      </c>
      <c r="AI187" s="78">
        <v>813</v>
      </c>
      <c r="AJ187" s="47">
        <f t="shared" si="64"/>
        <v>4.9984629572702124E-2</v>
      </c>
      <c r="AK187" s="16">
        <v>16495</v>
      </c>
      <c r="AL187" s="16">
        <v>5881</v>
      </c>
      <c r="AM187" s="16">
        <v>9850</v>
      </c>
      <c r="AN187" s="47">
        <f t="shared" si="65"/>
        <v>4.6317065777508333E-2</v>
      </c>
      <c r="AO187" s="47">
        <f t="shared" si="66"/>
        <v>0.59715065171264015</v>
      </c>
      <c r="AP187" s="78">
        <v>764</v>
      </c>
      <c r="AQ187" s="16">
        <v>42536</v>
      </c>
      <c r="AR187" s="16">
        <v>2653</v>
      </c>
      <c r="AS187" s="16">
        <v>14699</v>
      </c>
      <c r="AT187" s="16">
        <v>11775</v>
      </c>
      <c r="AU187" s="16">
        <v>6803</v>
      </c>
      <c r="AV187" s="78">
        <v>183</v>
      </c>
      <c r="AW187" s="16">
        <v>6035</v>
      </c>
      <c r="AX187" s="78">
        <v>274</v>
      </c>
      <c r="AY187" s="78">
        <v>59</v>
      </c>
      <c r="AZ187" s="78">
        <v>55</v>
      </c>
      <c r="BA187" s="50">
        <f t="shared" si="67"/>
        <v>2653</v>
      </c>
      <c r="BB187" s="50">
        <f t="shared" si="81"/>
        <v>39883</v>
      </c>
      <c r="BC187" s="50">
        <f t="shared" si="82"/>
        <v>25184</v>
      </c>
      <c r="BD187" s="50">
        <f t="shared" si="68"/>
        <v>17352</v>
      </c>
      <c r="BE187" s="50">
        <f t="shared" si="83"/>
        <v>13409</v>
      </c>
      <c r="BF187" s="47">
        <f t="shared" si="69"/>
        <v>6.2370697761895806E-2</v>
      </c>
      <c r="BG187" s="47">
        <f t="shared" si="84"/>
        <v>0.93762930223810415</v>
      </c>
      <c r="BH187" s="47">
        <f t="shared" si="85"/>
        <v>0.59206319353018622</v>
      </c>
      <c r="BI187" s="47">
        <f t="shared" si="86"/>
        <v>0.31523885649802519</v>
      </c>
      <c r="BJ187" s="47">
        <f t="shared" si="70"/>
        <v>0.76484624788414513</v>
      </c>
      <c r="BK187" s="16">
        <v>19850</v>
      </c>
      <c r="BL187" s="16">
        <v>754</v>
      </c>
      <c r="BM187" s="16">
        <v>5945</v>
      </c>
      <c r="BN187" s="16">
        <v>6427</v>
      </c>
      <c r="BO187" s="16">
        <v>3860</v>
      </c>
      <c r="BP187" s="78">
        <v>150</v>
      </c>
      <c r="BQ187" s="16">
        <v>2536</v>
      </c>
      <c r="BR187" s="78">
        <v>114</v>
      </c>
      <c r="BS187" s="78">
        <v>49</v>
      </c>
      <c r="BT187" s="78">
        <v>15</v>
      </c>
      <c r="BU187" s="89">
        <f t="shared" si="71"/>
        <v>3.7984886649874053E-2</v>
      </c>
      <c r="BV187" s="89">
        <f t="shared" si="72"/>
        <v>0.96201511335012591</v>
      </c>
      <c r="BW187" s="89">
        <f t="shared" si="73"/>
        <v>0.66251889168765743</v>
      </c>
      <c r="BX187" s="89">
        <f t="shared" si="74"/>
        <v>0.33874055415617127</v>
      </c>
      <c r="BY187" s="16">
        <v>22686</v>
      </c>
      <c r="BZ187" s="16">
        <v>1899</v>
      </c>
      <c r="CA187" s="16">
        <v>8754</v>
      </c>
      <c r="CB187" s="16">
        <v>5348</v>
      </c>
      <c r="CC187" s="16">
        <v>2943</v>
      </c>
      <c r="CD187" s="78">
        <v>33</v>
      </c>
      <c r="CE187" s="16">
        <v>3499</v>
      </c>
      <c r="CF187" s="78">
        <v>160</v>
      </c>
      <c r="CG187" s="78">
        <v>10</v>
      </c>
      <c r="CH187" s="78">
        <v>40</v>
      </c>
      <c r="CI187" s="89">
        <f t="shared" si="75"/>
        <v>8.3708013752975402E-2</v>
      </c>
      <c r="CJ187" s="89">
        <f t="shared" si="76"/>
        <v>0.91629198624702457</v>
      </c>
      <c r="CK187" s="96">
        <f t="shared" si="77"/>
        <v>0.53041523406506219</v>
      </c>
    </row>
    <row r="188" spans="1:89" x14ac:dyDescent="0.3">
      <c r="A188" s="19" t="s">
        <v>415</v>
      </c>
      <c r="B188" s="16" t="s">
        <v>449</v>
      </c>
      <c r="C188" s="90">
        <v>128224</v>
      </c>
      <c r="D188" s="78">
        <v>126190</v>
      </c>
      <c r="E188" s="78">
        <v>2034</v>
      </c>
      <c r="F188" s="67">
        <v>0.98413713501372602</v>
      </c>
      <c r="G188" s="78">
        <v>54805</v>
      </c>
      <c r="H188" s="78">
        <v>54362</v>
      </c>
      <c r="I188" s="78">
        <v>443</v>
      </c>
      <c r="J188" s="67">
        <v>0.9919167959127817</v>
      </c>
      <c r="K188" s="78">
        <v>73419</v>
      </c>
      <c r="L188" s="78">
        <v>71828</v>
      </c>
      <c r="M188" s="78">
        <v>1591</v>
      </c>
      <c r="N188" s="67">
        <v>0.97832986011795309</v>
      </c>
      <c r="O188" s="78">
        <v>128224</v>
      </c>
      <c r="P188" s="78">
        <v>126190</v>
      </c>
      <c r="Q188" s="78">
        <v>2034</v>
      </c>
      <c r="R188" s="67">
        <v>0.98413713501372602</v>
      </c>
      <c r="S188" s="78" t="s">
        <v>896</v>
      </c>
      <c r="T188" s="78" t="s">
        <v>896</v>
      </c>
      <c r="U188" s="78" t="s">
        <v>896</v>
      </c>
      <c r="V188" s="67">
        <v>0</v>
      </c>
      <c r="W188" s="16">
        <v>63586</v>
      </c>
      <c r="X188" s="16">
        <v>21337</v>
      </c>
      <c r="Y188" s="16">
        <v>40323</v>
      </c>
      <c r="Z188" s="16">
        <v>1926</v>
      </c>
      <c r="AA188" s="89">
        <f t="shared" si="59"/>
        <v>3.0289686408957947E-2</v>
      </c>
      <c r="AB188" s="89">
        <f t="shared" si="60"/>
        <v>0.63414902651527061</v>
      </c>
      <c r="AC188" s="95">
        <f t="shared" si="61"/>
        <v>11.07840083073728</v>
      </c>
      <c r="AD188" s="16">
        <v>29195</v>
      </c>
      <c r="AE188" s="16">
        <v>10702</v>
      </c>
      <c r="AF188" s="47">
        <f t="shared" si="62"/>
        <v>0.3665696180852886</v>
      </c>
      <c r="AG188" s="16">
        <v>17630</v>
      </c>
      <c r="AH188" s="47">
        <f t="shared" si="63"/>
        <v>0.60387052577496148</v>
      </c>
      <c r="AI188" s="78">
        <v>863</v>
      </c>
      <c r="AJ188" s="47">
        <f t="shared" si="64"/>
        <v>2.9559856139749957E-2</v>
      </c>
      <c r="AK188" s="16">
        <v>34391</v>
      </c>
      <c r="AL188" s="16">
        <v>10635</v>
      </c>
      <c r="AM188" s="16">
        <v>22693</v>
      </c>
      <c r="AN188" s="47">
        <f t="shared" si="65"/>
        <v>3.0909249512953971E-2</v>
      </c>
      <c r="AO188" s="47">
        <f t="shared" si="66"/>
        <v>0.65985286848303337</v>
      </c>
      <c r="AP188" s="16">
        <v>1063</v>
      </c>
      <c r="AQ188" s="16">
        <v>102218</v>
      </c>
      <c r="AR188" s="16">
        <v>2452</v>
      </c>
      <c r="AS188" s="16">
        <v>14999</v>
      </c>
      <c r="AT188" s="16">
        <v>23368</v>
      </c>
      <c r="AU188" s="16">
        <v>19539</v>
      </c>
      <c r="AV188" s="78">
        <v>701</v>
      </c>
      <c r="AW188" s="16">
        <v>37845</v>
      </c>
      <c r="AX188" s="16">
        <v>2367</v>
      </c>
      <c r="AY188" s="78">
        <v>396</v>
      </c>
      <c r="AZ188" s="78">
        <v>551</v>
      </c>
      <c r="BA188" s="50">
        <f t="shared" si="67"/>
        <v>2452</v>
      </c>
      <c r="BB188" s="50">
        <f t="shared" si="81"/>
        <v>99766</v>
      </c>
      <c r="BC188" s="50">
        <f t="shared" si="82"/>
        <v>84767</v>
      </c>
      <c r="BD188" s="50">
        <f t="shared" si="68"/>
        <v>17451</v>
      </c>
      <c r="BE188" s="50">
        <f t="shared" si="83"/>
        <v>61399</v>
      </c>
      <c r="BF188" s="47">
        <f t="shared" si="69"/>
        <v>2.3987947328259211E-2</v>
      </c>
      <c r="BG188" s="47">
        <f t="shared" si="84"/>
        <v>0.97601205267174074</v>
      </c>
      <c r="BH188" s="47">
        <f t="shared" si="85"/>
        <v>0.82927664403529711</v>
      </c>
      <c r="BI188" s="47">
        <f t="shared" si="86"/>
        <v>0.6006672014713651</v>
      </c>
      <c r="BJ188" s="47">
        <f t="shared" si="70"/>
        <v>0.90264434835351892</v>
      </c>
      <c r="BK188" s="16">
        <v>43764</v>
      </c>
      <c r="BL188" s="16">
        <v>609</v>
      </c>
      <c r="BM188" s="16">
        <v>4950</v>
      </c>
      <c r="BN188" s="16">
        <v>10713</v>
      </c>
      <c r="BO188" s="16">
        <v>9623</v>
      </c>
      <c r="BP188" s="78">
        <v>556</v>
      </c>
      <c r="BQ188" s="16">
        <v>15769</v>
      </c>
      <c r="BR188" s="16">
        <v>855</v>
      </c>
      <c r="BS188" s="78">
        <v>296</v>
      </c>
      <c r="BT188" s="78">
        <v>393</v>
      </c>
      <c r="BU188" s="89">
        <f t="shared" si="71"/>
        <v>1.3915547024952015E-2</v>
      </c>
      <c r="BV188" s="89">
        <f t="shared" si="72"/>
        <v>0.98608445297504799</v>
      </c>
      <c r="BW188" s="89">
        <f t="shared" si="73"/>
        <v>0.87297778996435427</v>
      </c>
      <c r="BX188" s="89">
        <f t="shared" si="74"/>
        <v>0.62818755141211957</v>
      </c>
      <c r="BY188" s="16">
        <v>58454</v>
      </c>
      <c r="BZ188" s="16">
        <v>1843</v>
      </c>
      <c r="CA188" s="16">
        <v>10049</v>
      </c>
      <c r="CB188" s="16">
        <v>12655</v>
      </c>
      <c r="CC188" s="16">
        <v>9916</v>
      </c>
      <c r="CD188" s="78">
        <v>145</v>
      </c>
      <c r="CE188" s="16">
        <v>22076</v>
      </c>
      <c r="CF188" s="16">
        <v>1512</v>
      </c>
      <c r="CG188" s="78">
        <v>100</v>
      </c>
      <c r="CH188" s="78">
        <v>158</v>
      </c>
      <c r="CI188" s="89">
        <f t="shared" si="75"/>
        <v>3.1529065590036612E-2</v>
      </c>
      <c r="CJ188" s="89">
        <f t="shared" si="76"/>
        <v>0.96847093440996335</v>
      </c>
      <c r="CK188" s="96">
        <f t="shared" si="77"/>
        <v>0.79655797721285115</v>
      </c>
    </row>
    <row r="189" spans="1:89" x14ac:dyDescent="0.3">
      <c r="A189" s="19" t="s">
        <v>415</v>
      </c>
      <c r="B189" s="16" t="s">
        <v>451</v>
      </c>
      <c r="C189" s="90">
        <v>37353</v>
      </c>
      <c r="D189" s="78">
        <v>36539</v>
      </c>
      <c r="E189" s="78">
        <v>814</v>
      </c>
      <c r="F189" s="67">
        <v>0.97820790833400262</v>
      </c>
      <c r="G189" s="78">
        <v>15952</v>
      </c>
      <c r="H189" s="78">
        <v>15785</v>
      </c>
      <c r="I189" s="78">
        <v>167</v>
      </c>
      <c r="J189" s="67">
        <v>0.98953109327983957</v>
      </c>
      <c r="K189" s="78">
        <v>21401</v>
      </c>
      <c r="L189" s="78">
        <v>20754</v>
      </c>
      <c r="M189" s="78">
        <v>647</v>
      </c>
      <c r="N189" s="67">
        <v>0.96976776786131491</v>
      </c>
      <c r="O189" s="78">
        <v>37353</v>
      </c>
      <c r="P189" s="78">
        <v>36539</v>
      </c>
      <c r="Q189" s="78">
        <v>814</v>
      </c>
      <c r="R189" s="67">
        <v>0.97820790833400262</v>
      </c>
      <c r="S189" s="78" t="s">
        <v>896</v>
      </c>
      <c r="T189" s="78" t="s">
        <v>896</v>
      </c>
      <c r="U189" s="78" t="s">
        <v>896</v>
      </c>
      <c r="V189" s="67">
        <v>0</v>
      </c>
      <c r="W189" s="16">
        <v>18006</v>
      </c>
      <c r="X189" s="16">
        <v>5971</v>
      </c>
      <c r="Y189" s="16">
        <v>11433</v>
      </c>
      <c r="Z189" s="78">
        <v>602</v>
      </c>
      <c r="AA189" s="89">
        <f t="shared" si="59"/>
        <v>3.3433300011107406E-2</v>
      </c>
      <c r="AB189" s="89">
        <f t="shared" si="60"/>
        <v>0.63495501499500162</v>
      </c>
      <c r="AC189" s="95">
        <f t="shared" si="61"/>
        <v>9.9186046511627914</v>
      </c>
      <c r="AD189" s="16">
        <v>8209</v>
      </c>
      <c r="AE189" s="16">
        <v>2990</v>
      </c>
      <c r="AF189" s="47">
        <f t="shared" si="62"/>
        <v>0.36423437690339872</v>
      </c>
      <c r="AG189" s="16">
        <v>4967</v>
      </c>
      <c r="AH189" s="47">
        <f t="shared" si="63"/>
        <v>0.60506760872213428</v>
      </c>
      <c r="AI189" s="78">
        <v>252</v>
      </c>
      <c r="AJ189" s="47">
        <f t="shared" si="64"/>
        <v>3.0698014374467047E-2</v>
      </c>
      <c r="AK189" s="16">
        <v>9797</v>
      </c>
      <c r="AL189" s="16">
        <v>2981</v>
      </c>
      <c r="AM189" s="16">
        <v>6466</v>
      </c>
      <c r="AN189" s="47">
        <f t="shared" si="65"/>
        <v>3.5725222006736758E-2</v>
      </c>
      <c r="AO189" s="47">
        <f t="shared" si="66"/>
        <v>0.65999795855874244</v>
      </c>
      <c r="AP189" s="78">
        <v>350</v>
      </c>
      <c r="AQ189" s="16">
        <v>30556</v>
      </c>
      <c r="AR189" s="78">
        <v>908</v>
      </c>
      <c r="AS189" s="16">
        <v>4000</v>
      </c>
      <c r="AT189" s="16">
        <v>5588</v>
      </c>
      <c r="AU189" s="16">
        <v>6660</v>
      </c>
      <c r="AV189" s="78">
        <v>238</v>
      </c>
      <c r="AW189" s="16">
        <v>12042</v>
      </c>
      <c r="AX189" s="78">
        <v>898</v>
      </c>
      <c r="AY189" s="78">
        <v>94</v>
      </c>
      <c r="AZ189" s="78">
        <v>128</v>
      </c>
      <c r="BA189" s="50">
        <f t="shared" si="67"/>
        <v>908</v>
      </c>
      <c r="BB189" s="50">
        <f t="shared" si="81"/>
        <v>29648</v>
      </c>
      <c r="BC189" s="50">
        <f t="shared" si="82"/>
        <v>25648</v>
      </c>
      <c r="BD189" s="50">
        <f t="shared" si="68"/>
        <v>4908</v>
      </c>
      <c r="BE189" s="50">
        <f t="shared" si="83"/>
        <v>20060</v>
      </c>
      <c r="BF189" s="47">
        <f t="shared" si="69"/>
        <v>2.9715931404634115E-2</v>
      </c>
      <c r="BG189" s="47">
        <f t="shared" si="84"/>
        <v>0.97028406859536587</v>
      </c>
      <c r="BH189" s="47">
        <f t="shared" si="85"/>
        <v>0.83937688179081027</v>
      </c>
      <c r="BI189" s="47">
        <f t="shared" si="86"/>
        <v>0.65649954182484616</v>
      </c>
      <c r="BJ189" s="47">
        <f t="shared" si="70"/>
        <v>0.90483047519308801</v>
      </c>
      <c r="BK189" s="16">
        <v>13378</v>
      </c>
      <c r="BL189" s="78">
        <v>246</v>
      </c>
      <c r="BM189" s="16">
        <v>1458</v>
      </c>
      <c r="BN189" s="16">
        <v>2643</v>
      </c>
      <c r="BO189" s="16">
        <v>3356</v>
      </c>
      <c r="BP189" s="78">
        <v>174</v>
      </c>
      <c r="BQ189" s="16">
        <v>5032</v>
      </c>
      <c r="BR189" s="78">
        <v>334</v>
      </c>
      <c r="BS189" s="78">
        <v>67</v>
      </c>
      <c r="BT189" s="78">
        <v>68</v>
      </c>
      <c r="BU189" s="89">
        <f t="shared" si="71"/>
        <v>1.8388398863806249E-2</v>
      </c>
      <c r="BV189" s="89">
        <f t="shared" si="72"/>
        <v>0.98161160113619372</v>
      </c>
      <c r="BW189" s="89">
        <f t="shared" si="73"/>
        <v>0.87262670055314695</v>
      </c>
      <c r="BX189" s="89">
        <f t="shared" si="74"/>
        <v>0.67506353715054568</v>
      </c>
      <c r="BY189" s="16">
        <v>17178</v>
      </c>
      <c r="BZ189" s="78">
        <v>662</v>
      </c>
      <c r="CA189" s="16">
        <v>2542</v>
      </c>
      <c r="CB189" s="16">
        <v>2945</v>
      </c>
      <c r="CC189" s="16">
        <v>3304</v>
      </c>
      <c r="CD189" s="78">
        <v>64</v>
      </c>
      <c r="CE189" s="16">
        <v>7010</v>
      </c>
      <c r="CF189" s="78">
        <v>564</v>
      </c>
      <c r="CG189" s="78">
        <v>27</v>
      </c>
      <c r="CH189" s="78">
        <v>60</v>
      </c>
      <c r="CI189" s="89">
        <f t="shared" si="75"/>
        <v>3.8537664454534867E-2</v>
      </c>
      <c r="CJ189" s="89">
        <f t="shared" si="76"/>
        <v>0.96146233554546512</v>
      </c>
      <c r="CK189" s="96">
        <f t="shared" si="77"/>
        <v>0.8134823611596228</v>
      </c>
    </row>
    <row r="190" spans="1:89" x14ac:dyDescent="0.3">
      <c r="A190" s="19" t="s">
        <v>415</v>
      </c>
      <c r="B190" s="16" t="s">
        <v>453</v>
      </c>
      <c r="C190" s="90">
        <v>29819</v>
      </c>
      <c r="D190" s="78">
        <v>29312</v>
      </c>
      <c r="E190" s="78">
        <v>507</v>
      </c>
      <c r="F190" s="67">
        <v>0.98299741775378113</v>
      </c>
      <c r="G190" s="78">
        <v>13063</v>
      </c>
      <c r="H190" s="78">
        <v>12953</v>
      </c>
      <c r="I190" s="78">
        <v>110</v>
      </c>
      <c r="J190" s="67">
        <v>0.99157926969302612</v>
      </c>
      <c r="K190" s="78">
        <v>16756</v>
      </c>
      <c r="L190" s="78">
        <v>16359</v>
      </c>
      <c r="M190" s="78">
        <v>397</v>
      </c>
      <c r="N190" s="67">
        <v>0.97630699450942937</v>
      </c>
      <c r="O190" s="78">
        <v>29819</v>
      </c>
      <c r="P190" s="78">
        <v>29312</v>
      </c>
      <c r="Q190" s="78">
        <v>507</v>
      </c>
      <c r="R190" s="67">
        <v>0.98299741775378113</v>
      </c>
      <c r="S190" s="78" t="s">
        <v>896</v>
      </c>
      <c r="T190" s="78" t="s">
        <v>896</v>
      </c>
      <c r="U190" s="78" t="s">
        <v>896</v>
      </c>
      <c r="V190" s="67">
        <v>0</v>
      </c>
      <c r="W190" s="16">
        <v>14527</v>
      </c>
      <c r="X190" s="16">
        <v>5281</v>
      </c>
      <c r="Y190" s="16">
        <v>8746</v>
      </c>
      <c r="Z190" s="78">
        <v>500</v>
      </c>
      <c r="AA190" s="89">
        <f t="shared" si="59"/>
        <v>3.4418668685895229E-2</v>
      </c>
      <c r="AB190" s="89">
        <f t="shared" si="60"/>
        <v>0.60205135265367937</v>
      </c>
      <c r="AC190" s="95">
        <f t="shared" si="61"/>
        <v>10.561999999999999</v>
      </c>
      <c r="AD190" s="16">
        <v>6922</v>
      </c>
      <c r="AE190" s="16">
        <v>2718</v>
      </c>
      <c r="AF190" s="47">
        <f t="shared" si="62"/>
        <v>0.39266108061253974</v>
      </c>
      <c r="AG190" s="16">
        <v>4001</v>
      </c>
      <c r="AH190" s="47">
        <f t="shared" si="63"/>
        <v>0.57801213522103434</v>
      </c>
      <c r="AI190" s="78">
        <v>203</v>
      </c>
      <c r="AJ190" s="47">
        <f t="shared" si="64"/>
        <v>2.9326784166425889E-2</v>
      </c>
      <c r="AK190" s="16">
        <v>7605</v>
      </c>
      <c r="AL190" s="16">
        <v>2563</v>
      </c>
      <c r="AM190" s="16">
        <v>4745</v>
      </c>
      <c r="AN190" s="47">
        <f t="shared" si="65"/>
        <v>3.9053254437869819E-2</v>
      </c>
      <c r="AO190" s="47">
        <f t="shared" si="66"/>
        <v>0.62393162393162394</v>
      </c>
      <c r="AP190" s="78">
        <v>297</v>
      </c>
      <c r="AQ190" s="16">
        <v>25255</v>
      </c>
      <c r="AR190" s="78">
        <v>646</v>
      </c>
      <c r="AS190" s="16">
        <v>2953</v>
      </c>
      <c r="AT190" s="16">
        <v>4772</v>
      </c>
      <c r="AU190" s="16">
        <v>6394</v>
      </c>
      <c r="AV190" s="78">
        <v>172</v>
      </c>
      <c r="AW190" s="16">
        <v>9413</v>
      </c>
      <c r="AX190" s="78">
        <v>683</v>
      </c>
      <c r="AY190" s="78">
        <v>92</v>
      </c>
      <c r="AZ190" s="78">
        <v>130</v>
      </c>
      <c r="BA190" s="50">
        <f t="shared" si="67"/>
        <v>646</v>
      </c>
      <c r="BB190" s="50">
        <f t="shared" si="81"/>
        <v>24609</v>
      </c>
      <c r="BC190" s="50">
        <f t="shared" si="82"/>
        <v>21656</v>
      </c>
      <c r="BD190" s="50">
        <f t="shared" si="68"/>
        <v>3599</v>
      </c>
      <c r="BE190" s="50">
        <f t="shared" si="83"/>
        <v>16884</v>
      </c>
      <c r="BF190" s="47">
        <f t="shared" si="69"/>
        <v>2.5579093248861613E-2</v>
      </c>
      <c r="BG190" s="47">
        <f t="shared" si="84"/>
        <v>0.97442090675113835</v>
      </c>
      <c r="BH190" s="47">
        <f t="shared" si="85"/>
        <v>0.85749356563056822</v>
      </c>
      <c r="BI190" s="47">
        <f t="shared" si="86"/>
        <v>0.66854088299346659</v>
      </c>
      <c r="BJ190" s="47">
        <f t="shared" si="70"/>
        <v>0.91595723619085323</v>
      </c>
      <c r="BK190" s="16">
        <v>11294</v>
      </c>
      <c r="BL190" s="78">
        <v>151</v>
      </c>
      <c r="BM190" s="16">
        <v>933</v>
      </c>
      <c r="BN190" s="16">
        <v>2318</v>
      </c>
      <c r="BO190" s="16">
        <v>3298</v>
      </c>
      <c r="BP190" s="78">
        <v>130</v>
      </c>
      <c r="BQ190" s="16">
        <v>4071</v>
      </c>
      <c r="BR190" s="78">
        <v>261</v>
      </c>
      <c r="BS190" s="78">
        <v>65</v>
      </c>
      <c r="BT190" s="78">
        <v>67</v>
      </c>
      <c r="BU190" s="89">
        <f t="shared" si="71"/>
        <v>1.3369930936780591E-2</v>
      </c>
      <c r="BV190" s="89">
        <f t="shared" si="72"/>
        <v>0.98663006906321937</v>
      </c>
      <c r="BW190" s="89">
        <f t="shared" si="73"/>
        <v>0.90401983353993276</v>
      </c>
      <c r="BX190" s="89">
        <f t="shared" si="74"/>
        <v>0.69877811227200282</v>
      </c>
      <c r="BY190" s="16">
        <v>13961</v>
      </c>
      <c r="BZ190" s="78">
        <v>495</v>
      </c>
      <c r="CA190" s="16">
        <v>2020</v>
      </c>
      <c r="CB190" s="16">
        <v>2454</v>
      </c>
      <c r="CC190" s="16">
        <v>3096</v>
      </c>
      <c r="CD190" s="78">
        <v>42</v>
      </c>
      <c r="CE190" s="16">
        <v>5342</v>
      </c>
      <c r="CF190" s="78">
        <v>422</v>
      </c>
      <c r="CG190" s="78">
        <v>27</v>
      </c>
      <c r="CH190" s="78">
        <v>63</v>
      </c>
      <c r="CI190" s="89">
        <f t="shared" si="75"/>
        <v>3.5455912900222049E-2</v>
      </c>
      <c r="CJ190" s="89">
        <f t="shared" si="76"/>
        <v>0.9645440870997779</v>
      </c>
      <c r="CK190" s="96">
        <f t="shared" si="77"/>
        <v>0.81985531122412436</v>
      </c>
    </row>
    <row r="191" spans="1:89" x14ac:dyDescent="0.3">
      <c r="A191" s="19" t="s">
        <v>415</v>
      </c>
      <c r="B191" s="16" t="s">
        <v>455</v>
      </c>
      <c r="C191" s="90">
        <v>267001</v>
      </c>
      <c r="D191" s="78">
        <v>255178</v>
      </c>
      <c r="E191" s="78">
        <v>11823</v>
      </c>
      <c r="F191" s="67">
        <v>0.95571926696903764</v>
      </c>
      <c r="G191" s="78">
        <v>125721</v>
      </c>
      <c r="H191" s="78">
        <v>122573</v>
      </c>
      <c r="I191" s="78">
        <v>3148</v>
      </c>
      <c r="J191" s="67">
        <v>0.97496042824985485</v>
      </c>
      <c r="K191" s="78">
        <v>141280</v>
      </c>
      <c r="L191" s="78">
        <v>132605</v>
      </c>
      <c r="M191" s="78">
        <v>8675</v>
      </c>
      <c r="N191" s="67">
        <v>0.9385971121177803</v>
      </c>
      <c r="O191" s="78">
        <v>267001</v>
      </c>
      <c r="P191" s="78">
        <v>255178</v>
      </c>
      <c r="Q191" s="78">
        <v>11823</v>
      </c>
      <c r="R191" s="67">
        <v>0.95571926696903764</v>
      </c>
      <c r="S191" s="78" t="s">
        <v>896</v>
      </c>
      <c r="T191" s="78" t="s">
        <v>896</v>
      </c>
      <c r="U191" s="78" t="s">
        <v>896</v>
      </c>
      <c r="V191" s="67">
        <v>0</v>
      </c>
      <c r="W191" s="16">
        <v>164235</v>
      </c>
      <c r="X191" s="16">
        <v>58089</v>
      </c>
      <c r="Y191" s="16">
        <v>96955</v>
      </c>
      <c r="Z191" s="16">
        <v>9191</v>
      </c>
      <c r="AA191" s="89">
        <f t="shared" si="59"/>
        <v>5.5962492769507106E-2</v>
      </c>
      <c r="AB191" s="89">
        <f t="shared" si="60"/>
        <v>0.59034310591530426</v>
      </c>
      <c r="AC191" s="95">
        <f t="shared" si="61"/>
        <v>6.3202045479273199</v>
      </c>
      <c r="AD191" s="16">
        <v>81210</v>
      </c>
      <c r="AE191" s="16">
        <v>29073</v>
      </c>
      <c r="AF191" s="47">
        <f t="shared" si="62"/>
        <v>0.35799778352419653</v>
      </c>
      <c r="AG191" s="16">
        <v>47675</v>
      </c>
      <c r="AH191" s="47">
        <f t="shared" si="63"/>
        <v>0.58705824405861351</v>
      </c>
      <c r="AI191" s="16">
        <v>4462</v>
      </c>
      <c r="AJ191" s="47">
        <f t="shared" si="64"/>
        <v>5.4943972417189998E-2</v>
      </c>
      <c r="AK191" s="16">
        <v>83025</v>
      </c>
      <c r="AL191" s="16">
        <v>29016</v>
      </c>
      <c r="AM191" s="16">
        <v>49280</v>
      </c>
      <c r="AN191" s="47">
        <f t="shared" si="65"/>
        <v>5.695874736525143E-2</v>
      </c>
      <c r="AO191" s="47">
        <f t="shared" si="66"/>
        <v>0.59355615778380011</v>
      </c>
      <c r="AP191" s="16">
        <v>4729</v>
      </c>
      <c r="AQ191" s="16">
        <v>202930</v>
      </c>
      <c r="AR191" s="16">
        <v>13302</v>
      </c>
      <c r="AS191" s="16">
        <v>60103</v>
      </c>
      <c r="AT191" s="16">
        <v>59761</v>
      </c>
      <c r="AU191" s="16">
        <v>42352</v>
      </c>
      <c r="AV191" s="78">
        <v>584</v>
      </c>
      <c r="AW191" s="16">
        <v>24955</v>
      </c>
      <c r="AX191" s="78">
        <v>919</v>
      </c>
      <c r="AY191" s="78">
        <v>524</v>
      </c>
      <c r="AZ191" s="78">
        <v>430</v>
      </c>
      <c r="BA191" s="50">
        <f t="shared" si="67"/>
        <v>13302</v>
      </c>
      <c r="BB191" s="50">
        <f t="shared" si="81"/>
        <v>189628</v>
      </c>
      <c r="BC191" s="50">
        <f t="shared" si="82"/>
        <v>129525</v>
      </c>
      <c r="BD191" s="50">
        <f t="shared" si="68"/>
        <v>73405</v>
      </c>
      <c r="BE191" s="50">
        <f t="shared" si="83"/>
        <v>69764</v>
      </c>
      <c r="BF191" s="47">
        <f t="shared" si="69"/>
        <v>6.5549696939831467E-2</v>
      </c>
      <c r="BG191" s="47">
        <f t="shared" si="84"/>
        <v>0.93445030306016852</v>
      </c>
      <c r="BH191" s="47">
        <f t="shared" si="85"/>
        <v>0.6382742817720396</v>
      </c>
      <c r="BI191" s="47">
        <f t="shared" si="86"/>
        <v>0.3437835706894003</v>
      </c>
      <c r="BJ191" s="47">
        <f t="shared" si="70"/>
        <v>0.786362292416104</v>
      </c>
      <c r="BK191" s="16">
        <v>95535</v>
      </c>
      <c r="BL191" s="16">
        <v>4010</v>
      </c>
      <c r="BM191" s="16">
        <v>23850</v>
      </c>
      <c r="BN191" s="16">
        <v>31521</v>
      </c>
      <c r="BO191" s="16">
        <v>23488</v>
      </c>
      <c r="BP191" s="78">
        <v>414</v>
      </c>
      <c r="BQ191" s="16">
        <v>11281</v>
      </c>
      <c r="BR191" s="78">
        <v>321</v>
      </c>
      <c r="BS191" s="78">
        <v>391</v>
      </c>
      <c r="BT191" s="78">
        <v>259</v>
      </c>
      <c r="BU191" s="89">
        <f t="shared" si="71"/>
        <v>4.1974145601088607E-2</v>
      </c>
      <c r="BV191" s="89">
        <f t="shared" si="72"/>
        <v>0.95802585439891141</v>
      </c>
      <c r="BW191" s="89">
        <f t="shared" si="73"/>
        <v>0.70837912806824721</v>
      </c>
      <c r="BX191" s="89">
        <f t="shared" si="74"/>
        <v>0.37843722196053803</v>
      </c>
      <c r="BY191" s="16">
        <v>107395</v>
      </c>
      <c r="BZ191" s="16">
        <v>9292</v>
      </c>
      <c r="CA191" s="16">
        <v>36253</v>
      </c>
      <c r="CB191" s="16">
        <v>28240</v>
      </c>
      <c r="CC191" s="16">
        <v>18864</v>
      </c>
      <c r="CD191" s="78">
        <v>170</v>
      </c>
      <c r="CE191" s="16">
        <v>13674</v>
      </c>
      <c r="CF191" s="78">
        <v>598</v>
      </c>
      <c r="CG191" s="78">
        <v>133</v>
      </c>
      <c r="CH191" s="78">
        <v>171</v>
      </c>
      <c r="CI191" s="89">
        <f t="shared" si="75"/>
        <v>8.6521718888216401E-2</v>
      </c>
      <c r="CJ191" s="89">
        <f t="shared" si="76"/>
        <v>0.91347828111178364</v>
      </c>
      <c r="CK191" s="96">
        <f t="shared" si="77"/>
        <v>0.57591135527724757</v>
      </c>
    </row>
    <row r="192" spans="1:89" x14ac:dyDescent="0.3">
      <c r="A192" s="19" t="s">
        <v>415</v>
      </c>
      <c r="B192" s="16" t="s">
        <v>457</v>
      </c>
      <c r="C192" s="90">
        <v>159446</v>
      </c>
      <c r="D192" s="78">
        <v>156667</v>
      </c>
      <c r="E192" s="78">
        <v>2779</v>
      </c>
      <c r="F192" s="67">
        <v>0.9825709017473</v>
      </c>
      <c r="G192" s="78">
        <v>73304</v>
      </c>
      <c r="H192" s="78">
        <v>72603</v>
      </c>
      <c r="I192" s="78">
        <v>701</v>
      </c>
      <c r="J192" s="67">
        <v>0.99043708392447893</v>
      </c>
      <c r="K192" s="78">
        <v>86142</v>
      </c>
      <c r="L192" s="78">
        <v>84064</v>
      </c>
      <c r="M192" s="78">
        <v>2078</v>
      </c>
      <c r="N192" s="67">
        <v>0.9758770402358895</v>
      </c>
      <c r="O192" s="78">
        <v>159446</v>
      </c>
      <c r="P192" s="78">
        <v>156667</v>
      </c>
      <c r="Q192" s="78">
        <v>2779</v>
      </c>
      <c r="R192" s="67">
        <v>0.9825709017473</v>
      </c>
      <c r="S192" s="78" t="s">
        <v>896</v>
      </c>
      <c r="T192" s="78" t="s">
        <v>896</v>
      </c>
      <c r="U192" s="78" t="s">
        <v>896</v>
      </c>
      <c r="V192" s="67">
        <v>0</v>
      </c>
      <c r="W192" s="16">
        <v>81861</v>
      </c>
      <c r="X192" s="16">
        <v>31936</v>
      </c>
      <c r="Y192" s="16">
        <v>46953</v>
      </c>
      <c r="Z192" s="16">
        <v>2972</v>
      </c>
      <c r="AA192" s="89">
        <f t="shared" si="59"/>
        <v>3.6305444595106338E-2</v>
      </c>
      <c r="AB192" s="89">
        <f t="shared" si="60"/>
        <v>0.57356983178803089</v>
      </c>
      <c r="AC192" s="95">
        <f t="shared" si="61"/>
        <v>10.745625841184388</v>
      </c>
      <c r="AD192" s="16">
        <v>40432</v>
      </c>
      <c r="AE192" s="16">
        <v>16120</v>
      </c>
      <c r="AF192" s="47">
        <f t="shared" si="62"/>
        <v>0.39869410368025326</v>
      </c>
      <c r="AG192" s="16">
        <v>22823</v>
      </c>
      <c r="AH192" s="47">
        <f t="shared" si="63"/>
        <v>0.56447863078749505</v>
      </c>
      <c r="AI192" s="16">
        <v>1489</v>
      </c>
      <c r="AJ192" s="47">
        <f t="shared" si="64"/>
        <v>3.6827265532251685E-2</v>
      </c>
      <c r="AK192" s="16">
        <v>41429</v>
      </c>
      <c r="AL192" s="16">
        <v>15816</v>
      </c>
      <c r="AM192" s="16">
        <v>24130</v>
      </c>
      <c r="AN192" s="47">
        <f t="shared" si="65"/>
        <v>3.5796181418812911E-2</v>
      </c>
      <c r="AO192" s="47">
        <f t="shared" si="66"/>
        <v>0.58244225059740762</v>
      </c>
      <c r="AP192" s="16">
        <v>1483</v>
      </c>
      <c r="AQ192" s="16">
        <v>124402</v>
      </c>
      <c r="AR192" s="16">
        <v>3511</v>
      </c>
      <c r="AS192" s="16">
        <v>21494</v>
      </c>
      <c r="AT192" s="16">
        <v>26225</v>
      </c>
      <c r="AU192" s="16">
        <v>32991</v>
      </c>
      <c r="AV192" s="78">
        <v>1081</v>
      </c>
      <c r="AW192" s="16">
        <v>35867</v>
      </c>
      <c r="AX192" s="16">
        <v>2164</v>
      </c>
      <c r="AY192" s="78">
        <v>595</v>
      </c>
      <c r="AZ192" s="78">
        <v>474</v>
      </c>
      <c r="BA192" s="50">
        <f t="shared" si="67"/>
        <v>3511</v>
      </c>
      <c r="BB192" s="50">
        <f t="shared" si="81"/>
        <v>120891</v>
      </c>
      <c r="BC192" s="50">
        <f t="shared" si="82"/>
        <v>99397</v>
      </c>
      <c r="BD192" s="50">
        <f t="shared" si="68"/>
        <v>25005</v>
      </c>
      <c r="BE192" s="50">
        <f t="shared" si="83"/>
        <v>73172</v>
      </c>
      <c r="BF192" s="47">
        <f t="shared" si="69"/>
        <v>2.8223018922525361E-2</v>
      </c>
      <c r="BG192" s="47">
        <f t="shared" si="84"/>
        <v>0.97177698107747468</v>
      </c>
      <c r="BH192" s="47">
        <f t="shared" si="85"/>
        <v>0.79899840838571723</v>
      </c>
      <c r="BI192" s="47">
        <f t="shared" si="86"/>
        <v>0.58818990048391506</v>
      </c>
      <c r="BJ192" s="47">
        <f t="shared" si="70"/>
        <v>0.88538769473159595</v>
      </c>
      <c r="BK192" s="16">
        <v>56192</v>
      </c>
      <c r="BL192" s="16">
        <v>1036</v>
      </c>
      <c r="BM192" s="16">
        <v>7462</v>
      </c>
      <c r="BN192" s="16">
        <v>12285</v>
      </c>
      <c r="BO192" s="16">
        <v>17172</v>
      </c>
      <c r="BP192" s="78">
        <v>783</v>
      </c>
      <c r="BQ192" s="16">
        <v>15958</v>
      </c>
      <c r="BR192" s="16">
        <v>764</v>
      </c>
      <c r="BS192" s="78">
        <v>485</v>
      </c>
      <c r="BT192" s="78">
        <v>247</v>
      </c>
      <c r="BU192" s="89">
        <f t="shared" si="71"/>
        <v>1.8436788154897493E-2</v>
      </c>
      <c r="BV192" s="89">
        <f t="shared" si="72"/>
        <v>0.98156321184510253</v>
      </c>
      <c r="BW192" s="89">
        <f t="shared" si="73"/>
        <v>0.84876850797266512</v>
      </c>
      <c r="BX192" s="89">
        <f t="shared" si="74"/>
        <v>0.63014308086560367</v>
      </c>
      <c r="BY192" s="16">
        <v>68210</v>
      </c>
      <c r="BZ192" s="16">
        <v>2475</v>
      </c>
      <c r="CA192" s="16">
        <v>14032</v>
      </c>
      <c r="CB192" s="16">
        <v>13940</v>
      </c>
      <c r="CC192" s="16">
        <v>15819</v>
      </c>
      <c r="CD192" s="78">
        <v>298</v>
      </c>
      <c r="CE192" s="16">
        <v>19909</v>
      </c>
      <c r="CF192" s="16">
        <v>1400</v>
      </c>
      <c r="CG192" s="78">
        <v>110</v>
      </c>
      <c r="CH192" s="78">
        <v>227</v>
      </c>
      <c r="CI192" s="89">
        <f t="shared" si="75"/>
        <v>3.6285002199091039E-2</v>
      </c>
      <c r="CJ192" s="89">
        <f t="shared" si="76"/>
        <v>0.96371499780090897</v>
      </c>
      <c r="CK192" s="96">
        <f t="shared" si="77"/>
        <v>0.75799736109074911</v>
      </c>
    </row>
    <row r="193" spans="1:89" x14ac:dyDescent="0.3">
      <c r="A193" s="19" t="s">
        <v>415</v>
      </c>
      <c r="B193" s="16" t="s">
        <v>459</v>
      </c>
      <c r="C193" s="19">
        <v>115732</v>
      </c>
      <c r="D193" s="16">
        <v>111362</v>
      </c>
      <c r="E193" s="78">
        <v>4370</v>
      </c>
      <c r="F193" s="67">
        <v>0.96224034839111061</v>
      </c>
      <c r="G193" s="16">
        <v>54458</v>
      </c>
      <c r="H193" s="16">
        <v>53279</v>
      </c>
      <c r="I193" s="78">
        <v>1179</v>
      </c>
      <c r="J193" s="67">
        <v>0.97835028829556725</v>
      </c>
      <c r="K193" s="16">
        <v>61274</v>
      </c>
      <c r="L193" s="16">
        <v>58083</v>
      </c>
      <c r="M193" s="78">
        <v>3191</v>
      </c>
      <c r="N193" s="67">
        <v>0.94792244671475667</v>
      </c>
      <c r="O193" s="16">
        <v>109684</v>
      </c>
      <c r="P193" s="16">
        <v>105990</v>
      </c>
      <c r="Q193" s="78">
        <v>3694</v>
      </c>
      <c r="R193" s="67">
        <v>0.96632143247875713</v>
      </c>
      <c r="S193" s="16">
        <v>6048</v>
      </c>
      <c r="T193" s="16">
        <v>5372</v>
      </c>
      <c r="U193" s="78">
        <v>676</v>
      </c>
      <c r="V193" s="67">
        <v>0.88822751322751325</v>
      </c>
      <c r="W193" s="16">
        <v>69805</v>
      </c>
      <c r="X193" s="16">
        <v>26329</v>
      </c>
      <c r="Y193" s="16">
        <v>39697</v>
      </c>
      <c r="Z193" s="16">
        <v>3779</v>
      </c>
      <c r="AA193" s="89">
        <f t="shared" si="59"/>
        <v>5.4136523171692569E-2</v>
      </c>
      <c r="AB193" s="89">
        <f t="shared" si="60"/>
        <v>0.56868419167681394</v>
      </c>
      <c r="AC193" s="95">
        <f t="shared" si="61"/>
        <v>6.9671870865308279</v>
      </c>
      <c r="AD193" s="16">
        <v>34563</v>
      </c>
      <c r="AE193" s="16">
        <v>13233</v>
      </c>
      <c r="AF193" s="47">
        <f t="shared" si="62"/>
        <v>0.38286607065358907</v>
      </c>
      <c r="AG193" s="16">
        <v>19472</v>
      </c>
      <c r="AH193" s="47">
        <f t="shared" si="63"/>
        <v>0.56337702167057258</v>
      </c>
      <c r="AI193" s="16">
        <v>1858</v>
      </c>
      <c r="AJ193" s="47">
        <f t="shared" si="64"/>
        <v>5.3756907675838322E-2</v>
      </c>
      <c r="AK193" s="16">
        <v>35242</v>
      </c>
      <c r="AL193" s="16">
        <v>13096</v>
      </c>
      <c r="AM193" s="16">
        <v>20225</v>
      </c>
      <c r="AN193" s="47">
        <f t="shared" si="65"/>
        <v>5.4508824697803757E-2</v>
      </c>
      <c r="AO193" s="47">
        <f t="shared" si="66"/>
        <v>0.57388910958515404</v>
      </c>
      <c r="AP193" s="16">
        <v>1921</v>
      </c>
      <c r="AQ193" s="16">
        <v>91406</v>
      </c>
      <c r="AR193" s="16">
        <v>7155</v>
      </c>
      <c r="AS193" s="16">
        <v>25432</v>
      </c>
      <c r="AT193" s="16">
        <v>23926</v>
      </c>
      <c r="AU193" s="16">
        <v>19879</v>
      </c>
      <c r="AV193" s="78">
        <v>335</v>
      </c>
      <c r="AW193" s="16">
        <v>13564</v>
      </c>
      <c r="AX193" s="78">
        <v>626</v>
      </c>
      <c r="AY193" s="78">
        <v>218</v>
      </c>
      <c r="AZ193" s="78">
        <v>271</v>
      </c>
      <c r="BA193" s="50">
        <f t="shared" si="67"/>
        <v>7155</v>
      </c>
      <c r="BB193" s="50">
        <f t="shared" si="81"/>
        <v>84251</v>
      </c>
      <c r="BC193" s="50">
        <f t="shared" si="82"/>
        <v>58819</v>
      </c>
      <c r="BD193" s="50">
        <f t="shared" si="68"/>
        <v>32587</v>
      </c>
      <c r="BE193" s="50">
        <f t="shared" si="83"/>
        <v>34893</v>
      </c>
      <c r="BF193" s="47">
        <f t="shared" si="69"/>
        <v>7.8277137168238406E-2</v>
      </c>
      <c r="BG193" s="47">
        <f t="shared" si="84"/>
        <v>0.92172286283176164</v>
      </c>
      <c r="BH193" s="47">
        <f t="shared" si="85"/>
        <v>0.64349167450714395</v>
      </c>
      <c r="BI193" s="47">
        <f t="shared" si="86"/>
        <v>0.38173642868083058</v>
      </c>
      <c r="BJ193" s="47">
        <f t="shared" si="70"/>
        <v>0.78260726866945274</v>
      </c>
      <c r="BK193" s="16">
        <v>43374</v>
      </c>
      <c r="BL193" s="16">
        <v>2901</v>
      </c>
      <c r="BM193" s="16">
        <v>9975</v>
      </c>
      <c r="BN193" s="16">
        <v>12530</v>
      </c>
      <c r="BO193" s="16">
        <v>11024</v>
      </c>
      <c r="BP193" s="78">
        <v>258</v>
      </c>
      <c r="BQ193" s="16">
        <v>6136</v>
      </c>
      <c r="BR193" s="78">
        <v>230</v>
      </c>
      <c r="BS193" s="78">
        <v>171</v>
      </c>
      <c r="BT193" s="78">
        <v>149</v>
      </c>
      <c r="BU193" s="89">
        <f t="shared" si="71"/>
        <v>6.6883386360492458E-2</v>
      </c>
      <c r="BV193" s="89">
        <f t="shared" si="72"/>
        <v>0.93311661363950749</v>
      </c>
      <c r="BW193" s="89">
        <f t="shared" si="73"/>
        <v>0.7031401300318163</v>
      </c>
      <c r="BX193" s="89">
        <f t="shared" si="74"/>
        <v>0.41425738921934802</v>
      </c>
      <c r="BY193" s="16">
        <v>48032</v>
      </c>
      <c r="BZ193" s="16">
        <v>4254</v>
      </c>
      <c r="CA193" s="16">
        <v>15457</v>
      </c>
      <c r="CB193" s="16">
        <v>11396</v>
      </c>
      <c r="CC193" s="16">
        <v>8855</v>
      </c>
      <c r="CD193" s="78">
        <v>77</v>
      </c>
      <c r="CE193" s="16">
        <v>7428</v>
      </c>
      <c r="CF193" s="78">
        <v>396</v>
      </c>
      <c r="CG193" s="78">
        <v>47</v>
      </c>
      <c r="CH193" s="78">
        <v>122</v>
      </c>
      <c r="CI193" s="89">
        <f t="shared" si="75"/>
        <v>8.8565956029313789E-2</v>
      </c>
      <c r="CJ193" s="89">
        <f t="shared" si="76"/>
        <v>0.91143404397068617</v>
      </c>
      <c r="CK193" s="96">
        <f t="shared" si="77"/>
        <v>0.5896277481678881</v>
      </c>
    </row>
    <row r="194" spans="1:89" x14ac:dyDescent="0.3">
      <c r="A194" s="19" t="s">
        <v>415</v>
      </c>
      <c r="B194" s="16" t="s">
        <v>461</v>
      </c>
      <c r="C194" s="19">
        <v>116381</v>
      </c>
      <c r="D194" s="16">
        <v>110472</v>
      </c>
      <c r="E194" s="78">
        <v>5909</v>
      </c>
      <c r="F194" s="67">
        <v>0.94922710751755024</v>
      </c>
      <c r="G194" s="16">
        <v>55843</v>
      </c>
      <c r="H194" s="16">
        <v>54083</v>
      </c>
      <c r="I194" s="78">
        <v>1760</v>
      </c>
      <c r="J194" s="67">
        <v>0.96848306860304778</v>
      </c>
      <c r="K194" s="16">
        <v>60538</v>
      </c>
      <c r="L194" s="16">
        <v>56389</v>
      </c>
      <c r="M194" s="78">
        <v>4149</v>
      </c>
      <c r="N194" s="67">
        <v>0.93146453467243717</v>
      </c>
      <c r="O194" s="16">
        <v>104813</v>
      </c>
      <c r="P194" s="16">
        <v>99848</v>
      </c>
      <c r="Q194" s="78">
        <v>4965</v>
      </c>
      <c r="R194" s="67">
        <v>0.95262992186083784</v>
      </c>
      <c r="S194" s="16">
        <v>11568</v>
      </c>
      <c r="T194" s="16">
        <v>10624</v>
      </c>
      <c r="U194" s="78">
        <v>944</v>
      </c>
      <c r="V194" s="67">
        <v>0.91839557399723371</v>
      </c>
      <c r="W194" s="16">
        <v>75387</v>
      </c>
      <c r="X194" s="16">
        <v>24310</v>
      </c>
      <c r="Y194" s="16">
        <v>45843</v>
      </c>
      <c r="Z194" s="16">
        <v>5234</v>
      </c>
      <c r="AA194" s="89">
        <f t="shared" si="59"/>
        <v>6.9428416039900784E-2</v>
      </c>
      <c r="AB194" s="89">
        <f t="shared" si="60"/>
        <v>0.60810219268574162</v>
      </c>
      <c r="AC194" s="95">
        <f t="shared" si="61"/>
        <v>4.6446312571646926</v>
      </c>
      <c r="AD194" s="16">
        <v>37612</v>
      </c>
      <c r="AE194" s="16">
        <v>12451</v>
      </c>
      <c r="AF194" s="47">
        <f t="shared" si="62"/>
        <v>0.33103796660640222</v>
      </c>
      <c r="AG194" s="16">
        <v>22639</v>
      </c>
      <c r="AH194" s="47">
        <f t="shared" si="63"/>
        <v>0.60190896522386472</v>
      </c>
      <c r="AI194" s="16">
        <v>2522</v>
      </c>
      <c r="AJ194" s="47">
        <f t="shared" si="64"/>
        <v>6.7053068169733068E-2</v>
      </c>
      <c r="AK194" s="16">
        <v>37775</v>
      </c>
      <c r="AL194" s="16">
        <v>11859</v>
      </c>
      <c r="AM194" s="16">
        <v>23204</v>
      </c>
      <c r="AN194" s="47">
        <f t="shared" si="65"/>
        <v>7.1793514228987429E-2</v>
      </c>
      <c r="AO194" s="47">
        <f t="shared" si="66"/>
        <v>0.61426869622766378</v>
      </c>
      <c r="AP194" s="16">
        <v>2712</v>
      </c>
      <c r="AQ194" s="16">
        <v>88119</v>
      </c>
      <c r="AR194" s="16">
        <v>7111</v>
      </c>
      <c r="AS194" s="16">
        <v>28536</v>
      </c>
      <c r="AT194" s="16">
        <v>23131</v>
      </c>
      <c r="AU194" s="16">
        <v>16900</v>
      </c>
      <c r="AV194" s="78">
        <v>273</v>
      </c>
      <c r="AW194" s="16">
        <v>11194</v>
      </c>
      <c r="AX194" s="78">
        <v>380</v>
      </c>
      <c r="AY194" s="78">
        <v>159</v>
      </c>
      <c r="AZ194" s="78">
        <v>435</v>
      </c>
      <c r="BA194" s="50">
        <f t="shared" si="67"/>
        <v>7111</v>
      </c>
      <c r="BB194" s="50">
        <f t="shared" si="81"/>
        <v>81008</v>
      </c>
      <c r="BC194" s="50">
        <f t="shared" si="82"/>
        <v>52472</v>
      </c>
      <c r="BD194" s="50">
        <f t="shared" si="68"/>
        <v>35647</v>
      </c>
      <c r="BE194" s="50">
        <f t="shared" si="83"/>
        <v>29341</v>
      </c>
      <c r="BF194" s="47">
        <f t="shared" si="69"/>
        <v>8.0697692892565731E-2</v>
      </c>
      <c r="BG194" s="47">
        <f t="shared" si="84"/>
        <v>0.91930230710743421</v>
      </c>
      <c r="BH194" s="47">
        <f t="shared" si="85"/>
        <v>0.59546749282220635</v>
      </c>
      <c r="BI194" s="47">
        <f t="shared" si="86"/>
        <v>0.33297018804117162</v>
      </c>
      <c r="BJ194" s="47">
        <f t="shared" si="70"/>
        <v>0.75738489996482028</v>
      </c>
      <c r="BK194" s="16">
        <v>42411</v>
      </c>
      <c r="BL194" s="16">
        <v>2697</v>
      </c>
      <c r="BM194" s="16">
        <v>11742</v>
      </c>
      <c r="BN194" s="16">
        <v>12509</v>
      </c>
      <c r="BO194" s="16">
        <v>9388</v>
      </c>
      <c r="BP194" s="78">
        <v>196</v>
      </c>
      <c r="BQ194" s="16">
        <v>5345</v>
      </c>
      <c r="BR194" s="78">
        <v>144</v>
      </c>
      <c r="BS194" s="78">
        <v>126</v>
      </c>
      <c r="BT194" s="78">
        <v>264</v>
      </c>
      <c r="BU194" s="89">
        <f t="shared" si="71"/>
        <v>6.3591992643417986E-2</v>
      </c>
      <c r="BV194" s="89">
        <f t="shared" si="72"/>
        <v>0.93640800735658203</v>
      </c>
      <c r="BW194" s="89">
        <f t="shared" si="73"/>
        <v>0.65954587253306929</v>
      </c>
      <c r="BX194" s="89">
        <f t="shared" si="74"/>
        <v>0.36459880691330082</v>
      </c>
      <c r="BY194" s="16">
        <v>45708</v>
      </c>
      <c r="BZ194" s="16">
        <v>4414</v>
      </c>
      <c r="CA194" s="16">
        <v>16794</v>
      </c>
      <c r="CB194" s="16">
        <v>10622</v>
      </c>
      <c r="CC194" s="16">
        <v>7512</v>
      </c>
      <c r="CD194" s="78">
        <v>77</v>
      </c>
      <c r="CE194" s="16">
        <v>5849</v>
      </c>
      <c r="CF194" s="78">
        <v>236</v>
      </c>
      <c r="CG194" s="78">
        <v>33</v>
      </c>
      <c r="CH194" s="78">
        <v>171</v>
      </c>
      <c r="CI194" s="89">
        <f t="shared" si="75"/>
        <v>9.6569528310142649E-2</v>
      </c>
      <c r="CJ194" s="89">
        <f t="shared" si="76"/>
        <v>0.90343047168985735</v>
      </c>
      <c r="CK194" s="96">
        <f t="shared" si="77"/>
        <v>0.53601120154021176</v>
      </c>
    </row>
    <row r="195" spans="1:89" x14ac:dyDescent="0.3">
      <c r="A195" s="19" t="s">
        <v>415</v>
      </c>
      <c r="B195" s="16" t="s">
        <v>463</v>
      </c>
      <c r="C195" s="90">
        <v>99933</v>
      </c>
      <c r="D195" s="78">
        <v>97581</v>
      </c>
      <c r="E195" s="78">
        <v>2352</v>
      </c>
      <c r="F195" s="67">
        <v>0.97646423103479341</v>
      </c>
      <c r="G195" s="78">
        <v>45041</v>
      </c>
      <c r="H195" s="78">
        <v>44482</v>
      </c>
      <c r="I195" s="78">
        <v>559</v>
      </c>
      <c r="J195" s="67">
        <v>0.98758908549987789</v>
      </c>
      <c r="K195" s="78">
        <v>54892</v>
      </c>
      <c r="L195" s="78">
        <v>53099</v>
      </c>
      <c r="M195" s="78">
        <v>1793</v>
      </c>
      <c r="N195" s="67">
        <v>0.96733585950593892</v>
      </c>
      <c r="O195" s="78">
        <v>99933</v>
      </c>
      <c r="P195" s="78">
        <v>97581</v>
      </c>
      <c r="Q195" s="78">
        <v>2352</v>
      </c>
      <c r="R195" s="67">
        <v>0.97646423103479341</v>
      </c>
      <c r="S195" s="78" t="s">
        <v>896</v>
      </c>
      <c r="T195" s="78" t="s">
        <v>896</v>
      </c>
      <c r="U195" s="78" t="s">
        <v>896</v>
      </c>
      <c r="V195" s="67">
        <v>0</v>
      </c>
      <c r="W195" s="16">
        <v>52942</v>
      </c>
      <c r="X195" s="16">
        <v>18498</v>
      </c>
      <c r="Y195" s="16">
        <v>32353</v>
      </c>
      <c r="Z195" s="16">
        <v>2091</v>
      </c>
      <c r="AA195" s="89">
        <f t="shared" si="59"/>
        <v>3.9496052283631143E-2</v>
      </c>
      <c r="AB195" s="89">
        <f t="shared" si="60"/>
        <v>0.61110271617997058</v>
      </c>
      <c r="AC195" s="95">
        <f t="shared" si="61"/>
        <v>8.846484935437589</v>
      </c>
      <c r="AD195" s="16">
        <v>25405</v>
      </c>
      <c r="AE195" s="16">
        <v>9304</v>
      </c>
      <c r="AF195" s="47">
        <f t="shared" si="62"/>
        <v>0.36622712064554219</v>
      </c>
      <c r="AG195" s="16">
        <v>15135</v>
      </c>
      <c r="AH195" s="47">
        <f t="shared" si="63"/>
        <v>0.59574886833300533</v>
      </c>
      <c r="AI195" s="78">
        <v>966</v>
      </c>
      <c r="AJ195" s="47">
        <f t="shared" si="64"/>
        <v>3.8024011021452468E-2</v>
      </c>
      <c r="AK195" s="16">
        <v>27537</v>
      </c>
      <c r="AL195" s="16">
        <v>9194</v>
      </c>
      <c r="AM195" s="16">
        <v>17218</v>
      </c>
      <c r="AN195" s="47">
        <f t="shared" si="65"/>
        <v>4.0854123542869596E-2</v>
      </c>
      <c r="AO195" s="47">
        <f t="shared" si="66"/>
        <v>0.62526782147655879</v>
      </c>
      <c r="AP195" s="16">
        <v>1125</v>
      </c>
      <c r="AQ195" s="16">
        <v>79782</v>
      </c>
      <c r="AR195" s="16">
        <v>2531</v>
      </c>
      <c r="AS195" s="16">
        <v>12997</v>
      </c>
      <c r="AT195" s="16">
        <v>19163</v>
      </c>
      <c r="AU195" s="16">
        <v>20764</v>
      </c>
      <c r="AV195" s="78">
        <v>467</v>
      </c>
      <c r="AW195" s="16">
        <v>22192</v>
      </c>
      <c r="AX195" s="78">
        <v>1307</v>
      </c>
      <c r="AY195" s="78">
        <v>255</v>
      </c>
      <c r="AZ195" s="78">
        <v>106</v>
      </c>
      <c r="BA195" s="50">
        <f t="shared" si="67"/>
        <v>2531</v>
      </c>
      <c r="BB195" s="50">
        <f t="shared" si="81"/>
        <v>77251</v>
      </c>
      <c r="BC195" s="50">
        <f t="shared" si="82"/>
        <v>64254</v>
      </c>
      <c r="BD195" s="50">
        <f t="shared" si="68"/>
        <v>15528</v>
      </c>
      <c r="BE195" s="50">
        <f t="shared" si="83"/>
        <v>45091</v>
      </c>
      <c r="BF195" s="47">
        <f t="shared" si="69"/>
        <v>3.1723947757639565E-2</v>
      </c>
      <c r="BG195" s="47">
        <f t="shared" si="84"/>
        <v>0.96827605224236046</v>
      </c>
      <c r="BH195" s="47">
        <f t="shared" si="85"/>
        <v>0.8053696322478755</v>
      </c>
      <c r="BI195" s="47">
        <f t="shared" si="86"/>
        <v>0.56517760898448266</v>
      </c>
      <c r="BJ195" s="47">
        <f t="shared" si="70"/>
        <v>0.88682284224511798</v>
      </c>
      <c r="BK195" s="16">
        <v>36070</v>
      </c>
      <c r="BL195" s="16">
        <v>629</v>
      </c>
      <c r="BM195" s="16">
        <v>4720</v>
      </c>
      <c r="BN195" s="16">
        <v>9478</v>
      </c>
      <c r="BO195" s="16">
        <v>10823</v>
      </c>
      <c r="BP195" s="78">
        <v>370</v>
      </c>
      <c r="BQ195" s="16">
        <v>9362</v>
      </c>
      <c r="BR195" s="78">
        <v>435</v>
      </c>
      <c r="BS195" s="78">
        <v>199</v>
      </c>
      <c r="BT195" s="78">
        <v>54</v>
      </c>
      <c r="BU195" s="89">
        <f t="shared" si="71"/>
        <v>1.7438314388688661E-2</v>
      </c>
      <c r="BV195" s="89">
        <f t="shared" si="72"/>
        <v>0.9825616856113113</v>
      </c>
      <c r="BW195" s="89">
        <f t="shared" si="73"/>
        <v>0.85170501802051568</v>
      </c>
      <c r="BX195" s="89">
        <f t="shared" si="74"/>
        <v>0.58893817576933738</v>
      </c>
      <c r="BY195" s="16">
        <v>43712</v>
      </c>
      <c r="BZ195" s="16">
        <v>1902</v>
      </c>
      <c r="CA195" s="16">
        <v>8277</v>
      </c>
      <c r="CB195" s="16">
        <v>9685</v>
      </c>
      <c r="CC195" s="16">
        <v>9941</v>
      </c>
      <c r="CD195" s="78">
        <v>97</v>
      </c>
      <c r="CE195" s="16">
        <v>12830</v>
      </c>
      <c r="CF195" s="78">
        <v>872</v>
      </c>
      <c r="CG195" s="78">
        <v>56</v>
      </c>
      <c r="CH195" s="78">
        <v>52</v>
      </c>
      <c r="CI195" s="89">
        <f t="shared" si="75"/>
        <v>4.3512079062957537E-2</v>
      </c>
      <c r="CJ195" s="89">
        <f t="shared" si="76"/>
        <v>0.95648792093704249</v>
      </c>
      <c r="CK195" s="96">
        <f t="shared" si="77"/>
        <v>0.76713488286969256</v>
      </c>
    </row>
    <row r="196" spans="1:89" x14ac:dyDescent="0.3">
      <c r="A196" s="19" t="s">
        <v>415</v>
      </c>
      <c r="B196" s="16" t="s">
        <v>467</v>
      </c>
      <c r="C196" s="19">
        <v>187405</v>
      </c>
      <c r="D196" s="16">
        <v>182537</v>
      </c>
      <c r="E196" s="16">
        <v>4868</v>
      </c>
      <c r="F196" s="67">
        <v>0.974024172247272</v>
      </c>
      <c r="G196" s="16">
        <v>87552</v>
      </c>
      <c r="H196" s="16">
        <v>86084</v>
      </c>
      <c r="I196" s="16">
        <v>1468</v>
      </c>
      <c r="J196" s="67">
        <v>0.98323282163742687</v>
      </c>
      <c r="K196" s="16">
        <v>99853</v>
      </c>
      <c r="L196" s="16">
        <v>96453</v>
      </c>
      <c r="M196" s="16">
        <v>3400</v>
      </c>
      <c r="N196" s="67">
        <v>0.96594994642123921</v>
      </c>
      <c r="O196" s="16">
        <v>62281</v>
      </c>
      <c r="P196" s="16">
        <v>61209</v>
      </c>
      <c r="Q196" s="16">
        <v>1072</v>
      </c>
      <c r="R196" s="67">
        <v>0.98278768805895855</v>
      </c>
      <c r="S196" s="16">
        <v>125124</v>
      </c>
      <c r="T196" s="16">
        <v>121328</v>
      </c>
      <c r="U196" s="16">
        <v>3796</v>
      </c>
      <c r="V196" s="67">
        <v>0.9696620952015601</v>
      </c>
      <c r="W196" s="16">
        <v>113573</v>
      </c>
      <c r="X196" s="16">
        <v>39840</v>
      </c>
      <c r="Y196" s="16">
        <v>68212</v>
      </c>
      <c r="Z196" s="16">
        <v>5521</v>
      </c>
      <c r="AA196" s="89">
        <f t="shared" si="59"/>
        <v>4.861190599878492E-2</v>
      </c>
      <c r="AB196" s="89">
        <f t="shared" si="60"/>
        <v>0.60060049483592048</v>
      </c>
      <c r="AC196" s="95">
        <f t="shared" si="61"/>
        <v>7.2160840427458792</v>
      </c>
      <c r="AD196" s="16">
        <v>55839</v>
      </c>
      <c r="AE196" s="16">
        <v>20127</v>
      </c>
      <c r="AF196" s="47">
        <f t="shared" si="62"/>
        <v>0.3604469994090152</v>
      </c>
      <c r="AG196" s="16">
        <v>33051</v>
      </c>
      <c r="AH196" s="47">
        <f t="shared" si="63"/>
        <v>0.59189813571159944</v>
      </c>
      <c r="AI196" s="16">
        <v>2661</v>
      </c>
      <c r="AJ196" s="47">
        <f t="shared" si="64"/>
        <v>4.7654864879385375E-2</v>
      </c>
      <c r="AK196" s="16">
        <v>57734</v>
      </c>
      <c r="AL196" s="16">
        <v>19713</v>
      </c>
      <c r="AM196" s="16">
        <v>35161</v>
      </c>
      <c r="AN196" s="47">
        <f t="shared" si="65"/>
        <v>4.9537534208611907E-2</v>
      </c>
      <c r="AO196" s="47">
        <f t="shared" si="66"/>
        <v>0.60901721689125987</v>
      </c>
      <c r="AP196" s="16">
        <v>2860</v>
      </c>
      <c r="AQ196" s="16">
        <v>148880</v>
      </c>
      <c r="AR196" s="16">
        <v>7942</v>
      </c>
      <c r="AS196" s="16">
        <v>65420</v>
      </c>
      <c r="AT196" s="16">
        <v>37290</v>
      </c>
      <c r="AU196" s="16">
        <v>18504</v>
      </c>
      <c r="AV196" s="78">
        <v>730</v>
      </c>
      <c r="AW196" s="16">
        <v>17138</v>
      </c>
      <c r="AX196" s="78">
        <v>736</v>
      </c>
      <c r="AY196" s="78">
        <v>280</v>
      </c>
      <c r="AZ196" s="78">
        <v>840</v>
      </c>
      <c r="BA196" s="50">
        <f t="shared" si="67"/>
        <v>7942</v>
      </c>
      <c r="BB196" s="50">
        <f t="shared" si="81"/>
        <v>140938</v>
      </c>
      <c r="BC196" s="50">
        <f t="shared" si="82"/>
        <v>75518.000000000015</v>
      </c>
      <c r="BD196" s="50">
        <f t="shared" si="68"/>
        <v>73361.999999999985</v>
      </c>
      <c r="BE196" s="50">
        <f t="shared" si="83"/>
        <v>38228</v>
      </c>
      <c r="BF196" s="47">
        <f t="shared" si="69"/>
        <v>5.3344975819451905E-2</v>
      </c>
      <c r="BG196" s="47">
        <f t="shared" si="84"/>
        <v>0.94665502418054814</v>
      </c>
      <c r="BH196" s="47">
        <f t="shared" si="85"/>
        <v>0.50724073078989795</v>
      </c>
      <c r="BI196" s="47">
        <f t="shared" si="86"/>
        <v>0.25677055346587857</v>
      </c>
      <c r="BJ196" s="47">
        <f t="shared" si="70"/>
        <v>0.72694787748522305</v>
      </c>
      <c r="BK196" s="16">
        <v>70322</v>
      </c>
      <c r="BL196" s="16">
        <v>3022</v>
      </c>
      <c r="BM196" s="16">
        <v>27139</v>
      </c>
      <c r="BN196" s="16">
        <v>20668</v>
      </c>
      <c r="BO196" s="16">
        <v>10253</v>
      </c>
      <c r="BP196" s="78">
        <v>539</v>
      </c>
      <c r="BQ196" s="16">
        <v>7836</v>
      </c>
      <c r="BR196" s="78">
        <v>260</v>
      </c>
      <c r="BS196" s="78">
        <v>220</v>
      </c>
      <c r="BT196" s="78">
        <v>385</v>
      </c>
      <c r="BU196" s="89">
        <f t="shared" si="71"/>
        <v>4.2973749324535709E-2</v>
      </c>
      <c r="BV196" s="89">
        <f t="shared" si="72"/>
        <v>0.95702625067546432</v>
      </c>
      <c r="BW196" s="89">
        <f t="shared" si="73"/>
        <v>0.57110150450783537</v>
      </c>
      <c r="BX196" s="89">
        <f t="shared" si="74"/>
        <v>0.27719632547424705</v>
      </c>
      <c r="BY196" s="16">
        <v>78558</v>
      </c>
      <c r="BZ196" s="16">
        <v>4920</v>
      </c>
      <c r="CA196" s="16">
        <v>38281</v>
      </c>
      <c r="CB196" s="16">
        <v>16622</v>
      </c>
      <c r="CC196" s="16">
        <v>8251</v>
      </c>
      <c r="CD196" s="78">
        <v>191</v>
      </c>
      <c r="CE196" s="16">
        <v>9302</v>
      </c>
      <c r="CF196" s="78">
        <v>476</v>
      </c>
      <c r="CG196" s="78">
        <v>60</v>
      </c>
      <c r="CH196" s="78">
        <v>455</v>
      </c>
      <c r="CI196" s="89">
        <f t="shared" si="75"/>
        <v>6.2628885664095316E-2</v>
      </c>
      <c r="CJ196" s="89">
        <f t="shared" si="76"/>
        <v>0.9373711143359047</v>
      </c>
      <c r="CK196" s="96">
        <f t="shared" si="77"/>
        <v>0.4500751037450037</v>
      </c>
    </row>
    <row r="197" spans="1:89" x14ac:dyDescent="0.3">
      <c r="A197" s="19" t="s">
        <v>415</v>
      </c>
      <c r="B197" s="16" t="s">
        <v>469</v>
      </c>
      <c r="C197" s="19">
        <v>120142</v>
      </c>
      <c r="D197" s="16">
        <v>114208</v>
      </c>
      <c r="E197" s="16">
        <v>5934</v>
      </c>
      <c r="F197" s="67">
        <v>0.95060844667143884</v>
      </c>
      <c r="G197" s="16">
        <v>56389</v>
      </c>
      <c r="H197" s="16">
        <v>54470</v>
      </c>
      <c r="I197" s="16">
        <v>1919</v>
      </c>
      <c r="J197" s="67">
        <v>0.9659685399634681</v>
      </c>
      <c r="K197" s="16">
        <v>63753</v>
      </c>
      <c r="L197" s="16">
        <v>59738</v>
      </c>
      <c r="M197" s="16">
        <v>4015</v>
      </c>
      <c r="N197" s="67">
        <v>0.93702257148683199</v>
      </c>
      <c r="O197" s="16">
        <v>37237</v>
      </c>
      <c r="P197" s="16">
        <v>35818</v>
      </c>
      <c r="Q197" s="16">
        <v>1419</v>
      </c>
      <c r="R197" s="67">
        <v>0.96189274109085043</v>
      </c>
      <c r="S197" s="16">
        <v>82905</v>
      </c>
      <c r="T197" s="16">
        <v>78390</v>
      </c>
      <c r="U197" s="16">
        <v>4515</v>
      </c>
      <c r="V197" s="67">
        <v>0.94554007599059164</v>
      </c>
      <c r="W197" s="16">
        <v>70570</v>
      </c>
      <c r="X197" s="16">
        <v>23485</v>
      </c>
      <c r="Y197" s="16">
        <v>42828</v>
      </c>
      <c r="Z197" s="16">
        <v>4257</v>
      </c>
      <c r="AA197" s="89">
        <f t="shared" si="59"/>
        <v>6.0323083463227997E-2</v>
      </c>
      <c r="AB197" s="89">
        <f t="shared" si="60"/>
        <v>0.60688677908459687</v>
      </c>
      <c r="AC197" s="95">
        <f t="shared" si="61"/>
        <v>5.5167958656330747</v>
      </c>
      <c r="AD197" s="16">
        <v>34446</v>
      </c>
      <c r="AE197" s="16">
        <v>12074</v>
      </c>
      <c r="AF197" s="47">
        <f t="shared" si="62"/>
        <v>0.3505196539511119</v>
      </c>
      <c r="AG197" s="16">
        <v>20317</v>
      </c>
      <c r="AH197" s="47">
        <f t="shared" si="63"/>
        <v>0.58982174998548453</v>
      </c>
      <c r="AI197" s="16">
        <v>2055</v>
      </c>
      <c r="AJ197" s="47">
        <f t="shared" si="64"/>
        <v>5.9658596063403589E-2</v>
      </c>
      <c r="AK197" s="16">
        <v>36124</v>
      </c>
      <c r="AL197" s="16">
        <v>11411</v>
      </c>
      <c r="AM197" s="16">
        <v>22511</v>
      </c>
      <c r="AN197" s="47">
        <f t="shared" si="65"/>
        <v>6.0956704683866679E-2</v>
      </c>
      <c r="AO197" s="47">
        <f t="shared" si="66"/>
        <v>0.62315911859151807</v>
      </c>
      <c r="AP197" s="16">
        <v>2202</v>
      </c>
      <c r="AQ197" s="16">
        <v>94958</v>
      </c>
      <c r="AR197" s="16">
        <v>9647</v>
      </c>
      <c r="AS197" s="16">
        <v>56231</v>
      </c>
      <c r="AT197" s="16">
        <v>14529</v>
      </c>
      <c r="AU197" s="16">
        <v>7166</v>
      </c>
      <c r="AV197" s="78">
        <v>121</v>
      </c>
      <c r="AW197" s="16">
        <v>6339</v>
      </c>
      <c r="AX197" s="78">
        <v>193</v>
      </c>
      <c r="AY197" s="78">
        <v>113</v>
      </c>
      <c r="AZ197" s="78">
        <v>619</v>
      </c>
      <c r="BA197" s="50">
        <f t="shared" si="67"/>
        <v>9647</v>
      </c>
      <c r="BB197" s="50">
        <f t="shared" si="81"/>
        <v>85311</v>
      </c>
      <c r="BC197" s="50">
        <f t="shared" si="82"/>
        <v>29080</v>
      </c>
      <c r="BD197" s="50">
        <f t="shared" si="68"/>
        <v>65878</v>
      </c>
      <c r="BE197" s="50">
        <f t="shared" si="83"/>
        <v>14551</v>
      </c>
      <c r="BF197" s="47">
        <f t="shared" si="69"/>
        <v>0.10159228290402073</v>
      </c>
      <c r="BG197" s="47">
        <f t="shared" si="84"/>
        <v>0.89840771709597933</v>
      </c>
      <c r="BH197" s="47">
        <f t="shared" si="85"/>
        <v>0.30624065376271614</v>
      </c>
      <c r="BI197" s="47">
        <f t="shared" si="86"/>
        <v>0.15323616756881989</v>
      </c>
      <c r="BJ197" s="47">
        <f t="shared" si="70"/>
        <v>0.60232418542934774</v>
      </c>
      <c r="BK197" s="16">
        <v>45028</v>
      </c>
      <c r="BL197" s="16">
        <v>4251</v>
      </c>
      <c r="BM197" s="16">
        <v>25025</v>
      </c>
      <c r="BN197" s="16">
        <v>8257</v>
      </c>
      <c r="BO197" s="16">
        <v>4088</v>
      </c>
      <c r="BP197" s="78">
        <v>99</v>
      </c>
      <c r="BQ197" s="16">
        <v>2792</v>
      </c>
      <c r="BR197" s="78">
        <v>52</v>
      </c>
      <c r="BS197" s="78">
        <v>81</v>
      </c>
      <c r="BT197" s="78">
        <v>383</v>
      </c>
      <c r="BU197" s="89">
        <f t="shared" si="71"/>
        <v>9.4407923958425871E-2</v>
      </c>
      <c r="BV197" s="89">
        <f t="shared" si="72"/>
        <v>0.9055920760415741</v>
      </c>
      <c r="BW197" s="89">
        <f t="shared" si="73"/>
        <v>0.34982677445145244</v>
      </c>
      <c r="BX197" s="89">
        <f t="shared" si="74"/>
        <v>0.1664519854312872</v>
      </c>
      <c r="BY197" s="16">
        <v>49930</v>
      </c>
      <c r="BZ197" s="16">
        <v>5396</v>
      </c>
      <c r="CA197" s="16">
        <v>31206</v>
      </c>
      <c r="CB197" s="16">
        <v>6272</v>
      </c>
      <c r="CC197" s="16">
        <v>3078</v>
      </c>
      <c r="CD197" s="78">
        <v>22</v>
      </c>
      <c r="CE197" s="16">
        <v>3547</v>
      </c>
      <c r="CF197" s="78">
        <v>141</v>
      </c>
      <c r="CG197" s="78">
        <v>32</v>
      </c>
      <c r="CH197" s="78">
        <v>236</v>
      </c>
      <c r="CI197" s="89">
        <f t="shared" si="75"/>
        <v>0.10807129981974764</v>
      </c>
      <c r="CJ197" s="89">
        <f t="shared" si="76"/>
        <v>0.89192870018025239</v>
      </c>
      <c r="CK197" s="96">
        <f t="shared" si="77"/>
        <v>0.26693370719006609</v>
      </c>
    </row>
    <row r="198" spans="1:89" x14ac:dyDescent="0.3">
      <c r="A198" s="19" t="s">
        <v>415</v>
      </c>
      <c r="B198" s="16" t="s">
        <v>471</v>
      </c>
      <c r="C198" s="19">
        <v>112490</v>
      </c>
      <c r="D198" s="16">
        <v>104935</v>
      </c>
      <c r="E198" s="16">
        <v>7555</v>
      </c>
      <c r="F198" s="67">
        <v>0.93283847453106938</v>
      </c>
      <c r="G198" s="16">
        <v>51841</v>
      </c>
      <c r="H198" s="16">
        <v>49438</v>
      </c>
      <c r="I198" s="16">
        <v>2403</v>
      </c>
      <c r="J198" s="67">
        <v>0.95364672749368262</v>
      </c>
      <c r="K198" s="16">
        <v>60649</v>
      </c>
      <c r="L198" s="16">
        <v>55497</v>
      </c>
      <c r="M198" s="16">
        <v>5152</v>
      </c>
      <c r="N198" s="67">
        <v>0.91505218552655454</v>
      </c>
      <c r="O198" s="16">
        <v>20591</v>
      </c>
      <c r="P198" s="16">
        <v>18901</v>
      </c>
      <c r="Q198" s="16">
        <v>1690</v>
      </c>
      <c r="R198" s="67">
        <v>0.91792530717303678</v>
      </c>
      <c r="S198" s="16">
        <v>91899</v>
      </c>
      <c r="T198" s="16">
        <v>86034</v>
      </c>
      <c r="U198" s="16">
        <v>5865</v>
      </c>
      <c r="V198" s="67">
        <v>0.93617993666960464</v>
      </c>
      <c r="W198" s="16">
        <v>67866</v>
      </c>
      <c r="X198" s="16">
        <v>24602</v>
      </c>
      <c r="Y198" s="16">
        <v>38138</v>
      </c>
      <c r="Z198" s="16">
        <v>5126</v>
      </c>
      <c r="AA198" s="89">
        <f t="shared" ref="AA198:AA261" si="87">Z198/W198</f>
        <v>7.5531193823122039E-2</v>
      </c>
      <c r="AB198" s="89">
        <f t="shared" ref="AB198:AB261" si="88">Y198/W198</f>
        <v>0.5619603335985619</v>
      </c>
      <c r="AC198" s="95">
        <f t="shared" ref="AC198:AC261" si="89">X198/Z198</f>
        <v>4.7994537651190008</v>
      </c>
      <c r="AD198" s="16">
        <v>32852</v>
      </c>
      <c r="AE198" s="16">
        <v>12526</v>
      </c>
      <c r="AF198" s="47">
        <f t="shared" ref="AF198:AF261" si="90">AE198/AD198</f>
        <v>0.38128576646779494</v>
      </c>
      <c r="AG198" s="16">
        <v>17775</v>
      </c>
      <c r="AH198" s="47">
        <f t="shared" ref="AH198:AH261" si="91">AG198/AD198</f>
        <v>0.54106294898331908</v>
      </c>
      <c r="AI198" s="16">
        <v>2551</v>
      </c>
      <c r="AJ198" s="47">
        <f t="shared" ref="AJ198:AJ261" si="92">AI198/AD198</f>
        <v>7.765128454888591E-2</v>
      </c>
      <c r="AK198" s="16">
        <v>35014</v>
      </c>
      <c r="AL198" s="16">
        <v>12076</v>
      </c>
      <c r="AM198" s="16">
        <v>20363</v>
      </c>
      <c r="AN198" s="47">
        <f t="shared" ref="AN198:AN261" si="93">AP198/AK198</f>
        <v>7.3542011766721885E-2</v>
      </c>
      <c r="AO198" s="47">
        <f t="shared" ref="AO198:AO261" si="94">AM198/AK198</f>
        <v>0.58156737305077966</v>
      </c>
      <c r="AP198" s="16">
        <v>2575</v>
      </c>
      <c r="AQ198" s="16">
        <v>89166</v>
      </c>
      <c r="AR198" s="16">
        <v>14970</v>
      </c>
      <c r="AS198" s="16">
        <v>46076</v>
      </c>
      <c r="AT198" s="16">
        <v>13571</v>
      </c>
      <c r="AU198" s="16">
        <v>5067</v>
      </c>
      <c r="AV198" s="78">
        <v>113</v>
      </c>
      <c r="AW198" s="16">
        <v>4583</v>
      </c>
      <c r="AX198" s="78">
        <v>132</v>
      </c>
      <c r="AY198" s="78">
        <v>74</v>
      </c>
      <c r="AZ198" s="16">
        <v>4580</v>
      </c>
      <c r="BA198" s="50">
        <f t="shared" ref="BA198:BA261" si="95">AR198</f>
        <v>14970</v>
      </c>
      <c r="BB198" s="50">
        <f t="shared" si="81"/>
        <v>74196</v>
      </c>
      <c r="BC198" s="50">
        <f t="shared" si="82"/>
        <v>28120</v>
      </c>
      <c r="BD198" s="50">
        <f t="shared" ref="BD198:BD261" si="96">AQ198-BC198</f>
        <v>61046</v>
      </c>
      <c r="BE198" s="50">
        <f t="shared" si="83"/>
        <v>14549</v>
      </c>
      <c r="BF198" s="47">
        <f t="shared" ref="BF198:BF261" si="97">AR198/AQ198</f>
        <v>0.16788910571293991</v>
      </c>
      <c r="BG198" s="47">
        <f t="shared" si="84"/>
        <v>0.83211089428706009</v>
      </c>
      <c r="BH198" s="47">
        <f t="shared" si="85"/>
        <v>0.31536684386425318</v>
      </c>
      <c r="BI198" s="47">
        <f t="shared" si="86"/>
        <v>0.16316757508467353</v>
      </c>
      <c r="BJ198" s="47">
        <f t="shared" ref="BJ198:BJ261" si="98">(BG198+BH198)/2</f>
        <v>0.57373886907565663</v>
      </c>
      <c r="BK198" s="16">
        <v>41325</v>
      </c>
      <c r="BL198" s="16">
        <v>6606</v>
      </c>
      <c r="BM198" s="16">
        <v>19619</v>
      </c>
      <c r="BN198" s="16">
        <v>7818</v>
      </c>
      <c r="BO198" s="16">
        <v>2992</v>
      </c>
      <c r="BP198" s="78">
        <v>74</v>
      </c>
      <c r="BQ198" s="16">
        <v>1937</v>
      </c>
      <c r="BR198" s="78">
        <v>26</v>
      </c>
      <c r="BS198" s="78">
        <v>51</v>
      </c>
      <c r="BT198" s="16">
        <v>2202</v>
      </c>
      <c r="BU198" s="89">
        <f t="shared" ref="BU198:BU261" si="99">BL198/BK198</f>
        <v>0.15985480943738656</v>
      </c>
      <c r="BV198" s="89">
        <f t="shared" ref="BV198:BV261" si="100">(BT198+BS198+BR198+BQ198+BP198+BO198+BN198+BM198)/BK198</f>
        <v>0.84014519056261339</v>
      </c>
      <c r="BW198" s="89">
        <f t="shared" ref="BW198:BW261" si="101">(BT198+BS198+BR198+BQ198+BP198+BO198+BN198)/BK198</f>
        <v>0.36539624924379915</v>
      </c>
      <c r="BX198" s="89">
        <f t="shared" ref="BX198:BX261" si="102">(BT198+BS198+BR198+BQ198+BP198+BO198)/BK198</f>
        <v>0.17621294615849969</v>
      </c>
      <c r="BY198" s="16">
        <v>47841</v>
      </c>
      <c r="BZ198" s="16">
        <v>8364</v>
      </c>
      <c r="CA198" s="16">
        <v>26457</v>
      </c>
      <c r="CB198" s="16">
        <v>5753</v>
      </c>
      <c r="CC198" s="16">
        <v>2075</v>
      </c>
      <c r="CD198" s="78">
        <v>39</v>
      </c>
      <c r="CE198" s="16">
        <v>2646</v>
      </c>
      <c r="CF198" s="78">
        <v>106</v>
      </c>
      <c r="CG198" s="78">
        <v>23</v>
      </c>
      <c r="CH198" s="16">
        <v>2378</v>
      </c>
      <c r="CI198" s="89">
        <f t="shared" ref="CI198:CI261" si="103">BZ198/BY198</f>
        <v>0.17482912146485233</v>
      </c>
      <c r="CJ198" s="89">
        <f t="shared" ref="CJ198:CJ261" si="104">(CH198+CG198+CF198+CE198+CD198+CC198+CB198+CA198)/BY198</f>
        <v>0.8251708785351477</v>
      </c>
      <c r="CK198" s="96">
        <f t="shared" ref="CK198:CK261" si="105">(CH198+CG198+CF198+CE198+CD198+CC198+CB198)/BY198</f>
        <v>0.27215150184987774</v>
      </c>
    </row>
    <row r="199" spans="1:89" x14ac:dyDescent="0.3">
      <c r="A199" s="19" t="s">
        <v>415</v>
      </c>
      <c r="B199" s="16" t="s">
        <v>473</v>
      </c>
      <c r="C199" s="19">
        <v>111593</v>
      </c>
      <c r="D199" s="16">
        <v>107931</v>
      </c>
      <c r="E199" s="16">
        <v>3662</v>
      </c>
      <c r="F199" s="67">
        <v>0.96718432159723278</v>
      </c>
      <c r="G199" s="16">
        <v>51362</v>
      </c>
      <c r="H199" s="16">
        <v>50418</v>
      </c>
      <c r="I199" s="16">
        <v>944</v>
      </c>
      <c r="J199" s="67">
        <v>0.9816206534013473</v>
      </c>
      <c r="K199" s="16">
        <v>60231</v>
      </c>
      <c r="L199" s="16">
        <v>57513</v>
      </c>
      <c r="M199" s="16">
        <v>2718</v>
      </c>
      <c r="N199" s="67">
        <v>0.95487373611595361</v>
      </c>
      <c r="O199" s="16">
        <v>23547</v>
      </c>
      <c r="P199" s="16">
        <v>22527</v>
      </c>
      <c r="Q199" s="16">
        <v>1020</v>
      </c>
      <c r="R199" s="67">
        <v>0.95668237992100902</v>
      </c>
      <c r="S199" s="16">
        <v>88046</v>
      </c>
      <c r="T199" s="16">
        <v>85404</v>
      </c>
      <c r="U199" s="16">
        <v>2642</v>
      </c>
      <c r="V199" s="67">
        <v>0.96999295822638165</v>
      </c>
      <c r="W199" s="16">
        <v>68903</v>
      </c>
      <c r="X199" s="16">
        <v>26774</v>
      </c>
      <c r="Y199" s="16">
        <v>38547</v>
      </c>
      <c r="Z199" s="16">
        <v>3582</v>
      </c>
      <c r="AA199" s="89">
        <f t="shared" si="87"/>
        <v>5.1986125422695671E-2</v>
      </c>
      <c r="AB199" s="89">
        <f t="shared" si="88"/>
        <v>0.55943863111910952</v>
      </c>
      <c r="AC199" s="95">
        <f t="shared" si="89"/>
        <v>7.4745951982132883</v>
      </c>
      <c r="AD199" s="16">
        <v>33326</v>
      </c>
      <c r="AE199" s="16">
        <v>13569</v>
      </c>
      <c r="AF199" s="47">
        <f t="shared" si="90"/>
        <v>0.40715957510652345</v>
      </c>
      <c r="AG199" s="16">
        <v>17893</v>
      </c>
      <c r="AH199" s="47">
        <f t="shared" si="91"/>
        <v>0.536908119786353</v>
      </c>
      <c r="AI199" s="16">
        <v>1864</v>
      </c>
      <c r="AJ199" s="47">
        <f t="shared" si="92"/>
        <v>5.5932305107123569E-2</v>
      </c>
      <c r="AK199" s="16">
        <v>35577</v>
      </c>
      <c r="AL199" s="16">
        <v>13205</v>
      </c>
      <c r="AM199" s="16">
        <v>20654</v>
      </c>
      <c r="AN199" s="47">
        <f t="shared" si="93"/>
        <v>4.8289625319729038E-2</v>
      </c>
      <c r="AO199" s="47">
        <f t="shared" si="94"/>
        <v>0.58054360963543861</v>
      </c>
      <c r="AP199" s="16">
        <v>1718</v>
      </c>
      <c r="AQ199" s="16">
        <v>87130</v>
      </c>
      <c r="AR199" s="16">
        <v>11156</v>
      </c>
      <c r="AS199" s="16">
        <v>48327</v>
      </c>
      <c r="AT199" s="16">
        <v>13593</v>
      </c>
      <c r="AU199" s="16">
        <v>5340</v>
      </c>
      <c r="AV199" s="78">
        <v>117</v>
      </c>
      <c r="AW199" s="16">
        <v>4819</v>
      </c>
      <c r="AX199" s="78">
        <v>123</v>
      </c>
      <c r="AY199" s="78">
        <v>54</v>
      </c>
      <c r="AZ199" s="16">
        <v>3601</v>
      </c>
      <c r="BA199" s="50">
        <f t="shared" si="95"/>
        <v>11156</v>
      </c>
      <c r="BB199" s="50">
        <f t="shared" si="81"/>
        <v>75974</v>
      </c>
      <c r="BC199" s="50">
        <f t="shared" si="82"/>
        <v>27646.999999999996</v>
      </c>
      <c r="BD199" s="50">
        <f t="shared" si="96"/>
        <v>59483</v>
      </c>
      <c r="BE199" s="50">
        <f t="shared" si="83"/>
        <v>14054</v>
      </c>
      <c r="BF199" s="47">
        <f t="shared" si="97"/>
        <v>0.12803856306668196</v>
      </c>
      <c r="BG199" s="47">
        <f t="shared" si="84"/>
        <v>0.87196143693331807</v>
      </c>
      <c r="BH199" s="47">
        <f t="shared" si="85"/>
        <v>0.31730747159416961</v>
      </c>
      <c r="BI199" s="47">
        <f t="shared" si="86"/>
        <v>0.16129920807988063</v>
      </c>
      <c r="BJ199" s="47">
        <f t="shared" si="98"/>
        <v>0.59463445426374384</v>
      </c>
      <c r="BK199" s="16">
        <v>40132</v>
      </c>
      <c r="BL199" s="16">
        <v>5098</v>
      </c>
      <c r="BM199" s="16">
        <v>19752</v>
      </c>
      <c r="BN199" s="16">
        <v>8079</v>
      </c>
      <c r="BO199" s="16">
        <v>3112</v>
      </c>
      <c r="BP199" s="78">
        <v>90</v>
      </c>
      <c r="BQ199" s="16">
        <v>1992</v>
      </c>
      <c r="BR199" s="78">
        <v>31</v>
      </c>
      <c r="BS199" s="78">
        <v>39</v>
      </c>
      <c r="BT199" s="16">
        <v>1939</v>
      </c>
      <c r="BU199" s="89">
        <f t="shared" si="99"/>
        <v>0.12703079836539419</v>
      </c>
      <c r="BV199" s="89">
        <f t="shared" si="100"/>
        <v>0.87296920163460578</v>
      </c>
      <c r="BW199" s="89">
        <f t="shared" si="101"/>
        <v>0.38079338183992822</v>
      </c>
      <c r="BX199" s="89">
        <f t="shared" si="102"/>
        <v>0.17948270706667996</v>
      </c>
      <c r="BY199" s="16">
        <v>46998</v>
      </c>
      <c r="BZ199" s="16">
        <v>6058</v>
      </c>
      <c r="CA199" s="16">
        <v>28575</v>
      </c>
      <c r="CB199" s="16">
        <v>5514</v>
      </c>
      <c r="CC199" s="16">
        <v>2228</v>
      </c>
      <c r="CD199" s="78">
        <v>27</v>
      </c>
      <c r="CE199" s="16">
        <v>2827</v>
      </c>
      <c r="CF199" s="78">
        <v>92</v>
      </c>
      <c r="CG199" s="78">
        <v>15</v>
      </c>
      <c r="CH199" s="16">
        <v>1662</v>
      </c>
      <c r="CI199" s="89">
        <f t="shared" si="103"/>
        <v>0.1288991020894506</v>
      </c>
      <c r="CJ199" s="89">
        <f t="shared" si="104"/>
        <v>0.87110089791054934</v>
      </c>
      <c r="CK199" s="96">
        <f t="shared" si="105"/>
        <v>0.2630963019702966</v>
      </c>
    </row>
    <row r="200" spans="1:89" x14ac:dyDescent="0.3">
      <c r="A200" s="19" t="s">
        <v>415</v>
      </c>
      <c r="B200" s="16" t="s">
        <v>475</v>
      </c>
      <c r="C200" s="19">
        <v>154622</v>
      </c>
      <c r="D200" s="16">
        <v>146178</v>
      </c>
      <c r="E200" s="16">
        <v>8444</v>
      </c>
      <c r="F200" s="67">
        <v>0.94538940124949877</v>
      </c>
      <c r="G200" s="16">
        <v>73704</v>
      </c>
      <c r="H200" s="16">
        <v>70902</v>
      </c>
      <c r="I200" s="16">
        <v>2802</v>
      </c>
      <c r="J200" s="67">
        <v>0.96198306740475414</v>
      </c>
      <c r="K200" s="16">
        <v>80918</v>
      </c>
      <c r="L200" s="16">
        <v>75276</v>
      </c>
      <c r="M200" s="16">
        <v>5642</v>
      </c>
      <c r="N200" s="67">
        <v>0.93027509330433278</v>
      </c>
      <c r="O200" s="16">
        <v>30115</v>
      </c>
      <c r="P200" s="16">
        <v>29329</v>
      </c>
      <c r="Q200" s="16">
        <v>786</v>
      </c>
      <c r="R200" s="67">
        <v>0.9739000498090653</v>
      </c>
      <c r="S200" s="16">
        <v>124507</v>
      </c>
      <c r="T200" s="16">
        <v>116849</v>
      </c>
      <c r="U200" s="16">
        <v>7658</v>
      </c>
      <c r="V200" s="67">
        <v>0.9384934180407527</v>
      </c>
      <c r="W200" s="16">
        <v>104660</v>
      </c>
      <c r="X200" s="16">
        <v>41779</v>
      </c>
      <c r="Y200" s="16">
        <v>56887</v>
      </c>
      <c r="Z200" s="16">
        <v>5994</v>
      </c>
      <c r="AA200" s="89">
        <f t="shared" si="87"/>
        <v>5.7271163768392891E-2</v>
      </c>
      <c r="AB200" s="89">
        <f t="shared" si="88"/>
        <v>0.54354098987196642</v>
      </c>
      <c r="AC200" s="95">
        <f t="shared" si="89"/>
        <v>6.9701368034701368</v>
      </c>
      <c r="AD200" s="16">
        <v>51836</v>
      </c>
      <c r="AE200" s="16">
        <v>20806</v>
      </c>
      <c r="AF200" s="47">
        <f t="shared" si="90"/>
        <v>0.4013812794197083</v>
      </c>
      <c r="AG200" s="16">
        <v>27954</v>
      </c>
      <c r="AH200" s="47">
        <f t="shared" si="91"/>
        <v>0.53927772204645419</v>
      </c>
      <c r="AI200" s="16">
        <v>3076</v>
      </c>
      <c r="AJ200" s="47">
        <f t="shared" si="92"/>
        <v>5.9340998533837487E-2</v>
      </c>
      <c r="AK200" s="16">
        <v>52824</v>
      </c>
      <c r="AL200" s="16">
        <v>20973</v>
      </c>
      <c r="AM200" s="16">
        <v>28933</v>
      </c>
      <c r="AN200" s="47">
        <f t="shared" si="93"/>
        <v>5.5240042404967438E-2</v>
      </c>
      <c r="AO200" s="47">
        <f t="shared" si="94"/>
        <v>0.5477245191579585</v>
      </c>
      <c r="AP200" s="16">
        <v>2918</v>
      </c>
      <c r="AQ200" s="16">
        <v>118060</v>
      </c>
      <c r="AR200" s="16">
        <v>11970</v>
      </c>
      <c r="AS200" s="16">
        <v>69929</v>
      </c>
      <c r="AT200" s="16">
        <v>18888</v>
      </c>
      <c r="AU200" s="16">
        <v>10336</v>
      </c>
      <c r="AV200" s="78">
        <v>234</v>
      </c>
      <c r="AW200" s="16">
        <v>5984</v>
      </c>
      <c r="AX200" s="78">
        <v>249</v>
      </c>
      <c r="AY200" s="78">
        <v>111</v>
      </c>
      <c r="AZ200" s="78">
        <v>359</v>
      </c>
      <c r="BA200" s="50">
        <f t="shared" si="95"/>
        <v>11970</v>
      </c>
      <c r="BB200" s="50">
        <f t="shared" si="81"/>
        <v>106090</v>
      </c>
      <c r="BC200" s="50">
        <f t="shared" si="82"/>
        <v>36161</v>
      </c>
      <c r="BD200" s="50">
        <f t="shared" si="96"/>
        <v>81899</v>
      </c>
      <c r="BE200" s="50">
        <f t="shared" si="83"/>
        <v>17273</v>
      </c>
      <c r="BF200" s="47">
        <f t="shared" si="97"/>
        <v>0.10138912417414873</v>
      </c>
      <c r="BG200" s="47">
        <f t="shared" si="84"/>
        <v>0.89861087582585131</v>
      </c>
      <c r="BH200" s="47">
        <f t="shared" si="85"/>
        <v>0.30629341013044215</v>
      </c>
      <c r="BI200" s="47">
        <f t="shared" si="86"/>
        <v>0.14630696256140946</v>
      </c>
      <c r="BJ200" s="47">
        <f t="shared" si="98"/>
        <v>0.60245214297814675</v>
      </c>
      <c r="BK200" s="16">
        <v>56426</v>
      </c>
      <c r="BL200" s="16">
        <v>4841</v>
      </c>
      <c r="BM200" s="16">
        <v>31545</v>
      </c>
      <c r="BN200" s="16">
        <v>11095</v>
      </c>
      <c r="BO200" s="16">
        <v>5908</v>
      </c>
      <c r="BP200" s="78">
        <v>140</v>
      </c>
      <c r="BQ200" s="16">
        <v>2562</v>
      </c>
      <c r="BR200" s="78">
        <v>73</v>
      </c>
      <c r="BS200" s="78">
        <v>53</v>
      </c>
      <c r="BT200" s="78">
        <v>209</v>
      </c>
      <c r="BU200" s="89">
        <f t="shared" si="99"/>
        <v>8.5793783007833274E-2</v>
      </c>
      <c r="BV200" s="89">
        <f t="shared" si="100"/>
        <v>0.91420621699216675</v>
      </c>
      <c r="BW200" s="89">
        <f t="shared" si="101"/>
        <v>0.35515542480416828</v>
      </c>
      <c r="BX200" s="89">
        <f t="shared" si="102"/>
        <v>0.15852621132102224</v>
      </c>
      <c r="BY200" s="16">
        <v>61634</v>
      </c>
      <c r="BZ200" s="16">
        <v>7129</v>
      </c>
      <c r="CA200" s="16">
        <v>38384</v>
      </c>
      <c r="CB200" s="16">
        <v>7793</v>
      </c>
      <c r="CC200" s="16">
        <v>4428</v>
      </c>
      <c r="CD200" s="78">
        <v>94</v>
      </c>
      <c r="CE200" s="16">
        <v>3422</v>
      </c>
      <c r="CF200" s="78">
        <v>176</v>
      </c>
      <c r="CG200" s="78">
        <v>58</v>
      </c>
      <c r="CH200" s="78">
        <v>150</v>
      </c>
      <c r="CI200" s="89">
        <f t="shared" si="103"/>
        <v>0.11566667748320732</v>
      </c>
      <c r="CJ200" s="89">
        <f t="shared" si="104"/>
        <v>0.88433332251679264</v>
      </c>
      <c r="CK200" s="96">
        <f t="shared" si="105"/>
        <v>0.26156017782392837</v>
      </c>
    </row>
    <row r="201" spans="1:89" x14ac:dyDescent="0.3">
      <c r="A201" s="19" t="s">
        <v>415</v>
      </c>
      <c r="B201" s="16" t="s">
        <v>477</v>
      </c>
      <c r="C201" s="19">
        <v>82032</v>
      </c>
      <c r="D201" s="16">
        <v>77712</v>
      </c>
      <c r="E201" s="16">
        <v>4320</v>
      </c>
      <c r="F201" s="67">
        <v>0.94733762434172031</v>
      </c>
      <c r="G201" s="16">
        <v>38618</v>
      </c>
      <c r="H201" s="16">
        <v>37186</v>
      </c>
      <c r="I201" s="16">
        <v>1432</v>
      </c>
      <c r="J201" s="67">
        <v>0.9629188461339272</v>
      </c>
      <c r="K201" s="16">
        <v>43414</v>
      </c>
      <c r="L201" s="16">
        <v>40526</v>
      </c>
      <c r="M201" s="16">
        <v>2888</v>
      </c>
      <c r="N201" s="67">
        <v>0.93347768001105635</v>
      </c>
      <c r="O201" s="16">
        <v>6274</v>
      </c>
      <c r="P201" s="16">
        <v>6143</v>
      </c>
      <c r="Q201" s="16">
        <v>131</v>
      </c>
      <c r="R201" s="67">
        <v>0.97912017851450428</v>
      </c>
      <c r="S201" s="16">
        <v>75758</v>
      </c>
      <c r="T201" s="16">
        <v>71569</v>
      </c>
      <c r="U201" s="16">
        <v>4189</v>
      </c>
      <c r="V201" s="67">
        <v>0.94470550964914612</v>
      </c>
      <c r="W201" s="16">
        <v>51583</v>
      </c>
      <c r="X201" s="16">
        <v>22898</v>
      </c>
      <c r="Y201" s="16">
        <v>25771</v>
      </c>
      <c r="Z201" s="16">
        <v>2914</v>
      </c>
      <c r="AA201" s="89">
        <f t="shared" si="87"/>
        <v>5.6491479751080785E-2</v>
      </c>
      <c r="AB201" s="89">
        <f t="shared" si="88"/>
        <v>0.49960258224608883</v>
      </c>
      <c r="AC201" s="95">
        <f t="shared" si="89"/>
        <v>7.8579272477693891</v>
      </c>
      <c r="AD201" s="16">
        <v>25293</v>
      </c>
      <c r="AE201" s="16">
        <v>11264</v>
      </c>
      <c r="AF201" s="47">
        <f t="shared" si="90"/>
        <v>0.44534060807338</v>
      </c>
      <c r="AG201" s="16">
        <v>12451</v>
      </c>
      <c r="AH201" s="47">
        <f t="shared" si="91"/>
        <v>0.49227058870043094</v>
      </c>
      <c r="AI201" s="16">
        <v>1578</v>
      </c>
      <c r="AJ201" s="47">
        <f t="shared" si="92"/>
        <v>6.2388803226189067E-2</v>
      </c>
      <c r="AK201" s="16">
        <v>26290</v>
      </c>
      <c r="AL201" s="16">
        <v>11634</v>
      </c>
      <c r="AM201" s="16">
        <v>13320</v>
      </c>
      <c r="AN201" s="47">
        <f t="shared" si="93"/>
        <v>5.0817801445416505E-2</v>
      </c>
      <c r="AO201" s="47">
        <f t="shared" si="94"/>
        <v>0.50665652339292511</v>
      </c>
      <c r="AP201" s="16">
        <v>1336</v>
      </c>
      <c r="AQ201" s="16">
        <v>64893</v>
      </c>
      <c r="AR201" s="16">
        <v>7902</v>
      </c>
      <c r="AS201" s="16">
        <v>39798</v>
      </c>
      <c r="AT201" s="16">
        <v>8948</v>
      </c>
      <c r="AU201" s="16">
        <v>4145</v>
      </c>
      <c r="AV201" s="78">
        <v>148</v>
      </c>
      <c r="AW201" s="16">
        <v>3374</v>
      </c>
      <c r="AX201" s="78">
        <v>75</v>
      </c>
      <c r="AY201" s="78">
        <v>161</v>
      </c>
      <c r="AZ201" s="78">
        <v>342</v>
      </c>
      <c r="BA201" s="50">
        <f t="shared" si="95"/>
        <v>7902</v>
      </c>
      <c r="BB201" s="50">
        <f t="shared" si="81"/>
        <v>56991</v>
      </c>
      <c r="BC201" s="50">
        <f t="shared" si="82"/>
        <v>17193</v>
      </c>
      <c r="BD201" s="50">
        <f t="shared" si="96"/>
        <v>47700</v>
      </c>
      <c r="BE201" s="50">
        <f t="shared" si="83"/>
        <v>8245</v>
      </c>
      <c r="BF201" s="47">
        <f t="shared" si="97"/>
        <v>0.12176968240025889</v>
      </c>
      <c r="BG201" s="47">
        <f t="shared" si="84"/>
        <v>0.87823031759974113</v>
      </c>
      <c r="BH201" s="47">
        <f t="shared" si="85"/>
        <v>0.26494383061347143</v>
      </c>
      <c r="BI201" s="47">
        <f t="shared" si="86"/>
        <v>0.12705530642750373</v>
      </c>
      <c r="BJ201" s="47">
        <f t="shared" si="98"/>
        <v>0.57158707410660625</v>
      </c>
      <c r="BK201" s="16">
        <v>30794</v>
      </c>
      <c r="BL201" s="16">
        <v>3614</v>
      </c>
      <c r="BM201" s="16">
        <v>17823</v>
      </c>
      <c r="BN201" s="16">
        <v>5125</v>
      </c>
      <c r="BO201" s="16">
        <v>2376</v>
      </c>
      <c r="BP201" s="78">
        <v>96</v>
      </c>
      <c r="BQ201" s="16">
        <v>1424</v>
      </c>
      <c r="BR201" s="78">
        <v>23</v>
      </c>
      <c r="BS201" s="78">
        <v>105</v>
      </c>
      <c r="BT201" s="78">
        <v>208</v>
      </c>
      <c r="BU201" s="89">
        <f t="shared" si="99"/>
        <v>0.11736052477755407</v>
      </c>
      <c r="BV201" s="89">
        <f t="shared" si="100"/>
        <v>0.8826394752224459</v>
      </c>
      <c r="BW201" s="89">
        <f t="shared" si="101"/>
        <v>0.30385789439501204</v>
      </c>
      <c r="BX201" s="89">
        <f t="shared" si="102"/>
        <v>0.13742936935766709</v>
      </c>
      <c r="BY201" s="16">
        <v>34099</v>
      </c>
      <c r="BZ201" s="16">
        <v>4288</v>
      </c>
      <c r="CA201" s="16">
        <v>21975</v>
      </c>
      <c r="CB201" s="16">
        <v>3823</v>
      </c>
      <c r="CC201" s="16">
        <v>1769</v>
      </c>
      <c r="CD201" s="78">
        <v>52</v>
      </c>
      <c r="CE201" s="16">
        <v>1950</v>
      </c>
      <c r="CF201" s="78">
        <v>52</v>
      </c>
      <c r="CG201" s="78">
        <v>56</v>
      </c>
      <c r="CH201" s="78">
        <v>134</v>
      </c>
      <c r="CI201" s="89">
        <f t="shared" si="103"/>
        <v>0.12575148831344027</v>
      </c>
      <c r="CJ201" s="89">
        <f t="shared" si="104"/>
        <v>0.8742485116865597</v>
      </c>
      <c r="CK201" s="96">
        <f t="shared" si="105"/>
        <v>0.22980146045338573</v>
      </c>
    </row>
    <row r="202" spans="1:89" x14ac:dyDescent="0.3">
      <c r="A202" s="19" t="s">
        <v>415</v>
      </c>
      <c r="B202" s="16" t="s">
        <v>479</v>
      </c>
      <c r="C202" s="19">
        <v>77694</v>
      </c>
      <c r="D202" s="16">
        <v>76762</v>
      </c>
      <c r="E202" s="78">
        <v>932</v>
      </c>
      <c r="F202" s="67">
        <v>0.98800422169022051</v>
      </c>
      <c r="G202" s="16">
        <v>36437</v>
      </c>
      <c r="H202" s="16">
        <v>36155</v>
      </c>
      <c r="I202" s="78">
        <v>282</v>
      </c>
      <c r="J202" s="67">
        <v>0.99226061421082956</v>
      </c>
      <c r="K202" s="16">
        <v>41257</v>
      </c>
      <c r="L202" s="16">
        <v>40607</v>
      </c>
      <c r="M202" s="78">
        <v>650</v>
      </c>
      <c r="N202" s="67">
        <v>0.9842450978015852</v>
      </c>
      <c r="O202" s="16">
        <v>11944</v>
      </c>
      <c r="P202" s="16">
        <v>11863</v>
      </c>
      <c r="Q202" s="78">
        <v>81</v>
      </c>
      <c r="R202" s="67">
        <v>0.9932183523107837</v>
      </c>
      <c r="S202" s="16">
        <v>65750</v>
      </c>
      <c r="T202" s="16">
        <v>64899</v>
      </c>
      <c r="U202" s="78">
        <v>851</v>
      </c>
      <c r="V202" s="67">
        <v>0.98705703422053237</v>
      </c>
      <c r="W202" s="16">
        <v>47691</v>
      </c>
      <c r="X202" s="16">
        <v>20787</v>
      </c>
      <c r="Y202" s="16">
        <v>25328</v>
      </c>
      <c r="Z202" s="16">
        <v>1576</v>
      </c>
      <c r="AA202" s="89">
        <f t="shared" si="87"/>
        <v>3.3046067392170433E-2</v>
      </c>
      <c r="AB202" s="89">
        <f t="shared" si="88"/>
        <v>0.53108552976452583</v>
      </c>
      <c r="AC202" s="95">
        <f t="shared" si="89"/>
        <v>13.189720812182742</v>
      </c>
      <c r="AD202" s="16">
        <v>23241</v>
      </c>
      <c r="AE202" s="16">
        <v>10423</v>
      </c>
      <c r="AF202" s="47">
        <f t="shared" si="90"/>
        <v>0.44847467837012178</v>
      </c>
      <c r="AG202" s="16">
        <v>12041</v>
      </c>
      <c r="AH202" s="47">
        <f t="shared" si="91"/>
        <v>0.51809302525708878</v>
      </c>
      <c r="AI202" s="78">
        <v>777</v>
      </c>
      <c r="AJ202" s="47">
        <f t="shared" si="92"/>
        <v>3.3432296372789466E-2</v>
      </c>
      <c r="AK202" s="16">
        <v>24450</v>
      </c>
      <c r="AL202" s="16">
        <v>10364</v>
      </c>
      <c r="AM202" s="16">
        <v>13287</v>
      </c>
      <c r="AN202" s="47">
        <f t="shared" si="93"/>
        <v>3.2678936605316976E-2</v>
      </c>
      <c r="AO202" s="47">
        <f t="shared" si="94"/>
        <v>0.54343558282208593</v>
      </c>
      <c r="AP202" s="78">
        <v>799</v>
      </c>
      <c r="AQ202" s="16">
        <v>62121</v>
      </c>
      <c r="AR202" s="16">
        <v>1675</v>
      </c>
      <c r="AS202" s="16">
        <v>40751</v>
      </c>
      <c r="AT202" s="16">
        <v>9231</v>
      </c>
      <c r="AU202" s="16">
        <v>3611</v>
      </c>
      <c r="AV202" s="78">
        <v>174</v>
      </c>
      <c r="AW202" s="16">
        <v>3518</v>
      </c>
      <c r="AX202" s="78">
        <v>108</v>
      </c>
      <c r="AY202" s="78">
        <v>53</v>
      </c>
      <c r="AZ202" s="16">
        <v>3000</v>
      </c>
      <c r="BA202" s="50">
        <f t="shared" si="95"/>
        <v>1675</v>
      </c>
      <c r="BB202" s="50">
        <f t="shared" si="81"/>
        <v>60446</v>
      </c>
      <c r="BC202" s="50">
        <f t="shared" si="82"/>
        <v>19695</v>
      </c>
      <c r="BD202" s="50">
        <f t="shared" si="96"/>
        <v>42426</v>
      </c>
      <c r="BE202" s="50">
        <f t="shared" si="83"/>
        <v>10464</v>
      </c>
      <c r="BF202" s="47">
        <f t="shared" si="97"/>
        <v>2.6963506704657039E-2</v>
      </c>
      <c r="BG202" s="47">
        <f t="shared" si="84"/>
        <v>0.97303649329534292</v>
      </c>
      <c r="BH202" s="47">
        <f t="shared" si="85"/>
        <v>0.31704254599893755</v>
      </c>
      <c r="BI202" s="47">
        <f t="shared" si="86"/>
        <v>0.16844545322837687</v>
      </c>
      <c r="BJ202" s="47">
        <f t="shared" si="98"/>
        <v>0.64503951964714024</v>
      </c>
      <c r="BK202" s="16">
        <v>29258</v>
      </c>
      <c r="BL202" s="16">
        <v>670</v>
      </c>
      <c r="BM202" s="16">
        <v>18028</v>
      </c>
      <c r="BN202" s="16">
        <v>5213</v>
      </c>
      <c r="BO202" s="16">
        <v>2056</v>
      </c>
      <c r="BP202" s="78">
        <v>124</v>
      </c>
      <c r="BQ202" s="16">
        <v>1419</v>
      </c>
      <c r="BR202" s="78">
        <v>29</v>
      </c>
      <c r="BS202" s="78">
        <v>38</v>
      </c>
      <c r="BT202" s="16">
        <v>1681</v>
      </c>
      <c r="BU202" s="89">
        <f t="shared" si="99"/>
        <v>2.2899719734773394E-2</v>
      </c>
      <c r="BV202" s="89">
        <f t="shared" si="100"/>
        <v>0.97710028026522655</v>
      </c>
      <c r="BW202" s="89">
        <f t="shared" si="101"/>
        <v>0.36092692596896575</v>
      </c>
      <c r="BX202" s="89">
        <f t="shared" si="102"/>
        <v>0.1827534349579602</v>
      </c>
      <c r="BY202" s="16">
        <v>32863</v>
      </c>
      <c r="BZ202" s="16">
        <v>1005</v>
      </c>
      <c r="CA202" s="16">
        <v>22723</v>
      </c>
      <c r="CB202" s="16">
        <v>4018</v>
      </c>
      <c r="CC202" s="16">
        <v>1555</v>
      </c>
      <c r="CD202" s="78">
        <v>50</v>
      </c>
      <c r="CE202" s="16">
        <v>2099</v>
      </c>
      <c r="CF202" s="78">
        <v>79</v>
      </c>
      <c r="CG202" s="78">
        <v>15</v>
      </c>
      <c r="CH202" s="16">
        <v>1319</v>
      </c>
      <c r="CI202" s="89">
        <f t="shared" si="103"/>
        <v>3.058150503605879E-2</v>
      </c>
      <c r="CJ202" s="89">
        <f t="shared" si="104"/>
        <v>0.96941849496394117</v>
      </c>
      <c r="CK202" s="96">
        <f t="shared" si="105"/>
        <v>0.27797218756656422</v>
      </c>
    </row>
    <row r="203" spans="1:89" x14ac:dyDescent="0.3">
      <c r="A203" s="19" t="s">
        <v>415</v>
      </c>
      <c r="B203" s="16" t="s">
        <v>481</v>
      </c>
      <c r="C203" s="19">
        <v>120741</v>
      </c>
      <c r="D203" s="16">
        <v>112417</v>
      </c>
      <c r="E203" s="16">
        <v>8324</v>
      </c>
      <c r="F203" s="67">
        <v>0.93105904373824966</v>
      </c>
      <c r="G203" s="16">
        <v>57272</v>
      </c>
      <c r="H203" s="16">
        <v>54772</v>
      </c>
      <c r="I203" s="16">
        <v>2500</v>
      </c>
      <c r="J203" s="67">
        <v>0.9563486520463752</v>
      </c>
      <c r="K203" s="16">
        <v>63469</v>
      </c>
      <c r="L203" s="16">
        <v>57645</v>
      </c>
      <c r="M203" s="16">
        <v>5824</v>
      </c>
      <c r="N203" s="67">
        <v>0.90823866769604056</v>
      </c>
      <c r="O203" s="16">
        <v>83399</v>
      </c>
      <c r="P203" s="16">
        <v>77561</v>
      </c>
      <c r="Q203" s="16">
        <v>5838</v>
      </c>
      <c r="R203" s="67">
        <v>0.92999916066139887</v>
      </c>
      <c r="S203" s="16">
        <v>37342</v>
      </c>
      <c r="T203" s="16">
        <v>34856</v>
      </c>
      <c r="U203" s="16">
        <v>2486</v>
      </c>
      <c r="V203" s="67">
        <v>0.93342616892507091</v>
      </c>
      <c r="W203" s="16">
        <v>80385</v>
      </c>
      <c r="X203" s="16">
        <v>29181</v>
      </c>
      <c r="Y203" s="16">
        <v>45092</v>
      </c>
      <c r="Z203" s="16">
        <v>6112</v>
      </c>
      <c r="AA203" s="89">
        <f t="shared" si="87"/>
        <v>7.6034085961311185E-2</v>
      </c>
      <c r="AB203" s="89">
        <f t="shared" si="88"/>
        <v>0.5609504260745164</v>
      </c>
      <c r="AC203" s="95">
        <f t="shared" si="89"/>
        <v>4.7743782722513091</v>
      </c>
      <c r="AD203" s="16">
        <v>39996</v>
      </c>
      <c r="AE203" s="16">
        <v>14828</v>
      </c>
      <c r="AF203" s="47">
        <f t="shared" si="90"/>
        <v>0.37073707370737075</v>
      </c>
      <c r="AG203" s="16">
        <v>22177</v>
      </c>
      <c r="AH203" s="47">
        <f t="shared" si="91"/>
        <v>0.55448044804480445</v>
      </c>
      <c r="AI203" s="16">
        <v>2991</v>
      </c>
      <c r="AJ203" s="47">
        <f t="shared" si="92"/>
        <v>7.4782478247824788E-2</v>
      </c>
      <c r="AK203" s="16">
        <v>40389</v>
      </c>
      <c r="AL203" s="16">
        <v>14353</v>
      </c>
      <c r="AM203" s="16">
        <v>22915</v>
      </c>
      <c r="AN203" s="47">
        <f t="shared" si="93"/>
        <v>7.7273515065983317E-2</v>
      </c>
      <c r="AO203" s="47">
        <f t="shared" si="94"/>
        <v>0.56735744881031969</v>
      </c>
      <c r="AP203" s="16">
        <v>3121</v>
      </c>
      <c r="AQ203" s="16">
        <v>90508</v>
      </c>
      <c r="AR203" s="16">
        <v>10048</v>
      </c>
      <c r="AS203" s="16">
        <v>42801</v>
      </c>
      <c r="AT203" s="16">
        <v>20560</v>
      </c>
      <c r="AU203" s="16">
        <v>9743</v>
      </c>
      <c r="AV203" s="78">
        <v>144</v>
      </c>
      <c r="AW203" s="16">
        <v>6407</v>
      </c>
      <c r="AX203" s="78">
        <v>187</v>
      </c>
      <c r="AY203" s="78">
        <v>62</v>
      </c>
      <c r="AZ203" s="78">
        <v>556</v>
      </c>
      <c r="BA203" s="50">
        <f t="shared" si="95"/>
        <v>10048</v>
      </c>
      <c r="BB203" s="50">
        <f t="shared" si="81"/>
        <v>80460</v>
      </c>
      <c r="BC203" s="50">
        <f t="shared" si="82"/>
        <v>37659</v>
      </c>
      <c r="BD203" s="50">
        <f t="shared" si="96"/>
        <v>52849</v>
      </c>
      <c r="BE203" s="50">
        <f t="shared" si="83"/>
        <v>17099</v>
      </c>
      <c r="BF203" s="47">
        <f t="shared" si="97"/>
        <v>0.11101781058028019</v>
      </c>
      <c r="BG203" s="47">
        <f t="shared" si="84"/>
        <v>0.88898218941971985</v>
      </c>
      <c r="BH203" s="47">
        <f t="shared" si="85"/>
        <v>0.41608476598753702</v>
      </c>
      <c r="BI203" s="47">
        <f t="shared" si="86"/>
        <v>0.18892252618553057</v>
      </c>
      <c r="BJ203" s="47">
        <f t="shared" si="98"/>
        <v>0.65253347770362846</v>
      </c>
      <c r="BK203" s="16">
        <v>42987</v>
      </c>
      <c r="BL203" s="16">
        <v>3724</v>
      </c>
      <c r="BM203" s="16">
        <v>18451</v>
      </c>
      <c r="BN203" s="16">
        <v>11968</v>
      </c>
      <c r="BO203" s="16">
        <v>5604</v>
      </c>
      <c r="BP203" s="78">
        <v>112</v>
      </c>
      <c r="BQ203" s="16">
        <v>2730</v>
      </c>
      <c r="BR203" s="78">
        <v>52</v>
      </c>
      <c r="BS203" s="78">
        <v>48</v>
      </c>
      <c r="BT203" s="78">
        <v>298</v>
      </c>
      <c r="BU203" s="89">
        <f t="shared" si="99"/>
        <v>8.6630841882429574E-2</v>
      </c>
      <c r="BV203" s="89">
        <f t="shared" si="100"/>
        <v>0.91336915811757047</v>
      </c>
      <c r="BW203" s="89">
        <f t="shared" si="101"/>
        <v>0.48414636983274012</v>
      </c>
      <c r="BX203" s="89">
        <f t="shared" si="102"/>
        <v>0.20573661804731663</v>
      </c>
      <c r="BY203" s="16">
        <v>47521</v>
      </c>
      <c r="BZ203" s="16">
        <v>6324</v>
      </c>
      <c r="CA203" s="16">
        <v>24350</v>
      </c>
      <c r="CB203" s="16">
        <v>8592</v>
      </c>
      <c r="CC203" s="16">
        <v>4139</v>
      </c>
      <c r="CD203" s="78">
        <v>32</v>
      </c>
      <c r="CE203" s="16">
        <v>3677</v>
      </c>
      <c r="CF203" s="78">
        <v>135</v>
      </c>
      <c r="CG203" s="78">
        <v>14</v>
      </c>
      <c r="CH203" s="78">
        <v>258</v>
      </c>
      <c r="CI203" s="89">
        <f t="shared" si="103"/>
        <v>0.13307800761768482</v>
      </c>
      <c r="CJ203" s="89">
        <f t="shared" si="104"/>
        <v>0.86692199238231515</v>
      </c>
      <c r="CK203" s="96">
        <f t="shared" si="105"/>
        <v>0.35451695040087539</v>
      </c>
    </row>
    <row r="204" spans="1:89" x14ac:dyDescent="0.3">
      <c r="A204" s="19" t="s">
        <v>415</v>
      </c>
      <c r="B204" s="16" t="s">
        <v>483</v>
      </c>
      <c r="C204" s="90">
        <v>23120</v>
      </c>
      <c r="D204" s="78">
        <v>22429</v>
      </c>
      <c r="E204" s="78">
        <v>691</v>
      </c>
      <c r="F204" s="67">
        <v>0.97011245674740498</v>
      </c>
      <c r="G204" s="78">
        <v>11164</v>
      </c>
      <c r="H204" s="78">
        <v>10998</v>
      </c>
      <c r="I204" s="78">
        <v>166</v>
      </c>
      <c r="J204" s="67">
        <v>0.98513077749910427</v>
      </c>
      <c r="K204" s="78">
        <v>11956</v>
      </c>
      <c r="L204" s="78">
        <v>11431</v>
      </c>
      <c r="M204" s="78">
        <v>525</v>
      </c>
      <c r="N204" s="67">
        <v>0.95608899297423888</v>
      </c>
      <c r="O204" s="78">
        <v>23120</v>
      </c>
      <c r="P204" s="78">
        <v>22429</v>
      </c>
      <c r="Q204" s="78">
        <v>691</v>
      </c>
      <c r="R204" s="67">
        <v>0.97011245674740498</v>
      </c>
      <c r="S204" s="78" t="s">
        <v>896</v>
      </c>
      <c r="T204" s="78" t="s">
        <v>896</v>
      </c>
      <c r="U204" s="78" t="s">
        <v>896</v>
      </c>
      <c r="V204" s="67">
        <v>0</v>
      </c>
      <c r="W204" s="16">
        <v>15550</v>
      </c>
      <c r="X204" s="16">
        <v>6338</v>
      </c>
      <c r="Y204" s="16">
        <v>8414</v>
      </c>
      <c r="Z204" s="78">
        <v>798</v>
      </c>
      <c r="AA204" s="89">
        <f t="shared" si="87"/>
        <v>5.1318327974276524E-2</v>
      </c>
      <c r="AB204" s="89">
        <f t="shared" si="88"/>
        <v>0.54109324758842448</v>
      </c>
      <c r="AC204" s="95">
        <f t="shared" si="89"/>
        <v>7.9423558897243112</v>
      </c>
      <c r="AD204" s="16">
        <v>7872</v>
      </c>
      <c r="AE204" s="16">
        <v>3199</v>
      </c>
      <c r="AF204" s="47">
        <f t="shared" si="90"/>
        <v>0.4063770325203252</v>
      </c>
      <c r="AG204" s="16">
        <v>4270</v>
      </c>
      <c r="AH204" s="47">
        <f t="shared" si="91"/>
        <v>0.54242886178861793</v>
      </c>
      <c r="AI204" s="78">
        <v>403</v>
      </c>
      <c r="AJ204" s="47">
        <f t="shared" si="92"/>
        <v>5.119410569105691E-2</v>
      </c>
      <c r="AK204" s="16">
        <v>7678</v>
      </c>
      <c r="AL204" s="16">
        <v>3139</v>
      </c>
      <c r="AM204" s="16">
        <v>4144</v>
      </c>
      <c r="AN204" s="47">
        <f t="shared" si="93"/>
        <v>5.1445688981505602E-2</v>
      </c>
      <c r="AO204" s="47">
        <f t="shared" si="94"/>
        <v>0.53972388642875746</v>
      </c>
      <c r="AP204" s="78">
        <v>395</v>
      </c>
      <c r="AQ204" s="16">
        <v>17773</v>
      </c>
      <c r="AR204" s="78">
        <v>805</v>
      </c>
      <c r="AS204" s="16">
        <v>8103</v>
      </c>
      <c r="AT204" s="16">
        <v>4832</v>
      </c>
      <c r="AU204" s="78">
        <v>2270</v>
      </c>
      <c r="AV204" s="78">
        <v>19</v>
      </c>
      <c r="AW204" s="78">
        <v>1292</v>
      </c>
      <c r="AX204" s="78">
        <v>73</v>
      </c>
      <c r="AY204" s="78">
        <v>8</v>
      </c>
      <c r="AZ204" s="78">
        <v>371</v>
      </c>
      <c r="BA204" s="50">
        <f t="shared" si="95"/>
        <v>805</v>
      </c>
      <c r="BB204" s="50">
        <f t="shared" si="81"/>
        <v>16968</v>
      </c>
      <c r="BC204" s="50">
        <f t="shared" si="82"/>
        <v>8865</v>
      </c>
      <c r="BD204" s="50">
        <f t="shared" si="96"/>
        <v>8908</v>
      </c>
      <c r="BE204" s="50">
        <f t="shared" si="83"/>
        <v>4033</v>
      </c>
      <c r="BF204" s="47">
        <f t="shared" si="97"/>
        <v>4.5293422607325717E-2</v>
      </c>
      <c r="BG204" s="47">
        <f t="shared" si="84"/>
        <v>0.95470657739267428</v>
      </c>
      <c r="BH204" s="47">
        <f t="shared" si="85"/>
        <v>0.49879029989309626</v>
      </c>
      <c r="BI204" s="47">
        <f t="shared" si="86"/>
        <v>0.2269172340066393</v>
      </c>
      <c r="BJ204" s="47">
        <f t="shared" si="98"/>
        <v>0.7267484386428853</v>
      </c>
      <c r="BK204" s="16">
        <v>8650</v>
      </c>
      <c r="BL204" s="78">
        <v>212</v>
      </c>
      <c r="BM204" s="16">
        <v>3375</v>
      </c>
      <c r="BN204" s="16">
        <v>2923</v>
      </c>
      <c r="BO204" s="78">
        <v>1384</v>
      </c>
      <c r="BP204" s="78">
        <v>15</v>
      </c>
      <c r="BQ204" s="78">
        <v>575</v>
      </c>
      <c r="BR204" s="78">
        <v>10</v>
      </c>
      <c r="BS204" s="78">
        <v>6</v>
      </c>
      <c r="BT204" s="78">
        <v>150</v>
      </c>
      <c r="BU204" s="89">
        <f t="shared" si="99"/>
        <v>2.4508670520231216E-2</v>
      </c>
      <c r="BV204" s="89">
        <f t="shared" si="100"/>
        <v>0.9754913294797688</v>
      </c>
      <c r="BW204" s="89">
        <f t="shared" si="101"/>
        <v>0.58531791907514452</v>
      </c>
      <c r="BX204" s="89">
        <f t="shared" si="102"/>
        <v>0.24739884393063583</v>
      </c>
      <c r="BY204" s="16">
        <v>9123</v>
      </c>
      <c r="BZ204" s="78">
        <v>593</v>
      </c>
      <c r="CA204" s="16">
        <v>4728</v>
      </c>
      <c r="CB204" s="16">
        <v>1909</v>
      </c>
      <c r="CC204" s="78">
        <v>886</v>
      </c>
      <c r="CD204" s="78">
        <v>4</v>
      </c>
      <c r="CE204" s="78">
        <v>717</v>
      </c>
      <c r="CF204" s="78">
        <v>63</v>
      </c>
      <c r="CG204" s="78">
        <v>2</v>
      </c>
      <c r="CH204" s="78">
        <v>221</v>
      </c>
      <c r="CI204" s="89">
        <f t="shared" si="103"/>
        <v>6.5000548065329386E-2</v>
      </c>
      <c r="CJ204" s="89">
        <f t="shared" si="104"/>
        <v>0.9349994519346706</v>
      </c>
      <c r="CK204" s="96">
        <f t="shared" si="105"/>
        <v>0.41674887646607478</v>
      </c>
    </row>
    <row r="205" spans="1:89" x14ac:dyDescent="0.3">
      <c r="A205" s="19" t="s">
        <v>415</v>
      </c>
      <c r="B205" s="16" t="s">
        <v>485</v>
      </c>
      <c r="C205" s="90">
        <v>816</v>
      </c>
      <c r="D205" s="78">
        <v>762</v>
      </c>
      <c r="E205" s="78">
        <v>54</v>
      </c>
      <c r="F205" s="67">
        <v>0.93382352941176483</v>
      </c>
      <c r="G205" s="78">
        <v>426</v>
      </c>
      <c r="H205" s="78">
        <v>407</v>
      </c>
      <c r="I205" s="78">
        <v>19</v>
      </c>
      <c r="J205" s="67">
        <v>0.95539906103286387</v>
      </c>
      <c r="K205" s="78">
        <v>390</v>
      </c>
      <c r="L205" s="78">
        <v>355</v>
      </c>
      <c r="M205" s="78">
        <v>35</v>
      </c>
      <c r="N205" s="67">
        <v>0.91025641025641024</v>
      </c>
      <c r="O205" s="78">
        <v>816</v>
      </c>
      <c r="P205" s="78">
        <v>762</v>
      </c>
      <c r="Q205" s="78">
        <v>54</v>
      </c>
      <c r="R205" s="67">
        <v>0.93382352941176483</v>
      </c>
      <c r="S205" s="78" t="s">
        <v>896</v>
      </c>
      <c r="T205" s="78" t="s">
        <v>896</v>
      </c>
      <c r="U205" s="78" t="s">
        <v>896</v>
      </c>
      <c r="V205" s="67">
        <v>0</v>
      </c>
      <c r="W205" s="78">
        <v>491</v>
      </c>
      <c r="X205" s="78">
        <v>195</v>
      </c>
      <c r="Y205" s="78">
        <v>257</v>
      </c>
      <c r="Z205" s="78">
        <v>39</v>
      </c>
      <c r="AA205" s="89">
        <f t="shared" si="87"/>
        <v>7.9429735234215884E-2</v>
      </c>
      <c r="AB205" s="89">
        <f t="shared" si="88"/>
        <v>0.52342158859470467</v>
      </c>
      <c r="AC205" s="95">
        <f t="shared" si="89"/>
        <v>5</v>
      </c>
      <c r="AD205" s="78">
        <v>252</v>
      </c>
      <c r="AE205" s="78">
        <v>110</v>
      </c>
      <c r="AF205" s="47">
        <f t="shared" si="90"/>
        <v>0.43650793650793651</v>
      </c>
      <c r="AG205" s="78">
        <v>125</v>
      </c>
      <c r="AH205" s="47">
        <f t="shared" si="91"/>
        <v>0.49603174603174605</v>
      </c>
      <c r="AI205" s="78">
        <v>17</v>
      </c>
      <c r="AJ205" s="47">
        <f t="shared" si="92"/>
        <v>6.7460317460317457E-2</v>
      </c>
      <c r="AK205" s="78">
        <v>239</v>
      </c>
      <c r="AL205" s="78">
        <v>85</v>
      </c>
      <c r="AM205" s="78">
        <v>132</v>
      </c>
      <c r="AN205" s="47">
        <f t="shared" si="93"/>
        <v>9.2050209205020925E-2</v>
      </c>
      <c r="AO205" s="47">
        <f t="shared" si="94"/>
        <v>0.55230125523012552</v>
      </c>
      <c r="AP205" s="78">
        <v>22</v>
      </c>
      <c r="AQ205" s="78">
        <v>1160</v>
      </c>
      <c r="AR205" s="78">
        <v>94</v>
      </c>
      <c r="AS205" s="78">
        <v>398</v>
      </c>
      <c r="AT205" s="78">
        <v>355</v>
      </c>
      <c r="AU205" s="78">
        <v>164</v>
      </c>
      <c r="AV205" s="78">
        <v>7</v>
      </c>
      <c r="AW205" s="78">
        <v>129</v>
      </c>
      <c r="AX205" s="78">
        <v>5</v>
      </c>
      <c r="AY205" s="78">
        <v>8</v>
      </c>
      <c r="AZ205" s="78">
        <v>0</v>
      </c>
      <c r="BA205" s="50">
        <f t="shared" si="95"/>
        <v>94</v>
      </c>
      <c r="BB205" s="50">
        <f t="shared" si="81"/>
        <v>1066</v>
      </c>
      <c r="BC205" s="50">
        <f t="shared" si="82"/>
        <v>668</v>
      </c>
      <c r="BD205" s="50">
        <f t="shared" si="96"/>
        <v>492</v>
      </c>
      <c r="BE205" s="50">
        <f t="shared" si="83"/>
        <v>313</v>
      </c>
      <c r="BF205" s="47">
        <f t="shared" si="97"/>
        <v>8.1034482758620685E-2</v>
      </c>
      <c r="BG205" s="47">
        <f t="shared" si="84"/>
        <v>0.91896551724137931</v>
      </c>
      <c r="BH205" s="47">
        <f t="shared" si="85"/>
        <v>0.57586206896551728</v>
      </c>
      <c r="BI205" s="47">
        <f t="shared" si="86"/>
        <v>0.26982758620689656</v>
      </c>
      <c r="BJ205" s="47">
        <f t="shared" si="98"/>
        <v>0.74741379310344835</v>
      </c>
      <c r="BK205" s="78">
        <v>805</v>
      </c>
      <c r="BL205" s="78">
        <v>55</v>
      </c>
      <c r="BM205" s="78">
        <v>254</v>
      </c>
      <c r="BN205" s="78">
        <v>275</v>
      </c>
      <c r="BO205" s="78">
        <v>120</v>
      </c>
      <c r="BP205" s="78">
        <v>6</v>
      </c>
      <c r="BQ205" s="78">
        <v>84</v>
      </c>
      <c r="BR205" s="78">
        <v>3</v>
      </c>
      <c r="BS205" s="78">
        <v>8</v>
      </c>
      <c r="BT205" s="78">
        <v>0</v>
      </c>
      <c r="BU205" s="89">
        <f t="shared" si="99"/>
        <v>6.8322981366459631E-2</v>
      </c>
      <c r="BV205" s="89">
        <f t="shared" si="100"/>
        <v>0.93167701863354035</v>
      </c>
      <c r="BW205" s="89">
        <f t="shared" si="101"/>
        <v>0.61614906832298133</v>
      </c>
      <c r="BX205" s="89">
        <f t="shared" si="102"/>
        <v>0.27453416149068322</v>
      </c>
      <c r="BY205" s="78">
        <v>355</v>
      </c>
      <c r="BZ205" s="78">
        <v>39</v>
      </c>
      <c r="CA205" s="78">
        <v>144</v>
      </c>
      <c r="CB205" s="78">
        <v>80</v>
      </c>
      <c r="CC205" s="78">
        <v>44</v>
      </c>
      <c r="CD205" s="78">
        <v>1</v>
      </c>
      <c r="CE205" s="78">
        <v>45</v>
      </c>
      <c r="CF205" s="78">
        <v>2</v>
      </c>
      <c r="CG205" s="78">
        <v>0</v>
      </c>
      <c r="CH205" s="78">
        <v>0</v>
      </c>
      <c r="CI205" s="89">
        <f t="shared" si="103"/>
        <v>0.10985915492957747</v>
      </c>
      <c r="CJ205" s="89">
        <f t="shared" si="104"/>
        <v>0.89014084507042257</v>
      </c>
      <c r="CK205" s="96">
        <f t="shared" si="105"/>
        <v>0.48450704225352115</v>
      </c>
    </row>
    <row r="206" spans="1:89" x14ac:dyDescent="0.3">
      <c r="A206" s="19" t="s">
        <v>415</v>
      </c>
      <c r="B206" s="16" t="s">
        <v>489</v>
      </c>
      <c r="C206" s="90">
        <v>21697</v>
      </c>
      <c r="D206" s="78">
        <v>21251</v>
      </c>
      <c r="E206" s="78">
        <v>446</v>
      </c>
      <c r="F206" s="67">
        <v>0.97944416278748203</v>
      </c>
      <c r="G206" s="78">
        <v>9207</v>
      </c>
      <c r="H206" s="78">
        <v>9126</v>
      </c>
      <c r="I206" s="78">
        <v>81</v>
      </c>
      <c r="J206" s="67">
        <v>0.99120234604105573</v>
      </c>
      <c r="K206" s="78">
        <v>12490</v>
      </c>
      <c r="L206" s="78">
        <v>12125</v>
      </c>
      <c r="M206" s="78">
        <v>365</v>
      </c>
      <c r="N206" s="67">
        <v>0.97077662129703768</v>
      </c>
      <c r="O206" s="78">
        <v>21697</v>
      </c>
      <c r="P206" s="78">
        <v>21251</v>
      </c>
      <c r="Q206" s="78">
        <v>446</v>
      </c>
      <c r="R206" s="67">
        <v>0.97944416278748203</v>
      </c>
      <c r="S206" s="78" t="s">
        <v>896</v>
      </c>
      <c r="T206" s="78" t="s">
        <v>896</v>
      </c>
      <c r="U206" s="78" t="s">
        <v>896</v>
      </c>
      <c r="V206" s="67">
        <v>0</v>
      </c>
      <c r="W206" s="16">
        <v>9700</v>
      </c>
      <c r="X206" s="16">
        <v>3141</v>
      </c>
      <c r="Y206" s="16">
        <v>6234</v>
      </c>
      <c r="Z206" s="78">
        <v>325</v>
      </c>
      <c r="AA206" s="89">
        <f t="shared" si="87"/>
        <v>3.3505154639175257E-2</v>
      </c>
      <c r="AB206" s="89">
        <f t="shared" si="88"/>
        <v>0.64268041237113405</v>
      </c>
      <c r="AC206" s="95">
        <f t="shared" si="89"/>
        <v>9.6646153846153844</v>
      </c>
      <c r="AD206" s="16">
        <v>4441</v>
      </c>
      <c r="AE206" s="16">
        <v>1573</v>
      </c>
      <c r="AF206" s="47">
        <f t="shared" si="90"/>
        <v>0.35419950461607747</v>
      </c>
      <c r="AG206" s="16">
        <v>2745</v>
      </c>
      <c r="AH206" s="47">
        <f t="shared" si="91"/>
        <v>0.61810403062373342</v>
      </c>
      <c r="AI206" s="78">
        <v>123</v>
      </c>
      <c r="AJ206" s="47">
        <f t="shared" si="92"/>
        <v>2.7696464760189148E-2</v>
      </c>
      <c r="AK206" s="16">
        <v>5259</v>
      </c>
      <c r="AL206" s="16">
        <v>1568</v>
      </c>
      <c r="AM206" s="16">
        <v>3489</v>
      </c>
      <c r="AN206" s="47">
        <f t="shared" si="93"/>
        <v>3.8410344171895795E-2</v>
      </c>
      <c r="AO206" s="47">
        <f t="shared" si="94"/>
        <v>0.66343411294922994</v>
      </c>
      <c r="AP206" s="78">
        <v>202</v>
      </c>
      <c r="AQ206" s="16">
        <v>19088</v>
      </c>
      <c r="AR206" s="78">
        <v>502</v>
      </c>
      <c r="AS206" s="16">
        <v>2074</v>
      </c>
      <c r="AT206" s="16">
        <v>3318</v>
      </c>
      <c r="AU206" s="16">
        <v>4359</v>
      </c>
      <c r="AV206" s="78">
        <v>89</v>
      </c>
      <c r="AW206" s="16">
        <v>7992</v>
      </c>
      <c r="AX206" s="78">
        <v>606</v>
      </c>
      <c r="AY206" s="78">
        <v>76</v>
      </c>
      <c r="AZ206" s="78">
        <v>72</v>
      </c>
      <c r="BA206" s="50">
        <f t="shared" si="95"/>
        <v>502</v>
      </c>
      <c r="BB206" s="50">
        <f t="shared" si="81"/>
        <v>18586</v>
      </c>
      <c r="BC206" s="50">
        <f t="shared" si="82"/>
        <v>16512</v>
      </c>
      <c r="BD206" s="50">
        <f t="shared" si="96"/>
        <v>2576</v>
      </c>
      <c r="BE206" s="50">
        <f t="shared" si="83"/>
        <v>13194</v>
      </c>
      <c r="BF206" s="47">
        <f t="shared" si="97"/>
        <v>2.6299245599329422E-2</v>
      </c>
      <c r="BG206" s="47">
        <f t="shared" si="84"/>
        <v>0.97370075440067061</v>
      </c>
      <c r="BH206" s="47">
        <f t="shared" si="85"/>
        <v>0.865046102263202</v>
      </c>
      <c r="BI206" s="47">
        <f t="shared" si="86"/>
        <v>0.69121961441743507</v>
      </c>
      <c r="BJ206" s="47">
        <f t="shared" si="98"/>
        <v>0.91937342833193636</v>
      </c>
      <c r="BK206" s="16">
        <v>8305</v>
      </c>
      <c r="BL206" s="78">
        <v>110</v>
      </c>
      <c r="BM206" s="16">
        <v>674</v>
      </c>
      <c r="BN206" s="16">
        <v>1521</v>
      </c>
      <c r="BO206" s="16">
        <v>2185</v>
      </c>
      <c r="BP206" s="78">
        <v>64</v>
      </c>
      <c r="BQ206" s="16">
        <v>3425</v>
      </c>
      <c r="BR206" s="78">
        <v>220</v>
      </c>
      <c r="BS206" s="78">
        <v>60</v>
      </c>
      <c r="BT206" s="78">
        <v>46</v>
      </c>
      <c r="BU206" s="89">
        <f t="shared" si="99"/>
        <v>1.3245033112582781E-2</v>
      </c>
      <c r="BV206" s="89">
        <f t="shared" si="100"/>
        <v>0.98675496688741726</v>
      </c>
      <c r="BW206" s="89">
        <f t="shared" si="101"/>
        <v>0.90559903672486453</v>
      </c>
      <c r="BX206" s="89">
        <f t="shared" si="102"/>
        <v>0.72245635159542443</v>
      </c>
      <c r="BY206" s="16">
        <v>10783</v>
      </c>
      <c r="BZ206" s="78">
        <v>392</v>
      </c>
      <c r="CA206" s="16">
        <v>1400</v>
      </c>
      <c r="CB206" s="16">
        <v>1797</v>
      </c>
      <c r="CC206" s="16">
        <v>2174</v>
      </c>
      <c r="CD206" s="78">
        <v>25</v>
      </c>
      <c r="CE206" s="16">
        <v>4567</v>
      </c>
      <c r="CF206" s="78">
        <v>386</v>
      </c>
      <c r="CG206" s="78">
        <v>16</v>
      </c>
      <c r="CH206" s="78">
        <v>26</v>
      </c>
      <c r="CI206" s="89">
        <f t="shared" si="103"/>
        <v>3.6353519428730406E-2</v>
      </c>
      <c r="CJ206" s="89">
        <f t="shared" si="104"/>
        <v>0.96364648057126956</v>
      </c>
      <c r="CK206" s="96">
        <f t="shared" si="105"/>
        <v>0.83381248261151808</v>
      </c>
    </row>
    <row r="207" spans="1:89" x14ac:dyDescent="0.3">
      <c r="A207" s="19" t="s">
        <v>415</v>
      </c>
      <c r="B207" s="16" t="s">
        <v>491</v>
      </c>
      <c r="C207" s="90">
        <v>25428</v>
      </c>
      <c r="D207" s="78">
        <v>24816</v>
      </c>
      <c r="E207" s="78">
        <v>612</v>
      </c>
      <c r="F207" s="67">
        <v>0.97593204341670603</v>
      </c>
      <c r="G207" s="78">
        <v>11107</v>
      </c>
      <c r="H207" s="78">
        <v>10977</v>
      </c>
      <c r="I207" s="78">
        <v>130</v>
      </c>
      <c r="J207" s="67">
        <v>0.98829566939767721</v>
      </c>
      <c r="K207" s="78">
        <v>14321</v>
      </c>
      <c r="L207" s="78">
        <v>13839</v>
      </c>
      <c r="M207" s="78">
        <v>482</v>
      </c>
      <c r="N207" s="67">
        <v>0.96634313246281689</v>
      </c>
      <c r="O207" s="78">
        <v>25428</v>
      </c>
      <c r="P207" s="78">
        <v>24816</v>
      </c>
      <c r="Q207" s="78">
        <v>612</v>
      </c>
      <c r="R207" s="67">
        <v>0.97593204341670603</v>
      </c>
      <c r="S207" s="78" t="s">
        <v>896</v>
      </c>
      <c r="T207" s="78" t="s">
        <v>896</v>
      </c>
      <c r="U207" s="78" t="s">
        <v>896</v>
      </c>
      <c r="V207" s="67">
        <v>0</v>
      </c>
      <c r="W207" s="16">
        <v>13016</v>
      </c>
      <c r="X207" s="16">
        <v>3954</v>
      </c>
      <c r="Y207" s="16">
        <v>8546</v>
      </c>
      <c r="Z207" s="78">
        <v>516</v>
      </c>
      <c r="AA207" s="89">
        <f t="shared" si="87"/>
        <v>3.9643515673017826E-2</v>
      </c>
      <c r="AB207" s="89">
        <f t="shared" si="88"/>
        <v>0.65657652120467114</v>
      </c>
      <c r="AC207" s="95">
        <f t="shared" si="89"/>
        <v>7.6627906976744189</v>
      </c>
      <c r="AD207" s="16">
        <v>6110</v>
      </c>
      <c r="AE207" s="16">
        <v>1979</v>
      </c>
      <c r="AF207" s="47">
        <f t="shared" si="90"/>
        <v>0.32389525368248773</v>
      </c>
      <c r="AG207" s="16">
        <v>3914</v>
      </c>
      <c r="AH207" s="47">
        <f t="shared" si="91"/>
        <v>0.64058919803600656</v>
      </c>
      <c r="AI207" s="78">
        <v>217</v>
      </c>
      <c r="AJ207" s="47">
        <f t="shared" si="92"/>
        <v>3.5515548281505729E-2</v>
      </c>
      <c r="AK207" s="16">
        <v>6906</v>
      </c>
      <c r="AL207" s="16">
        <v>1975</v>
      </c>
      <c r="AM207" s="16">
        <v>4632</v>
      </c>
      <c r="AN207" s="47">
        <f t="shared" si="93"/>
        <v>4.329568491167101E-2</v>
      </c>
      <c r="AO207" s="47">
        <f t="shared" si="94"/>
        <v>0.67072111207645524</v>
      </c>
      <c r="AP207" s="78">
        <v>299</v>
      </c>
      <c r="AQ207" s="16">
        <v>20292</v>
      </c>
      <c r="AR207" s="78">
        <v>727</v>
      </c>
      <c r="AS207" s="16">
        <v>3222</v>
      </c>
      <c r="AT207" s="16">
        <v>4759</v>
      </c>
      <c r="AU207" s="16">
        <v>4579</v>
      </c>
      <c r="AV207" s="78">
        <v>89</v>
      </c>
      <c r="AW207" s="16">
        <v>6426</v>
      </c>
      <c r="AX207" s="78">
        <v>369</v>
      </c>
      <c r="AY207" s="78">
        <v>53</v>
      </c>
      <c r="AZ207" s="78">
        <v>68</v>
      </c>
      <c r="BA207" s="50">
        <f t="shared" si="95"/>
        <v>727</v>
      </c>
      <c r="BB207" s="50">
        <f t="shared" si="81"/>
        <v>19565</v>
      </c>
      <c r="BC207" s="50">
        <f t="shared" si="82"/>
        <v>16343</v>
      </c>
      <c r="BD207" s="50">
        <f t="shared" si="96"/>
        <v>3949</v>
      </c>
      <c r="BE207" s="50">
        <f t="shared" si="83"/>
        <v>11584</v>
      </c>
      <c r="BF207" s="47">
        <f t="shared" si="97"/>
        <v>3.5826926867731125E-2</v>
      </c>
      <c r="BG207" s="47">
        <f t="shared" si="84"/>
        <v>0.96417307313226885</v>
      </c>
      <c r="BH207" s="47">
        <f t="shared" si="85"/>
        <v>0.80539128720678099</v>
      </c>
      <c r="BI207" s="47">
        <f t="shared" si="86"/>
        <v>0.57086536566134438</v>
      </c>
      <c r="BJ207" s="47">
        <f t="shared" si="98"/>
        <v>0.88478218016952492</v>
      </c>
      <c r="BK207" s="16">
        <v>8847</v>
      </c>
      <c r="BL207" s="78">
        <v>171</v>
      </c>
      <c r="BM207" s="16">
        <v>1135</v>
      </c>
      <c r="BN207" s="16">
        <v>2357</v>
      </c>
      <c r="BO207" s="16">
        <v>2353</v>
      </c>
      <c r="BP207" s="78">
        <v>63</v>
      </c>
      <c r="BQ207" s="16">
        <v>2584</v>
      </c>
      <c r="BR207" s="78">
        <v>114</v>
      </c>
      <c r="BS207" s="78">
        <v>28</v>
      </c>
      <c r="BT207" s="78">
        <v>42</v>
      </c>
      <c r="BU207" s="89">
        <f t="shared" si="99"/>
        <v>1.9328585961342827E-2</v>
      </c>
      <c r="BV207" s="89">
        <f t="shared" si="100"/>
        <v>0.98067141403865721</v>
      </c>
      <c r="BW207" s="89">
        <f t="shared" si="101"/>
        <v>0.85237933762857465</v>
      </c>
      <c r="BX207" s="89">
        <f t="shared" si="102"/>
        <v>0.58596134282807733</v>
      </c>
      <c r="BY207" s="16">
        <v>11445</v>
      </c>
      <c r="BZ207" s="78">
        <v>556</v>
      </c>
      <c r="CA207" s="16">
        <v>2087</v>
      </c>
      <c r="CB207" s="16">
        <v>2402</v>
      </c>
      <c r="CC207" s="16">
        <v>2226</v>
      </c>
      <c r="CD207" s="78">
        <v>26</v>
      </c>
      <c r="CE207" s="16">
        <v>3842</v>
      </c>
      <c r="CF207" s="78">
        <v>255</v>
      </c>
      <c r="CG207" s="78">
        <v>25</v>
      </c>
      <c r="CH207" s="78">
        <v>26</v>
      </c>
      <c r="CI207" s="89">
        <f t="shared" si="103"/>
        <v>4.8580166011358672E-2</v>
      </c>
      <c r="CJ207" s="89">
        <f t="shared" si="104"/>
        <v>0.95141983398864138</v>
      </c>
      <c r="CK207" s="96">
        <f t="shared" si="105"/>
        <v>0.76906946264744425</v>
      </c>
    </row>
    <row r="208" spans="1:89" x14ac:dyDescent="0.3">
      <c r="A208" s="19" t="s">
        <v>415</v>
      </c>
      <c r="B208" s="16" t="s">
        <v>493</v>
      </c>
      <c r="C208" s="90">
        <v>31349</v>
      </c>
      <c r="D208" s="78">
        <v>30928</v>
      </c>
      <c r="E208" s="78">
        <v>421</v>
      </c>
      <c r="F208" s="67">
        <v>0.98657054451497639</v>
      </c>
      <c r="G208" s="78">
        <v>12761</v>
      </c>
      <c r="H208" s="78">
        <v>12667</v>
      </c>
      <c r="I208" s="78">
        <v>94</v>
      </c>
      <c r="J208" s="67">
        <v>0.99263380612804641</v>
      </c>
      <c r="K208" s="78">
        <v>18588</v>
      </c>
      <c r="L208" s="78">
        <v>18261</v>
      </c>
      <c r="M208" s="78">
        <v>327</v>
      </c>
      <c r="N208" s="67">
        <v>0.98240800516462234</v>
      </c>
      <c r="O208" s="78">
        <v>31349</v>
      </c>
      <c r="P208" s="78">
        <v>30928</v>
      </c>
      <c r="Q208" s="78">
        <v>421</v>
      </c>
      <c r="R208" s="67">
        <v>0.98657054451497639</v>
      </c>
      <c r="S208" s="78" t="s">
        <v>896</v>
      </c>
      <c r="T208" s="78" t="s">
        <v>896</v>
      </c>
      <c r="U208" s="78" t="s">
        <v>896</v>
      </c>
      <c r="V208" s="67">
        <v>0</v>
      </c>
      <c r="W208" s="16">
        <v>14433</v>
      </c>
      <c r="X208" s="16">
        <v>4640</v>
      </c>
      <c r="Y208" s="16">
        <v>9470</v>
      </c>
      <c r="Z208" s="78">
        <v>323</v>
      </c>
      <c r="AA208" s="89">
        <f t="shared" si="87"/>
        <v>2.237926972909305E-2</v>
      </c>
      <c r="AB208" s="89">
        <f t="shared" si="88"/>
        <v>0.65613524561768166</v>
      </c>
      <c r="AC208" s="95">
        <f t="shared" si="89"/>
        <v>14.365325077399381</v>
      </c>
      <c r="AD208" s="16">
        <v>6101</v>
      </c>
      <c r="AE208" s="16">
        <v>2247</v>
      </c>
      <c r="AF208" s="47">
        <f t="shared" si="90"/>
        <v>0.36830027864284542</v>
      </c>
      <c r="AG208" s="16">
        <v>3723</v>
      </c>
      <c r="AH208" s="47">
        <f t="shared" si="91"/>
        <v>0.61022783150303228</v>
      </c>
      <c r="AI208" s="78">
        <v>131</v>
      </c>
      <c r="AJ208" s="47">
        <f t="shared" si="92"/>
        <v>2.1471889854122274E-2</v>
      </c>
      <c r="AK208" s="16">
        <v>8332</v>
      </c>
      <c r="AL208" s="16">
        <v>2393</v>
      </c>
      <c r="AM208" s="16">
        <v>5747</v>
      </c>
      <c r="AN208" s="47">
        <f t="shared" si="93"/>
        <v>2.3043686989918388E-2</v>
      </c>
      <c r="AO208" s="47">
        <f t="shared" si="94"/>
        <v>0.68975036005760926</v>
      </c>
      <c r="AP208" s="78">
        <v>192</v>
      </c>
      <c r="AQ208" s="16">
        <v>29399</v>
      </c>
      <c r="AR208" s="78">
        <v>684</v>
      </c>
      <c r="AS208" s="16">
        <v>3556</v>
      </c>
      <c r="AT208" s="16">
        <v>4601</v>
      </c>
      <c r="AU208" s="16">
        <v>5905</v>
      </c>
      <c r="AV208" s="78">
        <v>206</v>
      </c>
      <c r="AW208" s="16">
        <v>13452</v>
      </c>
      <c r="AX208" s="78">
        <v>759</v>
      </c>
      <c r="AY208" s="78">
        <v>94</v>
      </c>
      <c r="AZ208" s="78">
        <v>142</v>
      </c>
      <c r="BA208" s="50">
        <f t="shared" si="95"/>
        <v>684</v>
      </c>
      <c r="BB208" s="50">
        <f t="shared" si="81"/>
        <v>28715</v>
      </c>
      <c r="BC208" s="50">
        <f t="shared" si="82"/>
        <v>25159</v>
      </c>
      <c r="BD208" s="50">
        <f t="shared" si="96"/>
        <v>4240</v>
      </c>
      <c r="BE208" s="50">
        <f t="shared" si="83"/>
        <v>20558</v>
      </c>
      <c r="BF208" s="47">
        <f t="shared" si="97"/>
        <v>2.3266097486309058E-2</v>
      </c>
      <c r="BG208" s="47">
        <f t="shared" si="84"/>
        <v>0.97673390251369097</v>
      </c>
      <c r="BH208" s="47">
        <f t="shared" si="85"/>
        <v>0.85577740739480934</v>
      </c>
      <c r="BI208" s="47">
        <f t="shared" si="86"/>
        <v>0.69927548556073338</v>
      </c>
      <c r="BJ208" s="47">
        <f t="shared" si="98"/>
        <v>0.91625565495425021</v>
      </c>
      <c r="BK208" s="16">
        <v>12367</v>
      </c>
      <c r="BL208" s="78">
        <v>196</v>
      </c>
      <c r="BM208" s="16">
        <v>1095</v>
      </c>
      <c r="BN208" s="16">
        <v>2136</v>
      </c>
      <c r="BO208" s="16">
        <v>2927</v>
      </c>
      <c r="BP208" s="78">
        <v>165</v>
      </c>
      <c r="BQ208" s="16">
        <v>5445</v>
      </c>
      <c r="BR208" s="78">
        <v>258</v>
      </c>
      <c r="BS208" s="78">
        <v>61</v>
      </c>
      <c r="BT208" s="78">
        <v>84</v>
      </c>
      <c r="BU208" s="89">
        <f t="shared" si="99"/>
        <v>1.5848629416996846E-2</v>
      </c>
      <c r="BV208" s="89">
        <f t="shared" si="100"/>
        <v>0.98415137058300317</v>
      </c>
      <c r="BW208" s="89">
        <f t="shared" si="101"/>
        <v>0.89560928276865848</v>
      </c>
      <c r="BX208" s="89">
        <f t="shared" si="102"/>
        <v>0.72289156626506024</v>
      </c>
      <c r="BY208" s="16">
        <v>17032</v>
      </c>
      <c r="BZ208" s="78">
        <v>488</v>
      </c>
      <c r="CA208" s="16">
        <v>2461</v>
      </c>
      <c r="CB208" s="16">
        <v>2465</v>
      </c>
      <c r="CC208" s="16">
        <v>2978</v>
      </c>
      <c r="CD208" s="78">
        <v>41</v>
      </c>
      <c r="CE208" s="16">
        <v>8007</v>
      </c>
      <c r="CF208" s="78">
        <v>501</v>
      </c>
      <c r="CG208" s="78">
        <v>33</v>
      </c>
      <c r="CH208" s="78">
        <v>58</v>
      </c>
      <c r="CI208" s="89">
        <f t="shared" si="103"/>
        <v>2.8651949271958667E-2</v>
      </c>
      <c r="CJ208" s="89">
        <f t="shared" si="104"/>
        <v>0.97134805072804131</v>
      </c>
      <c r="CK208" s="96">
        <f t="shared" si="105"/>
        <v>0.82685533114138088</v>
      </c>
    </row>
    <row r="209" spans="1:89" x14ac:dyDescent="0.3">
      <c r="A209" s="19" t="s">
        <v>415</v>
      </c>
      <c r="B209" s="16" t="s">
        <v>495</v>
      </c>
      <c r="C209" s="90">
        <v>15686</v>
      </c>
      <c r="D209" s="78">
        <v>15323</v>
      </c>
      <c r="E209" s="78">
        <v>363</v>
      </c>
      <c r="F209" s="67">
        <v>0.97685834502103785</v>
      </c>
      <c r="G209" s="78">
        <v>6429</v>
      </c>
      <c r="H209" s="78">
        <v>6366</v>
      </c>
      <c r="I209" s="78">
        <v>63</v>
      </c>
      <c r="J209" s="67">
        <v>0.99020065328978069</v>
      </c>
      <c r="K209" s="78">
        <v>9257</v>
      </c>
      <c r="L209" s="78">
        <v>8957</v>
      </c>
      <c r="M209" s="78">
        <v>300</v>
      </c>
      <c r="N209" s="67">
        <v>0.96759209247056277</v>
      </c>
      <c r="O209" s="78">
        <v>15686</v>
      </c>
      <c r="P209" s="78">
        <v>15323</v>
      </c>
      <c r="Q209" s="78">
        <v>363</v>
      </c>
      <c r="R209" s="67">
        <v>0.97685834502103785</v>
      </c>
      <c r="S209" s="78" t="s">
        <v>896</v>
      </c>
      <c r="T209" s="78" t="s">
        <v>896</v>
      </c>
      <c r="U209" s="78" t="s">
        <v>896</v>
      </c>
      <c r="V209" s="67">
        <v>0</v>
      </c>
      <c r="W209" s="16">
        <v>6589</v>
      </c>
      <c r="X209" s="16">
        <v>2156</v>
      </c>
      <c r="Y209" s="16">
        <v>4247</v>
      </c>
      <c r="Z209" s="78">
        <v>186</v>
      </c>
      <c r="AA209" s="89">
        <f t="shared" si="87"/>
        <v>2.8228866292305359E-2</v>
      </c>
      <c r="AB209" s="89">
        <f t="shared" si="88"/>
        <v>0.64455911367430563</v>
      </c>
      <c r="AC209" s="95">
        <f t="shared" si="89"/>
        <v>11.591397849462366</v>
      </c>
      <c r="AD209" s="16">
        <v>2895</v>
      </c>
      <c r="AE209" s="16">
        <v>1069</v>
      </c>
      <c r="AF209" s="47">
        <f t="shared" si="90"/>
        <v>0.36925734024179618</v>
      </c>
      <c r="AG209" s="16">
        <v>1762</v>
      </c>
      <c r="AH209" s="47">
        <f t="shared" si="91"/>
        <v>0.60863557858376516</v>
      </c>
      <c r="AI209" s="78">
        <v>64</v>
      </c>
      <c r="AJ209" s="47">
        <f t="shared" si="92"/>
        <v>2.2107081174438686E-2</v>
      </c>
      <c r="AK209" s="16">
        <v>3694</v>
      </c>
      <c r="AL209" s="16">
        <v>1087</v>
      </c>
      <c r="AM209" s="16">
        <v>2485</v>
      </c>
      <c r="AN209" s="47">
        <f t="shared" si="93"/>
        <v>3.3026529507309152E-2</v>
      </c>
      <c r="AO209" s="47">
        <f t="shared" si="94"/>
        <v>0.67271250676773142</v>
      </c>
      <c r="AP209" s="78">
        <v>122</v>
      </c>
      <c r="AQ209" s="16">
        <v>16030</v>
      </c>
      <c r="AR209" s="78">
        <v>580</v>
      </c>
      <c r="AS209" s="16">
        <v>2262</v>
      </c>
      <c r="AT209" s="16">
        <v>3122</v>
      </c>
      <c r="AU209" s="16">
        <v>3198</v>
      </c>
      <c r="AV209" s="78">
        <v>39</v>
      </c>
      <c r="AW209" s="16">
        <v>6496</v>
      </c>
      <c r="AX209" s="78">
        <v>247</v>
      </c>
      <c r="AY209" s="78">
        <v>30</v>
      </c>
      <c r="AZ209" s="78">
        <v>56</v>
      </c>
      <c r="BA209" s="50">
        <f t="shared" si="95"/>
        <v>580</v>
      </c>
      <c r="BB209" s="50">
        <f t="shared" si="81"/>
        <v>15450</v>
      </c>
      <c r="BC209" s="50">
        <f t="shared" si="82"/>
        <v>13188</v>
      </c>
      <c r="BD209" s="50">
        <f t="shared" si="96"/>
        <v>2842</v>
      </c>
      <c r="BE209" s="50">
        <f t="shared" si="83"/>
        <v>10066</v>
      </c>
      <c r="BF209" s="47">
        <f t="shared" si="97"/>
        <v>3.6182158452900813E-2</v>
      </c>
      <c r="BG209" s="47">
        <f t="shared" si="84"/>
        <v>0.96381784154709915</v>
      </c>
      <c r="BH209" s="47">
        <f t="shared" si="85"/>
        <v>0.82270742358078608</v>
      </c>
      <c r="BI209" s="47">
        <f t="shared" si="86"/>
        <v>0.62794759825327506</v>
      </c>
      <c r="BJ209" s="47">
        <f t="shared" si="98"/>
        <v>0.89326263256394256</v>
      </c>
      <c r="BK209" s="16">
        <v>6700</v>
      </c>
      <c r="BL209" s="78">
        <v>142</v>
      </c>
      <c r="BM209" s="16">
        <v>784</v>
      </c>
      <c r="BN209" s="16">
        <v>1519</v>
      </c>
      <c r="BO209" s="16">
        <v>1636</v>
      </c>
      <c r="BP209" s="78">
        <v>22</v>
      </c>
      <c r="BQ209" s="16">
        <v>2454</v>
      </c>
      <c r="BR209" s="78">
        <v>86</v>
      </c>
      <c r="BS209" s="78">
        <v>20</v>
      </c>
      <c r="BT209" s="78">
        <v>37</v>
      </c>
      <c r="BU209" s="89">
        <f t="shared" si="99"/>
        <v>2.1194029850746268E-2</v>
      </c>
      <c r="BV209" s="89">
        <f t="shared" si="100"/>
        <v>0.97880597014925375</v>
      </c>
      <c r="BW209" s="89">
        <f t="shared" si="101"/>
        <v>0.86179104477611945</v>
      </c>
      <c r="BX209" s="89">
        <f t="shared" si="102"/>
        <v>0.63507462686567162</v>
      </c>
      <c r="BY209" s="16">
        <v>9330</v>
      </c>
      <c r="BZ209" s="78">
        <v>438</v>
      </c>
      <c r="CA209" s="16">
        <v>1478</v>
      </c>
      <c r="CB209" s="16">
        <v>1603</v>
      </c>
      <c r="CC209" s="16">
        <v>1562</v>
      </c>
      <c r="CD209" s="78">
        <v>17</v>
      </c>
      <c r="CE209" s="16">
        <v>4042</v>
      </c>
      <c r="CF209" s="78">
        <v>161</v>
      </c>
      <c r="CG209" s="78">
        <v>10</v>
      </c>
      <c r="CH209" s="78">
        <v>19</v>
      </c>
      <c r="CI209" s="89">
        <f t="shared" si="103"/>
        <v>4.694533762057878E-2</v>
      </c>
      <c r="CJ209" s="89">
        <f t="shared" si="104"/>
        <v>0.95305466237942127</v>
      </c>
      <c r="CK209" s="96">
        <f t="shared" si="105"/>
        <v>0.79464094319399781</v>
      </c>
    </row>
    <row r="210" spans="1:89" x14ac:dyDescent="0.3">
      <c r="A210" s="19" t="s">
        <v>415</v>
      </c>
      <c r="B210" s="16" t="s">
        <v>497</v>
      </c>
      <c r="C210" s="90">
        <v>40078</v>
      </c>
      <c r="D210" s="78">
        <v>39471</v>
      </c>
      <c r="E210" s="78">
        <v>607</v>
      </c>
      <c r="F210" s="67">
        <v>0.98485453365936426</v>
      </c>
      <c r="G210" s="78">
        <v>17110</v>
      </c>
      <c r="H210" s="78">
        <v>16980</v>
      </c>
      <c r="I210" s="78">
        <v>130</v>
      </c>
      <c r="J210" s="67">
        <v>0.99240210403272944</v>
      </c>
      <c r="K210" s="78">
        <v>22968</v>
      </c>
      <c r="L210" s="78">
        <v>22491</v>
      </c>
      <c r="M210" s="78">
        <v>477</v>
      </c>
      <c r="N210" s="67">
        <v>0.97923197492163017</v>
      </c>
      <c r="O210" s="78">
        <v>40078</v>
      </c>
      <c r="P210" s="78">
        <v>39471</v>
      </c>
      <c r="Q210" s="78">
        <v>607</v>
      </c>
      <c r="R210" s="67">
        <v>0.98485453365936426</v>
      </c>
      <c r="S210" s="78" t="s">
        <v>896</v>
      </c>
      <c r="T210" s="78" t="s">
        <v>896</v>
      </c>
      <c r="U210" s="78" t="s">
        <v>896</v>
      </c>
      <c r="V210" s="67">
        <v>0</v>
      </c>
      <c r="W210" s="16">
        <v>19545</v>
      </c>
      <c r="X210" s="16">
        <v>6908</v>
      </c>
      <c r="Y210" s="16">
        <v>12001</v>
      </c>
      <c r="Z210" s="78">
        <v>636</v>
      </c>
      <c r="AA210" s="89">
        <f t="shared" si="87"/>
        <v>3.2540291634689182E-2</v>
      </c>
      <c r="AB210" s="89">
        <f t="shared" si="88"/>
        <v>0.61401893067280633</v>
      </c>
      <c r="AC210" s="95">
        <f t="shared" si="89"/>
        <v>10.861635220125786</v>
      </c>
      <c r="AD210" s="16">
        <v>8867</v>
      </c>
      <c r="AE210" s="16">
        <v>3405</v>
      </c>
      <c r="AF210" s="47">
        <f t="shared" si="90"/>
        <v>0.38400811999548889</v>
      </c>
      <c r="AG210" s="16">
        <v>5185</v>
      </c>
      <c r="AH210" s="47">
        <f t="shared" si="91"/>
        <v>0.58475245291530398</v>
      </c>
      <c r="AI210" s="78">
        <v>277</v>
      </c>
      <c r="AJ210" s="47">
        <f t="shared" si="92"/>
        <v>3.1239427089207173E-2</v>
      </c>
      <c r="AK210" s="16">
        <v>10678</v>
      </c>
      <c r="AL210" s="16">
        <v>3503</v>
      </c>
      <c r="AM210" s="16">
        <v>6816</v>
      </c>
      <c r="AN210" s="47">
        <f t="shared" si="93"/>
        <v>3.3620528188799403E-2</v>
      </c>
      <c r="AO210" s="47">
        <f t="shared" si="94"/>
        <v>0.63832178310545051</v>
      </c>
      <c r="AP210" s="78">
        <v>359</v>
      </c>
      <c r="AQ210" s="16">
        <v>34069</v>
      </c>
      <c r="AR210" s="78">
        <v>718</v>
      </c>
      <c r="AS210" s="16">
        <v>4995</v>
      </c>
      <c r="AT210" s="16">
        <v>6365</v>
      </c>
      <c r="AU210" s="16">
        <v>8052</v>
      </c>
      <c r="AV210" s="78">
        <v>242</v>
      </c>
      <c r="AW210" s="16">
        <v>12420</v>
      </c>
      <c r="AX210" s="78">
        <v>969</v>
      </c>
      <c r="AY210" s="78">
        <v>142</v>
      </c>
      <c r="AZ210" s="78">
        <v>166</v>
      </c>
      <c r="BA210" s="50">
        <f t="shared" si="95"/>
        <v>718</v>
      </c>
      <c r="BB210" s="50">
        <f t="shared" si="81"/>
        <v>33351</v>
      </c>
      <c r="BC210" s="50">
        <f t="shared" si="82"/>
        <v>28356</v>
      </c>
      <c r="BD210" s="50">
        <f t="shared" si="96"/>
        <v>5713</v>
      </c>
      <c r="BE210" s="50">
        <f t="shared" si="83"/>
        <v>21991</v>
      </c>
      <c r="BF210" s="47">
        <f t="shared" si="97"/>
        <v>2.1074877454577475E-2</v>
      </c>
      <c r="BG210" s="47">
        <f t="shared" si="84"/>
        <v>0.97892512254542252</v>
      </c>
      <c r="BH210" s="47">
        <f t="shared" si="85"/>
        <v>0.83231089847075057</v>
      </c>
      <c r="BI210" s="47">
        <f t="shared" si="86"/>
        <v>0.64548416448971202</v>
      </c>
      <c r="BJ210" s="47">
        <f t="shared" si="98"/>
        <v>0.90561801050808655</v>
      </c>
      <c r="BK210" s="16">
        <v>14977</v>
      </c>
      <c r="BL210" s="78">
        <v>177</v>
      </c>
      <c r="BM210" s="16">
        <v>1697</v>
      </c>
      <c r="BN210" s="16">
        <v>3153</v>
      </c>
      <c r="BO210" s="16">
        <v>4093</v>
      </c>
      <c r="BP210" s="78">
        <v>183</v>
      </c>
      <c r="BQ210" s="16">
        <v>5158</v>
      </c>
      <c r="BR210" s="78">
        <v>313</v>
      </c>
      <c r="BS210" s="78">
        <v>104</v>
      </c>
      <c r="BT210" s="78">
        <v>99</v>
      </c>
      <c r="BU210" s="89">
        <f t="shared" si="99"/>
        <v>1.1818121119049209E-2</v>
      </c>
      <c r="BV210" s="89">
        <f t="shared" si="100"/>
        <v>0.98818187888095077</v>
      </c>
      <c r="BW210" s="89">
        <f t="shared" si="101"/>
        <v>0.87487480803899309</v>
      </c>
      <c r="BX210" s="89">
        <f t="shared" si="102"/>
        <v>0.66435200640982839</v>
      </c>
      <c r="BY210" s="16">
        <v>19092</v>
      </c>
      <c r="BZ210" s="78">
        <v>541</v>
      </c>
      <c r="CA210" s="16">
        <v>3298</v>
      </c>
      <c r="CB210" s="16">
        <v>3212</v>
      </c>
      <c r="CC210" s="16">
        <v>3959</v>
      </c>
      <c r="CD210" s="78">
        <v>59</v>
      </c>
      <c r="CE210" s="16">
        <v>7262</v>
      </c>
      <c r="CF210" s="78">
        <v>656</v>
      </c>
      <c r="CG210" s="78">
        <v>38</v>
      </c>
      <c r="CH210" s="78">
        <v>67</v>
      </c>
      <c r="CI210" s="89">
        <f t="shared" si="103"/>
        <v>2.8336476010894614E-2</v>
      </c>
      <c r="CJ210" s="89">
        <f t="shared" si="104"/>
        <v>0.97166352398910538</v>
      </c>
      <c r="CK210" s="96">
        <f t="shared" si="105"/>
        <v>0.7989210140372931</v>
      </c>
    </row>
    <row r="211" spans="1:89" x14ac:dyDescent="0.3">
      <c r="A211" s="19" t="s">
        <v>415</v>
      </c>
      <c r="B211" s="16" t="s">
        <v>499</v>
      </c>
      <c r="C211" s="90">
        <v>82430</v>
      </c>
      <c r="D211" s="78">
        <v>79284</v>
      </c>
      <c r="E211" s="78">
        <v>3146</v>
      </c>
      <c r="F211" s="67">
        <v>0.96183428363459911</v>
      </c>
      <c r="G211" s="78">
        <v>36864</v>
      </c>
      <c r="H211" s="78">
        <v>36065</v>
      </c>
      <c r="I211" s="78">
        <v>799</v>
      </c>
      <c r="J211" s="67">
        <v>0.9783257378472221</v>
      </c>
      <c r="K211" s="78">
        <v>45566</v>
      </c>
      <c r="L211" s="78">
        <v>43219</v>
      </c>
      <c r="M211" s="78">
        <v>2347</v>
      </c>
      <c r="N211" s="67">
        <v>0.94849229688803049</v>
      </c>
      <c r="O211" s="78">
        <v>82430</v>
      </c>
      <c r="P211" s="78">
        <v>79284</v>
      </c>
      <c r="Q211" s="78">
        <v>3146</v>
      </c>
      <c r="R211" s="67">
        <v>0.96183428363459911</v>
      </c>
      <c r="S211" s="78" t="s">
        <v>896</v>
      </c>
      <c r="T211" s="78" t="s">
        <v>896</v>
      </c>
      <c r="U211" s="78" t="s">
        <v>896</v>
      </c>
      <c r="V211" s="67">
        <v>0</v>
      </c>
      <c r="W211" s="16">
        <v>47654</v>
      </c>
      <c r="X211" s="16">
        <v>15935</v>
      </c>
      <c r="Y211" s="16">
        <v>29214</v>
      </c>
      <c r="Z211" s="16">
        <v>2505</v>
      </c>
      <c r="AA211" s="89">
        <f t="shared" si="87"/>
        <v>5.2566416250472155E-2</v>
      </c>
      <c r="AB211" s="89">
        <f t="shared" si="88"/>
        <v>0.61304402568514715</v>
      </c>
      <c r="AC211" s="95">
        <f t="shared" si="89"/>
        <v>6.3612774451097804</v>
      </c>
      <c r="AD211" s="16">
        <v>23019</v>
      </c>
      <c r="AE211" s="16">
        <v>8091</v>
      </c>
      <c r="AF211" s="47">
        <f t="shared" si="90"/>
        <v>0.3514922455362961</v>
      </c>
      <c r="AG211" s="16">
        <v>13778</v>
      </c>
      <c r="AH211" s="47">
        <f t="shared" si="91"/>
        <v>0.59854902471871063</v>
      </c>
      <c r="AI211" s="16">
        <v>1150</v>
      </c>
      <c r="AJ211" s="47">
        <f t="shared" si="92"/>
        <v>4.9958729744993269E-2</v>
      </c>
      <c r="AK211" s="16">
        <v>24635</v>
      </c>
      <c r="AL211" s="16">
        <v>7844</v>
      </c>
      <c r="AM211" s="16">
        <v>15436</v>
      </c>
      <c r="AN211" s="47">
        <f t="shared" si="93"/>
        <v>5.5003044448954742E-2</v>
      </c>
      <c r="AO211" s="47">
        <f t="shared" si="94"/>
        <v>0.62658818753805556</v>
      </c>
      <c r="AP211" s="16">
        <v>1355</v>
      </c>
      <c r="AQ211" s="16">
        <v>64069</v>
      </c>
      <c r="AR211" s="16">
        <v>3083</v>
      </c>
      <c r="AS211" s="16">
        <v>16375</v>
      </c>
      <c r="AT211" s="16">
        <v>13455</v>
      </c>
      <c r="AU211" s="16">
        <v>12772</v>
      </c>
      <c r="AV211" s="78">
        <v>313</v>
      </c>
      <c r="AW211" s="16">
        <v>16311</v>
      </c>
      <c r="AX211" s="78">
        <v>1134</v>
      </c>
      <c r="AY211" s="78">
        <v>163</v>
      </c>
      <c r="AZ211" s="78">
        <v>463</v>
      </c>
      <c r="BA211" s="50">
        <f t="shared" si="95"/>
        <v>3083</v>
      </c>
      <c r="BB211" s="50">
        <f t="shared" si="81"/>
        <v>60986</v>
      </c>
      <c r="BC211" s="50">
        <f t="shared" si="82"/>
        <v>44611</v>
      </c>
      <c r="BD211" s="50">
        <f t="shared" si="96"/>
        <v>19458</v>
      </c>
      <c r="BE211" s="50">
        <f t="shared" si="83"/>
        <v>31156</v>
      </c>
      <c r="BF211" s="47">
        <f t="shared" si="97"/>
        <v>4.8119995629711719E-2</v>
      </c>
      <c r="BG211" s="47">
        <f t="shared" si="84"/>
        <v>0.9518800043702883</v>
      </c>
      <c r="BH211" s="47">
        <f t="shared" si="85"/>
        <v>0.69629618068020416</v>
      </c>
      <c r="BI211" s="47">
        <f t="shared" si="86"/>
        <v>0.48628822051226023</v>
      </c>
      <c r="BJ211" s="47">
        <f t="shared" si="98"/>
        <v>0.82408809252524629</v>
      </c>
      <c r="BK211" s="16">
        <v>28859</v>
      </c>
      <c r="BL211" s="16">
        <v>794</v>
      </c>
      <c r="BM211" s="16">
        <v>6356</v>
      </c>
      <c r="BN211" s="16">
        <v>7107</v>
      </c>
      <c r="BO211" s="16">
        <v>6796</v>
      </c>
      <c r="BP211" s="78">
        <v>244</v>
      </c>
      <c r="BQ211" s="16">
        <v>6876</v>
      </c>
      <c r="BR211" s="78">
        <v>328</v>
      </c>
      <c r="BS211" s="78">
        <v>110</v>
      </c>
      <c r="BT211" s="78">
        <v>248</v>
      </c>
      <c r="BU211" s="89">
        <f t="shared" si="99"/>
        <v>2.7513080841331992E-2</v>
      </c>
      <c r="BV211" s="89">
        <f t="shared" si="100"/>
        <v>0.97248691915866803</v>
      </c>
      <c r="BW211" s="89">
        <f t="shared" si="101"/>
        <v>0.75224366748674587</v>
      </c>
      <c r="BX211" s="89">
        <f t="shared" si="102"/>
        <v>0.50597733809210299</v>
      </c>
      <c r="BY211" s="16">
        <v>35210</v>
      </c>
      <c r="BZ211" s="16">
        <v>2289</v>
      </c>
      <c r="CA211" s="16">
        <v>10019</v>
      </c>
      <c r="CB211" s="16">
        <v>6348</v>
      </c>
      <c r="CC211" s="16">
        <v>5976</v>
      </c>
      <c r="CD211" s="78">
        <v>69</v>
      </c>
      <c r="CE211" s="16">
        <v>9435</v>
      </c>
      <c r="CF211" s="78">
        <v>806</v>
      </c>
      <c r="CG211" s="78">
        <v>53</v>
      </c>
      <c r="CH211" s="78">
        <v>215</v>
      </c>
      <c r="CI211" s="89">
        <f t="shared" si="103"/>
        <v>6.5009940357852888E-2</v>
      </c>
      <c r="CJ211" s="89">
        <f t="shared" si="104"/>
        <v>0.9349900596421471</v>
      </c>
      <c r="CK211" s="96">
        <f t="shared" si="105"/>
        <v>0.65044021584777056</v>
      </c>
    </row>
    <row r="212" spans="1:89" x14ac:dyDescent="0.3">
      <c r="A212" s="19" t="s">
        <v>415</v>
      </c>
      <c r="B212" s="16" t="s">
        <v>501</v>
      </c>
      <c r="C212" s="90">
        <v>73054</v>
      </c>
      <c r="D212" s="78">
        <v>72168</v>
      </c>
      <c r="E212" s="78">
        <v>886</v>
      </c>
      <c r="F212" s="67">
        <v>0.9878719851069071</v>
      </c>
      <c r="G212" s="78">
        <v>30018</v>
      </c>
      <c r="H212" s="78">
        <v>29823</v>
      </c>
      <c r="I212" s="78">
        <v>195</v>
      </c>
      <c r="J212" s="67">
        <v>0.99350389766140312</v>
      </c>
      <c r="K212" s="78">
        <v>43036</v>
      </c>
      <c r="L212" s="78">
        <v>42345</v>
      </c>
      <c r="M212" s="78">
        <v>691</v>
      </c>
      <c r="N212" s="67">
        <v>0.98394367506273828</v>
      </c>
      <c r="O212" s="78">
        <v>73054</v>
      </c>
      <c r="P212" s="78">
        <v>72168</v>
      </c>
      <c r="Q212" s="78">
        <v>886</v>
      </c>
      <c r="R212" s="67">
        <v>0.9878719851069071</v>
      </c>
      <c r="S212" s="78" t="s">
        <v>896</v>
      </c>
      <c r="T212" s="78" t="s">
        <v>896</v>
      </c>
      <c r="U212" s="78" t="s">
        <v>896</v>
      </c>
      <c r="V212" s="67">
        <v>0</v>
      </c>
      <c r="W212" s="16">
        <v>34951</v>
      </c>
      <c r="X212" s="16">
        <v>12146</v>
      </c>
      <c r="Y212" s="16">
        <v>21880</v>
      </c>
      <c r="Z212" s="78">
        <v>925</v>
      </c>
      <c r="AA212" s="89">
        <f t="shared" si="87"/>
        <v>2.6465623301193099E-2</v>
      </c>
      <c r="AB212" s="89">
        <f t="shared" si="88"/>
        <v>0.62601928414065411</v>
      </c>
      <c r="AC212" s="95">
        <f t="shared" si="89"/>
        <v>13.130810810810811</v>
      </c>
      <c r="AD212" s="16">
        <v>15170</v>
      </c>
      <c r="AE212" s="16">
        <v>5880</v>
      </c>
      <c r="AF212" s="47">
        <f t="shared" si="90"/>
        <v>0.38760711931443637</v>
      </c>
      <c r="AG212" s="16">
        <v>8889</v>
      </c>
      <c r="AH212" s="47">
        <f t="shared" si="91"/>
        <v>0.58595912986156884</v>
      </c>
      <c r="AI212" s="78">
        <v>401</v>
      </c>
      <c r="AJ212" s="47">
        <f t="shared" si="92"/>
        <v>2.6433750823994726E-2</v>
      </c>
      <c r="AK212" s="16">
        <v>19781</v>
      </c>
      <c r="AL212" s="16">
        <v>6266</v>
      </c>
      <c r="AM212" s="16">
        <v>12991</v>
      </c>
      <c r="AN212" s="47">
        <f t="shared" si="93"/>
        <v>2.6490066225165563E-2</v>
      </c>
      <c r="AO212" s="47">
        <f t="shared" si="94"/>
        <v>0.65674131742581265</v>
      </c>
      <c r="AP212" s="78">
        <v>524</v>
      </c>
      <c r="AQ212" s="16">
        <v>62356</v>
      </c>
      <c r="AR212" s="78">
        <v>1030</v>
      </c>
      <c r="AS212" s="16">
        <v>7433</v>
      </c>
      <c r="AT212" s="16">
        <v>9954</v>
      </c>
      <c r="AU212" s="16">
        <v>14093</v>
      </c>
      <c r="AV212" s="78">
        <v>622</v>
      </c>
      <c r="AW212" s="16">
        <v>26642</v>
      </c>
      <c r="AX212" s="16">
        <v>2301</v>
      </c>
      <c r="AY212" s="78">
        <v>193</v>
      </c>
      <c r="AZ212" s="78">
        <v>88</v>
      </c>
      <c r="BA212" s="50">
        <f t="shared" si="95"/>
        <v>1030</v>
      </c>
      <c r="BB212" s="50">
        <f t="shared" si="81"/>
        <v>61326</v>
      </c>
      <c r="BC212" s="50">
        <f t="shared" si="82"/>
        <v>53893</v>
      </c>
      <c r="BD212" s="50">
        <f t="shared" si="96"/>
        <v>8463</v>
      </c>
      <c r="BE212" s="50">
        <f t="shared" si="83"/>
        <v>43939</v>
      </c>
      <c r="BF212" s="47">
        <f t="shared" si="97"/>
        <v>1.6518057604721279E-2</v>
      </c>
      <c r="BG212" s="47">
        <f t="shared" si="84"/>
        <v>0.98348194239527875</v>
      </c>
      <c r="BH212" s="47">
        <f t="shared" si="85"/>
        <v>0.86427929950606197</v>
      </c>
      <c r="BI212" s="47">
        <f t="shared" si="86"/>
        <v>0.70464750785810504</v>
      </c>
      <c r="BJ212" s="47">
        <f t="shared" si="98"/>
        <v>0.92388062095067036</v>
      </c>
      <c r="BK212" s="16">
        <v>26420</v>
      </c>
      <c r="BL212" s="78">
        <v>291</v>
      </c>
      <c r="BM212" s="16">
        <v>2420</v>
      </c>
      <c r="BN212" s="16">
        <v>4345</v>
      </c>
      <c r="BO212" s="16">
        <v>6972</v>
      </c>
      <c r="BP212" s="78">
        <v>412</v>
      </c>
      <c r="BQ212" s="16">
        <v>11054</v>
      </c>
      <c r="BR212" s="16">
        <v>752</v>
      </c>
      <c r="BS212" s="78">
        <v>132</v>
      </c>
      <c r="BT212" s="78">
        <v>42</v>
      </c>
      <c r="BU212" s="89">
        <f t="shared" si="99"/>
        <v>1.1014383043149129E-2</v>
      </c>
      <c r="BV212" s="89">
        <f t="shared" si="100"/>
        <v>0.98898561695685083</v>
      </c>
      <c r="BW212" s="89">
        <f t="shared" si="101"/>
        <v>0.8973883421650265</v>
      </c>
      <c r="BX212" s="89">
        <f t="shared" si="102"/>
        <v>0.73292959878879638</v>
      </c>
      <c r="BY212" s="16">
        <v>35936</v>
      </c>
      <c r="BZ212" s="78">
        <v>739</v>
      </c>
      <c r="CA212" s="16">
        <v>5013</v>
      </c>
      <c r="CB212" s="16">
        <v>5609</v>
      </c>
      <c r="CC212" s="16">
        <v>7121</v>
      </c>
      <c r="CD212" s="78">
        <v>210</v>
      </c>
      <c r="CE212" s="16">
        <v>15588</v>
      </c>
      <c r="CF212" s="16">
        <v>1549</v>
      </c>
      <c r="CG212" s="78">
        <v>61</v>
      </c>
      <c r="CH212" s="78">
        <v>46</v>
      </c>
      <c r="CI212" s="89">
        <f t="shared" si="103"/>
        <v>2.056433659839715E-2</v>
      </c>
      <c r="CJ212" s="89">
        <f t="shared" si="104"/>
        <v>0.97943566340160282</v>
      </c>
      <c r="CK212" s="96">
        <f t="shared" si="105"/>
        <v>0.8399376669634907</v>
      </c>
    </row>
    <row r="213" spans="1:89" x14ac:dyDescent="0.3">
      <c r="A213" s="19" t="s">
        <v>415</v>
      </c>
      <c r="B213" s="16" t="s">
        <v>503</v>
      </c>
      <c r="C213" s="90">
        <v>120484</v>
      </c>
      <c r="D213" s="78">
        <v>118307</v>
      </c>
      <c r="E213" s="78">
        <v>2177</v>
      </c>
      <c r="F213" s="67">
        <v>0.98193121078317458</v>
      </c>
      <c r="G213" s="78">
        <v>53552</v>
      </c>
      <c r="H213" s="78">
        <v>53050</v>
      </c>
      <c r="I213" s="78">
        <v>502</v>
      </c>
      <c r="J213" s="67">
        <v>0.99062593367194507</v>
      </c>
      <c r="K213" s="78">
        <v>66932</v>
      </c>
      <c r="L213" s="78">
        <v>65257</v>
      </c>
      <c r="M213" s="78">
        <v>1675</v>
      </c>
      <c r="N213" s="67">
        <v>0.9749746010876712</v>
      </c>
      <c r="O213" s="78">
        <v>120484</v>
      </c>
      <c r="P213" s="78">
        <v>118307</v>
      </c>
      <c r="Q213" s="78">
        <v>2177</v>
      </c>
      <c r="R213" s="67">
        <v>0.98193121078317458</v>
      </c>
      <c r="S213" s="78" t="s">
        <v>896</v>
      </c>
      <c r="T213" s="78" t="s">
        <v>896</v>
      </c>
      <c r="U213" s="78" t="s">
        <v>896</v>
      </c>
      <c r="V213" s="67">
        <v>0</v>
      </c>
      <c r="W213" s="16">
        <v>60908</v>
      </c>
      <c r="X213" s="16">
        <v>20034</v>
      </c>
      <c r="Y213" s="16">
        <v>39111</v>
      </c>
      <c r="Z213" s="16">
        <v>1763</v>
      </c>
      <c r="AA213" s="89">
        <f t="shared" si="87"/>
        <v>2.8945294542588821E-2</v>
      </c>
      <c r="AB213" s="89">
        <f t="shared" si="88"/>
        <v>0.64213239640112962</v>
      </c>
      <c r="AC213" s="95">
        <f t="shared" si="89"/>
        <v>11.363584798638684</v>
      </c>
      <c r="AD213" s="16">
        <v>29114</v>
      </c>
      <c r="AE213" s="16">
        <v>10100</v>
      </c>
      <c r="AF213" s="47">
        <f t="shared" si="90"/>
        <v>0.34691213849007352</v>
      </c>
      <c r="AG213" s="16">
        <v>18221</v>
      </c>
      <c r="AH213" s="47">
        <f t="shared" si="91"/>
        <v>0.62585010647798311</v>
      </c>
      <c r="AI213" s="78">
        <v>793</v>
      </c>
      <c r="AJ213" s="47">
        <f t="shared" si="92"/>
        <v>2.7237755031943395E-2</v>
      </c>
      <c r="AK213" s="16">
        <v>31794</v>
      </c>
      <c r="AL213" s="16">
        <v>9934</v>
      </c>
      <c r="AM213" s="16">
        <v>20890</v>
      </c>
      <c r="AN213" s="47">
        <f t="shared" si="93"/>
        <v>3.0508901050512675E-2</v>
      </c>
      <c r="AO213" s="47">
        <f t="shared" si="94"/>
        <v>0.65704220922186574</v>
      </c>
      <c r="AP213" s="78">
        <v>970</v>
      </c>
      <c r="AQ213" s="16">
        <v>97985</v>
      </c>
      <c r="AR213" s="16">
        <v>2643</v>
      </c>
      <c r="AS213" s="16">
        <v>16122</v>
      </c>
      <c r="AT213" s="16">
        <v>21257</v>
      </c>
      <c r="AU213" s="16">
        <v>22267</v>
      </c>
      <c r="AV213" s="78">
        <v>934</v>
      </c>
      <c r="AW213" s="16">
        <v>31474</v>
      </c>
      <c r="AX213" s="16">
        <v>2746</v>
      </c>
      <c r="AY213" s="78">
        <v>372</v>
      </c>
      <c r="AZ213" s="78">
        <v>170</v>
      </c>
      <c r="BA213" s="50">
        <f t="shared" si="95"/>
        <v>2643</v>
      </c>
      <c r="BB213" s="50">
        <f t="shared" si="81"/>
        <v>95342</v>
      </c>
      <c r="BC213" s="50">
        <f t="shared" si="82"/>
        <v>79220</v>
      </c>
      <c r="BD213" s="50">
        <f t="shared" si="96"/>
        <v>18765</v>
      </c>
      <c r="BE213" s="50">
        <f t="shared" si="83"/>
        <v>57963</v>
      </c>
      <c r="BF213" s="47">
        <f t="shared" si="97"/>
        <v>2.6973516354544064E-2</v>
      </c>
      <c r="BG213" s="47">
        <f t="shared" si="84"/>
        <v>0.97302648364545596</v>
      </c>
      <c r="BH213" s="47">
        <f t="shared" si="85"/>
        <v>0.80849109557585341</v>
      </c>
      <c r="BI213" s="47">
        <f t="shared" si="86"/>
        <v>0.59154972699903041</v>
      </c>
      <c r="BJ213" s="47">
        <f t="shared" si="98"/>
        <v>0.89075878961065469</v>
      </c>
      <c r="BK213" s="16">
        <v>43395</v>
      </c>
      <c r="BL213" s="16">
        <v>723</v>
      </c>
      <c r="BM213" s="16">
        <v>5575</v>
      </c>
      <c r="BN213" s="16">
        <v>10288</v>
      </c>
      <c r="BO213" s="16">
        <v>11650</v>
      </c>
      <c r="BP213" s="78">
        <v>699</v>
      </c>
      <c r="BQ213" s="16">
        <v>13271</v>
      </c>
      <c r="BR213" s="16">
        <v>813</v>
      </c>
      <c r="BS213" s="78">
        <v>285</v>
      </c>
      <c r="BT213" s="78">
        <v>91</v>
      </c>
      <c r="BU213" s="89">
        <f t="shared" si="99"/>
        <v>1.6660905634289666E-2</v>
      </c>
      <c r="BV213" s="89">
        <f t="shared" si="100"/>
        <v>0.98333909436571032</v>
      </c>
      <c r="BW213" s="89">
        <f t="shared" si="101"/>
        <v>0.85486807235856666</v>
      </c>
      <c r="BX213" s="89">
        <f t="shared" si="102"/>
        <v>0.6177900679801821</v>
      </c>
      <c r="BY213" s="16">
        <v>54590</v>
      </c>
      <c r="BZ213" s="16">
        <v>1920</v>
      </c>
      <c r="CA213" s="16">
        <v>10547</v>
      </c>
      <c r="CB213" s="16">
        <v>10969</v>
      </c>
      <c r="CC213" s="16">
        <v>10617</v>
      </c>
      <c r="CD213" s="78">
        <v>235</v>
      </c>
      <c r="CE213" s="16">
        <v>18203</v>
      </c>
      <c r="CF213" s="16">
        <v>1933</v>
      </c>
      <c r="CG213" s="78">
        <v>87</v>
      </c>
      <c r="CH213" s="78">
        <v>79</v>
      </c>
      <c r="CI213" s="89">
        <f t="shared" si="103"/>
        <v>3.5171276790620994E-2</v>
      </c>
      <c r="CJ213" s="89">
        <f t="shared" si="104"/>
        <v>0.96482872320937896</v>
      </c>
      <c r="CK213" s="96">
        <f t="shared" si="105"/>
        <v>0.77162483971423335</v>
      </c>
    </row>
    <row r="214" spans="1:89" x14ac:dyDescent="0.3">
      <c r="A214" s="19" t="s">
        <v>415</v>
      </c>
      <c r="B214" s="16" t="s">
        <v>505</v>
      </c>
      <c r="C214" s="90">
        <v>61435</v>
      </c>
      <c r="D214" s="78">
        <v>60856</v>
      </c>
      <c r="E214" s="78">
        <v>579</v>
      </c>
      <c r="F214" s="67">
        <v>0.99057540489948726</v>
      </c>
      <c r="G214" s="78">
        <v>25541</v>
      </c>
      <c r="H214" s="78">
        <v>25420</v>
      </c>
      <c r="I214" s="78">
        <v>121</v>
      </c>
      <c r="J214" s="67">
        <v>0.99526251908695818</v>
      </c>
      <c r="K214" s="78">
        <v>35894</v>
      </c>
      <c r="L214" s="78">
        <v>35436</v>
      </c>
      <c r="M214" s="78">
        <v>458</v>
      </c>
      <c r="N214" s="67">
        <v>0.98724020727698236</v>
      </c>
      <c r="O214" s="78">
        <v>61435</v>
      </c>
      <c r="P214" s="78">
        <v>60856</v>
      </c>
      <c r="Q214" s="78">
        <v>579</v>
      </c>
      <c r="R214" s="67">
        <v>0.99057540489948726</v>
      </c>
      <c r="S214" s="78" t="s">
        <v>896</v>
      </c>
      <c r="T214" s="78" t="s">
        <v>896</v>
      </c>
      <c r="U214" s="78" t="s">
        <v>896</v>
      </c>
      <c r="V214" s="67">
        <v>0</v>
      </c>
      <c r="W214" s="16">
        <v>31445</v>
      </c>
      <c r="X214" s="16">
        <v>10185</v>
      </c>
      <c r="Y214" s="16">
        <v>20536</v>
      </c>
      <c r="Z214" s="78">
        <v>724</v>
      </c>
      <c r="AA214" s="89">
        <f t="shared" si="87"/>
        <v>2.3024328192081413E-2</v>
      </c>
      <c r="AB214" s="89">
        <f t="shared" si="88"/>
        <v>0.65307680076323738</v>
      </c>
      <c r="AC214" s="95">
        <f t="shared" si="89"/>
        <v>14.067679558011049</v>
      </c>
      <c r="AD214" s="16">
        <v>13523</v>
      </c>
      <c r="AE214" s="16">
        <v>4949</v>
      </c>
      <c r="AF214" s="47">
        <f t="shared" si="90"/>
        <v>0.3659690896990313</v>
      </c>
      <c r="AG214" s="16">
        <v>8267</v>
      </c>
      <c r="AH214" s="47">
        <f t="shared" si="91"/>
        <v>0.61132884714930114</v>
      </c>
      <c r="AI214" s="78">
        <v>307</v>
      </c>
      <c r="AJ214" s="47">
        <f t="shared" si="92"/>
        <v>2.2702063151667531E-2</v>
      </c>
      <c r="AK214" s="16">
        <v>17922</v>
      </c>
      <c r="AL214" s="16">
        <v>5236</v>
      </c>
      <c r="AM214" s="16">
        <v>12269</v>
      </c>
      <c r="AN214" s="47">
        <f t="shared" si="93"/>
        <v>2.3267492467358555E-2</v>
      </c>
      <c r="AO214" s="47">
        <f t="shared" si="94"/>
        <v>0.68457761410556861</v>
      </c>
      <c r="AP214" s="78">
        <v>417</v>
      </c>
      <c r="AQ214" s="16">
        <v>51055</v>
      </c>
      <c r="AR214" s="78">
        <v>842</v>
      </c>
      <c r="AS214" s="16">
        <v>5217</v>
      </c>
      <c r="AT214" s="16">
        <v>7962</v>
      </c>
      <c r="AU214" s="16">
        <v>11077</v>
      </c>
      <c r="AV214" s="78">
        <v>401</v>
      </c>
      <c r="AW214" s="16">
        <v>22306</v>
      </c>
      <c r="AX214" s="16">
        <v>2690</v>
      </c>
      <c r="AY214" s="78">
        <v>281</v>
      </c>
      <c r="AZ214" s="78">
        <v>279</v>
      </c>
      <c r="BA214" s="50">
        <f t="shared" si="95"/>
        <v>842</v>
      </c>
      <c r="BB214" s="50">
        <f t="shared" si="81"/>
        <v>50213</v>
      </c>
      <c r="BC214" s="50">
        <f t="shared" si="82"/>
        <v>44996</v>
      </c>
      <c r="BD214" s="50">
        <f t="shared" si="96"/>
        <v>6059</v>
      </c>
      <c r="BE214" s="50">
        <f t="shared" si="83"/>
        <v>37034</v>
      </c>
      <c r="BF214" s="47">
        <f t="shared" si="97"/>
        <v>1.6492018411516991E-2</v>
      </c>
      <c r="BG214" s="47">
        <f t="shared" si="84"/>
        <v>0.98350798158848296</v>
      </c>
      <c r="BH214" s="47">
        <f t="shared" si="85"/>
        <v>0.8813240622857702</v>
      </c>
      <c r="BI214" s="47">
        <f t="shared" si="86"/>
        <v>0.72537459602389576</v>
      </c>
      <c r="BJ214" s="47">
        <f t="shared" si="98"/>
        <v>0.93241602193712658</v>
      </c>
      <c r="BK214" s="16">
        <v>21710</v>
      </c>
      <c r="BL214" s="78">
        <v>247</v>
      </c>
      <c r="BM214" s="16">
        <v>1510</v>
      </c>
      <c r="BN214" s="16">
        <v>3582</v>
      </c>
      <c r="BO214" s="16">
        <v>5448</v>
      </c>
      <c r="BP214" s="78">
        <v>286</v>
      </c>
      <c r="BQ214" s="16">
        <v>9419</v>
      </c>
      <c r="BR214" s="16">
        <v>862</v>
      </c>
      <c r="BS214" s="78">
        <v>195</v>
      </c>
      <c r="BT214" s="78">
        <v>161</v>
      </c>
      <c r="BU214" s="89">
        <f t="shared" si="99"/>
        <v>1.1377245508982036E-2</v>
      </c>
      <c r="BV214" s="89">
        <f t="shared" si="100"/>
        <v>0.988622754491018</v>
      </c>
      <c r="BW214" s="89">
        <f t="shared" si="101"/>
        <v>0.91906955320128969</v>
      </c>
      <c r="BX214" s="89">
        <f t="shared" si="102"/>
        <v>0.75407646245969595</v>
      </c>
      <c r="BY214" s="16">
        <v>29345</v>
      </c>
      <c r="BZ214" s="78">
        <v>595</v>
      </c>
      <c r="CA214" s="16">
        <v>3707</v>
      </c>
      <c r="CB214" s="16">
        <v>4380</v>
      </c>
      <c r="CC214" s="16">
        <v>5629</v>
      </c>
      <c r="CD214" s="78">
        <v>115</v>
      </c>
      <c r="CE214" s="16">
        <v>12887</v>
      </c>
      <c r="CF214" s="16">
        <v>1828</v>
      </c>
      <c r="CG214" s="78">
        <v>86</v>
      </c>
      <c r="CH214" s="78">
        <v>118</v>
      </c>
      <c r="CI214" s="89">
        <f t="shared" si="103"/>
        <v>2.0276026580337368E-2</v>
      </c>
      <c r="CJ214" s="89">
        <f t="shared" si="104"/>
        <v>0.97972397341966266</v>
      </c>
      <c r="CK214" s="96">
        <f t="shared" si="105"/>
        <v>0.85339921622082127</v>
      </c>
    </row>
    <row r="215" spans="1:89" x14ac:dyDescent="0.3">
      <c r="A215" s="19" t="s">
        <v>415</v>
      </c>
      <c r="B215" s="16" t="s">
        <v>507</v>
      </c>
      <c r="C215" s="90">
        <v>143812</v>
      </c>
      <c r="D215" s="78">
        <v>141169</v>
      </c>
      <c r="E215" s="78">
        <v>2643</v>
      </c>
      <c r="F215" s="67">
        <v>0.98162183962395344</v>
      </c>
      <c r="G215" s="78">
        <v>64245</v>
      </c>
      <c r="H215" s="78">
        <v>63661</v>
      </c>
      <c r="I215" s="78">
        <v>584</v>
      </c>
      <c r="J215" s="67">
        <v>0.99090979842789328</v>
      </c>
      <c r="K215" s="78">
        <v>79567</v>
      </c>
      <c r="L215" s="78">
        <v>77508</v>
      </c>
      <c r="M215" s="78">
        <v>2059</v>
      </c>
      <c r="N215" s="67">
        <v>0.97412243769401885</v>
      </c>
      <c r="O215" s="78">
        <v>143812</v>
      </c>
      <c r="P215" s="78">
        <v>141169</v>
      </c>
      <c r="Q215" s="78">
        <v>2643</v>
      </c>
      <c r="R215" s="67">
        <v>0.98162183962395344</v>
      </c>
      <c r="S215" s="78" t="s">
        <v>896</v>
      </c>
      <c r="T215" s="78" t="s">
        <v>896</v>
      </c>
      <c r="U215" s="78" t="s">
        <v>896</v>
      </c>
      <c r="V215" s="67">
        <v>0</v>
      </c>
      <c r="W215" s="16">
        <v>77612</v>
      </c>
      <c r="X215" s="16">
        <v>27556</v>
      </c>
      <c r="Y215" s="16">
        <v>47647</v>
      </c>
      <c r="Z215" s="16">
        <v>2409</v>
      </c>
      <c r="AA215" s="89">
        <f t="shared" si="87"/>
        <v>3.1039014585373396E-2</v>
      </c>
      <c r="AB215" s="89">
        <f t="shared" si="88"/>
        <v>0.61391279699015611</v>
      </c>
      <c r="AC215" s="95">
        <f t="shared" si="89"/>
        <v>11.438771274387713</v>
      </c>
      <c r="AD215" s="16">
        <v>36579</v>
      </c>
      <c r="AE215" s="16">
        <v>13721</v>
      </c>
      <c r="AF215" s="47">
        <f t="shared" si="90"/>
        <v>0.37510593509937395</v>
      </c>
      <c r="AG215" s="16">
        <v>21754</v>
      </c>
      <c r="AH215" s="47">
        <f t="shared" si="91"/>
        <v>0.59471281336285842</v>
      </c>
      <c r="AI215" s="16">
        <v>1104</v>
      </c>
      <c r="AJ215" s="47">
        <f t="shared" si="92"/>
        <v>3.0181251537767573E-2</v>
      </c>
      <c r="AK215" s="16">
        <v>41033</v>
      </c>
      <c r="AL215" s="16">
        <v>13835</v>
      </c>
      <c r="AM215" s="16">
        <v>25893</v>
      </c>
      <c r="AN215" s="47">
        <f t="shared" si="93"/>
        <v>3.1803670216654888E-2</v>
      </c>
      <c r="AO215" s="47">
        <f t="shared" si="94"/>
        <v>0.63102868422976632</v>
      </c>
      <c r="AP215" s="16">
        <v>1305</v>
      </c>
      <c r="AQ215" s="16">
        <v>116989</v>
      </c>
      <c r="AR215" s="16">
        <v>3574</v>
      </c>
      <c r="AS215" s="16">
        <v>22535</v>
      </c>
      <c r="AT215" s="16">
        <v>27709</v>
      </c>
      <c r="AU215" s="16">
        <v>26393</v>
      </c>
      <c r="AV215" s="78">
        <v>938</v>
      </c>
      <c r="AW215" s="16">
        <v>32684</v>
      </c>
      <c r="AX215" s="16">
        <v>2413</v>
      </c>
      <c r="AY215" s="78">
        <v>452</v>
      </c>
      <c r="AZ215" s="78">
        <v>291</v>
      </c>
      <c r="BA215" s="50">
        <f t="shared" si="95"/>
        <v>3574</v>
      </c>
      <c r="BB215" s="50">
        <f t="shared" si="81"/>
        <v>113415</v>
      </c>
      <c r="BC215" s="50">
        <f t="shared" si="82"/>
        <v>90880</v>
      </c>
      <c r="BD215" s="50">
        <f t="shared" si="96"/>
        <v>26109</v>
      </c>
      <c r="BE215" s="50">
        <f t="shared" si="83"/>
        <v>63171</v>
      </c>
      <c r="BF215" s="47">
        <f t="shared" si="97"/>
        <v>3.0549880758019985E-2</v>
      </c>
      <c r="BG215" s="47">
        <f t="shared" si="84"/>
        <v>0.96945011924197999</v>
      </c>
      <c r="BH215" s="47">
        <f t="shared" si="85"/>
        <v>0.77682517159732967</v>
      </c>
      <c r="BI215" s="47">
        <f t="shared" si="86"/>
        <v>0.53997384369470636</v>
      </c>
      <c r="BJ215" s="47">
        <f t="shared" si="98"/>
        <v>0.87313764541965488</v>
      </c>
      <c r="BK215" s="16">
        <v>53088</v>
      </c>
      <c r="BL215" s="16">
        <v>973</v>
      </c>
      <c r="BM215" s="16">
        <v>7738</v>
      </c>
      <c r="BN215" s="16">
        <v>13658</v>
      </c>
      <c r="BO215" s="16">
        <v>13858</v>
      </c>
      <c r="BP215" s="78">
        <v>662</v>
      </c>
      <c r="BQ215" s="16">
        <v>14744</v>
      </c>
      <c r="BR215" s="16">
        <v>949</v>
      </c>
      <c r="BS215" s="78">
        <v>335</v>
      </c>
      <c r="BT215" s="78">
        <v>171</v>
      </c>
      <c r="BU215" s="89">
        <f t="shared" si="99"/>
        <v>1.8328059071729959E-2</v>
      </c>
      <c r="BV215" s="89">
        <f t="shared" si="100"/>
        <v>0.98167194092827004</v>
      </c>
      <c r="BW215" s="89">
        <f t="shared" si="101"/>
        <v>0.83591395418927061</v>
      </c>
      <c r="BX215" s="89">
        <f t="shared" si="102"/>
        <v>0.57864300783604583</v>
      </c>
      <c r="BY215" s="16">
        <v>63901</v>
      </c>
      <c r="BZ215" s="16">
        <v>2601</v>
      </c>
      <c r="CA215" s="16">
        <v>14797</v>
      </c>
      <c r="CB215" s="16">
        <v>14051</v>
      </c>
      <c r="CC215" s="16">
        <v>12535</v>
      </c>
      <c r="CD215" s="78">
        <v>276</v>
      </c>
      <c r="CE215" s="16">
        <v>17940</v>
      </c>
      <c r="CF215" s="16">
        <v>1464</v>
      </c>
      <c r="CG215" s="78">
        <v>117</v>
      </c>
      <c r="CH215" s="78">
        <v>120</v>
      </c>
      <c r="CI215" s="89">
        <f t="shared" si="103"/>
        <v>4.0703588363249402E-2</v>
      </c>
      <c r="CJ215" s="89">
        <f t="shared" si="104"/>
        <v>0.95929641163675061</v>
      </c>
      <c r="CK215" s="96">
        <f t="shared" si="105"/>
        <v>0.72773509021768046</v>
      </c>
    </row>
    <row r="216" spans="1:89" x14ac:dyDescent="0.3">
      <c r="A216" s="19" t="s">
        <v>415</v>
      </c>
      <c r="B216" s="16" t="s">
        <v>509</v>
      </c>
      <c r="C216" s="90">
        <v>16645</v>
      </c>
      <c r="D216" s="78">
        <v>16444</v>
      </c>
      <c r="E216" s="78">
        <v>201</v>
      </c>
      <c r="F216" s="67">
        <v>0.98792430159206968</v>
      </c>
      <c r="G216" s="78">
        <v>6898</v>
      </c>
      <c r="H216" s="78">
        <v>6860</v>
      </c>
      <c r="I216" s="78">
        <v>38</v>
      </c>
      <c r="J216" s="67">
        <v>0.99449115685706002</v>
      </c>
      <c r="K216" s="78">
        <v>9747</v>
      </c>
      <c r="L216" s="78">
        <v>9584</v>
      </c>
      <c r="M216" s="78">
        <v>163</v>
      </c>
      <c r="N216" s="67">
        <v>0.98327690571457882</v>
      </c>
      <c r="O216" s="78">
        <v>16645</v>
      </c>
      <c r="P216" s="78">
        <v>16444</v>
      </c>
      <c r="Q216" s="78">
        <v>201</v>
      </c>
      <c r="R216" s="67">
        <v>0.98792430159206968</v>
      </c>
      <c r="S216" s="78" t="s">
        <v>896</v>
      </c>
      <c r="T216" s="78" t="s">
        <v>896</v>
      </c>
      <c r="U216" s="78" t="s">
        <v>896</v>
      </c>
      <c r="V216" s="67">
        <v>0</v>
      </c>
      <c r="W216" s="16">
        <v>8327</v>
      </c>
      <c r="X216" s="16">
        <v>3807</v>
      </c>
      <c r="Y216" s="16">
        <v>4251</v>
      </c>
      <c r="Z216" s="78">
        <v>269</v>
      </c>
      <c r="AA216" s="89">
        <f t="shared" si="87"/>
        <v>3.2304551459108925E-2</v>
      </c>
      <c r="AB216" s="89">
        <f t="shared" si="88"/>
        <v>0.51050798606941272</v>
      </c>
      <c r="AC216" s="95">
        <f t="shared" si="89"/>
        <v>14.152416356877323</v>
      </c>
      <c r="AD216" s="16">
        <v>3595</v>
      </c>
      <c r="AE216" s="16">
        <v>1836</v>
      </c>
      <c r="AF216" s="47">
        <f t="shared" si="90"/>
        <v>0.51070931849791379</v>
      </c>
      <c r="AG216" s="16">
        <v>1649</v>
      </c>
      <c r="AH216" s="47">
        <f t="shared" si="91"/>
        <v>0.45869262865090404</v>
      </c>
      <c r="AI216" s="78">
        <v>110</v>
      </c>
      <c r="AJ216" s="47">
        <f t="shared" si="92"/>
        <v>3.0598052851182198E-2</v>
      </c>
      <c r="AK216" s="16">
        <v>4732</v>
      </c>
      <c r="AL216" s="16">
        <v>1971</v>
      </c>
      <c r="AM216" s="16">
        <v>2602</v>
      </c>
      <c r="AN216" s="47">
        <f t="shared" si="93"/>
        <v>3.3601014370245139E-2</v>
      </c>
      <c r="AO216" s="47">
        <f t="shared" si="94"/>
        <v>0.54987320371935755</v>
      </c>
      <c r="AP216" s="78">
        <v>159</v>
      </c>
      <c r="AQ216" s="16">
        <v>15114</v>
      </c>
      <c r="AR216" s="78">
        <v>325</v>
      </c>
      <c r="AS216" s="16">
        <v>1765</v>
      </c>
      <c r="AT216" s="16">
        <v>2552</v>
      </c>
      <c r="AU216" s="16">
        <v>3187</v>
      </c>
      <c r="AV216" s="78">
        <v>163</v>
      </c>
      <c r="AW216" s="16">
        <v>6236</v>
      </c>
      <c r="AX216" s="78">
        <v>695</v>
      </c>
      <c r="AY216" s="78">
        <v>55</v>
      </c>
      <c r="AZ216" s="78">
        <v>136</v>
      </c>
      <c r="BA216" s="50">
        <f t="shared" si="95"/>
        <v>325</v>
      </c>
      <c r="BB216" s="50">
        <f t="shared" si="81"/>
        <v>14789</v>
      </c>
      <c r="BC216" s="50">
        <f t="shared" si="82"/>
        <v>13024</v>
      </c>
      <c r="BD216" s="50">
        <f t="shared" si="96"/>
        <v>2090</v>
      </c>
      <c r="BE216" s="50">
        <f t="shared" si="83"/>
        <v>10472</v>
      </c>
      <c r="BF216" s="47">
        <f t="shared" si="97"/>
        <v>2.1503242027259496E-2</v>
      </c>
      <c r="BG216" s="47">
        <f t="shared" si="84"/>
        <v>0.97849675797274049</v>
      </c>
      <c r="BH216" s="47">
        <f t="shared" si="85"/>
        <v>0.86171761280931591</v>
      </c>
      <c r="BI216" s="47">
        <f t="shared" si="86"/>
        <v>0.69286754002911211</v>
      </c>
      <c r="BJ216" s="47">
        <f t="shared" si="98"/>
        <v>0.9201071853910282</v>
      </c>
      <c r="BK216" s="16">
        <v>6866</v>
      </c>
      <c r="BL216" s="78">
        <v>82</v>
      </c>
      <c r="BM216" s="16">
        <v>527</v>
      </c>
      <c r="BN216" s="16">
        <v>1183</v>
      </c>
      <c r="BO216" s="16">
        <v>1656</v>
      </c>
      <c r="BP216" s="78">
        <v>130</v>
      </c>
      <c r="BQ216" s="16">
        <v>2820</v>
      </c>
      <c r="BR216" s="78">
        <v>332</v>
      </c>
      <c r="BS216" s="78">
        <v>43</v>
      </c>
      <c r="BT216" s="78">
        <v>93</v>
      </c>
      <c r="BU216" s="89">
        <f t="shared" si="99"/>
        <v>1.1942907078357122E-2</v>
      </c>
      <c r="BV216" s="89">
        <f t="shared" si="100"/>
        <v>0.9880570929216429</v>
      </c>
      <c r="BW216" s="89">
        <f t="shared" si="101"/>
        <v>0.91130206816195747</v>
      </c>
      <c r="BX216" s="89">
        <f t="shared" si="102"/>
        <v>0.73900378677541512</v>
      </c>
      <c r="BY216" s="16">
        <v>8248</v>
      </c>
      <c r="BZ216" s="78">
        <v>243</v>
      </c>
      <c r="CA216" s="16">
        <v>1238</v>
      </c>
      <c r="CB216" s="16">
        <v>1369</v>
      </c>
      <c r="CC216" s="16">
        <v>1531</v>
      </c>
      <c r="CD216" s="78">
        <v>33</v>
      </c>
      <c r="CE216" s="16">
        <v>3416</v>
      </c>
      <c r="CF216" s="78">
        <v>363</v>
      </c>
      <c r="CG216" s="78">
        <v>12</v>
      </c>
      <c r="CH216" s="78">
        <v>43</v>
      </c>
      <c r="CI216" s="89">
        <f t="shared" si="103"/>
        <v>2.9461687681862268E-2</v>
      </c>
      <c r="CJ216" s="89">
        <f t="shared" si="104"/>
        <v>0.9705383123181377</v>
      </c>
      <c r="CK216" s="96">
        <f t="shared" si="105"/>
        <v>0.82044131910766249</v>
      </c>
    </row>
    <row r="217" spans="1:89" x14ac:dyDescent="0.3">
      <c r="A217" s="19" t="s">
        <v>415</v>
      </c>
      <c r="B217" s="16" t="s">
        <v>511</v>
      </c>
      <c r="C217" s="90">
        <v>65610</v>
      </c>
      <c r="D217" s="78">
        <v>64735</v>
      </c>
      <c r="E217" s="78">
        <v>875</v>
      </c>
      <c r="F217" s="67">
        <v>0.98666361835086103</v>
      </c>
      <c r="G217" s="78">
        <v>27864</v>
      </c>
      <c r="H217" s="78">
        <v>27706</v>
      </c>
      <c r="I217" s="78">
        <v>158</v>
      </c>
      <c r="J217" s="67">
        <v>0.99432960091874822</v>
      </c>
      <c r="K217" s="78">
        <v>37746</v>
      </c>
      <c r="L217" s="78">
        <v>37029</v>
      </c>
      <c r="M217" s="78">
        <v>717</v>
      </c>
      <c r="N217" s="67">
        <v>0.98100460975997461</v>
      </c>
      <c r="O217" s="78">
        <v>65610</v>
      </c>
      <c r="P217" s="78">
        <v>64735</v>
      </c>
      <c r="Q217" s="78">
        <v>875</v>
      </c>
      <c r="R217" s="67">
        <v>0.98666361835086103</v>
      </c>
      <c r="S217" s="78" t="s">
        <v>896</v>
      </c>
      <c r="T217" s="78" t="s">
        <v>896</v>
      </c>
      <c r="U217" s="78" t="s">
        <v>896</v>
      </c>
      <c r="V217" s="67">
        <v>0</v>
      </c>
      <c r="W217" s="16">
        <v>32115</v>
      </c>
      <c r="X217" s="16">
        <v>10129</v>
      </c>
      <c r="Y217" s="16">
        <v>21097</v>
      </c>
      <c r="Z217" s="78">
        <v>889</v>
      </c>
      <c r="AA217" s="89">
        <f t="shared" si="87"/>
        <v>2.7681768643935855E-2</v>
      </c>
      <c r="AB217" s="89">
        <f t="shared" si="88"/>
        <v>0.656920442160984</v>
      </c>
      <c r="AC217" s="95">
        <f t="shared" si="89"/>
        <v>11.393700787401574</v>
      </c>
      <c r="AD217" s="16">
        <v>14424</v>
      </c>
      <c r="AE217" s="16">
        <v>5014</v>
      </c>
      <c r="AF217" s="47">
        <f t="shared" si="90"/>
        <v>0.34761508596783142</v>
      </c>
      <c r="AG217" s="16">
        <v>9054</v>
      </c>
      <c r="AH217" s="47">
        <f t="shared" si="91"/>
        <v>0.62770382695507487</v>
      </c>
      <c r="AI217" s="78">
        <v>356</v>
      </c>
      <c r="AJ217" s="47">
        <f t="shared" si="92"/>
        <v>2.4681087077093732E-2</v>
      </c>
      <c r="AK217" s="16">
        <v>17691</v>
      </c>
      <c r="AL217" s="16">
        <v>5115</v>
      </c>
      <c r="AM217" s="16">
        <v>12043</v>
      </c>
      <c r="AN217" s="47">
        <f t="shared" si="93"/>
        <v>3.0128313831891924E-2</v>
      </c>
      <c r="AO217" s="47">
        <f t="shared" si="94"/>
        <v>0.68074162003278504</v>
      </c>
      <c r="AP217" s="78">
        <v>533</v>
      </c>
      <c r="AQ217" s="16">
        <v>60100</v>
      </c>
      <c r="AR217" s="16">
        <v>1398</v>
      </c>
      <c r="AS217" s="16">
        <v>7999</v>
      </c>
      <c r="AT217" s="16">
        <v>10838</v>
      </c>
      <c r="AU217" s="16">
        <v>14872</v>
      </c>
      <c r="AV217" s="78">
        <v>729</v>
      </c>
      <c r="AW217" s="16">
        <v>21606</v>
      </c>
      <c r="AX217" s="16">
        <v>2076</v>
      </c>
      <c r="AY217" s="78">
        <v>237</v>
      </c>
      <c r="AZ217" s="78">
        <v>345</v>
      </c>
      <c r="BA217" s="50">
        <f t="shared" si="95"/>
        <v>1398</v>
      </c>
      <c r="BB217" s="50">
        <f t="shared" si="81"/>
        <v>58702</v>
      </c>
      <c r="BC217" s="50">
        <f t="shared" si="82"/>
        <v>50703</v>
      </c>
      <c r="BD217" s="50">
        <f t="shared" si="96"/>
        <v>9397</v>
      </c>
      <c r="BE217" s="50">
        <f t="shared" si="83"/>
        <v>39865</v>
      </c>
      <c r="BF217" s="47">
        <f t="shared" si="97"/>
        <v>2.3261231281198003E-2</v>
      </c>
      <c r="BG217" s="47">
        <f t="shared" si="84"/>
        <v>0.97673876871880194</v>
      </c>
      <c r="BH217" s="47">
        <f t="shared" si="85"/>
        <v>0.84364392678868549</v>
      </c>
      <c r="BI217" s="47">
        <f t="shared" si="86"/>
        <v>0.66331114808652247</v>
      </c>
      <c r="BJ217" s="47">
        <f t="shared" si="98"/>
        <v>0.91019134775374377</v>
      </c>
      <c r="BK217" s="16">
        <v>27157</v>
      </c>
      <c r="BL217" s="16">
        <v>392</v>
      </c>
      <c r="BM217" s="16">
        <v>2567</v>
      </c>
      <c r="BN217" s="16">
        <v>5116</v>
      </c>
      <c r="BO217" s="16">
        <v>7718</v>
      </c>
      <c r="BP217" s="78">
        <v>457</v>
      </c>
      <c r="BQ217" s="16">
        <v>9645</v>
      </c>
      <c r="BR217" s="16">
        <v>877</v>
      </c>
      <c r="BS217" s="78">
        <v>182</v>
      </c>
      <c r="BT217" s="78">
        <v>203</v>
      </c>
      <c r="BU217" s="89">
        <f t="shared" si="99"/>
        <v>1.4434584085134587E-2</v>
      </c>
      <c r="BV217" s="89">
        <f t="shared" si="100"/>
        <v>0.98556541591486546</v>
      </c>
      <c r="BW217" s="89">
        <f t="shared" si="101"/>
        <v>0.8910409839083846</v>
      </c>
      <c r="BX217" s="89">
        <f t="shared" si="102"/>
        <v>0.70265493242994437</v>
      </c>
      <c r="BY217" s="16">
        <v>32943</v>
      </c>
      <c r="BZ217" s="16">
        <v>1006</v>
      </c>
      <c r="CA217" s="16">
        <v>5432</v>
      </c>
      <c r="CB217" s="16">
        <v>5722</v>
      </c>
      <c r="CC217" s="16">
        <v>7154</v>
      </c>
      <c r="CD217" s="78">
        <v>272</v>
      </c>
      <c r="CE217" s="16">
        <v>11961</v>
      </c>
      <c r="CF217" s="16">
        <v>1199</v>
      </c>
      <c r="CG217" s="78">
        <v>55</v>
      </c>
      <c r="CH217" s="78">
        <v>142</v>
      </c>
      <c r="CI217" s="89">
        <f t="shared" si="103"/>
        <v>3.0537595240263487E-2</v>
      </c>
      <c r="CJ217" s="89">
        <f t="shared" si="104"/>
        <v>0.96946240475973655</v>
      </c>
      <c r="CK217" s="96">
        <f t="shared" si="105"/>
        <v>0.80457153264729986</v>
      </c>
    </row>
    <row r="218" spans="1:89" x14ac:dyDescent="0.3">
      <c r="A218" s="19" t="s">
        <v>415</v>
      </c>
      <c r="B218" s="16" t="s">
        <v>513</v>
      </c>
      <c r="C218" s="90">
        <v>1554</v>
      </c>
      <c r="D218" s="78">
        <v>1542</v>
      </c>
      <c r="E218" s="78">
        <v>12</v>
      </c>
      <c r="F218" s="67">
        <v>0.99227799227799229</v>
      </c>
      <c r="G218" s="78">
        <v>780</v>
      </c>
      <c r="H218" s="78">
        <v>776</v>
      </c>
      <c r="I218" s="78">
        <v>4</v>
      </c>
      <c r="J218" s="67">
        <v>0.99487179487179489</v>
      </c>
      <c r="K218" s="78">
        <v>774</v>
      </c>
      <c r="L218" s="78">
        <v>766</v>
      </c>
      <c r="M218" s="78">
        <v>8</v>
      </c>
      <c r="N218" s="67">
        <v>0.98966408268733863</v>
      </c>
      <c r="O218" s="78">
        <v>1554</v>
      </c>
      <c r="P218" s="78">
        <v>1542</v>
      </c>
      <c r="Q218" s="78">
        <v>12</v>
      </c>
      <c r="R218" s="67">
        <v>0.99227799227799229</v>
      </c>
      <c r="S218" s="78" t="s">
        <v>896</v>
      </c>
      <c r="T218" s="78" t="s">
        <v>896</v>
      </c>
      <c r="U218" s="78" t="s">
        <v>896</v>
      </c>
      <c r="V218" s="67">
        <v>0</v>
      </c>
      <c r="W218" s="78">
        <v>883</v>
      </c>
      <c r="X218" s="78">
        <v>368</v>
      </c>
      <c r="Y218" s="78">
        <v>492</v>
      </c>
      <c r="Z218" s="78">
        <v>23</v>
      </c>
      <c r="AA218" s="89">
        <f t="shared" si="87"/>
        <v>2.6047565118912798E-2</v>
      </c>
      <c r="AB218" s="89">
        <f t="shared" si="88"/>
        <v>0.55719139297848241</v>
      </c>
      <c r="AC218" s="95">
        <f t="shared" si="89"/>
        <v>16</v>
      </c>
      <c r="AD218" s="78">
        <v>461</v>
      </c>
      <c r="AE218" s="78">
        <v>185</v>
      </c>
      <c r="AF218" s="47">
        <f t="shared" si="90"/>
        <v>0.40130151843817785</v>
      </c>
      <c r="AG218" s="78">
        <v>262</v>
      </c>
      <c r="AH218" s="47">
        <f t="shared" si="91"/>
        <v>0.5683297180043384</v>
      </c>
      <c r="AI218" s="78">
        <v>14</v>
      </c>
      <c r="AJ218" s="47">
        <f t="shared" si="92"/>
        <v>3.0368763557483729E-2</v>
      </c>
      <c r="AK218" s="78">
        <v>422</v>
      </c>
      <c r="AL218" s="78">
        <v>183</v>
      </c>
      <c r="AM218" s="78">
        <v>230</v>
      </c>
      <c r="AN218" s="47">
        <f t="shared" si="93"/>
        <v>2.132701421800948E-2</v>
      </c>
      <c r="AO218" s="47">
        <f t="shared" si="94"/>
        <v>0.54502369668246442</v>
      </c>
      <c r="AP218" s="78">
        <v>9</v>
      </c>
      <c r="AQ218" s="78">
        <v>1596</v>
      </c>
      <c r="AR218" s="78">
        <v>24</v>
      </c>
      <c r="AS218" s="78">
        <v>388</v>
      </c>
      <c r="AT218" s="78">
        <v>453</v>
      </c>
      <c r="AU218" s="78">
        <v>398</v>
      </c>
      <c r="AV218" s="78">
        <v>8</v>
      </c>
      <c r="AW218" s="78">
        <v>300</v>
      </c>
      <c r="AX218" s="78">
        <v>18</v>
      </c>
      <c r="AY218" s="78">
        <v>0</v>
      </c>
      <c r="AZ218" s="78">
        <v>7</v>
      </c>
      <c r="BA218" s="50">
        <f t="shared" si="95"/>
        <v>24</v>
      </c>
      <c r="BB218" s="50">
        <f t="shared" si="81"/>
        <v>1572</v>
      </c>
      <c r="BC218" s="50">
        <f t="shared" si="82"/>
        <v>1184</v>
      </c>
      <c r="BD218" s="50">
        <f t="shared" si="96"/>
        <v>412</v>
      </c>
      <c r="BE218" s="50">
        <f t="shared" si="83"/>
        <v>731</v>
      </c>
      <c r="BF218" s="47">
        <f t="shared" si="97"/>
        <v>1.5037593984962405E-2</v>
      </c>
      <c r="BG218" s="47">
        <f t="shared" si="84"/>
        <v>0.98496240601503759</v>
      </c>
      <c r="BH218" s="47">
        <f t="shared" si="85"/>
        <v>0.74185463659147866</v>
      </c>
      <c r="BI218" s="47">
        <f t="shared" si="86"/>
        <v>0.45802005012531327</v>
      </c>
      <c r="BJ218" s="47">
        <f t="shared" si="98"/>
        <v>0.86340852130325807</v>
      </c>
      <c r="BK218" s="78">
        <v>910</v>
      </c>
      <c r="BL218" s="78">
        <v>7</v>
      </c>
      <c r="BM218" s="78">
        <v>172</v>
      </c>
      <c r="BN218" s="78">
        <v>273</v>
      </c>
      <c r="BO218" s="78">
        <v>266</v>
      </c>
      <c r="BP218" s="78">
        <v>7</v>
      </c>
      <c r="BQ218" s="78">
        <v>170</v>
      </c>
      <c r="BR218" s="78">
        <v>12</v>
      </c>
      <c r="BS218" s="78">
        <v>0</v>
      </c>
      <c r="BT218" s="78">
        <v>3</v>
      </c>
      <c r="BU218" s="89">
        <f t="shared" si="99"/>
        <v>7.6923076923076927E-3</v>
      </c>
      <c r="BV218" s="89">
        <f t="shared" si="100"/>
        <v>0.99230769230769234</v>
      </c>
      <c r="BW218" s="89">
        <f t="shared" si="101"/>
        <v>0.80329670329670333</v>
      </c>
      <c r="BX218" s="89">
        <f t="shared" si="102"/>
        <v>0.50329670329670328</v>
      </c>
      <c r="BY218" s="78">
        <v>686</v>
      </c>
      <c r="BZ218" s="78">
        <v>17</v>
      </c>
      <c r="CA218" s="78">
        <v>216</v>
      </c>
      <c r="CB218" s="78">
        <v>180</v>
      </c>
      <c r="CC218" s="78">
        <v>132</v>
      </c>
      <c r="CD218" s="78">
        <v>1</v>
      </c>
      <c r="CE218" s="78">
        <v>130</v>
      </c>
      <c r="CF218" s="78">
        <v>6</v>
      </c>
      <c r="CG218" s="78">
        <v>0</v>
      </c>
      <c r="CH218" s="78">
        <v>4</v>
      </c>
      <c r="CI218" s="89">
        <f t="shared" si="103"/>
        <v>2.478134110787172E-2</v>
      </c>
      <c r="CJ218" s="89">
        <f t="shared" si="104"/>
        <v>0.97521865889212833</v>
      </c>
      <c r="CK218" s="96">
        <f t="shared" si="105"/>
        <v>0.66034985422740522</v>
      </c>
    </row>
    <row r="219" spans="1:89" x14ac:dyDescent="0.3">
      <c r="A219" s="19" t="s">
        <v>515</v>
      </c>
      <c r="B219" s="16" t="s">
        <v>519</v>
      </c>
      <c r="C219" s="19">
        <v>259048</v>
      </c>
      <c r="D219" s="16">
        <v>246156</v>
      </c>
      <c r="E219" s="16">
        <v>12892</v>
      </c>
      <c r="F219" s="67">
        <v>0.95023316142182135</v>
      </c>
      <c r="G219" s="16">
        <v>120422</v>
      </c>
      <c r="H219" s="16">
        <v>116216</v>
      </c>
      <c r="I219" s="16">
        <v>4206</v>
      </c>
      <c r="J219" s="67">
        <v>0.96507282722426135</v>
      </c>
      <c r="K219" s="16">
        <v>138626</v>
      </c>
      <c r="L219" s="16">
        <v>129940</v>
      </c>
      <c r="M219" s="16">
        <v>8686</v>
      </c>
      <c r="N219" s="67">
        <v>0.93734220131865598</v>
      </c>
      <c r="O219" s="16">
        <v>131498</v>
      </c>
      <c r="P219" s="16">
        <v>126835</v>
      </c>
      <c r="Q219" s="16">
        <v>4663</v>
      </c>
      <c r="R219" s="67">
        <v>0.96453938462942401</v>
      </c>
      <c r="S219" s="16">
        <v>127550</v>
      </c>
      <c r="T219" s="16">
        <v>119321</v>
      </c>
      <c r="U219" s="16">
        <v>8229</v>
      </c>
      <c r="V219" s="67">
        <v>0.93548412387299096</v>
      </c>
      <c r="W219" s="16">
        <v>153743</v>
      </c>
      <c r="X219" s="16">
        <v>55889</v>
      </c>
      <c r="Y219" s="16">
        <v>87646</v>
      </c>
      <c r="Z219" s="16">
        <v>10208</v>
      </c>
      <c r="AA219" s="89">
        <f t="shared" si="87"/>
        <v>6.639651886589959E-2</v>
      </c>
      <c r="AB219" s="89">
        <f t="shared" si="88"/>
        <v>0.57008123947106537</v>
      </c>
      <c r="AC219" s="95">
        <f t="shared" si="89"/>
        <v>5.4750195924764888</v>
      </c>
      <c r="AD219" s="16">
        <v>74937</v>
      </c>
      <c r="AE219" s="16">
        <v>27640</v>
      </c>
      <c r="AF219" s="47">
        <f t="shared" si="90"/>
        <v>0.36884316158906816</v>
      </c>
      <c r="AG219" s="16">
        <v>42249</v>
      </c>
      <c r="AH219" s="47">
        <f t="shared" si="91"/>
        <v>0.56379358661275469</v>
      </c>
      <c r="AI219" s="16">
        <v>5048</v>
      </c>
      <c r="AJ219" s="47">
        <f t="shared" si="92"/>
        <v>6.7363251798177134E-2</v>
      </c>
      <c r="AK219" s="16">
        <v>78806</v>
      </c>
      <c r="AL219" s="16">
        <v>28249</v>
      </c>
      <c r="AM219" s="16">
        <v>45397</v>
      </c>
      <c r="AN219" s="47">
        <f t="shared" si="93"/>
        <v>6.5477247925284879E-2</v>
      </c>
      <c r="AO219" s="47">
        <f t="shared" si="94"/>
        <v>0.57606019846204604</v>
      </c>
      <c r="AP219" s="16">
        <v>5160</v>
      </c>
      <c r="AQ219" s="16">
        <v>214433</v>
      </c>
      <c r="AR219" s="16">
        <v>17370</v>
      </c>
      <c r="AS219" s="16">
        <v>96003</v>
      </c>
      <c r="AT219" s="16">
        <v>43433</v>
      </c>
      <c r="AU219" s="16">
        <v>25703</v>
      </c>
      <c r="AV219" s="78">
        <v>468</v>
      </c>
      <c r="AW219" s="16">
        <v>25087</v>
      </c>
      <c r="AX219" s="16">
        <v>1745</v>
      </c>
      <c r="AY219" s="78">
        <v>292</v>
      </c>
      <c r="AZ219" s="16">
        <v>4332</v>
      </c>
      <c r="BA219" s="50">
        <f t="shared" si="95"/>
        <v>17370</v>
      </c>
      <c r="BB219" s="50">
        <f t="shared" si="81"/>
        <v>197063</v>
      </c>
      <c r="BC219" s="50">
        <f t="shared" si="82"/>
        <v>101060</v>
      </c>
      <c r="BD219" s="50">
        <f t="shared" si="96"/>
        <v>113373</v>
      </c>
      <c r="BE219" s="50">
        <f t="shared" si="83"/>
        <v>57627</v>
      </c>
      <c r="BF219" s="47">
        <f t="shared" si="97"/>
        <v>8.1004323028638317E-2</v>
      </c>
      <c r="BG219" s="47">
        <f t="shared" si="84"/>
        <v>0.91899567697136164</v>
      </c>
      <c r="BH219" s="47">
        <f t="shared" si="85"/>
        <v>0.47128940041877881</v>
      </c>
      <c r="BI219" s="47">
        <f t="shared" si="86"/>
        <v>0.26874128515666901</v>
      </c>
      <c r="BJ219" s="47">
        <f t="shared" si="98"/>
        <v>0.69514253869507026</v>
      </c>
      <c r="BK219" s="16">
        <v>101280</v>
      </c>
      <c r="BL219" s="16">
        <v>6492</v>
      </c>
      <c r="BM219" s="16">
        <v>42076</v>
      </c>
      <c r="BN219" s="16">
        <v>24630</v>
      </c>
      <c r="BO219" s="16">
        <v>14139</v>
      </c>
      <c r="BP219" s="78">
        <v>320</v>
      </c>
      <c r="BQ219" s="16">
        <v>10761</v>
      </c>
      <c r="BR219" s="16">
        <v>509</v>
      </c>
      <c r="BS219" s="78">
        <v>187</v>
      </c>
      <c r="BT219" s="16">
        <v>2166</v>
      </c>
      <c r="BU219" s="89">
        <f t="shared" si="99"/>
        <v>6.4099526066350707E-2</v>
      </c>
      <c r="BV219" s="89">
        <f t="shared" si="100"/>
        <v>0.93590047393364928</v>
      </c>
      <c r="BW219" s="89">
        <f t="shared" si="101"/>
        <v>0.52045813586097944</v>
      </c>
      <c r="BX219" s="89">
        <f t="shared" si="102"/>
        <v>0.27727093206951026</v>
      </c>
      <c r="BY219" s="16">
        <v>113153</v>
      </c>
      <c r="BZ219" s="16">
        <v>10878</v>
      </c>
      <c r="CA219" s="16">
        <v>53927</v>
      </c>
      <c r="CB219" s="16">
        <v>18803</v>
      </c>
      <c r="CC219" s="16">
        <v>11564</v>
      </c>
      <c r="CD219" s="78">
        <v>148</v>
      </c>
      <c r="CE219" s="16">
        <v>14326</v>
      </c>
      <c r="CF219" s="16">
        <v>1236</v>
      </c>
      <c r="CG219" s="78">
        <v>105</v>
      </c>
      <c r="CH219" s="16">
        <v>2166</v>
      </c>
      <c r="CI219" s="89">
        <f t="shared" si="103"/>
        <v>9.6135321202265964E-2</v>
      </c>
      <c r="CJ219" s="89">
        <f t="shared" si="104"/>
        <v>0.90386467879773402</v>
      </c>
      <c r="CK219" s="96">
        <f t="shared" si="105"/>
        <v>0.42727987768773251</v>
      </c>
    </row>
    <row r="220" spans="1:89" x14ac:dyDescent="0.3">
      <c r="A220" s="19" t="s">
        <v>515</v>
      </c>
      <c r="B220" s="16" t="s">
        <v>520</v>
      </c>
      <c r="C220" s="19">
        <v>122628</v>
      </c>
      <c r="D220" s="16">
        <v>114268</v>
      </c>
      <c r="E220" s="16">
        <v>8360</v>
      </c>
      <c r="F220" s="67">
        <v>0.93182633656261216</v>
      </c>
      <c r="G220" s="16">
        <v>58335</v>
      </c>
      <c r="H220" s="16">
        <v>55468</v>
      </c>
      <c r="I220" s="16">
        <v>2867</v>
      </c>
      <c r="J220" s="67">
        <v>0.95085283277620636</v>
      </c>
      <c r="K220" s="16">
        <v>64293</v>
      </c>
      <c r="L220" s="16">
        <v>58800</v>
      </c>
      <c r="M220" s="16">
        <v>5493</v>
      </c>
      <c r="N220" s="67">
        <v>0.91456301619149827</v>
      </c>
      <c r="O220" s="16">
        <v>7873</v>
      </c>
      <c r="P220" s="16">
        <v>7417</v>
      </c>
      <c r="Q220" s="16">
        <v>456</v>
      </c>
      <c r="R220" s="67">
        <v>0.94208052838816203</v>
      </c>
      <c r="S220" s="16">
        <v>114755</v>
      </c>
      <c r="T220" s="16">
        <v>106851</v>
      </c>
      <c r="U220" s="16">
        <v>7904</v>
      </c>
      <c r="V220" s="67">
        <v>0.93112282689207437</v>
      </c>
      <c r="W220" s="16">
        <v>80571</v>
      </c>
      <c r="X220" s="16">
        <v>29741</v>
      </c>
      <c r="Y220" s="16">
        <v>44912</v>
      </c>
      <c r="Z220" s="16">
        <v>5918</v>
      </c>
      <c r="AA220" s="89">
        <f t="shared" si="87"/>
        <v>7.3450745305382828E-2</v>
      </c>
      <c r="AB220" s="89">
        <f t="shared" si="88"/>
        <v>0.55742140472378399</v>
      </c>
      <c r="AC220" s="95">
        <f t="shared" si="89"/>
        <v>5.0255153768164922</v>
      </c>
      <c r="AD220" s="16">
        <v>39702</v>
      </c>
      <c r="AE220" s="16">
        <v>14883</v>
      </c>
      <c r="AF220" s="47">
        <f t="shared" si="90"/>
        <v>0.37486776484811846</v>
      </c>
      <c r="AG220" s="16">
        <v>21920</v>
      </c>
      <c r="AH220" s="47">
        <f t="shared" si="91"/>
        <v>0.55211324366530656</v>
      </c>
      <c r="AI220" s="16">
        <v>2899</v>
      </c>
      <c r="AJ220" s="47">
        <f t="shared" si="92"/>
        <v>7.301899148657498E-2</v>
      </c>
      <c r="AK220" s="16">
        <v>40869</v>
      </c>
      <c r="AL220" s="16">
        <v>14858</v>
      </c>
      <c r="AM220" s="16">
        <v>22992</v>
      </c>
      <c r="AN220" s="47">
        <f t="shared" si="93"/>
        <v>7.3870170544911795E-2</v>
      </c>
      <c r="AO220" s="47">
        <f t="shared" si="94"/>
        <v>0.56257799309990453</v>
      </c>
      <c r="AP220" s="16">
        <v>3019</v>
      </c>
      <c r="AQ220" s="16">
        <v>93897</v>
      </c>
      <c r="AR220" s="16">
        <v>8058</v>
      </c>
      <c r="AS220" s="16">
        <v>59143</v>
      </c>
      <c r="AT220" s="16">
        <v>14230</v>
      </c>
      <c r="AU220" s="16">
        <v>6012</v>
      </c>
      <c r="AV220" s="78">
        <v>138</v>
      </c>
      <c r="AW220" s="16">
        <v>3668</v>
      </c>
      <c r="AX220" s="78">
        <v>288</v>
      </c>
      <c r="AY220" s="78">
        <v>187</v>
      </c>
      <c r="AZ220" s="16">
        <v>2173</v>
      </c>
      <c r="BA220" s="50">
        <f t="shared" si="95"/>
        <v>8058</v>
      </c>
      <c r="BB220" s="50">
        <f t="shared" si="81"/>
        <v>85839</v>
      </c>
      <c r="BC220" s="50">
        <f t="shared" si="82"/>
        <v>26696</v>
      </c>
      <c r="BD220" s="50">
        <f t="shared" si="96"/>
        <v>67201</v>
      </c>
      <c r="BE220" s="50">
        <f t="shared" si="83"/>
        <v>12466</v>
      </c>
      <c r="BF220" s="47">
        <f t="shared" si="97"/>
        <v>8.5817438256813316E-2</v>
      </c>
      <c r="BG220" s="47">
        <f t="shared" si="84"/>
        <v>0.91418256174318668</v>
      </c>
      <c r="BH220" s="47">
        <f t="shared" si="85"/>
        <v>0.2843115328498248</v>
      </c>
      <c r="BI220" s="47">
        <f t="shared" si="86"/>
        <v>0.13276249507439003</v>
      </c>
      <c r="BJ220" s="47">
        <f t="shared" si="98"/>
        <v>0.59924704729650569</v>
      </c>
      <c r="BK220" s="16">
        <v>44688</v>
      </c>
      <c r="BL220" s="16">
        <v>2731</v>
      </c>
      <c r="BM220" s="16">
        <v>27321</v>
      </c>
      <c r="BN220" s="16">
        <v>8339</v>
      </c>
      <c r="BO220" s="16">
        <v>3321</v>
      </c>
      <c r="BP220" s="78">
        <v>95</v>
      </c>
      <c r="BQ220" s="16">
        <v>1599</v>
      </c>
      <c r="BR220" s="78">
        <v>64</v>
      </c>
      <c r="BS220" s="78">
        <v>109</v>
      </c>
      <c r="BT220" s="16">
        <v>1109</v>
      </c>
      <c r="BU220" s="89">
        <f t="shared" si="99"/>
        <v>6.1112602935911205E-2</v>
      </c>
      <c r="BV220" s="89">
        <f t="shared" si="100"/>
        <v>0.93888739706408875</v>
      </c>
      <c r="BW220" s="89">
        <f t="shared" si="101"/>
        <v>0.32751521661296096</v>
      </c>
      <c r="BX220" s="89">
        <f t="shared" si="102"/>
        <v>0.14091031149301825</v>
      </c>
      <c r="BY220" s="16">
        <v>49209</v>
      </c>
      <c r="BZ220" s="16">
        <v>5327</v>
      </c>
      <c r="CA220" s="16">
        <v>31822</v>
      </c>
      <c r="CB220" s="16">
        <v>5891</v>
      </c>
      <c r="CC220" s="16">
        <v>2691</v>
      </c>
      <c r="CD220" s="78">
        <v>43</v>
      </c>
      <c r="CE220" s="16">
        <v>2069</v>
      </c>
      <c r="CF220" s="78">
        <v>224</v>
      </c>
      <c r="CG220" s="78">
        <v>78</v>
      </c>
      <c r="CH220" s="16">
        <v>1064</v>
      </c>
      <c r="CI220" s="89">
        <f t="shared" si="103"/>
        <v>0.10825255542685282</v>
      </c>
      <c r="CJ220" s="89">
        <f t="shared" si="104"/>
        <v>0.89174744457314714</v>
      </c>
      <c r="CK220" s="96">
        <f t="shared" si="105"/>
        <v>0.24507712003901724</v>
      </c>
    </row>
    <row r="221" spans="1:89" x14ac:dyDescent="0.3">
      <c r="A221" s="19" t="s">
        <v>515</v>
      </c>
      <c r="B221" s="16" t="s">
        <v>522</v>
      </c>
      <c r="C221" s="19">
        <v>104984</v>
      </c>
      <c r="D221" s="16">
        <v>98199</v>
      </c>
      <c r="E221" s="16">
        <v>6785</v>
      </c>
      <c r="F221" s="67">
        <v>0.93537110416825409</v>
      </c>
      <c r="G221" s="16">
        <v>50399</v>
      </c>
      <c r="H221" s="16">
        <v>48274</v>
      </c>
      <c r="I221" s="16">
        <v>2125</v>
      </c>
      <c r="J221" s="67">
        <v>0.95783646500922648</v>
      </c>
      <c r="K221" s="16">
        <v>54585</v>
      </c>
      <c r="L221" s="16">
        <v>49925</v>
      </c>
      <c r="M221" s="16">
        <v>4660</v>
      </c>
      <c r="N221" s="67">
        <v>0.91462856095997069</v>
      </c>
      <c r="O221" s="16">
        <v>5188</v>
      </c>
      <c r="P221" s="16">
        <v>5017</v>
      </c>
      <c r="Q221" s="16">
        <v>171</v>
      </c>
      <c r="R221" s="67">
        <v>0.96703932151117966</v>
      </c>
      <c r="S221" s="16">
        <v>99796</v>
      </c>
      <c r="T221" s="16">
        <v>93182</v>
      </c>
      <c r="U221" s="16">
        <v>6614</v>
      </c>
      <c r="V221" s="67">
        <v>0.93372479858912183</v>
      </c>
      <c r="W221" s="16">
        <v>69194</v>
      </c>
      <c r="X221" s="16">
        <v>28264</v>
      </c>
      <c r="Y221" s="16">
        <v>36494</v>
      </c>
      <c r="Z221" s="16">
        <v>4436</v>
      </c>
      <c r="AA221" s="89">
        <f t="shared" si="87"/>
        <v>6.4109604879035761E-2</v>
      </c>
      <c r="AB221" s="89">
        <f t="shared" si="88"/>
        <v>0.52741567187906468</v>
      </c>
      <c r="AC221" s="95">
        <f t="shared" si="89"/>
        <v>6.3715058611361588</v>
      </c>
      <c r="AD221" s="16">
        <v>34328</v>
      </c>
      <c r="AE221" s="16">
        <v>13929</v>
      </c>
      <c r="AF221" s="47">
        <f t="shared" si="90"/>
        <v>0.40576206012584481</v>
      </c>
      <c r="AG221" s="16">
        <v>18244</v>
      </c>
      <c r="AH221" s="47">
        <f t="shared" si="91"/>
        <v>0.53146119785597767</v>
      </c>
      <c r="AI221" s="16">
        <v>2155</v>
      </c>
      <c r="AJ221" s="47">
        <f t="shared" si="92"/>
        <v>6.2776742018177581E-2</v>
      </c>
      <c r="AK221" s="16">
        <v>34866</v>
      </c>
      <c r="AL221" s="16">
        <v>14335</v>
      </c>
      <c r="AM221" s="16">
        <v>18250</v>
      </c>
      <c r="AN221" s="47">
        <f t="shared" si="93"/>
        <v>6.5421900992370788E-2</v>
      </c>
      <c r="AO221" s="47">
        <f t="shared" si="94"/>
        <v>0.52343257041243618</v>
      </c>
      <c r="AP221" s="16">
        <v>2281</v>
      </c>
      <c r="AQ221" s="16">
        <v>81257</v>
      </c>
      <c r="AR221" s="16">
        <v>5854</v>
      </c>
      <c r="AS221" s="16">
        <v>52566</v>
      </c>
      <c r="AT221" s="16">
        <v>12537</v>
      </c>
      <c r="AU221" s="16">
        <v>5607</v>
      </c>
      <c r="AV221" s="78">
        <v>135</v>
      </c>
      <c r="AW221" s="16">
        <v>3885</v>
      </c>
      <c r="AX221" s="78">
        <v>83</v>
      </c>
      <c r="AY221" s="78">
        <v>410</v>
      </c>
      <c r="AZ221" s="78">
        <v>180</v>
      </c>
      <c r="BA221" s="50">
        <f t="shared" si="95"/>
        <v>5854</v>
      </c>
      <c r="BB221" s="50">
        <f t="shared" si="81"/>
        <v>75403</v>
      </c>
      <c r="BC221" s="50">
        <f t="shared" si="82"/>
        <v>22837</v>
      </c>
      <c r="BD221" s="50">
        <f t="shared" si="96"/>
        <v>58420</v>
      </c>
      <c r="BE221" s="50">
        <f t="shared" si="83"/>
        <v>10300</v>
      </c>
      <c r="BF221" s="47">
        <f t="shared" si="97"/>
        <v>7.2043023985625856E-2</v>
      </c>
      <c r="BG221" s="47">
        <f t="shared" si="84"/>
        <v>0.9279569760143741</v>
      </c>
      <c r="BH221" s="47">
        <f t="shared" si="85"/>
        <v>0.28104655598902251</v>
      </c>
      <c r="BI221" s="47">
        <f t="shared" si="86"/>
        <v>0.12675831005328772</v>
      </c>
      <c r="BJ221" s="47">
        <f t="shared" si="98"/>
        <v>0.60450176600169825</v>
      </c>
      <c r="BK221" s="16">
        <v>38900</v>
      </c>
      <c r="BL221" s="16">
        <v>1730</v>
      </c>
      <c r="BM221" s="16">
        <v>24116</v>
      </c>
      <c r="BN221" s="16">
        <v>7628</v>
      </c>
      <c r="BO221" s="16">
        <v>3303</v>
      </c>
      <c r="BP221" s="78">
        <v>79</v>
      </c>
      <c r="BQ221" s="16">
        <v>1617</v>
      </c>
      <c r="BR221" s="78">
        <v>22</v>
      </c>
      <c r="BS221" s="78">
        <v>309</v>
      </c>
      <c r="BT221" s="78">
        <v>96</v>
      </c>
      <c r="BU221" s="89">
        <f t="shared" si="99"/>
        <v>4.4473007712082263E-2</v>
      </c>
      <c r="BV221" s="89">
        <f t="shared" si="100"/>
        <v>0.95552699228791771</v>
      </c>
      <c r="BW221" s="89">
        <f t="shared" si="101"/>
        <v>0.33557840616966583</v>
      </c>
      <c r="BX221" s="89">
        <f t="shared" si="102"/>
        <v>0.13948586118251929</v>
      </c>
      <c r="BY221" s="16">
        <v>42357</v>
      </c>
      <c r="BZ221" s="16">
        <v>4124</v>
      </c>
      <c r="CA221" s="16">
        <v>28450</v>
      </c>
      <c r="CB221" s="16">
        <v>4909</v>
      </c>
      <c r="CC221" s="16">
        <v>2304</v>
      </c>
      <c r="CD221" s="78">
        <v>56</v>
      </c>
      <c r="CE221" s="16">
        <v>2268</v>
      </c>
      <c r="CF221" s="78">
        <v>61</v>
      </c>
      <c r="CG221" s="78">
        <v>101</v>
      </c>
      <c r="CH221" s="78">
        <v>84</v>
      </c>
      <c r="CI221" s="89">
        <f t="shared" si="103"/>
        <v>9.7362891611776095E-2</v>
      </c>
      <c r="CJ221" s="89">
        <f t="shared" si="104"/>
        <v>0.90263710838822386</v>
      </c>
      <c r="CK221" s="96">
        <f t="shared" si="105"/>
        <v>0.23096536581910901</v>
      </c>
    </row>
    <row r="222" spans="1:89" x14ac:dyDescent="0.3">
      <c r="A222" s="19" t="s">
        <v>515</v>
      </c>
      <c r="B222" s="16" t="s">
        <v>524</v>
      </c>
      <c r="C222" s="19">
        <v>222453</v>
      </c>
      <c r="D222" s="16">
        <v>208328</v>
      </c>
      <c r="E222" s="16">
        <v>14125</v>
      </c>
      <c r="F222" s="67">
        <v>0.93650344117633832</v>
      </c>
      <c r="G222" s="16">
        <v>110087</v>
      </c>
      <c r="H222" s="16">
        <v>104697</v>
      </c>
      <c r="I222" s="16">
        <v>5390</v>
      </c>
      <c r="J222" s="67">
        <v>0.95103872391835553</v>
      </c>
      <c r="K222" s="16">
        <v>112366</v>
      </c>
      <c r="L222" s="16">
        <v>103631</v>
      </c>
      <c r="M222" s="16">
        <v>8735</v>
      </c>
      <c r="N222" s="67">
        <v>0.92226296210597514</v>
      </c>
      <c r="O222" s="16">
        <v>20526</v>
      </c>
      <c r="P222" s="16">
        <v>19803</v>
      </c>
      <c r="Q222" s="16">
        <v>723</v>
      </c>
      <c r="R222" s="67">
        <v>0.96477638117509501</v>
      </c>
      <c r="S222" s="16">
        <v>201927</v>
      </c>
      <c r="T222" s="16">
        <v>188525</v>
      </c>
      <c r="U222" s="16">
        <v>13402</v>
      </c>
      <c r="V222" s="67">
        <v>0.93362947996057988</v>
      </c>
      <c r="W222" s="16">
        <v>141205</v>
      </c>
      <c r="X222" s="16">
        <v>56390</v>
      </c>
      <c r="Y222" s="16">
        <v>73756</v>
      </c>
      <c r="Z222" s="16">
        <v>11059</v>
      </c>
      <c r="AA222" s="89">
        <f t="shared" si="87"/>
        <v>7.8318756417973867E-2</v>
      </c>
      <c r="AB222" s="89">
        <f t="shared" si="88"/>
        <v>0.52233277858432769</v>
      </c>
      <c r="AC222" s="95">
        <f t="shared" si="89"/>
        <v>5.0990143774301471</v>
      </c>
      <c r="AD222" s="16">
        <v>70747</v>
      </c>
      <c r="AE222" s="16">
        <v>27778</v>
      </c>
      <c r="AF222" s="47">
        <f t="shared" si="90"/>
        <v>0.39263855711196233</v>
      </c>
      <c r="AG222" s="16">
        <v>37307</v>
      </c>
      <c r="AH222" s="47">
        <f t="shared" si="91"/>
        <v>0.52732978076808912</v>
      </c>
      <c r="AI222" s="16">
        <v>5662</v>
      </c>
      <c r="AJ222" s="47">
        <f t="shared" si="92"/>
        <v>8.0031662119948555E-2</v>
      </c>
      <c r="AK222" s="16">
        <v>70458</v>
      </c>
      <c r="AL222" s="16">
        <v>28612</v>
      </c>
      <c r="AM222" s="16">
        <v>36449</v>
      </c>
      <c r="AN222" s="47">
        <f t="shared" si="93"/>
        <v>7.6598824831814696E-2</v>
      </c>
      <c r="AO222" s="47">
        <f t="shared" si="94"/>
        <v>0.5173152800249794</v>
      </c>
      <c r="AP222" s="16">
        <v>5397</v>
      </c>
      <c r="AQ222" s="16">
        <v>175550</v>
      </c>
      <c r="AR222" s="16">
        <v>17656</v>
      </c>
      <c r="AS222" s="16">
        <v>92448</v>
      </c>
      <c r="AT222" s="16">
        <v>36526</v>
      </c>
      <c r="AU222" s="16">
        <v>13422</v>
      </c>
      <c r="AV222" s="78">
        <v>238</v>
      </c>
      <c r="AW222" s="16">
        <v>7109</v>
      </c>
      <c r="AX222" s="78">
        <v>271</v>
      </c>
      <c r="AY222" s="78">
        <v>404</v>
      </c>
      <c r="AZ222" s="16">
        <v>7476</v>
      </c>
      <c r="BA222" s="50">
        <f t="shared" si="95"/>
        <v>17656</v>
      </c>
      <c r="BB222" s="50">
        <f t="shared" si="81"/>
        <v>157894</v>
      </c>
      <c r="BC222" s="50">
        <f t="shared" si="82"/>
        <v>65446</v>
      </c>
      <c r="BD222" s="50">
        <f t="shared" si="96"/>
        <v>110104</v>
      </c>
      <c r="BE222" s="50">
        <f t="shared" si="83"/>
        <v>28920</v>
      </c>
      <c r="BF222" s="47">
        <f t="shared" si="97"/>
        <v>0.10057533466248932</v>
      </c>
      <c r="BG222" s="47">
        <f t="shared" si="84"/>
        <v>0.89942466533751064</v>
      </c>
      <c r="BH222" s="47">
        <f t="shared" si="85"/>
        <v>0.37280546852748503</v>
      </c>
      <c r="BI222" s="47">
        <f t="shared" si="86"/>
        <v>0.16473939048704073</v>
      </c>
      <c r="BJ222" s="47">
        <f t="shared" si="98"/>
        <v>0.63611506693249786</v>
      </c>
      <c r="BK222" s="16">
        <v>87672</v>
      </c>
      <c r="BL222" s="16">
        <v>7291</v>
      </c>
      <c r="BM222" s="16">
        <v>43988</v>
      </c>
      <c r="BN222" s="16">
        <v>21162</v>
      </c>
      <c r="BO222" s="16">
        <v>7335</v>
      </c>
      <c r="BP222" s="78">
        <v>154</v>
      </c>
      <c r="BQ222" s="16">
        <v>3164</v>
      </c>
      <c r="BR222" s="78">
        <v>74</v>
      </c>
      <c r="BS222" s="78">
        <v>242</v>
      </c>
      <c r="BT222" s="16">
        <v>4262</v>
      </c>
      <c r="BU222" s="89">
        <f t="shared" si="99"/>
        <v>8.3162241080390553E-2</v>
      </c>
      <c r="BV222" s="89">
        <f t="shared" si="100"/>
        <v>0.9168377589196095</v>
      </c>
      <c r="BW222" s="89">
        <f t="shared" si="101"/>
        <v>0.41510402408978919</v>
      </c>
      <c r="BX222" s="89">
        <f t="shared" si="102"/>
        <v>0.17372707363810566</v>
      </c>
      <c r="BY222" s="16">
        <v>87878</v>
      </c>
      <c r="BZ222" s="16">
        <v>10365</v>
      </c>
      <c r="CA222" s="16">
        <v>48460</v>
      </c>
      <c r="CB222" s="16">
        <v>15364</v>
      </c>
      <c r="CC222" s="16">
        <v>6087</v>
      </c>
      <c r="CD222" s="78">
        <v>84</v>
      </c>
      <c r="CE222" s="16">
        <v>3945</v>
      </c>
      <c r="CF222" s="78">
        <v>197</v>
      </c>
      <c r="CG222" s="78">
        <v>162</v>
      </c>
      <c r="CH222" s="16">
        <v>3214</v>
      </c>
      <c r="CI222" s="89">
        <f t="shared" si="103"/>
        <v>0.11794760918546167</v>
      </c>
      <c r="CJ222" s="89">
        <f t="shared" si="104"/>
        <v>0.88205239081453835</v>
      </c>
      <c r="CK222" s="96">
        <f t="shared" si="105"/>
        <v>0.33060606750267418</v>
      </c>
    </row>
    <row r="223" spans="1:89" x14ac:dyDescent="0.3">
      <c r="A223" s="19" t="s">
        <v>515</v>
      </c>
      <c r="B223" s="16" t="s">
        <v>526</v>
      </c>
      <c r="C223" s="19">
        <v>164794</v>
      </c>
      <c r="D223" s="16">
        <v>151962</v>
      </c>
      <c r="E223" s="16">
        <v>12832</v>
      </c>
      <c r="F223" s="67">
        <v>0.9221330873696858</v>
      </c>
      <c r="G223" s="16">
        <v>77254</v>
      </c>
      <c r="H223" s="16">
        <v>72816</v>
      </c>
      <c r="I223" s="16">
        <v>4438</v>
      </c>
      <c r="J223" s="67">
        <v>0.94255313640717631</v>
      </c>
      <c r="K223" s="16">
        <v>87540</v>
      </c>
      <c r="L223" s="16">
        <v>79146</v>
      </c>
      <c r="M223" s="16">
        <v>8394</v>
      </c>
      <c r="N223" s="67">
        <v>0.90411240575736818</v>
      </c>
      <c r="O223" s="16">
        <v>17219</v>
      </c>
      <c r="P223" s="16">
        <v>16269</v>
      </c>
      <c r="Q223" s="16">
        <v>950</v>
      </c>
      <c r="R223" s="67">
        <v>0.9448283872466462</v>
      </c>
      <c r="S223" s="16">
        <v>147575</v>
      </c>
      <c r="T223" s="16">
        <v>135693</v>
      </c>
      <c r="U223" s="16">
        <v>11882</v>
      </c>
      <c r="V223" s="67">
        <v>0.91948500762324248</v>
      </c>
      <c r="W223" s="16">
        <v>100308</v>
      </c>
      <c r="X223" s="16">
        <v>40744</v>
      </c>
      <c r="Y223" s="16">
        <v>52481</v>
      </c>
      <c r="Z223" s="16">
        <v>7083</v>
      </c>
      <c r="AA223" s="89">
        <f t="shared" si="87"/>
        <v>7.0612513458547674E-2</v>
      </c>
      <c r="AB223" s="89">
        <f t="shared" si="88"/>
        <v>0.52319854847071023</v>
      </c>
      <c r="AC223" s="95">
        <f t="shared" si="89"/>
        <v>5.7523648171678667</v>
      </c>
      <c r="AD223" s="16">
        <v>49189</v>
      </c>
      <c r="AE223" s="16">
        <v>20139</v>
      </c>
      <c r="AF223" s="47">
        <f t="shared" si="90"/>
        <v>0.40942080546463638</v>
      </c>
      <c r="AG223" s="16">
        <v>25501</v>
      </c>
      <c r="AH223" s="47">
        <f t="shared" si="91"/>
        <v>0.51842891703429628</v>
      </c>
      <c r="AI223" s="16">
        <v>3549</v>
      </c>
      <c r="AJ223" s="47">
        <f t="shared" si="92"/>
        <v>7.2150277501067311E-2</v>
      </c>
      <c r="AK223" s="16">
        <v>51119</v>
      </c>
      <c r="AL223" s="16">
        <v>20605</v>
      </c>
      <c r="AM223" s="16">
        <v>26980</v>
      </c>
      <c r="AN223" s="47">
        <f t="shared" si="93"/>
        <v>6.9132807762280174E-2</v>
      </c>
      <c r="AO223" s="47">
        <f t="shared" si="94"/>
        <v>0.52778810227117123</v>
      </c>
      <c r="AP223" s="16">
        <v>3534</v>
      </c>
      <c r="AQ223" s="16">
        <v>130279</v>
      </c>
      <c r="AR223" s="16">
        <v>13622</v>
      </c>
      <c r="AS223" s="16">
        <v>75436</v>
      </c>
      <c r="AT223" s="16">
        <v>23006</v>
      </c>
      <c r="AU223" s="16">
        <v>9755</v>
      </c>
      <c r="AV223" s="78">
        <v>197</v>
      </c>
      <c r="AW223" s="16">
        <v>5777</v>
      </c>
      <c r="AX223" s="78">
        <v>141</v>
      </c>
      <c r="AY223" s="78">
        <v>68</v>
      </c>
      <c r="AZ223" s="16">
        <v>2277</v>
      </c>
      <c r="BA223" s="50">
        <f t="shared" si="95"/>
        <v>13622</v>
      </c>
      <c r="BB223" s="50">
        <f t="shared" si="81"/>
        <v>116657</v>
      </c>
      <c r="BC223" s="50">
        <f t="shared" si="82"/>
        <v>41221</v>
      </c>
      <c r="BD223" s="50">
        <f t="shared" si="96"/>
        <v>89058</v>
      </c>
      <c r="BE223" s="50">
        <f t="shared" si="83"/>
        <v>18215</v>
      </c>
      <c r="BF223" s="47">
        <f t="shared" si="97"/>
        <v>0.10456021308115659</v>
      </c>
      <c r="BG223" s="47">
        <f t="shared" si="84"/>
        <v>0.89543978691884341</v>
      </c>
      <c r="BH223" s="47">
        <f t="shared" si="85"/>
        <v>0.3164055603742737</v>
      </c>
      <c r="BI223" s="47">
        <f t="shared" si="86"/>
        <v>0.13981531942983905</v>
      </c>
      <c r="BJ223" s="47">
        <f t="shared" si="98"/>
        <v>0.60592267364655861</v>
      </c>
      <c r="BK223" s="16">
        <v>61157</v>
      </c>
      <c r="BL223" s="16">
        <v>4917</v>
      </c>
      <c r="BM223" s="16">
        <v>33599</v>
      </c>
      <c r="BN223" s="16">
        <v>13413</v>
      </c>
      <c r="BO223" s="16">
        <v>5444</v>
      </c>
      <c r="BP223" s="78">
        <v>111</v>
      </c>
      <c r="BQ223" s="16">
        <v>2446</v>
      </c>
      <c r="BR223" s="78">
        <v>44</v>
      </c>
      <c r="BS223" s="78">
        <v>42</v>
      </c>
      <c r="BT223" s="16">
        <v>1141</v>
      </c>
      <c r="BU223" s="89">
        <f t="shared" si="99"/>
        <v>8.039962718903805E-2</v>
      </c>
      <c r="BV223" s="89">
        <f t="shared" si="100"/>
        <v>0.91960037281096196</v>
      </c>
      <c r="BW223" s="89">
        <f t="shared" si="101"/>
        <v>0.37021109603152541</v>
      </c>
      <c r="BX223" s="89">
        <f t="shared" si="102"/>
        <v>0.15089033144202627</v>
      </c>
      <c r="BY223" s="16">
        <v>69122</v>
      </c>
      <c r="BZ223" s="16">
        <v>8705</v>
      </c>
      <c r="CA223" s="16">
        <v>41837</v>
      </c>
      <c r="CB223" s="16">
        <v>9593</v>
      </c>
      <c r="CC223" s="16">
        <v>4311</v>
      </c>
      <c r="CD223" s="78">
        <v>86</v>
      </c>
      <c r="CE223" s="16">
        <v>3331</v>
      </c>
      <c r="CF223" s="78">
        <v>97</v>
      </c>
      <c r="CG223" s="78">
        <v>26</v>
      </c>
      <c r="CH223" s="16">
        <v>1136</v>
      </c>
      <c r="CI223" s="89">
        <f t="shared" si="103"/>
        <v>0.12593674951534967</v>
      </c>
      <c r="CJ223" s="89">
        <f t="shared" si="104"/>
        <v>0.87406325048465028</v>
      </c>
      <c r="CK223" s="96">
        <f t="shared" si="105"/>
        <v>0.2688000925899135</v>
      </c>
    </row>
    <row r="224" spans="1:89" x14ac:dyDescent="0.3">
      <c r="A224" s="19" t="s">
        <v>515</v>
      </c>
      <c r="B224" s="16" t="s">
        <v>528</v>
      </c>
      <c r="C224" s="19">
        <v>138890</v>
      </c>
      <c r="D224" s="16">
        <v>131581</v>
      </c>
      <c r="E224" s="16">
        <v>7309</v>
      </c>
      <c r="F224" s="67">
        <v>0.94737562099503203</v>
      </c>
      <c r="G224" s="16">
        <v>63863</v>
      </c>
      <c r="H224" s="16">
        <v>61918</v>
      </c>
      <c r="I224" s="16">
        <v>1945</v>
      </c>
      <c r="J224" s="67">
        <v>0.96954418051140723</v>
      </c>
      <c r="K224" s="16">
        <v>75027</v>
      </c>
      <c r="L224" s="16">
        <v>69663</v>
      </c>
      <c r="M224" s="16">
        <v>5364</v>
      </c>
      <c r="N224" s="67">
        <v>0.92850573793434366</v>
      </c>
      <c r="O224" s="16">
        <v>21437</v>
      </c>
      <c r="P224" s="16">
        <v>20440</v>
      </c>
      <c r="Q224" s="16">
        <v>997</v>
      </c>
      <c r="R224" s="67">
        <v>0.95349162662686016</v>
      </c>
      <c r="S224" s="16">
        <v>117453</v>
      </c>
      <c r="T224" s="16">
        <v>111141</v>
      </c>
      <c r="U224" s="16">
        <v>6312</v>
      </c>
      <c r="V224" s="67">
        <v>0.94625935480575207</v>
      </c>
      <c r="W224" s="16">
        <v>79235</v>
      </c>
      <c r="X224" s="16">
        <v>30839</v>
      </c>
      <c r="Y224" s="16">
        <v>43436</v>
      </c>
      <c r="Z224" s="16">
        <v>4960</v>
      </c>
      <c r="AA224" s="89">
        <f t="shared" si="87"/>
        <v>6.2598599103931341E-2</v>
      </c>
      <c r="AB224" s="89">
        <f t="shared" si="88"/>
        <v>0.54819208683031484</v>
      </c>
      <c r="AC224" s="95">
        <f t="shared" si="89"/>
        <v>6.2175403225806454</v>
      </c>
      <c r="AD224" s="16">
        <v>38213</v>
      </c>
      <c r="AE224" s="16">
        <v>15399</v>
      </c>
      <c r="AF224" s="47">
        <f t="shared" si="90"/>
        <v>0.4029780441211106</v>
      </c>
      <c r="AG224" s="16">
        <v>20461</v>
      </c>
      <c r="AH224" s="47">
        <f t="shared" si="91"/>
        <v>0.53544605239054777</v>
      </c>
      <c r="AI224" s="16">
        <v>2353</v>
      </c>
      <c r="AJ224" s="47">
        <f t="shared" si="92"/>
        <v>6.1575903488341667E-2</v>
      </c>
      <c r="AK224" s="16">
        <v>41022</v>
      </c>
      <c r="AL224" s="16">
        <v>15440</v>
      </c>
      <c r="AM224" s="16">
        <v>22975</v>
      </c>
      <c r="AN224" s="47">
        <f t="shared" si="93"/>
        <v>6.3551265174784266E-2</v>
      </c>
      <c r="AO224" s="47">
        <f t="shared" si="94"/>
        <v>0.56006533079810839</v>
      </c>
      <c r="AP224" s="16">
        <v>2607</v>
      </c>
      <c r="AQ224" s="16">
        <v>111232</v>
      </c>
      <c r="AR224" s="16">
        <v>8630</v>
      </c>
      <c r="AS224" s="16">
        <v>63412</v>
      </c>
      <c r="AT224" s="16">
        <v>19132</v>
      </c>
      <c r="AU224" s="16">
        <v>8932</v>
      </c>
      <c r="AV224" s="78">
        <v>141</v>
      </c>
      <c r="AW224" s="16">
        <v>6208</v>
      </c>
      <c r="AX224" s="78">
        <v>118</v>
      </c>
      <c r="AY224" s="78">
        <v>66</v>
      </c>
      <c r="AZ224" s="78">
        <v>4593</v>
      </c>
      <c r="BA224" s="50">
        <f t="shared" si="95"/>
        <v>8630</v>
      </c>
      <c r="BB224" s="50">
        <f t="shared" si="81"/>
        <v>102602</v>
      </c>
      <c r="BC224" s="50">
        <f t="shared" si="82"/>
        <v>39190</v>
      </c>
      <c r="BD224" s="50">
        <f t="shared" si="96"/>
        <v>72042</v>
      </c>
      <c r="BE224" s="50">
        <f t="shared" si="83"/>
        <v>20058</v>
      </c>
      <c r="BF224" s="47">
        <f t="shared" si="97"/>
        <v>7.7585586881472962E-2</v>
      </c>
      <c r="BG224" s="47">
        <f t="shared" si="84"/>
        <v>0.92241441311852701</v>
      </c>
      <c r="BH224" s="47">
        <f t="shared" si="85"/>
        <v>0.35232666858457995</v>
      </c>
      <c r="BI224" s="47">
        <f t="shared" si="86"/>
        <v>0.18032580552359034</v>
      </c>
      <c r="BJ224" s="47">
        <f t="shared" si="98"/>
        <v>0.63737054085155354</v>
      </c>
      <c r="BK224" s="16">
        <v>51335</v>
      </c>
      <c r="BL224" s="16">
        <v>2719</v>
      </c>
      <c r="BM224" s="16">
        <v>26669</v>
      </c>
      <c r="BN224" s="16">
        <v>11495</v>
      </c>
      <c r="BO224" s="16">
        <v>5403</v>
      </c>
      <c r="BP224" s="78">
        <v>92</v>
      </c>
      <c r="BQ224" s="16">
        <v>2712</v>
      </c>
      <c r="BR224" s="78">
        <v>41</v>
      </c>
      <c r="BS224" s="78">
        <v>43</v>
      </c>
      <c r="BT224" s="78">
        <v>2161</v>
      </c>
      <c r="BU224" s="89">
        <f t="shared" si="99"/>
        <v>5.2965812798285772E-2</v>
      </c>
      <c r="BV224" s="89">
        <f t="shared" si="100"/>
        <v>0.94703418720171428</v>
      </c>
      <c r="BW224" s="89">
        <f t="shared" si="101"/>
        <v>0.42752508035453396</v>
      </c>
      <c r="BX224" s="89">
        <f t="shared" si="102"/>
        <v>0.20360377909808122</v>
      </c>
      <c r="BY224" s="16">
        <v>59897</v>
      </c>
      <c r="BZ224" s="16">
        <v>5911</v>
      </c>
      <c r="CA224" s="16">
        <v>36743</v>
      </c>
      <c r="CB224" s="16">
        <v>7637</v>
      </c>
      <c r="CC224" s="16">
        <v>3529</v>
      </c>
      <c r="CD224" s="78">
        <v>49</v>
      </c>
      <c r="CE224" s="16">
        <v>3496</v>
      </c>
      <c r="CF224" s="78">
        <v>77</v>
      </c>
      <c r="CG224" s="78">
        <v>23</v>
      </c>
      <c r="CH224" s="78">
        <v>2432</v>
      </c>
      <c r="CI224" s="89">
        <f t="shared" si="103"/>
        <v>9.8686077766833066E-2</v>
      </c>
      <c r="CJ224" s="89">
        <f t="shared" si="104"/>
        <v>0.90131392223316698</v>
      </c>
      <c r="CK224" s="96">
        <f t="shared" si="105"/>
        <v>0.28787752308128955</v>
      </c>
    </row>
    <row r="225" spans="1:89" x14ac:dyDescent="0.3">
      <c r="A225" s="19" t="s">
        <v>515</v>
      </c>
      <c r="B225" s="16" t="s">
        <v>530</v>
      </c>
      <c r="C225" s="19">
        <v>114940</v>
      </c>
      <c r="D225" s="16">
        <v>106903</v>
      </c>
      <c r="E225" s="16">
        <v>8037</v>
      </c>
      <c r="F225" s="67">
        <v>0.93007656168435704</v>
      </c>
      <c r="G225" s="16">
        <v>53937</v>
      </c>
      <c r="H225" s="16">
        <v>51240</v>
      </c>
      <c r="I225" s="16">
        <v>2697</v>
      </c>
      <c r="J225" s="67">
        <v>0.94999721897769618</v>
      </c>
      <c r="K225" s="16">
        <v>61003</v>
      </c>
      <c r="L225" s="16">
        <v>55663</v>
      </c>
      <c r="M225" s="16">
        <v>5340</v>
      </c>
      <c r="N225" s="67">
        <v>0.91246332147599285</v>
      </c>
      <c r="O225" s="16">
        <v>11514</v>
      </c>
      <c r="P225" s="16">
        <v>11042</v>
      </c>
      <c r="Q225" s="16">
        <v>472</v>
      </c>
      <c r="R225" s="67">
        <v>0.95900642695848537</v>
      </c>
      <c r="S225" s="16">
        <v>103426</v>
      </c>
      <c r="T225" s="16">
        <v>95861</v>
      </c>
      <c r="U225" s="16">
        <v>7565</v>
      </c>
      <c r="V225" s="67">
        <v>0.92685591630731134</v>
      </c>
      <c r="W225" s="16">
        <v>70580</v>
      </c>
      <c r="X225" s="16">
        <v>26070</v>
      </c>
      <c r="Y225" s="16">
        <v>39186</v>
      </c>
      <c r="Z225" s="16">
        <v>5324</v>
      </c>
      <c r="AA225" s="89">
        <f t="shared" si="87"/>
        <v>7.5432133748937383E-2</v>
      </c>
      <c r="AB225" s="89">
        <f t="shared" si="88"/>
        <v>0.55519977330688586</v>
      </c>
      <c r="AC225" s="95">
        <f t="shared" si="89"/>
        <v>4.8966942148760326</v>
      </c>
      <c r="AD225" s="16">
        <v>34184</v>
      </c>
      <c r="AE225" s="16">
        <v>12887</v>
      </c>
      <c r="AF225" s="47">
        <f t="shared" si="90"/>
        <v>0.37698923472969809</v>
      </c>
      <c r="AG225" s="16">
        <v>18692</v>
      </c>
      <c r="AH225" s="47">
        <f t="shared" si="91"/>
        <v>0.54680552305172014</v>
      </c>
      <c r="AI225" s="16">
        <v>2605</v>
      </c>
      <c r="AJ225" s="47">
        <f t="shared" si="92"/>
        <v>7.6205242218581798E-2</v>
      </c>
      <c r="AK225" s="16">
        <v>36396</v>
      </c>
      <c r="AL225" s="16">
        <v>13183</v>
      </c>
      <c r="AM225" s="16">
        <v>20494</v>
      </c>
      <c r="AN225" s="47">
        <f t="shared" si="93"/>
        <v>7.4706011649631823E-2</v>
      </c>
      <c r="AO225" s="47">
        <f t="shared" si="94"/>
        <v>0.56308385536872185</v>
      </c>
      <c r="AP225" s="16">
        <v>2719</v>
      </c>
      <c r="AQ225" s="16">
        <v>89574</v>
      </c>
      <c r="AR225" s="16">
        <v>7667</v>
      </c>
      <c r="AS225" s="16">
        <v>54642</v>
      </c>
      <c r="AT225" s="16">
        <v>14517</v>
      </c>
      <c r="AU225" s="16">
        <v>7109</v>
      </c>
      <c r="AV225" s="78">
        <v>119</v>
      </c>
      <c r="AW225" s="16">
        <v>3772</v>
      </c>
      <c r="AX225" s="78">
        <v>199</v>
      </c>
      <c r="AY225" s="78">
        <v>58</v>
      </c>
      <c r="AZ225" s="78">
        <v>1491</v>
      </c>
      <c r="BA225" s="50">
        <f t="shared" si="95"/>
        <v>7667</v>
      </c>
      <c r="BB225" s="50">
        <f t="shared" si="81"/>
        <v>81907</v>
      </c>
      <c r="BC225" s="50">
        <f t="shared" si="82"/>
        <v>27265</v>
      </c>
      <c r="BD225" s="50">
        <f t="shared" si="96"/>
        <v>62309</v>
      </c>
      <c r="BE225" s="50">
        <f t="shared" si="83"/>
        <v>12748</v>
      </c>
      <c r="BF225" s="47">
        <f t="shared" si="97"/>
        <v>8.559403398307544E-2</v>
      </c>
      <c r="BG225" s="47">
        <f t="shared" si="84"/>
        <v>0.91440596601692459</v>
      </c>
      <c r="BH225" s="47">
        <f t="shared" si="85"/>
        <v>0.30438520106280842</v>
      </c>
      <c r="BI225" s="47">
        <f t="shared" si="86"/>
        <v>0.14231808337240717</v>
      </c>
      <c r="BJ225" s="47">
        <f t="shared" si="98"/>
        <v>0.60939558353986656</v>
      </c>
      <c r="BK225" s="16">
        <v>42350</v>
      </c>
      <c r="BL225" s="16">
        <v>2620</v>
      </c>
      <c r="BM225" s="16">
        <v>24132</v>
      </c>
      <c r="BN225" s="16">
        <v>8721</v>
      </c>
      <c r="BO225" s="16">
        <v>4172</v>
      </c>
      <c r="BP225" s="78">
        <v>80</v>
      </c>
      <c r="BQ225" s="16">
        <v>1752</v>
      </c>
      <c r="BR225" s="78">
        <v>66</v>
      </c>
      <c r="BS225" s="78">
        <v>39</v>
      </c>
      <c r="BT225" s="78">
        <v>768</v>
      </c>
      <c r="BU225" s="89">
        <f t="shared" si="99"/>
        <v>6.1865407319952777E-2</v>
      </c>
      <c r="BV225" s="89">
        <f t="shared" si="100"/>
        <v>0.93813459268004717</v>
      </c>
      <c r="BW225" s="89">
        <f t="shared" si="101"/>
        <v>0.36831168831168831</v>
      </c>
      <c r="BX225" s="89">
        <f t="shared" si="102"/>
        <v>0.16238488783943331</v>
      </c>
      <c r="BY225" s="16">
        <v>47224</v>
      </c>
      <c r="BZ225" s="16">
        <v>5047</v>
      </c>
      <c r="CA225" s="16">
        <v>30510</v>
      </c>
      <c r="CB225" s="16">
        <v>5796</v>
      </c>
      <c r="CC225" s="16">
        <v>2937</v>
      </c>
      <c r="CD225" s="78">
        <v>39</v>
      </c>
      <c r="CE225" s="16">
        <v>2020</v>
      </c>
      <c r="CF225" s="78">
        <v>133</v>
      </c>
      <c r="CG225" s="78">
        <v>19</v>
      </c>
      <c r="CH225" s="78">
        <v>723</v>
      </c>
      <c r="CI225" s="89">
        <f t="shared" si="103"/>
        <v>0.10687362358122988</v>
      </c>
      <c r="CJ225" s="89">
        <f t="shared" si="104"/>
        <v>0.89312637641877013</v>
      </c>
      <c r="CK225" s="96">
        <f t="shared" si="105"/>
        <v>0.24705658139928849</v>
      </c>
    </row>
    <row r="226" spans="1:89" x14ac:dyDescent="0.3">
      <c r="A226" s="19" t="s">
        <v>515</v>
      </c>
      <c r="B226" s="16" t="s">
        <v>534</v>
      </c>
      <c r="C226" s="19">
        <v>243842</v>
      </c>
      <c r="D226" s="16">
        <v>233474</v>
      </c>
      <c r="E226" s="16">
        <v>10368</v>
      </c>
      <c r="F226" s="67">
        <v>0.95748066370846696</v>
      </c>
      <c r="G226" s="16">
        <v>110659</v>
      </c>
      <c r="H226" s="16">
        <v>108111</v>
      </c>
      <c r="I226" s="16">
        <v>2548</v>
      </c>
      <c r="J226" s="67">
        <v>0.97697430846112843</v>
      </c>
      <c r="K226" s="16">
        <v>133183</v>
      </c>
      <c r="L226" s="16">
        <v>125363</v>
      </c>
      <c r="M226" s="16">
        <v>7820</v>
      </c>
      <c r="N226" s="67">
        <v>0.94128379748166058</v>
      </c>
      <c r="O226" s="16">
        <v>61021</v>
      </c>
      <c r="P226" s="16">
        <v>59202</v>
      </c>
      <c r="Q226" s="16">
        <v>1819</v>
      </c>
      <c r="R226" s="67">
        <v>0.97019059012471121</v>
      </c>
      <c r="S226" s="16">
        <v>182821</v>
      </c>
      <c r="T226" s="16">
        <v>174272</v>
      </c>
      <c r="U226" s="16">
        <v>8549</v>
      </c>
      <c r="V226" s="67">
        <v>0.95323841353017424</v>
      </c>
      <c r="W226" s="16">
        <v>137272</v>
      </c>
      <c r="X226" s="16">
        <v>53827</v>
      </c>
      <c r="Y226" s="16">
        <v>76292</v>
      </c>
      <c r="Z226" s="16">
        <v>7153</v>
      </c>
      <c r="AA226" s="89">
        <f t="shared" si="87"/>
        <v>5.2108223089923654E-2</v>
      </c>
      <c r="AB226" s="89">
        <f t="shared" si="88"/>
        <v>0.55577248091380616</v>
      </c>
      <c r="AC226" s="95">
        <f t="shared" si="89"/>
        <v>7.52509436600028</v>
      </c>
      <c r="AD226" s="16">
        <v>66102</v>
      </c>
      <c r="AE226" s="16">
        <v>26614</v>
      </c>
      <c r="AF226" s="47">
        <f t="shared" si="90"/>
        <v>0.40262019303500651</v>
      </c>
      <c r="AG226" s="16">
        <v>36115</v>
      </c>
      <c r="AH226" s="47">
        <f t="shared" si="91"/>
        <v>0.54635260657771323</v>
      </c>
      <c r="AI226" s="16">
        <v>3373</v>
      </c>
      <c r="AJ226" s="47">
        <f t="shared" si="92"/>
        <v>5.1027200387280265E-2</v>
      </c>
      <c r="AK226" s="16">
        <v>71170</v>
      </c>
      <c r="AL226" s="16">
        <v>27213</v>
      </c>
      <c r="AM226" s="16">
        <v>40177</v>
      </c>
      <c r="AN226" s="47">
        <f t="shared" si="93"/>
        <v>5.3112266404383872E-2</v>
      </c>
      <c r="AO226" s="47">
        <f t="shared" si="94"/>
        <v>0.56452156807643672</v>
      </c>
      <c r="AP226" s="16">
        <v>3780</v>
      </c>
      <c r="AQ226" s="16">
        <v>195076</v>
      </c>
      <c r="AR226" s="16">
        <v>15951</v>
      </c>
      <c r="AS226" s="16">
        <v>106448</v>
      </c>
      <c r="AT226" s="16">
        <v>34825</v>
      </c>
      <c r="AU226" s="16">
        <v>18420</v>
      </c>
      <c r="AV226" s="78">
        <v>437</v>
      </c>
      <c r="AW226" s="16">
        <v>13744</v>
      </c>
      <c r="AX226" s="78">
        <v>911</v>
      </c>
      <c r="AY226" s="78">
        <v>238</v>
      </c>
      <c r="AZ226" s="16">
        <v>4102</v>
      </c>
      <c r="BA226" s="50">
        <f t="shared" si="95"/>
        <v>15951</v>
      </c>
      <c r="BB226" s="50">
        <f t="shared" si="81"/>
        <v>179125</v>
      </c>
      <c r="BC226" s="50">
        <f t="shared" si="82"/>
        <v>72677</v>
      </c>
      <c r="BD226" s="50">
        <f t="shared" si="96"/>
        <v>122399</v>
      </c>
      <c r="BE226" s="50">
        <f t="shared" si="83"/>
        <v>37852</v>
      </c>
      <c r="BF226" s="47">
        <f t="shared" si="97"/>
        <v>8.1768131394943502E-2</v>
      </c>
      <c r="BG226" s="47">
        <f t="shared" si="84"/>
        <v>0.91823186860505646</v>
      </c>
      <c r="BH226" s="47">
        <f t="shared" si="85"/>
        <v>0.37255736225881197</v>
      </c>
      <c r="BI226" s="47">
        <f t="shared" si="86"/>
        <v>0.19403719575960138</v>
      </c>
      <c r="BJ226" s="47">
        <f t="shared" si="98"/>
        <v>0.64539461543193422</v>
      </c>
      <c r="BK226" s="16">
        <v>88480</v>
      </c>
      <c r="BL226" s="16">
        <v>5172</v>
      </c>
      <c r="BM226" s="16">
        <v>44368</v>
      </c>
      <c r="BN226" s="16">
        <v>20187</v>
      </c>
      <c r="BO226" s="16">
        <v>10626</v>
      </c>
      <c r="BP226" s="78">
        <v>285</v>
      </c>
      <c r="BQ226" s="16">
        <v>5521</v>
      </c>
      <c r="BR226" s="78">
        <v>225</v>
      </c>
      <c r="BS226" s="78">
        <v>158</v>
      </c>
      <c r="BT226" s="16">
        <v>1938</v>
      </c>
      <c r="BU226" s="89">
        <f t="shared" si="99"/>
        <v>5.8453887884267634E-2</v>
      </c>
      <c r="BV226" s="89">
        <f t="shared" si="100"/>
        <v>0.94154611211573236</v>
      </c>
      <c r="BW226" s="89">
        <f t="shared" si="101"/>
        <v>0.44009945750452079</v>
      </c>
      <c r="BX226" s="89">
        <f t="shared" si="102"/>
        <v>0.21194620253164556</v>
      </c>
      <c r="BY226" s="16">
        <v>106596</v>
      </c>
      <c r="BZ226" s="16">
        <v>10779</v>
      </c>
      <c r="CA226" s="16">
        <v>62080</v>
      </c>
      <c r="CB226" s="16">
        <v>14638</v>
      </c>
      <c r="CC226" s="16">
        <v>7794</v>
      </c>
      <c r="CD226" s="78">
        <v>152</v>
      </c>
      <c r="CE226" s="16">
        <v>8223</v>
      </c>
      <c r="CF226" s="78">
        <v>686</v>
      </c>
      <c r="CG226" s="78">
        <v>80</v>
      </c>
      <c r="CH226" s="16">
        <v>2164</v>
      </c>
      <c r="CI226" s="89">
        <f t="shared" si="103"/>
        <v>0.10112011707756388</v>
      </c>
      <c r="CJ226" s="89">
        <f t="shared" si="104"/>
        <v>0.89887988292243615</v>
      </c>
      <c r="CK226" s="96">
        <f t="shared" si="105"/>
        <v>0.31649405230965516</v>
      </c>
    </row>
    <row r="227" spans="1:89" x14ac:dyDescent="0.3">
      <c r="A227" s="19" t="s">
        <v>515</v>
      </c>
      <c r="B227" s="16" t="s">
        <v>535</v>
      </c>
      <c r="C227" s="19">
        <v>119388</v>
      </c>
      <c r="D227" s="16">
        <v>113749</v>
      </c>
      <c r="E227" s="16">
        <v>5639</v>
      </c>
      <c r="F227" s="67">
        <v>0.95276744731463803</v>
      </c>
      <c r="G227" s="16">
        <v>54441</v>
      </c>
      <c r="H227" s="16">
        <v>53031</v>
      </c>
      <c r="I227" s="16">
        <v>1410</v>
      </c>
      <c r="J227" s="67">
        <v>0.97410040227034767</v>
      </c>
      <c r="K227" s="16">
        <v>64947</v>
      </c>
      <c r="L227" s="16">
        <v>60718</v>
      </c>
      <c r="M227" s="16">
        <v>4229</v>
      </c>
      <c r="N227" s="67">
        <v>0.93488536806934885</v>
      </c>
      <c r="O227" s="16">
        <v>15567</v>
      </c>
      <c r="P227" s="16">
        <v>14726</v>
      </c>
      <c r="Q227" s="16">
        <v>841</v>
      </c>
      <c r="R227" s="67">
        <v>0.94597546091090123</v>
      </c>
      <c r="S227" s="16">
        <v>103821</v>
      </c>
      <c r="T227" s="16">
        <v>99023</v>
      </c>
      <c r="U227" s="16">
        <v>4798</v>
      </c>
      <c r="V227" s="67">
        <v>0.95378584294121604</v>
      </c>
      <c r="W227" s="16">
        <v>70414</v>
      </c>
      <c r="X227" s="16">
        <v>27366</v>
      </c>
      <c r="Y227" s="16">
        <v>39142</v>
      </c>
      <c r="Z227" s="16">
        <v>3906</v>
      </c>
      <c r="AA227" s="89">
        <f t="shared" si="87"/>
        <v>5.5471923197091488E-2</v>
      </c>
      <c r="AB227" s="89">
        <f t="shared" si="88"/>
        <v>0.55588377311330128</v>
      </c>
      <c r="AC227" s="95">
        <f t="shared" si="89"/>
        <v>7.0061443932411676</v>
      </c>
      <c r="AD227" s="16">
        <v>33897</v>
      </c>
      <c r="AE227" s="16">
        <v>13539</v>
      </c>
      <c r="AF227" s="47">
        <f t="shared" si="90"/>
        <v>0.39941587751128421</v>
      </c>
      <c r="AG227" s="16">
        <v>18494</v>
      </c>
      <c r="AH227" s="47">
        <f t="shared" si="91"/>
        <v>0.54559400536920677</v>
      </c>
      <c r="AI227" s="16">
        <v>1864</v>
      </c>
      <c r="AJ227" s="47">
        <f t="shared" si="92"/>
        <v>5.4990117119509102E-2</v>
      </c>
      <c r="AK227" s="16">
        <v>36517</v>
      </c>
      <c r="AL227" s="16">
        <v>13827</v>
      </c>
      <c r="AM227" s="16">
        <v>20648</v>
      </c>
      <c r="AN227" s="47">
        <f t="shared" si="93"/>
        <v>5.5919160938740858E-2</v>
      </c>
      <c r="AO227" s="47">
        <f t="shared" si="94"/>
        <v>0.56543527672043159</v>
      </c>
      <c r="AP227" s="16">
        <v>2042</v>
      </c>
      <c r="AQ227" s="16">
        <v>94285</v>
      </c>
      <c r="AR227" s="16">
        <v>8992</v>
      </c>
      <c r="AS227" s="16">
        <v>56995</v>
      </c>
      <c r="AT227" s="16">
        <v>15201</v>
      </c>
      <c r="AU227" s="16">
        <v>6560</v>
      </c>
      <c r="AV227" s="78">
        <v>142</v>
      </c>
      <c r="AW227" s="16">
        <v>4134</v>
      </c>
      <c r="AX227" s="78">
        <v>105</v>
      </c>
      <c r="AY227" s="78">
        <v>68</v>
      </c>
      <c r="AZ227" s="16">
        <v>2088</v>
      </c>
      <c r="BA227" s="50">
        <f t="shared" si="95"/>
        <v>8992</v>
      </c>
      <c r="BB227" s="50">
        <f t="shared" si="81"/>
        <v>85293</v>
      </c>
      <c r="BC227" s="50">
        <f t="shared" si="82"/>
        <v>28298</v>
      </c>
      <c r="BD227" s="50">
        <f t="shared" si="96"/>
        <v>65987</v>
      </c>
      <c r="BE227" s="50">
        <f t="shared" si="83"/>
        <v>13097</v>
      </c>
      <c r="BF227" s="47">
        <f t="shared" si="97"/>
        <v>9.5370419472874793E-2</v>
      </c>
      <c r="BG227" s="47">
        <f t="shared" si="84"/>
        <v>0.90462958052712517</v>
      </c>
      <c r="BH227" s="47">
        <f t="shared" si="85"/>
        <v>0.30013257676194516</v>
      </c>
      <c r="BI227" s="47">
        <f t="shared" si="86"/>
        <v>0.1389086280956674</v>
      </c>
      <c r="BJ227" s="47">
        <f t="shared" si="98"/>
        <v>0.60238107864453516</v>
      </c>
      <c r="BK227" s="16">
        <v>42876</v>
      </c>
      <c r="BL227" s="16">
        <v>3299</v>
      </c>
      <c r="BM227" s="16">
        <v>23794</v>
      </c>
      <c r="BN227" s="16">
        <v>8958</v>
      </c>
      <c r="BO227" s="16">
        <v>3956</v>
      </c>
      <c r="BP227" s="78">
        <v>84</v>
      </c>
      <c r="BQ227" s="16">
        <v>1658</v>
      </c>
      <c r="BR227" s="78">
        <v>36</v>
      </c>
      <c r="BS227" s="78">
        <v>44</v>
      </c>
      <c r="BT227" s="16">
        <v>1047</v>
      </c>
      <c r="BU227" s="89">
        <f t="shared" si="99"/>
        <v>7.6942811829461707E-2</v>
      </c>
      <c r="BV227" s="89">
        <f t="shared" si="100"/>
        <v>0.92305718817053828</v>
      </c>
      <c r="BW227" s="89">
        <f t="shared" si="101"/>
        <v>0.36810803246571511</v>
      </c>
      <c r="BX227" s="89">
        <f t="shared" si="102"/>
        <v>0.15917996081724042</v>
      </c>
      <c r="BY227" s="16">
        <v>51409</v>
      </c>
      <c r="BZ227" s="16">
        <v>5693</v>
      </c>
      <c r="CA227" s="16">
        <v>33201</v>
      </c>
      <c r="CB227" s="16">
        <v>6243</v>
      </c>
      <c r="CC227" s="16">
        <v>2604</v>
      </c>
      <c r="CD227" s="78">
        <v>58</v>
      </c>
      <c r="CE227" s="16">
        <v>2476</v>
      </c>
      <c r="CF227" s="78">
        <v>69</v>
      </c>
      <c r="CG227" s="78">
        <v>24</v>
      </c>
      <c r="CH227" s="16">
        <v>1041</v>
      </c>
      <c r="CI227" s="89">
        <f t="shared" si="103"/>
        <v>0.11073936470267852</v>
      </c>
      <c r="CJ227" s="89">
        <f t="shared" si="104"/>
        <v>0.88926063529732147</v>
      </c>
      <c r="CK227" s="96">
        <f t="shared" si="105"/>
        <v>0.24343986461514522</v>
      </c>
    </row>
    <row r="228" spans="1:89" x14ac:dyDescent="0.3">
      <c r="A228" s="19" t="s">
        <v>515</v>
      </c>
      <c r="B228" s="16" t="s">
        <v>537</v>
      </c>
      <c r="C228" s="19">
        <v>72699</v>
      </c>
      <c r="D228" s="16">
        <v>68859</v>
      </c>
      <c r="E228" s="16">
        <v>3840</v>
      </c>
      <c r="F228" s="67">
        <v>0.94717946601741432</v>
      </c>
      <c r="G228" s="16">
        <v>33969</v>
      </c>
      <c r="H228" s="16">
        <v>32781</v>
      </c>
      <c r="I228" s="16">
        <v>1188</v>
      </c>
      <c r="J228" s="67">
        <v>0.9650269363242957</v>
      </c>
      <c r="K228" s="16">
        <v>38730</v>
      </c>
      <c r="L228" s="16">
        <v>36078</v>
      </c>
      <c r="M228" s="16">
        <v>2652</v>
      </c>
      <c r="N228" s="67">
        <v>0.9315259488768397</v>
      </c>
      <c r="O228" s="16">
        <v>2085</v>
      </c>
      <c r="P228" s="16">
        <v>2062</v>
      </c>
      <c r="Q228" s="16">
        <v>23</v>
      </c>
      <c r="R228" s="67">
        <v>0.98896882494004801</v>
      </c>
      <c r="S228" s="16">
        <v>70614</v>
      </c>
      <c r="T228" s="16">
        <v>66797</v>
      </c>
      <c r="U228" s="16">
        <v>3817</v>
      </c>
      <c r="V228" s="67">
        <v>0.94594556320276435</v>
      </c>
      <c r="W228" s="16">
        <v>42768</v>
      </c>
      <c r="X228" s="16">
        <v>17153</v>
      </c>
      <c r="Y228" s="16">
        <v>22847</v>
      </c>
      <c r="Z228" s="16">
        <v>2768</v>
      </c>
      <c r="AA228" s="89">
        <f t="shared" si="87"/>
        <v>6.4721286943509163E-2</v>
      </c>
      <c r="AB228" s="89">
        <f t="shared" si="88"/>
        <v>0.5342078189300411</v>
      </c>
      <c r="AC228" s="95">
        <f t="shared" si="89"/>
        <v>6.1968930635838149</v>
      </c>
      <c r="AD228" s="16">
        <v>20786</v>
      </c>
      <c r="AE228" s="16">
        <v>8504</v>
      </c>
      <c r="AF228" s="47">
        <f t="shared" si="90"/>
        <v>0.40912152410276148</v>
      </c>
      <c r="AG228" s="16">
        <v>10962</v>
      </c>
      <c r="AH228" s="47">
        <f t="shared" si="91"/>
        <v>0.52737419416915232</v>
      </c>
      <c r="AI228" s="16">
        <v>1320</v>
      </c>
      <c r="AJ228" s="47">
        <f t="shared" si="92"/>
        <v>6.3504281728086212E-2</v>
      </c>
      <c r="AK228" s="16">
        <v>21982</v>
      </c>
      <c r="AL228" s="16">
        <v>8649</v>
      </c>
      <c r="AM228" s="16">
        <v>11885</v>
      </c>
      <c r="AN228" s="47">
        <f t="shared" si="93"/>
        <v>6.5872077154035119E-2</v>
      </c>
      <c r="AO228" s="47">
        <f t="shared" si="94"/>
        <v>0.54066963879537799</v>
      </c>
      <c r="AP228" s="16">
        <v>1448</v>
      </c>
      <c r="AQ228" s="16">
        <v>58116</v>
      </c>
      <c r="AR228" s="16">
        <v>8396</v>
      </c>
      <c r="AS228" s="16">
        <v>29189</v>
      </c>
      <c r="AT228" s="16">
        <v>8760</v>
      </c>
      <c r="AU228" s="16">
        <v>3812</v>
      </c>
      <c r="AV228" s="78">
        <v>105</v>
      </c>
      <c r="AW228" s="16">
        <v>2542</v>
      </c>
      <c r="AX228" s="78">
        <v>91</v>
      </c>
      <c r="AY228" s="78">
        <v>25</v>
      </c>
      <c r="AZ228" s="16">
        <v>5196</v>
      </c>
      <c r="BA228" s="50">
        <f t="shared" si="95"/>
        <v>8396</v>
      </c>
      <c r="BB228" s="50">
        <f t="shared" si="81"/>
        <v>49720</v>
      </c>
      <c r="BC228" s="50">
        <f t="shared" si="82"/>
        <v>20531</v>
      </c>
      <c r="BD228" s="50">
        <f t="shared" si="96"/>
        <v>37585</v>
      </c>
      <c r="BE228" s="50">
        <f t="shared" si="83"/>
        <v>11771</v>
      </c>
      <c r="BF228" s="47">
        <f t="shared" si="97"/>
        <v>0.14446968132700116</v>
      </c>
      <c r="BG228" s="47">
        <f t="shared" si="84"/>
        <v>0.85553031867299878</v>
      </c>
      <c r="BH228" s="47">
        <f t="shared" si="85"/>
        <v>0.3532762062082731</v>
      </c>
      <c r="BI228" s="47">
        <f t="shared" si="86"/>
        <v>0.20254318948310276</v>
      </c>
      <c r="BJ228" s="47">
        <f t="shared" si="98"/>
        <v>0.60440326244063591</v>
      </c>
      <c r="BK228" s="16">
        <v>27311</v>
      </c>
      <c r="BL228" s="16">
        <v>3497</v>
      </c>
      <c r="BM228" s="16">
        <v>12463</v>
      </c>
      <c r="BN228" s="16">
        <v>5283</v>
      </c>
      <c r="BO228" s="16">
        <v>2294</v>
      </c>
      <c r="BP228" s="78">
        <v>72</v>
      </c>
      <c r="BQ228" s="16">
        <v>1090</v>
      </c>
      <c r="BR228" s="78">
        <v>23</v>
      </c>
      <c r="BS228" s="78">
        <v>16</v>
      </c>
      <c r="BT228" s="16">
        <v>2573</v>
      </c>
      <c r="BU228" s="89">
        <f t="shared" si="99"/>
        <v>0.1280436454175973</v>
      </c>
      <c r="BV228" s="89">
        <f t="shared" si="100"/>
        <v>0.87195635458240273</v>
      </c>
      <c r="BW228" s="89">
        <f t="shared" si="101"/>
        <v>0.41562007982131743</v>
      </c>
      <c r="BX228" s="89">
        <f t="shared" si="102"/>
        <v>0.22218153857420087</v>
      </c>
      <c r="BY228" s="16">
        <v>30805</v>
      </c>
      <c r="BZ228" s="16">
        <v>4899</v>
      </c>
      <c r="CA228" s="16">
        <v>16726</v>
      </c>
      <c r="CB228" s="16">
        <v>3477</v>
      </c>
      <c r="CC228" s="16">
        <v>1518</v>
      </c>
      <c r="CD228" s="78">
        <v>33</v>
      </c>
      <c r="CE228" s="16">
        <v>1452</v>
      </c>
      <c r="CF228" s="78">
        <v>68</v>
      </c>
      <c r="CG228" s="78">
        <v>9</v>
      </c>
      <c r="CH228" s="16">
        <v>2623</v>
      </c>
      <c r="CI228" s="89">
        <f t="shared" si="103"/>
        <v>0.1590326245739328</v>
      </c>
      <c r="CJ228" s="89">
        <f t="shared" si="104"/>
        <v>0.84096737542606714</v>
      </c>
      <c r="CK228" s="96">
        <f t="shared" si="105"/>
        <v>0.29800357084888818</v>
      </c>
    </row>
    <row r="229" spans="1:89" x14ac:dyDescent="0.3">
      <c r="A229" s="19" t="s">
        <v>515</v>
      </c>
      <c r="B229" s="16" t="s">
        <v>539</v>
      </c>
      <c r="C229" s="19">
        <v>160951</v>
      </c>
      <c r="D229" s="16">
        <v>153938</v>
      </c>
      <c r="E229" s="16">
        <v>7013</v>
      </c>
      <c r="F229" s="67">
        <v>0.95642773266397851</v>
      </c>
      <c r="G229" s="16">
        <v>72708</v>
      </c>
      <c r="H229" s="16">
        <v>71038</v>
      </c>
      <c r="I229" s="16">
        <v>1670</v>
      </c>
      <c r="J229" s="67">
        <v>0.97703141332453103</v>
      </c>
      <c r="K229" s="16">
        <v>88243</v>
      </c>
      <c r="L229" s="16">
        <v>82900</v>
      </c>
      <c r="M229" s="16">
        <v>5343</v>
      </c>
      <c r="N229" s="67">
        <v>0.93945128792085486</v>
      </c>
      <c r="O229" s="16">
        <v>17155</v>
      </c>
      <c r="P229" s="16">
        <v>16759</v>
      </c>
      <c r="Q229" s="16">
        <v>396</v>
      </c>
      <c r="R229" s="67">
        <v>0.9769163509180997</v>
      </c>
      <c r="S229" s="16">
        <v>143796</v>
      </c>
      <c r="T229" s="16">
        <v>137179</v>
      </c>
      <c r="U229" s="16">
        <v>6617</v>
      </c>
      <c r="V229" s="67">
        <v>0.95398342095746758</v>
      </c>
      <c r="W229" s="16">
        <v>86271</v>
      </c>
      <c r="X229" s="16">
        <v>31399</v>
      </c>
      <c r="Y229" s="16">
        <v>50130</v>
      </c>
      <c r="Z229" s="16">
        <v>4742</v>
      </c>
      <c r="AA229" s="89">
        <f t="shared" si="87"/>
        <v>5.4966327039213642E-2</v>
      </c>
      <c r="AB229" s="89">
        <f t="shared" si="88"/>
        <v>0.58107591195187258</v>
      </c>
      <c r="AC229" s="95">
        <f t="shared" si="89"/>
        <v>6.621467735132855</v>
      </c>
      <c r="AD229" s="16">
        <v>41487</v>
      </c>
      <c r="AE229" s="16">
        <v>15307</v>
      </c>
      <c r="AF229" s="47">
        <f t="shared" si="90"/>
        <v>0.36895895099669779</v>
      </c>
      <c r="AG229" s="16">
        <v>23859</v>
      </c>
      <c r="AH229" s="47">
        <f t="shared" si="91"/>
        <v>0.57509581314628677</v>
      </c>
      <c r="AI229" s="16">
        <v>2321</v>
      </c>
      <c r="AJ229" s="47">
        <f t="shared" si="92"/>
        <v>5.5945235857015448E-2</v>
      </c>
      <c r="AK229" s="16">
        <v>44784</v>
      </c>
      <c r="AL229" s="16">
        <v>16092</v>
      </c>
      <c r="AM229" s="16">
        <v>26271</v>
      </c>
      <c r="AN229" s="47">
        <f t="shared" si="93"/>
        <v>5.4059485530546625E-2</v>
      </c>
      <c r="AO229" s="47">
        <f t="shared" si="94"/>
        <v>0.58661575562700963</v>
      </c>
      <c r="AP229" s="16">
        <v>2421</v>
      </c>
      <c r="AQ229" s="16">
        <v>129958</v>
      </c>
      <c r="AR229" s="16">
        <v>18023</v>
      </c>
      <c r="AS229" s="16">
        <v>67204</v>
      </c>
      <c r="AT229" s="16">
        <v>22826</v>
      </c>
      <c r="AU229" s="16">
        <v>10043</v>
      </c>
      <c r="AV229" s="78">
        <v>215</v>
      </c>
      <c r="AW229" s="16">
        <v>6387</v>
      </c>
      <c r="AX229" s="78">
        <v>186</v>
      </c>
      <c r="AY229" s="78">
        <v>100</v>
      </c>
      <c r="AZ229" s="16">
        <v>4974</v>
      </c>
      <c r="BA229" s="50">
        <f t="shared" si="95"/>
        <v>18023</v>
      </c>
      <c r="BB229" s="50">
        <f t="shared" si="81"/>
        <v>111935</v>
      </c>
      <c r="BC229" s="50">
        <f t="shared" si="82"/>
        <v>44731</v>
      </c>
      <c r="BD229" s="50">
        <f t="shared" si="96"/>
        <v>85227</v>
      </c>
      <c r="BE229" s="50">
        <f t="shared" si="83"/>
        <v>21905</v>
      </c>
      <c r="BF229" s="47">
        <f t="shared" si="97"/>
        <v>0.13868326690161437</v>
      </c>
      <c r="BG229" s="47">
        <f t="shared" si="84"/>
        <v>0.86131673309838563</v>
      </c>
      <c r="BH229" s="47">
        <f t="shared" si="85"/>
        <v>0.3441958171101433</v>
      </c>
      <c r="BI229" s="47">
        <f t="shared" si="86"/>
        <v>0.16855445605503316</v>
      </c>
      <c r="BJ229" s="47">
        <f t="shared" si="98"/>
        <v>0.60275627510426444</v>
      </c>
      <c r="BK229" s="16">
        <v>58400</v>
      </c>
      <c r="BL229" s="16">
        <v>7052</v>
      </c>
      <c r="BM229" s="16">
        <v>27476</v>
      </c>
      <c r="BN229" s="16">
        <v>12977</v>
      </c>
      <c r="BO229" s="16">
        <v>5717</v>
      </c>
      <c r="BP229" s="78">
        <v>140</v>
      </c>
      <c r="BQ229" s="16">
        <v>2578</v>
      </c>
      <c r="BR229" s="78">
        <v>58</v>
      </c>
      <c r="BS229" s="78">
        <v>71</v>
      </c>
      <c r="BT229" s="16">
        <v>2331</v>
      </c>
      <c r="BU229" s="89">
        <f t="shared" si="99"/>
        <v>0.12075342465753425</v>
      </c>
      <c r="BV229" s="89">
        <f t="shared" si="100"/>
        <v>0.87924657534246575</v>
      </c>
      <c r="BW229" s="89">
        <f t="shared" si="101"/>
        <v>0.40876712328767123</v>
      </c>
      <c r="BX229" s="89">
        <f t="shared" si="102"/>
        <v>0.18655821917808219</v>
      </c>
      <c r="BY229" s="16">
        <v>71558</v>
      </c>
      <c r="BZ229" s="16">
        <v>10971</v>
      </c>
      <c r="CA229" s="16">
        <v>39728</v>
      </c>
      <c r="CB229" s="16">
        <v>9849</v>
      </c>
      <c r="CC229" s="16">
        <v>4326</v>
      </c>
      <c r="CD229" s="78">
        <v>75</v>
      </c>
      <c r="CE229" s="16">
        <v>3809</v>
      </c>
      <c r="CF229" s="78">
        <v>128</v>
      </c>
      <c r="CG229" s="78">
        <v>29</v>
      </c>
      <c r="CH229" s="16">
        <v>2643</v>
      </c>
      <c r="CI229" s="89">
        <f t="shared" si="103"/>
        <v>0.15331619106179603</v>
      </c>
      <c r="CJ229" s="89">
        <f t="shared" si="104"/>
        <v>0.84668380893820394</v>
      </c>
      <c r="CK229" s="96">
        <f t="shared" si="105"/>
        <v>0.29149780597557229</v>
      </c>
    </row>
    <row r="230" spans="1:89" x14ac:dyDescent="0.3">
      <c r="A230" s="19" t="s">
        <v>515</v>
      </c>
      <c r="B230" s="16" t="s">
        <v>541</v>
      </c>
      <c r="C230" s="19">
        <v>73868</v>
      </c>
      <c r="D230" s="16">
        <v>71760</v>
      </c>
      <c r="E230" s="16">
        <v>2108</v>
      </c>
      <c r="F230" s="67">
        <v>0.97146260897817727</v>
      </c>
      <c r="G230" s="16">
        <v>33982</v>
      </c>
      <c r="H230" s="16">
        <v>33447</v>
      </c>
      <c r="I230" s="16">
        <v>535</v>
      </c>
      <c r="J230" s="67">
        <v>0.98425637101995178</v>
      </c>
      <c r="K230" s="16">
        <v>39886</v>
      </c>
      <c r="L230" s="16">
        <v>38313</v>
      </c>
      <c r="M230" s="16">
        <v>1573</v>
      </c>
      <c r="N230" s="67">
        <v>0.96056260341974631</v>
      </c>
      <c r="O230" s="16">
        <v>15009</v>
      </c>
      <c r="P230" s="16">
        <v>14644</v>
      </c>
      <c r="Q230" s="16">
        <v>365</v>
      </c>
      <c r="R230" s="67">
        <v>0.97568125791191951</v>
      </c>
      <c r="S230" s="16">
        <v>58859</v>
      </c>
      <c r="T230" s="16">
        <v>57116</v>
      </c>
      <c r="U230" s="16">
        <v>1743</v>
      </c>
      <c r="V230" s="67">
        <v>0.9703868567253946</v>
      </c>
      <c r="W230" s="16">
        <v>34620</v>
      </c>
      <c r="X230" s="16">
        <v>11280</v>
      </c>
      <c r="Y230" s="16">
        <v>21680</v>
      </c>
      <c r="Z230" s="16">
        <v>1660</v>
      </c>
      <c r="AA230" s="89">
        <f t="shared" si="87"/>
        <v>4.7949162333911034E-2</v>
      </c>
      <c r="AB230" s="89">
        <f t="shared" si="88"/>
        <v>0.62622761409589833</v>
      </c>
      <c r="AC230" s="95">
        <f t="shared" si="89"/>
        <v>6.7951807228915664</v>
      </c>
      <c r="AD230" s="16">
        <v>16619</v>
      </c>
      <c r="AE230" s="16">
        <v>5539</v>
      </c>
      <c r="AF230" s="47">
        <f t="shared" si="90"/>
        <v>0.33329321860521088</v>
      </c>
      <c r="AG230" s="16">
        <v>10238</v>
      </c>
      <c r="AH230" s="47">
        <f t="shared" si="91"/>
        <v>0.61604187977615976</v>
      </c>
      <c r="AI230" s="78">
        <v>842</v>
      </c>
      <c r="AJ230" s="47">
        <f t="shared" si="92"/>
        <v>5.0664901618629278E-2</v>
      </c>
      <c r="AK230" s="16">
        <v>18001</v>
      </c>
      <c r="AL230" s="16">
        <v>5741</v>
      </c>
      <c r="AM230" s="16">
        <v>11442</v>
      </c>
      <c r="AN230" s="47">
        <f t="shared" si="93"/>
        <v>4.5441919893339261E-2</v>
      </c>
      <c r="AO230" s="47">
        <f t="shared" si="94"/>
        <v>0.63563135381367697</v>
      </c>
      <c r="AP230" s="78">
        <v>818</v>
      </c>
      <c r="AQ230" s="16">
        <v>61431</v>
      </c>
      <c r="AR230" s="16">
        <v>6784</v>
      </c>
      <c r="AS230" s="16">
        <v>32090</v>
      </c>
      <c r="AT230" s="16">
        <v>11189</v>
      </c>
      <c r="AU230" s="16">
        <v>6037</v>
      </c>
      <c r="AV230" s="78">
        <v>129</v>
      </c>
      <c r="AW230" s="16">
        <v>3664</v>
      </c>
      <c r="AX230" s="78">
        <v>79</v>
      </c>
      <c r="AY230" s="78">
        <v>67</v>
      </c>
      <c r="AZ230" s="78">
        <v>1392</v>
      </c>
      <c r="BA230" s="50">
        <f t="shared" si="95"/>
        <v>6784</v>
      </c>
      <c r="BB230" s="50">
        <f t="shared" si="81"/>
        <v>54647</v>
      </c>
      <c r="BC230" s="50">
        <f t="shared" si="82"/>
        <v>22557</v>
      </c>
      <c r="BD230" s="50">
        <f t="shared" si="96"/>
        <v>38874</v>
      </c>
      <c r="BE230" s="50">
        <f t="shared" si="83"/>
        <v>11368</v>
      </c>
      <c r="BF230" s="47">
        <f t="shared" si="97"/>
        <v>0.11043284335270466</v>
      </c>
      <c r="BG230" s="47">
        <f t="shared" si="84"/>
        <v>0.88956715664729535</v>
      </c>
      <c r="BH230" s="47">
        <f t="shared" si="85"/>
        <v>0.36719245983298332</v>
      </c>
      <c r="BI230" s="47">
        <f t="shared" si="86"/>
        <v>0.18505314906154874</v>
      </c>
      <c r="BJ230" s="47">
        <f t="shared" si="98"/>
        <v>0.62837980824013928</v>
      </c>
      <c r="BK230" s="16">
        <v>28396</v>
      </c>
      <c r="BL230" s="16">
        <v>2781</v>
      </c>
      <c r="BM230" s="16">
        <v>13405</v>
      </c>
      <c r="BN230" s="16">
        <v>6384</v>
      </c>
      <c r="BO230" s="16">
        <v>3459</v>
      </c>
      <c r="BP230" s="78">
        <v>93</v>
      </c>
      <c r="BQ230" s="16">
        <v>1519</v>
      </c>
      <c r="BR230" s="78">
        <v>21</v>
      </c>
      <c r="BS230" s="78">
        <v>46</v>
      </c>
      <c r="BT230" s="78">
        <v>688</v>
      </c>
      <c r="BU230" s="89">
        <f t="shared" si="99"/>
        <v>9.7936329060431052E-2</v>
      </c>
      <c r="BV230" s="89">
        <f t="shared" si="100"/>
        <v>0.90206367093956896</v>
      </c>
      <c r="BW230" s="89">
        <f t="shared" si="101"/>
        <v>0.42999013945626147</v>
      </c>
      <c r="BX230" s="89">
        <f t="shared" si="102"/>
        <v>0.20516974221721368</v>
      </c>
      <c r="BY230" s="16">
        <v>33035</v>
      </c>
      <c r="BZ230" s="16">
        <v>4003</v>
      </c>
      <c r="CA230" s="16">
        <v>18685</v>
      </c>
      <c r="CB230" s="16">
        <v>4805</v>
      </c>
      <c r="CC230" s="16">
        <v>2578</v>
      </c>
      <c r="CD230" s="78">
        <v>36</v>
      </c>
      <c r="CE230" s="16">
        <v>2145</v>
      </c>
      <c r="CF230" s="78">
        <v>58</v>
      </c>
      <c r="CG230" s="78">
        <v>21</v>
      </c>
      <c r="CH230" s="78">
        <v>704</v>
      </c>
      <c r="CI230" s="89">
        <f t="shared" si="103"/>
        <v>0.12117451188133797</v>
      </c>
      <c r="CJ230" s="89">
        <f t="shared" si="104"/>
        <v>0.87882548811866201</v>
      </c>
      <c r="CK230" s="96">
        <f t="shared" si="105"/>
        <v>0.31321325866505223</v>
      </c>
    </row>
    <row r="231" spans="1:89" x14ac:dyDescent="0.3">
      <c r="A231" s="19" t="s">
        <v>515</v>
      </c>
      <c r="B231" s="16" t="s">
        <v>543</v>
      </c>
      <c r="C231" s="19">
        <v>154666</v>
      </c>
      <c r="D231" s="16">
        <v>148415</v>
      </c>
      <c r="E231" s="16">
        <v>6251</v>
      </c>
      <c r="F231" s="67">
        <v>0.95958387751671348</v>
      </c>
      <c r="G231" s="16">
        <v>71333</v>
      </c>
      <c r="H231" s="16">
        <v>69804</v>
      </c>
      <c r="I231" s="16">
        <v>1529</v>
      </c>
      <c r="J231" s="67">
        <v>0.97856532039869348</v>
      </c>
      <c r="K231" s="16">
        <v>83333</v>
      </c>
      <c r="L231" s="16">
        <v>78611</v>
      </c>
      <c r="M231" s="16">
        <v>4722</v>
      </c>
      <c r="N231" s="67">
        <v>0.94333577334309338</v>
      </c>
      <c r="O231" s="16">
        <v>9888</v>
      </c>
      <c r="P231" s="16">
        <v>9657</v>
      </c>
      <c r="Q231" s="16">
        <v>231</v>
      </c>
      <c r="R231" s="67">
        <v>0.97663834951456308</v>
      </c>
      <c r="S231" s="16">
        <v>144778</v>
      </c>
      <c r="T231" s="16">
        <v>138758</v>
      </c>
      <c r="U231" s="16">
        <v>6020</v>
      </c>
      <c r="V231" s="67">
        <v>0.95841909682410309</v>
      </c>
      <c r="W231" s="16">
        <v>85398</v>
      </c>
      <c r="X231" s="16">
        <v>31953</v>
      </c>
      <c r="Y231" s="16">
        <v>48933</v>
      </c>
      <c r="Z231" s="16">
        <v>4512</v>
      </c>
      <c r="AA231" s="89">
        <f t="shared" si="87"/>
        <v>5.2834961006112555E-2</v>
      </c>
      <c r="AB231" s="89">
        <f t="shared" si="88"/>
        <v>0.57299936766669013</v>
      </c>
      <c r="AC231" s="95">
        <f t="shared" si="89"/>
        <v>7.0817819148936172</v>
      </c>
      <c r="AD231" s="16">
        <v>41799</v>
      </c>
      <c r="AE231" s="16">
        <v>15834</v>
      </c>
      <c r="AF231" s="47">
        <f t="shared" si="90"/>
        <v>0.37881289026053255</v>
      </c>
      <c r="AG231" s="16">
        <v>23811</v>
      </c>
      <c r="AH231" s="47">
        <f t="shared" si="91"/>
        <v>0.56965477643005813</v>
      </c>
      <c r="AI231" s="16">
        <v>2154</v>
      </c>
      <c r="AJ231" s="47">
        <f t="shared" si="92"/>
        <v>5.1532333309409317E-2</v>
      </c>
      <c r="AK231" s="16">
        <v>43599</v>
      </c>
      <c r="AL231" s="16">
        <v>16119</v>
      </c>
      <c r="AM231" s="16">
        <v>25122</v>
      </c>
      <c r="AN231" s="47">
        <f t="shared" si="93"/>
        <v>5.4083809261680313E-2</v>
      </c>
      <c r="AO231" s="47">
        <f t="shared" si="94"/>
        <v>0.57620587628156605</v>
      </c>
      <c r="AP231" s="16">
        <v>2358</v>
      </c>
      <c r="AQ231" s="16">
        <v>124914</v>
      </c>
      <c r="AR231" s="16">
        <v>6205</v>
      </c>
      <c r="AS231" s="16">
        <v>65693</v>
      </c>
      <c r="AT231" s="16">
        <v>19392</v>
      </c>
      <c r="AU231" s="16">
        <v>8917</v>
      </c>
      <c r="AV231" s="78">
        <v>202</v>
      </c>
      <c r="AW231" s="16">
        <v>5625</v>
      </c>
      <c r="AX231" s="78">
        <v>184</v>
      </c>
      <c r="AY231" s="78">
        <v>74</v>
      </c>
      <c r="AZ231" s="16">
        <v>18622</v>
      </c>
      <c r="BA231" s="50">
        <f t="shared" si="95"/>
        <v>6205</v>
      </c>
      <c r="BB231" s="50">
        <f t="shared" si="81"/>
        <v>118709</v>
      </c>
      <c r="BC231" s="50">
        <f t="shared" si="82"/>
        <v>53016</v>
      </c>
      <c r="BD231" s="50">
        <f t="shared" si="96"/>
        <v>71898</v>
      </c>
      <c r="BE231" s="50">
        <f t="shared" si="83"/>
        <v>33624</v>
      </c>
      <c r="BF231" s="47">
        <f t="shared" si="97"/>
        <v>4.9674175832973087E-2</v>
      </c>
      <c r="BG231" s="47">
        <f t="shared" si="84"/>
        <v>0.95032582416702693</v>
      </c>
      <c r="BH231" s="47">
        <f t="shared" si="85"/>
        <v>0.42442000096066096</v>
      </c>
      <c r="BI231" s="47">
        <f t="shared" si="86"/>
        <v>0.2691771939094097</v>
      </c>
      <c r="BJ231" s="47">
        <f t="shared" si="98"/>
        <v>0.68737291256384392</v>
      </c>
      <c r="BK231" s="16">
        <v>57619</v>
      </c>
      <c r="BL231" s="16">
        <v>1570</v>
      </c>
      <c r="BM231" s="16">
        <v>27897</v>
      </c>
      <c r="BN231" s="16">
        <v>11342</v>
      </c>
      <c r="BO231" s="16">
        <v>5218</v>
      </c>
      <c r="BP231" s="78">
        <v>134</v>
      </c>
      <c r="BQ231" s="16">
        <v>2406</v>
      </c>
      <c r="BR231" s="78">
        <v>83</v>
      </c>
      <c r="BS231" s="78">
        <v>53</v>
      </c>
      <c r="BT231" s="16">
        <v>8916</v>
      </c>
      <c r="BU231" s="89">
        <f t="shared" si="99"/>
        <v>2.7247956403269755E-2</v>
      </c>
      <c r="BV231" s="89">
        <f t="shared" si="100"/>
        <v>0.97275204359673029</v>
      </c>
      <c r="BW231" s="89">
        <f t="shared" si="101"/>
        <v>0.48858883354449051</v>
      </c>
      <c r="BX231" s="89">
        <f t="shared" si="102"/>
        <v>0.29174404276367172</v>
      </c>
      <c r="BY231" s="16">
        <v>67295</v>
      </c>
      <c r="BZ231" s="16">
        <v>4635</v>
      </c>
      <c r="CA231" s="16">
        <v>37796</v>
      </c>
      <c r="CB231" s="16">
        <v>8050</v>
      </c>
      <c r="CC231" s="16">
        <v>3699</v>
      </c>
      <c r="CD231" s="78">
        <v>68</v>
      </c>
      <c r="CE231" s="16">
        <v>3219</v>
      </c>
      <c r="CF231" s="78">
        <v>101</v>
      </c>
      <c r="CG231" s="78">
        <v>21</v>
      </c>
      <c r="CH231" s="16">
        <v>9706</v>
      </c>
      <c r="CI231" s="89">
        <f t="shared" si="103"/>
        <v>6.8875845159372909E-2</v>
      </c>
      <c r="CJ231" s="89">
        <f t="shared" si="104"/>
        <v>0.93112415484062705</v>
      </c>
      <c r="CK231" s="96">
        <f t="shared" si="105"/>
        <v>0.36947767293261013</v>
      </c>
    </row>
    <row r="232" spans="1:89" x14ac:dyDescent="0.3">
      <c r="A232" s="19" t="s">
        <v>515</v>
      </c>
      <c r="B232" s="16" t="s">
        <v>547</v>
      </c>
      <c r="C232" s="19">
        <v>201748</v>
      </c>
      <c r="D232" s="16">
        <v>184277</v>
      </c>
      <c r="E232" s="16">
        <v>17471</v>
      </c>
      <c r="F232" s="67">
        <v>0.91340186767650733</v>
      </c>
      <c r="G232" s="16">
        <v>95800</v>
      </c>
      <c r="H232" s="16">
        <v>89276</v>
      </c>
      <c r="I232" s="16">
        <v>6524</v>
      </c>
      <c r="J232" s="67">
        <v>0.93189979123173272</v>
      </c>
      <c r="K232" s="16">
        <v>105948</v>
      </c>
      <c r="L232" s="16">
        <v>95001</v>
      </c>
      <c r="M232" s="16">
        <v>10947</v>
      </c>
      <c r="N232" s="67">
        <v>0.8966757277154831</v>
      </c>
      <c r="O232" s="16">
        <v>41753</v>
      </c>
      <c r="P232" s="16">
        <v>39611</v>
      </c>
      <c r="Q232" s="16">
        <v>2142</v>
      </c>
      <c r="R232" s="67">
        <v>0.94869829712835019</v>
      </c>
      <c r="S232" s="16">
        <v>159995</v>
      </c>
      <c r="T232" s="16">
        <v>144666</v>
      </c>
      <c r="U232" s="16">
        <v>15329</v>
      </c>
      <c r="V232" s="67">
        <v>0.90419075596112375</v>
      </c>
      <c r="W232" s="16">
        <v>133094</v>
      </c>
      <c r="X232" s="16">
        <v>51513</v>
      </c>
      <c r="Y232" s="16">
        <v>70319</v>
      </c>
      <c r="Z232" s="16">
        <v>11262</v>
      </c>
      <c r="AA232" s="89">
        <f t="shared" si="87"/>
        <v>8.4616887312726347E-2</v>
      </c>
      <c r="AB232" s="89">
        <f t="shared" si="88"/>
        <v>0.52834087186499767</v>
      </c>
      <c r="AC232" s="95">
        <f t="shared" si="89"/>
        <v>4.5740543420351623</v>
      </c>
      <c r="AD232" s="16">
        <v>65671</v>
      </c>
      <c r="AE232" s="16">
        <v>25443</v>
      </c>
      <c r="AF232" s="47">
        <f t="shared" si="90"/>
        <v>0.38743128626029755</v>
      </c>
      <c r="AG232" s="16">
        <v>34518</v>
      </c>
      <c r="AH232" s="47">
        <f t="shared" si="91"/>
        <v>0.52562013674224539</v>
      </c>
      <c r="AI232" s="16">
        <v>5710</v>
      </c>
      <c r="AJ232" s="47">
        <f t="shared" si="92"/>
        <v>8.6948576997457019E-2</v>
      </c>
      <c r="AK232" s="16">
        <v>67423</v>
      </c>
      <c r="AL232" s="16">
        <v>26070</v>
      </c>
      <c r="AM232" s="16">
        <v>35801</v>
      </c>
      <c r="AN232" s="47">
        <f t="shared" si="93"/>
        <v>8.2345787045963542E-2</v>
      </c>
      <c r="AO232" s="47">
        <f t="shared" si="94"/>
        <v>0.53099090814707151</v>
      </c>
      <c r="AP232" s="16">
        <v>5552</v>
      </c>
      <c r="AQ232" s="16">
        <v>157719</v>
      </c>
      <c r="AR232" s="16">
        <v>22527</v>
      </c>
      <c r="AS232" s="16">
        <v>82539</v>
      </c>
      <c r="AT232" s="16">
        <v>26272</v>
      </c>
      <c r="AU232" s="16">
        <v>13278</v>
      </c>
      <c r="AV232" s="78">
        <v>281</v>
      </c>
      <c r="AW232" s="16">
        <v>8000</v>
      </c>
      <c r="AX232" s="78">
        <v>469</v>
      </c>
      <c r="AY232" s="78">
        <v>167</v>
      </c>
      <c r="AZ232" s="16">
        <v>4186</v>
      </c>
      <c r="BA232" s="50">
        <f t="shared" si="95"/>
        <v>22527</v>
      </c>
      <c r="BB232" s="50">
        <f t="shared" si="81"/>
        <v>135192</v>
      </c>
      <c r="BC232" s="50">
        <f t="shared" si="82"/>
        <v>52653</v>
      </c>
      <c r="BD232" s="50">
        <f t="shared" si="96"/>
        <v>105066</v>
      </c>
      <c r="BE232" s="50">
        <f t="shared" si="83"/>
        <v>26381</v>
      </c>
      <c r="BF232" s="47">
        <f t="shared" si="97"/>
        <v>0.1428299697563388</v>
      </c>
      <c r="BG232" s="47">
        <f t="shared" si="84"/>
        <v>0.85717003024366123</v>
      </c>
      <c r="BH232" s="47">
        <f t="shared" si="85"/>
        <v>0.33384056454834232</v>
      </c>
      <c r="BI232" s="47">
        <f t="shared" si="86"/>
        <v>0.167265833539396</v>
      </c>
      <c r="BJ232" s="47">
        <f t="shared" si="98"/>
        <v>0.59550529739600178</v>
      </c>
      <c r="BK232" s="16">
        <v>75310</v>
      </c>
      <c r="BL232" s="16">
        <v>9232</v>
      </c>
      <c r="BM232" s="16">
        <v>38509</v>
      </c>
      <c r="BN232" s="16">
        <v>14593</v>
      </c>
      <c r="BO232" s="16">
        <v>7164</v>
      </c>
      <c r="BP232" s="78">
        <v>183</v>
      </c>
      <c r="BQ232" s="16">
        <v>3156</v>
      </c>
      <c r="BR232" s="78">
        <v>127</v>
      </c>
      <c r="BS232" s="78">
        <v>119</v>
      </c>
      <c r="BT232" s="16">
        <v>2227</v>
      </c>
      <c r="BU232" s="89">
        <f t="shared" si="99"/>
        <v>0.12258664188022839</v>
      </c>
      <c r="BV232" s="89">
        <f t="shared" si="100"/>
        <v>0.87741335811977161</v>
      </c>
      <c r="BW232" s="89">
        <f t="shared" si="101"/>
        <v>0.36607356260788743</v>
      </c>
      <c r="BX232" s="89">
        <f t="shared" si="102"/>
        <v>0.17230115522506972</v>
      </c>
      <c r="BY232" s="16">
        <v>82409</v>
      </c>
      <c r="BZ232" s="16">
        <v>13295</v>
      </c>
      <c r="CA232" s="16">
        <v>44030</v>
      </c>
      <c r="CB232" s="16">
        <v>11679</v>
      </c>
      <c r="CC232" s="16">
        <v>6114</v>
      </c>
      <c r="CD232" s="78">
        <v>98</v>
      </c>
      <c r="CE232" s="16">
        <v>4844</v>
      </c>
      <c r="CF232" s="78">
        <v>342</v>
      </c>
      <c r="CG232" s="78">
        <v>48</v>
      </c>
      <c r="CH232" s="16">
        <v>1959</v>
      </c>
      <c r="CI232" s="89">
        <f t="shared" si="103"/>
        <v>0.16132946644177212</v>
      </c>
      <c r="CJ232" s="89">
        <f t="shared" si="104"/>
        <v>0.83867053355822785</v>
      </c>
      <c r="CK232" s="96">
        <f t="shared" si="105"/>
        <v>0.30438422987780461</v>
      </c>
    </row>
    <row r="233" spans="1:89" x14ac:dyDescent="0.3">
      <c r="A233" s="19" t="s">
        <v>515</v>
      </c>
      <c r="B233" s="16" t="s">
        <v>548</v>
      </c>
      <c r="C233" s="19">
        <v>132641</v>
      </c>
      <c r="D233" s="16">
        <v>119193</v>
      </c>
      <c r="E233" s="16">
        <v>13448</v>
      </c>
      <c r="F233" s="67">
        <v>0.89861355086285533</v>
      </c>
      <c r="G233" s="16">
        <v>62937</v>
      </c>
      <c r="H233" s="16">
        <v>57898</v>
      </c>
      <c r="I233" s="16">
        <v>5039</v>
      </c>
      <c r="J233" s="67">
        <v>0.91993580882469772</v>
      </c>
      <c r="K233" s="16">
        <v>69704</v>
      </c>
      <c r="L233" s="16">
        <v>61295</v>
      </c>
      <c r="M233" s="16">
        <v>8409</v>
      </c>
      <c r="N233" s="67">
        <v>0.87936129920807982</v>
      </c>
      <c r="O233" s="16">
        <v>9787</v>
      </c>
      <c r="P233" s="16">
        <v>9349</v>
      </c>
      <c r="Q233" s="16">
        <v>438</v>
      </c>
      <c r="R233" s="67">
        <v>0.95524675590068453</v>
      </c>
      <c r="S233" s="16">
        <v>122854</v>
      </c>
      <c r="T233" s="16">
        <v>109844</v>
      </c>
      <c r="U233" s="16">
        <v>13010</v>
      </c>
      <c r="V233" s="67">
        <v>0.894101942142706</v>
      </c>
      <c r="W233" s="16">
        <v>86964</v>
      </c>
      <c r="X233" s="16">
        <v>33787</v>
      </c>
      <c r="Y233" s="16">
        <v>45088</v>
      </c>
      <c r="Z233" s="16">
        <v>8089</v>
      </c>
      <c r="AA233" s="89">
        <f t="shared" si="87"/>
        <v>9.3015500666942641E-2</v>
      </c>
      <c r="AB233" s="89">
        <f t="shared" si="88"/>
        <v>0.51846741180258493</v>
      </c>
      <c r="AC233" s="95">
        <f t="shared" si="89"/>
        <v>4.1769069106193593</v>
      </c>
      <c r="AD233" s="16">
        <v>42800</v>
      </c>
      <c r="AE233" s="16">
        <v>16884</v>
      </c>
      <c r="AF233" s="47">
        <f t="shared" si="90"/>
        <v>0.39448598130841123</v>
      </c>
      <c r="AG233" s="16">
        <v>21940</v>
      </c>
      <c r="AH233" s="47">
        <f t="shared" si="91"/>
        <v>0.51261682242990658</v>
      </c>
      <c r="AI233" s="16">
        <v>3976</v>
      </c>
      <c r="AJ233" s="47">
        <f t="shared" si="92"/>
        <v>9.2897196261682247E-2</v>
      </c>
      <c r="AK233" s="16">
        <v>44164</v>
      </c>
      <c r="AL233" s="16">
        <v>16903</v>
      </c>
      <c r="AM233" s="16">
        <v>23148</v>
      </c>
      <c r="AN233" s="47">
        <f t="shared" si="93"/>
        <v>9.3130151254415358E-2</v>
      </c>
      <c r="AO233" s="47">
        <f t="shared" si="94"/>
        <v>0.5241373064034055</v>
      </c>
      <c r="AP233" s="16">
        <v>4113</v>
      </c>
      <c r="AQ233" s="16">
        <v>103176</v>
      </c>
      <c r="AR233" s="16">
        <v>16471</v>
      </c>
      <c r="AS233" s="16">
        <v>59790</v>
      </c>
      <c r="AT233" s="16">
        <v>15162</v>
      </c>
      <c r="AU233" s="16">
        <v>7006</v>
      </c>
      <c r="AV233" s="78">
        <v>114</v>
      </c>
      <c r="AW233" s="16">
        <v>3900</v>
      </c>
      <c r="AX233" s="78">
        <v>206</v>
      </c>
      <c r="AY233" s="78">
        <v>49</v>
      </c>
      <c r="AZ233" s="78">
        <v>478</v>
      </c>
      <c r="BA233" s="50">
        <f t="shared" si="95"/>
        <v>16471</v>
      </c>
      <c r="BB233" s="50">
        <f t="shared" si="81"/>
        <v>86705</v>
      </c>
      <c r="BC233" s="50">
        <f t="shared" si="82"/>
        <v>26915.000000000004</v>
      </c>
      <c r="BD233" s="50">
        <f t="shared" si="96"/>
        <v>76261</v>
      </c>
      <c r="BE233" s="50">
        <f t="shared" si="83"/>
        <v>11753</v>
      </c>
      <c r="BF233" s="47">
        <f t="shared" si="97"/>
        <v>0.15963983872218346</v>
      </c>
      <c r="BG233" s="47">
        <f t="shared" si="84"/>
        <v>0.84036016127781654</v>
      </c>
      <c r="BH233" s="47">
        <f t="shared" si="85"/>
        <v>0.26086492982864234</v>
      </c>
      <c r="BI233" s="47">
        <f t="shared" si="86"/>
        <v>0.11391215011242925</v>
      </c>
      <c r="BJ233" s="47">
        <f t="shared" si="98"/>
        <v>0.55061254555322947</v>
      </c>
      <c r="BK233" s="16">
        <v>49125</v>
      </c>
      <c r="BL233" s="16">
        <v>6703</v>
      </c>
      <c r="BM233" s="16">
        <v>27637</v>
      </c>
      <c r="BN233" s="16">
        <v>8864</v>
      </c>
      <c r="BO233" s="16">
        <v>3930</v>
      </c>
      <c r="BP233" s="78">
        <v>73</v>
      </c>
      <c r="BQ233" s="16">
        <v>1586</v>
      </c>
      <c r="BR233" s="78">
        <v>48</v>
      </c>
      <c r="BS233" s="78">
        <v>35</v>
      </c>
      <c r="BT233" s="78">
        <v>249</v>
      </c>
      <c r="BU233" s="89">
        <f t="shared" si="99"/>
        <v>0.13644783715012723</v>
      </c>
      <c r="BV233" s="89">
        <f t="shared" si="100"/>
        <v>0.8635521628498728</v>
      </c>
      <c r="BW233" s="89">
        <f t="shared" si="101"/>
        <v>0.30096692111959289</v>
      </c>
      <c r="BX233" s="89">
        <f t="shared" si="102"/>
        <v>0.12052926208651399</v>
      </c>
      <c r="BY233" s="16">
        <v>54051</v>
      </c>
      <c r="BZ233" s="16">
        <v>9768</v>
      </c>
      <c r="CA233" s="16">
        <v>32153</v>
      </c>
      <c r="CB233" s="16">
        <v>6298</v>
      </c>
      <c r="CC233" s="16">
        <v>3076</v>
      </c>
      <c r="CD233" s="78">
        <v>41</v>
      </c>
      <c r="CE233" s="16">
        <v>2314</v>
      </c>
      <c r="CF233" s="78">
        <v>158</v>
      </c>
      <c r="CG233" s="78">
        <v>14</v>
      </c>
      <c r="CH233" s="78">
        <v>229</v>
      </c>
      <c r="CI233" s="89">
        <f t="shared" si="103"/>
        <v>0.1807182105788977</v>
      </c>
      <c r="CJ233" s="89">
        <f t="shared" si="104"/>
        <v>0.8192817894211023</v>
      </c>
      <c r="CK233" s="96">
        <f t="shared" si="105"/>
        <v>0.22441767959889733</v>
      </c>
    </row>
    <row r="234" spans="1:89" x14ac:dyDescent="0.3">
      <c r="A234" s="19" t="s">
        <v>515</v>
      </c>
      <c r="B234" s="16" t="s">
        <v>552</v>
      </c>
      <c r="C234" s="19">
        <v>207420</v>
      </c>
      <c r="D234" s="16">
        <v>188894</v>
      </c>
      <c r="E234" s="16">
        <v>18526</v>
      </c>
      <c r="F234" s="67">
        <v>0.91068363706489253</v>
      </c>
      <c r="G234" s="16">
        <v>103364</v>
      </c>
      <c r="H234" s="16">
        <v>97375</v>
      </c>
      <c r="I234" s="16">
        <v>5989</v>
      </c>
      <c r="J234" s="67">
        <v>0.94205913083858983</v>
      </c>
      <c r="K234" s="16">
        <v>104056</v>
      </c>
      <c r="L234" s="16">
        <v>91519</v>
      </c>
      <c r="M234" s="16">
        <v>12537</v>
      </c>
      <c r="N234" s="67">
        <v>0.87951679864688248</v>
      </c>
      <c r="O234" s="16">
        <v>23497</v>
      </c>
      <c r="P234" s="16">
        <v>22304</v>
      </c>
      <c r="Q234" s="16">
        <v>1193</v>
      </c>
      <c r="R234" s="67">
        <v>0.94922756096522964</v>
      </c>
      <c r="S234" s="16">
        <v>183923</v>
      </c>
      <c r="T234" s="16">
        <v>166590</v>
      </c>
      <c r="U234" s="16">
        <v>17333</v>
      </c>
      <c r="V234" s="67">
        <v>0.90575947543265389</v>
      </c>
      <c r="W234" s="16">
        <v>143368</v>
      </c>
      <c r="X234" s="16">
        <v>52613</v>
      </c>
      <c r="Y234" s="16">
        <v>75904</v>
      </c>
      <c r="Z234" s="16">
        <v>14851</v>
      </c>
      <c r="AA234" s="89">
        <f t="shared" si="87"/>
        <v>0.10358657440991016</v>
      </c>
      <c r="AB234" s="89">
        <f t="shared" si="88"/>
        <v>0.52943474136487922</v>
      </c>
      <c r="AC234" s="95">
        <f t="shared" si="89"/>
        <v>3.5427243956635919</v>
      </c>
      <c r="AD234" s="16">
        <v>71221</v>
      </c>
      <c r="AE234" s="16">
        <v>26342</v>
      </c>
      <c r="AF234" s="47">
        <f t="shared" si="90"/>
        <v>0.36986282135886889</v>
      </c>
      <c r="AG234" s="16">
        <v>37785</v>
      </c>
      <c r="AH234" s="47">
        <f t="shared" si="91"/>
        <v>0.53053172519341207</v>
      </c>
      <c r="AI234" s="16">
        <v>7094</v>
      </c>
      <c r="AJ234" s="47">
        <f t="shared" si="92"/>
        <v>9.9605453447719067E-2</v>
      </c>
      <c r="AK234" s="16">
        <v>72147</v>
      </c>
      <c r="AL234" s="16">
        <v>26271</v>
      </c>
      <c r="AM234" s="16">
        <v>38119</v>
      </c>
      <c r="AN234" s="47">
        <f t="shared" si="93"/>
        <v>0.10751659805674525</v>
      </c>
      <c r="AO234" s="47">
        <f t="shared" si="94"/>
        <v>0.52835183722122891</v>
      </c>
      <c r="AP234" s="16">
        <v>7757</v>
      </c>
      <c r="AQ234" s="16">
        <v>158769</v>
      </c>
      <c r="AR234" s="16">
        <v>31463</v>
      </c>
      <c r="AS234" s="16">
        <v>82545</v>
      </c>
      <c r="AT234" s="16">
        <v>25668</v>
      </c>
      <c r="AU234" s="16">
        <v>9493</v>
      </c>
      <c r="AV234" s="78">
        <v>191</v>
      </c>
      <c r="AW234" s="16">
        <v>5523</v>
      </c>
      <c r="AX234" s="78">
        <v>125</v>
      </c>
      <c r="AY234" s="78">
        <v>102</v>
      </c>
      <c r="AZ234" s="16">
        <v>3659</v>
      </c>
      <c r="BA234" s="50">
        <f t="shared" si="95"/>
        <v>31463</v>
      </c>
      <c r="BB234" s="50">
        <f t="shared" si="81"/>
        <v>127306.00000000001</v>
      </c>
      <c r="BC234" s="50">
        <f t="shared" si="82"/>
        <v>44761</v>
      </c>
      <c r="BD234" s="50">
        <f t="shared" si="96"/>
        <v>114008</v>
      </c>
      <c r="BE234" s="50">
        <f t="shared" si="83"/>
        <v>19093</v>
      </c>
      <c r="BF234" s="47">
        <f t="shared" si="97"/>
        <v>0.19816840819051579</v>
      </c>
      <c r="BG234" s="47">
        <f t="shared" si="84"/>
        <v>0.80183159180948427</v>
      </c>
      <c r="BH234" s="47">
        <f t="shared" si="85"/>
        <v>0.28192531287593925</v>
      </c>
      <c r="BI234" s="47">
        <f t="shared" si="86"/>
        <v>0.12025647324099793</v>
      </c>
      <c r="BJ234" s="47">
        <f t="shared" si="98"/>
        <v>0.54187845234271181</v>
      </c>
      <c r="BK234" s="16">
        <v>80179</v>
      </c>
      <c r="BL234" s="16">
        <v>13798</v>
      </c>
      <c r="BM234" s="16">
        <v>40538</v>
      </c>
      <c r="BN234" s="16">
        <v>15727</v>
      </c>
      <c r="BO234" s="16">
        <v>5395</v>
      </c>
      <c r="BP234" s="78">
        <v>134</v>
      </c>
      <c r="BQ234" s="16">
        <v>2359</v>
      </c>
      <c r="BR234" s="78">
        <v>50</v>
      </c>
      <c r="BS234" s="78">
        <v>61</v>
      </c>
      <c r="BT234" s="16">
        <v>2117</v>
      </c>
      <c r="BU234" s="89">
        <f t="shared" si="99"/>
        <v>0.17208994873969494</v>
      </c>
      <c r="BV234" s="89">
        <f t="shared" si="100"/>
        <v>0.82791005126030504</v>
      </c>
      <c r="BW234" s="89">
        <f t="shared" si="101"/>
        <v>0.32231631724017512</v>
      </c>
      <c r="BX234" s="89">
        <f t="shared" si="102"/>
        <v>0.12616769977176068</v>
      </c>
      <c r="BY234" s="16">
        <v>78590</v>
      </c>
      <c r="BZ234" s="16">
        <v>17665</v>
      </c>
      <c r="CA234" s="16">
        <v>42007</v>
      </c>
      <c r="CB234" s="16">
        <v>9941</v>
      </c>
      <c r="CC234" s="16">
        <v>4098</v>
      </c>
      <c r="CD234" s="78">
        <v>57</v>
      </c>
      <c r="CE234" s="16">
        <v>3164</v>
      </c>
      <c r="CF234" s="78">
        <v>75</v>
      </c>
      <c r="CG234" s="78">
        <v>41</v>
      </c>
      <c r="CH234" s="16">
        <v>1542</v>
      </c>
      <c r="CI234" s="89">
        <f t="shared" si="103"/>
        <v>0.22477414429316708</v>
      </c>
      <c r="CJ234" s="89">
        <f t="shared" si="104"/>
        <v>0.77522585570683289</v>
      </c>
      <c r="CK234" s="96">
        <f t="shared" si="105"/>
        <v>0.24071764855579592</v>
      </c>
    </row>
    <row r="235" spans="1:89" x14ac:dyDescent="0.3">
      <c r="A235" s="19" t="s">
        <v>515</v>
      </c>
      <c r="B235" s="16" t="s">
        <v>553</v>
      </c>
      <c r="C235" s="19">
        <v>197404</v>
      </c>
      <c r="D235" s="16">
        <v>179301</v>
      </c>
      <c r="E235" s="16">
        <v>18103</v>
      </c>
      <c r="F235" s="67">
        <v>0.90829466474843468</v>
      </c>
      <c r="G235" s="16">
        <v>93332</v>
      </c>
      <c r="H235" s="16">
        <v>87167</v>
      </c>
      <c r="I235" s="16">
        <v>6165</v>
      </c>
      <c r="J235" s="67">
        <v>0.933945484935499</v>
      </c>
      <c r="K235" s="16">
        <v>104072</v>
      </c>
      <c r="L235" s="16">
        <v>92134</v>
      </c>
      <c r="M235" s="16">
        <v>11938</v>
      </c>
      <c r="N235" s="67">
        <v>0.88529095241755718</v>
      </c>
      <c r="O235" s="16">
        <v>15926</v>
      </c>
      <c r="P235" s="16">
        <v>15083</v>
      </c>
      <c r="Q235" s="16">
        <v>843</v>
      </c>
      <c r="R235" s="67">
        <v>0.94706768805726482</v>
      </c>
      <c r="S235" s="16">
        <v>181478</v>
      </c>
      <c r="T235" s="16">
        <v>164218</v>
      </c>
      <c r="U235" s="16">
        <v>17260</v>
      </c>
      <c r="V235" s="67">
        <v>0.90489205303122144</v>
      </c>
      <c r="W235" s="16">
        <v>126497</v>
      </c>
      <c r="X235" s="16">
        <v>49995</v>
      </c>
      <c r="Y235" s="16">
        <v>65441</v>
      </c>
      <c r="Z235" s="16">
        <v>11061</v>
      </c>
      <c r="AA235" s="89">
        <f t="shared" si="87"/>
        <v>8.7440808872937703E-2</v>
      </c>
      <c r="AB235" s="89">
        <f t="shared" si="88"/>
        <v>0.51733242685597292</v>
      </c>
      <c r="AC235" s="95">
        <f t="shared" si="89"/>
        <v>4.5199349064279906</v>
      </c>
      <c r="AD235" s="16">
        <v>61948</v>
      </c>
      <c r="AE235" s="16">
        <v>24841</v>
      </c>
      <c r="AF235" s="47">
        <f t="shared" si="90"/>
        <v>0.40099761089946406</v>
      </c>
      <c r="AG235" s="16">
        <v>31759</v>
      </c>
      <c r="AH235" s="47">
        <f t="shared" si="91"/>
        <v>0.51267191838316006</v>
      </c>
      <c r="AI235" s="16">
        <v>5348</v>
      </c>
      <c r="AJ235" s="47">
        <f t="shared" si="92"/>
        <v>8.633047071737586E-2</v>
      </c>
      <c r="AK235" s="16">
        <v>64549</v>
      </c>
      <c r="AL235" s="16">
        <v>25154</v>
      </c>
      <c r="AM235" s="16">
        <v>33682</v>
      </c>
      <c r="AN235" s="47">
        <f t="shared" si="93"/>
        <v>8.8506405986150061E-2</v>
      </c>
      <c r="AO235" s="47">
        <f t="shared" si="94"/>
        <v>0.52180514028102687</v>
      </c>
      <c r="AP235" s="16">
        <v>5713</v>
      </c>
      <c r="AQ235" s="16">
        <v>155727</v>
      </c>
      <c r="AR235" s="16">
        <v>23350</v>
      </c>
      <c r="AS235" s="16">
        <v>89549</v>
      </c>
      <c r="AT235" s="16">
        <v>23263</v>
      </c>
      <c r="AU235" s="16">
        <v>10995</v>
      </c>
      <c r="AV235" s="78">
        <v>212</v>
      </c>
      <c r="AW235" s="16">
        <v>6670</v>
      </c>
      <c r="AX235" s="78">
        <v>127</v>
      </c>
      <c r="AY235" s="78">
        <v>70</v>
      </c>
      <c r="AZ235" s="78">
        <v>1491</v>
      </c>
      <c r="BA235" s="50">
        <f t="shared" si="95"/>
        <v>23350</v>
      </c>
      <c r="BB235" s="50">
        <f t="shared" si="81"/>
        <v>132377</v>
      </c>
      <c r="BC235" s="50">
        <f t="shared" si="82"/>
        <v>42828</v>
      </c>
      <c r="BD235" s="50">
        <f t="shared" si="96"/>
        <v>112899</v>
      </c>
      <c r="BE235" s="50">
        <f t="shared" si="83"/>
        <v>19565</v>
      </c>
      <c r="BF235" s="47">
        <f t="shared" si="97"/>
        <v>0.14994188547907555</v>
      </c>
      <c r="BG235" s="47">
        <f t="shared" si="84"/>
        <v>0.85005811452092439</v>
      </c>
      <c r="BH235" s="47">
        <f t="shared" si="85"/>
        <v>0.27501974609412627</v>
      </c>
      <c r="BI235" s="47">
        <f t="shared" si="86"/>
        <v>0.12563653059520827</v>
      </c>
      <c r="BJ235" s="47">
        <f t="shared" si="98"/>
        <v>0.56253893030752533</v>
      </c>
      <c r="BK235" s="16">
        <v>74135</v>
      </c>
      <c r="BL235" s="16">
        <v>9176</v>
      </c>
      <c r="BM235" s="16">
        <v>41264</v>
      </c>
      <c r="BN235" s="16">
        <v>13756</v>
      </c>
      <c r="BO235" s="16">
        <v>6230</v>
      </c>
      <c r="BP235" s="78">
        <v>148</v>
      </c>
      <c r="BQ235" s="16">
        <v>2681</v>
      </c>
      <c r="BR235" s="78">
        <v>44</v>
      </c>
      <c r="BS235" s="78">
        <v>53</v>
      </c>
      <c r="BT235" s="78">
        <v>783</v>
      </c>
      <c r="BU235" s="89">
        <f t="shared" si="99"/>
        <v>0.123774195724017</v>
      </c>
      <c r="BV235" s="89">
        <f t="shared" si="100"/>
        <v>0.87622580427598296</v>
      </c>
      <c r="BW235" s="89">
        <f t="shared" si="101"/>
        <v>0.31961961286841573</v>
      </c>
      <c r="BX235" s="89">
        <f t="shared" si="102"/>
        <v>0.13406623052539288</v>
      </c>
      <c r="BY235" s="16">
        <v>81592</v>
      </c>
      <c r="BZ235" s="16">
        <v>14174</v>
      </c>
      <c r="CA235" s="16">
        <v>48285</v>
      </c>
      <c r="CB235" s="16">
        <v>9507</v>
      </c>
      <c r="CC235" s="16">
        <v>4765</v>
      </c>
      <c r="CD235" s="78">
        <v>64</v>
      </c>
      <c r="CE235" s="16">
        <v>3989</v>
      </c>
      <c r="CF235" s="78">
        <v>83</v>
      </c>
      <c r="CG235" s="78">
        <v>17</v>
      </c>
      <c r="CH235" s="78">
        <v>708</v>
      </c>
      <c r="CI235" s="89">
        <f t="shared" si="103"/>
        <v>0.17371801156976174</v>
      </c>
      <c r="CJ235" s="89">
        <f t="shared" si="104"/>
        <v>0.82628198843023826</v>
      </c>
      <c r="CK235" s="96">
        <f t="shared" si="105"/>
        <v>0.23449602902245317</v>
      </c>
    </row>
    <row r="236" spans="1:89" x14ac:dyDescent="0.3">
      <c r="A236" s="19" t="s">
        <v>515</v>
      </c>
      <c r="B236" s="16" t="s">
        <v>555</v>
      </c>
      <c r="C236" s="19">
        <v>213179</v>
      </c>
      <c r="D236" s="16">
        <v>200585</v>
      </c>
      <c r="E236" s="16">
        <v>12594</v>
      </c>
      <c r="F236" s="67">
        <v>0.94092288640063049</v>
      </c>
      <c r="G236" s="16">
        <v>102861</v>
      </c>
      <c r="H236" s="16">
        <v>99731</v>
      </c>
      <c r="I236" s="16">
        <v>3130</v>
      </c>
      <c r="J236" s="67">
        <v>0.96957058554748643</v>
      </c>
      <c r="K236" s="16">
        <v>110318</v>
      </c>
      <c r="L236" s="16">
        <v>100854</v>
      </c>
      <c r="M236" s="16">
        <v>9464</v>
      </c>
      <c r="N236" s="67">
        <v>0.91421164270563282</v>
      </c>
      <c r="O236" s="16">
        <v>24121</v>
      </c>
      <c r="P236" s="16">
        <v>23101</v>
      </c>
      <c r="Q236" s="16">
        <v>1020</v>
      </c>
      <c r="R236" s="67">
        <v>0.95771319597031634</v>
      </c>
      <c r="S236" s="16">
        <v>189058</v>
      </c>
      <c r="T236" s="16">
        <v>177484</v>
      </c>
      <c r="U236" s="16">
        <v>11574</v>
      </c>
      <c r="V236" s="67">
        <v>0.93878069163960265</v>
      </c>
      <c r="W236" s="16">
        <v>139349</v>
      </c>
      <c r="X236" s="16">
        <v>52271</v>
      </c>
      <c r="Y236" s="16">
        <v>76736</v>
      </c>
      <c r="Z236" s="16">
        <v>10342</v>
      </c>
      <c r="AA236" s="89">
        <f t="shared" si="87"/>
        <v>7.4216535461323729E-2</v>
      </c>
      <c r="AB236" s="89">
        <f t="shared" si="88"/>
        <v>0.55067492411140373</v>
      </c>
      <c r="AC236" s="95">
        <f t="shared" si="89"/>
        <v>5.0542448269193576</v>
      </c>
      <c r="AD236" s="16">
        <v>68363</v>
      </c>
      <c r="AE236" s="16">
        <v>26003</v>
      </c>
      <c r="AF236" s="47">
        <f t="shared" si="90"/>
        <v>0.38036657256118078</v>
      </c>
      <c r="AG236" s="16">
        <v>37549</v>
      </c>
      <c r="AH236" s="47">
        <f t="shared" si="91"/>
        <v>0.54925910214589768</v>
      </c>
      <c r="AI236" s="16">
        <v>4811</v>
      </c>
      <c r="AJ236" s="47">
        <f t="shared" si="92"/>
        <v>7.0374325292921605E-2</v>
      </c>
      <c r="AK236" s="16">
        <v>70986</v>
      </c>
      <c r="AL236" s="16">
        <v>26268</v>
      </c>
      <c r="AM236" s="16">
        <v>39187</v>
      </c>
      <c r="AN236" s="47">
        <f t="shared" si="93"/>
        <v>7.7916772321302785E-2</v>
      </c>
      <c r="AO236" s="47">
        <f t="shared" si="94"/>
        <v>0.55203843011298004</v>
      </c>
      <c r="AP236" s="16">
        <v>5531</v>
      </c>
      <c r="AQ236" s="16">
        <v>164343</v>
      </c>
      <c r="AR236" s="16">
        <v>19576</v>
      </c>
      <c r="AS236" s="16">
        <v>80985</v>
      </c>
      <c r="AT236" s="16">
        <v>25281</v>
      </c>
      <c r="AU236" s="16">
        <v>10581</v>
      </c>
      <c r="AV236" s="78">
        <v>307</v>
      </c>
      <c r="AW236" s="16">
        <v>6471</v>
      </c>
      <c r="AX236" s="78">
        <v>172</v>
      </c>
      <c r="AY236" s="78">
        <v>52</v>
      </c>
      <c r="AZ236" s="16">
        <v>20918</v>
      </c>
      <c r="BA236" s="50">
        <f t="shared" si="95"/>
        <v>19576</v>
      </c>
      <c r="BB236" s="50">
        <f t="shared" si="81"/>
        <v>144767</v>
      </c>
      <c r="BC236" s="50">
        <f t="shared" si="82"/>
        <v>63782</v>
      </c>
      <c r="BD236" s="50">
        <f t="shared" si="96"/>
        <v>100561</v>
      </c>
      <c r="BE236" s="50">
        <f t="shared" si="83"/>
        <v>38501</v>
      </c>
      <c r="BF236" s="47">
        <f t="shared" si="97"/>
        <v>0.11911672538532216</v>
      </c>
      <c r="BG236" s="47">
        <f t="shared" si="84"/>
        <v>0.88088327461467786</v>
      </c>
      <c r="BH236" s="47">
        <f t="shared" si="85"/>
        <v>0.38810293106490695</v>
      </c>
      <c r="BI236" s="47">
        <f t="shared" si="86"/>
        <v>0.23427222333777525</v>
      </c>
      <c r="BJ236" s="47">
        <f t="shared" si="98"/>
        <v>0.63449310283979243</v>
      </c>
      <c r="BK236" s="16">
        <v>79712</v>
      </c>
      <c r="BL236" s="16">
        <v>7067</v>
      </c>
      <c r="BM236" s="16">
        <v>36577</v>
      </c>
      <c r="BN236" s="16">
        <v>15937</v>
      </c>
      <c r="BO236" s="16">
        <v>6299</v>
      </c>
      <c r="BP236" s="78">
        <v>204</v>
      </c>
      <c r="BQ236" s="16">
        <v>2737</v>
      </c>
      <c r="BR236" s="78">
        <v>74</v>
      </c>
      <c r="BS236" s="78">
        <v>35</v>
      </c>
      <c r="BT236" s="16">
        <v>10782</v>
      </c>
      <c r="BU236" s="89">
        <f t="shared" si="99"/>
        <v>8.8656663990365314E-2</v>
      </c>
      <c r="BV236" s="89">
        <f t="shared" si="100"/>
        <v>0.91134333600963469</v>
      </c>
      <c r="BW236" s="89">
        <f t="shared" si="101"/>
        <v>0.4524789241268567</v>
      </c>
      <c r="BX236" s="89">
        <f t="shared" si="102"/>
        <v>0.25254666800481734</v>
      </c>
      <c r="BY236" s="16">
        <v>84631</v>
      </c>
      <c r="BZ236" s="16">
        <v>12509</v>
      </c>
      <c r="CA236" s="16">
        <v>44408</v>
      </c>
      <c r="CB236" s="16">
        <v>9344</v>
      </c>
      <c r="CC236" s="16">
        <v>4282</v>
      </c>
      <c r="CD236" s="78">
        <v>103</v>
      </c>
      <c r="CE236" s="16">
        <v>3734</v>
      </c>
      <c r="CF236" s="78">
        <v>98</v>
      </c>
      <c r="CG236" s="78">
        <v>17</v>
      </c>
      <c r="CH236" s="16">
        <v>10136</v>
      </c>
      <c r="CI236" s="89">
        <f t="shared" si="103"/>
        <v>0.14780635937186137</v>
      </c>
      <c r="CJ236" s="89">
        <f t="shared" si="104"/>
        <v>0.85219364062813863</v>
      </c>
      <c r="CK236" s="96">
        <f t="shared" si="105"/>
        <v>0.32746865805674041</v>
      </c>
    </row>
    <row r="237" spans="1:89" x14ac:dyDescent="0.3">
      <c r="A237" s="19" t="s">
        <v>515</v>
      </c>
      <c r="B237" s="16" t="s">
        <v>559</v>
      </c>
      <c r="C237" s="19">
        <v>211243</v>
      </c>
      <c r="D237" s="16">
        <v>200428</v>
      </c>
      <c r="E237" s="16">
        <v>10815</v>
      </c>
      <c r="F237" s="67">
        <v>0.94880303726040627</v>
      </c>
      <c r="G237" s="16">
        <v>99620</v>
      </c>
      <c r="H237" s="16">
        <v>96313</v>
      </c>
      <c r="I237" s="16">
        <v>3307</v>
      </c>
      <c r="J237" s="67">
        <v>0.96680385464766116</v>
      </c>
      <c r="K237" s="16">
        <v>111623</v>
      </c>
      <c r="L237" s="16">
        <v>104115</v>
      </c>
      <c r="M237" s="16">
        <v>7508</v>
      </c>
      <c r="N237" s="67">
        <v>0.9327378766024923</v>
      </c>
      <c r="O237" s="16">
        <v>30510</v>
      </c>
      <c r="P237" s="16">
        <v>29246</v>
      </c>
      <c r="Q237" s="16">
        <v>1264</v>
      </c>
      <c r="R237" s="67">
        <v>0.95857096034087197</v>
      </c>
      <c r="S237" s="16">
        <v>180733</v>
      </c>
      <c r="T237" s="16">
        <v>171182</v>
      </c>
      <c r="U237" s="16">
        <v>9551</v>
      </c>
      <c r="V237" s="67">
        <v>0.9471540891812783</v>
      </c>
      <c r="W237" s="16">
        <v>138463</v>
      </c>
      <c r="X237" s="16">
        <v>57792</v>
      </c>
      <c r="Y237" s="16">
        <v>70364</v>
      </c>
      <c r="Z237" s="16">
        <v>10307</v>
      </c>
      <c r="AA237" s="89">
        <f t="shared" si="87"/>
        <v>7.4438658703047028E-2</v>
      </c>
      <c r="AB237" s="89">
        <f t="shared" si="88"/>
        <v>0.50817908033192982</v>
      </c>
      <c r="AC237" s="95">
        <f t="shared" si="89"/>
        <v>5.6070631609585719</v>
      </c>
      <c r="AD237" s="16">
        <v>68191</v>
      </c>
      <c r="AE237" s="16">
        <v>28769</v>
      </c>
      <c r="AF237" s="47">
        <f t="shared" si="90"/>
        <v>0.42188851901277297</v>
      </c>
      <c r="AG237" s="16">
        <v>34261</v>
      </c>
      <c r="AH237" s="47">
        <f t="shared" si="91"/>
        <v>0.50242700649645844</v>
      </c>
      <c r="AI237" s="16">
        <v>5161</v>
      </c>
      <c r="AJ237" s="47">
        <f t="shared" si="92"/>
        <v>7.568447449076858E-2</v>
      </c>
      <c r="AK237" s="16">
        <v>70272</v>
      </c>
      <c r="AL237" s="16">
        <v>29023</v>
      </c>
      <c r="AM237" s="16">
        <v>36103</v>
      </c>
      <c r="AN237" s="47">
        <f t="shared" si="93"/>
        <v>7.3229735883424407E-2</v>
      </c>
      <c r="AO237" s="47">
        <f t="shared" si="94"/>
        <v>0.51376081511839711</v>
      </c>
      <c r="AP237" s="16">
        <v>5146</v>
      </c>
      <c r="AQ237" s="16">
        <v>165769</v>
      </c>
      <c r="AR237" s="16">
        <v>20354</v>
      </c>
      <c r="AS237" s="16">
        <v>94912</v>
      </c>
      <c r="AT237" s="16">
        <v>28211</v>
      </c>
      <c r="AU237" s="16">
        <v>12868</v>
      </c>
      <c r="AV237" s="78">
        <v>276</v>
      </c>
      <c r="AW237" s="16">
        <v>7992</v>
      </c>
      <c r="AX237" s="78">
        <v>441</v>
      </c>
      <c r="AY237" s="78">
        <v>132</v>
      </c>
      <c r="AZ237" s="78">
        <v>583</v>
      </c>
      <c r="BA237" s="50">
        <f t="shared" si="95"/>
        <v>20354</v>
      </c>
      <c r="BB237" s="50">
        <f t="shared" si="81"/>
        <v>145415</v>
      </c>
      <c r="BC237" s="50">
        <f t="shared" si="82"/>
        <v>50503</v>
      </c>
      <c r="BD237" s="50">
        <f t="shared" si="96"/>
        <v>115266</v>
      </c>
      <c r="BE237" s="50">
        <f t="shared" si="83"/>
        <v>22292</v>
      </c>
      <c r="BF237" s="47">
        <f t="shared" si="97"/>
        <v>0.12278532174290729</v>
      </c>
      <c r="BG237" s="47">
        <f t="shared" si="84"/>
        <v>0.87721467825709265</v>
      </c>
      <c r="BH237" s="47">
        <f t="shared" si="85"/>
        <v>0.30465889279660252</v>
      </c>
      <c r="BI237" s="47">
        <f t="shared" si="86"/>
        <v>0.13447628929413824</v>
      </c>
      <c r="BJ237" s="47">
        <f t="shared" si="98"/>
        <v>0.59093678552684759</v>
      </c>
      <c r="BK237" s="16">
        <v>78402</v>
      </c>
      <c r="BL237" s="16">
        <v>8642</v>
      </c>
      <c r="BM237" s="16">
        <v>41680</v>
      </c>
      <c r="BN237" s="16">
        <v>16612</v>
      </c>
      <c r="BO237" s="16">
        <v>7341</v>
      </c>
      <c r="BP237" s="78">
        <v>192</v>
      </c>
      <c r="BQ237" s="16">
        <v>3403</v>
      </c>
      <c r="BR237" s="78">
        <v>113</v>
      </c>
      <c r="BS237" s="78">
        <v>93</v>
      </c>
      <c r="BT237" s="78">
        <v>326</v>
      </c>
      <c r="BU237" s="89">
        <f t="shared" si="99"/>
        <v>0.11022677992908345</v>
      </c>
      <c r="BV237" s="89">
        <f t="shared" si="100"/>
        <v>0.88977322007091653</v>
      </c>
      <c r="BW237" s="89">
        <f t="shared" si="101"/>
        <v>0.35815412872120611</v>
      </c>
      <c r="BX237" s="89">
        <f t="shared" si="102"/>
        <v>0.14627177878115355</v>
      </c>
      <c r="BY237" s="16">
        <v>87367</v>
      </c>
      <c r="BZ237" s="16">
        <v>11712</v>
      </c>
      <c r="CA237" s="16">
        <v>53232</v>
      </c>
      <c r="CB237" s="16">
        <v>11599</v>
      </c>
      <c r="CC237" s="16">
        <v>5527</v>
      </c>
      <c r="CD237" s="78">
        <v>84</v>
      </c>
      <c r="CE237" s="16">
        <v>4589</v>
      </c>
      <c r="CF237" s="78">
        <v>328</v>
      </c>
      <c r="CG237" s="78">
        <v>39</v>
      </c>
      <c r="CH237" s="78">
        <v>257</v>
      </c>
      <c r="CI237" s="89">
        <f t="shared" si="103"/>
        <v>0.13405519246397382</v>
      </c>
      <c r="CJ237" s="89">
        <f t="shared" si="104"/>
        <v>0.86594480753602621</v>
      </c>
      <c r="CK237" s="96">
        <f t="shared" si="105"/>
        <v>0.2566529696567354</v>
      </c>
    </row>
    <row r="238" spans="1:89" x14ac:dyDescent="0.3">
      <c r="A238" s="19" t="s">
        <v>515</v>
      </c>
      <c r="B238" s="16" t="s">
        <v>560</v>
      </c>
      <c r="C238" s="19">
        <v>183793</v>
      </c>
      <c r="D238" s="16">
        <v>171443</v>
      </c>
      <c r="E238" s="16">
        <v>12350</v>
      </c>
      <c r="F238" s="67">
        <v>0.93280484022786514</v>
      </c>
      <c r="G238" s="16">
        <v>86736</v>
      </c>
      <c r="H238" s="16">
        <v>82826</v>
      </c>
      <c r="I238" s="16">
        <v>3910</v>
      </c>
      <c r="J238" s="67">
        <v>0.95492067884154219</v>
      </c>
      <c r="K238" s="16">
        <v>97057</v>
      </c>
      <c r="L238" s="16">
        <v>88617</v>
      </c>
      <c r="M238" s="16">
        <v>8440</v>
      </c>
      <c r="N238" s="67">
        <v>0.91304079046333597</v>
      </c>
      <c r="O238" s="16">
        <v>14163</v>
      </c>
      <c r="P238" s="16">
        <v>13428</v>
      </c>
      <c r="Q238" s="16">
        <v>735</v>
      </c>
      <c r="R238" s="67">
        <v>0.9481042152086423</v>
      </c>
      <c r="S238" s="16">
        <v>169630</v>
      </c>
      <c r="T238" s="16">
        <v>158015</v>
      </c>
      <c r="U238" s="16">
        <v>11615</v>
      </c>
      <c r="V238" s="67">
        <v>0.93152744207982063</v>
      </c>
      <c r="W238" s="16">
        <v>117195</v>
      </c>
      <c r="X238" s="16">
        <v>41621</v>
      </c>
      <c r="Y238" s="16">
        <v>66261</v>
      </c>
      <c r="Z238" s="16">
        <v>9313</v>
      </c>
      <c r="AA238" s="89">
        <f t="shared" si="87"/>
        <v>7.9465847519092109E-2</v>
      </c>
      <c r="AB238" s="89">
        <f t="shared" si="88"/>
        <v>0.56539101497504163</v>
      </c>
      <c r="AC238" s="95">
        <f t="shared" si="89"/>
        <v>4.4691291742725223</v>
      </c>
      <c r="AD238" s="16">
        <v>56666</v>
      </c>
      <c r="AE238" s="16">
        <v>20615</v>
      </c>
      <c r="AF238" s="47">
        <f t="shared" si="90"/>
        <v>0.36379839762820737</v>
      </c>
      <c r="AG238" s="16">
        <v>31580</v>
      </c>
      <c r="AH238" s="47">
        <f t="shared" si="91"/>
        <v>0.55730067412557793</v>
      </c>
      <c r="AI238" s="16">
        <v>4471</v>
      </c>
      <c r="AJ238" s="47">
        <f t="shared" si="92"/>
        <v>7.8900928246214655E-2</v>
      </c>
      <c r="AK238" s="16">
        <v>60529</v>
      </c>
      <c r="AL238" s="16">
        <v>21006</v>
      </c>
      <c r="AM238" s="16">
        <v>34681</v>
      </c>
      <c r="AN238" s="47">
        <f t="shared" si="93"/>
        <v>7.9994713277932894E-2</v>
      </c>
      <c r="AO238" s="47">
        <f t="shared" si="94"/>
        <v>0.57296502502932478</v>
      </c>
      <c r="AP238" s="16">
        <v>4842</v>
      </c>
      <c r="AQ238" s="16">
        <v>142046</v>
      </c>
      <c r="AR238" s="16">
        <v>13211</v>
      </c>
      <c r="AS238" s="16">
        <v>86942</v>
      </c>
      <c r="AT238" s="16">
        <v>23448</v>
      </c>
      <c r="AU238" s="16">
        <v>10278</v>
      </c>
      <c r="AV238" s="78">
        <v>196</v>
      </c>
      <c r="AW238" s="16">
        <v>5085</v>
      </c>
      <c r="AX238" s="78">
        <v>161</v>
      </c>
      <c r="AY238" s="78">
        <v>55</v>
      </c>
      <c r="AZ238" s="16">
        <v>2670</v>
      </c>
      <c r="BA238" s="50">
        <f t="shared" si="95"/>
        <v>13211</v>
      </c>
      <c r="BB238" s="50">
        <f t="shared" ref="BB238:BB301" si="106">AQ238*BG238</f>
        <v>128835</v>
      </c>
      <c r="BC238" s="50">
        <f t="shared" ref="BC238:BC301" si="107">AQ238*BH238</f>
        <v>41893</v>
      </c>
      <c r="BD238" s="50">
        <f t="shared" si="96"/>
        <v>100153</v>
      </c>
      <c r="BE238" s="50">
        <f t="shared" ref="BE238:BE301" si="108">(AZ238+AY238+AX238+AW238+AV238+AU238)</f>
        <v>18445</v>
      </c>
      <c r="BF238" s="47">
        <f t="shared" si="97"/>
        <v>9.3005082860481814E-2</v>
      </c>
      <c r="BG238" s="47">
        <f t="shared" ref="BG238:BG301" si="109">(AS238+AT238+AU238+AV238+AW238+AX238+AY238+AZ238)/AQ238</f>
        <v>0.90699491713951819</v>
      </c>
      <c r="BH238" s="47">
        <f t="shared" ref="BH238:BH301" si="110">(AZ238+AT238+AU238+AV238+AW238+AX238+AY238)/AQ238</f>
        <v>0.29492558748574405</v>
      </c>
      <c r="BI238" s="47">
        <f t="shared" ref="BI238:BI301" si="111">(AZ238+AY238+AX238+AW238+AV238+AU238)/AQ238</f>
        <v>0.12985230136716275</v>
      </c>
      <c r="BJ238" s="47">
        <f t="shared" si="98"/>
        <v>0.60096025231263117</v>
      </c>
      <c r="BK238" s="16">
        <v>67666</v>
      </c>
      <c r="BL238" s="16">
        <v>4544</v>
      </c>
      <c r="BM238" s="16">
        <v>39062</v>
      </c>
      <c r="BN238" s="16">
        <v>14219</v>
      </c>
      <c r="BO238" s="16">
        <v>6023</v>
      </c>
      <c r="BP238" s="78">
        <v>114</v>
      </c>
      <c r="BQ238" s="16">
        <v>2250</v>
      </c>
      <c r="BR238" s="78">
        <v>53</v>
      </c>
      <c r="BS238" s="78">
        <v>31</v>
      </c>
      <c r="BT238" s="16">
        <v>1370</v>
      </c>
      <c r="BU238" s="89">
        <f t="shared" si="99"/>
        <v>6.7153370969172108E-2</v>
      </c>
      <c r="BV238" s="89">
        <f t="shared" si="100"/>
        <v>0.93284662903082793</v>
      </c>
      <c r="BW238" s="89">
        <f t="shared" si="101"/>
        <v>0.35557000561581886</v>
      </c>
      <c r="BX238" s="89">
        <f t="shared" si="102"/>
        <v>0.14543493039340288</v>
      </c>
      <c r="BY238" s="16">
        <v>74380</v>
      </c>
      <c r="BZ238" s="16">
        <v>8667</v>
      </c>
      <c r="CA238" s="16">
        <v>47880</v>
      </c>
      <c r="CB238" s="16">
        <v>9229</v>
      </c>
      <c r="CC238" s="16">
        <v>4255</v>
      </c>
      <c r="CD238" s="78">
        <v>82</v>
      </c>
      <c r="CE238" s="16">
        <v>2835</v>
      </c>
      <c r="CF238" s="78">
        <v>108</v>
      </c>
      <c r="CG238" s="78">
        <v>24</v>
      </c>
      <c r="CH238" s="16">
        <v>1300</v>
      </c>
      <c r="CI238" s="89">
        <f t="shared" si="103"/>
        <v>0.11652325894057543</v>
      </c>
      <c r="CJ238" s="89">
        <f t="shared" si="104"/>
        <v>0.88347674105942453</v>
      </c>
      <c r="CK238" s="96">
        <f t="shared" si="105"/>
        <v>0.23975531056735683</v>
      </c>
    </row>
    <row r="239" spans="1:89" x14ac:dyDescent="0.3">
      <c r="A239" s="19" t="s">
        <v>515</v>
      </c>
      <c r="B239" s="16" t="s">
        <v>562</v>
      </c>
      <c r="C239" s="19">
        <v>148271</v>
      </c>
      <c r="D239" s="16">
        <v>139118</v>
      </c>
      <c r="E239" s="16">
        <v>9153</v>
      </c>
      <c r="F239" s="67">
        <v>0.93826844089538752</v>
      </c>
      <c r="G239" s="16">
        <v>70053</v>
      </c>
      <c r="H239" s="16">
        <v>67285</v>
      </c>
      <c r="I239" s="16">
        <v>2768</v>
      </c>
      <c r="J239" s="67">
        <v>0.96048705979758187</v>
      </c>
      <c r="K239" s="16">
        <v>78218</v>
      </c>
      <c r="L239" s="16">
        <v>71833</v>
      </c>
      <c r="M239" s="16">
        <v>6385</v>
      </c>
      <c r="N239" s="67">
        <v>0.91836917333606072</v>
      </c>
      <c r="O239" s="16">
        <v>17804</v>
      </c>
      <c r="P239" s="16">
        <v>17075</v>
      </c>
      <c r="Q239" s="16">
        <v>729</v>
      </c>
      <c r="R239" s="67">
        <v>0.95905414513592446</v>
      </c>
      <c r="S239" s="16">
        <v>130467</v>
      </c>
      <c r="T239" s="16">
        <v>122043</v>
      </c>
      <c r="U239" s="16">
        <v>8424</v>
      </c>
      <c r="V239" s="67">
        <v>0.93543194830876775</v>
      </c>
      <c r="W239" s="16">
        <v>93199</v>
      </c>
      <c r="X239" s="16">
        <v>35072</v>
      </c>
      <c r="Y239" s="16">
        <v>51643</v>
      </c>
      <c r="Z239" s="16">
        <v>6484</v>
      </c>
      <c r="AA239" s="89">
        <f t="shared" si="87"/>
        <v>6.957156192663011E-2</v>
      </c>
      <c r="AB239" s="89">
        <f t="shared" si="88"/>
        <v>0.55411538750415779</v>
      </c>
      <c r="AC239" s="95">
        <f t="shared" si="89"/>
        <v>5.4090067859346087</v>
      </c>
      <c r="AD239" s="16">
        <v>45873</v>
      </c>
      <c r="AE239" s="16">
        <v>17488</v>
      </c>
      <c r="AF239" s="47">
        <f t="shared" si="90"/>
        <v>0.38122642949011398</v>
      </c>
      <c r="AG239" s="16">
        <v>25151</v>
      </c>
      <c r="AH239" s="47">
        <f t="shared" si="91"/>
        <v>0.54827458417805686</v>
      </c>
      <c r="AI239" s="16">
        <v>3234</v>
      </c>
      <c r="AJ239" s="47">
        <f t="shared" si="92"/>
        <v>7.0498986331829175E-2</v>
      </c>
      <c r="AK239" s="16">
        <v>47326</v>
      </c>
      <c r="AL239" s="16">
        <v>17584</v>
      </c>
      <c r="AM239" s="16">
        <v>26492</v>
      </c>
      <c r="AN239" s="47">
        <f t="shared" si="93"/>
        <v>6.8672611249630228E-2</v>
      </c>
      <c r="AO239" s="47">
        <f t="shared" si="94"/>
        <v>0.55977686683852423</v>
      </c>
      <c r="AP239" s="16">
        <v>3250</v>
      </c>
      <c r="AQ239" s="16">
        <v>117442</v>
      </c>
      <c r="AR239" s="16">
        <v>15822</v>
      </c>
      <c r="AS239" s="16">
        <v>66161</v>
      </c>
      <c r="AT239" s="16">
        <v>19136</v>
      </c>
      <c r="AU239" s="16">
        <v>9344</v>
      </c>
      <c r="AV239" s="78">
        <v>171</v>
      </c>
      <c r="AW239" s="16">
        <v>5518</v>
      </c>
      <c r="AX239" s="78">
        <v>174</v>
      </c>
      <c r="AY239" s="78">
        <v>90</v>
      </c>
      <c r="AZ239" s="78">
        <v>1026</v>
      </c>
      <c r="BA239" s="50">
        <f t="shared" si="95"/>
        <v>15822</v>
      </c>
      <c r="BB239" s="50">
        <f t="shared" si="106"/>
        <v>101620</v>
      </c>
      <c r="BC239" s="50">
        <f t="shared" si="107"/>
        <v>35459</v>
      </c>
      <c r="BD239" s="50">
        <f t="shared" si="96"/>
        <v>81983</v>
      </c>
      <c r="BE239" s="50">
        <f t="shared" si="108"/>
        <v>16323</v>
      </c>
      <c r="BF239" s="47">
        <f t="shared" si="97"/>
        <v>0.13472182013249093</v>
      </c>
      <c r="BG239" s="47">
        <f t="shared" si="109"/>
        <v>0.8652781798675091</v>
      </c>
      <c r="BH239" s="47">
        <f t="shared" si="110"/>
        <v>0.30192776008582961</v>
      </c>
      <c r="BI239" s="47">
        <f t="shared" si="111"/>
        <v>0.13898775565811208</v>
      </c>
      <c r="BJ239" s="47">
        <f t="shared" si="98"/>
        <v>0.58360296997666938</v>
      </c>
      <c r="BK239" s="16">
        <v>56183</v>
      </c>
      <c r="BL239" s="16">
        <v>6443</v>
      </c>
      <c r="BM239" s="16">
        <v>29425</v>
      </c>
      <c r="BN239" s="16">
        <v>11591</v>
      </c>
      <c r="BO239" s="16">
        <v>5488</v>
      </c>
      <c r="BP239" s="78">
        <v>113</v>
      </c>
      <c r="BQ239" s="16">
        <v>2443</v>
      </c>
      <c r="BR239" s="78">
        <v>56</v>
      </c>
      <c r="BS239" s="78">
        <v>71</v>
      </c>
      <c r="BT239" s="78">
        <v>553</v>
      </c>
      <c r="BU239" s="89">
        <f t="shared" si="99"/>
        <v>0.11467881743587918</v>
      </c>
      <c r="BV239" s="89">
        <f t="shared" si="100"/>
        <v>0.88532118256412085</v>
      </c>
      <c r="BW239" s="89">
        <f t="shared" si="101"/>
        <v>0.36158624494953989</v>
      </c>
      <c r="BX239" s="89">
        <f t="shared" si="102"/>
        <v>0.15527828702632468</v>
      </c>
      <c r="BY239" s="16">
        <v>61259</v>
      </c>
      <c r="BZ239" s="16">
        <v>9379</v>
      </c>
      <c r="CA239" s="16">
        <v>36736</v>
      </c>
      <c r="CB239" s="16">
        <v>7545</v>
      </c>
      <c r="CC239" s="16">
        <v>3856</v>
      </c>
      <c r="CD239" s="78">
        <v>58</v>
      </c>
      <c r="CE239" s="16">
        <v>3075</v>
      </c>
      <c r="CF239" s="78">
        <v>118</v>
      </c>
      <c r="CG239" s="78">
        <v>19</v>
      </c>
      <c r="CH239" s="78">
        <v>473</v>
      </c>
      <c r="CI239" s="89">
        <f t="shared" si="103"/>
        <v>0.15310403369300837</v>
      </c>
      <c r="CJ239" s="89">
        <f t="shared" si="104"/>
        <v>0.8468959663069916</v>
      </c>
      <c r="CK239" s="96">
        <f t="shared" si="105"/>
        <v>0.24721265446709872</v>
      </c>
    </row>
    <row r="240" spans="1:89" x14ac:dyDescent="0.3">
      <c r="A240" s="19" t="s">
        <v>515</v>
      </c>
      <c r="B240" s="16" t="s">
        <v>564</v>
      </c>
      <c r="C240" s="19">
        <v>128038</v>
      </c>
      <c r="D240" s="16">
        <v>122874</v>
      </c>
      <c r="E240" s="16">
        <v>5164</v>
      </c>
      <c r="F240" s="67">
        <v>0.95966822349614955</v>
      </c>
      <c r="G240" s="16">
        <v>59077</v>
      </c>
      <c r="H240" s="16">
        <v>57590</v>
      </c>
      <c r="I240" s="16">
        <v>1487</v>
      </c>
      <c r="J240" s="67">
        <v>0.97482945985747416</v>
      </c>
      <c r="K240" s="16">
        <v>68961</v>
      </c>
      <c r="L240" s="16">
        <v>65284</v>
      </c>
      <c r="M240" s="16">
        <v>3677</v>
      </c>
      <c r="N240" s="67">
        <v>0.94668000754049386</v>
      </c>
      <c r="O240" s="16">
        <v>16237</v>
      </c>
      <c r="P240" s="16">
        <v>15752</v>
      </c>
      <c r="Q240" s="16">
        <v>485</v>
      </c>
      <c r="R240" s="67">
        <v>0.97012995011393732</v>
      </c>
      <c r="S240" s="16">
        <v>111801</v>
      </c>
      <c r="T240" s="16">
        <v>107122</v>
      </c>
      <c r="U240" s="16">
        <v>4679</v>
      </c>
      <c r="V240" s="67">
        <v>0.95814885376696102</v>
      </c>
      <c r="W240" s="16">
        <v>75016</v>
      </c>
      <c r="X240" s="16">
        <v>27890</v>
      </c>
      <c r="Y240" s="16">
        <v>43005</v>
      </c>
      <c r="Z240" s="16">
        <v>4121</v>
      </c>
      <c r="AA240" s="89">
        <f t="shared" si="87"/>
        <v>5.4934947211261596E-2</v>
      </c>
      <c r="AB240" s="89">
        <f t="shared" si="88"/>
        <v>0.57327770075717177</v>
      </c>
      <c r="AC240" s="95">
        <f t="shared" si="89"/>
        <v>6.7677748119388497</v>
      </c>
      <c r="AD240" s="16">
        <v>36500</v>
      </c>
      <c r="AE240" s="16">
        <v>13757</v>
      </c>
      <c r="AF240" s="47">
        <f t="shared" si="90"/>
        <v>0.37690410958904108</v>
      </c>
      <c r="AG240" s="16">
        <v>20729</v>
      </c>
      <c r="AH240" s="47">
        <f t="shared" si="91"/>
        <v>0.56791780821917803</v>
      </c>
      <c r="AI240" s="16">
        <v>2014</v>
      </c>
      <c r="AJ240" s="47">
        <f t="shared" si="92"/>
        <v>5.5178082191780824E-2</v>
      </c>
      <c r="AK240" s="16">
        <v>38516</v>
      </c>
      <c r="AL240" s="16">
        <v>14133</v>
      </c>
      <c r="AM240" s="16">
        <v>22276</v>
      </c>
      <c r="AN240" s="47">
        <f t="shared" si="93"/>
        <v>5.4704538373662896E-2</v>
      </c>
      <c r="AO240" s="47">
        <f t="shared" si="94"/>
        <v>0.57835704642226604</v>
      </c>
      <c r="AP240" s="16">
        <v>2107</v>
      </c>
      <c r="AQ240" s="16">
        <v>101294</v>
      </c>
      <c r="AR240" s="16">
        <v>5333</v>
      </c>
      <c r="AS240" s="16">
        <v>59268</v>
      </c>
      <c r="AT240" s="16">
        <v>16174</v>
      </c>
      <c r="AU240" s="16">
        <v>7774</v>
      </c>
      <c r="AV240" s="78">
        <v>169</v>
      </c>
      <c r="AW240" s="16">
        <v>5289</v>
      </c>
      <c r="AX240" s="78">
        <v>134</v>
      </c>
      <c r="AY240" s="78">
        <v>45</v>
      </c>
      <c r="AZ240" s="16">
        <v>7108</v>
      </c>
      <c r="BA240" s="50">
        <f t="shared" si="95"/>
        <v>5333</v>
      </c>
      <c r="BB240" s="50">
        <f t="shared" si="106"/>
        <v>95961</v>
      </c>
      <c r="BC240" s="50">
        <f t="shared" si="107"/>
        <v>36693</v>
      </c>
      <c r="BD240" s="50">
        <f t="shared" si="96"/>
        <v>64601</v>
      </c>
      <c r="BE240" s="50">
        <f t="shared" si="108"/>
        <v>20519</v>
      </c>
      <c r="BF240" s="47">
        <f t="shared" si="97"/>
        <v>5.2648725492131815E-2</v>
      </c>
      <c r="BG240" s="47">
        <f t="shared" si="109"/>
        <v>0.94735127450786816</v>
      </c>
      <c r="BH240" s="47">
        <f t="shared" si="110"/>
        <v>0.36224258100183626</v>
      </c>
      <c r="BI240" s="47">
        <f t="shared" si="111"/>
        <v>0.20256876024246254</v>
      </c>
      <c r="BJ240" s="47">
        <f t="shared" si="98"/>
        <v>0.65479692775485221</v>
      </c>
      <c r="BK240" s="16">
        <v>46755</v>
      </c>
      <c r="BL240" s="16">
        <v>1640</v>
      </c>
      <c r="BM240" s="16">
        <v>25121</v>
      </c>
      <c r="BN240" s="16">
        <v>9657</v>
      </c>
      <c r="BO240" s="16">
        <v>4497</v>
      </c>
      <c r="BP240" s="78">
        <v>129</v>
      </c>
      <c r="BQ240" s="16">
        <v>2177</v>
      </c>
      <c r="BR240" s="78">
        <v>29</v>
      </c>
      <c r="BS240" s="78">
        <v>30</v>
      </c>
      <c r="BT240" s="16">
        <v>3475</v>
      </c>
      <c r="BU240" s="89">
        <f t="shared" si="99"/>
        <v>3.5076462410437388E-2</v>
      </c>
      <c r="BV240" s="89">
        <f t="shared" si="100"/>
        <v>0.96492353758956262</v>
      </c>
      <c r="BW240" s="89">
        <f t="shared" si="101"/>
        <v>0.42763340819163725</v>
      </c>
      <c r="BX240" s="89">
        <f t="shared" si="102"/>
        <v>0.22108865361993368</v>
      </c>
      <c r="BY240" s="16">
        <v>54539</v>
      </c>
      <c r="BZ240" s="16">
        <v>3693</v>
      </c>
      <c r="CA240" s="16">
        <v>34147</v>
      </c>
      <c r="CB240" s="16">
        <v>6517</v>
      </c>
      <c r="CC240" s="16">
        <v>3277</v>
      </c>
      <c r="CD240" s="78">
        <v>40</v>
      </c>
      <c r="CE240" s="16">
        <v>3112</v>
      </c>
      <c r="CF240" s="78">
        <v>105</v>
      </c>
      <c r="CG240" s="78">
        <v>15</v>
      </c>
      <c r="CH240" s="16">
        <v>3633</v>
      </c>
      <c r="CI240" s="89">
        <f t="shared" si="103"/>
        <v>6.7713012706503609E-2</v>
      </c>
      <c r="CJ240" s="89">
        <f t="shared" si="104"/>
        <v>0.93228698729349635</v>
      </c>
      <c r="CK240" s="96">
        <f t="shared" si="105"/>
        <v>0.30618456517354553</v>
      </c>
    </row>
    <row r="241" spans="1:89" x14ac:dyDescent="0.3">
      <c r="A241" s="19" t="s">
        <v>515</v>
      </c>
      <c r="B241" s="16" t="s">
        <v>568</v>
      </c>
      <c r="C241" s="19">
        <v>204545</v>
      </c>
      <c r="D241" s="16">
        <v>191581</v>
      </c>
      <c r="E241" s="16">
        <v>12964</v>
      </c>
      <c r="F241" s="67">
        <v>0.93662030360067472</v>
      </c>
      <c r="G241" s="16">
        <v>98546</v>
      </c>
      <c r="H241" s="16">
        <v>94681</v>
      </c>
      <c r="I241" s="16">
        <v>3865</v>
      </c>
      <c r="J241" s="67">
        <v>0.96077973738152744</v>
      </c>
      <c r="K241" s="16">
        <v>105999</v>
      </c>
      <c r="L241" s="16">
        <v>96900</v>
      </c>
      <c r="M241" s="16">
        <v>9099</v>
      </c>
      <c r="N241" s="67">
        <v>0.91415956754309002</v>
      </c>
      <c r="O241" s="16">
        <v>36238</v>
      </c>
      <c r="P241" s="16">
        <v>34538</v>
      </c>
      <c r="Q241" s="16">
        <v>1700</v>
      </c>
      <c r="R241" s="67">
        <v>0.95308791875931353</v>
      </c>
      <c r="S241" s="16">
        <v>168307</v>
      </c>
      <c r="T241" s="16">
        <v>157043</v>
      </c>
      <c r="U241" s="16">
        <v>11264</v>
      </c>
      <c r="V241" s="67">
        <v>0.9330746790091915</v>
      </c>
      <c r="W241" s="16">
        <v>146320</v>
      </c>
      <c r="X241" s="16">
        <v>57969</v>
      </c>
      <c r="Y241" s="16">
        <v>74908</v>
      </c>
      <c r="Z241" s="16">
        <v>13443</v>
      </c>
      <c r="AA241" s="89">
        <f t="shared" si="87"/>
        <v>9.1873974849644616E-2</v>
      </c>
      <c r="AB241" s="89">
        <f t="shared" si="88"/>
        <v>0.51194641880809189</v>
      </c>
      <c r="AC241" s="95">
        <f t="shared" si="89"/>
        <v>4.3122070966302166</v>
      </c>
      <c r="AD241" s="16">
        <v>71723</v>
      </c>
      <c r="AE241" s="16">
        <v>28760</v>
      </c>
      <c r="AF241" s="47">
        <f t="shared" si="90"/>
        <v>0.40098713104582911</v>
      </c>
      <c r="AG241" s="16">
        <v>36466</v>
      </c>
      <c r="AH241" s="47">
        <f t="shared" si="91"/>
        <v>0.50842825871756614</v>
      </c>
      <c r="AI241" s="16">
        <v>6497</v>
      </c>
      <c r="AJ241" s="47">
        <f t="shared" si="92"/>
        <v>9.0584610236604718E-2</v>
      </c>
      <c r="AK241" s="16">
        <v>74597</v>
      </c>
      <c r="AL241" s="16">
        <v>29209</v>
      </c>
      <c r="AM241" s="16">
        <v>38442</v>
      </c>
      <c r="AN241" s="47">
        <f t="shared" si="93"/>
        <v>9.3113664088368159E-2</v>
      </c>
      <c r="AO241" s="47">
        <f t="shared" si="94"/>
        <v>0.51532903467967883</v>
      </c>
      <c r="AP241" s="16">
        <v>6946</v>
      </c>
      <c r="AQ241" s="16">
        <v>157850</v>
      </c>
      <c r="AR241" s="16">
        <v>22864</v>
      </c>
      <c r="AS241" s="16">
        <v>80408</v>
      </c>
      <c r="AT241" s="16">
        <v>26550</v>
      </c>
      <c r="AU241" s="16">
        <v>9941</v>
      </c>
      <c r="AV241" s="78">
        <v>265</v>
      </c>
      <c r="AW241" s="16">
        <v>7468</v>
      </c>
      <c r="AX241" s="78">
        <v>240</v>
      </c>
      <c r="AY241" s="78">
        <v>57</v>
      </c>
      <c r="AZ241" s="16">
        <v>10057</v>
      </c>
      <c r="BA241" s="50">
        <f t="shared" si="95"/>
        <v>22864</v>
      </c>
      <c r="BB241" s="50">
        <f t="shared" si="106"/>
        <v>134986</v>
      </c>
      <c r="BC241" s="50">
        <f t="shared" si="107"/>
        <v>54578</v>
      </c>
      <c r="BD241" s="50">
        <f t="shared" si="96"/>
        <v>103272</v>
      </c>
      <c r="BE241" s="50">
        <f t="shared" si="108"/>
        <v>28028</v>
      </c>
      <c r="BF241" s="47">
        <f t="shared" si="97"/>
        <v>0.14484637313905607</v>
      </c>
      <c r="BG241" s="47">
        <f t="shared" si="109"/>
        <v>0.85515362686094398</v>
      </c>
      <c r="BH241" s="47">
        <f t="shared" si="110"/>
        <v>0.34575863161229015</v>
      </c>
      <c r="BI241" s="47">
        <f t="shared" si="111"/>
        <v>0.17756097560975609</v>
      </c>
      <c r="BJ241" s="47">
        <f t="shared" si="98"/>
        <v>0.60045612923661706</v>
      </c>
      <c r="BK241" s="16">
        <v>77083</v>
      </c>
      <c r="BL241" s="16">
        <v>9978</v>
      </c>
      <c r="BM241" s="16">
        <v>35929</v>
      </c>
      <c r="BN241" s="16">
        <v>16007</v>
      </c>
      <c r="BO241" s="16">
        <v>5751</v>
      </c>
      <c r="BP241" s="78">
        <v>194</v>
      </c>
      <c r="BQ241" s="16">
        <v>3270</v>
      </c>
      <c r="BR241" s="78">
        <v>76</v>
      </c>
      <c r="BS241" s="78">
        <v>39</v>
      </c>
      <c r="BT241" s="16">
        <v>5839</v>
      </c>
      <c r="BU241" s="89">
        <f t="shared" si="99"/>
        <v>0.12944488408598523</v>
      </c>
      <c r="BV241" s="89">
        <f t="shared" si="100"/>
        <v>0.8705551159140148</v>
      </c>
      <c r="BW241" s="89">
        <f t="shared" si="101"/>
        <v>0.40444715436607293</v>
      </c>
      <c r="BX241" s="89">
        <f t="shared" si="102"/>
        <v>0.19678787800163461</v>
      </c>
      <c r="BY241" s="16">
        <v>80767</v>
      </c>
      <c r="BZ241" s="16">
        <v>12886</v>
      </c>
      <c r="CA241" s="16">
        <v>44479</v>
      </c>
      <c r="CB241" s="16">
        <v>10543</v>
      </c>
      <c r="CC241" s="16">
        <v>4190</v>
      </c>
      <c r="CD241" s="78">
        <v>71</v>
      </c>
      <c r="CE241" s="16">
        <v>4198</v>
      </c>
      <c r="CF241" s="78">
        <v>164</v>
      </c>
      <c r="CG241" s="78">
        <v>18</v>
      </c>
      <c r="CH241" s="16">
        <v>4218</v>
      </c>
      <c r="CI241" s="89">
        <f t="shared" si="103"/>
        <v>0.15954535887181645</v>
      </c>
      <c r="CJ241" s="89">
        <f t="shared" si="104"/>
        <v>0.84045464112818358</v>
      </c>
      <c r="CK241" s="96">
        <f t="shared" si="105"/>
        <v>0.28974705015662339</v>
      </c>
    </row>
    <row r="242" spans="1:89" x14ac:dyDescent="0.3">
      <c r="A242" s="19" t="s">
        <v>515</v>
      </c>
      <c r="B242" s="16" t="s">
        <v>569</v>
      </c>
      <c r="C242" s="19">
        <v>212678</v>
      </c>
      <c r="D242" s="16">
        <v>197779</v>
      </c>
      <c r="E242" s="16">
        <v>14899</v>
      </c>
      <c r="F242" s="67">
        <v>0.92994573956873761</v>
      </c>
      <c r="G242" s="16">
        <v>102593</v>
      </c>
      <c r="H242" s="16">
        <v>98284</v>
      </c>
      <c r="I242" s="16">
        <v>4309</v>
      </c>
      <c r="J242" s="67">
        <v>0.95799908375815113</v>
      </c>
      <c r="K242" s="16">
        <v>110085</v>
      </c>
      <c r="L242" s="16">
        <v>99495</v>
      </c>
      <c r="M242" s="16">
        <v>10590</v>
      </c>
      <c r="N242" s="67">
        <v>0.90380160784848074</v>
      </c>
      <c r="O242" s="16">
        <v>30733</v>
      </c>
      <c r="P242" s="16">
        <v>28986</v>
      </c>
      <c r="Q242" s="16">
        <v>1747</v>
      </c>
      <c r="R242" s="67">
        <v>0.94315556567858649</v>
      </c>
      <c r="S242" s="16">
        <v>181945</v>
      </c>
      <c r="T242" s="16">
        <v>168793</v>
      </c>
      <c r="U242" s="16">
        <v>13152</v>
      </c>
      <c r="V242" s="67">
        <v>0.9277144191926131</v>
      </c>
      <c r="W242" s="16">
        <v>147457</v>
      </c>
      <c r="X242" s="16">
        <v>57884</v>
      </c>
      <c r="Y242" s="16">
        <v>75248</v>
      </c>
      <c r="Z242" s="16">
        <v>14325</v>
      </c>
      <c r="AA242" s="89">
        <f t="shared" si="87"/>
        <v>9.7146964877896605E-2</v>
      </c>
      <c r="AB242" s="89">
        <f t="shared" si="88"/>
        <v>0.51030469899699571</v>
      </c>
      <c r="AC242" s="95">
        <f t="shared" si="89"/>
        <v>4.0407678883071556</v>
      </c>
      <c r="AD242" s="16">
        <v>72723</v>
      </c>
      <c r="AE242" s="16">
        <v>28939</v>
      </c>
      <c r="AF242" s="47">
        <f t="shared" si="90"/>
        <v>0.39793462865943374</v>
      </c>
      <c r="AG242" s="16">
        <v>36657</v>
      </c>
      <c r="AH242" s="47">
        <f t="shared" si="91"/>
        <v>0.50406336372261873</v>
      </c>
      <c r="AI242" s="16">
        <v>7127</v>
      </c>
      <c r="AJ242" s="47">
        <f t="shared" si="92"/>
        <v>9.8002007617947556E-2</v>
      </c>
      <c r="AK242" s="16">
        <v>74734</v>
      </c>
      <c r="AL242" s="16">
        <v>28945</v>
      </c>
      <c r="AM242" s="16">
        <v>38591</v>
      </c>
      <c r="AN242" s="47">
        <f t="shared" si="93"/>
        <v>9.6314930286081304E-2</v>
      </c>
      <c r="AO242" s="47">
        <f t="shared" si="94"/>
        <v>0.51637808761741644</v>
      </c>
      <c r="AP242" s="16">
        <v>7198</v>
      </c>
      <c r="AQ242" s="16">
        <v>163485</v>
      </c>
      <c r="AR242" s="16">
        <v>42626</v>
      </c>
      <c r="AS242" s="16">
        <v>67321</v>
      </c>
      <c r="AT242" s="16">
        <v>26518</v>
      </c>
      <c r="AU242" s="16">
        <v>9759</v>
      </c>
      <c r="AV242" s="78">
        <v>231</v>
      </c>
      <c r="AW242" s="16">
        <v>6868</v>
      </c>
      <c r="AX242" s="78">
        <v>171</v>
      </c>
      <c r="AY242" s="78">
        <v>82</v>
      </c>
      <c r="AZ242" s="16">
        <v>9909</v>
      </c>
      <c r="BA242" s="50">
        <f t="shared" si="95"/>
        <v>42626</v>
      </c>
      <c r="BB242" s="50">
        <f t="shared" si="106"/>
        <v>120859</v>
      </c>
      <c r="BC242" s="50">
        <f t="shared" si="107"/>
        <v>53538</v>
      </c>
      <c r="BD242" s="50">
        <f t="shared" si="96"/>
        <v>109947</v>
      </c>
      <c r="BE242" s="50">
        <f t="shared" si="108"/>
        <v>27020</v>
      </c>
      <c r="BF242" s="47">
        <f t="shared" si="97"/>
        <v>0.26073340061779371</v>
      </c>
      <c r="BG242" s="47">
        <f t="shared" si="109"/>
        <v>0.73926659938220629</v>
      </c>
      <c r="BH242" s="47">
        <f t="shared" si="110"/>
        <v>0.32747958528305349</v>
      </c>
      <c r="BI242" s="47">
        <f t="shared" si="111"/>
        <v>0.16527510169128667</v>
      </c>
      <c r="BJ242" s="47">
        <f t="shared" si="98"/>
        <v>0.53337309233262986</v>
      </c>
      <c r="BK242" s="16">
        <v>79555</v>
      </c>
      <c r="BL242" s="16">
        <v>19223</v>
      </c>
      <c r="BM242" s="16">
        <v>30376</v>
      </c>
      <c r="BN242" s="16">
        <v>16300</v>
      </c>
      <c r="BO242" s="16">
        <v>5601</v>
      </c>
      <c r="BP242" s="78">
        <v>161</v>
      </c>
      <c r="BQ242" s="16">
        <v>2908</v>
      </c>
      <c r="BR242" s="78">
        <v>56</v>
      </c>
      <c r="BS242" s="78">
        <v>55</v>
      </c>
      <c r="BT242" s="16">
        <v>4875</v>
      </c>
      <c r="BU242" s="89">
        <f t="shared" si="99"/>
        <v>0.24163157563949469</v>
      </c>
      <c r="BV242" s="89">
        <f t="shared" si="100"/>
        <v>0.75836842436050533</v>
      </c>
      <c r="BW242" s="89">
        <f t="shared" si="101"/>
        <v>0.37654452894224122</v>
      </c>
      <c r="BX242" s="89">
        <f t="shared" si="102"/>
        <v>0.17165482999182954</v>
      </c>
      <c r="BY242" s="16">
        <v>83930</v>
      </c>
      <c r="BZ242" s="16">
        <v>23403</v>
      </c>
      <c r="CA242" s="16">
        <v>36945</v>
      </c>
      <c r="CB242" s="16">
        <v>10218</v>
      </c>
      <c r="CC242" s="16">
        <v>4158</v>
      </c>
      <c r="CD242" s="78">
        <v>70</v>
      </c>
      <c r="CE242" s="16">
        <v>3960</v>
      </c>
      <c r="CF242" s="78">
        <v>115</v>
      </c>
      <c r="CG242" s="78">
        <v>27</v>
      </c>
      <c r="CH242" s="16">
        <v>5034</v>
      </c>
      <c r="CI242" s="89">
        <f t="shared" si="103"/>
        <v>0.27883950911473848</v>
      </c>
      <c r="CJ242" s="89">
        <f t="shared" si="104"/>
        <v>0.72116049088526157</v>
      </c>
      <c r="CK242" s="96">
        <f t="shared" si="105"/>
        <v>0.28097223877040389</v>
      </c>
    </row>
    <row r="243" spans="1:89" x14ac:dyDescent="0.3">
      <c r="A243" s="19" t="s">
        <v>515</v>
      </c>
      <c r="B243" s="16" t="s">
        <v>571</v>
      </c>
      <c r="C243" s="19">
        <v>127707</v>
      </c>
      <c r="D243" s="16">
        <v>122469</v>
      </c>
      <c r="E243" s="16">
        <v>5238</v>
      </c>
      <c r="F243" s="67">
        <v>0.95898423735582228</v>
      </c>
      <c r="G243" s="16">
        <v>60760</v>
      </c>
      <c r="H243" s="16">
        <v>59192</v>
      </c>
      <c r="I243" s="16">
        <v>1568</v>
      </c>
      <c r="J243" s="67">
        <v>0.97419354838709682</v>
      </c>
      <c r="K243" s="16">
        <v>66947</v>
      </c>
      <c r="L243" s="16">
        <v>63277</v>
      </c>
      <c r="M243" s="16">
        <v>3670</v>
      </c>
      <c r="N243" s="67">
        <v>0.94518051593051222</v>
      </c>
      <c r="O243" s="16">
        <v>17641</v>
      </c>
      <c r="P243" s="16">
        <v>16897</v>
      </c>
      <c r="Q243" s="16">
        <v>744</v>
      </c>
      <c r="R243" s="67">
        <v>0.9578255200952327</v>
      </c>
      <c r="S243" s="16">
        <v>110066</v>
      </c>
      <c r="T243" s="16">
        <v>105572</v>
      </c>
      <c r="U243" s="16">
        <v>4494</v>
      </c>
      <c r="V243" s="67">
        <v>0.95916995257391024</v>
      </c>
      <c r="W243" s="16">
        <v>84019</v>
      </c>
      <c r="X243" s="16">
        <v>34630</v>
      </c>
      <c r="Y243" s="16">
        <v>44565</v>
      </c>
      <c r="Z243" s="16">
        <v>4824</v>
      </c>
      <c r="AA243" s="89">
        <f t="shared" si="87"/>
        <v>5.7415584570156747E-2</v>
      </c>
      <c r="AB243" s="89">
        <f t="shared" si="88"/>
        <v>0.53041573929706376</v>
      </c>
      <c r="AC243" s="95">
        <f t="shared" si="89"/>
        <v>7.1786898839137647</v>
      </c>
      <c r="AD243" s="16">
        <v>41732</v>
      </c>
      <c r="AE243" s="16">
        <v>17407</v>
      </c>
      <c r="AF243" s="47">
        <f t="shared" si="90"/>
        <v>0.41711396530240585</v>
      </c>
      <c r="AG243" s="16">
        <v>21809</v>
      </c>
      <c r="AH243" s="47">
        <f t="shared" si="91"/>
        <v>0.52259656858046588</v>
      </c>
      <c r="AI243" s="16">
        <v>2516</v>
      </c>
      <c r="AJ243" s="47">
        <f t="shared" si="92"/>
        <v>6.0289466117128342E-2</v>
      </c>
      <c r="AK243" s="16">
        <v>42287</v>
      </c>
      <c r="AL243" s="16">
        <v>17223</v>
      </c>
      <c r="AM243" s="16">
        <v>22756</v>
      </c>
      <c r="AN243" s="47">
        <f t="shared" si="93"/>
        <v>5.4579421571641404E-2</v>
      </c>
      <c r="AO243" s="47">
        <f t="shared" si="94"/>
        <v>0.53813228651831535</v>
      </c>
      <c r="AP243" s="16">
        <v>2308</v>
      </c>
      <c r="AQ243" s="16">
        <v>101854</v>
      </c>
      <c r="AR243" s="16">
        <v>15741</v>
      </c>
      <c r="AS243" s="16">
        <v>60270</v>
      </c>
      <c r="AT243" s="16">
        <v>14397</v>
      </c>
      <c r="AU243" s="16">
        <v>5665</v>
      </c>
      <c r="AV243" s="78">
        <v>123</v>
      </c>
      <c r="AW243" s="16">
        <v>3896</v>
      </c>
      <c r="AX243" s="78">
        <v>80</v>
      </c>
      <c r="AY243" s="78">
        <v>46</v>
      </c>
      <c r="AZ243" s="78">
        <v>1636</v>
      </c>
      <c r="BA243" s="50">
        <f t="shared" si="95"/>
        <v>15741</v>
      </c>
      <c r="BB243" s="50">
        <f t="shared" si="106"/>
        <v>86113</v>
      </c>
      <c r="BC243" s="50">
        <f t="shared" si="107"/>
        <v>25843</v>
      </c>
      <c r="BD243" s="50">
        <f t="shared" si="96"/>
        <v>76011</v>
      </c>
      <c r="BE243" s="50">
        <f t="shared" si="108"/>
        <v>11446</v>
      </c>
      <c r="BF243" s="47">
        <f t="shared" si="97"/>
        <v>0.1545447405109274</v>
      </c>
      <c r="BG243" s="47">
        <f t="shared" si="109"/>
        <v>0.84545525948907263</v>
      </c>
      <c r="BH243" s="47">
        <f t="shared" si="110"/>
        <v>0.25372592141693012</v>
      </c>
      <c r="BI243" s="47">
        <f t="shared" si="111"/>
        <v>0.11237653896754178</v>
      </c>
      <c r="BJ243" s="47">
        <f t="shared" si="98"/>
        <v>0.5495905904530014</v>
      </c>
      <c r="BK243" s="16">
        <v>48699</v>
      </c>
      <c r="BL243" s="16">
        <v>7273</v>
      </c>
      <c r="BM243" s="16">
        <v>26769</v>
      </c>
      <c r="BN243" s="16">
        <v>8757</v>
      </c>
      <c r="BO243" s="16">
        <v>3281</v>
      </c>
      <c r="BP243" s="78">
        <v>82</v>
      </c>
      <c r="BQ243" s="16">
        <v>1559</v>
      </c>
      <c r="BR243" s="78">
        <v>22</v>
      </c>
      <c r="BS243" s="78">
        <v>26</v>
      </c>
      <c r="BT243" s="78">
        <v>930</v>
      </c>
      <c r="BU243" s="89">
        <f t="shared" si="99"/>
        <v>0.14934598246370562</v>
      </c>
      <c r="BV243" s="89">
        <f t="shared" si="100"/>
        <v>0.85065401753629433</v>
      </c>
      <c r="BW243" s="89">
        <f t="shared" si="101"/>
        <v>0.30097127251072919</v>
      </c>
      <c r="BX243" s="89">
        <f t="shared" si="102"/>
        <v>0.12115238505924146</v>
      </c>
      <c r="BY243" s="16">
        <v>53155</v>
      </c>
      <c r="BZ243" s="16">
        <v>8468</v>
      </c>
      <c r="CA243" s="16">
        <v>33501</v>
      </c>
      <c r="CB243" s="16">
        <v>5640</v>
      </c>
      <c r="CC243" s="16">
        <v>2384</v>
      </c>
      <c r="CD243" s="78">
        <v>41</v>
      </c>
      <c r="CE243" s="16">
        <v>2337</v>
      </c>
      <c r="CF243" s="78">
        <v>58</v>
      </c>
      <c r="CG243" s="78">
        <v>20</v>
      </c>
      <c r="CH243" s="78">
        <v>706</v>
      </c>
      <c r="CI243" s="89">
        <f t="shared" si="103"/>
        <v>0.15930768507195936</v>
      </c>
      <c r="CJ243" s="89">
        <f t="shared" si="104"/>
        <v>0.84069231492804064</v>
      </c>
      <c r="CK243" s="96">
        <f t="shared" si="105"/>
        <v>0.21044116263756937</v>
      </c>
    </row>
    <row r="244" spans="1:89" x14ac:dyDescent="0.3">
      <c r="A244" s="19" t="s">
        <v>515</v>
      </c>
      <c r="B244" s="16" t="s">
        <v>573</v>
      </c>
      <c r="C244" s="19">
        <v>136081</v>
      </c>
      <c r="D244" s="16">
        <v>129596</v>
      </c>
      <c r="E244" s="16">
        <v>6485</v>
      </c>
      <c r="F244" s="67">
        <v>0.95234455949030361</v>
      </c>
      <c r="G244" s="16">
        <v>65212</v>
      </c>
      <c r="H244" s="16">
        <v>63049</v>
      </c>
      <c r="I244" s="16">
        <v>2163</v>
      </c>
      <c r="J244" s="67">
        <v>0.9668312580506655</v>
      </c>
      <c r="K244" s="16">
        <v>70869</v>
      </c>
      <c r="L244" s="16">
        <v>66547</v>
      </c>
      <c r="M244" s="16">
        <v>4322</v>
      </c>
      <c r="N244" s="67">
        <v>0.93901423753686375</v>
      </c>
      <c r="O244" s="16">
        <v>11053</v>
      </c>
      <c r="P244" s="16">
        <v>10552</v>
      </c>
      <c r="Q244" s="16">
        <v>501</v>
      </c>
      <c r="R244" s="67">
        <v>0.95467293947344611</v>
      </c>
      <c r="S244" s="16">
        <v>125028</v>
      </c>
      <c r="T244" s="16">
        <v>119044</v>
      </c>
      <c r="U244" s="16">
        <v>5984</v>
      </c>
      <c r="V244" s="67">
        <v>0.95213872092651242</v>
      </c>
      <c r="W244" s="16">
        <v>88020</v>
      </c>
      <c r="X244" s="16">
        <v>38439</v>
      </c>
      <c r="Y244" s="16">
        <v>43810</v>
      </c>
      <c r="Z244" s="16">
        <v>5771</v>
      </c>
      <c r="AA244" s="89">
        <f t="shared" si="87"/>
        <v>6.5564644399000227E-2</v>
      </c>
      <c r="AB244" s="89">
        <f t="shared" si="88"/>
        <v>0.49772778913883209</v>
      </c>
      <c r="AC244" s="95">
        <f t="shared" si="89"/>
        <v>6.660717380003466</v>
      </c>
      <c r="AD244" s="16">
        <v>43463</v>
      </c>
      <c r="AE244" s="16">
        <v>19000</v>
      </c>
      <c r="AF244" s="47">
        <f t="shared" si="90"/>
        <v>0.43715344085774105</v>
      </c>
      <c r="AG244" s="16">
        <v>21396</v>
      </c>
      <c r="AH244" s="47">
        <f t="shared" si="91"/>
        <v>0.49228079055748569</v>
      </c>
      <c r="AI244" s="16">
        <v>3067</v>
      </c>
      <c r="AJ244" s="47">
        <f t="shared" si="92"/>
        <v>7.0565768584773259E-2</v>
      </c>
      <c r="AK244" s="16">
        <v>44557</v>
      </c>
      <c r="AL244" s="16">
        <v>19439</v>
      </c>
      <c r="AM244" s="16">
        <v>22414</v>
      </c>
      <c r="AN244" s="47">
        <f t="shared" si="93"/>
        <v>6.0686311915075071E-2</v>
      </c>
      <c r="AO244" s="47">
        <f t="shared" si="94"/>
        <v>0.50304104854456089</v>
      </c>
      <c r="AP244" s="16">
        <v>2704</v>
      </c>
      <c r="AQ244" s="16">
        <v>109679</v>
      </c>
      <c r="AR244" s="16">
        <v>19585</v>
      </c>
      <c r="AS244" s="16">
        <v>58846</v>
      </c>
      <c r="AT244" s="16">
        <v>16752</v>
      </c>
      <c r="AU244" s="16">
        <v>6886</v>
      </c>
      <c r="AV244" s="78">
        <v>150</v>
      </c>
      <c r="AW244" s="16">
        <v>4375</v>
      </c>
      <c r="AX244" s="78">
        <v>73</v>
      </c>
      <c r="AY244" s="78">
        <v>46</v>
      </c>
      <c r="AZ244" s="16">
        <v>2966</v>
      </c>
      <c r="BA244" s="50">
        <f t="shared" si="95"/>
        <v>19585</v>
      </c>
      <c r="BB244" s="50">
        <f t="shared" si="106"/>
        <v>90094</v>
      </c>
      <c r="BC244" s="50">
        <f t="shared" si="107"/>
        <v>31247.999999999996</v>
      </c>
      <c r="BD244" s="50">
        <f t="shared" si="96"/>
        <v>78431</v>
      </c>
      <c r="BE244" s="50">
        <f t="shared" si="108"/>
        <v>14496</v>
      </c>
      <c r="BF244" s="47">
        <f t="shared" si="97"/>
        <v>0.17856654418803963</v>
      </c>
      <c r="BG244" s="47">
        <f t="shared" si="109"/>
        <v>0.82143345581196037</v>
      </c>
      <c r="BH244" s="47">
        <f t="shared" si="110"/>
        <v>0.28490412932284209</v>
      </c>
      <c r="BI244" s="47">
        <f t="shared" si="111"/>
        <v>0.13216750699769328</v>
      </c>
      <c r="BJ244" s="47">
        <f t="shared" si="98"/>
        <v>0.55316879256740126</v>
      </c>
      <c r="BK244" s="16">
        <v>52734</v>
      </c>
      <c r="BL244" s="16">
        <v>9544</v>
      </c>
      <c r="BM244" s="16">
        <v>25513</v>
      </c>
      <c r="BN244" s="16">
        <v>10008</v>
      </c>
      <c r="BO244" s="16">
        <v>3949</v>
      </c>
      <c r="BP244" s="78">
        <v>103</v>
      </c>
      <c r="BQ244" s="16">
        <v>1821</v>
      </c>
      <c r="BR244" s="78">
        <v>23</v>
      </c>
      <c r="BS244" s="78">
        <v>26</v>
      </c>
      <c r="BT244" s="16">
        <v>1747</v>
      </c>
      <c r="BU244" s="89">
        <f t="shared" si="99"/>
        <v>0.18098380551446885</v>
      </c>
      <c r="BV244" s="89">
        <f t="shared" si="100"/>
        <v>0.8190161944855312</v>
      </c>
      <c r="BW244" s="89">
        <f t="shared" si="101"/>
        <v>0.33521068001668752</v>
      </c>
      <c r="BX244" s="89">
        <f t="shared" si="102"/>
        <v>0.14542799711760912</v>
      </c>
      <c r="BY244" s="16">
        <v>56945</v>
      </c>
      <c r="BZ244" s="16">
        <v>10041</v>
      </c>
      <c r="CA244" s="16">
        <v>33333</v>
      </c>
      <c r="CB244" s="16">
        <v>6744</v>
      </c>
      <c r="CC244" s="16">
        <v>2937</v>
      </c>
      <c r="CD244" s="78">
        <v>47</v>
      </c>
      <c r="CE244" s="16">
        <v>2554</v>
      </c>
      <c r="CF244" s="78">
        <v>50</v>
      </c>
      <c r="CG244" s="78">
        <v>20</v>
      </c>
      <c r="CH244" s="16">
        <v>1219</v>
      </c>
      <c r="CI244" s="89">
        <f t="shared" si="103"/>
        <v>0.17632803582404075</v>
      </c>
      <c r="CJ244" s="89">
        <f t="shared" si="104"/>
        <v>0.82367196417595923</v>
      </c>
      <c r="CK244" s="96">
        <f t="shared" si="105"/>
        <v>0.2383176749495127</v>
      </c>
    </row>
    <row r="245" spans="1:89" x14ac:dyDescent="0.3">
      <c r="A245" s="19" t="s">
        <v>575</v>
      </c>
      <c r="B245" s="16" t="s">
        <v>579</v>
      </c>
      <c r="C245" s="19">
        <v>72789</v>
      </c>
      <c r="D245" s="16">
        <v>70206</v>
      </c>
      <c r="E245" s="16">
        <v>2583</v>
      </c>
      <c r="F245" s="67">
        <v>0.96499999999999997</v>
      </c>
      <c r="G245" s="16">
        <v>34379</v>
      </c>
      <c r="H245" s="16">
        <v>33937</v>
      </c>
      <c r="I245" s="16">
        <v>442</v>
      </c>
      <c r="J245" s="67">
        <v>0.98699999999999999</v>
      </c>
      <c r="K245" s="16">
        <v>38410</v>
      </c>
      <c r="L245" s="16">
        <v>36269</v>
      </c>
      <c r="M245" s="16">
        <v>2141</v>
      </c>
      <c r="N245" s="67">
        <v>0.94400000000000006</v>
      </c>
      <c r="O245" s="16">
        <v>21543</v>
      </c>
      <c r="P245" s="16">
        <v>20983</v>
      </c>
      <c r="Q245" s="16">
        <v>560</v>
      </c>
      <c r="R245" s="67">
        <v>0.97400000000000009</v>
      </c>
      <c r="S245" s="16">
        <v>51246</v>
      </c>
      <c r="T245" s="16">
        <v>49223</v>
      </c>
      <c r="U245" s="16">
        <v>2023</v>
      </c>
      <c r="V245" s="67">
        <v>0.96099999999999997</v>
      </c>
      <c r="W245" s="16">
        <v>48309</v>
      </c>
      <c r="X245" s="16">
        <v>21262</v>
      </c>
      <c r="Y245" s="16">
        <v>24609</v>
      </c>
      <c r="Z245" s="16">
        <v>2438</v>
      </c>
      <c r="AA245" s="89">
        <f t="shared" si="87"/>
        <v>5.0466786727110892E-2</v>
      </c>
      <c r="AB245" s="89">
        <f t="shared" si="88"/>
        <v>0.50940818481028383</v>
      </c>
      <c r="AC245" s="95">
        <f t="shared" si="89"/>
        <v>8.7210828547990165</v>
      </c>
      <c r="AD245" s="16">
        <v>23329</v>
      </c>
      <c r="AE245" s="16">
        <v>10567</v>
      </c>
      <c r="AF245" s="47">
        <f t="shared" si="90"/>
        <v>0.45295554888765055</v>
      </c>
      <c r="AG245" s="16">
        <v>11630</v>
      </c>
      <c r="AH245" s="47">
        <f t="shared" si="91"/>
        <v>0.49852115392858676</v>
      </c>
      <c r="AI245" s="16">
        <v>1132</v>
      </c>
      <c r="AJ245" s="47">
        <f t="shared" si="92"/>
        <v>4.8523297183762699E-2</v>
      </c>
      <c r="AK245" s="16">
        <v>24980</v>
      </c>
      <c r="AL245" s="16">
        <v>10695</v>
      </c>
      <c r="AM245" s="16">
        <v>12979</v>
      </c>
      <c r="AN245" s="47">
        <f t="shared" si="93"/>
        <v>5.2281825460368296E-2</v>
      </c>
      <c r="AO245" s="47">
        <f t="shared" si="94"/>
        <v>0.51957566052842274</v>
      </c>
      <c r="AP245" s="16">
        <v>1306</v>
      </c>
      <c r="AQ245" s="16">
        <v>59513</v>
      </c>
      <c r="AR245" s="16">
        <v>3321</v>
      </c>
      <c r="AS245" s="16">
        <v>26202</v>
      </c>
      <c r="AT245" s="16">
        <v>11924</v>
      </c>
      <c r="AU245" s="16">
        <v>7329</v>
      </c>
      <c r="AV245" s="78">
        <v>609</v>
      </c>
      <c r="AW245" s="16">
        <v>8509</v>
      </c>
      <c r="AX245" s="78">
        <v>1247</v>
      </c>
      <c r="AY245" s="78">
        <v>115</v>
      </c>
      <c r="AZ245" s="78">
        <v>257</v>
      </c>
      <c r="BA245" s="50">
        <f t="shared" si="95"/>
        <v>3321</v>
      </c>
      <c r="BB245" s="50">
        <f t="shared" si="106"/>
        <v>56192</v>
      </c>
      <c r="BC245" s="50">
        <f t="shared" si="107"/>
        <v>29990</v>
      </c>
      <c r="BD245" s="50">
        <f t="shared" si="96"/>
        <v>29523</v>
      </c>
      <c r="BE245" s="50">
        <f t="shared" si="108"/>
        <v>18066</v>
      </c>
      <c r="BF245" s="47">
        <f t="shared" si="97"/>
        <v>5.5802933812780398E-2</v>
      </c>
      <c r="BG245" s="47">
        <f t="shared" si="109"/>
        <v>0.94419706618721955</v>
      </c>
      <c r="BH245" s="47">
        <f t="shared" si="110"/>
        <v>0.50392351250987177</v>
      </c>
      <c r="BI245" s="47">
        <f t="shared" si="111"/>
        <v>0.30356392720918118</v>
      </c>
      <c r="BJ245" s="47">
        <f t="shared" si="98"/>
        <v>0.72406028934854572</v>
      </c>
      <c r="BK245" s="16">
        <v>29558</v>
      </c>
      <c r="BL245" s="16">
        <v>801</v>
      </c>
      <c r="BM245" s="16">
        <v>11355</v>
      </c>
      <c r="BN245" s="16">
        <v>7177</v>
      </c>
      <c r="BO245" s="16">
        <v>4229</v>
      </c>
      <c r="BP245" s="78">
        <v>375</v>
      </c>
      <c r="BQ245" s="16">
        <v>4659</v>
      </c>
      <c r="BR245" s="78">
        <v>780</v>
      </c>
      <c r="BS245" s="78">
        <v>81</v>
      </c>
      <c r="BT245" s="78">
        <v>101</v>
      </c>
      <c r="BU245" s="89">
        <f t="shared" si="99"/>
        <v>2.7099262467014006E-2</v>
      </c>
      <c r="BV245" s="89">
        <f t="shared" si="100"/>
        <v>0.972900737532986</v>
      </c>
      <c r="BW245" s="89">
        <f t="shared" si="101"/>
        <v>0.58874078083767512</v>
      </c>
      <c r="BX245" s="89">
        <f t="shared" si="102"/>
        <v>0.34593003586169563</v>
      </c>
      <c r="BY245" s="16">
        <v>29955</v>
      </c>
      <c r="BZ245" s="16">
        <v>2520</v>
      </c>
      <c r="CA245" s="16">
        <v>14847</v>
      </c>
      <c r="CB245" s="16">
        <v>4747</v>
      </c>
      <c r="CC245" s="16">
        <v>3100</v>
      </c>
      <c r="CD245" s="78">
        <v>234</v>
      </c>
      <c r="CE245" s="16">
        <v>3850</v>
      </c>
      <c r="CF245" s="78">
        <v>467</v>
      </c>
      <c r="CG245" s="78">
        <v>34</v>
      </c>
      <c r="CH245" s="78">
        <v>156</v>
      </c>
      <c r="CI245" s="89">
        <f t="shared" si="103"/>
        <v>8.4126189283925887E-2</v>
      </c>
      <c r="CJ245" s="89">
        <f t="shared" si="104"/>
        <v>0.9158738107160741</v>
      </c>
      <c r="CK245" s="96">
        <f t="shared" si="105"/>
        <v>0.42023034551827743</v>
      </c>
    </row>
    <row r="246" spans="1:89" x14ac:dyDescent="0.3">
      <c r="A246" s="19" t="s">
        <v>575</v>
      </c>
      <c r="B246" s="16" t="s">
        <v>583</v>
      </c>
      <c r="C246" s="19">
        <v>69986</v>
      </c>
      <c r="D246" s="16">
        <v>68782</v>
      </c>
      <c r="E246" s="78">
        <v>1204</v>
      </c>
      <c r="F246" s="67">
        <v>0.98299999999999998</v>
      </c>
      <c r="G246" s="16">
        <v>32047</v>
      </c>
      <c r="H246" s="16">
        <v>31807</v>
      </c>
      <c r="I246" s="78">
        <v>240</v>
      </c>
      <c r="J246" s="67">
        <v>0.99299999999999999</v>
      </c>
      <c r="K246" s="16">
        <v>37939</v>
      </c>
      <c r="L246" s="16">
        <v>36975</v>
      </c>
      <c r="M246" s="78">
        <v>964</v>
      </c>
      <c r="N246" s="67">
        <v>0.97499999999999998</v>
      </c>
      <c r="O246" s="16">
        <v>66016</v>
      </c>
      <c r="P246" s="16">
        <v>64946</v>
      </c>
      <c r="Q246" s="78">
        <v>1070</v>
      </c>
      <c r="R246" s="67">
        <v>0.9840000000000001</v>
      </c>
      <c r="S246" s="16">
        <v>3970</v>
      </c>
      <c r="T246" s="16">
        <v>3836</v>
      </c>
      <c r="U246" s="78">
        <v>134</v>
      </c>
      <c r="V246" s="67">
        <v>0.96599999999999997</v>
      </c>
      <c r="W246" s="16">
        <v>37827</v>
      </c>
      <c r="X246" s="16">
        <v>13580</v>
      </c>
      <c r="Y246" s="16">
        <v>22682</v>
      </c>
      <c r="Z246" s="16">
        <v>1565</v>
      </c>
      <c r="AA246" s="89">
        <f t="shared" si="87"/>
        <v>4.137256457028049E-2</v>
      </c>
      <c r="AB246" s="89">
        <f t="shared" si="88"/>
        <v>0.59962460676236551</v>
      </c>
      <c r="AC246" s="95">
        <f t="shared" si="89"/>
        <v>8.6773162939297119</v>
      </c>
      <c r="AD246" s="16">
        <v>17960</v>
      </c>
      <c r="AE246" s="16">
        <v>6750</v>
      </c>
      <c r="AF246" s="47">
        <f t="shared" si="90"/>
        <v>0.37583518930957682</v>
      </c>
      <c r="AG246" s="16">
        <v>10477</v>
      </c>
      <c r="AH246" s="47">
        <f t="shared" si="91"/>
        <v>0.5833518930957684</v>
      </c>
      <c r="AI246" s="78">
        <v>733</v>
      </c>
      <c r="AJ246" s="47">
        <f t="shared" si="92"/>
        <v>4.0812917594654788E-2</v>
      </c>
      <c r="AK246" s="16">
        <v>19867</v>
      </c>
      <c r="AL246" s="16">
        <v>6830</v>
      </c>
      <c r="AM246" s="16">
        <v>12205</v>
      </c>
      <c r="AN246" s="47">
        <f t="shared" si="93"/>
        <v>4.1878491971611212E-2</v>
      </c>
      <c r="AO246" s="47">
        <f t="shared" si="94"/>
        <v>0.61433532994412843</v>
      </c>
      <c r="AP246" s="78">
        <v>832</v>
      </c>
      <c r="AQ246" s="16">
        <v>67009</v>
      </c>
      <c r="AR246" s="16">
        <v>1645</v>
      </c>
      <c r="AS246" s="16">
        <v>11511</v>
      </c>
      <c r="AT246" s="16">
        <v>10708</v>
      </c>
      <c r="AU246" s="16">
        <v>10858</v>
      </c>
      <c r="AV246" s="78">
        <v>682</v>
      </c>
      <c r="AW246" s="16">
        <v>27935</v>
      </c>
      <c r="AX246" s="16">
        <v>3121</v>
      </c>
      <c r="AY246" s="78">
        <v>265</v>
      </c>
      <c r="AZ246" s="78">
        <v>284</v>
      </c>
      <c r="BA246" s="50">
        <f t="shared" si="95"/>
        <v>1645</v>
      </c>
      <c r="BB246" s="50">
        <f t="shared" si="106"/>
        <v>65364</v>
      </c>
      <c r="BC246" s="50">
        <f t="shared" si="107"/>
        <v>53853</v>
      </c>
      <c r="BD246" s="50">
        <f t="shared" si="96"/>
        <v>13156</v>
      </c>
      <c r="BE246" s="50">
        <f t="shared" si="108"/>
        <v>43145</v>
      </c>
      <c r="BF246" s="47">
        <f t="shared" si="97"/>
        <v>2.4548941187004732E-2</v>
      </c>
      <c r="BG246" s="47">
        <f t="shared" si="109"/>
        <v>0.97545105881299532</v>
      </c>
      <c r="BH246" s="47">
        <f t="shared" si="110"/>
        <v>0.80366816397797314</v>
      </c>
      <c r="BI246" s="47">
        <f t="shared" si="111"/>
        <v>0.64386873405064993</v>
      </c>
      <c r="BJ246" s="47">
        <f t="shared" si="98"/>
        <v>0.88955961139548423</v>
      </c>
      <c r="BK246" s="16">
        <v>29994</v>
      </c>
      <c r="BL246" s="16">
        <v>398</v>
      </c>
      <c r="BM246" s="16">
        <v>4365</v>
      </c>
      <c r="BN246" s="16">
        <v>5910</v>
      </c>
      <c r="BO246" s="16">
        <v>6046</v>
      </c>
      <c r="BP246" s="78">
        <v>437</v>
      </c>
      <c r="BQ246" s="16">
        <v>11407</v>
      </c>
      <c r="BR246" s="16">
        <v>1121</v>
      </c>
      <c r="BS246" s="78">
        <v>183</v>
      </c>
      <c r="BT246" s="78">
        <v>127</v>
      </c>
      <c r="BU246" s="89">
        <f t="shared" si="99"/>
        <v>1.3269320530772821E-2</v>
      </c>
      <c r="BV246" s="89">
        <f t="shared" si="100"/>
        <v>0.98673067946922721</v>
      </c>
      <c r="BW246" s="89">
        <f t="shared" si="101"/>
        <v>0.84120157364806292</v>
      </c>
      <c r="BX246" s="89">
        <f t="shared" si="102"/>
        <v>0.64416216576648666</v>
      </c>
      <c r="BY246" s="16">
        <v>37015</v>
      </c>
      <c r="BZ246" s="16">
        <v>1247</v>
      </c>
      <c r="CA246" s="16">
        <v>7146</v>
      </c>
      <c r="CB246" s="16">
        <v>4798</v>
      </c>
      <c r="CC246" s="16">
        <v>4812</v>
      </c>
      <c r="CD246" s="78">
        <v>245</v>
      </c>
      <c r="CE246" s="16">
        <v>16528</v>
      </c>
      <c r="CF246" s="16">
        <v>2000</v>
      </c>
      <c r="CG246" s="78">
        <v>82</v>
      </c>
      <c r="CH246" s="78">
        <v>157</v>
      </c>
      <c r="CI246" s="89">
        <f t="shared" si="103"/>
        <v>3.368904498176415E-2</v>
      </c>
      <c r="CJ246" s="89">
        <f t="shared" si="104"/>
        <v>0.96631095501823583</v>
      </c>
      <c r="CK246" s="96">
        <f t="shared" si="105"/>
        <v>0.77325408618127789</v>
      </c>
    </row>
    <row r="247" spans="1:89" x14ac:dyDescent="0.3">
      <c r="A247" s="19" t="s">
        <v>575</v>
      </c>
      <c r="B247" s="16" t="s">
        <v>585</v>
      </c>
      <c r="C247" s="19">
        <v>151140</v>
      </c>
      <c r="D247" s="16">
        <v>139456</v>
      </c>
      <c r="E247" s="16">
        <v>11684</v>
      </c>
      <c r="F247" s="67">
        <v>0.92299999999999993</v>
      </c>
      <c r="G247" s="16">
        <v>68670</v>
      </c>
      <c r="H247" s="16">
        <v>66922</v>
      </c>
      <c r="I247" s="16">
        <v>1748</v>
      </c>
      <c r="J247" s="67">
        <v>0.97499999999999998</v>
      </c>
      <c r="K247" s="16">
        <v>82470</v>
      </c>
      <c r="L247" s="16">
        <v>72534</v>
      </c>
      <c r="M247" s="16">
        <v>9936</v>
      </c>
      <c r="N247" s="67">
        <v>0.88</v>
      </c>
      <c r="O247" s="16">
        <v>29723</v>
      </c>
      <c r="P247" s="16">
        <v>28804</v>
      </c>
      <c r="Q247" s="16">
        <v>919</v>
      </c>
      <c r="R247" s="67">
        <v>0.96900000000000008</v>
      </c>
      <c r="S247" s="16">
        <v>121417</v>
      </c>
      <c r="T247" s="16">
        <v>110652</v>
      </c>
      <c r="U247" s="16">
        <v>10765</v>
      </c>
      <c r="V247" s="67">
        <v>0.91099999999999992</v>
      </c>
      <c r="W247" s="16">
        <v>93228</v>
      </c>
      <c r="X247" s="16">
        <v>39468</v>
      </c>
      <c r="Y247" s="16">
        <v>48513</v>
      </c>
      <c r="Z247" s="16">
        <v>5247</v>
      </c>
      <c r="AA247" s="89">
        <f t="shared" si="87"/>
        <v>5.628137469429785E-2</v>
      </c>
      <c r="AB247" s="89">
        <f t="shared" si="88"/>
        <v>0.52036941691337368</v>
      </c>
      <c r="AC247" s="95">
        <f t="shared" si="89"/>
        <v>7.5220125786163523</v>
      </c>
      <c r="AD247" s="16">
        <v>44161</v>
      </c>
      <c r="AE247" s="16">
        <v>19570</v>
      </c>
      <c r="AF247" s="47">
        <f t="shared" si="90"/>
        <v>0.44315119675731979</v>
      </c>
      <c r="AG247" s="16">
        <v>22355</v>
      </c>
      <c r="AH247" s="47">
        <f t="shared" si="91"/>
        <v>0.50621589185027516</v>
      </c>
      <c r="AI247" s="16">
        <v>2236</v>
      </c>
      <c r="AJ247" s="47">
        <f t="shared" si="92"/>
        <v>5.0632911392405063E-2</v>
      </c>
      <c r="AK247" s="16">
        <v>49067</v>
      </c>
      <c r="AL247" s="16">
        <v>19898</v>
      </c>
      <c r="AM247" s="16">
        <v>26158</v>
      </c>
      <c r="AN247" s="47">
        <f t="shared" si="93"/>
        <v>6.1365072248150486E-2</v>
      </c>
      <c r="AO247" s="47">
        <f t="shared" si="94"/>
        <v>0.53310779138728681</v>
      </c>
      <c r="AP247" s="16">
        <v>3011</v>
      </c>
      <c r="AQ247" s="16">
        <v>120295</v>
      </c>
      <c r="AR247" s="16">
        <v>16039</v>
      </c>
      <c r="AS247" s="16">
        <v>59872</v>
      </c>
      <c r="AT247" s="16">
        <v>19666</v>
      </c>
      <c r="AU247" s="16">
        <v>9612</v>
      </c>
      <c r="AV247" s="78">
        <v>308</v>
      </c>
      <c r="AW247" s="16">
        <v>7416</v>
      </c>
      <c r="AX247" s="78">
        <v>288</v>
      </c>
      <c r="AY247" s="78">
        <v>104</v>
      </c>
      <c r="AZ247" s="16">
        <v>6990</v>
      </c>
      <c r="BA247" s="50">
        <f t="shared" si="95"/>
        <v>16039</v>
      </c>
      <c r="BB247" s="50">
        <f t="shared" si="106"/>
        <v>104256</v>
      </c>
      <c r="BC247" s="50">
        <f t="shared" si="107"/>
        <v>44384</v>
      </c>
      <c r="BD247" s="50">
        <f t="shared" si="96"/>
        <v>75911</v>
      </c>
      <c r="BE247" s="50">
        <f t="shared" si="108"/>
        <v>24718</v>
      </c>
      <c r="BF247" s="47">
        <f t="shared" si="97"/>
        <v>0.1333305623675132</v>
      </c>
      <c r="BG247" s="47">
        <f t="shared" si="109"/>
        <v>0.86666943763248683</v>
      </c>
      <c r="BH247" s="47">
        <f t="shared" si="110"/>
        <v>0.36895964088282973</v>
      </c>
      <c r="BI247" s="47">
        <f t="shared" si="111"/>
        <v>0.20547819942641007</v>
      </c>
      <c r="BJ247" s="47">
        <f t="shared" si="98"/>
        <v>0.61781453925765828</v>
      </c>
      <c r="BK247" s="16">
        <v>55866</v>
      </c>
      <c r="BL247" s="16">
        <v>4212</v>
      </c>
      <c r="BM247" s="16">
        <v>26435</v>
      </c>
      <c r="BN247" s="16">
        <v>11837</v>
      </c>
      <c r="BO247" s="16">
        <v>5838</v>
      </c>
      <c r="BP247" s="78">
        <v>219</v>
      </c>
      <c r="BQ247" s="16">
        <v>3606</v>
      </c>
      <c r="BR247" s="78">
        <v>140</v>
      </c>
      <c r="BS247" s="78">
        <v>65</v>
      </c>
      <c r="BT247" s="16">
        <v>3514</v>
      </c>
      <c r="BU247" s="89">
        <f t="shared" si="99"/>
        <v>7.5394694447427774E-2</v>
      </c>
      <c r="BV247" s="89">
        <f t="shared" si="100"/>
        <v>0.92460530555257225</v>
      </c>
      <c r="BW247" s="89">
        <f t="shared" si="101"/>
        <v>0.4514194680127448</v>
      </c>
      <c r="BX247" s="89">
        <f t="shared" si="102"/>
        <v>0.23953746464754949</v>
      </c>
      <c r="BY247" s="16">
        <v>64429</v>
      </c>
      <c r="BZ247" s="16">
        <v>11827</v>
      </c>
      <c r="CA247" s="16">
        <v>33437</v>
      </c>
      <c r="CB247" s="16">
        <v>7829</v>
      </c>
      <c r="CC247" s="16">
        <v>3774</v>
      </c>
      <c r="CD247" s="78">
        <v>89</v>
      </c>
      <c r="CE247" s="16">
        <v>3810</v>
      </c>
      <c r="CF247" s="78">
        <v>148</v>
      </c>
      <c r="CG247" s="78">
        <v>39</v>
      </c>
      <c r="CH247" s="16">
        <v>3476</v>
      </c>
      <c r="CI247" s="89">
        <f t="shared" si="103"/>
        <v>0.18356640643188626</v>
      </c>
      <c r="CJ247" s="89">
        <f t="shared" si="104"/>
        <v>0.81643359356811374</v>
      </c>
      <c r="CK247" s="96">
        <f t="shared" si="105"/>
        <v>0.29745921867482034</v>
      </c>
    </row>
    <row r="248" spans="1:89" x14ac:dyDescent="0.3">
      <c r="A248" s="19" t="s">
        <v>575</v>
      </c>
      <c r="B248" s="16" t="s">
        <v>587</v>
      </c>
      <c r="C248" s="19">
        <v>19171</v>
      </c>
      <c r="D248" s="16">
        <v>17993</v>
      </c>
      <c r="E248" s="16">
        <v>1178</v>
      </c>
      <c r="F248" s="67">
        <v>0.93900000000000006</v>
      </c>
      <c r="G248" s="16">
        <v>9079</v>
      </c>
      <c r="H248" s="16">
        <v>8879</v>
      </c>
      <c r="I248" s="16">
        <v>200</v>
      </c>
      <c r="J248" s="67">
        <v>0.97799999999999998</v>
      </c>
      <c r="K248" s="16">
        <v>10092</v>
      </c>
      <c r="L248" s="16">
        <v>9114</v>
      </c>
      <c r="M248" s="16">
        <v>978</v>
      </c>
      <c r="N248" s="67">
        <v>0.90300000000000002</v>
      </c>
      <c r="O248" s="16">
        <v>2751</v>
      </c>
      <c r="P248" s="16">
        <v>2657</v>
      </c>
      <c r="Q248" s="16">
        <v>94</v>
      </c>
      <c r="R248" s="67">
        <v>0.96599999999999997</v>
      </c>
      <c r="S248" s="16">
        <v>16420</v>
      </c>
      <c r="T248" s="16">
        <v>15336</v>
      </c>
      <c r="U248" s="16">
        <v>1084</v>
      </c>
      <c r="V248" s="67">
        <v>0.93400000000000005</v>
      </c>
      <c r="W248" s="16">
        <v>12956</v>
      </c>
      <c r="X248" s="16">
        <v>4922</v>
      </c>
      <c r="Y248" s="16">
        <v>7339</v>
      </c>
      <c r="Z248" s="78">
        <v>695</v>
      </c>
      <c r="AA248" s="89">
        <f t="shared" si="87"/>
        <v>5.3643099722136461E-2</v>
      </c>
      <c r="AB248" s="89">
        <f t="shared" si="88"/>
        <v>0.56645569620253167</v>
      </c>
      <c r="AC248" s="95">
        <f t="shared" si="89"/>
        <v>7.0820143884892088</v>
      </c>
      <c r="AD248" s="16">
        <v>6421</v>
      </c>
      <c r="AE248" s="16">
        <v>2481</v>
      </c>
      <c r="AF248" s="47">
        <f t="shared" si="90"/>
        <v>0.38638841301977883</v>
      </c>
      <c r="AG248" s="16">
        <v>3638</v>
      </c>
      <c r="AH248" s="47">
        <f t="shared" si="91"/>
        <v>0.56657841457716862</v>
      </c>
      <c r="AI248" s="78">
        <v>302</v>
      </c>
      <c r="AJ248" s="47">
        <f t="shared" si="92"/>
        <v>4.7033172403052485E-2</v>
      </c>
      <c r="AK248" s="16">
        <v>6535</v>
      </c>
      <c r="AL248" s="16">
        <v>2441</v>
      </c>
      <c r="AM248" s="16">
        <v>3701</v>
      </c>
      <c r="AN248" s="47">
        <f t="shared" si="93"/>
        <v>6.0137719969395563E-2</v>
      </c>
      <c r="AO248" s="47">
        <f t="shared" si="94"/>
        <v>0.56633511859219587</v>
      </c>
      <c r="AP248" s="78">
        <v>393</v>
      </c>
      <c r="AQ248" s="16">
        <v>25846</v>
      </c>
      <c r="AR248" s="16">
        <v>2141</v>
      </c>
      <c r="AS248" s="16">
        <v>11789</v>
      </c>
      <c r="AT248" s="16">
        <v>5421</v>
      </c>
      <c r="AU248" s="78">
        <v>2838</v>
      </c>
      <c r="AV248" s="78">
        <v>134</v>
      </c>
      <c r="AW248" s="16">
        <v>3175</v>
      </c>
      <c r="AX248" s="78">
        <v>134</v>
      </c>
      <c r="AY248" s="78">
        <v>43</v>
      </c>
      <c r="AZ248" s="78">
        <v>171</v>
      </c>
      <c r="BA248" s="50">
        <f t="shared" si="95"/>
        <v>2141</v>
      </c>
      <c r="BB248" s="50">
        <f t="shared" si="106"/>
        <v>23705</v>
      </c>
      <c r="BC248" s="50">
        <f t="shared" si="107"/>
        <v>11916</v>
      </c>
      <c r="BD248" s="50">
        <f t="shared" si="96"/>
        <v>13930</v>
      </c>
      <c r="BE248" s="50">
        <f t="shared" si="108"/>
        <v>6495</v>
      </c>
      <c r="BF248" s="47">
        <f t="shared" si="97"/>
        <v>8.2836802600015483E-2</v>
      </c>
      <c r="BG248" s="47">
        <f t="shared" si="109"/>
        <v>0.91716319739998453</v>
      </c>
      <c r="BH248" s="47">
        <f t="shared" si="110"/>
        <v>0.46103845856225334</v>
      </c>
      <c r="BI248" s="47">
        <f t="shared" si="111"/>
        <v>0.25129613866749206</v>
      </c>
      <c r="BJ248" s="47">
        <f t="shared" si="98"/>
        <v>0.68910082798111894</v>
      </c>
      <c r="BK248" s="16">
        <v>13519</v>
      </c>
      <c r="BL248" s="16">
        <v>596</v>
      </c>
      <c r="BM248" s="16">
        <v>5265</v>
      </c>
      <c r="BN248" s="16">
        <v>3538</v>
      </c>
      <c r="BO248" s="78">
        <v>2014</v>
      </c>
      <c r="BP248" s="78">
        <v>95</v>
      </c>
      <c r="BQ248" s="16">
        <v>1831</v>
      </c>
      <c r="BR248" s="78">
        <v>50</v>
      </c>
      <c r="BS248" s="78">
        <v>37</v>
      </c>
      <c r="BT248" s="78">
        <v>93</v>
      </c>
      <c r="BU248" s="89">
        <f t="shared" si="99"/>
        <v>4.4086101042976548E-2</v>
      </c>
      <c r="BV248" s="89">
        <f t="shared" si="100"/>
        <v>0.9559138989570235</v>
      </c>
      <c r="BW248" s="89">
        <f t="shared" si="101"/>
        <v>0.56646201642133298</v>
      </c>
      <c r="BX248" s="89">
        <f t="shared" si="102"/>
        <v>0.30475626895480434</v>
      </c>
      <c r="BY248" s="16">
        <v>12327</v>
      </c>
      <c r="BZ248" s="16">
        <v>1545</v>
      </c>
      <c r="CA248" s="16">
        <v>6524</v>
      </c>
      <c r="CB248" s="16">
        <v>1883</v>
      </c>
      <c r="CC248" s="78">
        <v>824</v>
      </c>
      <c r="CD248" s="78">
        <v>39</v>
      </c>
      <c r="CE248" s="16">
        <v>1344</v>
      </c>
      <c r="CF248" s="78">
        <v>84</v>
      </c>
      <c r="CG248" s="78">
        <v>6</v>
      </c>
      <c r="CH248" s="78">
        <v>78</v>
      </c>
      <c r="CI248" s="89">
        <f t="shared" si="103"/>
        <v>0.12533463129715258</v>
      </c>
      <c r="CJ248" s="89">
        <f t="shared" si="104"/>
        <v>0.87466536870284739</v>
      </c>
      <c r="CK248" s="96">
        <f t="shared" si="105"/>
        <v>0.34542062140017848</v>
      </c>
    </row>
    <row r="249" spans="1:89" x14ac:dyDescent="0.3">
      <c r="A249" s="19" t="s">
        <v>575</v>
      </c>
      <c r="B249" s="16" t="s">
        <v>589</v>
      </c>
      <c r="C249" s="19">
        <v>75858</v>
      </c>
      <c r="D249" s="16">
        <v>71280</v>
      </c>
      <c r="E249" s="16">
        <v>4578</v>
      </c>
      <c r="F249" s="67">
        <v>0.94</v>
      </c>
      <c r="G249" s="16">
        <v>35498</v>
      </c>
      <c r="H249" s="16">
        <v>34807</v>
      </c>
      <c r="I249" s="16">
        <v>691</v>
      </c>
      <c r="J249" s="67">
        <v>0.98099999999999998</v>
      </c>
      <c r="K249" s="16">
        <v>40360</v>
      </c>
      <c r="L249" s="16">
        <v>36473</v>
      </c>
      <c r="M249" s="16">
        <v>3887</v>
      </c>
      <c r="N249" s="67">
        <v>0.90400000000000003</v>
      </c>
      <c r="O249" s="16">
        <v>28726</v>
      </c>
      <c r="P249" s="16">
        <v>27541</v>
      </c>
      <c r="Q249" s="16">
        <v>1185</v>
      </c>
      <c r="R249" s="67">
        <v>0.95900000000000007</v>
      </c>
      <c r="S249" s="16">
        <v>47132</v>
      </c>
      <c r="T249" s="16">
        <v>43739</v>
      </c>
      <c r="U249" s="16">
        <v>3393</v>
      </c>
      <c r="V249" s="67">
        <v>0.92799999999999994</v>
      </c>
      <c r="W249" s="16">
        <v>50945</v>
      </c>
      <c r="X249" s="16">
        <v>21464</v>
      </c>
      <c r="Y249" s="16">
        <v>26470</v>
      </c>
      <c r="Z249" s="16">
        <v>3011</v>
      </c>
      <c r="AA249" s="89">
        <f t="shared" si="87"/>
        <v>5.9102954166257729E-2</v>
      </c>
      <c r="AB249" s="89">
        <f t="shared" si="88"/>
        <v>0.51957993915006384</v>
      </c>
      <c r="AC249" s="95">
        <f t="shared" si="89"/>
        <v>7.1285287279973435</v>
      </c>
      <c r="AD249" s="16">
        <v>24568</v>
      </c>
      <c r="AE249" s="16">
        <v>10656</v>
      </c>
      <c r="AF249" s="47">
        <f t="shared" si="90"/>
        <v>0.43373493975903615</v>
      </c>
      <c r="AG249" s="16">
        <v>12575</v>
      </c>
      <c r="AH249" s="47">
        <f t="shared" si="91"/>
        <v>0.51184467600130246</v>
      </c>
      <c r="AI249" s="16">
        <v>1337</v>
      </c>
      <c r="AJ249" s="47">
        <f t="shared" si="92"/>
        <v>5.4420384239661349E-2</v>
      </c>
      <c r="AK249" s="16">
        <v>26377</v>
      </c>
      <c r="AL249" s="16">
        <v>10808</v>
      </c>
      <c r="AM249" s="16">
        <v>13895</v>
      </c>
      <c r="AN249" s="47">
        <f t="shared" si="93"/>
        <v>6.3464381847821966E-2</v>
      </c>
      <c r="AO249" s="47">
        <f t="shared" si="94"/>
        <v>0.52678469879061307</v>
      </c>
      <c r="AP249" s="16">
        <v>1674</v>
      </c>
      <c r="AQ249" s="16">
        <v>60764</v>
      </c>
      <c r="AR249" s="16">
        <v>4471</v>
      </c>
      <c r="AS249" s="16">
        <v>26936</v>
      </c>
      <c r="AT249" s="16">
        <v>13142</v>
      </c>
      <c r="AU249" s="16">
        <v>7572</v>
      </c>
      <c r="AV249" s="78">
        <v>195</v>
      </c>
      <c r="AW249" s="16">
        <v>7307</v>
      </c>
      <c r="AX249" s="78">
        <v>328</v>
      </c>
      <c r="AY249" s="78">
        <v>122</v>
      </c>
      <c r="AZ249" s="78">
        <v>691</v>
      </c>
      <c r="BA249" s="50">
        <f t="shared" si="95"/>
        <v>4471</v>
      </c>
      <c r="BB249" s="50">
        <f t="shared" si="106"/>
        <v>56293</v>
      </c>
      <c r="BC249" s="50">
        <f t="shared" si="107"/>
        <v>29357</v>
      </c>
      <c r="BD249" s="50">
        <f t="shared" si="96"/>
        <v>31407</v>
      </c>
      <c r="BE249" s="50">
        <f t="shared" si="108"/>
        <v>16215</v>
      </c>
      <c r="BF249" s="47">
        <f t="shared" si="97"/>
        <v>7.3579751168455013E-2</v>
      </c>
      <c r="BG249" s="47">
        <f t="shared" si="109"/>
        <v>0.92642024883154495</v>
      </c>
      <c r="BH249" s="47">
        <f t="shared" si="110"/>
        <v>0.48313145941675995</v>
      </c>
      <c r="BI249" s="47">
        <f t="shared" si="111"/>
        <v>0.26685208347047595</v>
      </c>
      <c r="BJ249" s="47">
        <f t="shared" si="98"/>
        <v>0.70477585412415245</v>
      </c>
      <c r="BK249" s="16">
        <v>29429</v>
      </c>
      <c r="BL249" s="16">
        <v>698</v>
      </c>
      <c r="BM249" s="16">
        <v>11818</v>
      </c>
      <c r="BN249" s="16">
        <v>7861</v>
      </c>
      <c r="BO249" s="16">
        <v>4460</v>
      </c>
      <c r="BP249" s="78">
        <v>147</v>
      </c>
      <c r="BQ249" s="16">
        <v>3792</v>
      </c>
      <c r="BR249" s="78">
        <v>168</v>
      </c>
      <c r="BS249" s="78">
        <v>91</v>
      </c>
      <c r="BT249" s="78">
        <v>394</v>
      </c>
      <c r="BU249" s="89">
        <f t="shared" si="99"/>
        <v>2.3718101192701076E-2</v>
      </c>
      <c r="BV249" s="89">
        <f t="shared" si="100"/>
        <v>0.97628189880729888</v>
      </c>
      <c r="BW249" s="89">
        <f t="shared" si="101"/>
        <v>0.57470522273947466</v>
      </c>
      <c r="BX249" s="89">
        <f t="shared" si="102"/>
        <v>0.30758775357640422</v>
      </c>
      <c r="BY249" s="16">
        <v>31335</v>
      </c>
      <c r="BZ249" s="16">
        <v>3773</v>
      </c>
      <c r="CA249" s="16">
        <v>15118</v>
      </c>
      <c r="CB249" s="16">
        <v>5281</v>
      </c>
      <c r="CC249" s="16">
        <v>3112</v>
      </c>
      <c r="CD249" s="78">
        <v>48</v>
      </c>
      <c r="CE249" s="16">
        <v>3515</v>
      </c>
      <c r="CF249" s="78">
        <v>160</v>
      </c>
      <c r="CG249" s="78">
        <v>31</v>
      </c>
      <c r="CH249" s="78">
        <v>297</v>
      </c>
      <c r="CI249" s="89">
        <f t="shared" si="103"/>
        <v>0.12040848891016435</v>
      </c>
      <c r="CJ249" s="89">
        <f t="shared" si="104"/>
        <v>0.87959151108983569</v>
      </c>
      <c r="CK249" s="96">
        <f t="shared" si="105"/>
        <v>0.39712781235040689</v>
      </c>
    </row>
    <row r="250" spans="1:89" x14ac:dyDescent="0.3">
      <c r="A250" s="19" t="s">
        <v>575</v>
      </c>
      <c r="B250" s="16" t="s">
        <v>591</v>
      </c>
      <c r="C250" s="19">
        <v>126679</v>
      </c>
      <c r="D250" s="16">
        <v>120806</v>
      </c>
      <c r="E250" s="16">
        <v>5873</v>
      </c>
      <c r="F250" s="67">
        <v>0.95400000000000007</v>
      </c>
      <c r="G250" s="16">
        <v>58097</v>
      </c>
      <c r="H250" s="16">
        <v>56798</v>
      </c>
      <c r="I250" s="16">
        <v>1299</v>
      </c>
      <c r="J250" s="67">
        <v>0.97799999999999998</v>
      </c>
      <c r="K250" s="16">
        <v>68582</v>
      </c>
      <c r="L250" s="16">
        <v>64008</v>
      </c>
      <c r="M250" s="16">
        <v>4574</v>
      </c>
      <c r="N250" s="67">
        <v>0.93299999999999994</v>
      </c>
      <c r="O250" s="16">
        <v>50318</v>
      </c>
      <c r="P250" s="16">
        <v>48950</v>
      </c>
      <c r="Q250" s="16">
        <v>1368</v>
      </c>
      <c r="R250" s="67">
        <v>0.97299999999999998</v>
      </c>
      <c r="S250" s="16">
        <v>76361</v>
      </c>
      <c r="T250" s="16">
        <v>71856</v>
      </c>
      <c r="U250" s="16">
        <v>4505</v>
      </c>
      <c r="V250" s="67">
        <v>0.94099999999999995</v>
      </c>
      <c r="W250" s="16">
        <v>82860</v>
      </c>
      <c r="X250" s="16">
        <v>31407</v>
      </c>
      <c r="Y250" s="16">
        <v>46982</v>
      </c>
      <c r="Z250" s="16">
        <v>4471</v>
      </c>
      <c r="AA250" s="89">
        <f t="shared" si="87"/>
        <v>5.3958484190200336E-2</v>
      </c>
      <c r="AB250" s="89">
        <f t="shared" si="88"/>
        <v>0.56700458604875692</v>
      </c>
      <c r="AC250" s="95">
        <f t="shared" si="89"/>
        <v>7.0246029970923729</v>
      </c>
      <c r="AD250" s="16">
        <v>40250</v>
      </c>
      <c r="AE250" s="16">
        <v>15436</v>
      </c>
      <c r="AF250" s="47">
        <f t="shared" si="90"/>
        <v>0.38350310559006212</v>
      </c>
      <c r="AG250" s="16">
        <v>22730</v>
      </c>
      <c r="AH250" s="47">
        <f t="shared" si="91"/>
        <v>0.56472049689440995</v>
      </c>
      <c r="AI250" s="16">
        <v>2084</v>
      </c>
      <c r="AJ250" s="47">
        <f t="shared" si="92"/>
        <v>5.1776397515527949E-2</v>
      </c>
      <c r="AK250" s="16">
        <v>42610</v>
      </c>
      <c r="AL250" s="16">
        <v>15971</v>
      </c>
      <c r="AM250" s="16">
        <v>24252</v>
      </c>
      <c r="AN250" s="47">
        <f t="shared" si="93"/>
        <v>5.6019713682234219E-2</v>
      </c>
      <c r="AO250" s="47">
        <f t="shared" si="94"/>
        <v>0.56916216850504575</v>
      </c>
      <c r="AP250" s="16">
        <v>2387</v>
      </c>
      <c r="AQ250" s="16">
        <v>99760</v>
      </c>
      <c r="AR250" s="16">
        <v>6744</v>
      </c>
      <c r="AS250" s="16">
        <v>39384</v>
      </c>
      <c r="AT250" s="16">
        <v>24061</v>
      </c>
      <c r="AU250" s="16">
        <v>14671</v>
      </c>
      <c r="AV250" s="78">
        <v>629</v>
      </c>
      <c r="AW250" s="16">
        <v>13062</v>
      </c>
      <c r="AX250" s="78">
        <v>364</v>
      </c>
      <c r="AY250" s="78">
        <v>194</v>
      </c>
      <c r="AZ250" s="78">
        <v>651</v>
      </c>
      <c r="BA250" s="50">
        <f t="shared" si="95"/>
        <v>6744</v>
      </c>
      <c r="BB250" s="50">
        <f t="shared" si="106"/>
        <v>93016</v>
      </c>
      <c r="BC250" s="50">
        <f t="shared" si="107"/>
        <v>53632</v>
      </c>
      <c r="BD250" s="50">
        <f t="shared" si="96"/>
        <v>46128</v>
      </c>
      <c r="BE250" s="50">
        <f t="shared" si="108"/>
        <v>29571</v>
      </c>
      <c r="BF250" s="47">
        <f t="shared" si="97"/>
        <v>6.7602245388933446E-2</v>
      </c>
      <c r="BG250" s="47">
        <f t="shared" si="109"/>
        <v>0.93239775461106655</v>
      </c>
      <c r="BH250" s="47">
        <f t="shared" si="110"/>
        <v>0.53761026463512429</v>
      </c>
      <c r="BI250" s="47">
        <f t="shared" si="111"/>
        <v>0.29642141138732958</v>
      </c>
      <c r="BJ250" s="47">
        <f t="shared" si="98"/>
        <v>0.73500400962309542</v>
      </c>
      <c r="BK250" s="16">
        <v>46377</v>
      </c>
      <c r="BL250" s="16">
        <v>1712</v>
      </c>
      <c r="BM250" s="16">
        <v>16173</v>
      </c>
      <c r="BN250" s="16">
        <v>13319</v>
      </c>
      <c r="BO250" s="16">
        <v>8181</v>
      </c>
      <c r="BP250" s="78">
        <v>476</v>
      </c>
      <c r="BQ250" s="16">
        <v>5915</v>
      </c>
      <c r="BR250" s="78">
        <v>180</v>
      </c>
      <c r="BS250" s="78">
        <v>143</v>
      </c>
      <c r="BT250" s="78">
        <v>278</v>
      </c>
      <c r="BU250" s="89">
        <f t="shared" si="99"/>
        <v>3.6914850033421737E-2</v>
      </c>
      <c r="BV250" s="89">
        <f t="shared" si="100"/>
        <v>0.96308514996657824</v>
      </c>
      <c r="BW250" s="89">
        <f t="shared" si="101"/>
        <v>0.61435625417771744</v>
      </c>
      <c r="BX250" s="89">
        <f t="shared" si="102"/>
        <v>0.32716648338616122</v>
      </c>
      <c r="BY250" s="16">
        <v>53383</v>
      </c>
      <c r="BZ250" s="16">
        <v>5032</v>
      </c>
      <c r="CA250" s="16">
        <v>23211</v>
      </c>
      <c r="CB250" s="16">
        <v>10742</v>
      </c>
      <c r="CC250" s="16">
        <v>6490</v>
      </c>
      <c r="CD250" s="78">
        <v>153</v>
      </c>
      <c r="CE250" s="16">
        <v>7147</v>
      </c>
      <c r="CF250" s="78">
        <v>184</v>
      </c>
      <c r="CG250" s="78">
        <v>51</v>
      </c>
      <c r="CH250" s="78">
        <v>373</v>
      </c>
      <c r="CI250" s="89">
        <f t="shared" si="103"/>
        <v>9.4262218309199564E-2</v>
      </c>
      <c r="CJ250" s="89">
        <f t="shared" si="104"/>
        <v>0.90573778169080044</v>
      </c>
      <c r="CK250" s="96">
        <f t="shared" si="105"/>
        <v>0.4709364404398404</v>
      </c>
    </row>
    <row r="251" spans="1:89" x14ac:dyDescent="0.3">
      <c r="A251" s="19" t="s">
        <v>575</v>
      </c>
      <c r="B251" s="16" t="s">
        <v>593</v>
      </c>
      <c r="C251" s="19">
        <v>190791</v>
      </c>
      <c r="D251" s="16">
        <v>180068</v>
      </c>
      <c r="E251" s="16">
        <v>10723</v>
      </c>
      <c r="F251" s="67">
        <v>0.94400000000000006</v>
      </c>
      <c r="G251" s="16">
        <v>88802</v>
      </c>
      <c r="H251" s="16">
        <v>87065</v>
      </c>
      <c r="I251" s="16">
        <v>1737</v>
      </c>
      <c r="J251" s="67">
        <v>0.98</v>
      </c>
      <c r="K251" s="16">
        <v>101989</v>
      </c>
      <c r="L251" s="16">
        <v>93003</v>
      </c>
      <c r="M251" s="16">
        <v>8986</v>
      </c>
      <c r="N251" s="67">
        <v>0.91200000000000003</v>
      </c>
      <c r="O251" s="16">
        <v>21117</v>
      </c>
      <c r="P251" s="16">
        <v>20671</v>
      </c>
      <c r="Q251" s="16">
        <v>446</v>
      </c>
      <c r="R251" s="67">
        <v>0.97900000000000009</v>
      </c>
      <c r="S251" s="16">
        <v>169674</v>
      </c>
      <c r="T251" s="16">
        <v>159397</v>
      </c>
      <c r="U251" s="16">
        <v>10277</v>
      </c>
      <c r="V251" s="67">
        <v>0.93900000000000006</v>
      </c>
      <c r="W251" s="16">
        <v>131277</v>
      </c>
      <c r="X251" s="16">
        <v>55964</v>
      </c>
      <c r="Y251" s="16">
        <v>68436</v>
      </c>
      <c r="Z251" s="16">
        <v>6877</v>
      </c>
      <c r="AA251" s="89">
        <f t="shared" si="87"/>
        <v>5.2385414048157712E-2</v>
      </c>
      <c r="AB251" s="89">
        <f t="shared" si="88"/>
        <v>0.52130990196302474</v>
      </c>
      <c r="AC251" s="95">
        <f t="shared" si="89"/>
        <v>8.1378508070379532</v>
      </c>
      <c r="AD251" s="16">
        <v>64286</v>
      </c>
      <c r="AE251" s="16">
        <v>27872</v>
      </c>
      <c r="AF251" s="47">
        <f t="shared" si="90"/>
        <v>0.4335625174999222</v>
      </c>
      <c r="AG251" s="16">
        <v>33301</v>
      </c>
      <c r="AH251" s="47">
        <f t="shared" si="91"/>
        <v>0.51801325327442993</v>
      </c>
      <c r="AI251" s="16">
        <v>3113</v>
      </c>
      <c r="AJ251" s="47">
        <f t="shared" si="92"/>
        <v>4.8424229225647888E-2</v>
      </c>
      <c r="AK251" s="16">
        <v>66991</v>
      </c>
      <c r="AL251" s="16">
        <v>28092</v>
      </c>
      <c r="AM251" s="16">
        <v>35135</v>
      </c>
      <c r="AN251" s="47">
        <f t="shared" si="93"/>
        <v>5.6186651938320072E-2</v>
      </c>
      <c r="AO251" s="47">
        <f t="shared" si="94"/>
        <v>0.52447343673030711</v>
      </c>
      <c r="AP251" s="16">
        <v>3764</v>
      </c>
      <c r="AQ251" s="16">
        <v>146040</v>
      </c>
      <c r="AR251" s="16">
        <v>11346</v>
      </c>
      <c r="AS251" s="16">
        <v>75609</v>
      </c>
      <c r="AT251" s="16">
        <v>30880</v>
      </c>
      <c r="AU251" s="16">
        <v>14477</v>
      </c>
      <c r="AV251" s="78">
        <v>399</v>
      </c>
      <c r="AW251" s="16">
        <v>10072</v>
      </c>
      <c r="AX251" s="78">
        <v>216</v>
      </c>
      <c r="AY251" s="78">
        <v>147</v>
      </c>
      <c r="AZ251" s="16">
        <v>2894</v>
      </c>
      <c r="BA251" s="50">
        <f t="shared" si="95"/>
        <v>11346</v>
      </c>
      <c r="BB251" s="50">
        <f t="shared" si="106"/>
        <v>134694</v>
      </c>
      <c r="BC251" s="50">
        <f t="shared" si="107"/>
        <v>59085</v>
      </c>
      <c r="BD251" s="50">
        <f t="shared" si="96"/>
        <v>86955</v>
      </c>
      <c r="BE251" s="50">
        <f t="shared" si="108"/>
        <v>28205</v>
      </c>
      <c r="BF251" s="47">
        <f t="shared" si="97"/>
        <v>7.7691043549712402E-2</v>
      </c>
      <c r="BG251" s="47">
        <f t="shared" si="109"/>
        <v>0.92230895645028754</v>
      </c>
      <c r="BH251" s="47">
        <f t="shared" si="110"/>
        <v>0.40458093672966311</v>
      </c>
      <c r="BI251" s="47">
        <f t="shared" si="111"/>
        <v>0.19313201862503424</v>
      </c>
      <c r="BJ251" s="47">
        <f t="shared" si="98"/>
        <v>0.66344494658997533</v>
      </c>
      <c r="BK251" s="16">
        <v>68599</v>
      </c>
      <c r="BL251" s="16">
        <v>2106</v>
      </c>
      <c r="BM251" s="16">
        <v>32548</v>
      </c>
      <c r="BN251" s="16">
        <v>18563</v>
      </c>
      <c r="BO251" s="16">
        <v>8598</v>
      </c>
      <c r="BP251" s="78">
        <v>279</v>
      </c>
      <c r="BQ251" s="16">
        <v>4904</v>
      </c>
      <c r="BR251" s="78">
        <v>112</v>
      </c>
      <c r="BS251" s="78">
        <v>104</v>
      </c>
      <c r="BT251" s="16">
        <v>1385</v>
      </c>
      <c r="BU251" s="89">
        <f t="shared" si="99"/>
        <v>3.0700155978950129E-2</v>
      </c>
      <c r="BV251" s="89">
        <f t="shared" si="100"/>
        <v>0.96929984402104985</v>
      </c>
      <c r="BW251" s="89">
        <f t="shared" si="101"/>
        <v>0.4948322861849298</v>
      </c>
      <c r="BX251" s="89">
        <f t="shared" si="102"/>
        <v>0.2242306739165294</v>
      </c>
      <c r="BY251" s="16">
        <v>77441</v>
      </c>
      <c r="BZ251" s="16">
        <v>9240</v>
      </c>
      <c r="CA251" s="16">
        <v>43061</v>
      </c>
      <c r="CB251" s="16">
        <v>12317</v>
      </c>
      <c r="CC251" s="16">
        <v>5879</v>
      </c>
      <c r="CD251" s="78">
        <v>120</v>
      </c>
      <c r="CE251" s="16">
        <v>5168</v>
      </c>
      <c r="CF251" s="78">
        <v>104</v>
      </c>
      <c r="CG251" s="78">
        <v>43</v>
      </c>
      <c r="CH251" s="16">
        <v>1509</v>
      </c>
      <c r="CI251" s="89">
        <f t="shared" si="103"/>
        <v>0.11931664105577149</v>
      </c>
      <c r="CJ251" s="89">
        <f t="shared" si="104"/>
        <v>0.88068335894422856</v>
      </c>
      <c r="CK251" s="96">
        <f t="shared" si="105"/>
        <v>0.32463423767771593</v>
      </c>
    </row>
    <row r="252" spans="1:89" x14ac:dyDescent="0.3">
      <c r="A252" s="19" t="s">
        <v>575</v>
      </c>
      <c r="B252" s="16" t="s">
        <v>595</v>
      </c>
      <c r="C252" s="19">
        <v>51980</v>
      </c>
      <c r="D252" s="16">
        <v>47476</v>
      </c>
      <c r="E252" s="16">
        <v>4504</v>
      </c>
      <c r="F252" s="67">
        <v>0.91299999999999992</v>
      </c>
      <c r="G252" s="16">
        <v>25200</v>
      </c>
      <c r="H252" s="16">
        <v>24351</v>
      </c>
      <c r="I252" s="16">
        <v>849</v>
      </c>
      <c r="J252" s="67">
        <v>0.96599999999999997</v>
      </c>
      <c r="K252" s="16">
        <v>26780</v>
      </c>
      <c r="L252" s="16">
        <v>23125</v>
      </c>
      <c r="M252" s="16">
        <v>3655</v>
      </c>
      <c r="N252" s="67">
        <v>0.8640000000000001</v>
      </c>
      <c r="O252" s="16">
        <v>14450</v>
      </c>
      <c r="P252" s="16">
        <v>13611</v>
      </c>
      <c r="Q252" s="16">
        <v>839</v>
      </c>
      <c r="R252" s="67">
        <v>0.94200000000000006</v>
      </c>
      <c r="S252" s="16">
        <v>37530</v>
      </c>
      <c r="T252" s="16">
        <v>33865</v>
      </c>
      <c r="U252" s="16">
        <v>3665</v>
      </c>
      <c r="V252" s="67">
        <v>0.90200000000000002</v>
      </c>
      <c r="W252" s="16">
        <v>36107</v>
      </c>
      <c r="X252" s="16">
        <v>14922</v>
      </c>
      <c r="Y252" s="16">
        <v>18473</v>
      </c>
      <c r="Z252" s="16">
        <v>2712</v>
      </c>
      <c r="AA252" s="89">
        <f t="shared" si="87"/>
        <v>7.5110089456338111E-2</v>
      </c>
      <c r="AB252" s="89">
        <f t="shared" si="88"/>
        <v>0.51161824576951842</v>
      </c>
      <c r="AC252" s="95">
        <f t="shared" si="89"/>
        <v>5.5022123893805306</v>
      </c>
      <c r="AD252" s="16">
        <v>17596</v>
      </c>
      <c r="AE252" s="16">
        <v>7455</v>
      </c>
      <c r="AF252" s="47">
        <f t="shared" si="90"/>
        <v>0.42367583541714027</v>
      </c>
      <c r="AG252" s="16">
        <v>9003</v>
      </c>
      <c r="AH252" s="47">
        <f t="shared" si="91"/>
        <v>0.51165037508524669</v>
      </c>
      <c r="AI252" s="16">
        <v>1138</v>
      </c>
      <c r="AJ252" s="47">
        <f t="shared" si="92"/>
        <v>6.4673789497613099E-2</v>
      </c>
      <c r="AK252" s="16">
        <v>18511</v>
      </c>
      <c r="AL252" s="16">
        <v>7467</v>
      </c>
      <c r="AM252" s="16">
        <v>9470</v>
      </c>
      <c r="AN252" s="47">
        <f t="shared" si="93"/>
        <v>8.503052239209119E-2</v>
      </c>
      <c r="AO252" s="47">
        <f t="shared" si="94"/>
        <v>0.5115877046080709</v>
      </c>
      <c r="AP252" s="16">
        <v>1574</v>
      </c>
      <c r="AQ252" s="16">
        <v>42123</v>
      </c>
      <c r="AR252" s="16">
        <v>4459</v>
      </c>
      <c r="AS252" s="16">
        <v>21204</v>
      </c>
      <c r="AT252" s="16">
        <v>7836</v>
      </c>
      <c r="AU252" s="16">
        <v>3733</v>
      </c>
      <c r="AV252" s="78">
        <v>108</v>
      </c>
      <c r="AW252" s="16">
        <v>3259</v>
      </c>
      <c r="AX252" s="78">
        <v>244</v>
      </c>
      <c r="AY252" s="78">
        <v>46</v>
      </c>
      <c r="AZ252" s="78">
        <v>1234</v>
      </c>
      <c r="BA252" s="50">
        <f t="shared" si="95"/>
        <v>4459</v>
      </c>
      <c r="BB252" s="50">
        <f t="shared" si="106"/>
        <v>37664</v>
      </c>
      <c r="BC252" s="50">
        <f t="shared" si="107"/>
        <v>16460</v>
      </c>
      <c r="BD252" s="50">
        <f t="shared" si="96"/>
        <v>25663</v>
      </c>
      <c r="BE252" s="50">
        <f t="shared" si="108"/>
        <v>8624</v>
      </c>
      <c r="BF252" s="47">
        <f t="shared" si="97"/>
        <v>0.10585665788286684</v>
      </c>
      <c r="BG252" s="47">
        <f t="shared" si="109"/>
        <v>0.8941433421171332</v>
      </c>
      <c r="BH252" s="47">
        <f t="shared" si="110"/>
        <v>0.39076039218479214</v>
      </c>
      <c r="BI252" s="47">
        <f t="shared" si="111"/>
        <v>0.20473375590532489</v>
      </c>
      <c r="BJ252" s="47">
        <f t="shared" si="98"/>
        <v>0.6424518671509627</v>
      </c>
      <c r="BK252" s="16">
        <v>21334</v>
      </c>
      <c r="BL252" s="16">
        <v>894</v>
      </c>
      <c r="BM252" s="16">
        <v>10309</v>
      </c>
      <c r="BN252" s="16">
        <v>5016</v>
      </c>
      <c r="BO252" s="16">
        <v>2386</v>
      </c>
      <c r="BP252" s="78">
        <v>83</v>
      </c>
      <c r="BQ252" s="16">
        <v>1708</v>
      </c>
      <c r="BR252" s="78">
        <v>159</v>
      </c>
      <c r="BS252" s="78">
        <v>37</v>
      </c>
      <c r="BT252" s="78">
        <v>742</v>
      </c>
      <c r="BU252" s="89">
        <f t="shared" si="99"/>
        <v>4.1904940470610295E-2</v>
      </c>
      <c r="BV252" s="89">
        <f t="shared" si="100"/>
        <v>0.95809505952938967</v>
      </c>
      <c r="BW252" s="89">
        <f t="shared" si="101"/>
        <v>0.47487578513171463</v>
      </c>
      <c r="BX252" s="89">
        <f t="shared" si="102"/>
        <v>0.23975813255835754</v>
      </c>
      <c r="BY252" s="16">
        <v>20789</v>
      </c>
      <c r="BZ252" s="16">
        <v>3565</v>
      </c>
      <c r="CA252" s="16">
        <v>10895</v>
      </c>
      <c r="CB252" s="16">
        <v>2820</v>
      </c>
      <c r="CC252" s="16">
        <v>1347</v>
      </c>
      <c r="CD252" s="78">
        <v>25</v>
      </c>
      <c r="CE252" s="16">
        <v>1551</v>
      </c>
      <c r="CF252" s="78">
        <v>85</v>
      </c>
      <c r="CG252" s="78">
        <v>9</v>
      </c>
      <c r="CH252" s="78">
        <v>492</v>
      </c>
      <c r="CI252" s="89">
        <f t="shared" si="103"/>
        <v>0.17148491990956757</v>
      </c>
      <c r="CJ252" s="89">
        <f t="shared" si="104"/>
        <v>0.8285150800904324</v>
      </c>
      <c r="CK252" s="96">
        <f t="shared" si="105"/>
        <v>0.30443984799653662</v>
      </c>
    </row>
    <row r="253" spans="1:89" x14ac:dyDescent="0.3">
      <c r="A253" s="19" t="s">
        <v>597</v>
      </c>
      <c r="B253" s="16" t="s">
        <v>600</v>
      </c>
      <c r="C253" s="19">
        <v>330506</v>
      </c>
      <c r="D253" s="16">
        <v>306315</v>
      </c>
      <c r="E253" s="16">
        <v>24191</v>
      </c>
      <c r="F253" s="67">
        <v>0.92700000000000005</v>
      </c>
      <c r="G253" s="16">
        <v>148533</v>
      </c>
      <c r="H253" s="16">
        <v>142037</v>
      </c>
      <c r="I253" s="16">
        <v>6496</v>
      </c>
      <c r="J253" s="67">
        <v>0.95599999999999996</v>
      </c>
      <c r="K253" s="16">
        <v>181973</v>
      </c>
      <c r="L253" s="16">
        <v>164278</v>
      </c>
      <c r="M253" s="16">
        <v>17695</v>
      </c>
      <c r="N253" s="67">
        <v>0.90300000000000002</v>
      </c>
      <c r="O253" s="16">
        <v>175938</v>
      </c>
      <c r="P253" s="16">
        <v>165670</v>
      </c>
      <c r="Q253" s="16">
        <v>10268</v>
      </c>
      <c r="R253" s="67">
        <v>0.94200000000000006</v>
      </c>
      <c r="S253" s="16">
        <v>154568</v>
      </c>
      <c r="T253" s="16">
        <v>140645</v>
      </c>
      <c r="U253" s="16">
        <v>13923</v>
      </c>
      <c r="V253" s="67">
        <v>0.91</v>
      </c>
      <c r="W253" s="16">
        <v>215698</v>
      </c>
      <c r="X253" s="16">
        <v>84098</v>
      </c>
      <c r="Y253" s="16">
        <v>115247</v>
      </c>
      <c r="Z253" s="16">
        <v>16353</v>
      </c>
      <c r="AA253" s="89">
        <f t="shared" si="87"/>
        <v>7.5814333002624038E-2</v>
      </c>
      <c r="AB253" s="89">
        <f t="shared" si="88"/>
        <v>0.53429795362033949</v>
      </c>
      <c r="AC253" s="95">
        <f t="shared" si="89"/>
        <v>5.1426649544426102</v>
      </c>
      <c r="AD253" s="16">
        <v>103727</v>
      </c>
      <c r="AE253" s="16">
        <v>41738</v>
      </c>
      <c r="AF253" s="47">
        <f t="shared" si="90"/>
        <v>0.40238317892159225</v>
      </c>
      <c r="AG253" s="16">
        <v>53812</v>
      </c>
      <c r="AH253" s="47">
        <f t="shared" si="91"/>
        <v>0.51878488725211369</v>
      </c>
      <c r="AI253" s="16">
        <v>8177</v>
      </c>
      <c r="AJ253" s="47">
        <f t="shared" si="92"/>
        <v>7.8831933826294026E-2</v>
      </c>
      <c r="AK253" s="16">
        <v>111971</v>
      </c>
      <c r="AL253" s="16">
        <v>42360</v>
      </c>
      <c r="AM253" s="16">
        <v>61435</v>
      </c>
      <c r="AN253" s="47">
        <f t="shared" si="93"/>
        <v>7.3018906681194234E-2</v>
      </c>
      <c r="AO253" s="47">
        <f t="shared" si="94"/>
        <v>0.54866885175625835</v>
      </c>
      <c r="AP253" s="16">
        <v>8176</v>
      </c>
      <c r="AQ253" s="16">
        <v>259309</v>
      </c>
      <c r="AR253" s="16">
        <v>36552</v>
      </c>
      <c r="AS253" s="16">
        <v>109053</v>
      </c>
      <c r="AT253" s="16">
        <v>52369</v>
      </c>
      <c r="AU253" s="16">
        <v>31476</v>
      </c>
      <c r="AV253" s="78">
        <v>1096</v>
      </c>
      <c r="AW253" s="16">
        <v>26975</v>
      </c>
      <c r="AX253" s="78">
        <v>1123</v>
      </c>
      <c r="AY253" s="78">
        <v>252</v>
      </c>
      <c r="AZ253" s="78">
        <v>413</v>
      </c>
      <c r="BA253" s="50">
        <f t="shared" si="95"/>
        <v>36552</v>
      </c>
      <c r="BB253" s="50">
        <f t="shared" si="106"/>
        <v>222757</v>
      </c>
      <c r="BC253" s="50">
        <f t="shared" si="107"/>
        <v>113704</v>
      </c>
      <c r="BD253" s="50">
        <f t="shared" si="96"/>
        <v>145605</v>
      </c>
      <c r="BE253" s="50">
        <f t="shared" si="108"/>
        <v>61335</v>
      </c>
      <c r="BF253" s="47">
        <f t="shared" si="97"/>
        <v>0.14095924167691828</v>
      </c>
      <c r="BG253" s="47">
        <f t="shared" si="109"/>
        <v>0.85904075832308169</v>
      </c>
      <c r="BH253" s="47">
        <f t="shared" si="110"/>
        <v>0.43848844428847439</v>
      </c>
      <c r="BI253" s="47">
        <f t="shared" si="111"/>
        <v>0.23653247669768501</v>
      </c>
      <c r="BJ253" s="47">
        <f t="shared" si="98"/>
        <v>0.64876460130577807</v>
      </c>
      <c r="BK253" s="16">
        <v>118839</v>
      </c>
      <c r="BL253" s="16">
        <v>14311</v>
      </c>
      <c r="BM253" s="16">
        <v>43280</v>
      </c>
      <c r="BN253" s="16">
        <v>28710</v>
      </c>
      <c r="BO253" s="16">
        <v>18717</v>
      </c>
      <c r="BP253" s="78">
        <v>859</v>
      </c>
      <c r="BQ253" s="16">
        <v>12164</v>
      </c>
      <c r="BR253" s="78">
        <v>381</v>
      </c>
      <c r="BS253" s="78">
        <v>181</v>
      </c>
      <c r="BT253" s="78">
        <v>236</v>
      </c>
      <c r="BU253" s="89">
        <f t="shared" si="99"/>
        <v>0.12042343001876489</v>
      </c>
      <c r="BV253" s="89">
        <f t="shared" si="100"/>
        <v>0.87957656998123512</v>
      </c>
      <c r="BW253" s="89">
        <f t="shared" si="101"/>
        <v>0.51538636306263097</v>
      </c>
      <c r="BX253" s="89">
        <f t="shared" si="102"/>
        <v>0.27379900537702268</v>
      </c>
      <c r="BY253" s="16">
        <v>140470</v>
      </c>
      <c r="BZ253" s="16">
        <v>22241</v>
      </c>
      <c r="CA253" s="16">
        <v>65773</v>
      </c>
      <c r="CB253" s="16">
        <v>23659</v>
      </c>
      <c r="CC253" s="16">
        <v>12759</v>
      </c>
      <c r="CD253" s="78">
        <v>237</v>
      </c>
      <c r="CE253" s="16">
        <v>14811</v>
      </c>
      <c r="CF253" s="78">
        <v>742</v>
      </c>
      <c r="CG253" s="78">
        <v>71</v>
      </c>
      <c r="CH253" s="78">
        <v>177</v>
      </c>
      <c r="CI253" s="89">
        <f t="shared" si="103"/>
        <v>0.15833274008685128</v>
      </c>
      <c r="CJ253" s="89">
        <f t="shared" si="104"/>
        <v>0.84166725991314872</v>
      </c>
      <c r="CK253" s="96">
        <f t="shared" si="105"/>
        <v>0.37343204954794618</v>
      </c>
    </row>
    <row r="254" spans="1:89" x14ac:dyDescent="0.3">
      <c r="A254" s="19" t="s">
        <v>597</v>
      </c>
      <c r="B254" s="16" t="s">
        <v>601</v>
      </c>
      <c r="C254" s="19">
        <v>92182</v>
      </c>
      <c r="D254" s="16">
        <v>84698</v>
      </c>
      <c r="E254" s="16">
        <v>7484</v>
      </c>
      <c r="F254" s="67">
        <v>0.91900000000000004</v>
      </c>
      <c r="G254" s="16">
        <v>41787</v>
      </c>
      <c r="H254" s="16">
        <v>40024</v>
      </c>
      <c r="I254" s="16">
        <v>1763</v>
      </c>
      <c r="J254" s="67">
        <v>0.95799999999999996</v>
      </c>
      <c r="K254" s="16">
        <v>50395</v>
      </c>
      <c r="L254" s="16">
        <v>44674</v>
      </c>
      <c r="M254" s="16">
        <v>5721</v>
      </c>
      <c r="N254" s="67">
        <v>0.8859999999999999</v>
      </c>
      <c r="O254" s="16">
        <v>10831</v>
      </c>
      <c r="P254" s="16">
        <v>10100</v>
      </c>
      <c r="Q254" s="16">
        <v>731</v>
      </c>
      <c r="R254" s="67">
        <v>0.93299999999999994</v>
      </c>
      <c r="S254" s="16">
        <v>81351</v>
      </c>
      <c r="T254" s="16">
        <v>74598</v>
      </c>
      <c r="U254" s="16">
        <v>6753</v>
      </c>
      <c r="V254" s="67">
        <v>0.91700000000000004</v>
      </c>
      <c r="W254" s="16">
        <v>67959</v>
      </c>
      <c r="X254" s="16">
        <v>29648</v>
      </c>
      <c r="Y254" s="16">
        <v>32513</v>
      </c>
      <c r="Z254" s="16">
        <v>5798</v>
      </c>
      <c r="AA254" s="89">
        <f t="shared" si="87"/>
        <v>8.5316146500095641E-2</v>
      </c>
      <c r="AB254" s="89">
        <f t="shared" si="88"/>
        <v>0.47842081254874264</v>
      </c>
      <c r="AC254" s="95">
        <f t="shared" si="89"/>
        <v>5.113487409451535</v>
      </c>
      <c r="AD254" s="16">
        <v>32510</v>
      </c>
      <c r="AE254" s="16">
        <v>14657</v>
      </c>
      <c r="AF254" s="47">
        <f t="shared" si="90"/>
        <v>0.45084589357120886</v>
      </c>
      <c r="AG254" s="16">
        <v>15158</v>
      </c>
      <c r="AH254" s="47">
        <f t="shared" si="91"/>
        <v>0.466256536450323</v>
      </c>
      <c r="AI254" s="16">
        <v>2695</v>
      </c>
      <c r="AJ254" s="47">
        <f t="shared" si="92"/>
        <v>8.2897569978468158E-2</v>
      </c>
      <c r="AK254" s="16">
        <v>35449</v>
      </c>
      <c r="AL254" s="16">
        <v>14991</v>
      </c>
      <c r="AM254" s="16">
        <v>17355</v>
      </c>
      <c r="AN254" s="47">
        <f t="shared" si="93"/>
        <v>8.753420406781573E-2</v>
      </c>
      <c r="AO254" s="47">
        <f t="shared" si="94"/>
        <v>0.48957657479759653</v>
      </c>
      <c r="AP254" s="16">
        <v>3103</v>
      </c>
      <c r="AQ254" s="16">
        <v>71191</v>
      </c>
      <c r="AR254" s="16">
        <v>9191</v>
      </c>
      <c r="AS254" s="16">
        <v>38500</v>
      </c>
      <c r="AT254" s="16">
        <v>9472</v>
      </c>
      <c r="AU254" s="16">
        <v>3619</v>
      </c>
      <c r="AV254" s="78">
        <v>113</v>
      </c>
      <c r="AW254" s="16">
        <v>3042</v>
      </c>
      <c r="AX254" s="78">
        <v>87</v>
      </c>
      <c r="AY254" s="78">
        <v>40</v>
      </c>
      <c r="AZ254" s="16">
        <v>7127</v>
      </c>
      <c r="BA254" s="50">
        <f t="shared" si="95"/>
        <v>9191</v>
      </c>
      <c r="BB254" s="50">
        <f t="shared" si="106"/>
        <v>62000</v>
      </c>
      <c r="BC254" s="50">
        <f t="shared" si="107"/>
        <v>23500</v>
      </c>
      <c r="BD254" s="50">
        <f t="shared" si="96"/>
        <v>47691</v>
      </c>
      <c r="BE254" s="50">
        <f t="shared" si="108"/>
        <v>14028</v>
      </c>
      <c r="BF254" s="47">
        <f t="shared" si="97"/>
        <v>0.12910339790142011</v>
      </c>
      <c r="BG254" s="47">
        <f t="shared" si="109"/>
        <v>0.87089660209857989</v>
      </c>
      <c r="BH254" s="47">
        <f t="shared" si="110"/>
        <v>0.33009790563413915</v>
      </c>
      <c r="BI254" s="47">
        <f t="shared" si="111"/>
        <v>0.19704737958449803</v>
      </c>
      <c r="BJ254" s="47">
        <f t="shared" si="98"/>
        <v>0.60049725386635955</v>
      </c>
      <c r="BK254" s="16">
        <v>32529</v>
      </c>
      <c r="BL254" s="16">
        <v>2943</v>
      </c>
      <c r="BM254" s="16">
        <v>16081</v>
      </c>
      <c r="BN254" s="16">
        <v>5535</v>
      </c>
      <c r="BO254" s="16">
        <v>2247</v>
      </c>
      <c r="BP254" s="78">
        <v>84</v>
      </c>
      <c r="BQ254" s="16">
        <v>1309</v>
      </c>
      <c r="BR254" s="78">
        <v>23</v>
      </c>
      <c r="BS254" s="78">
        <v>25</v>
      </c>
      <c r="BT254" s="16">
        <v>4282</v>
      </c>
      <c r="BU254" s="89">
        <f t="shared" si="99"/>
        <v>9.0473116296227979E-2</v>
      </c>
      <c r="BV254" s="89">
        <f t="shared" si="100"/>
        <v>0.90952688370377199</v>
      </c>
      <c r="BW254" s="89">
        <f t="shared" si="101"/>
        <v>0.41516800393495035</v>
      </c>
      <c r="BX254" s="89">
        <f t="shared" si="102"/>
        <v>0.24501214301085186</v>
      </c>
      <c r="BY254" s="16">
        <v>38662</v>
      </c>
      <c r="BZ254" s="16">
        <v>6248</v>
      </c>
      <c r="CA254" s="16">
        <v>22419</v>
      </c>
      <c r="CB254" s="16">
        <v>3937</v>
      </c>
      <c r="CC254" s="16">
        <v>1372</v>
      </c>
      <c r="CD254" s="78">
        <v>29</v>
      </c>
      <c r="CE254" s="16">
        <v>1733</v>
      </c>
      <c r="CF254" s="78">
        <v>64</v>
      </c>
      <c r="CG254" s="78">
        <v>15</v>
      </c>
      <c r="CH254" s="16">
        <v>2845</v>
      </c>
      <c r="CI254" s="89">
        <f t="shared" si="103"/>
        <v>0.16160571103409033</v>
      </c>
      <c r="CJ254" s="89">
        <f t="shared" si="104"/>
        <v>0.83839428896590973</v>
      </c>
      <c r="CK254" s="96">
        <f t="shared" si="105"/>
        <v>0.25852258031141689</v>
      </c>
    </row>
    <row r="255" spans="1:89" x14ac:dyDescent="0.3">
      <c r="A255" s="19" t="s">
        <v>597</v>
      </c>
      <c r="B255" s="16" t="s">
        <v>603</v>
      </c>
      <c r="C255" s="19">
        <v>129309</v>
      </c>
      <c r="D255" s="16">
        <v>122185</v>
      </c>
      <c r="E255" s="16">
        <v>7124</v>
      </c>
      <c r="F255" s="67">
        <v>0.94499999999999995</v>
      </c>
      <c r="G255" s="16">
        <v>58620</v>
      </c>
      <c r="H255" s="16">
        <v>56758</v>
      </c>
      <c r="I255" s="16">
        <v>1862</v>
      </c>
      <c r="J255" s="67">
        <v>0.96799999999999997</v>
      </c>
      <c r="K255" s="16">
        <v>70689</v>
      </c>
      <c r="L255" s="16">
        <v>65427</v>
      </c>
      <c r="M255" s="16">
        <v>5262</v>
      </c>
      <c r="N255" s="67">
        <v>0.92599999999999993</v>
      </c>
      <c r="O255" s="16">
        <v>12240</v>
      </c>
      <c r="P255" s="16">
        <v>11519</v>
      </c>
      <c r="Q255" s="16">
        <v>721</v>
      </c>
      <c r="R255" s="67">
        <v>0.94099999999999995</v>
      </c>
      <c r="S255" s="16">
        <v>117069</v>
      </c>
      <c r="T255" s="16">
        <v>110666</v>
      </c>
      <c r="U255" s="16">
        <v>6403</v>
      </c>
      <c r="V255" s="67">
        <v>0.94499999999999995</v>
      </c>
      <c r="W255" s="16">
        <v>89954</v>
      </c>
      <c r="X255" s="16">
        <v>40989</v>
      </c>
      <c r="Y255" s="16">
        <v>42708</v>
      </c>
      <c r="Z255" s="16">
        <v>6257</v>
      </c>
      <c r="AA255" s="89">
        <f t="shared" si="87"/>
        <v>6.955777397336417E-2</v>
      </c>
      <c r="AB255" s="89">
        <f t="shared" si="88"/>
        <v>0.47477599662049491</v>
      </c>
      <c r="AC255" s="95">
        <f t="shared" si="89"/>
        <v>6.5509029886527088</v>
      </c>
      <c r="AD255" s="16">
        <v>43404</v>
      </c>
      <c r="AE255" s="16">
        <v>20775</v>
      </c>
      <c r="AF255" s="47">
        <f t="shared" si="90"/>
        <v>0.47864252142659663</v>
      </c>
      <c r="AG255" s="16">
        <v>19440</v>
      </c>
      <c r="AH255" s="47">
        <f t="shared" si="91"/>
        <v>0.44788498755875034</v>
      </c>
      <c r="AI255" s="16">
        <v>3189</v>
      </c>
      <c r="AJ255" s="47">
        <f t="shared" si="92"/>
        <v>7.347249101465303E-2</v>
      </c>
      <c r="AK255" s="16">
        <v>46550</v>
      </c>
      <c r="AL255" s="16">
        <v>20214</v>
      </c>
      <c r="AM255" s="16">
        <v>23268</v>
      </c>
      <c r="AN255" s="47">
        <f t="shared" si="93"/>
        <v>6.5907626208378089E-2</v>
      </c>
      <c r="AO255" s="47">
        <f t="shared" si="94"/>
        <v>0.49984962406015038</v>
      </c>
      <c r="AP255" s="16">
        <v>3068</v>
      </c>
      <c r="AQ255" s="16">
        <v>101092</v>
      </c>
      <c r="AR255" s="16">
        <v>15000</v>
      </c>
      <c r="AS255" s="16">
        <v>56782</v>
      </c>
      <c r="AT255" s="16">
        <v>15984</v>
      </c>
      <c r="AU255" s="16">
        <v>6550</v>
      </c>
      <c r="AV255" s="78">
        <v>146</v>
      </c>
      <c r="AW255" s="16">
        <v>4331</v>
      </c>
      <c r="AX255" s="78">
        <v>55</v>
      </c>
      <c r="AY255" s="78">
        <v>50</v>
      </c>
      <c r="AZ255" s="78">
        <v>2194</v>
      </c>
      <c r="BA255" s="50">
        <f t="shared" si="95"/>
        <v>15000</v>
      </c>
      <c r="BB255" s="50">
        <f t="shared" si="106"/>
        <v>86092</v>
      </c>
      <c r="BC255" s="50">
        <f t="shared" si="107"/>
        <v>29310</v>
      </c>
      <c r="BD255" s="50">
        <f t="shared" si="96"/>
        <v>71782</v>
      </c>
      <c r="BE255" s="50">
        <f t="shared" si="108"/>
        <v>13326</v>
      </c>
      <c r="BF255" s="47">
        <f t="shared" si="97"/>
        <v>0.14837969374431212</v>
      </c>
      <c r="BG255" s="47">
        <f t="shared" si="109"/>
        <v>0.85162030625568785</v>
      </c>
      <c r="BH255" s="47">
        <f t="shared" si="110"/>
        <v>0.28993392157638587</v>
      </c>
      <c r="BI255" s="47">
        <f t="shared" si="111"/>
        <v>0.13182051992244689</v>
      </c>
      <c r="BJ255" s="47">
        <f t="shared" si="98"/>
        <v>0.57077711391603692</v>
      </c>
      <c r="BK255" s="16">
        <v>46014</v>
      </c>
      <c r="BL255" s="16">
        <v>6535</v>
      </c>
      <c r="BM255" s="16">
        <v>22994</v>
      </c>
      <c r="BN255" s="16">
        <v>9303</v>
      </c>
      <c r="BO255" s="16">
        <v>3927</v>
      </c>
      <c r="BP255" s="78">
        <v>110</v>
      </c>
      <c r="BQ255" s="16">
        <v>1847</v>
      </c>
      <c r="BR255" s="78">
        <v>19</v>
      </c>
      <c r="BS255" s="78">
        <v>30</v>
      </c>
      <c r="BT255" s="78">
        <v>1249</v>
      </c>
      <c r="BU255" s="89">
        <f t="shared" si="99"/>
        <v>0.14202199330638501</v>
      </c>
      <c r="BV255" s="89">
        <f t="shared" si="100"/>
        <v>0.85797800669361501</v>
      </c>
      <c r="BW255" s="89">
        <f t="shared" si="101"/>
        <v>0.35826052940409442</v>
      </c>
      <c r="BX255" s="89">
        <f t="shared" si="102"/>
        <v>0.1560829312817838</v>
      </c>
      <c r="BY255" s="16">
        <v>55078</v>
      </c>
      <c r="BZ255" s="16">
        <v>8465</v>
      </c>
      <c r="CA255" s="16">
        <v>33788</v>
      </c>
      <c r="CB255" s="16">
        <v>6681</v>
      </c>
      <c r="CC255" s="16">
        <v>2623</v>
      </c>
      <c r="CD255" s="78">
        <v>36</v>
      </c>
      <c r="CE255" s="16">
        <v>2484</v>
      </c>
      <c r="CF255" s="78">
        <v>36</v>
      </c>
      <c r="CG255" s="78">
        <v>20</v>
      </c>
      <c r="CH255" s="78">
        <v>945</v>
      </c>
      <c r="CI255" s="89">
        <f t="shared" si="103"/>
        <v>0.15369112894440612</v>
      </c>
      <c r="CJ255" s="89">
        <f t="shared" si="104"/>
        <v>0.84630887105559394</v>
      </c>
      <c r="CK255" s="96">
        <f t="shared" si="105"/>
        <v>0.23285159228730165</v>
      </c>
    </row>
    <row r="256" spans="1:89" x14ac:dyDescent="0.3">
      <c r="A256" s="19" t="s">
        <v>597</v>
      </c>
      <c r="B256" s="16" t="s">
        <v>605</v>
      </c>
      <c r="C256" s="19">
        <v>111204</v>
      </c>
      <c r="D256" s="16">
        <v>103634</v>
      </c>
      <c r="E256" s="16">
        <v>7570</v>
      </c>
      <c r="F256" s="67">
        <v>0.93200000000000005</v>
      </c>
      <c r="G256" s="16">
        <v>49837</v>
      </c>
      <c r="H256" s="16">
        <v>48204</v>
      </c>
      <c r="I256" s="16">
        <v>1633</v>
      </c>
      <c r="J256" s="67">
        <v>0.96700000000000008</v>
      </c>
      <c r="K256" s="16">
        <v>61367</v>
      </c>
      <c r="L256" s="16">
        <v>55430</v>
      </c>
      <c r="M256" s="16">
        <v>5937</v>
      </c>
      <c r="N256" s="67">
        <v>0.90300000000000002</v>
      </c>
      <c r="O256" s="16">
        <v>15586</v>
      </c>
      <c r="P256" s="16">
        <v>14214</v>
      </c>
      <c r="Q256" s="16">
        <v>1372</v>
      </c>
      <c r="R256" s="67">
        <v>0.91200000000000003</v>
      </c>
      <c r="S256" s="16">
        <v>95618</v>
      </c>
      <c r="T256" s="16">
        <v>89420</v>
      </c>
      <c r="U256" s="16">
        <v>6198</v>
      </c>
      <c r="V256" s="67">
        <v>0.93500000000000005</v>
      </c>
      <c r="W256" s="16">
        <v>80390</v>
      </c>
      <c r="X256" s="16">
        <v>35807</v>
      </c>
      <c r="Y256" s="16">
        <v>39039</v>
      </c>
      <c r="Z256" s="16">
        <v>5544</v>
      </c>
      <c r="AA256" s="89">
        <f t="shared" si="87"/>
        <v>6.8963801467844255E-2</v>
      </c>
      <c r="AB256" s="89">
        <f t="shared" si="88"/>
        <v>0.48562010200273664</v>
      </c>
      <c r="AC256" s="95">
        <f t="shared" si="89"/>
        <v>6.458694083694084</v>
      </c>
      <c r="AD256" s="16">
        <v>38127</v>
      </c>
      <c r="AE256" s="16">
        <v>17849</v>
      </c>
      <c r="AF256" s="47">
        <f t="shared" si="90"/>
        <v>0.46814593332808768</v>
      </c>
      <c r="AG256" s="16">
        <v>17832</v>
      </c>
      <c r="AH256" s="47">
        <f t="shared" si="91"/>
        <v>0.4677000550790778</v>
      </c>
      <c r="AI256" s="16">
        <v>2446</v>
      </c>
      <c r="AJ256" s="47">
        <f t="shared" si="92"/>
        <v>6.4154011592834473E-2</v>
      </c>
      <c r="AK256" s="16">
        <v>42263</v>
      </c>
      <c r="AL256" s="16">
        <v>17958</v>
      </c>
      <c r="AM256" s="16">
        <v>21207</v>
      </c>
      <c r="AN256" s="47">
        <f t="shared" si="93"/>
        <v>7.3302889051889364E-2</v>
      </c>
      <c r="AO256" s="47">
        <f t="shared" si="94"/>
        <v>0.50178643257695854</v>
      </c>
      <c r="AP256" s="16">
        <v>3098</v>
      </c>
      <c r="AQ256" s="16">
        <v>86351</v>
      </c>
      <c r="AR256" s="16">
        <v>7239</v>
      </c>
      <c r="AS256" s="16">
        <v>47967</v>
      </c>
      <c r="AT256" s="16">
        <v>13690</v>
      </c>
      <c r="AU256" s="16">
        <v>5773</v>
      </c>
      <c r="AV256" s="78">
        <v>145</v>
      </c>
      <c r="AW256" s="16">
        <v>4211</v>
      </c>
      <c r="AX256" s="78">
        <v>113</v>
      </c>
      <c r="AY256" s="78">
        <v>57</v>
      </c>
      <c r="AZ256" s="16">
        <v>7156</v>
      </c>
      <c r="BA256" s="50">
        <f t="shared" si="95"/>
        <v>7239</v>
      </c>
      <c r="BB256" s="50">
        <f t="shared" si="106"/>
        <v>79112</v>
      </c>
      <c r="BC256" s="50">
        <f t="shared" si="107"/>
        <v>31145</v>
      </c>
      <c r="BD256" s="50">
        <f t="shared" si="96"/>
        <v>55206</v>
      </c>
      <c r="BE256" s="50">
        <f t="shared" si="108"/>
        <v>17455</v>
      </c>
      <c r="BF256" s="47">
        <f t="shared" si="97"/>
        <v>8.3832265984180837E-2</v>
      </c>
      <c r="BG256" s="47">
        <f t="shared" si="109"/>
        <v>0.91616773401581919</v>
      </c>
      <c r="BH256" s="47">
        <f t="shared" si="110"/>
        <v>0.36067908883510325</v>
      </c>
      <c r="BI256" s="47">
        <f t="shared" si="111"/>
        <v>0.20214010260448634</v>
      </c>
      <c r="BJ256" s="47">
        <f t="shared" si="98"/>
        <v>0.63842341142546122</v>
      </c>
      <c r="BK256" s="16">
        <v>39464</v>
      </c>
      <c r="BL256" s="16">
        <v>1793</v>
      </c>
      <c r="BM256" s="16">
        <v>19409</v>
      </c>
      <c r="BN256" s="16">
        <v>8011</v>
      </c>
      <c r="BO256" s="16">
        <v>3584</v>
      </c>
      <c r="BP256" s="78">
        <v>97</v>
      </c>
      <c r="BQ256" s="16">
        <v>1899</v>
      </c>
      <c r="BR256" s="78">
        <v>45</v>
      </c>
      <c r="BS256" s="78">
        <v>35</v>
      </c>
      <c r="BT256" s="16">
        <v>4591</v>
      </c>
      <c r="BU256" s="89">
        <f t="shared" si="99"/>
        <v>4.5433813095479426E-2</v>
      </c>
      <c r="BV256" s="89">
        <f t="shared" si="100"/>
        <v>0.95456618690452055</v>
      </c>
      <c r="BW256" s="89">
        <f t="shared" si="101"/>
        <v>0.46275086154469897</v>
      </c>
      <c r="BX256" s="89">
        <f t="shared" si="102"/>
        <v>0.25975572673829311</v>
      </c>
      <c r="BY256" s="16">
        <v>46887</v>
      </c>
      <c r="BZ256" s="16">
        <v>5446</v>
      </c>
      <c r="CA256" s="16">
        <v>28558</v>
      </c>
      <c r="CB256" s="16">
        <v>5679</v>
      </c>
      <c r="CC256" s="16">
        <v>2189</v>
      </c>
      <c r="CD256" s="78">
        <v>48</v>
      </c>
      <c r="CE256" s="16">
        <v>2312</v>
      </c>
      <c r="CF256" s="78">
        <v>68</v>
      </c>
      <c r="CG256" s="78">
        <v>22</v>
      </c>
      <c r="CH256" s="16">
        <v>2565</v>
      </c>
      <c r="CI256" s="89">
        <f t="shared" si="103"/>
        <v>0.11615159852411117</v>
      </c>
      <c r="CJ256" s="89">
        <f t="shared" si="104"/>
        <v>0.88384840147588883</v>
      </c>
      <c r="CK256" s="96">
        <f t="shared" si="105"/>
        <v>0.27476699298312968</v>
      </c>
    </row>
    <row r="257" spans="1:89" x14ac:dyDescent="0.3">
      <c r="A257" s="19" t="s">
        <v>597</v>
      </c>
      <c r="B257" s="16" t="s">
        <v>607</v>
      </c>
      <c r="C257" s="19">
        <v>136352</v>
      </c>
      <c r="D257" s="16">
        <v>130737</v>
      </c>
      <c r="E257" s="16">
        <v>5615</v>
      </c>
      <c r="F257" s="67">
        <v>0.95900000000000007</v>
      </c>
      <c r="G257" s="16">
        <v>61493</v>
      </c>
      <c r="H257" s="16">
        <v>60120</v>
      </c>
      <c r="I257" s="16">
        <v>1373</v>
      </c>
      <c r="J257" s="67">
        <v>0.97799999999999998</v>
      </c>
      <c r="K257" s="16">
        <v>74859</v>
      </c>
      <c r="L257" s="16">
        <v>70617</v>
      </c>
      <c r="M257" s="16">
        <v>4242</v>
      </c>
      <c r="N257" s="67">
        <v>0.94299999999999995</v>
      </c>
      <c r="O257" s="16">
        <v>41218</v>
      </c>
      <c r="P257" s="16">
        <v>39589</v>
      </c>
      <c r="Q257" s="16">
        <v>1629</v>
      </c>
      <c r="R257" s="67">
        <v>0.96</v>
      </c>
      <c r="S257" s="16">
        <v>95134</v>
      </c>
      <c r="T257" s="16">
        <v>91148</v>
      </c>
      <c r="U257" s="16">
        <v>3986</v>
      </c>
      <c r="V257" s="67">
        <v>0.95799999999999996</v>
      </c>
      <c r="W257" s="16">
        <v>88976</v>
      </c>
      <c r="X257" s="16">
        <v>36279</v>
      </c>
      <c r="Y257" s="16">
        <v>47484</v>
      </c>
      <c r="Z257" s="16">
        <v>5213</v>
      </c>
      <c r="AA257" s="89">
        <f t="shared" si="87"/>
        <v>5.8588832943715162E-2</v>
      </c>
      <c r="AB257" s="89">
        <f t="shared" si="88"/>
        <v>0.53367200143859017</v>
      </c>
      <c r="AC257" s="95">
        <f t="shared" si="89"/>
        <v>6.9593324381354309</v>
      </c>
      <c r="AD257" s="16">
        <v>42915</v>
      </c>
      <c r="AE257" s="16">
        <v>18094</v>
      </c>
      <c r="AF257" s="47">
        <f t="shared" si="90"/>
        <v>0.42162414074332982</v>
      </c>
      <c r="AG257" s="16">
        <v>22237</v>
      </c>
      <c r="AH257" s="47">
        <f t="shared" si="91"/>
        <v>0.51816381218688101</v>
      </c>
      <c r="AI257" s="16">
        <v>2584</v>
      </c>
      <c r="AJ257" s="47">
        <f t="shared" si="92"/>
        <v>6.0212047069789117E-2</v>
      </c>
      <c r="AK257" s="16">
        <v>46061</v>
      </c>
      <c r="AL257" s="16">
        <v>18185</v>
      </c>
      <c r="AM257" s="16">
        <v>25247</v>
      </c>
      <c r="AN257" s="47">
        <f t="shared" si="93"/>
        <v>5.7076485530057966E-2</v>
      </c>
      <c r="AO257" s="47">
        <f t="shared" si="94"/>
        <v>0.54812097001801963</v>
      </c>
      <c r="AP257" s="16">
        <v>2629</v>
      </c>
      <c r="AQ257" s="16">
        <v>105389</v>
      </c>
      <c r="AR257" s="16">
        <v>9118</v>
      </c>
      <c r="AS257" s="16">
        <v>55741</v>
      </c>
      <c r="AT257" s="16">
        <v>20039</v>
      </c>
      <c r="AU257" s="16">
        <v>10927</v>
      </c>
      <c r="AV257" s="78">
        <v>255</v>
      </c>
      <c r="AW257" s="16">
        <v>7618</v>
      </c>
      <c r="AX257" s="78">
        <v>237</v>
      </c>
      <c r="AY257" s="78">
        <v>77</v>
      </c>
      <c r="AZ257" s="78">
        <v>1377</v>
      </c>
      <c r="BA257" s="50">
        <f t="shared" si="95"/>
        <v>9118</v>
      </c>
      <c r="BB257" s="50">
        <f t="shared" si="106"/>
        <v>96271</v>
      </c>
      <c r="BC257" s="50">
        <f t="shared" si="107"/>
        <v>40530</v>
      </c>
      <c r="BD257" s="50">
        <f t="shared" si="96"/>
        <v>64859</v>
      </c>
      <c r="BE257" s="50">
        <f t="shared" si="108"/>
        <v>20491</v>
      </c>
      <c r="BF257" s="47">
        <f t="shared" si="97"/>
        <v>8.6517568247160517E-2</v>
      </c>
      <c r="BG257" s="47">
        <f t="shared" si="109"/>
        <v>0.9134824317528395</v>
      </c>
      <c r="BH257" s="47">
        <f t="shared" si="110"/>
        <v>0.38457524030022111</v>
      </c>
      <c r="BI257" s="47">
        <f t="shared" si="111"/>
        <v>0.19443205647648237</v>
      </c>
      <c r="BJ257" s="47">
        <f t="shared" si="98"/>
        <v>0.64902883602653028</v>
      </c>
      <c r="BK257" s="16">
        <v>47655</v>
      </c>
      <c r="BL257" s="16">
        <v>3253</v>
      </c>
      <c r="BM257" s="16">
        <v>22613</v>
      </c>
      <c r="BN257" s="16">
        <v>11475</v>
      </c>
      <c r="BO257" s="16">
        <v>6278</v>
      </c>
      <c r="BP257" s="78">
        <v>176</v>
      </c>
      <c r="BQ257" s="16">
        <v>3078</v>
      </c>
      <c r="BR257" s="78">
        <v>66</v>
      </c>
      <c r="BS257" s="78">
        <v>52</v>
      </c>
      <c r="BT257" s="78">
        <v>664</v>
      </c>
      <c r="BU257" s="89">
        <f t="shared" si="99"/>
        <v>6.8261462595740216E-2</v>
      </c>
      <c r="BV257" s="89">
        <f t="shared" si="100"/>
        <v>0.93173853740425983</v>
      </c>
      <c r="BW257" s="89">
        <f t="shared" si="101"/>
        <v>0.45722379603399432</v>
      </c>
      <c r="BX257" s="89">
        <f t="shared" si="102"/>
        <v>0.21643059490084987</v>
      </c>
      <c r="BY257" s="16">
        <v>57734</v>
      </c>
      <c r="BZ257" s="16">
        <v>5865</v>
      </c>
      <c r="CA257" s="16">
        <v>33128</v>
      </c>
      <c r="CB257" s="16">
        <v>8564</v>
      </c>
      <c r="CC257" s="16">
        <v>4649</v>
      </c>
      <c r="CD257" s="78">
        <v>79</v>
      </c>
      <c r="CE257" s="16">
        <v>4540</v>
      </c>
      <c r="CF257" s="78">
        <v>171</v>
      </c>
      <c r="CG257" s="78">
        <v>25</v>
      </c>
      <c r="CH257" s="78">
        <v>713</v>
      </c>
      <c r="CI257" s="89">
        <f t="shared" si="103"/>
        <v>0.10158658675996814</v>
      </c>
      <c r="CJ257" s="89">
        <f t="shared" si="104"/>
        <v>0.89841341324003188</v>
      </c>
      <c r="CK257" s="96">
        <f t="shared" si="105"/>
        <v>0.32460941559566286</v>
      </c>
    </row>
    <row r="258" spans="1:89" x14ac:dyDescent="0.3">
      <c r="A258" s="19" t="s">
        <v>597</v>
      </c>
      <c r="B258" s="16" t="s">
        <v>609</v>
      </c>
      <c r="C258" s="19">
        <v>165825</v>
      </c>
      <c r="D258" s="16">
        <v>151129</v>
      </c>
      <c r="E258" s="16">
        <v>14696</v>
      </c>
      <c r="F258" s="67">
        <v>0.91099999999999992</v>
      </c>
      <c r="G258" s="16">
        <v>75902</v>
      </c>
      <c r="H258" s="16">
        <v>72088</v>
      </c>
      <c r="I258" s="16">
        <v>3814</v>
      </c>
      <c r="J258" s="67">
        <v>0.95</v>
      </c>
      <c r="K258" s="16">
        <v>89923</v>
      </c>
      <c r="L258" s="16">
        <v>79041</v>
      </c>
      <c r="M258" s="16">
        <v>10882</v>
      </c>
      <c r="N258" s="67">
        <v>0.879</v>
      </c>
      <c r="O258" s="16">
        <v>22077</v>
      </c>
      <c r="P258" s="16">
        <v>20909</v>
      </c>
      <c r="Q258" s="16">
        <v>1168</v>
      </c>
      <c r="R258" s="67">
        <v>0.94700000000000006</v>
      </c>
      <c r="S258" s="16">
        <v>143748</v>
      </c>
      <c r="T258" s="16">
        <v>130220</v>
      </c>
      <c r="U258" s="16">
        <v>13528</v>
      </c>
      <c r="V258" s="67">
        <v>0.90599999999999992</v>
      </c>
      <c r="W258" s="16">
        <v>121852</v>
      </c>
      <c r="X258" s="16">
        <v>49006</v>
      </c>
      <c r="Y258" s="16">
        <v>61853</v>
      </c>
      <c r="Z258" s="16">
        <v>10993</v>
      </c>
      <c r="AA258" s="89">
        <f t="shared" si="87"/>
        <v>9.0215999737386338E-2</v>
      </c>
      <c r="AB258" s="89">
        <f t="shared" si="88"/>
        <v>0.50760758953484553</v>
      </c>
      <c r="AC258" s="95">
        <f t="shared" si="89"/>
        <v>4.4579277722186843</v>
      </c>
      <c r="AD258" s="16">
        <v>58724</v>
      </c>
      <c r="AE258" s="16">
        <v>24452</v>
      </c>
      <c r="AF258" s="47">
        <f t="shared" si="90"/>
        <v>0.41638852939173082</v>
      </c>
      <c r="AG258" s="16">
        <v>29197</v>
      </c>
      <c r="AH258" s="47">
        <f t="shared" si="91"/>
        <v>0.49719024589605615</v>
      </c>
      <c r="AI258" s="16">
        <v>5075</v>
      </c>
      <c r="AJ258" s="47">
        <f t="shared" si="92"/>
        <v>8.6421224712213071E-2</v>
      </c>
      <c r="AK258" s="16">
        <v>63128</v>
      </c>
      <c r="AL258" s="16">
        <v>24554</v>
      </c>
      <c r="AM258" s="16">
        <v>32656</v>
      </c>
      <c r="AN258" s="47">
        <f t="shared" si="93"/>
        <v>9.3746039792168293E-2</v>
      </c>
      <c r="AO258" s="47">
        <f t="shared" si="94"/>
        <v>0.51729818780889625</v>
      </c>
      <c r="AP258" s="16">
        <v>5918</v>
      </c>
      <c r="AQ258" s="16">
        <v>122426</v>
      </c>
      <c r="AR258" s="16">
        <v>23663</v>
      </c>
      <c r="AS258" s="16">
        <v>57347</v>
      </c>
      <c r="AT258" s="16">
        <v>22925</v>
      </c>
      <c r="AU258" s="16">
        <v>10430</v>
      </c>
      <c r="AV258" s="78">
        <v>221</v>
      </c>
      <c r="AW258" s="16">
        <v>6123</v>
      </c>
      <c r="AX258" s="78">
        <v>142</v>
      </c>
      <c r="AY258" s="78">
        <v>56</v>
      </c>
      <c r="AZ258" s="78">
        <v>1519</v>
      </c>
      <c r="BA258" s="50">
        <f t="shared" si="95"/>
        <v>23663</v>
      </c>
      <c r="BB258" s="50">
        <f t="shared" si="106"/>
        <v>98763</v>
      </c>
      <c r="BC258" s="50">
        <f t="shared" si="107"/>
        <v>41416</v>
      </c>
      <c r="BD258" s="50">
        <f t="shared" si="96"/>
        <v>81010</v>
      </c>
      <c r="BE258" s="50">
        <f t="shared" si="108"/>
        <v>18491</v>
      </c>
      <c r="BF258" s="47">
        <f t="shared" si="97"/>
        <v>0.19328410631728554</v>
      </c>
      <c r="BG258" s="47">
        <f t="shared" si="109"/>
        <v>0.80671589368271446</v>
      </c>
      <c r="BH258" s="47">
        <f t="shared" si="110"/>
        <v>0.33829415320275102</v>
      </c>
      <c r="BI258" s="47">
        <f t="shared" si="111"/>
        <v>0.15103817816476892</v>
      </c>
      <c r="BJ258" s="47">
        <f t="shared" si="98"/>
        <v>0.57250502344273269</v>
      </c>
      <c r="BK258" s="16">
        <v>56273</v>
      </c>
      <c r="BL258" s="16">
        <v>8188</v>
      </c>
      <c r="BM258" s="16">
        <v>24783</v>
      </c>
      <c r="BN258" s="16">
        <v>13436</v>
      </c>
      <c r="BO258" s="16">
        <v>6238</v>
      </c>
      <c r="BP258" s="78">
        <v>147</v>
      </c>
      <c r="BQ258" s="16">
        <v>2598</v>
      </c>
      <c r="BR258" s="78">
        <v>50</v>
      </c>
      <c r="BS258" s="78">
        <v>40</v>
      </c>
      <c r="BT258" s="78">
        <v>793</v>
      </c>
      <c r="BU258" s="89">
        <f t="shared" si="99"/>
        <v>0.14550494908748424</v>
      </c>
      <c r="BV258" s="89">
        <f t="shared" si="100"/>
        <v>0.85449505091251576</v>
      </c>
      <c r="BW258" s="89">
        <f t="shared" si="101"/>
        <v>0.41408846160680968</v>
      </c>
      <c r="BX258" s="89">
        <f t="shared" si="102"/>
        <v>0.17532386757414745</v>
      </c>
      <c r="BY258" s="16">
        <v>66153</v>
      </c>
      <c r="BZ258" s="16">
        <v>15475</v>
      </c>
      <c r="CA258" s="16">
        <v>32564</v>
      </c>
      <c r="CB258" s="16">
        <v>9489</v>
      </c>
      <c r="CC258" s="16">
        <v>4192</v>
      </c>
      <c r="CD258" s="78">
        <v>74</v>
      </c>
      <c r="CE258" s="16">
        <v>3525</v>
      </c>
      <c r="CF258" s="78">
        <v>92</v>
      </c>
      <c r="CG258" s="78">
        <v>16</v>
      </c>
      <c r="CH258" s="78">
        <v>726</v>
      </c>
      <c r="CI258" s="89">
        <f t="shared" si="103"/>
        <v>0.23392741069943918</v>
      </c>
      <c r="CJ258" s="89">
        <f t="shared" si="104"/>
        <v>0.76607258930056077</v>
      </c>
      <c r="CK258" s="96">
        <f t="shared" si="105"/>
        <v>0.27381978141580882</v>
      </c>
    </row>
    <row r="259" spans="1:89" x14ac:dyDescent="0.3">
      <c r="A259" s="19" t="s">
        <v>597</v>
      </c>
      <c r="B259" s="16" t="s">
        <v>611</v>
      </c>
      <c r="C259" s="19">
        <v>136090</v>
      </c>
      <c r="D259" s="16">
        <v>127521</v>
      </c>
      <c r="E259" s="16">
        <v>8569</v>
      </c>
      <c r="F259" s="67">
        <v>0.93700000000000006</v>
      </c>
      <c r="G259" s="16">
        <v>61837</v>
      </c>
      <c r="H259" s="16">
        <v>59993</v>
      </c>
      <c r="I259" s="16">
        <v>1844</v>
      </c>
      <c r="J259" s="67">
        <v>0.97</v>
      </c>
      <c r="K259" s="16">
        <v>74253</v>
      </c>
      <c r="L259" s="16">
        <v>67528</v>
      </c>
      <c r="M259" s="16">
        <v>6725</v>
      </c>
      <c r="N259" s="67">
        <v>0.90900000000000003</v>
      </c>
      <c r="O259" s="16">
        <v>26903</v>
      </c>
      <c r="P259" s="16">
        <v>25148</v>
      </c>
      <c r="Q259" s="16">
        <v>1755</v>
      </c>
      <c r="R259" s="67">
        <v>0.93500000000000005</v>
      </c>
      <c r="S259" s="16">
        <v>109187</v>
      </c>
      <c r="T259" s="16">
        <v>102373</v>
      </c>
      <c r="U259" s="16">
        <v>6814</v>
      </c>
      <c r="V259" s="67">
        <v>0.93799999999999994</v>
      </c>
      <c r="W259" s="16">
        <v>91707</v>
      </c>
      <c r="X259" s="16">
        <v>36420</v>
      </c>
      <c r="Y259" s="16">
        <v>47826</v>
      </c>
      <c r="Z259" s="16">
        <v>7461</v>
      </c>
      <c r="AA259" s="89">
        <f t="shared" si="87"/>
        <v>8.1356930223428964E-2</v>
      </c>
      <c r="AB259" s="89">
        <f t="shared" si="88"/>
        <v>0.52150871798226961</v>
      </c>
      <c r="AC259" s="95">
        <f t="shared" si="89"/>
        <v>4.8813831926015281</v>
      </c>
      <c r="AD259" s="16">
        <v>44019</v>
      </c>
      <c r="AE259" s="16">
        <v>17939</v>
      </c>
      <c r="AF259" s="47">
        <f t="shared" si="90"/>
        <v>0.40752856720961406</v>
      </c>
      <c r="AG259" s="16">
        <v>22441</v>
      </c>
      <c r="AH259" s="47">
        <f t="shared" si="91"/>
        <v>0.50980258524727962</v>
      </c>
      <c r="AI259" s="16">
        <v>3639</v>
      </c>
      <c r="AJ259" s="47">
        <f t="shared" si="92"/>
        <v>8.2668847543106383E-2</v>
      </c>
      <c r="AK259" s="16">
        <v>47688</v>
      </c>
      <c r="AL259" s="16">
        <v>18481</v>
      </c>
      <c r="AM259" s="16">
        <v>25385</v>
      </c>
      <c r="AN259" s="47">
        <f t="shared" si="93"/>
        <v>8.0145948666331152E-2</v>
      </c>
      <c r="AO259" s="47">
        <f t="shared" si="94"/>
        <v>0.53231420902533133</v>
      </c>
      <c r="AP259" s="16">
        <v>3822</v>
      </c>
      <c r="AQ259" s="16">
        <v>104577</v>
      </c>
      <c r="AR259" s="16">
        <v>14198</v>
      </c>
      <c r="AS259" s="16">
        <v>51317</v>
      </c>
      <c r="AT259" s="16">
        <v>19712</v>
      </c>
      <c r="AU259" s="16">
        <v>8769</v>
      </c>
      <c r="AV259" s="78">
        <v>281</v>
      </c>
      <c r="AW259" s="16">
        <v>5798</v>
      </c>
      <c r="AX259" s="78">
        <v>112</v>
      </c>
      <c r="AY259" s="78">
        <v>314</v>
      </c>
      <c r="AZ259" s="16">
        <v>4076</v>
      </c>
      <c r="BA259" s="50">
        <f t="shared" si="95"/>
        <v>14198</v>
      </c>
      <c r="BB259" s="50">
        <f t="shared" si="106"/>
        <v>90379</v>
      </c>
      <c r="BC259" s="50">
        <f t="shared" si="107"/>
        <v>39062</v>
      </c>
      <c r="BD259" s="50">
        <f t="shared" si="96"/>
        <v>65515</v>
      </c>
      <c r="BE259" s="50">
        <f t="shared" si="108"/>
        <v>19350</v>
      </c>
      <c r="BF259" s="47">
        <f t="shared" si="97"/>
        <v>0.13576599060978992</v>
      </c>
      <c r="BG259" s="47">
        <f t="shared" si="109"/>
        <v>0.86423400939021011</v>
      </c>
      <c r="BH259" s="47">
        <f t="shared" si="110"/>
        <v>0.37352381498799925</v>
      </c>
      <c r="BI259" s="47">
        <f t="shared" si="111"/>
        <v>0.18503112539086033</v>
      </c>
      <c r="BJ259" s="47">
        <f t="shared" si="98"/>
        <v>0.61887891218910474</v>
      </c>
      <c r="BK259" s="16">
        <v>48089</v>
      </c>
      <c r="BL259" s="16">
        <v>5149</v>
      </c>
      <c r="BM259" s="16">
        <v>21306</v>
      </c>
      <c r="BN259" s="16">
        <v>11239</v>
      </c>
      <c r="BO259" s="16">
        <v>5158</v>
      </c>
      <c r="BP259" s="78">
        <v>202</v>
      </c>
      <c r="BQ259" s="16">
        <v>2470</v>
      </c>
      <c r="BR259" s="78">
        <v>37</v>
      </c>
      <c r="BS259" s="78">
        <v>227</v>
      </c>
      <c r="BT259" s="16">
        <v>2301</v>
      </c>
      <c r="BU259" s="89">
        <f t="shared" si="99"/>
        <v>0.10707230343737653</v>
      </c>
      <c r="BV259" s="89">
        <f t="shared" si="100"/>
        <v>0.8929276965626235</v>
      </c>
      <c r="BW259" s="89">
        <f t="shared" si="101"/>
        <v>0.4498741916030693</v>
      </c>
      <c r="BX259" s="89">
        <f t="shared" si="102"/>
        <v>0.21616170018091455</v>
      </c>
      <c r="BY259" s="16">
        <v>56488</v>
      </c>
      <c r="BZ259" s="16">
        <v>9049</v>
      </c>
      <c r="CA259" s="16">
        <v>30011</v>
      </c>
      <c r="CB259" s="16">
        <v>8473</v>
      </c>
      <c r="CC259" s="16">
        <v>3611</v>
      </c>
      <c r="CD259" s="78">
        <v>79</v>
      </c>
      <c r="CE259" s="16">
        <v>3328</v>
      </c>
      <c r="CF259" s="78">
        <v>75</v>
      </c>
      <c r="CG259" s="78">
        <v>87</v>
      </c>
      <c r="CH259" s="16">
        <v>1775</v>
      </c>
      <c r="CI259" s="89">
        <f t="shared" si="103"/>
        <v>0.16019331539442005</v>
      </c>
      <c r="CJ259" s="89">
        <f t="shared" si="104"/>
        <v>0.83980668460557995</v>
      </c>
      <c r="CK259" s="96">
        <f t="shared" si="105"/>
        <v>0.30852570457442291</v>
      </c>
    </row>
    <row r="260" spans="1:89" x14ac:dyDescent="0.3">
      <c r="A260" s="19" t="s">
        <v>597</v>
      </c>
      <c r="B260" s="16" t="s">
        <v>613</v>
      </c>
      <c r="C260" s="19">
        <v>68120</v>
      </c>
      <c r="D260" s="16">
        <v>63831</v>
      </c>
      <c r="E260" s="16">
        <v>4289</v>
      </c>
      <c r="F260" s="67">
        <v>0.93700000000000006</v>
      </c>
      <c r="G260" s="16">
        <v>32329</v>
      </c>
      <c r="H260" s="16">
        <v>30924</v>
      </c>
      <c r="I260" s="16">
        <v>1405</v>
      </c>
      <c r="J260" s="67">
        <v>0.95700000000000007</v>
      </c>
      <c r="K260" s="16">
        <v>35791</v>
      </c>
      <c r="L260" s="16">
        <v>32907</v>
      </c>
      <c r="M260" s="16">
        <v>2884</v>
      </c>
      <c r="N260" s="67">
        <v>0.91900000000000004</v>
      </c>
      <c r="O260" s="16">
        <v>16425</v>
      </c>
      <c r="P260" s="16">
        <v>15864</v>
      </c>
      <c r="Q260" s="16">
        <v>561</v>
      </c>
      <c r="R260" s="67">
        <v>0.96599999999999997</v>
      </c>
      <c r="S260" s="16">
        <v>51695</v>
      </c>
      <c r="T260" s="16">
        <v>47967</v>
      </c>
      <c r="U260" s="16">
        <v>3728</v>
      </c>
      <c r="V260" s="67">
        <v>0.92799999999999994</v>
      </c>
      <c r="W260" s="16">
        <v>50781</v>
      </c>
      <c r="X260" s="16">
        <v>21047</v>
      </c>
      <c r="Y260" s="16">
        <v>25241</v>
      </c>
      <c r="Z260" s="16">
        <v>4493</v>
      </c>
      <c r="AA260" s="89">
        <f t="shared" si="87"/>
        <v>8.847797404541069E-2</v>
      </c>
      <c r="AB260" s="89">
        <f t="shared" si="88"/>
        <v>0.49705598550639019</v>
      </c>
      <c r="AC260" s="95">
        <f t="shared" si="89"/>
        <v>4.6843979523703538</v>
      </c>
      <c r="AD260" s="16">
        <v>24934</v>
      </c>
      <c r="AE260" s="16">
        <v>10343</v>
      </c>
      <c r="AF260" s="47">
        <f t="shared" si="90"/>
        <v>0.41481511189540388</v>
      </c>
      <c r="AG260" s="16">
        <v>12324</v>
      </c>
      <c r="AH260" s="47">
        <f t="shared" si="91"/>
        <v>0.49426485922836289</v>
      </c>
      <c r="AI260" s="16">
        <v>2267</v>
      </c>
      <c r="AJ260" s="47">
        <f t="shared" si="92"/>
        <v>9.0920028876233253E-2</v>
      </c>
      <c r="AK260" s="16">
        <v>25847</v>
      </c>
      <c r="AL260" s="16">
        <v>10704</v>
      </c>
      <c r="AM260" s="16">
        <v>12917</v>
      </c>
      <c r="AN260" s="47">
        <f t="shared" si="93"/>
        <v>8.6122180523851899E-2</v>
      </c>
      <c r="AO260" s="47">
        <f t="shared" si="94"/>
        <v>0.49974852013773358</v>
      </c>
      <c r="AP260" s="16">
        <v>2226</v>
      </c>
      <c r="AQ260" s="16">
        <v>51306</v>
      </c>
      <c r="AR260" s="16">
        <v>5868</v>
      </c>
      <c r="AS260" s="16">
        <v>27127</v>
      </c>
      <c r="AT260" s="16">
        <v>9946</v>
      </c>
      <c r="AU260" s="16">
        <v>4854</v>
      </c>
      <c r="AV260" s="78">
        <v>115</v>
      </c>
      <c r="AW260" s="16">
        <v>2704</v>
      </c>
      <c r="AX260" s="78">
        <v>99</v>
      </c>
      <c r="AY260" s="78">
        <v>41</v>
      </c>
      <c r="AZ260" s="78">
        <v>552</v>
      </c>
      <c r="BA260" s="50">
        <f t="shared" si="95"/>
        <v>5868</v>
      </c>
      <c r="BB260" s="50">
        <f t="shared" si="106"/>
        <v>45438</v>
      </c>
      <c r="BC260" s="50">
        <f t="shared" si="107"/>
        <v>18311</v>
      </c>
      <c r="BD260" s="50">
        <f t="shared" si="96"/>
        <v>32995</v>
      </c>
      <c r="BE260" s="50">
        <f t="shared" si="108"/>
        <v>8365</v>
      </c>
      <c r="BF260" s="47">
        <f t="shared" si="97"/>
        <v>0.11437258800140335</v>
      </c>
      <c r="BG260" s="47">
        <f t="shared" si="109"/>
        <v>0.88562741199859663</v>
      </c>
      <c r="BH260" s="47">
        <f t="shared" si="110"/>
        <v>0.35689782871399056</v>
      </c>
      <c r="BI260" s="47">
        <f t="shared" si="111"/>
        <v>0.16304135968502709</v>
      </c>
      <c r="BJ260" s="47">
        <f t="shared" si="98"/>
        <v>0.62126262035629365</v>
      </c>
      <c r="BK260" s="16">
        <v>24914</v>
      </c>
      <c r="BL260" s="16">
        <v>2488</v>
      </c>
      <c r="BM260" s="16">
        <v>11929</v>
      </c>
      <c r="BN260" s="16">
        <v>5909</v>
      </c>
      <c r="BO260" s="16">
        <v>2832</v>
      </c>
      <c r="BP260" s="78">
        <v>60</v>
      </c>
      <c r="BQ260" s="16">
        <v>1239</v>
      </c>
      <c r="BR260" s="78">
        <v>66</v>
      </c>
      <c r="BS260" s="78">
        <v>25</v>
      </c>
      <c r="BT260" s="78">
        <v>366</v>
      </c>
      <c r="BU260" s="89">
        <f t="shared" si="99"/>
        <v>9.986353054507506E-2</v>
      </c>
      <c r="BV260" s="89">
        <f t="shared" si="100"/>
        <v>0.90013646945492498</v>
      </c>
      <c r="BW260" s="89">
        <f t="shared" si="101"/>
        <v>0.42132937304326884</v>
      </c>
      <c r="BX260" s="89">
        <f t="shared" si="102"/>
        <v>0.18415348799871559</v>
      </c>
      <c r="BY260" s="16">
        <v>26392</v>
      </c>
      <c r="BZ260" s="16">
        <v>3380</v>
      </c>
      <c r="CA260" s="16">
        <v>15198</v>
      </c>
      <c r="CB260" s="16">
        <v>4037</v>
      </c>
      <c r="CC260" s="16">
        <v>2022</v>
      </c>
      <c r="CD260" s="78">
        <v>55</v>
      </c>
      <c r="CE260" s="16">
        <v>1465</v>
      </c>
      <c r="CF260" s="78">
        <v>33</v>
      </c>
      <c r="CG260" s="78">
        <v>16</v>
      </c>
      <c r="CH260" s="78">
        <v>186</v>
      </c>
      <c r="CI260" s="89">
        <f t="shared" si="103"/>
        <v>0.12806911185207639</v>
      </c>
      <c r="CJ260" s="89">
        <f t="shared" si="104"/>
        <v>0.87193088814792363</v>
      </c>
      <c r="CK260" s="96">
        <f t="shared" si="105"/>
        <v>0.29607456805092452</v>
      </c>
    </row>
    <row r="261" spans="1:89" x14ac:dyDescent="0.3">
      <c r="A261" s="19" t="s">
        <v>597</v>
      </c>
      <c r="B261" s="16" t="s">
        <v>617</v>
      </c>
      <c r="C261" s="19">
        <v>176192</v>
      </c>
      <c r="D261" s="16">
        <v>165044</v>
      </c>
      <c r="E261" s="16">
        <v>11148</v>
      </c>
      <c r="F261" s="67">
        <v>0.93700000000000006</v>
      </c>
      <c r="G261" s="16">
        <v>79394</v>
      </c>
      <c r="H261" s="16">
        <v>76432</v>
      </c>
      <c r="I261" s="16">
        <v>2962</v>
      </c>
      <c r="J261" s="67">
        <v>0.96299999999999997</v>
      </c>
      <c r="K261" s="16">
        <v>96798</v>
      </c>
      <c r="L261" s="16">
        <v>88612</v>
      </c>
      <c r="M261" s="16">
        <v>8186</v>
      </c>
      <c r="N261" s="67">
        <v>0.91500000000000004</v>
      </c>
      <c r="O261" s="16">
        <v>74798</v>
      </c>
      <c r="P261" s="16">
        <v>72204</v>
      </c>
      <c r="Q261" s="16">
        <v>2594</v>
      </c>
      <c r="R261" s="67">
        <v>0.96499999999999997</v>
      </c>
      <c r="S261" s="16">
        <v>101394</v>
      </c>
      <c r="T261" s="16">
        <v>92840</v>
      </c>
      <c r="U261" s="16">
        <v>8554</v>
      </c>
      <c r="V261" s="67">
        <v>0.91599999999999993</v>
      </c>
      <c r="W261" s="16">
        <v>110153</v>
      </c>
      <c r="X261" s="16">
        <v>42207</v>
      </c>
      <c r="Y261" s="16">
        <v>60883</v>
      </c>
      <c r="Z261" s="16">
        <v>7063</v>
      </c>
      <c r="AA261" s="89">
        <f t="shared" si="87"/>
        <v>6.4119905948998218E-2</v>
      </c>
      <c r="AB261" s="89">
        <f t="shared" si="88"/>
        <v>0.55271304458344306</v>
      </c>
      <c r="AC261" s="95">
        <f t="shared" si="89"/>
        <v>5.9757893246495826</v>
      </c>
      <c r="AD261" s="16">
        <v>53250</v>
      </c>
      <c r="AE261" s="16">
        <v>20775</v>
      </c>
      <c r="AF261" s="47">
        <f t="shared" si="90"/>
        <v>0.39014084507042252</v>
      </c>
      <c r="AG261" s="16">
        <v>28931</v>
      </c>
      <c r="AH261" s="47">
        <f t="shared" si="91"/>
        <v>0.5433051643192488</v>
      </c>
      <c r="AI261" s="16">
        <v>3544</v>
      </c>
      <c r="AJ261" s="47">
        <f t="shared" si="92"/>
        <v>6.6553990610328642E-2</v>
      </c>
      <c r="AK261" s="16">
        <v>56903</v>
      </c>
      <c r="AL261" s="16">
        <v>21432</v>
      </c>
      <c r="AM261" s="16">
        <v>31952</v>
      </c>
      <c r="AN261" s="47">
        <f t="shared" si="93"/>
        <v>6.1842082139781734E-2</v>
      </c>
      <c r="AO261" s="47">
        <f t="shared" si="94"/>
        <v>0.56151696747095936</v>
      </c>
      <c r="AP261" s="16">
        <v>3519</v>
      </c>
      <c r="AQ261" s="16">
        <v>140524</v>
      </c>
      <c r="AR261" s="16">
        <v>15910</v>
      </c>
      <c r="AS261" s="16">
        <v>58483</v>
      </c>
      <c r="AT261" s="16">
        <v>29775</v>
      </c>
      <c r="AU261" s="16">
        <v>19669</v>
      </c>
      <c r="AV261" s="78">
        <v>445</v>
      </c>
      <c r="AW261" s="16">
        <v>14889</v>
      </c>
      <c r="AX261" s="78">
        <v>760</v>
      </c>
      <c r="AY261" s="78">
        <v>204</v>
      </c>
      <c r="AZ261" s="78">
        <v>389</v>
      </c>
      <c r="BA261" s="50">
        <f t="shared" si="95"/>
        <v>15910</v>
      </c>
      <c r="BB261" s="50">
        <f t="shared" si="106"/>
        <v>124613.99999999999</v>
      </c>
      <c r="BC261" s="50">
        <f t="shared" si="107"/>
        <v>66131</v>
      </c>
      <c r="BD261" s="50">
        <f t="shared" si="96"/>
        <v>74393</v>
      </c>
      <c r="BE261" s="50">
        <f t="shared" si="108"/>
        <v>36356</v>
      </c>
      <c r="BF261" s="47">
        <f t="shared" si="97"/>
        <v>0.11321909424724602</v>
      </c>
      <c r="BG261" s="47">
        <f t="shared" si="109"/>
        <v>0.88678090575275392</v>
      </c>
      <c r="BH261" s="47">
        <f t="shared" si="110"/>
        <v>0.47060288633969999</v>
      </c>
      <c r="BI261" s="47">
        <f t="shared" si="111"/>
        <v>0.25871737212148815</v>
      </c>
      <c r="BJ261" s="47">
        <f t="shared" si="98"/>
        <v>0.67869189604622693</v>
      </c>
      <c r="BK261" s="16">
        <v>64528</v>
      </c>
      <c r="BL261" s="16">
        <v>5814</v>
      </c>
      <c r="BM261" s="16">
        <v>24235</v>
      </c>
      <c r="BN261" s="16">
        <v>16326</v>
      </c>
      <c r="BO261" s="16">
        <v>10640</v>
      </c>
      <c r="BP261" s="78">
        <v>337</v>
      </c>
      <c r="BQ261" s="16">
        <v>6562</v>
      </c>
      <c r="BR261" s="78">
        <v>241</v>
      </c>
      <c r="BS261" s="78">
        <v>135</v>
      </c>
      <c r="BT261" s="78">
        <v>238</v>
      </c>
      <c r="BU261" s="89">
        <f t="shared" si="99"/>
        <v>9.0100421522439869E-2</v>
      </c>
      <c r="BV261" s="89">
        <f t="shared" si="100"/>
        <v>0.90989957847756009</v>
      </c>
      <c r="BW261" s="89">
        <f t="shared" si="101"/>
        <v>0.53432618398214726</v>
      </c>
      <c r="BX261" s="89">
        <f t="shared" si="102"/>
        <v>0.28131973716836101</v>
      </c>
      <c r="BY261" s="16">
        <v>75996</v>
      </c>
      <c r="BZ261" s="16">
        <v>10096</v>
      </c>
      <c r="CA261" s="16">
        <v>34248</v>
      </c>
      <c r="CB261" s="16">
        <v>13449</v>
      </c>
      <c r="CC261" s="16">
        <v>9029</v>
      </c>
      <c r="CD261" s="78">
        <v>108</v>
      </c>
      <c r="CE261" s="16">
        <v>8327</v>
      </c>
      <c r="CF261" s="78">
        <v>519</v>
      </c>
      <c r="CG261" s="78">
        <v>69</v>
      </c>
      <c r="CH261" s="78">
        <v>151</v>
      </c>
      <c r="CI261" s="89">
        <f t="shared" si="103"/>
        <v>0.13284909732091163</v>
      </c>
      <c r="CJ261" s="89">
        <f t="shared" si="104"/>
        <v>0.86715090267908834</v>
      </c>
      <c r="CK261" s="96">
        <f t="shared" si="105"/>
        <v>0.4164956050318438</v>
      </c>
    </row>
    <row r="262" spans="1:89" x14ac:dyDescent="0.3">
      <c r="A262" s="19" t="s">
        <v>597</v>
      </c>
      <c r="B262" s="16" t="s">
        <v>618</v>
      </c>
      <c r="C262" s="19">
        <v>143227</v>
      </c>
      <c r="D262" s="16">
        <v>133223</v>
      </c>
      <c r="E262" s="16">
        <v>10004</v>
      </c>
      <c r="F262" s="67">
        <v>0.93</v>
      </c>
      <c r="G262" s="16">
        <v>66221</v>
      </c>
      <c r="H262" s="16">
        <v>64158</v>
      </c>
      <c r="I262" s="16">
        <v>2063</v>
      </c>
      <c r="J262" s="67">
        <v>0.96900000000000008</v>
      </c>
      <c r="K262" s="16">
        <v>77006</v>
      </c>
      <c r="L262" s="16">
        <v>69065</v>
      </c>
      <c r="M262" s="16">
        <v>7941</v>
      </c>
      <c r="N262" s="67">
        <v>0.89700000000000002</v>
      </c>
      <c r="O262" s="16">
        <v>17660</v>
      </c>
      <c r="P262" s="16">
        <v>17090</v>
      </c>
      <c r="Q262" s="16">
        <v>570</v>
      </c>
      <c r="R262" s="67">
        <v>0.96799999999999997</v>
      </c>
      <c r="S262" s="16">
        <v>125567</v>
      </c>
      <c r="T262" s="16">
        <v>116133</v>
      </c>
      <c r="U262" s="16">
        <v>9434</v>
      </c>
      <c r="V262" s="67">
        <v>0.92500000000000004</v>
      </c>
      <c r="W262" s="16">
        <v>94735</v>
      </c>
      <c r="X262" s="16">
        <v>36807</v>
      </c>
      <c r="Y262" s="16">
        <v>50947</v>
      </c>
      <c r="Z262" s="16">
        <v>6981</v>
      </c>
      <c r="AA262" s="89">
        <f t="shared" ref="AA262:AA325" si="112">Z262/W262</f>
        <v>7.3689766189898143E-2</v>
      </c>
      <c r="AB262" s="89">
        <f t="shared" ref="AB262:AB325" si="113">Y262/W262</f>
        <v>0.53778434580672407</v>
      </c>
      <c r="AC262" s="95">
        <f t="shared" ref="AC262:AC325" si="114">X262/Z262</f>
        <v>5.2724538031800599</v>
      </c>
      <c r="AD262" s="16">
        <v>46044</v>
      </c>
      <c r="AE262" s="16">
        <v>18141</v>
      </c>
      <c r="AF262" s="47">
        <f t="shared" ref="AF262:AF325" si="115">AE262/AD262</f>
        <v>0.39399270263226477</v>
      </c>
      <c r="AG262" s="16">
        <v>24458</v>
      </c>
      <c r="AH262" s="47">
        <f t="shared" ref="AH262:AH325" si="116">AG262/AD262</f>
        <v>0.53118755972547993</v>
      </c>
      <c r="AI262" s="16">
        <v>3445</v>
      </c>
      <c r="AJ262" s="47">
        <f t="shared" ref="AJ262:AJ325" si="117">AI262/AD262</f>
        <v>7.4819737642255232E-2</v>
      </c>
      <c r="AK262" s="16">
        <v>48691</v>
      </c>
      <c r="AL262" s="16">
        <v>18666</v>
      </c>
      <c r="AM262" s="16">
        <v>26489</v>
      </c>
      <c r="AN262" s="47">
        <f t="shared" ref="AN262:AN325" si="118">AP262/AK262</f>
        <v>7.2621223634757967E-2</v>
      </c>
      <c r="AO262" s="47">
        <f t="shared" ref="AO262:AO325" si="119">AM262/AK262</f>
        <v>0.54402250929329854</v>
      </c>
      <c r="AP262" s="16">
        <v>3536</v>
      </c>
      <c r="AQ262" s="16">
        <v>111928</v>
      </c>
      <c r="AR262" s="16">
        <v>17794</v>
      </c>
      <c r="AS262" s="16">
        <v>53608</v>
      </c>
      <c r="AT262" s="16">
        <v>21235</v>
      </c>
      <c r="AU262" s="16">
        <v>10541</v>
      </c>
      <c r="AV262" s="78">
        <v>353</v>
      </c>
      <c r="AW262" s="16">
        <v>7435</v>
      </c>
      <c r="AX262" s="78">
        <v>201</v>
      </c>
      <c r="AY262" s="78">
        <v>204</v>
      </c>
      <c r="AZ262" s="78">
        <v>557</v>
      </c>
      <c r="BA262" s="50">
        <f t="shared" ref="BA262:BA325" si="120">AR262</f>
        <v>17794</v>
      </c>
      <c r="BB262" s="50">
        <f t="shared" si="106"/>
        <v>94134</v>
      </c>
      <c r="BC262" s="50">
        <f t="shared" si="107"/>
        <v>40526</v>
      </c>
      <c r="BD262" s="50">
        <f t="shared" ref="BD262:BD325" si="121">AQ262-BC262</f>
        <v>71402</v>
      </c>
      <c r="BE262" s="50">
        <f t="shared" si="108"/>
        <v>19291</v>
      </c>
      <c r="BF262" s="47">
        <f t="shared" ref="BF262:BF325" si="122">AR262/AQ262</f>
        <v>0.15897719962833251</v>
      </c>
      <c r="BG262" s="47">
        <f t="shared" si="109"/>
        <v>0.84102280037166754</v>
      </c>
      <c r="BH262" s="47">
        <f t="shared" si="110"/>
        <v>0.3620720463154885</v>
      </c>
      <c r="BI262" s="47">
        <f t="shared" si="111"/>
        <v>0.17235186905868058</v>
      </c>
      <c r="BJ262" s="47">
        <f t="shared" ref="BJ262:BJ325" si="123">(BG262+BH262)/2</f>
        <v>0.60154742334357802</v>
      </c>
      <c r="BK262" s="16">
        <v>52209</v>
      </c>
      <c r="BL262" s="16">
        <v>6591</v>
      </c>
      <c r="BM262" s="16">
        <v>23133</v>
      </c>
      <c r="BN262" s="16">
        <v>12738</v>
      </c>
      <c r="BO262" s="16">
        <v>5848</v>
      </c>
      <c r="BP262" s="78">
        <v>246</v>
      </c>
      <c r="BQ262" s="16">
        <v>3152</v>
      </c>
      <c r="BR262" s="78">
        <v>88</v>
      </c>
      <c r="BS262" s="78">
        <v>142</v>
      </c>
      <c r="BT262" s="78">
        <v>271</v>
      </c>
      <c r="BU262" s="89">
        <f t="shared" ref="BU262:BU325" si="124">BL262/BK262</f>
        <v>0.12624260185025571</v>
      </c>
      <c r="BV262" s="89">
        <f t="shared" ref="BV262:BV325" si="125">(BT262+BS262+BR262+BQ262+BP262+BO262+BN262+BM262)/BK262</f>
        <v>0.87375739814974429</v>
      </c>
      <c r="BW262" s="89">
        <f t="shared" ref="BW262:BW325" si="126">(BT262+BS262+BR262+BQ262+BP262+BO262+BN262)/BK262</f>
        <v>0.43067287249324832</v>
      </c>
      <c r="BX262" s="89">
        <f t="shared" ref="BX262:BX325" si="127">(BT262+BS262+BR262+BQ262+BP262+BO262)/BK262</f>
        <v>0.18669194966385105</v>
      </c>
      <c r="BY262" s="16">
        <v>59719</v>
      </c>
      <c r="BZ262" s="16">
        <v>11203</v>
      </c>
      <c r="CA262" s="16">
        <v>30475</v>
      </c>
      <c r="CB262" s="16">
        <v>8497</v>
      </c>
      <c r="CC262" s="16">
        <v>4693</v>
      </c>
      <c r="CD262" s="78">
        <v>107</v>
      </c>
      <c r="CE262" s="16">
        <v>4283</v>
      </c>
      <c r="CF262" s="78">
        <v>113</v>
      </c>
      <c r="CG262" s="78">
        <v>62</v>
      </c>
      <c r="CH262" s="78">
        <v>286</v>
      </c>
      <c r="CI262" s="89">
        <f t="shared" ref="CI262:CI325" si="128">BZ262/BY262</f>
        <v>0.18759523769654549</v>
      </c>
      <c r="CJ262" s="89">
        <f t="shared" ref="CJ262:CJ325" si="129">(CH262+CG262+CF262+CE262+CD262+CC262+CB262+CA262)/BY262</f>
        <v>0.81240476230345449</v>
      </c>
      <c r="CK262" s="96">
        <f t="shared" ref="CK262:CK325" si="130">(CH262+CG262+CF262+CE262+CD262+CC262+CB262)/BY262</f>
        <v>0.30209815971466369</v>
      </c>
    </row>
    <row r="263" spans="1:89" x14ac:dyDescent="0.3">
      <c r="A263" s="19" t="s">
        <v>597</v>
      </c>
      <c r="B263" s="16" t="s">
        <v>620</v>
      </c>
      <c r="C263" s="19">
        <v>70669</v>
      </c>
      <c r="D263" s="16">
        <v>63914</v>
      </c>
      <c r="E263" s="16">
        <v>6755</v>
      </c>
      <c r="F263" s="67">
        <v>0.90400000000000003</v>
      </c>
      <c r="G263" s="16">
        <v>32147</v>
      </c>
      <c r="H263" s="16">
        <v>29663</v>
      </c>
      <c r="I263" s="16">
        <v>2484</v>
      </c>
      <c r="J263" s="67">
        <v>0.92299999999999993</v>
      </c>
      <c r="K263" s="16">
        <v>38522</v>
      </c>
      <c r="L263" s="16">
        <v>34251</v>
      </c>
      <c r="M263" s="16">
        <v>4271</v>
      </c>
      <c r="N263" s="67">
        <v>0.88900000000000001</v>
      </c>
      <c r="O263" s="16">
        <v>7035</v>
      </c>
      <c r="P263" s="16">
        <v>6801</v>
      </c>
      <c r="Q263" s="16">
        <v>234</v>
      </c>
      <c r="R263" s="67">
        <v>0.96700000000000008</v>
      </c>
      <c r="S263" s="16">
        <v>63634</v>
      </c>
      <c r="T263" s="16">
        <v>57113</v>
      </c>
      <c r="U263" s="16">
        <v>6521</v>
      </c>
      <c r="V263" s="67">
        <v>0.89800000000000002</v>
      </c>
      <c r="W263" s="16">
        <v>54694</v>
      </c>
      <c r="X263" s="16">
        <v>22904</v>
      </c>
      <c r="Y263" s="16">
        <v>26409</v>
      </c>
      <c r="Z263" s="16">
        <v>5381</v>
      </c>
      <c r="AA263" s="89">
        <f t="shared" si="112"/>
        <v>9.83837349617874E-2</v>
      </c>
      <c r="AB263" s="89">
        <f t="shared" si="113"/>
        <v>0.48285003839543644</v>
      </c>
      <c r="AC263" s="95">
        <f t="shared" si="114"/>
        <v>4.2564579074521465</v>
      </c>
      <c r="AD263" s="16">
        <v>26418</v>
      </c>
      <c r="AE263" s="16">
        <v>11051</v>
      </c>
      <c r="AF263" s="47">
        <f t="shared" si="115"/>
        <v>0.41831327125444773</v>
      </c>
      <c r="AG263" s="16">
        <v>12553</v>
      </c>
      <c r="AH263" s="47">
        <f t="shared" si="116"/>
        <v>0.47516844575668105</v>
      </c>
      <c r="AI263" s="16">
        <v>2814</v>
      </c>
      <c r="AJ263" s="47">
        <f t="shared" si="117"/>
        <v>0.10651828298887123</v>
      </c>
      <c r="AK263" s="16">
        <v>28276</v>
      </c>
      <c r="AL263" s="16">
        <v>11853</v>
      </c>
      <c r="AM263" s="16">
        <v>13856</v>
      </c>
      <c r="AN263" s="47">
        <f t="shared" si="118"/>
        <v>9.07837034941293E-2</v>
      </c>
      <c r="AO263" s="47">
        <f t="shared" si="119"/>
        <v>0.49002687791766869</v>
      </c>
      <c r="AP263" s="16">
        <v>2567</v>
      </c>
      <c r="AQ263" s="16">
        <v>53231</v>
      </c>
      <c r="AR263" s="16">
        <v>9484</v>
      </c>
      <c r="AS263" s="16">
        <v>28633</v>
      </c>
      <c r="AT263" s="16">
        <v>8384</v>
      </c>
      <c r="AU263" s="16">
        <v>3801</v>
      </c>
      <c r="AV263" s="78">
        <v>112</v>
      </c>
      <c r="AW263" s="16">
        <v>1970</v>
      </c>
      <c r="AX263" s="78">
        <v>54</v>
      </c>
      <c r="AY263" s="78">
        <v>11</v>
      </c>
      <c r="AZ263" s="78">
        <v>782</v>
      </c>
      <c r="BA263" s="50">
        <f t="shared" si="120"/>
        <v>9484</v>
      </c>
      <c r="BB263" s="50">
        <f t="shared" si="106"/>
        <v>43747</v>
      </c>
      <c r="BC263" s="50">
        <f t="shared" si="107"/>
        <v>15114</v>
      </c>
      <c r="BD263" s="50">
        <f t="shared" si="121"/>
        <v>38117</v>
      </c>
      <c r="BE263" s="50">
        <f t="shared" si="108"/>
        <v>6730</v>
      </c>
      <c r="BF263" s="47">
        <f t="shared" si="122"/>
        <v>0.17816685765813153</v>
      </c>
      <c r="BG263" s="47">
        <f t="shared" si="109"/>
        <v>0.82183314234186844</v>
      </c>
      <c r="BH263" s="47">
        <f t="shared" si="110"/>
        <v>0.28393229509120627</v>
      </c>
      <c r="BI263" s="47">
        <f t="shared" si="111"/>
        <v>0.12643008773083353</v>
      </c>
      <c r="BJ263" s="47">
        <f t="shared" si="123"/>
        <v>0.55288271871653738</v>
      </c>
      <c r="BK263" s="16">
        <v>24445</v>
      </c>
      <c r="BL263" s="16">
        <v>3984</v>
      </c>
      <c r="BM263" s="16">
        <v>12396</v>
      </c>
      <c r="BN263" s="16">
        <v>4653</v>
      </c>
      <c r="BO263" s="16">
        <v>2046</v>
      </c>
      <c r="BP263" s="78">
        <v>63</v>
      </c>
      <c r="BQ263" s="16">
        <v>826</v>
      </c>
      <c r="BR263" s="78">
        <v>31</v>
      </c>
      <c r="BS263" s="78">
        <v>9</v>
      </c>
      <c r="BT263" s="78">
        <v>437</v>
      </c>
      <c r="BU263" s="89">
        <f t="shared" si="124"/>
        <v>0.1629781141337697</v>
      </c>
      <c r="BV263" s="89">
        <f t="shared" si="125"/>
        <v>0.83702188586623028</v>
      </c>
      <c r="BW263" s="89">
        <f t="shared" si="126"/>
        <v>0.32992431990182042</v>
      </c>
      <c r="BX263" s="89">
        <f t="shared" si="127"/>
        <v>0.13957864593986499</v>
      </c>
      <c r="BY263" s="16">
        <v>28786</v>
      </c>
      <c r="BZ263" s="16">
        <v>5500</v>
      </c>
      <c r="CA263" s="16">
        <v>16237</v>
      </c>
      <c r="CB263" s="16">
        <v>3731</v>
      </c>
      <c r="CC263" s="16">
        <v>1755</v>
      </c>
      <c r="CD263" s="78">
        <v>49</v>
      </c>
      <c r="CE263" s="16">
        <v>1144</v>
      </c>
      <c r="CF263" s="78">
        <v>23</v>
      </c>
      <c r="CG263" s="78">
        <v>2</v>
      </c>
      <c r="CH263" s="78">
        <v>345</v>
      </c>
      <c r="CI263" s="89">
        <f t="shared" si="128"/>
        <v>0.19106510109080804</v>
      </c>
      <c r="CJ263" s="89">
        <f t="shared" si="129"/>
        <v>0.80893489890919201</v>
      </c>
      <c r="CK263" s="96">
        <f t="shared" si="130"/>
        <v>0.24487598137983743</v>
      </c>
    </row>
    <row r="264" spans="1:89" x14ac:dyDescent="0.3">
      <c r="A264" s="19" t="s">
        <v>597</v>
      </c>
      <c r="B264" s="16" t="s">
        <v>622</v>
      </c>
      <c r="C264" s="19">
        <v>172031</v>
      </c>
      <c r="D264" s="16">
        <v>156620</v>
      </c>
      <c r="E264" s="16">
        <v>15411</v>
      </c>
      <c r="F264" s="67">
        <v>0.91</v>
      </c>
      <c r="G264" s="16">
        <v>77121</v>
      </c>
      <c r="H264" s="16">
        <v>73391</v>
      </c>
      <c r="I264" s="16">
        <v>3730</v>
      </c>
      <c r="J264" s="67">
        <v>0.95200000000000007</v>
      </c>
      <c r="K264" s="16">
        <v>94910</v>
      </c>
      <c r="L264" s="16">
        <v>83229</v>
      </c>
      <c r="M264" s="16">
        <v>11681</v>
      </c>
      <c r="N264" s="67">
        <v>0.877</v>
      </c>
      <c r="O264" s="16">
        <v>44885</v>
      </c>
      <c r="P264" s="16">
        <v>42243</v>
      </c>
      <c r="Q264" s="16">
        <v>2642</v>
      </c>
      <c r="R264" s="67">
        <v>0.94099999999999995</v>
      </c>
      <c r="S264" s="16">
        <v>127146</v>
      </c>
      <c r="T264" s="16">
        <v>114377</v>
      </c>
      <c r="U264" s="16">
        <v>12769</v>
      </c>
      <c r="V264" s="67">
        <v>0.9</v>
      </c>
      <c r="W264" s="16">
        <v>116698</v>
      </c>
      <c r="X264" s="16">
        <v>48780</v>
      </c>
      <c r="Y264" s="16">
        <v>59040</v>
      </c>
      <c r="Z264" s="16">
        <v>8878</v>
      </c>
      <c r="AA264" s="89">
        <f t="shared" si="112"/>
        <v>7.6076710826235239E-2</v>
      </c>
      <c r="AB264" s="89">
        <f t="shared" si="113"/>
        <v>0.50592126685975769</v>
      </c>
      <c r="AC264" s="95">
        <f t="shared" si="114"/>
        <v>5.4944807389051586</v>
      </c>
      <c r="AD264" s="16">
        <v>55243</v>
      </c>
      <c r="AE264" s="16">
        <v>24349</v>
      </c>
      <c r="AF264" s="47">
        <f t="shared" si="115"/>
        <v>0.44076172546748005</v>
      </c>
      <c r="AG264" s="16">
        <v>26754</v>
      </c>
      <c r="AH264" s="47">
        <f t="shared" si="116"/>
        <v>0.484296652969607</v>
      </c>
      <c r="AI264" s="16">
        <v>4140</v>
      </c>
      <c r="AJ264" s="47">
        <f t="shared" si="117"/>
        <v>7.4941621562912952E-2</v>
      </c>
      <c r="AK264" s="16">
        <v>61455</v>
      </c>
      <c r="AL264" s="16">
        <v>24431</v>
      </c>
      <c r="AM264" s="16">
        <v>32286</v>
      </c>
      <c r="AN264" s="47">
        <f t="shared" si="118"/>
        <v>7.7097062891546664E-2</v>
      </c>
      <c r="AO264" s="47">
        <f t="shared" si="119"/>
        <v>0.52536001952648281</v>
      </c>
      <c r="AP264" s="16">
        <v>4738</v>
      </c>
      <c r="AQ264" s="16">
        <v>132167</v>
      </c>
      <c r="AR264" s="16">
        <v>23259</v>
      </c>
      <c r="AS264" s="16">
        <v>56315</v>
      </c>
      <c r="AT264" s="16">
        <v>27964</v>
      </c>
      <c r="AU264" s="16">
        <v>13393</v>
      </c>
      <c r="AV264" s="78">
        <v>356</v>
      </c>
      <c r="AW264" s="16">
        <v>8306</v>
      </c>
      <c r="AX264" s="78">
        <v>153</v>
      </c>
      <c r="AY264" s="78">
        <v>148</v>
      </c>
      <c r="AZ264" s="16">
        <v>2273</v>
      </c>
      <c r="BA264" s="50">
        <f t="shared" si="120"/>
        <v>23259</v>
      </c>
      <c r="BB264" s="50">
        <f t="shared" si="106"/>
        <v>108908</v>
      </c>
      <c r="BC264" s="50">
        <f t="shared" si="107"/>
        <v>52593</v>
      </c>
      <c r="BD264" s="50">
        <f t="shared" si="121"/>
        <v>79574</v>
      </c>
      <c r="BE264" s="50">
        <f t="shared" si="108"/>
        <v>24629</v>
      </c>
      <c r="BF264" s="47">
        <f t="shared" si="122"/>
        <v>0.17598190168498945</v>
      </c>
      <c r="BG264" s="47">
        <f t="shared" si="109"/>
        <v>0.82401809831501061</v>
      </c>
      <c r="BH264" s="47">
        <f t="shared" si="110"/>
        <v>0.39792837849084872</v>
      </c>
      <c r="BI264" s="47">
        <f t="shared" si="111"/>
        <v>0.18634757541595104</v>
      </c>
      <c r="BJ264" s="47">
        <f t="shared" si="123"/>
        <v>0.61097323840292961</v>
      </c>
      <c r="BK264" s="16">
        <v>59877</v>
      </c>
      <c r="BL264" s="16">
        <v>7654</v>
      </c>
      <c r="BM264" s="16">
        <v>22870</v>
      </c>
      <c r="BN264" s="16">
        <v>16324</v>
      </c>
      <c r="BO264" s="16">
        <v>8089</v>
      </c>
      <c r="BP264" s="78">
        <v>256</v>
      </c>
      <c r="BQ264" s="16">
        <v>3512</v>
      </c>
      <c r="BR264" s="78">
        <v>66</v>
      </c>
      <c r="BS264" s="78">
        <v>105</v>
      </c>
      <c r="BT264" s="16">
        <v>1001</v>
      </c>
      <c r="BU264" s="89">
        <f t="shared" si="124"/>
        <v>0.12782871553351036</v>
      </c>
      <c r="BV264" s="89">
        <f t="shared" si="125"/>
        <v>0.87217128446648962</v>
      </c>
      <c r="BW264" s="89">
        <f t="shared" si="126"/>
        <v>0.49022162098969552</v>
      </c>
      <c r="BX264" s="89">
        <f t="shared" si="127"/>
        <v>0.21759607194749236</v>
      </c>
      <c r="BY264" s="16">
        <v>72290</v>
      </c>
      <c r="BZ264" s="16">
        <v>15605</v>
      </c>
      <c r="CA264" s="16">
        <v>33445</v>
      </c>
      <c r="CB264" s="16">
        <v>11640</v>
      </c>
      <c r="CC264" s="16">
        <v>5304</v>
      </c>
      <c r="CD264" s="78">
        <v>100</v>
      </c>
      <c r="CE264" s="16">
        <v>4794</v>
      </c>
      <c r="CF264" s="78">
        <v>87</v>
      </c>
      <c r="CG264" s="78">
        <v>43</v>
      </c>
      <c r="CH264" s="16">
        <v>1272</v>
      </c>
      <c r="CI264" s="89">
        <f t="shared" si="128"/>
        <v>0.2158666482224374</v>
      </c>
      <c r="CJ264" s="89">
        <f t="shared" si="129"/>
        <v>0.7841333517775626</v>
      </c>
      <c r="CK264" s="96">
        <f t="shared" si="130"/>
        <v>0.32148291603264628</v>
      </c>
    </row>
    <row r="265" spans="1:89" x14ac:dyDescent="0.3">
      <c r="A265" s="19" t="s">
        <v>597</v>
      </c>
      <c r="B265" s="16" t="s">
        <v>624</v>
      </c>
      <c r="C265" s="19">
        <v>107805</v>
      </c>
      <c r="D265" s="16">
        <v>97877</v>
      </c>
      <c r="E265" s="16">
        <v>9928</v>
      </c>
      <c r="F265" s="67">
        <v>0.90799999999999992</v>
      </c>
      <c r="G265" s="16">
        <v>48410</v>
      </c>
      <c r="H265" s="16">
        <v>46011</v>
      </c>
      <c r="I265" s="16">
        <v>2399</v>
      </c>
      <c r="J265" s="67">
        <v>0.95</v>
      </c>
      <c r="K265" s="16">
        <v>59395</v>
      </c>
      <c r="L265" s="16">
        <v>51866</v>
      </c>
      <c r="M265" s="16">
        <v>7529</v>
      </c>
      <c r="N265" s="67">
        <v>0.873</v>
      </c>
      <c r="O265" s="16">
        <v>9833</v>
      </c>
      <c r="P265" s="16">
        <v>9176</v>
      </c>
      <c r="Q265" s="16">
        <v>657</v>
      </c>
      <c r="R265" s="67">
        <v>0.93299999999999994</v>
      </c>
      <c r="S265" s="16">
        <v>97972</v>
      </c>
      <c r="T265" s="16">
        <v>88701</v>
      </c>
      <c r="U265" s="16">
        <v>9271</v>
      </c>
      <c r="V265" s="67">
        <v>0.90500000000000003</v>
      </c>
      <c r="W265" s="16">
        <v>72873</v>
      </c>
      <c r="X265" s="16">
        <v>28393</v>
      </c>
      <c r="Y265" s="16">
        <v>39466</v>
      </c>
      <c r="Z265" s="16">
        <v>5014</v>
      </c>
      <c r="AA265" s="89">
        <f t="shared" si="112"/>
        <v>6.8804632717192921E-2</v>
      </c>
      <c r="AB265" s="89">
        <f t="shared" si="113"/>
        <v>0.54157232445487358</v>
      </c>
      <c r="AC265" s="95">
        <f t="shared" si="114"/>
        <v>5.6627443159154369</v>
      </c>
      <c r="AD265" s="16">
        <v>34428</v>
      </c>
      <c r="AE265" s="16">
        <v>13926</v>
      </c>
      <c r="AF265" s="47">
        <f t="shared" si="115"/>
        <v>0.40449634018821889</v>
      </c>
      <c r="AG265" s="16">
        <v>18181</v>
      </c>
      <c r="AH265" s="47">
        <f t="shared" si="116"/>
        <v>0.52808760311374459</v>
      </c>
      <c r="AI265" s="16">
        <v>2321</v>
      </c>
      <c r="AJ265" s="47">
        <f t="shared" si="117"/>
        <v>6.7416056698036478E-2</v>
      </c>
      <c r="AK265" s="16">
        <v>38445</v>
      </c>
      <c r="AL265" s="16">
        <v>14467</v>
      </c>
      <c r="AM265" s="16">
        <v>21285</v>
      </c>
      <c r="AN265" s="47">
        <f t="shared" si="118"/>
        <v>7.0048120691897517E-2</v>
      </c>
      <c r="AO265" s="47">
        <f t="shared" si="119"/>
        <v>0.55364806866952787</v>
      </c>
      <c r="AP265" s="16">
        <v>2693</v>
      </c>
      <c r="AQ265" s="16">
        <v>82391</v>
      </c>
      <c r="AR265" s="16">
        <v>12070</v>
      </c>
      <c r="AS265" s="16">
        <v>44718</v>
      </c>
      <c r="AT265" s="16">
        <v>13710</v>
      </c>
      <c r="AU265" s="16">
        <v>6119</v>
      </c>
      <c r="AV265" s="78">
        <v>191</v>
      </c>
      <c r="AW265" s="16">
        <v>4376</v>
      </c>
      <c r="AX265" s="78">
        <v>206</v>
      </c>
      <c r="AY265" s="78">
        <v>71</v>
      </c>
      <c r="AZ265" s="78">
        <v>930</v>
      </c>
      <c r="BA265" s="50">
        <f t="shared" si="120"/>
        <v>12070</v>
      </c>
      <c r="BB265" s="50">
        <f t="shared" si="106"/>
        <v>70321</v>
      </c>
      <c r="BC265" s="50">
        <f t="shared" si="107"/>
        <v>25603</v>
      </c>
      <c r="BD265" s="50">
        <f t="shared" si="121"/>
        <v>56788</v>
      </c>
      <c r="BE265" s="50">
        <f t="shared" si="108"/>
        <v>11893</v>
      </c>
      <c r="BF265" s="47">
        <f t="shared" si="122"/>
        <v>0.1464965833646879</v>
      </c>
      <c r="BG265" s="47">
        <f t="shared" si="109"/>
        <v>0.85350341663531215</v>
      </c>
      <c r="BH265" s="47">
        <f t="shared" si="110"/>
        <v>0.31074996055394399</v>
      </c>
      <c r="BI265" s="47">
        <f t="shared" si="111"/>
        <v>0.14434829046861913</v>
      </c>
      <c r="BJ265" s="47">
        <f t="shared" si="123"/>
        <v>0.58212668859462813</v>
      </c>
      <c r="BK265" s="16">
        <v>37452</v>
      </c>
      <c r="BL265" s="16">
        <v>3803</v>
      </c>
      <c r="BM265" s="16">
        <v>19359</v>
      </c>
      <c r="BN265" s="16">
        <v>8055</v>
      </c>
      <c r="BO265" s="16">
        <v>3580</v>
      </c>
      <c r="BP265" s="78">
        <v>127</v>
      </c>
      <c r="BQ265" s="16">
        <v>1879</v>
      </c>
      <c r="BR265" s="78">
        <v>78</v>
      </c>
      <c r="BS265" s="78">
        <v>57</v>
      </c>
      <c r="BT265" s="78">
        <v>514</v>
      </c>
      <c r="BU265" s="89">
        <f t="shared" si="124"/>
        <v>0.10154330876855709</v>
      </c>
      <c r="BV265" s="89">
        <f t="shared" si="125"/>
        <v>0.89845669123144289</v>
      </c>
      <c r="BW265" s="89">
        <f t="shared" si="126"/>
        <v>0.38155505713980564</v>
      </c>
      <c r="BX265" s="89">
        <f t="shared" si="127"/>
        <v>0.16647976076044002</v>
      </c>
      <c r="BY265" s="16">
        <v>44939</v>
      </c>
      <c r="BZ265" s="16">
        <v>8267</v>
      </c>
      <c r="CA265" s="16">
        <v>25359</v>
      </c>
      <c r="CB265" s="16">
        <v>5655</v>
      </c>
      <c r="CC265" s="16">
        <v>2539</v>
      </c>
      <c r="CD265" s="78">
        <v>64</v>
      </c>
      <c r="CE265" s="16">
        <v>2497</v>
      </c>
      <c r="CF265" s="78">
        <v>128</v>
      </c>
      <c r="CG265" s="78">
        <v>14</v>
      </c>
      <c r="CH265" s="78">
        <v>416</v>
      </c>
      <c r="CI265" s="89">
        <f t="shared" si="128"/>
        <v>0.18396047976145441</v>
      </c>
      <c r="CJ265" s="89">
        <f t="shared" si="129"/>
        <v>0.81603952023854553</v>
      </c>
      <c r="CK265" s="96">
        <f t="shared" si="130"/>
        <v>0.25174124924898195</v>
      </c>
    </row>
    <row r="266" spans="1:89" x14ac:dyDescent="0.3">
      <c r="A266" s="19" t="s">
        <v>597</v>
      </c>
      <c r="B266" s="16" t="s">
        <v>626</v>
      </c>
      <c r="C266" s="19">
        <v>77535</v>
      </c>
      <c r="D266" s="16">
        <v>71358</v>
      </c>
      <c r="E266" s="16">
        <v>6177</v>
      </c>
      <c r="F266" s="67">
        <v>0.92</v>
      </c>
      <c r="G266" s="16">
        <v>34843</v>
      </c>
      <c r="H266" s="16">
        <v>32996</v>
      </c>
      <c r="I266" s="16">
        <v>1847</v>
      </c>
      <c r="J266" s="67">
        <v>0.94700000000000006</v>
      </c>
      <c r="K266" s="16">
        <v>42692</v>
      </c>
      <c r="L266" s="16">
        <v>38362</v>
      </c>
      <c r="M266" s="16">
        <v>4330</v>
      </c>
      <c r="N266" s="67">
        <v>0.89900000000000002</v>
      </c>
      <c r="O266" s="16">
        <v>7151</v>
      </c>
      <c r="P266" s="16">
        <v>6781</v>
      </c>
      <c r="Q266" s="16">
        <v>370</v>
      </c>
      <c r="R266" s="67">
        <v>0.94799999999999995</v>
      </c>
      <c r="S266" s="16">
        <v>70384</v>
      </c>
      <c r="T266" s="16">
        <v>64577</v>
      </c>
      <c r="U266" s="16">
        <v>5807</v>
      </c>
      <c r="V266" s="67">
        <v>0.91700000000000004</v>
      </c>
      <c r="W266" s="16">
        <v>53788</v>
      </c>
      <c r="X266" s="16">
        <v>22734</v>
      </c>
      <c r="Y266" s="16">
        <v>27967</v>
      </c>
      <c r="Z266" s="16">
        <v>3087</v>
      </c>
      <c r="AA266" s="89">
        <f t="shared" si="112"/>
        <v>5.7391983342009373E-2</v>
      </c>
      <c r="AB266" s="89">
        <f t="shared" si="113"/>
        <v>0.51994868743957756</v>
      </c>
      <c r="AC266" s="95">
        <f t="shared" si="114"/>
        <v>7.3644314868804663</v>
      </c>
      <c r="AD266" s="16">
        <v>25505</v>
      </c>
      <c r="AE266" s="16">
        <v>11109</v>
      </c>
      <c r="AF266" s="47">
        <f t="shared" si="115"/>
        <v>0.43556165457753382</v>
      </c>
      <c r="AG266" s="16">
        <v>12871</v>
      </c>
      <c r="AH266" s="47">
        <f t="shared" si="116"/>
        <v>0.50464614781415407</v>
      </c>
      <c r="AI266" s="16">
        <v>1525</v>
      </c>
      <c r="AJ266" s="47">
        <f t="shared" si="117"/>
        <v>5.9792197608312093E-2</v>
      </c>
      <c r="AK266" s="16">
        <v>28283</v>
      </c>
      <c r="AL266" s="16">
        <v>11625</v>
      </c>
      <c r="AM266" s="16">
        <v>15096</v>
      </c>
      <c r="AN266" s="47">
        <f t="shared" si="118"/>
        <v>5.5227521832903158E-2</v>
      </c>
      <c r="AO266" s="47">
        <f t="shared" si="119"/>
        <v>0.53374818795743029</v>
      </c>
      <c r="AP266" s="16">
        <v>1562</v>
      </c>
      <c r="AQ266" s="16">
        <v>59357</v>
      </c>
      <c r="AR266" s="16">
        <v>9119</v>
      </c>
      <c r="AS266" s="16">
        <v>32855</v>
      </c>
      <c r="AT266" s="16">
        <v>10183</v>
      </c>
      <c r="AU266" s="16">
        <v>4066</v>
      </c>
      <c r="AV266" s="78">
        <v>101</v>
      </c>
      <c r="AW266" s="16">
        <v>2515</v>
      </c>
      <c r="AX266" s="78">
        <v>70</v>
      </c>
      <c r="AY266" s="78">
        <v>26</v>
      </c>
      <c r="AZ266" s="78">
        <v>422</v>
      </c>
      <c r="BA266" s="50">
        <f t="shared" si="120"/>
        <v>9119</v>
      </c>
      <c r="BB266" s="50">
        <f t="shared" si="106"/>
        <v>50238</v>
      </c>
      <c r="BC266" s="50">
        <f t="shared" si="107"/>
        <v>17383</v>
      </c>
      <c r="BD266" s="50">
        <f t="shared" si="121"/>
        <v>41974</v>
      </c>
      <c r="BE266" s="50">
        <f t="shared" si="108"/>
        <v>7200</v>
      </c>
      <c r="BF266" s="47">
        <f t="shared" si="122"/>
        <v>0.15362973196084709</v>
      </c>
      <c r="BG266" s="47">
        <f t="shared" si="109"/>
        <v>0.84637026803915294</v>
      </c>
      <c r="BH266" s="47">
        <f t="shared" si="110"/>
        <v>0.29285509712418079</v>
      </c>
      <c r="BI266" s="47">
        <f t="shared" si="111"/>
        <v>0.12129993092642823</v>
      </c>
      <c r="BJ266" s="47">
        <f t="shared" si="123"/>
        <v>0.56961268258166686</v>
      </c>
      <c r="BK266" s="16">
        <v>26940</v>
      </c>
      <c r="BL266" s="16">
        <v>3671</v>
      </c>
      <c r="BM266" s="16">
        <v>14044</v>
      </c>
      <c r="BN266" s="16">
        <v>5589</v>
      </c>
      <c r="BO266" s="16">
        <v>2249</v>
      </c>
      <c r="BP266" s="78">
        <v>70</v>
      </c>
      <c r="BQ266" s="16">
        <v>1011</v>
      </c>
      <c r="BR266" s="78">
        <v>20</v>
      </c>
      <c r="BS266" s="78">
        <v>15</v>
      </c>
      <c r="BT266" s="78">
        <v>271</v>
      </c>
      <c r="BU266" s="89">
        <f t="shared" si="124"/>
        <v>0.13626577579806978</v>
      </c>
      <c r="BV266" s="89">
        <f t="shared" si="125"/>
        <v>0.86373422420193025</v>
      </c>
      <c r="BW266" s="89">
        <f t="shared" si="126"/>
        <v>0.34242761692650336</v>
      </c>
      <c r="BX266" s="89">
        <f t="shared" si="127"/>
        <v>0.13496659242761694</v>
      </c>
      <c r="BY266" s="16">
        <v>32417</v>
      </c>
      <c r="BZ266" s="16">
        <v>5448</v>
      </c>
      <c r="CA266" s="16">
        <v>18811</v>
      </c>
      <c r="CB266" s="16">
        <v>4594</v>
      </c>
      <c r="CC266" s="16">
        <v>1817</v>
      </c>
      <c r="CD266" s="78">
        <v>31</v>
      </c>
      <c r="CE266" s="16">
        <v>1504</v>
      </c>
      <c r="CF266" s="78">
        <v>50</v>
      </c>
      <c r="CG266" s="78">
        <v>11</v>
      </c>
      <c r="CH266" s="78">
        <v>151</v>
      </c>
      <c r="CI266" s="89">
        <f t="shared" si="128"/>
        <v>0.16805996853502791</v>
      </c>
      <c r="CJ266" s="89">
        <f t="shared" si="129"/>
        <v>0.83194003146497209</v>
      </c>
      <c r="CK266" s="96">
        <f t="shared" si="130"/>
        <v>0.25165808063670297</v>
      </c>
    </row>
    <row r="267" spans="1:89" x14ac:dyDescent="0.3">
      <c r="A267" s="19" t="s">
        <v>597</v>
      </c>
      <c r="B267" s="16" t="s">
        <v>630</v>
      </c>
      <c r="C267" s="19">
        <v>184148</v>
      </c>
      <c r="D267" s="16">
        <v>178366</v>
      </c>
      <c r="E267" s="16">
        <v>5782</v>
      </c>
      <c r="F267" s="67">
        <v>0.96900000000000008</v>
      </c>
      <c r="G267" s="16">
        <v>83190</v>
      </c>
      <c r="H267" s="16">
        <v>81960</v>
      </c>
      <c r="I267" s="16">
        <v>1230</v>
      </c>
      <c r="J267" s="67">
        <v>0.98499999999999999</v>
      </c>
      <c r="K267" s="16">
        <v>100958</v>
      </c>
      <c r="L267" s="16">
        <v>96406</v>
      </c>
      <c r="M267" s="16">
        <v>4552</v>
      </c>
      <c r="N267" s="67">
        <v>0.95499999999999996</v>
      </c>
      <c r="O267" s="16">
        <v>96706</v>
      </c>
      <c r="P267" s="16">
        <v>94175</v>
      </c>
      <c r="Q267" s="16">
        <v>2531</v>
      </c>
      <c r="R267" s="67">
        <v>0.97400000000000009</v>
      </c>
      <c r="S267" s="16">
        <v>87442</v>
      </c>
      <c r="T267" s="16">
        <v>84191</v>
      </c>
      <c r="U267" s="16">
        <v>3251</v>
      </c>
      <c r="V267" s="67">
        <v>0.96299999999999997</v>
      </c>
      <c r="W267" s="16">
        <v>94111</v>
      </c>
      <c r="X267" s="16">
        <v>34069</v>
      </c>
      <c r="Y267" s="16">
        <v>55720</v>
      </c>
      <c r="Z267" s="16">
        <v>4322</v>
      </c>
      <c r="AA267" s="89">
        <f t="shared" si="112"/>
        <v>4.5924493417347598E-2</v>
      </c>
      <c r="AB267" s="89">
        <f t="shared" si="113"/>
        <v>0.59206681471878952</v>
      </c>
      <c r="AC267" s="95">
        <f t="shared" si="114"/>
        <v>7.8826931975937065</v>
      </c>
      <c r="AD267" s="16">
        <v>45226</v>
      </c>
      <c r="AE267" s="16">
        <v>16607</v>
      </c>
      <c r="AF267" s="47">
        <f t="shared" si="115"/>
        <v>0.36720028302303986</v>
      </c>
      <c r="AG267" s="16">
        <v>26529</v>
      </c>
      <c r="AH267" s="47">
        <f t="shared" si="116"/>
        <v>0.58658736125237698</v>
      </c>
      <c r="AI267" s="16">
        <v>2090</v>
      </c>
      <c r="AJ267" s="47">
        <f t="shared" si="117"/>
        <v>4.6212355724583203E-2</v>
      </c>
      <c r="AK267" s="16">
        <v>48885</v>
      </c>
      <c r="AL267" s="16">
        <v>17462</v>
      </c>
      <c r="AM267" s="16">
        <v>29191</v>
      </c>
      <c r="AN267" s="47">
        <f t="shared" si="118"/>
        <v>4.5658177355016878E-2</v>
      </c>
      <c r="AO267" s="47">
        <f t="shared" si="119"/>
        <v>0.59713613582898639</v>
      </c>
      <c r="AP267" s="16">
        <v>2232</v>
      </c>
      <c r="AQ267" s="16">
        <v>154335</v>
      </c>
      <c r="AR267" s="16">
        <v>9299</v>
      </c>
      <c r="AS267" s="16">
        <v>74648</v>
      </c>
      <c r="AT267" s="16">
        <v>32359</v>
      </c>
      <c r="AU267" s="16">
        <v>17446</v>
      </c>
      <c r="AV267" s="78">
        <v>657</v>
      </c>
      <c r="AW267" s="16">
        <v>18216</v>
      </c>
      <c r="AX267" s="78">
        <v>1060</v>
      </c>
      <c r="AY267" s="78">
        <v>345</v>
      </c>
      <c r="AZ267" s="78">
        <v>305</v>
      </c>
      <c r="BA267" s="50">
        <f t="shared" si="120"/>
        <v>9299</v>
      </c>
      <c r="BB267" s="50">
        <f t="shared" si="106"/>
        <v>145036</v>
      </c>
      <c r="BC267" s="50">
        <f t="shared" si="107"/>
        <v>70388</v>
      </c>
      <c r="BD267" s="50">
        <f t="shared" si="121"/>
        <v>83947</v>
      </c>
      <c r="BE267" s="50">
        <f t="shared" si="108"/>
        <v>38029</v>
      </c>
      <c r="BF267" s="47">
        <f t="shared" si="122"/>
        <v>6.0252049113940456E-2</v>
      </c>
      <c r="BG267" s="47">
        <f t="shared" si="109"/>
        <v>0.93974795088605956</v>
      </c>
      <c r="BH267" s="47">
        <f t="shared" si="110"/>
        <v>0.4560728285871643</v>
      </c>
      <c r="BI267" s="47">
        <f t="shared" si="111"/>
        <v>0.24640554637638903</v>
      </c>
      <c r="BJ267" s="47">
        <f t="shared" si="123"/>
        <v>0.6979103897366119</v>
      </c>
      <c r="BK267" s="16">
        <v>70365</v>
      </c>
      <c r="BL267" s="16">
        <v>3023</v>
      </c>
      <c r="BM267" s="16">
        <v>30933</v>
      </c>
      <c r="BN267" s="16">
        <v>18240</v>
      </c>
      <c r="BO267" s="16">
        <v>9435</v>
      </c>
      <c r="BP267" s="78">
        <v>480</v>
      </c>
      <c r="BQ267" s="16">
        <v>7548</v>
      </c>
      <c r="BR267" s="78">
        <v>295</v>
      </c>
      <c r="BS267" s="78">
        <v>258</v>
      </c>
      <c r="BT267" s="78">
        <v>153</v>
      </c>
      <c r="BU267" s="89">
        <f t="shared" si="124"/>
        <v>4.2961699708661975E-2</v>
      </c>
      <c r="BV267" s="89">
        <f t="shared" si="125"/>
        <v>0.95703830029133807</v>
      </c>
      <c r="BW267" s="89">
        <f t="shared" si="126"/>
        <v>0.51743054075179418</v>
      </c>
      <c r="BX267" s="89">
        <f t="shared" si="127"/>
        <v>0.25821075818944078</v>
      </c>
      <c r="BY267" s="16">
        <v>83970</v>
      </c>
      <c r="BZ267" s="16">
        <v>6276</v>
      </c>
      <c r="CA267" s="16">
        <v>43715</v>
      </c>
      <c r="CB267" s="16">
        <v>14119</v>
      </c>
      <c r="CC267" s="16">
        <v>8011</v>
      </c>
      <c r="CD267" s="78">
        <v>177</v>
      </c>
      <c r="CE267" s="16">
        <v>10668</v>
      </c>
      <c r="CF267" s="78">
        <v>765</v>
      </c>
      <c r="CG267" s="78">
        <v>87</v>
      </c>
      <c r="CH267" s="78">
        <v>152</v>
      </c>
      <c r="CI267" s="89">
        <f t="shared" si="128"/>
        <v>7.4740978921043227E-2</v>
      </c>
      <c r="CJ267" s="89">
        <f t="shared" si="129"/>
        <v>0.92525902107895674</v>
      </c>
      <c r="CK267" s="96">
        <f t="shared" si="130"/>
        <v>0.40465642491365966</v>
      </c>
    </row>
    <row r="268" spans="1:89" x14ac:dyDescent="0.3">
      <c r="A268" s="19" t="s">
        <v>597</v>
      </c>
      <c r="B268" s="16" t="s">
        <v>631</v>
      </c>
      <c r="C268" s="19">
        <v>93227</v>
      </c>
      <c r="D268" s="16">
        <v>87211</v>
      </c>
      <c r="E268" s="16">
        <v>6016</v>
      </c>
      <c r="F268" s="67">
        <v>0.93500000000000005</v>
      </c>
      <c r="G268" s="16">
        <v>44587</v>
      </c>
      <c r="H268" s="16">
        <v>43018</v>
      </c>
      <c r="I268" s="16">
        <v>1569</v>
      </c>
      <c r="J268" s="67">
        <v>0.96499999999999997</v>
      </c>
      <c r="K268" s="16">
        <v>48640</v>
      </c>
      <c r="L268" s="16">
        <v>44193</v>
      </c>
      <c r="M268" s="16">
        <v>4447</v>
      </c>
      <c r="N268" s="67">
        <v>0.90900000000000003</v>
      </c>
      <c r="O268" s="16">
        <v>10727</v>
      </c>
      <c r="P268" s="16">
        <v>10556</v>
      </c>
      <c r="Q268" s="16">
        <v>171</v>
      </c>
      <c r="R268" s="67">
        <v>0.9840000000000001</v>
      </c>
      <c r="S268" s="16">
        <v>82500</v>
      </c>
      <c r="T268" s="16">
        <v>76655</v>
      </c>
      <c r="U268" s="16">
        <v>5845</v>
      </c>
      <c r="V268" s="67">
        <v>0.92900000000000005</v>
      </c>
      <c r="W268" s="16">
        <v>51645</v>
      </c>
      <c r="X268" s="16">
        <v>15406</v>
      </c>
      <c r="Y268" s="16">
        <v>33228</v>
      </c>
      <c r="Z268" s="16">
        <v>3011</v>
      </c>
      <c r="AA268" s="89">
        <f t="shared" si="112"/>
        <v>5.8301868525510697E-2</v>
      </c>
      <c r="AB268" s="89">
        <f t="shared" si="113"/>
        <v>0.6433923903572466</v>
      </c>
      <c r="AC268" s="95">
        <f t="shared" si="114"/>
        <v>5.1165725672534039</v>
      </c>
      <c r="AD268" s="16">
        <v>25205</v>
      </c>
      <c r="AE268" s="16">
        <v>7458</v>
      </c>
      <c r="AF268" s="47">
        <f t="shared" si="115"/>
        <v>0.29589367189049792</v>
      </c>
      <c r="AG268" s="16">
        <v>16339</v>
      </c>
      <c r="AH268" s="47">
        <f t="shared" si="116"/>
        <v>0.64824439595318384</v>
      </c>
      <c r="AI268" s="16">
        <v>1408</v>
      </c>
      <c r="AJ268" s="47">
        <f t="shared" si="117"/>
        <v>5.5861932156318191E-2</v>
      </c>
      <c r="AK268" s="16">
        <v>26440</v>
      </c>
      <c r="AL268" s="16">
        <v>7948</v>
      </c>
      <c r="AM268" s="16">
        <v>16889</v>
      </c>
      <c r="AN268" s="47">
        <f t="shared" si="118"/>
        <v>6.0627836611195161E-2</v>
      </c>
      <c r="AO268" s="47">
        <f t="shared" si="119"/>
        <v>0.63876701966717098</v>
      </c>
      <c r="AP268" s="16">
        <v>1603</v>
      </c>
      <c r="AQ268" s="16">
        <v>73880</v>
      </c>
      <c r="AR268" s="16">
        <v>5446</v>
      </c>
      <c r="AS268" s="16">
        <v>52098</v>
      </c>
      <c r="AT268" s="16">
        <v>9505</v>
      </c>
      <c r="AU268" s="16">
        <v>3599</v>
      </c>
      <c r="AV268" s="78">
        <v>101</v>
      </c>
      <c r="AW268" s="16">
        <v>2912</v>
      </c>
      <c r="AX268" s="78">
        <v>52</v>
      </c>
      <c r="AY268" s="78">
        <v>75</v>
      </c>
      <c r="AZ268" s="78">
        <v>92</v>
      </c>
      <c r="BA268" s="50">
        <f t="shared" si="120"/>
        <v>5446</v>
      </c>
      <c r="BB268" s="50">
        <f t="shared" si="106"/>
        <v>68434</v>
      </c>
      <c r="BC268" s="50">
        <f t="shared" si="107"/>
        <v>16336</v>
      </c>
      <c r="BD268" s="50">
        <f t="shared" si="121"/>
        <v>57544</v>
      </c>
      <c r="BE268" s="50">
        <f t="shared" si="108"/>
        <v>6831</v>
      </c>
      <c r="BF268" s="47">
        <f t="shared" si="122"/>
        <v>7.371413102328099E-2</v>
      </c>
      <c r="BG268" s="47">
        <f t="shared" si="109"/>
        <v>0.92628586897671905</v>
      </c>
      <c r="BH268" s="47">
        <f t="shared" si="110"/>
        <v>0.22111532214401733</v>
      </c>
      <c r="BI268" s="47">
        <f t="shared" si="111"/>
        <v>9.2460747157552786E-2</v>
      </c>
      <c r="BJ268" s="47">
        <f t="shared" si="123"/>
        <v>0.57370059556036823</v>
      </c>
      <c r="BK268" s="16">
        <v>35644</v>
      </c>
      <c r="BL268" s="16">
        <v>1310</v>
      </c>
      <c r="BM268" s="16">
        <v>25365</v>
      </c>
      <c r="BN268" s="16">
        <v>5681</v>
      </c>
      <c r="BO268" s="16">
        <v>1977</v>
      </c>
      <c r="BP268" s="78">
        <v>75</v>
      </c>
      <c r="BQ268" s="16">
        <v>1111</v>
      </c>
      <c r="BR268" s="78">
        <v>21</v>
      </c>
      <c r="BS268" s="78">
        <v>48</v>
      </c>
      <c r="BT268" s="78">
        <v>56</v>
      </c>
      <c r="BU268" s="89">
        <f t="shared" si="124"/>
        <v>3.6752328582650658E-2</v>
      </c>
      <c r="BV268" s="89">
        <f t="shared" si="125"/>
        <v>0.96324767141734935</v>
      </c>
      <c r="BW268" s="89">
        <f t="shared" si="126"/>
        <v>0.25162720233419367</v>
      </c>
      <c r="BX268" s="89">
        <f t="shared" si="127"/>
        <v>9.2245539221187292E-2</v>
      </c>
      <c r="BY268" s="16">
        <v>38236</v>
      </c>
      <c r="BZ268" s="16">
        <v>4136</v>
      </c>
      <c r="CA268" s="16">
        <v>26733</v>
      </c>
      <c r="CB268" s="16">
        <v>3824</v>
      </c>
      <c r="CC268" s="16">
        <v>1622</v>
      </c>
      <c r="CD268" s="78">
        <v>26</v>
      </c>
      <c r="CE268" s="16">
        <v>1801</v>
      </c>
      <c r="CF268" s="78">
        <v>31</v>
      </c>
      <c r="CG268" s="78">
        <v>27</v>
      </c>
      <c r="CH268" s="78">
        <v>36</v>
      </c>
      <c r="CI268" s="89">
        <f t="shared" si="128"/>
        <v>0.10817031070195628</v>
      </c>
      <c r="CJ268" s="89">
        <f t="shared" si="129"/>
        <v>0.89182968929804374</v>
      </c>
      <c r="CK268" s="96">
        <f t="shared" si="130"/>
        <v>0.19267182759702897</v>
      </c>
    </row>
    <row r="269" spans="1:89" x14ac:dyDescent="0.3">
      <c r="A269" s="19" t="s">
        <v>597</v>
      </c>
      <c r="B269" s="16" t="s">
        <v>633</v>
      </c>
      <c r="C269" s="19">
        <v>108301</v>
      </c>
      <c r="D269" s="16">
        <v>103189</v>
      </c>
      <c r="E269" s="16">
        <v>5112</v>
      </c>
      <c r="F269" s="67">
        <v>0.95299999999999996</v>
      </c>
      <c r="G269" s="16">
        <v>50249</v>
      </c>
      <c r="H269" s="16">
        <v>48913</v>
      </c>
      <c r="I269" s="16">
        <v>1336</v>
      </c>
      <c r="J269" s="67">
        <v>0.97299999999999998</v>
      </c>
      <c r="K269" s="16">
        <v>58052</v>
      </c>
      <c r="L269" s="16">
        <v>54276</v>
      </c>
      <c r="M269" s="16">
        <v>3776</v>
      </c>
      <c r="N269" s="67">
        <v>0.93500000000000005</v>
      </c>
      <c r="O269" s="16">
        <v>13216</v>
      </c>
      <c r="P269" s="16">
        <v>12832</v>
      </c>
      <c r="Q269" s="16">
        <v>384</v>
      </c>
      <c r="R269" s="67">
        <v>0.97099999999999997</v>
      </c>
      <c r="S269" s="16">
        <v>95085</v>
      </c>
      <c r="T269" s="16">
        <v>90357</v>
      </c>
      <c r="U269" s="16">
        <v>4728</v>
      </c>
      <c r="V269" s="67">
        <v>0.95</v>
      </c>
      <c r="W269" s="16">
        <v>53769</v>
      </c>
      <c r="X269" s="16">
        <v>20453</v>
      </c>
      <c r="Y269" s="16">
        <v>30108</v>
      </c>
      <c r="Z269" s="16">
        <v>3208</v>
      </c>
      <c r="AA269" s="89">
        <f t="shared" si="112"/>
        <v>5.9662630883966596E-2</v>
      </c>
      <c r="AB269" s="89">
        <f t="shared" si="113"/>
        <v>0.55995090107682866</v>
      </c>
      <c r="AC269" s="95">
        <f t="shared" si="114"/>
        <v>6.3756234413965087</v>
      </c>
      <c r="AD269" s="16">
        <v>25894</v>
      </c>
      <c r="AE269" s="16">
        <v>10056</v>
      </c>
      <c r="AF269" s="47">
        <f t="shared" si="115"/>
        <v>0.38835251409592958</v>
      </c>
      <c r="AG269" s="16">
        <v>14279</v>
      </c>
      <c r="AH269" s="47">
        <f t="shared" si="116"/>
        <v>0.55144048814397162</v>
      </c>
      <c r="AI269" s="16">
        <v>1559</v>
      </c>
      <c r="AJ269" s="47">
        <f t="shared" si="117"/>
        <v>6.0206997760098864E-2</v>
      </c>
      <c r="AK269" s="16">
        <v>27875</v>
      </c>
      <c r="AL269" s="16">
        <v>10397</v>
      </c>
      <c r="AM269" s="16">
        <v>15829</v>
      </c>
      <c r="AN269" s="47">
        <f t="shared" si="118"/>
        <v>5.9156950672645738E-2</v>
      </c>
      <c r="AO269" s="47">
        <f t="shared" si="119"/>
        <v>0.56785650224215245</v>
      </c>
      <c r="AP269" s="16">
        <v>1649</v>
      </c>
      <c r="AQ269" s="16">
        <v>90329</v>
      </c>
      <c r="AR269" s="16">
        <v>6995</v>
      </c>
      <c r="AS269" s="16">
        <v>48977</v>
      </c>
      <c r="AT269" s="16">
        <v>17242</v>
      </c>
      <c r="AU269" s="16">
        <v>9909</v>
      </c>
      <c r="AV269" s="78">
        <v>216</v>
      </c>
      <c r="AW269" s="16">
        <v>5455</v>
      </c>
      <c r="AX269" s="78">
        <v>151</v>
      </c>
      <c r="AY269" s="78">
        <v>100</v>
      </c>
      <c r="AZ269" s="78">
        <v>1284</v>
      </c>
      <c r="BA269" s="50">
        <f t="shared" si="120"/>
        <v>6995</v>
      </c>
      <c r="BB269" s="50">
        <f t="shared" si="106"/>
        <v>83334</v>
      </c>
      <c r="BC269" s="50">
        <f t="shared" si="107"/>
        <v>34357</v>
      </c>
      <c r="BD269" s="50">
        <f t="shared" si="121"/>
        <v>55972</v>
      </c>
      <c r="BE269" s="50">
        <f t="shared" si="108"/>
        <v>17115</v>
      </c>
      <c r="BF269" s="47">
        <f t="shared" si="122"/>
        <v>7.7439139146896346E-2</v>
      </c>
      <c r="BG269" s="47">
        <f t="shared" si="109"/>
        <v>0.92256086085310363</v>
      </c>
      <c r="BH269" s="47">
        <f t="shared" si="110"/>
        <v>0.38035403912364801</v>
      </c>
      <c r="BI269" s="47">
        <f t="shared" si="111"/>
        <v>0.18947403380973996</v>
      </c>
      <c r="BJ269" s="47">
        <f t="shared" si="123"/>
        <v>0.65145744998837585</v>
      </c>
      <c r="BK269" s="16">
        <v>42518</v>
      </c>
      <c r="BL269" s="16">
        <v>2401</v>
      </c>
      <c r="BM269" s="16">
        <v>20959</v>
      </c>
      <c r="BN269" s="16">
        <v>10318</v>
      </c>
      <c r="BO269" s="16">
        <v>5744</v>
      </c>
      <c r="BP269" s="78">
        <v>148</v>
      </c>
      <c r="BQ269" s="16">
        <v>2116</v>
      </c>
      <c r="BR269" s="78">
        <v>65</v>
      </c>
      <c r="BS269" s="78">
        <v>67</v>
      </c>
      <c r="BT269" s="78">
        <v>700</v>
      </c>
      <c r="BU269" s="89">
        <f t="shared" si="124"/>
        <v>5.6470200856108002E-2</v>
      </c>
      <c r="BV269" s="89">
        <f t="shared" si="125"/>
        <v>0.94352979914389201</v>
      </c>
      <c r="BW269" s="89">
        <f t="shared" si="126"/>
        <v>0.45058563431958232</v>
      </c>
      <c r="BX269" s="89">
        <f t="shared" si="127"/>
        <v>0.2079119431770074</v>
      </c>
      <c r="BY269" s="16">
        <v>47811</v>
      </c>
      <c r="BZ269" s="16">
        <v>4594</v>
      </c>
      <c r="CA269" s="16">
        <v>28018</v>
      </c>
      <c r="CB269" s="16">
        <v>6924</v>
      </c>
      <c r="CC269" s="16">
        <v>4165</v>
      </c>
      <c r="CD269" s="78">
        <v>68</v>
      </c>
      <c r="CE269" s="16">
        <v>3339</v>
      </c>
      <c r="CF269" s="78">
        <v>86</v>
      </c>
      <c r="CG269" s="78">
        <v>33</v>
      </c>
      <c r="CH269" s="78">
        <v>584</v>
      </c>
      <c r="CI269" s="89">
        <f t="shared" si="128"/>
        <v>9.6086674614628428E-2</v>
      </c>
      <c r="CJ269" s="89">
        <f t="shared" si="129"/>
        <v>0.90391332538537161</v>
      </c>
      <c r="CK269" s="96">
        <f t="shared" si="130"/>
        <v>0.31789755495597249</v>
      </c>
    </row>
    <row r="270" spans="1:89" x14ac:dyDescent="0.3">
      <c r="A270" s="19" t="s">
        <v>597</v>
      </c>
      <c r="B270" s="16" t="s">
        <v>635</v>
      </c>
      <c r="C270" s="19">
        <v>105348</v>
      </c>
      <c r="D270" s="16">
        <v>99892</v>
      </c>
      <c r="E270" s="16">
        <v>5456</v>
      </c>
      <c r="F270" s="67">
        <v>0.94799999999999995</v>
      </c>
      <c r="G270" s="16">
        <v>49292</v>
      </c>
      <c r="H270" s="16">
        <v>47707</v>
      </c>
      <c r="I270" s="16">
        <v>1585</v>
      </c>
      <c r="J270" s="67">
        <v>0.96799999999999997</v>
      </c>
      <c r="K270" s="16">
        <v>56056</v>
      </c>
      <c r="L270" s="16">
        <v>52185</v>
      </c>
      <c r="M270" s="16">
        <v>3871</v>
      </c>
      <c r="N270" s="67">
        <v>0.93099999999999994</v>
      </c>
      <c r="O270" s="16">
        <v>19753</v>
      </c>
      <c r="P270" s="16">
        <v>19342</v>
      </c>
      <c r="Q270" s="16">
        <v>411</v>
      </c>
      <c r="R270" s="67">
        <v>0.97900000000000009</v>
      </c>
      <c r="S270" s="16">
        <v>85595</v>
      </c>
      <c r="T270" s="16">
        <v>80550</v>
      </c>
      <c r="U270" s="16">
        <v>5045</v>
      </c>
      <c r="V270" s="67">
        <v>0.94099999999999995</v>
      </c>
      <c r="W270" s="16">
        <v>51741</v>
      </c>
      <c r="X270" s="16">
        <v>14904</v>
      </c>
      <c r="Y270" s="16">
        <v>33706</v>
      </c>
      <c r="Z270" s="16">
        <v>3131</v>
      </c>
      <c r="AA270" s="89">
        <f t="shared" si="112"/>
        <v>6.0512939448406487E-2</v>
      </c>
      <c r="AB270" s="89">
        <f t="shared" si="113"/>
        <v>0.65143696488278158</v>
      </c>
      <c r="AC270" s="95">
        <f t="shared" si="114"/>
        <v>4.7601405301820501</v>
      </c>
      <c r="AD270" s="16">
        <v>25390</v>
      </c>
      <c r="AE270" s="16">
        <v>7426</v>
      </c>
      <c r="AF270" s="47">
        <f t="shared" si="115"/>
        <v>0.29247735328869634</v>
      </c>
      <c r="AG270" s="16">
        <v>16502</v>
      </c>
      <c r="AH270" s="47">
        <f t="shared" si="116"/>
        <v>0.64994092162268613</v>
      </c>
      <c r="AI270" s="16">
        <v>1462</v>
      </c>
      <c r="AJ270" s="47">
        <f t="shared" si="117"/>
        <v>5.7581725088617565E-2</v>
      </c>
      <c r="AK270" s="16">
        <v>26351</v>
      </c>
      <c r="AL270" s="16">
        <v>7478</v>
      </c>
      <c r="AM270" s="16">
        <v>17204</v>
      </c>
      <c r="AN270" s="47">
        <f t="shared" si="118"/>
        <v>6.3337254753140296E-2</v>
      </c>
      <c r="AO270" s="47">
        <f t="shared" si="119"/>
        <v>0.65287844863572542</v>
      </c>
      <c r="AP270" s="16">
        <v>1669</v>
      </c>
      <c r="AQ270" s="16">
        <v>86457</v>
      </c>
      <c r="AR270" s="16">
        <v>11103</v>
      </c>
      <c r="AS270" s="16">
        <v>52934</v>
      </c>
      <c r="AT270" s="16">
        <v>12976</v>
      </c>
      <c r="AU270" s="16">
        <v>4771</v>
      </c>
      <c r="AV270" s="78">
        <v>125</v>
      </c>
      <c r="AW270" s="16">
        <v>4237</v>
      </c>
      <c r="AX270" s="78">
        <v>80</v>
      </c>
      <c r="AY270" s="78">
        <v>66</v>
      </c>
      <c r="AZ270" s="78">
        <v>165</v>
      </c>
      <c r="BA270" s="50">
        <f t="shared" si="120"/>
        <v>11103</v>
      </c>
      <c r="BB270" s="50">
        <f t="shared" si="106"/>
        <v>75354</v>
      </c>
      <c r="BC270" s="50">
        <f t="shared" si="107"/>
        <v>22419.999999999996</v>
      </c>
      <c r="BD270" s="50">
        <f t="shared" si="121"/>
        <v>64037</v>
      </c>
      <c r="BE270" s="50">
        <f t="shared" si="108"/>
        <v>9444</v>
      </c>
      <c r="BF270" s="47">
        <f t="shared" si="122"/>
        <v>0.128422221451126</v>
      </c>
      <c r="BG270" s="47">
        <f t="shared" si="109"/>
        <v>0.87157777854887397</v>
      </c>
      <c r="BH270" s="47">
        <f t="shared" si="110"/>
        <v>0.25931966179719396</v>
      </c>
      <c r="BI270" s="47">
        <f t="shared" si="111"/>
        <v>0.10923349179360839</v>
      </c>
      <c r="BJ270" s="47">
        <f t="shared" si="123"/>
        <v>0.56544872017303394</v>
      </c>
      <c r="BK270" s="16">
        <v>40562</v>
      </c>
      <c r="BL270" s="16">
        <v>4416</v>
      </c>
      <c r="BM270" s="16">
        <v>23307</v>
      </c>
      <c r="BN270" s="16">
        <v>8058</v>
      </c>
      <c r="BO270" s="16">
        <v>2773</v>
      </c>
      <c r="BP270" s="78">
        <v>94</v>
      </c>
      <c r="BQ270" s="16">
        <v>1749</v>
      </c>
      <c r="BR270" s="78">
        <v>42</v>
      </c>
      <c r="BS270" s="78">
        <v>41</v>
      </c>
      <c r="BT270" s="78">
        <v>82</v>
      </c>
      <c r="BU270" s="89">
        <f t="shared" si="124"/>
        <v>0.10887037128346728</v>
      </c>
      <c r="BV270" s="89">
        <f t="shared" si="125"/>
        <v>0.89112962871653267</v>
      </c>
      <c r="BW270" s="89">
        <f t="shared" si="126"/>
        <v>0.31652778462600462</v>
      </c>
      <c r="BX270" s="89">
        <f t="shared" si="127"/>
        <v>0.11786894137369952</v>
      </c>
      <c r="BY270" s="16">
        <v>45895</v>
      </c>
      <c r="BZ270" s="16">
        <v>6687</v>
      </c>
      <c r="CA270" s="16">
        <v>29627</v>
      </c>
      <c r="CB270" s="16">
        <v>4918</v>
      </c>
      <c r="CC270" s="16">
        <v>1998</v>
      </c>
      <c r="CD270" s="78">
        <v>31</v>
      </c>
      <c r="CE270" s="16">
        <v>2488</v>
      </c>
      <c r="CF270" s="78">
        <v>38</v>
      </c>
      <c r="CG270" s="78">
        <v>25</v>
      </c>
      <c r="CH270" s="78">
        <v>83</v>
      </c>
      <c r="CI270" s="89">
        <f t="shared" si="128"/>
        <v>0.14570214620329011</v>
      </c>
      <c r="CJ270" s="89">
        <f t="shared" si="129"/>
        <v>0.85429785379670986</v>
      </c>
      <c r="CK270" s="96">
        <f t="shared" si="130"/>
        <v>0.20875912408759123</v>
      </c>
    </row>
    <row r="271" spans="1:89" x14ac:dyDescent="0.3">
      <c r="A271" s="19" t="s">
        <v>597</v>
      </c>
      <c r="B271" s="16" t="s">
        <v>637</v>
      </c>
      <c r="C271" s="19">
        <v>102921</v>
      </c>
      <c r="D271" s="16">
        <v>100633</v>
      </c>
      <c r="E271" s="16">
        <v>2288</v>
      </c>
      <c r="F271" s="67">
        <v>0.97799999999999998</v>
      </c>
      <c r="G271" s="16">
        <v>46931</v>
      </c>
      <c r="H271" s="16">
        <v>46341</v>
      </c>
      <c r="I271" s="16">
        <v>590</v>
      </c>
      <c r="J271" s="67">
        <v>0.98699999999999999</v>
      </c>
      <c r="K271" s="16">
        <v>55990</v>
      </c>
      <c r="L271" s="16">
        <v>54292</v>
      </c>
      <c r="M271" s="16">
        <v>1698</v>
      </c>
      <c r="N271" s="67">
        <v>0.97</v>
      </c>
      <c r="O271" s="16">
        <v>12321</v>
      </c>
      <c r="P271" s="16">
        <v>12182</v>
      </c>
      <c r="Q271" s="16">
        <v>139</v>
      </c>
      <c r="R271" s="67">
        <v>0.9890000000000001</v>
      </c>
      <c r="S271" s="16">
        <v>90600</v>
      </c>
      <c r="T271" s="16">
        <v>88451</v>
      </c>
      <c r="U271" s="16">
        <v>2149</v>
      </c>
      <c r="V271" s="67">
        <v>0.97599999999999998</v>
      </c>
      <c r="W271" s="16">
        <v>47257</v>
      </c>
      <c r="X271" s="16">
        <v>15684</v>
      </c>
      <c r="Y271" s="16">
        <v>29858</v>
      </c>
      <c r="Z271" s="16">
        <v>1715</v>
      </c>
      <c r="AA271" s="89">
        <f t="shared" si="112"/>
        <v>3.6290919863723896E-2</v>
      </c>
      <c r="AB271" s="89">
        <f t="shared" si="113"/>
        <v>0.63182174069450026</v>
      </c>
      <c r="AC271" s="95">
        <f t="shared" si="114"/>
        <v>9.1451895043731781</v>
      </c>
      <c r="AD271" s="16">
        <v>22771</v>
      </c>
      <c r="AE271" s="16">
        <v>7796</v>
      </c>
      <c r="AF271" s="47">
        <f t="shared" si="115"/>
        <v>0.34236528918361075</v>
      </c>
      <c r="AG271" s="16">
        <v>14121</v>
      </c>
      <c r="AH271" s="47">
        <f t="shared" si="116"/>
        <v>0.62013086820956476</v>
      </c>
      <c r="AI271" s="78">
        <v>854</v>
      </c>
      <c r="AJ271" s="47">
        <f t="shared" si="117"/>
        <v>3.7503842606824468E-2</v>
      </c>
      <c r="AK271" s="16">
        <v>24486</v>
      </c>
      <c r="AL271" s="16">
        <v>7888</v>
      </c>
      <c r="AM271" s="16">
        <v>15737</v>
      </c>
      <c r="AN271" s="47">
        <f t="shared" si="118"/>
        <v>3.5162950257289882E-2</v>
      </c>
      <c r="AO271" s="47">
        <f t="shared" si="119"/>
        <v>0.64269378420321821</v>
      </c>
      <c r="AP271" s="78">
        <v>861</v>
      </c>
      <c r="AQ271" s="16">
        <v>85512</v>
      </c>
      <c r="AR271" s="16">
        <v>3136</v>
      </c>
      <c r="AS271" s="16">
        <v>56465</v>
      </c>
      <c r="AT271" s="16">
        <v>14005</v>
      </c>
      <c r="AU271" s="16">
        <v>5647</v>
      </c>
      <c r="AV271" s="78">
        <v>197</v>
      </c>
      <c r="AW271" s="16">
        <v>4334</v>
      </c>
      <c r="AX271" s="78">
        <v>110</v>
      </c>
      <c r="AY271" s="78">
        <v>112</v>
      </c>
      <c r="AZ271" s="78">
        <v>1506</v>
      </c>
      <c r="BA271" s="50">
        <f t="shared" si="120"/>
        <v>3136</v>
      </c>
      <c r="BB271" s="50">
        <f t="shared" si="106"/>
        <v>82376</v>
      </c>
      <c r="BC271" s="50">
        <f t="shared" si="107"/>
        <v>25911</v>
      </c>
      <c r="BD271" s="50">
        <f t="shared" si="121"/>
        <v>59601</v>
      </c>
      <c r="BE271" s="50">
        <f t="shared" si="108"/>
        <v>11906</v>
      </c>
      <c r="BF271" s="47">
        <f t="shared" si="122"/>
        <v>3.6673215455140802E-2</v>
      </c>
      <c r="BG271" s="47">
        <f t="shared" si="109"/>
        <v>0.9633267845448592</v>
      </c>
      <c r="BH271" s="47">
        <f t="shared" si="110"/>
        <v>0.30301010384507437</v>
      </c>
      <c r="BI271" s="47">
        <f t="shared" si="111"/>
        <v>0.13923192066610535</v>
      </c>
      <c r="BJ271" s="47">
        <f t="shared" si="123"/>
        <v>0.63316844419496676</v>
      </c>
      <c r="BK271" s="16">
        <v>39284</v>
      </c>
      <c r="BL271" s="16">
        <v>1030</v>
      </c>
      <c r="BM271" s="16">
        <v>23731</v>
      </c>
      <c r="BN271" s="16">
        <v>8532</v>
      </c>
      <c r="BO271" s="16">
        <v>3214</v>
      </c>
      <c r="BP271" s="78">
        <v>147</v>
      </c>
      <c r="BQ271" s="16">
        <v>1735</v>
      </c>
      <c r="BR271" s="78">
        <v>39</v>
      </c>
      <c r="BS271" s="78">
        <v>77</v>
      </c>
      <c r="BT271" s="78">
        <v>779</v>
      </c>
      <c r="BU271" s="89">
        <f t="shared" si="124"/>
        <v>2.6219325934222583E-2</v>
      </c>
      <c r="BV271" s="89">
        <f t="shared" si="125"/>
        <v>0.9737806740657774</v>
      </c>
      <c r="BW271" s="89">
        <f t="shared" si="126"/>
        <v>0.36969249567253842</v>
      </c>
      <c r="BX271" s="89">
        <f t="shared" si="127"/>
        <v>0.15250483657468689</v>
      </c>
      <c r="BY271" s="16">
        <v>46228</v>
      </c>
      <c r="BZ271" s="16">
        <v>2106</v>
      </c>
      <c r="CA271" s="16">
        <v>32734</v>
      </c>
      <c r="CB271" s="16">
        <v>5473</v>
      </c>
      <c r="CC271" s="16">
        <v>2433</v>
      </c>
      <c r="CD271" s="78">
        <v>50</v>
      </c>
      <c r="CE271" s="16">
        <v>2599</v>
      </c>
      <c r="CF271" s="78">
        <v>71</v>
      </c>
      <c r="CG271" s="78">
        <v>35</v>
      </c>
      <c r="CH271" s="78">
        <v>727</v>
      </c>
      <c r="CI271" s="89">
        <f t="shared" si="128"/>
        <v>4.5556805399325086E-2</v>
      </c>
      <c r="CJ271" s="89">
        <f t="shared" si="129"/>
        <v>0.95444319460067495</v>
      </c>
      <c r="CK271" s="96">
        <f t="shared" si="130"/>
        <v>0.24634420697412823</v>
      </c>
    </row>
    <row r="272" spans="1:89" x14ac:dyDescent="0.3">
      <c r="A272" s="19" t="s">
        <v>597</v>
      </c>
      <c r="B272" s="16" t="s">
        <v>639</v>
      </c>
      <c r="C272" s="19">
        <v>93020</v>
      </c>
      <c r="D272" s="16">
        <v>90418</v>
      </c>
      <c r="E272" s="16">
        <v>2602</v>
      </c>
      <c r="F272" s="67">
        <v>0.97199999999999998</v>
      </c>
      <c r="G272" s="16">
        <v>41429</v>
      </c>
      <c r="H272" s="16">
        <v>40792</v>
      </c>
      <c r="I272" s="16">
        <v>637</v>
      </c>
      <c r="J272" s="67">
        <v>0.98499999999999999</v>
      </c>
      <c r="K272" s="16">
        <v>51591</v>
      </c>
      <c r="L272" s="16">
        <v>49626</v>
      </c>
      <c r="M272" s="16">
        <v>1965</v>
      </c>
      <c r="N272" s="67">
        <v>0.96200000000000008</v>
      </c>
      <c r="O272" s="16">
        <v>13542</v>
      </c>
      <c r="P272" s="16">
        <v>13394</v>
      </c>
      <c r="Q272" s="16">
        <v>148</v>
      </c>
      <c r="R272" s="67">
        <v>0.9890000000000001</v>
      </c>
      <c r="S272" s="16">
        <v>79478</v>
      </c>
      <c r="T272" s="16">
        <v>77024</v>
      </c>
      <c r="U272" s="16">
        <v>2454</v>
      </c>
      <c r="V272" s="67">
        <v>0.96900000000000008</v>
      </c>
      <c r="W272" s="16">
        <v>42841</v>
      </c>
      <c r="X272" s="16">
        <v>14985</v>
      </c>
      <c r="Y272" s="16">
        <v>25921</v>
      </c>
      <c r="Z272" s="16">
        <v>1935</v>
      </c>
      <c r="AA272" s="89">
        <f t="shared" si="112"/>
        <v>4.5167012908195421E-2</v>
      </c>
      <c r="AB272" s="89">
        <f t="shared" si="113"/>
        <v>0.605051235965547</v>
      </c>
      <c r="AC272" s="95">
        <f t="shared" si="114"/>
        <v>7.7441860465116283</v>
      </c>
      <c r="AD272" s="16">
        <v>20337</v>
      </c>
      <c r="AE272" s="16">
        <v>7340</v>
      </c>
      <c r="AF272" s="47">
        <f t="shared" si="115"/>
        <v>0.36091852288931503</v>
      </c>
      <c r="AG272" s="16">
        <v>12024</v>
      </c>
      <c r="AH272" s="47">
        <f t="shared" si="116"/>
        <v>0.59123764567045289</v>
      </c>
      <c r="AI272" s="78">
        <v>973</v>
      </c>
      <c r="AJ272" s="47">
        <f t="shared" si="117"/>
        <v>4.784383144023209E-2</v>
      </c>
      <c r="AK272" s="16">
        <v>22504</v>
      </c>
      <c r="AL272" s="16">
        <v>7645</v>
      </c>
      <c r="AM272" s="16">
        <v>13897</v>
      </c>
      <c r="AN272" s="47">
        <f t="shared" si="118"/>
        <v>4.2747955918947741E-2</v>
      </c>
      <c r="AO272" s="47">
        <f t="shared" si="119"/>
        <v>0.6175346605047991</v>
      </c>
      <c r="AP272" s="78">
        <v>962</v>
      </c>
      <c r="AQ272" s="16">
        <v>78822</v>
      </c>
      <c r="AR272" s="16">
        <v>4533</v>
      </c>
      <c r="AS272" s="16">
        <v>48220</v>
      </c>
      <c r="AT272" s="16">
        <v>13909</v>
      </c>
      <c r="AU272" s="16">
        <v>6014</v>
      </c>
      <c r="AV272" s="78">
        <v>167</v>
      </c>
      <c r="AW272" s="16">
        <v>4706</v>
      </c>
      <c r="AX272" s="78">
        <v>177</v>
      </c>
      <c r="AY272" s="78">
        <v>62</v>
      </c>
      <c r="AZ272" s="78">
        <v>1034</v>
      </c>
      <c r="BA272" s="50">
        <f t="shared" si="120"/>
        <v>4533</v>
      </c>
      <c r="BB272" s="50">
        <f t="shared" si="106"/>
        <v>74289</v>
      </c>
      <c r="BC272" s="50">
        <f t="shared" si="107"/>
        <v>26069</v>
      </c>
      <c r="BD272" s="50">
        <f t="shared" si="121"/>
        <v>52753</v>
      </c>
      <c r="BE272" s="50">
        <f t="shared" si="108"/>
        <v>12160</v>
      </c>
      <c r="BF272" s="47">
        <f t="shared" si="122"/>
        <v>5.7509324807794776E-2</v>
      </c>
      <c r="BG272" s="47">
        <f t="shared" si="109"/>
        <v>0.9424906751922052</v>
      </c>
      <c r="BH272" s="47">
        <f t="shared" si="110"/>
        <v>0.33073253660145646</v>
      </c>
      <c r="BI272" s="47">
        <f t="shared" si="111"/>
        <v>0.15427165004694121</v>
      </c>
      <c r="BJ272" s="47">
        <f t="shared" si="123"/>
        <v>0.63661160589683086</v>
      </c>
      <c r="BK272" s="16">
        <v>35535</v>
      </c>
      <c r="BL272" s="16">
        <v>1616</v>
      </c>
      <c r="BM272" s="16">
        <v>19963</v>
      </c>
      <c r="BN272" s="16">
        <v>8086</v>
      </c>
      <c r="BO272" s="16">
        <v>3270</v>
      </c>
      <c r="BP272" s="78">
        <v>118</v>
      </c>
      <c r="BQ272" s="16">
        <v>1847</v>
      </c>
      <c r="BR272" s="78">
        <v>68</v>
      </c>
      <c r="BS272" s="78">
        <v>44</v>
      </c>
      <c r="BT272" s="78">
        <v>523</v>
      </c>
      <c r="BU272" s="89">
        <f t="shared" si="124"/>
        <v>4.5476290980723227E-2</v>
      </c>
      <c r="BV272" s="89">
        <f t="shared" si="125"/>
        <v>0.95452370901927674</v>
      </c>
      <c r="BW272" s="89">
        <f t="shared" si="126"/>
        <v>0.3927395525538202</v>
      </c>
      <c r="BX272" s="89">
        <f t="shared" si="127"/>
        <v>0.16518925003517659</v>
      </c>
      <c r="BY272" s="16">
        <v>43287</v>
      </c>
      <c r="BZ272" s="16">
        <v>2917</v>
      </c>
      <c r="CA272" s="16">
        <v>28257</v>
      </c>
      <c r="CB272" s="16">
        <v>5823</v>
      </c>
      <c r="CC272" s="16">
        <v>2744</v>
      </c>
      <c r="CD272" s="78">
        <v>49</v>
      </c>
      <c r="CE272" s="16">
        <v>2859</v>
      </c>
      <c r="CF272" s="78">
        <v>109</v>
      </c>
      <c r="CG272" s="78">
        <v>18</v>
      </c>
      <c r="CH272" s="78">
        <v>511</v>
      </c>
      <c r="CI272" s="89">
        <f t="shared" si="128"/>
        <v>6.7387437336844783E-2</v>
      </c>
      <c r="CJ272" s="89">
        <f t="shared" si="129"/>
        <v>0.93261256266315518</v>
      </c>
      <c r="CK272" s="96">
        <f t="shared" si="130"/>
        <v>0.27982997204703491</v>
      </c>
    </row>
    <row r="273" spans="1:89" x14ac:dyDescent="0.3">
      <c r="A273" s="19" t="s">
        <v>597</v>
      </c>
      <c r="B273" s="16" t="s">
        <v>643</v>
      </c>
      <c r="C273" s="19">
        <v>104549</v>
      </c>
      <c r="D273" s="16">
        <v>99509</v>
      </c>
      <c r="E273" s="16">
        <v>5040</v>
      </c>
      <c r="F273" s="67">
        <v>0.95200000000000007</v>
      </c>
      <c r="G273" s="16">
        <v>48145</v>
      </c>
      <c r="H273" s="16">
        <v>46759</v>
      </c>
      <c r="I273" s="16">
        <v>1386</v>
      </c>
      <c r="J273" s="67">
        <v>0.97099999999999997</v>
      </c>
      <c r="K273" s="16">
        <v>56404</v>
      </c>
      <c r="L273" s="16">
        <v>52750</v>
      </c>
      <c r="M273" s="16">
        <v>3654</v>
      </c>
      <c r="N273" s="67">
        <v>0.93500000000000005</v>
      </c>
      <c r="O273" s="16">
        <v>24871</v>
      </c>
      <c r="P273" s="16">
        <v>24249</v>
      </c>
      <c r="Q273" s="16">
        <v>622</v>
      </c>
      <c r="R273" s="67">
        <v>0.97499999999999998</v>
      </c>
      <c r="S273" s="16">
        <v>79678</v>
      </c>
      <c r="T273" s="16">
        <v>75260</v>
      </c>
      <c r="U273" s="16">
        <v>4418</v>
      </c>
      <c r="V273" s="67">
        <v>0.94499999999999995</v>
      </c>
      <c r="W273" s="16">
        <v>64348</v>
      </c>
      <c r="X273" s="16">
        <v>23812</v>
      </c>
      <c r="Y273" s="16">
        <v>36402</v>
      </c>
      <c r="Z273" s="16">
        <v>4134</v>
      </c>
      <c r="AA273" s="89">
        <f t="shared" si="112"/>
        <v>6.4244420961024423E-2</v>
      </c>
      <c r="AB273" s="89">
        <f t="shared" si="113"/>
        <v>0.56570522782370858</v>
      </c>
      <c r="AC273" s="95">
        <f t="shared" si="114"/>
        <v>5.7600387034349296</v>
      </c>
      <c r="AD273" s="16">
        <v>31369</v>
      </c>
      <c r="AE273" s="16">
        <v>11582</v>
      </c>
      <c r="AF273" s="47">
        <f t="shared" si="115"/>
        <v>0.3692180177882623</v>
      </c>
      <c r="AG273" s="16">
        <v>17757</v>
      </c>
      <c r="AH273" s="47">
        <f t="shared" si="116"/>
        <v>0.56606841148904974</v>
      </c>
      <c r="AI273" s="16">
        <v>2030</v>
      </c>
      <c r="AJ273" s="47">
        <f t="shared" si="117"/>
        <v>6.4713570722688005E-2</v>
      </c>
      <c r="AK273" s="16">
        <v>32979</v>
      </c>
      <c r="AL273" s="16">
        <v>12230</v>
      </c>
      <c r="AM273" s="16">
        <v>18645</v>
      </c>
      <c r="AN273" s="47">
        <f t="shared" si="118"/>
        <v>6.3798174595955007E-2</v>
      </c>
      <c r="AO273" s="47">
        <f t="shared" si="119"/>
        <v>0.56535977440189211</v>
      </c>
      <c r="AP273" s="16">
        <v>2104</v>
      </c>
      <c r="AQ273" s="16">
        <v>83748</v>
      </c>
      <c r="AR273" s="16">
        <v>6948</v>
      </c>
      <c r="AS273" s="16">
        <v>50900</v>
      </c>
      <c r="AT273" s="16">
        <v>14522</v>
      </c>
      <c r="AU273" s="16">
        <v>5623</v>
      </c>
      <c r="AV273" s="78">
        <v>176</v>
      </c>
      <c r="AW273" s="16">
        <v>5055</v>
      </c>
      <c r="AX273" s="78">
        <v>113</v>
      </c>
      <c r="AY273" s="78">
        <v>57</v>
      </c>
      <c r="AZ273" s="78">
        <v>354</v>
      </c>
      <c r="BA273" s="50">
        <f t="shared" si="120"/>
        <v>6948</v>
      </c>
      <c r="BB273" s="50">
        <f t="shared" si="106"/>
        <v>76800</v>
      </c>
      <c r="BC273" s="50">
        <f t="shared" si="107"/>
        <v>25900</v>
      </c>
      <c r="BD273" s="50">
        <f t="shared" si="121"/>
        <v>57848</v>
      </c>
      <c r="BE273" s="50">
        <f t="shared" si="108"/>
        <v>11378</v>
      </c>
      <c r="BF273" s="47">
        <f t="shared" si="122"/>
        <v>8.2963175240005738E-2</v>
      </c>
      <c r="BG273" s="47">
        <f t="shared" si="109"/>
        <v>0.91703682475999426</v>
      </c>
      <c r="BH273" s="47">
        <f t="shared" si="110"/>
        <v>0.30926111668338346</v>
      </c>
      <c r="BI273" s="47">
        <f t="shared" si="111"/>
        <v>0.13585996083488561</v>
      </c>
      <c r="BJ273" s="47">
        <f t="shared" si="123"/>
        <v>0.61314897072168884</v>
      </c>
      <c r="BK273" s="16">
        <v>39131</v>
      </c>
      <c r="BL273" s="16">
        <v>2419</v>
      </c>
      <c r="BM273" s="16">
        <v>22213</v>
      </c>
      <c r="BN273" s="16">
        <v>8813</v>
      </c>
      <c r="BO273" s="16">
        <v>3234</v>
      </c>
      <c r="BP273" s="78">
        <v>124</v>
      </c>
      <c r="BQ273" s="16">
        <v>2075</v>
      </c>
      <c r="BR273" s="78">
        <v>38</v>
      </c>
      <c r="BS273" s="78">
        <v>39</v>
      </c>
      <c r="BT273" s="78">
        <v>176</v>
      </c>
      <c r="BU273" s="89">
        <f t="shared" si="124"/>
        <v>6.1817995962280547E-2</v>
      </c>
      <c r="BV273" s="89">
        <f t="shared" si="125"/>
        <v>0.93818200403771945</v>
      </c>
      <c r="BW273" s="89">
        <f t="shared" si="126"/>
        <v>0.370524647977307</v>
      </c>
      <c r="BX273" s="89">
        <f t="shared" si="127"/>
        <v>0.14530679001303315</v>
      </c>
      <c r="BY273" s="16">
        <v>44617</v>
      </c>
      <c r="BZ273" s="16">
        <v>4529</v>
      </c>
      <c r="CA273" s="16">
        <v>28687</v>
      </c>
      <c r="CB273" s="16">
        <v>5709</v>
      </c>
      <c r="CC273" s="16">
        <v>2389</v>
      </c>
      <c r="CD273" s="78">
        <v>52</v>
      </c>
      <c r="CE273" s="16">
        <v>2980</v>
      </c>
      <c r="CF273" s="78">
        <v>75</v>
      </c>
      <c r="CG273" s="78">
        <v>18</v>
      </c>
      <c r="CH273" s="78">
        <v>178</v>
      </c>
      <c r="CI273" s="89">
        <f t="shared" si="128"/>
        <v>0.1015083936616088</v>
      </c>
      <c r="CJ273" s="89">
        <f t="shared" si="129"/>
        <v>0.8984916063383912</v>
      </c>
      <c r="CK273" s="96">
        <f t="shared" si="130"/>
        <v>0.25553040320953896</v>
      </c>
    </row>
    <row r="274" spans="1:89" x14ac:dyDescent="0.3">
      <c r="A274" s="19" t="s">
        <v>597</v>
      </c>
      <c r="B274" s="16" t="s">
        <v>644</v>
      </c>
      <c r="C274" s="19">
        <v>123266</v>
      </c>
      <c r="D274" s="16">
        <v>117154</v>
      </c>
      <c r="E274" s="16">
        <v>6112</v>
      </c>
      <c r="F274" s="67">
        <v>0.95</v>
      </c>
      <c r="G274" s="16">
        <v>56354</v>
      </c>
      <c r="H274" s="16">
        <v>54693</v>
      </c>
      <c r="I274" s="16">
        <v>1661</v>
      </c>
      <c r="J274" s="67">
        <v>0.97099999999999997</v>
      </c>
      <c r="K274" s="16">
        <v>66912</v>
      </c>
      <c r="L274" s="16">
        <v>62461</v>
      </c>
      <c r="M274" s="16">
        <v>4451</v>
      </c>
      <c r="N274" s="67">
        <v>0.93299999999999994</v>
      </c>
      <c r="O274" s="16">
        <v>18002</v>
      </c>
      <c r="P274" s="16">
        <v>17451</v>
      </c>
      <c r="Q274" s="16">
        <v>551</v>
      </c>
      <c r="R274" s="67">
        <v>0.96900000000000008</v>
      </c>
      <c r="S274" s="16">
        <v>105264</v>
      </c>
      <c r="T274" s="16">
        <v>99703</v>
      </c>
      <c r="U274" s="16">
        <v>5561</v>
      </c>
      <c r="V274" s="67">
        <v>0.94700000000000006</v>
      </c>
      <c r="W274" s="16">
        <v>77185</v>
      </c>
      <c r="X274" s="16">
        <v>29715</v>
      </c>
      <c r="Y274" s="16">
        <v>42434</v>
      </c>
      <c r="Z274" s="16">
        <v>5036</v>
      </c>
      <c r="AA274" s="89">
        <f t="shared" si="112"/>
        <v>6.5245837921876007E-2</v>
      </c>
      <c r="AB274" s="89">
        <f t="shared" si="113"/>
        <v>0.54977003303750727</v>
      </c>
      <c r="AC274" s="95">
        <f t="shared" si="114"/>
        <v>5.9005162827640989</v>
      </c>
      <c r="AD274" s="16">
        <v>37448</v>
      </c>
      <c r="AE274" s="16">
        <v>14896</v>
      </c>
      <c r="AF274" s="47">
        <f t="shared" si="115"/>
        <v>0.39777825251014742</v>
      </c>
      <c r="AG274" s="16">
        <v>20187</v>
      </c>
      <c r="AH274" s="47">
        <f t="shared" si="116"/>
        <v>0.53906750694296091</v>
      </c>
      <c r="AI274" s="16">
        <v>2365</v>
      </c>
      <c r="AJ274" s="47">
        <f t="shared" si="117"/>
        <v>6.3154240546891685E-2</v>
      </c>
      <c r="AK274" s="16">
        <v>39737</v>
      </c>
      <c r="AL274" s="16">
        <v>14819</v>
      </c>
      <c r="AM274" s="16">
        <v>22247</v>
      </c>
      <c r="AN274" s="47">
        <f t="shared" si="118"/>
        <v>6.721695145582203E-2</v>
      </c>
      <c r="AO274" s="47">
        <f t="shared" si="119"/>
        <v>0.5598560535521051</v>
      </c>
      <c r="AP274" s="16">
        <v>2671</v>
      </c>
      <c r="AQ274" s="16">
        <v>96434</v>
      </c>
      <c r="AR274" s="16">
        <v>7597</v>
      </c>
      <c r="AS274" s="16">
        <v>56874</v>
      </c>
      <c r="AT274" s="16">
        <v>18387</v>
      </c>
      <c r="AU274" s="16">
        <v>7289</v>
      </c>
      <c r="AV274" s="78">
        <v>163</v>
      </c>
      <c r="AW274" s="16">
        <v>4918</v>
      </c>
      <c r="AX274" s="78">
        <v>77</v>
      </c>
      <c r="AY274" s="78">
        <v>73</v>
      </c>
      <c r="AZ274" s="78">
        <v>1056</v>
      </c>
      <c r="BA274" s="50">
        <f t="shared" si="120"/>
        <v>7597</v>
      </c>
      <c r="BB274" s="50">
        <f t="shared" si="106"/>
        <v>88837</v>
      </c>
      <c r="BC274" s="50">
        <f t="shared" si="107"/>
        <v>31963</v>
      </c>
      <c r="BD274" s="50">
        <f t="shared" si="121"/>
        <v>64471</v>
      </c>
      <c r="BE274" s="50">
        <f t="shared" si="108"/>
        <v>13576</v>
      </c>
      <c r="BF274" s="47">
        <f t="shared" si="122"/>
        <v>7.877926872264969E-2</v>
      </c>
      <c r="BG274" s="47">
        <f t="shared" si="109"/>
        <v>0.92122073127735027</v>
      </c>
      <c r="BH274" s="47">
        <f t="shared" si="110"/>
        <v>0.33144948876952113</v>
      </c>
      <c r="BI274" s="47">
        <f t="shared" si="111"/>
        <v>0.14078022274301594</v>
      </c>
      <c r="BJ274" s="47">
        <f t="shared" si="123"/>
        <v>0.62633511002343567</v>
      </c>
      <c r="BK274" s="16">
        <v>44103</v>
      </c>
      <c r="BL274" s="16">
        <v>2386</v>
      </c>
      <c r="BM274" s="16">
        <v>23447</v>
      </c>
      <c r="BN274" s="16">
        <v>11352</v>
      </c>
      <c r="BO274" s="16">
        <v>4186</v>
      </c>
      <c r="BP274" s="78">
        <v>109</v>
      </c>
      <c r="BQ274" s="16">
        <v>2095</v>
      </c>
      <c r="BR274" s="78">
        <v>23</v>
      </c>
      <c r="BS274" s="78">
        <v>52</v>
      </c>
      <c r="BT274" s="78">
        <v>453</v>
      </c>
      <c r="BU274" s="89">
        <f t="shared" si="124"/>
        <v>5.4100628075187632E-2</v>
      </c>
      <c r="BV274" s="89">
        <f t="shared" si="125"/>
        <v>0.94589937192481233</v>
      </c>
      <c r="BW274" s="89">
        <f t="shared" si="126"/>
        <v>0.41425753350112238</v>
      </c>
      <c r="BX274" s="89">
        <f t="shared" si="127"/>
        <v>0.15686007754574519</v>
      </c>
      <c r="BY274" s="16">
        <v>52331</v>
      </c>
      <c r="BZ274" s="16">
        <v>5211</v>
      </c>
      <c r="CA274" s="16">
        <v>33427</v>
      </c>
      <c r="CB274" s="16">
        <v>7035</v>
      </c>
      <c r="CC274" s="16">
        <v>3103</v>
      </c>
      <c r="CD274" s="78">
        <v>54</v>
      </c>
      <c r="CE274" s="16">
        <v>2823</v>
      </c>
      <c r="CF274" s="78">
        <v>54</v>
      </c>
      <c r="CG274" s="78">
        <v>21</v>
      </c>
      <c r="CH274" s="78">
        <v>603</v>
      </c>
      <c r="CI274" s="89">
        <f t="shared" si="128"/>
        <v>9.9577688177179879E-2</v>
      </c>
      <c r="CJ274" s="89">
        <f t="shared" si="129"/>
        <v>0.90042231182282018</v>
      </c>
      <c r="CK274" s="96">
        <f t="shared" si="130"/>
        <v>0.26166134795818924</v>
      </c>
    </row>
    <row r="275" spans="1:89" x14ac:dyDescent="0.3">
      <c r="A275" s="19" t="s">
        <v>597</v>
      </c>
      <c r="B275" s="16" t="s">
        <v>646</v>
      </c>
      <c r="C275" s="19">
        <v>88760</v>
      </c>
      <c r="D275" s="16">
        <v>86298</v>
      </c>
      <c r="E275" s="16">
        <v>2462</v>
      </c>
      <c r="F275" s="67">
        <v>0.97199999999999998</v>
      </c>
      <c r="G275" s="16">
        <v>40981</v>
      </c>
      <c r="H275" s="16">
        <v>40277</v>
      </c>
      <c r="I275" s="16">
        <v>704</v>
      </c>
      <c r="J275" s="67">
        <v>0.98299999999999998</v>
      </c>
      <c r="K275" s="16">
        <v>47779</v>
      </c>
      <c r="L275" s="16">
        <v>46021</v>
      </c>
      <c r="M275" s="16">
        <v>1758</v>
      </c>
      <c r="N275" s="67">
        <v>0.96299999999999997</v>
      </c>
      <c r="O275" s="16">
        <v>8695</v>
      </c>
      <c r="P275" s="16">
        <v>8516</v>
      </c>
      <c r="Q275" s="16">
        <v>179</v>
      </c>
      <c r="R275" s="67">
        <v>0.97900000000000009</v>
      </c>
      <c r="S275" s="16">
        <v>80065</v>
      </c>
      <c r="T275" s="16">
        <v>77782</v>
      </c>
      <c r="U275" s="16">
        <v>2283</v>
      </c>
      <c r="V275" s="67">
        <v>0.97099999999999997</v>
      </c>
      <c r="W275" s="16">
        <v>50715</v>
      </c>
      <c r="X275" s="16">
        <v>18048</v>
      </c>
      <c r="Y275" s="16">
        <v>30179</v>
      </c>
      <c r="Z275" s="16">
        <v>2488</v>
      </c>
      <c r="AA275" s="89">
        <f t="shared" si="112"/>
        <v>4.9058463965296263E-2</v>
      </c>
      <c r="AB275" s="89">
        <f t="shared" si="113"/>
        <v>0.59507049196490192</v>
      </c>
      <c r="AC275" s="95">
        <f t="shared" si="114"/>
        <v>7.254019292604502</v>
      </c>
      <c r="AD275" s="16">
        <v>24958</v>
      </c>
      <c r="AE275" s="16">
        <v>9162</v>
      </c>
      <c r="AF275" s="47">
        <f t="shared" si="115"/>
        <v>0.36709672249378955</v>
      </c>
      <c r="AG275" s="16">
        <v>14571</v>
      </c>
      <c r="AH275" s="47">
        <f t="shared" si="116"/>
        <v>0.58382081897587945</v>
      </c>
      <c r="AI275" s="16">
        <v>1225</v>
      </c>
      <c r="AJ275" s="47">
        <f t="shared" si="117"/>
        <v>4.9082458530330955E-2</v>
      </c>
      <c r="AK275" s="16">
        <v>25757</v>
      </c>
      <c r="AL275" s="16">
        <v>8886</v>
      </c>
      <c r="AM275" s="16">
        <v>15608</v>
      </c>
      <c r="AN275" s="47">
        <f t="shared" si="118"/>
        <v>4.9035213728306867E-2</v>
      </c>
      <c r="AO275" s="47">
        <f t="shared" si="119"/>
        <v>0.60597119229723961</v>
      </c>
      <c r="AP275" s="16">
        <v>1263</v>
      </c>
      <c r="AQ275" s="16">
        <v>70663</v>
      </c>
      <c r="AR275" s="16">
        <v>2968</v>
      </c>
      <c r="AS275" s="16">
        <v>44864</v>
      </c>
      <c r="AT275" s="16">
        <v>13596</v>
      </c>
      <c r="AU275" s="16">
        <v>4713</v>
      </c>
      <c r="AV275" s="78">
        <v>112</v>
      </c>
      <c r="AW275" s="16">
        <v>3485</v>
      </c>
      <c r="AX275" s="78">
        <v>93</v>
      </c>
      <c r="AY275" s="78">
        <v>60</v>
      </c>
      <c r="AZ275" s="78">
        <v>772</v>
      </c>
      <c r="BA275" s="50">
        <f t="shared" si="120"/>
        <v>2968</v>
      </c>
      <c r="BB275" s="50">
        <f t="shared" si="106"/>
        <v>67695</v>
      </c>
      <c r="BC275" s="50">
        <f t="shared" si="107"/>
        <v>22831</v>
      </c>
      <c r="BD275" s="50">
        <f t="shared" si="121"/>
        <v>47832</v>
      </c>
      <c r="BE275" s="50">
        <f t="shared" si="108"/>
        <v>9235</v>
      </c>
      <c r="BF275" s="47">
        <f t="shared" si="122"/>
        <v>4.2002179358362937E-2</v>
      </c>
      <c r="BG275" s="47">
        <f t="shared" si="109"/>
        <v>0.95799782064163708</v>
      </c>
      <c r="BH275" s="47">
        <f t="shared" si="110"/>
        <v>0.32309695314379522</v>
      </c>
      <c r="BI275" s="47">
        <f t="shared" si="111"/>
        <v>0.13069074338762859</v>
      </c>
      <c r="BJ275" s="47">
        <f t="shared" si="123"/>
        <v>0.64054738689271618</v>
      </c>
      <c r="BK275" s="16">
        <v>32518</v>
      </c>
      <c r="BL275" s="16">
        <v>893</v>
      </c>
      <c r="BM275" s="16">
        <v>19043</v>
      </c>
      <c r="BN275" s="16">
        <v>8123</v>
      </c>
      <c r="BO275" s="16">
        <v>2569</v>
      </c>
      <c r="BP275" s="78">
        <v>74</v>
      </c>
      <c r="BQ275" s="16">
        <v>1408</v>
      </c>
      <c r="BR275" s="78">
        <v>38</v>
      </c>
      <c r="BS275" s="78">
        <v>35</v>
      </c>
      <c r="BT275" s="78">
        <v>335</v>
      </c>
      <c r="BU275" s="89">
        <f t="shared" si="124"/>
        <v>2.7461713512516146E-2</v>
      </c>
      <c r="BV275" s="89">
        <f t="shared" si="125"/>
        <v>0.97253828648748386</v>
      </c>
      <c r="BW275" s="89">
        <f t="shared" si="126"/>
        <v>0.38692416507780308</v>
      </c>
      <c r="BX275" s="89">
        <f t="shared" si="127"/>
        <v>0.13712405436988745</v>
      </c>
      <c r="BY275" s="16">
        <v>38145</v>
      </c>
      <c r="BZ275" s="16">
        <v>2075</v>
      </c>
      <c r="CA275" s="16">
        <v>25821</v>
      </c>
      <c r="CB275" s="16">
        <v>5473</v>
      </c>
      <c r="CC275" s="16">
        <v>2144</v>
      </c>
      <c r="CD275" s="78">
        <v>38</v>
      </c>
      <c r="CE275" s="16">
        <v>2077</v>
      </c>
      <c r="CF275" s="78">
        <v>55</v>
      </c>
      <c r="CG275" s="78">
        <v>25</v>
      </c>
      <c r="CH275" s="78">
        <v>437</v>
      </c>
      <c r="CI275" s="89">
        <f t="shared" si="128"/>
        <v>5.4397693013501114E-2</v>
      </c>
      <c r="CJ275" s="89">
        <f t="shared" si="129"/>
        <v>0.94560230698649883</v>
      </c>
      <c r="CK275" s="96">
        <f t="shared" si="130"/>
        <v>0.26868527985319179</v>
      </c>
    </row>
    <row r="276" spans="1:89" x14ac:dyDescent="0.3">
      <c r="A276" s="19" t="s">
        <v>597</v>
      </c>
      <c r="B276" s="16" t="s">
        <v>648</v>
      </c>
      <c r="C276" s="19">
        <v>92417</v>
      </c>
      <c r="D276" s="16">
        <v>88480</v>
      </c>
      <c r="E276" s="16">
        <v>3937</v>
      </c>
      <c r="F276" s="67">
        <v>0.95700000000000007</v>
      </c>
      <c r="G276" s="16">
        <v>42878</v>
      </c>
      <c r="H276" s="16">
        <v>41606</v>
      </c>
      <c r="I276" s="16">
        <v>1272</v>
      </c>
      <c r="J276" s="67">
        <v>0.97</v>
      </c>
      <c r="K276" s="16">
        <v>49539</v>
      </c>
      <c r="L276" s="16">
        <v>46874</v>
      </c>
      <c r="M276" s="16">
        <v>2665</v>
      </c>
      <c r="N276" s="67">
        <v>0.94599999999999995</v>
      </c>
      <c r="O276" s="16">
        <v>8509</v>
      </c>
      <c r="P276" s="16">
        <v>8341</v>
      </c>
      <c r="Q276" s="16">
        <v>168</v>
      </c>
      <c r="R276" s="67">
        <v>0.98</v>
      </c>
      <c r="S276" s="16">
        <v>83908</v>
      </c>
      <c r="T276" s="16">
        <v>80139</v>
      </c>
      <c r="U276" s="16">
        <v>3769</v>
      </c>
      <c r="V276" s="67">
        <v>0.95499999999999996</v>
      </c>
      <c r="W276" s="16">
        <v>51772</v>
      </c>
      <c r="X276" s="16">
        <v>18263</v>
      </c>
      <c r="Y276" s="16">
        <v>30512</v>
      </c>
      <c r="Z276" s="16">
        <v>2997</v>
      </c>
      <c r="AA276" s="89">
        <f t="shared" si="112"/>
        <v>5.788843390249556E-2</v>
      </c>
      <c r="AB276" s="89">
        <f t="shared" si="113"/>
        <v>0.58935331839604421</v>
      </c>
      <c r="AC276" s="95">
        <f t="shared" si="114"/>
        <v>6.0937604270937609</v>
      </c>
      <c r="AD276" s="16">
        <v>25330</v>
      </c>
      <c r="AE276" s="16">
        <v>9059</v>
      </c>
      <c r="AF276" s="47">
        <f t="shared" si="115"/>
        <v>0.35763916304776944</v>
      </c>
      <c r="AG276" s="16">
        <v>14809</v>
      </c>
      <c r="AH276" s="47">
        <f t="shared" si="116"/>
        <v>0.58464271614686147</v>
      </c>
      <c r="AI276" s="16">
        <v>1462</v>
      </c>
      <c r="AJ276" s="47">
        <f t="shared" si="117"/>
        <v>5.771812080536913E-2</v>
      </c>
      <c r="AK276" s="16">
        <v>26442</v>
      </c>
      <c r="AL276" s="16">
        <v>9204</v>
      </c>
      <c r="AM276" s="16">
        <v>15703</v>
      </c>
      <c r="AN276" s="47">
        <f t="shared" si="118"/>
        <v>5.8051584600257167E-2</v>
      </c>
      <c r="AO276" s="47">
        <f t="shared" si="119"/>
        <v>0.59386581952953632</v>
      </c>
      <c r="AP276" s="16">
        <v>1535</v>
      </c>
      <c r="AQ276" s="16">
        <v>73680</v>
      </c>
      <c r="AR276" s="16">
        <v>6110</v>
      </c>
      <c r="AS276" s="16">
        <v>45006</v>
      </c>
      <c r="AT276" s="16">
        <v>13084</v>
      </c>
      <c r="AU276" s="16">
        <v>4922</v>
      </c>
      <c r="AV276" s="78">
        <v>124</v>
      </c>
      <c r="AW276" s="16">
        <v>3309</v>
      </c>
      <c r="AX276" s="78">
        <v>86</v>
      </c>
      <c r="AY276" s="78">
        <v>50</v>
      </c>
      <c r="AZ276" s="78">
        <v>989</v>
      </c>
      <c r="BA276" s="50">
        <f t="shared" si="120"/>
        <v>6110</v>
      </c>
      <c r="BB276" s="50">
        <f t="shared" si="106"/>
        <v>67570</v>
      </c>
      <c r="BC276" s="50">
        <f t="shared" si="107"/>
        <v>22564</v>
      </c>
      <c r="BD276" s="50">
        <f t="shared" si="121"/>
        <v>51116</v>
      </c>
      <c r="BE276" s="50">
        <f t="shared" si="108"/>
        <v>9480</v>
      </c>
      <c r="BF276" s="47">
        <f t="shared" si="122"/>
        <v>8.2926167209554827E-2</v>
      </c>
      <c r="BG276" s="47">
        <f t="shared" si="109"/>
        <v>0.91707383279044519</v>
      </c>
      <c r="BH276" s="47">
        <f t="shared" si="110"/>
        <v>0.30624321389793702</v>
      </c>
      <c r="BI276" s="47">
        <f t="shared" si="111"/>
        <v>0.12866449511400652</v>
      </c>
      <c r="BJ276" s="47">
        <f t="shared" si="123"/>
        <v>0.61165852334419113</v>
      </c>
      <c r="BK276" s="16">
        <v>34219</v>
      </c>
      <c r="BL276" s="16">
        <v>2264</v>
      </c>
      <c r="BM276" s="16">
        <v>19459</v>
      </c>
      <c r="BN276" s="16">
        <v>7894</v>
      </c>
      <c r="BO276" s="16">
        <v>2718</v>
      </c>
      <c r="BP276" s="78">
        <v>91</v>
      </c>
      <c r="BQ276" s="16">
        <v>1311</v>
      </c>
      <c r="BR276" s="78">
        <v>34</v>
      </c>
      <c r="BS276" s="78">
        <v>38</v>
      </c>
      <c r="BT276" s="78">
        <v>410</v>
      </c>
      <c r="BU276" s="89">
        <f t="shared" si="124"/>
        <v>6.616207370174465E-2</v>
      </c>
      <c r="BV276" s="89">
        <f t="shared" si="125"/>
        <v>0.93383792629825535</v>
      </c>
      <c r="BW276" s="89">
        <f t="shared" si="126"/>
        <v>0.36517724071422308</v>
      </c>
      <c r="BX276" s="89">
        <f t="shared" si="127"/>
        <v>0.13448668868172653</v>
      </c>
      <c r="BY276" s="16">
        <v>39461</v>
      </c>
      <c r="BZ276" s="16">
        <v>3846</v>
      </c>
      <c r="CA276" s="16">
        <v>25547</v>
      </c>
      <c r="CB276" s="16">
        <v>5190</v>
      </c>
      <c r="CC276" s="16">
        <v>2204</v>
      </c>
      <c r="CD276" s="78">
        <v>33</v>
      </c>
      <c r="CE276" s="16">
        <v>1998</v>
      </c>
      <c r="CF276" s="78">
        <v>52</v>
      </c>
      <c r="CG276" s="78">
        <v>12</v>
      </c>
      <c r="CH276" s="78">
        <v>579</v>
      </c>
      <c r="CI276" s="89">
        <f t="shared" si="128"/>
        <v>9.7463318212919078E-2</v>
      </c>
      <c r="CJ276" s="89">
        <f t="shared" si="129"/>
        <v>0.90253668178708091</v>
      </c>
      <c r="CK276" s="96">
        <f t="shared" si="130"/>
        <v>0.25513798433896756</v>
      </c>
    </row>
    <row r="277" spans="1:89" x14ac:dyDescent="0.3">
      <c r="A277" s="19" t="s">
        <v>597</v>
      </c>
      <c r="B277" s="16" t="s">
        <v>650</v>
      </c>
      <c r="C277" s="19">
        <v>51695</v>
      </c>
      <c r="D277" s="16">
        <v>49994</v>
      </c>
      <c r="E277" s="16">
        <v>1701</v>
      </c>
      <c r="F277" s="67">
        <v>0.96700000000000008</v>
      </c>
      <c r="G277" s="16">
        <v>23956</v>
      </c>
      <c r="H277" s="16">
        <v>23452</v>
      </c>
      <c r="I277" s="16">
        <v>504</v>
      </c>
      <c r="J277" s="67">
        <v>0.97900000000000009</v>
      </c>
      <c r="K277" s="16">
        <v>27739</v>
      </c>
      <c r="L277" s="16">
        <v>26542</v>
      </c>
      <c r="M277" s="16">
        <v>1197</v>
      </c>
      <c r="N277" s="67">
        <v>0.95700000000000007</v>
      </c>
      <c r="O277" s="16">
        <v>11613</v>
      </c>
      <c r="P277" s="16">
        <v>11382</v>
      </c>
      <c r="Q277" s="16">
        <v>231</v>
      </c>
      <c r="R277" s="67">
        <v>0.98</v>
      </c>
      <c r="S277" s="16">
        <v>40082</v>
      </c>
      <c r="T277" s="16">
        <v>38612</v>
      </c>
      <c r="U277" s="16">
        <v>1470</v>
      </c>
      <c r="V277" s="67">
        <v>0.96299999999999997</v>
      </c>
      <c r="W277" s="16">
        <v>24633</v>
      </c>
      <c r="X277" s="16">
        <v>8219</v>
      </c>
      <c r="Y277" s="16">
        <v>15176</v>
      </c>
      <c r="Z277" s="16">
        <v>1238</v>
      </c>
      <c r="AA277" s="89">
        <f t="shared" si="112"/>
        <v>5.025778427312954E-2</v>
      </c>
      <c r="AB277" s="89">
        <f t="shared" si="113"/>
        <v>0.61608411480534242</v>
      </c>
      <c r="AC277" s="95">
        <f t="shared" si="114"/>
        <v>6.6389337641357029</v>
      </c>
      <c r="AD277" s="16">
        <v>12003</v>
      </c>
      <c r="AE277" s="16">
        <v>4127</v>
      </c>
      <c r="AF277" s="47">
        <f t="shared" si="115"/>
        <v>0.34383070898941931</v>
      </c>
      <c r="AG277" s="16">
        <v>7286</v>
      </c>
      <c r="AH277" s="47">
        <f t="shared" si="116"/>
        <v>0.60701491293843202</v>
      </c>
      <c r="AI277" s="78">
        <v>590</v>
      </c>
      <c r="AJ277" s="47">
        <f t="shared" si="117"/>
        <v>4.9154378072148633E-2</v>
      </c>
      <c r="AK277" s="16">
        <v>12630</v>
      </c>
      <c r="AL277" s="16">
        <v>4092</v>
      </c>
      <c r="AM277" s="16">
        <v>7890</v>
      </c>
      <c r="AN277" s="47">
        <f t="shared" si="118"/>
        <v>5.1306413301662711E-2</v>
      </c>
      <c r="AO277" s="47">
        <f t="shared" si="119"/>
        <v>0.62470308788598572</v>
      </c>
      <c r="AP277" s="78">
        <v>648</v>
      </c>
      <c r="AQ277" s="16">
        <v>43011</v>
      </c>
      <c r="AR277" s="16">
        <v>1878</v>
      </c>
      <c r="AS277" s="16">
        <v>24089</v>
      </c>
      <c r="AT277" s="16">
        <v>9820</v>
      </c>
      <c r="AU277" s="16">
        <v>4271</v>
      </c>
      <c r="AV277" s="78">
        <v>126</v>
      </c>
      <c r="AW277" s="16">
        <v>2635</v>
      </c>
      <c r="AX277" s="78">
        <v>57</v>
      </c>
      <c r="AY277" s="78">
        <v>55</v>
      </c>
      <c r="AZ277" s="78">
        <v>80</v>
      </c>
      <c r="BA277" s="50">
        <f t="shared" si="120"/>
        <v>1878</v>
      </c>
      <c r="BB277" s="50">
        <f t="shared" si="106"/>
        <v>41133</v>
      </c>
      <c r="BC277" s="50">
        <f t="shared" si="107"/>
        <v>17044</v>
      </c>
      <c r="BD277" s="50">
        <f t="shared" si="121"/>
        <v>25967</v>
      </c>
      <c r="BE277" s="50">
        <f t="shared" si="108"/>
        <v>7224</v>
      </c>
      <c r="BF277" s="47">
        <f t="shared" si="122"/>
        <v>4.3663248936318615E-2</v>
      </c>
      <c r="BG277" s="47">
        <f t="shared" si="109"/>
        <v>0.95633675106368143</v>
      </c>
      <c r="BH277" s="47">
        <f t="shared" si="110"/>
        <v>0.39627072144335168</v>
      </c>
      <c r="BI277" s="47">
        <f t="shared" si="111"/>
        <v>0.16795703424705308</v>
      </c>
      <c r="BJ277" s="47">
        <f t="shared" si="123"/>
        <v>0.67630373625351659</v>
      </c>
      <c r="BK277" s="16">
        <v>19974</v>
      </c>
      <c r="BL277" s="16">
        <v>569</v>
      </c>
      <c r="BM277" s="16">
        <v>10129</v>
      </c>
      <c r="BN277" s="16">
        <v>5628</v>
      </c>
      <c r="BO277" s="16">
        <v>2389</v>
      </c>
      <c r="BP277" s="78">
        <v>83</v>
      </c>
      <c r="BQ277" s="16">
        <v>1073</v>
      </c>
      <c r="BR277" s="78">
        <v>23</v>
      </c>
      <c r="BS277" s="78">
        <v>40</v>
      </c>
      <c r="BT277" s="78">
        <v>40</v>
      </c>
      <c r="BU277" s="89">
        <f t="shared" si="124"/>
        <v>2.848703314308601E-2</v>
      </c>
      <c r="BV277" s="89">
        <f t="shared" si="125"/>
        <v>0.97151296685691402</v>
      </c>
      <c r="BW277" s="89">
        <f t="shared" si="126"/>
        <v>0.46440372484229497</v>
      </c>
      <c r="BX277" s="89">
        <f t="shared" si="127"/>
        <v>0.18263742865725444</v>
      </c>
      <c r="BY277" s="16">
        <v>23037</v>
      </c>
      <c r="BZ277" s="16">
        <v>1309</v>
      </c>
      <c r="CA277" s="16">
        <v>13960</v>
      </c>
      <c r="CB277" s="16">
        <v>4192</v>
      </c>
      <c r="CC277" s="16">
        <v>1882</v>
      </c>
      <c r="CD277" s="78">
        <v>43</v>
      </c>
      <c r="CE277" s="16">
        <v>1562</v>
      </c>
      <c r="CF277" s="78">
        <v>34</v>
      </c>
      <c r="CG277" s="78">
        <v>15</v>
      </c>
      <c r="CH277" s="78">
        <v>40</v>
      </c>
      <c r="CI277" s="89">
        <f t="shared" si="128"/>
        <v>5.6821634761470681E-2</v>
      </c>
      <c r="CJ277" s="89">
        <f t="shared" si="129"/>
        <v>0.94317836523852927</v>
      </c>
      <c r="CK277" s="96">
        <f t="shared" si="130"/>
        <v>0.33719668359595434</v>
      </c>
    </row>
    <row r="278" spans="1:89" x14ac:dyDescent="0.3">
      <c r="A278" s="19" t="s">
        <v>597</v>
      </c>
      <c r="B278" s="16" t="s">
        <v>652</v>
      </c>
      <c r="C278" s="19">
        <v>132161</v>
      </c>
      <c r="D278" s="16">
        <v>128455</v>
      </c>
      <c r="E278" s="16">
        <v>3706</v>
      </c>
      <c r="F278" s="67">
        <v>0.97199999999999998</v>
      </c>
      <c r="G278" s="16">
        <v>61498</v>
      </c>
      <c r="H278" s="16">
        <v>60306</v>
      </c>
      <c r="I278" s="16">
        <v>1192</v>
      </c>
      <c r="J278" s="67">
        <v>0.98099999999999998</v>
      </c>
      <c r="K278" s="16">
        <v>70663</v>
      </c>
      <c r="L278" s="16">
        <v>68149</v>
      </c>
      <c r="M278" s="16">
        <v>2514</v>
      </c>
      <c r="N278" s="67">
        <v>0.96400000000000008</v>
      </c>
      <c r="O278" s="16">
        <v>14353</v>
      </c>
      <c r="P278" s="16">
        <v>14167</v>
      </c>
      <c r="Q278" s="16">
        <v>186</v>
      </c>
      <c r="R278" s="67">
        <v>0.98699999999999999</v>
      </c>
      <c r="S278" s="16">
        <v>117808</v>
      </c>
      <c r="T278" s="16">
        <v>114288</v>
      </c>
      <c r="U278" s="16">
        <v>3520</v>
      </c>
      <c r="V278" s="67">
        <v>0.97</v>
      </c>
      <c r="W278" s="16">
        <v>65419</v>
      </c>
      <c r="X278" s="16">
        <v>19655</v>
      </c>
      <c r="Y278" s="16">
        <v>42113</v>
      </c>
      <c r="Z278" s="16">
        <v>3651</v>
      </c>
      <c r="AA278" s="89">
        <f t="shared" si="112"/>
        <v>5.5809474311744295E-2</v>
      </c>
      <c r="AB278" s="89">
        <f t="shared" si="113"/>
        <v>0.64374264357449673</v>
      </c>
      <c r="AC278" s="95">
        <f t="shared" si="114"/>
        <v>5.383456587236374</v>
      </c>
      <c r="AD278" s="16">
        <v>31736</v>
      </c>
      <c r="AE278" s="16">
        <v>9689</v>
      </c>
      <c r="AF278" s="47">
        <f t="shared" si="115"/>
        <v>0.3052999747920343</v>
      </c>
      <c r="AG278" s="16">
        <v>20240</v>
      </c>
      <c r="AH278" s="47">
        <f t="shared" si="116"/>
        <v>0.63776153264431557</v>
      </c>
      <c r="AI278" s="16">
        <v>1807</v>
      </c>
      <c r="AJ278" s="47">
        <f t="shared" si="117"/>
        <v>5.6938492563650113E-2</v>
      </c>
      <c r="AK278" s="16">
        <v>33683</v>
      </c>
      <c r="AL278" s="16">
        <v>9966</v>
      </c>
      <c r="AM278" s="16">
        <v>21873</v>
      </c>
      <c r="AN278" s="47">
        <f t="shared" si="118"/>
        <v>5.4745717424219936E-2</v>
      </c>
      <c r="AO278" s="47">
        <f t="shared" si="119"/>
        <v>0.64937802452275628</v>
      </c>
      <c r="AP278" s="16">
        <v>1844</v>
      </c>
      <c r="AQ278" s="16">
        <v>107824</v>
      </c>
      <c r="AR278" s="16">
        <v>6797</v>
      </c>
      <c r="AS278" s="16">
        <v>68026</v>
      </c>
      <c r="AT278" s="16">
        <v>19238</v>
      </c>
      <c r="AU278" s="16">
        <v>7475</v>
      </c>
      <c r="AV278" s="78">
        <v>190</v>
      </c>
      <c r="AW278" s="16">
        <v>4688</v>
      </c>
      <c r="AX278" s="78">
        <v>103</v>
      </c>
      <c r="AY278" s="78">
        <v>98</v>
      </c>
      <c r="AZ278" s="78">
        <v>1209</v>
      </c>
      <c r="BA278" s="50">
        <f t="shared" si="120"/>
        <v>6797</v>
      </c>
      <c r="BB278" s="50">
        <f t="shared" si="106"/>
        <v>101027</v>
      </c>
      <c r="BC278" s="50">
        <f t="shared" si="107"/>
        <v>33001</v>
      </c>
      <c r="BD278" s="50">
        <f t="shared" si="121"/>
        <v>74823</v>
      </c>
      <c r="BE278" s="50">
        <f t="shared" si="108"/>
        <v>13763</v>
      </c>
      <c r="BF278" s="47">
        <f t="shared" si="122"/>
        <v>6.3037913637038132E-2</v>
      </c>
      <c r="BG278" s="47">
        <f t="shared" si="109"/>
        <v>0.93696208636296185</v>
      </c>
      <c r="BH278" s="47">
        <f t="shared" si="110"/>
        <v>0.30606358510164711</v>
      </c>
      <c r="BI278" s="47">
        <f t="shared" si="111"/>
        <v>0.12764319631992876</v>
      </c>
      <c r="BJ278" s="47">
        <f t="shared" si="123"/>
        <v>0.62151283573230454</v>
      </c>
      <c r="BK278" s="16">
        <v>50167</v>
      </c>
      <c r="BL278" s="16">
        <v>2597</v>
      </c>
      <c r="BM278" s="16">
        <v>29355</v>
      </c>
      <c r="BN278" s="16">
        <v>11339</v>
      </c>
      <c r="BO278" s="16">
        <v>4251</v>
      </c>
      <c r="BP278" s="78">
        <v>111</v>
      </c>
      <c r="BQ278" s="16">
        <v>1890</v>
      </c>
      <c r="BR278" s="78">
        <v>23</v>
      </c>
      <c r="BS278" s="78">
        <v>66</v>
      </c>
      <c r="BT278" s="78">
        <v>535</v>
      </c>
      <c r="BU278" s="89">
        <f t="shared" si="124"/>
        <v>5.1767097893037253E-2</v>
      </c>
      <c r="BV278" s="89">
        <f t="shared" si="125"/>
        <v>0.94823290210696276</v>
      </c>
      <c r="BW278" s="89">
        <f t="shared" si="126"/>
        <v>0.36308728845655508</v>
      </c>
      <c r="BX278" s="89">
        <f t="shared" si="127"/>
        <v>0.13706221221121453</v>
      </c>
      <c r="BY278" s="16">
        <v>57657</v>
      </c>
      <c r="BZ278" s="16">
        <v>4200</v>
      </c>
      <c r="CA278" s="16">
        <v>38671</v>
      </c>
      <c r="CB278" s="16">
        <v>7899</v>
      </c>
      <c r="CC278" s="16">
        <v>3224</v>
      </c>
      <c r="CD278" s="78">
        <v>79</v>
      </c>
      <c r="CE278" s="16">
        <v>2798</v>
      </c>
      <c r="CF278" s="78">
        <v>80</v>
      </c>
      <c r="CG278" s="78">
        <v>32</v>
      </c>
      <c r="CH278" s="78">
        <v>674</v>
      </c>
      <c r="CI278" s="89">
        <f t="shared" si="128"/>
        <v>7.2844580883500709E-2</v>
      </c>
      <c r="CJ278" s="89">
        <f t="shared" si="129"/>
        <v>0.92715541911649935</v>
      </c>
      <c r="CK278" s="96">
        <f t="shared" si="130"/>
        <v>0.2564476126055813</v>
      </c>
    </row>
    <row r="279" spans="1:89" x14ac:dyDescent="0.3">
      <c r="A279" s="19" t="s">
        <v>597</v>
      </c>
      <c r="B279" s="16" t="s">
        <v>654</v>
      </c>
      <c r="C279" s="19">
        <v>92814</v>
      </c>
      <c r="D279" s="16">
        <v>89727</v>
      </c>
      <c r="E279" s="16">
        <v>3087</v>
      </c>
      <c r="F279" s="67">
        <v>0.96700000000000008</v>
      </c>
      <c r="G279" s="16">
        <v>42758</v>
      </c>
      <c r="H279" s="16">
        <v>41939</v>
      </c>
      <c r="I279" s="16">
        <v>819</v>
      </c>
      <c r="J279" s="67">
        <v>0.98099999999999998</v>
      </c>
      <c r="K279" s="16">
        <v>50056</v>
      </c>
      <c r="L279" s="16">
        <v>47788</v>
      </c>
      <c r="M279" s="16">
        <v>2268</v>
      </c>
      <c r="N279" s="67">
        <v>0.95499999999999996</v>
      </c>
      <c r="O279" s="16">
        <v>6881</v>
      </c>
      <c r="P279" s="16">
        <v>6774</v>
      </c>
      <c r="Q279" s="16">
        <v>107</v>
      </c>
      <c r="R279" s="67">
        <v>0.9840000000000001</v>
      </c>
      <c r="S279" s="16">
        <v>85933</v>
      </c>
      <c r="T279" s="16">
        <v>82953</v>
      </c>
      <c r="U279" s="16">
        <v>2980</v>
      </c>
      <c r="V279" s="67">
        <v>0.96499999999999997</v>
      </c>
      <c r="W279" s="16">
        <v>51284</v>
      </c>
      <c r="X279" s="16">
        <v>19739</v>
      </c>
      <c r="Y279" s="16">
        <v>29021</v>
      </c>
      <c r="Z279" s="16">
        <v>2524</v>
      </c>
      <c r="AA279" s="89">
        <f t="shared" si="112"/>
        <v>4.9216129787068089E-2</v>
      </c>
      <c r="AB279" s="89">
        <f t="shared" si="113"/>
        <v>0.56588799625614228</v>
      </c>
      <c r="AC279" s="95">
        <f t="shared" si="114"/>
        <v>7.8205229793977811</v>
      </c>
      <c r="AD279" s="16">
        <v>24786</v>
      </c>
      <c r="AE279" s="16">
        <v>9776</v>
      </c>
      <c r="AF279" s="47">
        <f t="shared" si="115"/>
        <v>0.39441620269506977</v>
      </c>
      <c r="AG279" s="16">
        <v>13730</v>
      </c>
      <c r="AH279" s="47">
        <f t="shared" si="116"/>
        <v>0.55394174130557572</v>
      </c>
      <c r="AI279" s="16">
        <v>1280</v>
      </c>
      <c r="AJ279" s="47">
        <f t="shared" si="117"/>
        <v>5.1642055999354473E-2</v>
      </c>
      <c r="AK279" s="16">
        <v>26498</v>
      </c>
      <c r="AL279" s="16">
        <v>9963</v>
      </c>
      <c r="AM279" s="16">
        <v>15291</v>
      </c>
      <c r="AN279" s="47">
        <f t="shared" si="118"/>
        <v>4.6946939391652197E-2</v>
      </c>
      <c r="AO279" s="47">
        <f t="shared" si="119"/>
        <v>0.57706241980526829</v>
      </c>
      <c r="AP279" s="16">
        <v>1244</v>
      </c>
      <c r="AQ279" s="16">
        <v>74514</v>
      </c>
      <c r="AR279" s="16">
        <v>5781</v>
      </c>
      <c r="AS279" s="16">
        <v>47408</v>
      </c>
      <c r="AT279" s="16">
        <v>12671</v>
      </c>
      <c r="AU279" s="16">
        <v>4051</v>
      </c>
      <c r="AV279" s="78">
        <v>98</v>
      </c>
      <c r="AW279" s="16">
        <v>2829</v>
      </c>
      <c r="AX279" s="78">
        <v>27</v>
      </c>
      <c r="AY279" s="78">
        <v>58</v>
      </c>
      <c r="AZ279" s="78">
        <v>1591</v>
      </c>
      <c r="BA279" s="50">
        <f t="shared" si="120"/>
        <v>5781</v>
      </c>
      <c r="BB279" s="50">
        <f t="shared" si="106"/>
        <v>68733</v>
      </c>
      <c r="BC279" s="50">
        <f t="shared" si="107"/>
        <v>21325</v>
      </c>
      <c r="BD279" s="50">
        <f t="shared" si="121"/>
        <v>53189</v>
      </c>
      <c r="BE279" s="50">
        <f t="shared" si="108"/>
        <v>8654</v>
      </c>
      <c r="BF279" s="47">
        <f t="shared" si="122"/>
        <v>7.7582736130123203E-2</v>
      </c>
      <c r="BG279" s="47">
        <f t="shared" si="109"/>
        <v>0.92241726386987677</v>
      </c>
      <c r="BH279" s="47">
        <f t="shared" si="110"/>
        <v>0.28618783047481011</v>
      </c>
      <c r="BI279" s="47">
        <f t="shared" si="111"/>
        <v>0.11613924900018788</v>
      </c>
      <c r="BJ279" s="47">
        <f t="shared" si="123"/>
        <v>0.60430254717234344</v>
      </c>
      <c r="BK279" s="16">
        <v>34361</v>
      </c>
      <c r="BL279" s="16">
        <v>2099</v>
      </c>
      <c r="BM279" s="16">
        <v>20236</v>
      </c>
      <c r="BN279" s="16">
        <v>7701</v>
      </c>
      <c r="BO279" s="16">
        <v>2308</v>
      </c>
      <c r="BP279" s="78">
        <v>66</v>
      </c>
      <c r="BQ279" s="16">
        <v>1190</v>
      </c>
      <c r="BR279" s="78">
        <v>10</v>
      </c>
      <c r="BS279" s="78">
        <v>31</v>
      </c>
      <c r="BT279" s="78">
        <v>720</v>
      </c>
      <c r="BU279" s="89">
        <f t="shared" si="124"/>
        <v>6.1086697127557404E-2</v>
      </c>
      <c r="BV279" s="89">
        <f t="shared" si="125"/>
        <v>0.93891330287244257</v>
      </c>
      <c r="BW279" s="89">
        <f t="shared" si="126"/>
        <v>0.34998981403335178</v>
      </c>
      <c r="BX279" s="89">
        <f t="shared" si="127"/>
        <v>0.12586944501033148</v>
      </c>
      <c r="BY279" s="16">
        <v>40153</v>
      </c>
      <c r="BZ279" s="16">
        <v>3682</v>
      </c>
      <c r="CA279" s="16">
        <v>27172</v>
      </c>
      <c r="CB279" s="16">
        <v>4970</v>
      </c>
      <c r="CC279" s="16">
        <v>1743</v>
      </c>
      <c r="CD279" s="78">
        <v>32</v>
      </c>
      <c r="CE279" s="16">
        <v>1639</v>
      </c>
      <c r="CF279" s="78">
        <v>17</v>
      </c>
      <c r="CG279" s="78">
        <v>27</v>
      </c>
      <c r="CH279" s="78">
        <v>871</v>
      </c>
      <c r="CI279" s="89">
        <f t="shared" si="128"/>
        <v>9.1699250367344901E-2</v>
      </c>
      <c r="CJ279" s="89">
        <f t="shared" si="129"/>
        <v>0.90830074963265506</v>
      </c>
      <c r="CK279" s="96">
        <f t="shared" si="130"/>
        <v>0.23158917141932109</v>
      </c>
    </row>
    <row r="280" spans="1:89" x14ac:dyDescent="0.3">
      <c r="A280" s="19" t="s">
        <v>597</v>
      </c>
      <c r="B280" s="16" t="s">
        <v>656</v>
      </c>
      <c r="C280" s="19">
        <v>89765</v>
      </c>
      <c r="D280" s="16">
        <v>87576</v>
      </c>
      <c r="E280" s="16">
        <v>2189</v>
      </c>
      <c r="F280" s="67">
        <v>0.97599999999999998</v>
      </c>
      <c r="G280" s="16">
        <v>41401</v>
      </c>
      <c r="H280" s="16">
        <v>40751</v>
      </c>
      <c r="I280" s="16">
        <v>650</v>
      </c>
      <c r="J280" s="67">
        <v>0.9840000000000001</v>
      </c>
      <c r="K280" s="16">
        <v>48364</v>
      </c>
      <c r="L280" s="16">
        <v>46825</v>
      </c>
      <c r="M280" s="16">
        <v>1539</v>
      </c>
      <c r="N280" s="67">
        <v>0.96799999999999997</v>
      </c>
      <c r="O280" s="16">
        <v>17492</v>
      </c>
      <c r="P280" s="16">
        <v>17257</v>
      </c>
      <c r="Q280" s="16">
        <v>235</v>
      </c>
      <c r="R280" s="67">
        <v>0.98699999999999999</v>
      </c>
      <c r="S280" s="16">
        <v>72273</v>
      </c>
      <c r="T280" s="16">
        <v>70319</v>
      </c>
      <c r="U280" s="16">
        <v>1954</v>
      </c>
      <c r="V280" s="67">
        <v>0.97299999999999998</v>
      </c>
      <c r="W280" s="16">
        <v>44811</v>
      </c>
      <c r="X280" s="16">
        <v>14226</v>
      </c>
      <c r="Y280" s="16">
        <v>28629</v>
      </c>
      <c r="Z280" s="16">
        <v>1956</v>
      </c>
      <c r="AA280" s="89">
        <f t="shared" si="112"/>
        <v>4.3649996652607617E-2</v>
      </c>
      <c r="AB280" s="89">
        <f t="shared" si="113"/>
        <v>0.6388833099015867</v>
      </c>
      <c r="AC280" s="95">
        <f t="shared" si="114"/>
        <v>7.2730061349693251</v>
      </c>
      <c r="AD280" s="16">
        <v>21789</v>
      </c>
      <c r="AE280" s="16">
        <v>7091</v>
      </c>
      <c r="AF280" s="47">
        <f t="shared" si="115"/>
        <v>0.325439441920235</v>
      </c>
      <c r="AG280" s="16">
        <v>13706</v>
      </c>
      <c r="AH280" s="47">
        <f t="shared" si="116"/>
        <v>0.62903299830189541</v>
      </c>
      <c r="AI280" s="78">
        <v>992</v>
      </c>
      <c r="AJ280" s="47">
        <f t="shared" si="117"/>
        <v>4.552755977786957E-2</v>
      </c>
      <c r="AK280" s="16">
        <v>23022</v>
      </c>
      <c r="AL280" s="16">
        <v>7135</v>
      </c>
      <c r="AM280" s="16">
        <v>14923</v>
      </c>
      <c r="AN280" s="47">
        <f t="shared" si="118"/>
        <v>4.1872991052037178E-2</v>
      </c>
      <c r="AO280" s="47">
        <f t="shared" si="119"/>
        <v>0.64820606376509426</v>
      </c>
      <c r="AP280" s="78">
        <v>964</v>
      </c>
      <c r="AQ280" s="16">
        <v>72930</v>
      </c>
      <c r="AR280" s="16">
        <v>3041</v>
      </c>
      <c r="AS280" s="16">
        <v>44373</v>
      </c>
      <c r="AT280" s="16">
        <v>14353</v>
      </c>
      <c r="AU280" s="16">
        <v>5789</v>
      </c>
      <c r="AV280" s="78">
        <v>194</v>
      </c>
      <c r="AW280" s="16">
        <v>4231</v>
      </c>
      <c r="AX280" s="78">
        <v>105</v>
      </c>
      <c r="AY280" s="78">
        <v>72</v>
      </c>
      <c r="AZ280" s="78">
        <v>772</v>
      </c>
      <c r="BA280" s="50">
        <f t="shared" si="120"/>
        <v>3041</v>
      </c>
      <c r="BB280" s="50">
        <f t="shared" si="106"/>
        <v>69889</v>
      </c>
      <c r="BC280" s="50">
        <f t="shared" si="107"/>
        <v>25516</v>
      </c>
      <c r="BD280" s="50">
        <f t="shared" si="121"/>
        <v>47414</v>
      </c>
      <c r="BE280" s="50">
        <f t="shared" si="108"/>
        <v>11163</v>
      </c>
      <c r="BF280" s="47">
        <f t="shared" si="122"/>
        <v>4.1697518168106407E-2</v>
      </c>
      <c r="BG280" s="47">
        <f t="shared" si="109"/>
        <v>0.95830248183189359</v>
      </c>
      <c r="BH280" s="47">
        <f t="shared" si="110"/>
        <v>0.34986973810503225</v>
      </c>
      <c r="BI280" s="47">
        <f t="shared" si="111"/>
        <v>0.15306458247634719</v>
      </c>
      <c r="BJ280" s="47">
        <f t="shared" si="123"/>
        <v>0.65408610996846295</v>
      </c>
      <c r="BK280" s="16">
        <v>33623</v>
      </c>
      <c r="BL280" s="16">
        <v>1027</v>
      </c>
      <c r="BM280" s="16">
        <v>18475</v>
      </c>
      <c r="BN280" s="16">
        <v>8449</v>
      </c>
      <c r="BO280" s="16">
        <v>3344</v>
      </c>
      <c r="BP280" s="78">
        <v>129</v>
      </c>
      <c r="BQ280" s="16">
        <v>1780</v>
      </c>
      <c r="BR280" s="78">
        <v>35</v>
      </c>
      <c r="BS280" s="78">
        <v>51</v>
      </c>
      <c r="BT280" s="78">
        <v>333</v>
      </c>
      <c r="BU280" s="89">
        <f t="shared" si="124"/>
        <v>3.0544567706629392E-2</v>
      </c>
      <c r="BV280" s="89">
        <f t="shared" si="125"/>
        <v>0.96945543229337061</v>
      </c>
      <c r="BW280" s="89">
        <f t="shared" si="126"/>
        <v>0.41998037057966275</v>
      </c>
      <c r="BX280" s="89">
        <f t="shared" si="127"/>
        <v>0.16869404871665228</v>
      </c>
      <c r="BY280" s="16">
        <v>39307</v>
      </c>
      <c r="BZ280" s="16">
        <v>2014</v>
      </c>
      <c r="CA280" s="16">
        <v>25898</v>
      </c>
      <c r="CB280" s="16">
        <v>5904</v>
      </c>
      <c r="CC280" s="16">
        <v>2445</v>
      </c>
      <c r="CD280" s="78">
        <v>65</v>
      </c>
      <c r="CE280" s="16">
        <v>2451</v>
      </c>
      <c r="CF280" s="78">
        <v>70</v>
      </c>
      <c r="CG280" s="78">
        <v>21</v>
      </c>
      <c r="CH280" s="78">
        <v>439</v>
      </c>
      <c r="CI280" s="89">
        <f t="shared" si="128"/>
        <v>5.1237693031775514E-2</v>
      </c>
      <c r="CJ280" s="89">
        <f t="shared" si="129"/>
        <v>0.9487623069682245</v>
      </c>
      <c r="CK280" s="96">
        <f t="shared" si="130"/>
        <v>0.28989747373241409</v>
      </c>
    </row>
    <row r="281" spans="1:89" x14ac:dyDescent="0.3">
      <c r="A281" s="19" t="s">
        <v>658</v>
      </c>
      <c r="B281" s="16" t="s">
        <v>662</v>
      </c>
      <c r="C281" s="19">
        <v>296145</v>
      </c>
      <c r="D281" s="16">
        <v>263356</v>
      </c>
      <c r="E281" s="16">
        <v>32789</v>
      </c>
      <c r="F281" s="67">
        <v>0.88928058890070749</v>
      </c>
      <c r="G281" s="16">
        <v>137507</v>
      </c>
      <c r="H281" s="16">
        <v>129514</v>
      </c>
      <c r="I281" s="16">
        <v>7993</v>
      </c>
      <c r="J281" s="67">
        <v>0.94187205015017417</v>
      </c>
      <c r="K281" s="16">
        <v>158638</v>
      </c>
      <c r="L281" s="16">
        <v>133842</v>
      </c>
      <c r="M281" s="16">
        <v>24796</v>
      </c>
      <c r="N281" s="67">
        <v>0.84369444899708768</v>
      </c>
      <c r="O281" s="16">
        <v>185131</v>
      </c>
      <c r="P281" s="16">
        <v>175272</v>
      </c>
      <c r="Q281" s="16">
        <v>9859</v>
      </c>
      <c r="R281" s="67">
        <v>0.94674581782629597</v>
      </c>
      <c r="S281" s="16">
        <v>111014</v>
      </c>
      <c r="T281" s="16">
        <v>88084</v>
      </c>
      <c r="U281" s="16">
        <v>22930</v>
      </c>
      <c r="V281" s="67">
        <v>0.79344947484101103</v>
      </c>
      <c r="W281" s="16">
        <v>192499</v>
      </c>
      <c r="X281" s="16">
        <v>77618</v>
      </c>
      <c r="Y281" s="16">
        <v>103835</v>
      </c>
      <c r="Z281" s="16">
        <v>11046</v>
      </c>
      <c r="AA281" s="89">
        <f t="shared" si="112"/>
        <v>5.7382116270733877E-2</v>
      </c>
      <c r="AB281" s="89">
        <f t="shared" si="113"/>
        <v>0.53940539950856892</v>
      </c>
      <c r="AC281" s="95">
        <f t="shared" si="114"/>
        <v>7.0267970305993117</v>
      </c>
      <c r="AD281" s="16">
        <v>92955</v>
      </c>
      <c r="AE281" s="16">
        <v>37008</v>
      </c>
      <c r="AF281" s="47">
        <f t="shared" si="115"/>
        <v>0.39812812651282881</v>
      </c>
      <c r="AG281" s="16">
        <v>50830</v>
      </c>
      <c r="AH281" s="47">
        <f t="shared" si="116"/>
        <v>0.54682373191329137</v>
      </c>
      <c r="AI281" s="16">
        <v>5117</v>
      </c>
      <c r="AJ281" s="47">
        <f t="shared" si="117"/>
        <v>5.5048141573879834E-2</v>
      </c>
      <c r="AK281" s="16">
        <v>99544</v>
      </c>
      <c r="AL281" s="16">
        <v>40610</v>
      </c>
      <c r="AM281" s="16">
        <v>53005</v>
      </c>
      <c r="AN281" s="47">
        <f t="shared" si="118"/>
        <v>5.9561600900104476E-2</v>
      </c>
      <c r="AO281" s="47">
        <f t="shared" si="119"/>
        <v>0.532478100136623</v>
      </c>
      <c r="AP281" s="16">
        <v>5929</v>
      </c>
      <c r="AQ281" s="16">
        <v>227047</v>
      </c>
      <c r="AR281" s="16">
        <v>36343</v>
      </c>
      <c r="AS281" s="16">
        <v>77468</v>
      </c>
      <c r="AT281" s="16">
        <v>47919</v>
      </c>
      <c r="AU281" s="16">
        <v>32376</v>
      </c>
      <c r="AV281" s="78">
        <v>958</v>
      </c>
      <c r="AW281" s="16">
        <v>28853</v>
      </c>
      <c r="AX281" s="16">
        <v>1498</v>
      </c>
      <c r="AY281" s="78">
        <v>386</v>
      </c>
      <c r="AZ281" s="78">
        <v>1246</v>
      </c>
      <c r="BA281" s="50">
        <f t="shared" si="120"/>
        <v>36343</v>
      </c>
      <c r="BB281" s="50">
        <f t="shared" si="106"/>
        <v>190704</v>
      </c>
      <c r="BC281" s="50">
        <f t="shared" si="107"/>
        <v>113236</v>
      </c>
      <c r="BD281" s="50">
        <f t="shared" si="121"/>
        <v>113811</v>
      </c>
      <c r="BE281" s="50">
        <f t="shared" si="108"/>
        <v>65317</v>
      </c>
      <c r="BF281" s="47">
        <f t="shared" si="122"/>
        <v>0.16006817971609402</v>
      </c>
      <c r="BG281" s="47">
        <f t="shared" si="109"/>
        <v>0.83993182028390601</v>
      </c>
      <c r="BH281" s="47">
        <f t="shared" si="110"/>
        <v>0.49873374235290491</v>
      </c>
      <c r="BI281" s="47">
        <f t="shared" si="111"/>
        <v>0.28768052429673152</v>
      </c>
      <c r="BJ281" s="47">
        <f t="shared" si="123"/>
        <v>0.66933278131840546</v>
      </c>
      <c r="BK281" s="16">
        <v>106523</v>
      </c>
      <c r="BL281" s="16">
        <v>10860</v>
      </c>
      <c r="BM281" s="16">
        <v>37291</v>
      </c>
      <c r="BN281" s="16">
        <v>26413</v>
      </c>
      <c r="BO281" s="16">
        <v>17501</v>
      </c>
      <c r="BP281" s="78">
        <v>605</v>
      </c>
      <c r="BQ281" s="16">
        <v>12231</v>
      </c>
      <c r="BR281" s="16">
        <v>427</v>
      </c>
      <c r="BS281" s="78">
        <v>267</v>
      </c>
      <c r="BT281" s="78">
        <v>928</v>
      </c>
      <c r="BU281" s="89">
        <f t="shared" si="124"/>
        <v>0.10194981365526694</v>
      </c>
      <c r="BV281" s="89">
        <f t="shared" si="125"/>
        <v>0.8980501863447331</v>
      </c>
      <c r="BW281" s="89">
        <f t="shared" si="126"/>
        <v>0.5479755545750683</v>
      </c>
      <c r="BX281" s="89">
        <f t="shared" si="127"/>
        <v>0.30001971405236427</v>
      </c>
      <c r="BY281" s="16">
        <v>120524</v>
      </c>
      <c r="BZ281" s="16">
        <v>25483</v>
      </c>
      <c r="CA281" s="16">
        <v>40177</v>
      </c>
      <c r="CB281" s="16">
        <v>21506</v>
      </c>
      <c r="CC281" s="16">
        <v>14875</v>
      </c>
      <c r="CD281" s="78">
        <v>353</v>
      </c>
      <c r="CE281" s="16">
        <v>16622</v>
      </c>
      <c r="CF281" s="16">
        <v>1071</v>
      </c>
      <c r="CG281" s="78">
        <v>119</v>
      </c>
      <c r="CH281" s="78">
        <v>318</v>
      </c>
      <c r="CI281" s="89">
        <f t="shared" si="128"/>
        <v>0.21143506687464736</v>
      </c>
      <c r="CJ281" s="89">
        <f t="shared" si="129"/>
        <v>0.78856493312535259</v>
      </c>
      <c r="CK281" s="96">
        <f t="shared" si="130"/>
        <v>0.45521223988583187</v>
      </c>
    </row>
    <row r="282" spans="1:89" x14ac:dyDescent="0.3">
      <c r="A282" s="19" t="s">
        <v>658</v>
      </c>
      <c r="B282" s="16" t="s">
        <v>663</v>
      </c>
      <c r="C282" s="19">
        <v>128084</v>
      </c>
      <c r="D282" s="16">
        <v>114497</v>
      </c>
      <c r="E282" s="16">
        <v>13587</v>
      </c>
      <c r="F282" s="67">
        <v>0.89392117672777227</v>
      </c>
      <c r="G282" s="16">
        <v>61746</v>
      </c>
      <c r="H282" s="16">
        <v>58261</v>
      </c>
      <c r="I282" s="16">
        <v>3485</v>
      </c>
      <c r="J282" s="67">
        <v>0.94355909694555118</v>
      </c>
      <c r="K282" s="16">
        <v>66338</v>
      </c>
      <c r="L282" s="16">
        <v>56236</v>
      </c>
      <c r="M282" s="16">
        <v>10102</v>
      </c>
      <c r="N282" s="67">
        <v>0.84771925593174347</v>
      </c>
      <c r="O282" s="16">
        <v>10685</v>
      </c>
      <c r="P282" s="16">
        <v>10368</v>
      </c>
      <c r="Q282" s="16">
        <v>317</v>
      </c>
      <c r="R282" s="67">
        <v>0.97033224145999075</v>
      </c>
      <c r="S282" s="16">
        <v>117399</v>
      </c>
      <c r="T282" s="16">
        <v>104129</v>
      </c>
      <c r="U282" s="16">
        <v>13270</v>
      </c>
      <c r="V282" s="67">
        <v>0.88696666922205469</v>
      </c>
      <c r="W282" s="16">
        <v>82163</v>
      </c>
      <c r="X282" s="16">
        <v>30748</v>
      </c>
      <c r="Y282" s="16">
        <v>46867</v>
      </c>
      <c r="Z282" s="16">
        <v>4548</v>
      </c>
      <c r="AA282" s="89">
        <f t="shared" si="112"/>
        <v>5.5353382909582173E-2</v>
      </c>
      <c r="AB282" s="89">
        <f t="shared" si="113"/>
        <v>0.57041490695325148</v>
      </c>
      <c r="AC282" s="95">
        <f t="shared" si="114"/>
        <v>6.7607739665787161</v>
      </c>
      <c r="AD282" s="16">
        <v>40402</v>
      </c>
      <c r="AE282" s="16">
        <v>14906</v>
      </c>
      <c r="AF282" s="47">
        <f t="shared" si="115"/>
        <v>0.36894213157764466</v>
      </c>
      <c r="AG282" s="16">
        <v>23404</v>
      </c>
      <c r="AH282" s="47">
        <f t="shared" si="116"/>
        <v>0.5792782535518044</v>
      </c>
      <c r="AI282" s="16">
        <v>2092</v>
      </c>
      <c r="AJ282" s="47">
        <f t="shared" si="117"/>
        <v>5.1779614870550966E-2</v>
      </c>
      <c r="AK282" s="16">
        <v>41761</v>
      </c>
      <c r="AL282" s="16">
        <v>15842</v>
      </c>
      <c r="AM282" s="16">
        <v>23463</v>
      </c>
      <c r="AN282" s="47">
        <f t="shared" si="118"/>
        <v>5.8810852230550034E-2</v>
      </c>
      <c r="AO282" s="47">
        <f t="shared" si="119"/>
        <v>0.56183999425301123</v>
      </c>
      <c r="AP282" s="16">
        <v>2456</v>
      </c>
      <c r="AQ282" s="16">
        <v>100484</v>
      </c>
      <c r="AR282" s="16">
        <v>14188</v>
      </c>
      <c r="AS282" s="16">
        <v>51701</v>
      </c>
      <c r="AT282" s="16">
        <v>17615</v>
      </c>
      <c r="AU282" s="16">
        <v>8221</v>
      </c>
      <c r="AV282" s="78">
        <v>110</v>
      </c>
      <c r="AW282" s="16">
        <v>5465</v>
      </c>
      <c r="AX282" s="78">
        <v>205</v>
      </c>
      <c r="AY282" s="78">
        <v>165</v>
      </c>
      <c r="AZ282" s="78">
        <v>2814</v>
      </c>
      <c r="BA282" s="50">
        <f t="shared" si="120"/>
        <v>14188</v>
      </c>
      <c r="BB282" s="50">
        <f t="shared" si="106"/>
        <v>86296</v>
      </c>
      <c r="BC282" s="50">
        <f t="shared" si="107"/>
        <v>34595</v>
      </c>
      <c r="BD282" s="50">
        <f t="shared" si="121"/>
        <v>65889</v>
      </c>
      <c r="BE282" s="50">
        <f t="shared" si="108"/>
        <v>16980</v>
      </c>
      <c r="BF282" s="47">
        <f t="shared" si="122"/>
        <v>0.1411966084152701</v>
      </c>
      <c r="BG282" s="47">
        <f t="shared" si="109"/>
        <v>0.85880339158472996</v>
      </c>
      <c r="BH282" s="47">
        <f t="shared" si="110"/>
        <v>0.3442836670514709</v>
      </c>
      <c r="BI282" s="47">
        <f t="shared" si="111"/>
        <v>0.16898212650770272</v>
      </c>
      <c r="BJ282" s="47">
        <f t="shared" si="123"/>
        <v>0.6015435293181004</v>
      </c>
      <c r="BK282" s="16">
        <v>49116</v>
      </c>
      <c r="BL282" s="16">
        <v>4223</v>
      </c>
      <c r="BM282" s="16">
        <v>25697</v>
      </c>
      <c r="BN282" s="16">
        <v>10285</v>
      </c>
      <c r="BO282" s="16">
        <v>4345</v>
      </c>
      <c r="BP282" s="78">
        <v>79</v>
      </c>
      <c r="BQ282" s="16">
        <v>2130</v>
      </c>
      <c r="BR282" s="78">
        <v>58</v>
      </c>
      <c r="BS282" s="78">
        <v>122</v>
      </c>
      <c r="BT282" s="78">
        <v>2177</v>
      </c>
      <c r="BU282" s="89">
        <f t="shared" si="124"/>
        <v>8.5980128674973538E-2</v>
      </c>
      <c r="BV282" s="89">
        <f t="shared" si="125"/>
        <v>0.91401987132502649</v>
      </c>
      <c r="BW282" s="89">
        <f t="shared" si="126"/>
        <v>0.39082987213942505</v>
      </c>
      <c r="BX282" s="89">
        <f t="shared" si="127"/>
        <v>0.1814276406873524</v>
      </c>
      <c r="BY282" s="16">
        <v>51368</v>
      </c>
      <c r="BZ282" s="16">
        <v>9965</v>
      </c>
      <c r="CA282" s="16">
        <v>26004</v>
      </c>
      <c r="CB282" s="16">
        <v>7330</v>
      </c>
      <c r="CC282" s="16">
        <v>3876</v>
      </c>
      <c r="CD282" s="78">
        <v>31</v>
      </c>
      <c r="CE282" s="16">
        <v>3335</v>
      </c>
      <c r="CF282" s="78">
        <v>147</v>
      </c>
      <c r="CG282" s="78">
        <v>43</v>
      </c>
      <c r="CH282" s="78">
        <v>637</v>
      </c>
      <c r="CI282" s="89">
        <f t="shared" si="128"/>
        <v>0.19399236878990811</v>
      </c>
      <c r="CJ282" s="89">
        <f t="shared" si="129"/>
        <v>0.80600763121009189</v>
      </c>
      <c r="CK282" s="96">
        <f t="shared" si="130"/>
        <v>0.29977807195140943</v>
      </c>
    </row>
    <row r="283" spans="1:89" x14ac:dyDescent="0.3">
      <c r="A283" s="19" t="s">
        <v>658</v>
      </c>
      <c r="B283" s="16" t="s">
        <v>665</v>
      </c>
      <c r="C283" s="19">
        <v>69984</v>
      </c>
      <c r="D283" s="16">
        <v>51833</v>
      </c>
      <c r="E283" s="16">
        <v>18151</v>
      </c>
      <c r="F283" s="67">
        <v>0.74064071787837227</v>
      </c>
      <c r="G283" s="16">
        <v>32555</v>
      </c>
      <c r="H283" s="16">
        <v>27377</v>
      </c>
      <c r="I283" s="16">
        <v>5178</v>
      </c>
      <c r="J283" s="67">
        <v>0.84094609123022579</v>
      </c>
      <c r="K283" s="16">
        <v>37429</v>
      </c>
      <c r="L283" s="16">
        <v>24456</v>
      </c>
      <c r="M283" s="16">
        <v>12973</v>
      </c>
      <c r="N283" s="67">
        <v>0.65339709850650562</v>
      </c>
      <c r="O283" s="16">
        <v>13310</v>
      </c>
      <c r="P283" s="16">
        <v>11633</v>
      </c>
      <c r="Q283" s="16">
        <v>1677</v>
      </c>
      <c r="R283" s="67">
        <v>0.87400450788880546</v>
      </c>
      <c r="S283" s="16">
        <v>56674</v>
      </c>
      <c r="T283" s="16">
        <v>40200</v>
      </c>
      <c r="U283" s="16">
        <v>16474</v>
      </c>
      <c r="V283" s="67">
        <v>0.70931997035677741</v>
      </c>
      <c r="W283" s="16">
        <v>50868</v>
      </c>
      <c r="X283" s="16">
        <v>18253</v>
      </c>
      <c r="Y283" s="16">
        <v>24487</v>
      </c>
      <c r="Z283" s="16">
        <v>8128</v>
      </c>
      <c r="AA283" s="89">
        <f t="shared" si="112"/>
        <v>0.15978611307698357</v>
      </c>
      <c r="AB283" s="89">
        <f t="shared" si="113"/>
        <v>0.48138318785877171</v>
      </c>
      <c r="AC283" s="95">
        <f t="shared" si="114"/>
        <v>2.2456938976377954</v>
      </c>
      <c r="AD283" s="16">
        <v>23589</v>
      </c>
      <c r="AE283" s="16">
        <v>8376</v>
      </c>
      <c r="AF283" s="47">
        <f t="shared" si="115"/>
        <v>0.35508075798041461</v>
      </c>
      <c r="AG283" s="16">
        <v>11520</v>
      </c>
      <c r="AH283" s="47">
        <f t="shared" si="116"/>
        <v>0.48836322014498285</v>
      </c>
      <c r="AI283" s="16">
        <v>3693</v>
      </c>
      <c r="AJ283" s="47">
        <f t="shared" si="117"/>
        <v>0.15655602187460257</v>
      </c>
      <c r="AK283" s="16">
        <v>27279</v>
      </c>
      <c r="AL283" s="16">
        <v>9877</v>
      </c>
      <c r="AM283" s="16">
        <v>12967</v>
      </c>
      <c r="AN283" s="47">
        <f t="shared" si="118"/>
        <v>0.1625792734337769</v>
      </c>
      <c r="AO283" s="47">
        <f t="shared" si="119"/>
        <v>0.47534733677920743</v>
      </c>
      <c r="AP283" s="16">
        <v>4435</v>
      </c>
      <c r="AQ283" s="16">
        <v>52732</v>
      </c>
      <c r="AR283" s="16">
        <v>19960</v>
      </c>
      <c r="AS283" s="16">
        <v>20642</v>
      </c>
      <c r="AT283" s="16">
        <v>6794</v>
      </c>
      <c r="AU283" s="16">
        <v>2727</v>
      </c>
      <c r="AV283" s="78">
        <v>59</v>
      </c>
      <c r="AW283" s="78">
        <v>1666</v>
      </c>
      <c r="AX283" s="78">
        <v>153</v>
      </c>
      <c r="AY283" s="78">
        <v>13</v>
      </c>
      <c r="AZ283" s="78">
        <v>718</v>
      </c>
      <c r="BA283" s="50">
        <f t="shared" si="120"/>
        <v>19960</v>
      </c>
      <c r="BB283" s="50">
        <f t="shared" si="106"/>
        <v>32772</v>
      </c>
      <c r="BC283" s="50">
        <f t="shared" si="107"/>
        <v>12130</v>
      </c>
      <c r="BD283" s="50">
        <f t="shared" si="121"/>
        <v>40602</v>
      </c>
      <c r="BE283" s="50">
        <f t="shared" si="108"/>
        <v>5336</v>
      </c>
      <c r="BF283" s="47">
        <f t="shared" si="122"/>
        <v>0.37851778806038078</v>
      </c>
      <c r="BG283" s="47">
        <f t="shared" si="109"/>
        <v>0.62148221193961917</v>
      </c>
      <c r="BH283" s="47">
        <f t="shared" si="110"/>
        <v>0.23003110065994084</v>
      </c>
      <c r="BI283" s="47">
        <f t="shared" si="111"/>
        <v>0.10119092770992945</v>
      </c>
      <c r="BJ283" s="47">
        <f t="shared" si="123"/>
        <v>0.42575665629977999</v>
      </c>
      <c r="BK283" s="16">
        <v>25154</v>
      </c>
      <c r="BL283" s="16">
        <v>7195</v>
      </c>
      <c r="BM283" s="16">
        <v>11189</v>
      </c>
      <c r="BN283" s="16">
        <v>3803</v>
      </c>
      <c r="BO283" s="16">
        <v>1504</v>
      </c>
      <c r="BP283" s="78">
        <v>49</v>
      </c>
      <c r="BQ283" s="78">
        <v>699</v>
      </c>
      <c r="BR283" s="78">
        <v>125</v>
      </c>
      <c r="BS283" s="78">
        <v>10</v>
      </c>
      <c r="BT283" s="78">
        <v>580</v>
      </c>
      <c r="BU283" s="89">
        <f t="shared" si="124"/>
        <v>0.28603800588375605</v>
      </c>
      <c r="BV283" s="89">
        <f t="shared" si="125"/>
        <v>0.71396199411624395</v>
      </c>
      <c r="BW283" s="89">
        <f t="shared" si="126"/>
        <v>0.26914208475789136</v>
      </c>
      <c r="BX283" s="89">
        <f t="shared" si="127"/>
        <v>0.11795340701280115</v>
      </c>
      <c r="BY283" s="16">
        <v>27578</v>
      </c>
      <c r="BZ283" s="16">
        <v>12765</v>
      </c>
      <c r="CA283" s="16">
        <v>9453</v>
      </c>
      <c r="CB283" s="16">
        <v>2991</v>
      </c>
      <c r="CC283" s="16">
        <v>1223</v>
      </c>
      <c r="CD283" s="78">
        <v>10</v>
      </c>
      <c r="CE283" s="78">
        <v>967</v>
      </c>
      <c r="CF283" s="78">
        <v>28</v>
      </c>
      <c r="CG283" s="78">
        <v>3</v>
      </c>
      <c r="CH283" s="78">
        <v>138</v>
      </c>
      <c r="CI283" s="89">
        <f t="shared" si="128"/>
        <v>0.4628689535136703</v>
      </c>
      <c r="CJ283" s="89">
        <f t="shared" si="129"/>
        <v>0.5371310464863297</v>
      </c>
      <c r="CK283" s="96">
        <f t="shared" si="130"/>
        <v>0.19435782145188193</v>
      </c>
    </row>
    <row r="284" spans="1:89" x14ac:dyDescent="0.3">
      <c r="A284" s="19" t="s">
        <v>658</v>
      </c>
      <c r="B284" s="16" t="s">
        <v>667</v>
      </c>
      <c r="C284" s="19">
        <v>94688</v>
      </c>
      <c r="D284" s="16">
        <v>73789</v>
      </c>
      <c r="E284" s="16">
        <v>20899</v>
      </c>
      <c r="F284" s="67">
        <v>0.779285653937141</v>
      </c>
      <c r="G284" s="16">
        <v>45067</v>
      </c>
      <c r="H284" s="16">
        <v>39141</v>
      </c>
      <c r="I284" s="16">
        <v>5926</v>
      </c>
      <c r="J284" s="67">
        <v>0.8685068897419399</v>
      </c>
      <c r="K284" s="16">
        <v>49621</v>
      </c>
      <c r="L284" s="16">
        <v>34648</v>
      </c>
      <c r="M284" s="16">
        <v>14973</v>
      </c>
      <c r="N284" s="67">
        <v>0.69825275588964364</v>
      </c>
      <c r="O284" s="16">
        <v>7595</v>
      </c>
      <c r="P284" s="16">
        <v>6629</v>
      </c>
      <c r="Q284" s="16">
        <v>966</v>
      </c>
      <c r="R284" s="67">
        <v>0.87281105990783414</v>
      </c>
      <c r="S284" s="16">
        <v>87093</v>
      </c>
      <c r="T284" s="16">
        <v>67160</v>
      </c>
      <c r="U284" s="16">
        <v>19933</v>
      </c>
      <c r="V284" s="67">
        <v>0.77112971191714608</v>
      </c>
      <c r="W284" s="16">
        <v>75310</v>
      </c>
      <c r="X284" s="16">
        <v>26798</v>
      </c>
      <c r="Y284" s="16">
        <v>40487</v>
      </c>
      <c r="Z284" s="16">
        <v>8025</v>
      </c>
      <c r="AA284" s="89">
        <f t="shared" si="112"/>
        <v>0.106559553844111</v>
      </c>
      <c r="AB284" s="89">
        <f t="shared" si="113"/>
        <v>0.53760456778648258</v>
      </c>
      <c r="AC284" s="95">
        <f t="shared" si="114"/>
        <v>3.3393146417445485</v>
      </c>
      <c r="AD284" s="16">
        <v>35248</v>
      </c>
      <c r="AE284" s="16">
        <v>12190</v>
      </c>
      <c r="AF284" s="47">
        <f t="shared" si="115"/>
        <v>0.34583522469359962</v>
      </c>
      <c r="AG284" s="16">
        <v>19566</v>
      </c>
      <c r="AH284" s="47">
        <f t="shared" si="116"/>
        <v>0.55509532455742172</v>
      </c>
      <c r="AI284" s="16">
        <v>3492</v>
      </c>
      <c r="AJ284" s="47">
        <f t="shared" si="117"/>
        <v>9.906945074897866E-2</v>
      </c>
      <c r="AK284" s="16">
        <v>40062</v>
      </c>
      <c r="AL284" s="16">
        <v>14608</v>
      </c>
      <c r="AM284" s="16">
        <v>20921</v>
      </c>
      <c r="AN284" s="47">
        <f t="shared" si="118"/>
        <v>0.11314961809195746</v>
      </c>
      <c r="AO284" s="47">
        <f t="shared" si="119"/>
        <v>0.52221556587289697</v>
      </c>
      <c r="AP284" s="16">
        <v>4533</v>
      </c>
      <c r="AQ284" s="16">
        <v>67408</v>
      </c>
      <c r="AR284" s="16">
        <v>20392</v>
      </c>
      <c r="AS284" s="16">
        <v>26134</v>
      </c>
      <c r="AT284" s="16">
        <v>7952</v>
      </c>
      <c r="AU284" s="16">
        <v>3134</v>
      </c>
      <c r="AV284" s="78">
        <v>61</v>
      </c>
      <c r="AW284" s="78">
        <v>1681</v>
      </c>
      <c r="AX284" s="78">
        <v>81</v>
      </c>
      <c r="AY284" s="78">
        <v>36</v>
      </c>
      <c r="AZ284" s="16">
        <v>7937</v>
      </c>
      <c r="BA284" s="50">
        <f t="shared" si="120"/>
        <v>20392</v>
      </c>
      <c r="BB284" s="50">
        <f t="shared" si="106"/>
        <v>47016</v>
      </c>
      <c r="BC284" s="50">
        <f t="shared" si="107"/>
        <v>20882</v>
      </c>
      <c r="BD284" s="50">
        <f t="shared" si="121"/>
        <v>46526</v>
      </c>
      <c r="BE284" s="50">
        <f t="shared" si="108"/>
        <v>12930</v>
      </c>
      <c r="BF284" s="47">
        <f t="shared" si="122"/>
        <v>0.30251602183717069</v>
      </c>
      <c r="BG284" s="47">
        <f t="shared" si="109"/>
        <v>0.69748397816282937</v>
      </c>
      <c r="BH284" s="47">
        <f t="shared" si="110"/>
        <v>0.30978518870163779</v>
      </c>
      <c r="BI284" s="47">
        <f t="shared" si="111"/>
        <v>0.19181699501542843</v>
      </c>
      <c r="BJ284" s="47">
        <f t="shared" si="123"/>
        <v>0.50363458343223355</v>
      </c>
      <c r="BK284" s="16">
        <v>32626</v>
      </c>
      <c r="BL284" s="16">
        <v>6453</v>
      </c>
      <c r="BM284" s="16">
        <v>14111</v>
      </c>
      <c r="BN284" s="16">
        <v>4647</v>
      </c>
      <c r="BO284" s="16">
        <v>1750</v>
      </c>
      <c r="BP284" s="78">
        <v>38</v>
      </c>
      <c r="BQ284" s="78">
        <v>706</v>
      </c>
      <c r="BR284" s="78">
        <v>30</v>
      </c>
      <c r="BS284" s="78">
        <v>17</v>
      </c>
      <c r="BT284" s="16">
        <v>4874</v>
      </c>
      <c r="BU284" s="89">
        <f t="shared" si="124"/>
        <v>0.19778704101023722</v>
      </c>
      <c r="BV284" s="89">
        <f t="shared" si="125"/>
        <v>0.80221295898976275</v>
      </c>
      <c r="BW284" s="89">
        <f t="shared" si="126"/>
        <v>0.36970514313737513</v>
      </c>
      <c r="BX284" s="89">
        <f t="shared" si="127"/>
        <v>0.22727272727272727</v>
      </c>
      <c r="BY284" s="16">
        <v>34782</v>
      </c>
      <c r="BZ284" s="16">
        <v>13939</v>
      </c>
      <c r="CA284" s="16">
        <v>12023</v>
      </c>
      <c r="CB284" s="16">
        <v>3305</v>
      </c>
      <c r="CC284" s="16">
        <v>1384</v>
      </c>
      <c r="CD284" s="78">
        <v>23</v>
      </c>
      <c r="CE284" s="78">
        <v>975</v>
      </c>
      <c r="CF284" s="78">
        <v>51</v>
      </c>
      <c r="CG284" s="78">
        <v>19</v>
      </c>
      <c r="CH284" s="16">
        <v>3063</v>
      </c>
      <c r="CI284" s="89">
        <f t="shared" si="128"/>
        <v>0.40075326318210569</v>
      </c>
      <c r="CJ284" s="89">
        <f t="shared" si="129"/>
        <v>0.59924673681789431</v>
      </c>
      <c r="CK284" s="96">
        <f t="shared" si="130"/>
        <v>0.25357943764015872</v>
      </c>
    </row>
    <row r="285" spans="1:89" x14ac:dyDescent="0.3">
      <c r="A285" s="19" t="s">
        <v>658</v>
      </c>
      <c r="B285" s="16" t="s">
        <v>669</v>
      </c>
      <c r="C285" s="19">
        <v>125385</v>
      </c>
      <c r="D285" s="16">
        <v>108762</v>
      </c>
      <c r="E285" s="16">
        <v>16623</v>
      </c>
      <c r="F285" s="67">
        <v>0.86742433305419309</v>
      </c>
      <c r="G285" s="16">
        <v>60249</v>
      </c>
      <c r="H285" s="16">
        <v>56431</v>
      </c>
      <c r="I285" s="16">
        <v>3818</v>
      </c>
      <c r="J285" s="67">
        <v>0.93662965360420924</v>
      </c>
      <c r="K285" s="16">
        <v>65136</v>
      </c>
      <c r="L285" s="16">
        <v>52331</v>
      </c>
      <c r="M285" s="16">
        <v>12805</v>
      </c>
      <c r="N285" s="67">
        <v>0.80341132399901749</v>
      </c>
      <c r="O285" s="16">
        <v>39962</v>
      </c>
      <c r="P285" s="16">
        <v>37669</v>
      </c>
      <c r="Q285" s="16">
        <v>2293</v>
      </c>
      <c r="R285" s="67">
        <v>0.94262048946499177</v>
      </c>
      <c r="S285" s="16">
        <v>85423</v>
      </c>
      <c r="T285" s="16">
        <v>71093</v>
      </c>
      <c r="U285" s="16">
        <v>14330</v>
      </c>
      <c r="V285" s="67">
        <v>0.83224658464348011</v>
      </c>
      <c r="W285" s="16">
        <v>87674</v>
      </c>
      <c r="X285" s="16">
        <v>29171</v>
      </c>
      <c r="Y285" s="16">
        <v>50988</v>
      </c>
      <c r="Z285" s="16">
        <v>7515</v>
      </c>
      <c r="AA285" s="89">
        <f t="shared" si="112"/>
        <v>8.5715263362000138E-2</v>
      </c>
      <c r="AB285" s="89">
        <f t="shared" si="113"/>
        <v>0.58156351940141893</v>
      </c>
      <c r="AC285" s="95">
        <f t="shared" si="114"/>
        <v>3.8817032601463741</v>
      </c>
      <c r="AD285" s="16">
        <v>42874</v>
      </c>
      <c r="AE285" s="16">
        <v>13939</v>
      </c>
      <c r="AF285" s="47">
        <f t="shared" si="115"/>
        <v>0.32511545458786212</v>
      </c>
      <c r="AG285" s="16">
        <v>25440</v>
      </c>
      <c r="AH285" s="47">
        <f t="shared" si="116"/>
        <v>0.59336660913374073</v>
      </c>
      <c r="AI285" s="16">
        <v>3495</v>
      </c>
      <c r="AJ285" s="47">
        <f t="shared" si="117"/>
        <v>8.1517936278397166E-2</v>
      </c>
      <c r="AK285" s="16">
        <v>44800</v>
      </c>
      <c r="AL285" s="16">
        <v>15232</v>
      </c>
      <c r="AM285" s="16">
        <v>25548</v>
      </c>
      <c r="AN285" s="47">
        <f t="shared" si="118"/>
        <v>8.9732142857142858E-2</v>
      </c>
      <c r="AO285" s="47">
        <f t="shared" si="119"/>
        <v>0.5702678571428571</v>
      </c>
      <c r="AP285" s="16">
        <v>4020</v>
      </c>
      <c r="AQ285" s="16">
        <v>93372</v>
      </c>
      <c r="AR285" s="16">
        <v>20760</v>
      </c>
      <c r="AS285" s="16">
        <v>38675</v>
      </c>
      <c r="AT285" s="16">
        <v>15097</v>
      </c>
      <c r="AU285" s="16">
        <v>9060</v>
      </c>
      <c r="AV285" s="78">
        <v>163</v>
      </c>
      <c r="AW285" s="16">
        <v>7263</v>
      </c>
      <c r="AX285" s="78">
        <v>294</v>
      </c>
      <c r="AY285" s="78">
        <v>108</v>
      </c>
      <c r="AZ285" s="78">
        <v>1952</v>
      </c>
      <c r="BA285" s="50">
        <f t="shared" si="120"/>
        <v>20760</v>
      </c>
      <c r="BB285" s="50">
        <f t="shared" si="106"/>
        <v>72612</v>
      </c>
      <c r="BC285" s="50">
        <f t="shared" si="107"/>
        <v>33937</v>
      </c>
      <c r="BD285" s="50">
        <f t="shared" si="121"/>
        <v>59435</v>
      </c>
      <c r="BE285" s="50">
        <f t="shared" si="108"/>
        <v>18840</v>
      </c>
      <c r="BF285" s="47">
        <f t="shared" si="122"/>
        <v>0.2223364606091762</v>
      </c>
      <c r="BG285" s="47">
        <f t="shared" si="109"/>
        <v>0.77766353939082378</v>
      </c>
      <c r="BH285" s="47">
        <f t="shared" si="110"/>
        <v>0.36346013794285226</v>
      </c>
      <c r="BI285" s="47">
        <f t="shared" si="111"/>
        <v>0.20177355095746047</v>
      </c>
      <c r="BJ285" s="47">
        <f t="shared" si="123"/>
        <v>0.57056183866683807</v>
      </c>
      <c r="BK285" s="16">
        <v>45894</v>
      </c>
      <c r="BL285" s="16">
        <v>7683</v>
      </c>
      <c r="BM285" s="16">
        <v>19282</v>
      </c>
      <c r="BN285" s="16">
        <v>8816</v>
      </c>
      <c r="BO285" s="16">
        <v>5139</v>
      </c>
      <c r="BP285" s="78">
        <v>111</v>
      </c>
      <c r="BQ285" s="16">
        <v>3243</v>
      </c>
      <c r="BR285" s="78">
        <v>165</v>
      </c>
      <c r="BS285" s="78">
        <v>76</v>
      </c>
      <c r="BT285" s="78">
        <v>1379</v>
      </c>
      <c r="BU285" s="89">
        <f t="shared" si="124"/>
        <v>0.16740750424892142</v>
      </c>
      <c r="BV285" s="89">
        <f t="shared" si="125"/>
        <v>0.83259249575107852</v>
      </c>
      <c r="BW285" s="89">
        <f t="shared" si="126"/>
        <v>0.41245042925001091</v>
      </c>
      <c r="BX285" s="89">
        <f t="shared" si="127"/>
        <v>0.22035560203948229</v>
      </c>
      <c r="BY285" s="16">
        <v>47478</v>
      </c>
      <c r="BZ285" s="16">
        <v>13077</v>
      </c>
      <c r="CA285" s="16">
        <v>19393</v>
      </c>
      <c r="CB285" s="16">
        <v>6281</v>
      </c>
      <c r="CC285" s="16">
        <v>3921</v>
      </c>
      <c r="CD285" s="78">
        <v>52</v>
      </c>
      <c r="CE285" s="16">
        <v>4020</v>
      </c>
      <c r="CF285" s="78">
        <v>129</v>
      </c>
      <c r="CG285" s="78">
        <v>32</v>
      </c>
      <c r="CH285" s="78">
        <v>573</v>
      </c>
      <c r="CI285" s="89">
        <f t="shared" si="128"/>
        <v>0.27543283204852775</v>
      </c>
      <c r="CJ285" s="89">
        <f t="shared" si="129"/>
        <v>0.72456716795147225</v>
      </c>
      <c r="CK285" s="96">
        <f t="shared" si="130"/>
        <v>0.31610430093938247</v>
      </c>
    </row>
    <row r="286" spans="1:89" x14ac:dyDescent="0.3">
      <c r="A286" s="19" t="s">
        <v>658</v>
      </c>
      <c r="B286" s="16" t="s">
        <v>671</v>
      </c>
      <c r="C286" s="19">
        <v>52993</v>
      </c>
      <c r="D286" s="16">
        <v>49507</v>
      </c>
      <c r="E286" s="16">
        <v>3486</v>
      </c>
      <c r="F286" s="67">
        <v>0.9342177268695866</v>
      </c>
      <c r="G286" s="16">
        <v>24675</v>
      </c>
      <c r="H286" s="16">
        <v>23824</v>
      </c>
      <c r="I286" s="16">
        <v>851</v>
      </c>
      <c r="J286" s="67">
        <v>0.96551165146909823</v>
      </c>
      <c r="K286" s="16">
        <v>28318</v>
      </c>
      <c r="L286" s="16">
        <v>25683</v>
      </c>
      <c r="M286" s="16">
        <v>2635</v>
      </c>
      <c r="N286" s="67">
        <v>0.90694964333639372</v>
      </c>
      <c r="O286" s="16">
        <v>7234</v>
      </c>
      <c r="P286" s="16">
        <v>7116</v>
      </c>
      <c r="Q286" s="16">
        <v>118</v>
      </c>
      <c r="R286" s="67">
        <v>0.98368813934199617</v>
      </c>
      <c r="S286" s="16">
        <v>45759</v>
      </c>
      <c r="T286" s="16">
        <v>42391</v>
      </c>
      <c r="U286" s="16">
        <v>3368</v>
      </c>
      <c r="V286" s="67">
        <v>0.92639699294127942</v>
      </c>
      <c r="W286" s="16">
        <v>36395</v>
      </c>
      <c r="X286" s="16">
        <v>14595</v>
      </c>
      <c r="Y286" s="16">
        <v>20039</v>
      </c>
      <c r="Z286" s="16">
        <v>1761</v>
      </c>
      <c r="AA286" s="89">
        <f t="shared" si="112"/>
        <v>4.8385767275724689E-2</v>
      </c>
      <c r="AB286" s="89">
        <f t="shared" si="113"/>
        <v>0.55059760956175297</v>
      </c>
      <c r="AC286" s="95">
        <f t="shared" si="114"/>
        <v>8.2879045996592851</v>
      </c>
      <c r="AD286" s="16">
        <v>17043</v>
      </c>
      <c r="AE286" s="16">
        <v>6753</v>
      </c>
      <c r="AF286" s="47">
        <f t="shared" si="115"/>
        <v>0.3962330575602887</v>
      </c>
      <c r="AG286" s="16">
        <v>9290</v>
      </c>
      <c r="AH286" s="47">
        <f t="shared" si="116"/>
        <v>0.54509182655635746</v>
      </c>
      <c r="AI286" s="16">
        <v>1000</v>
      </c>
      <c r="AJ286" s="47">
        <f t="shared" si="117"/>
        <v>5.8675115883353869E-2</v>
      </c>
      <c r="AK286" s="16">
        <v>19352</v>
      </c>
      <c r="AL286" s="16">
        <v>7842</v>
      </c>
      <c r="AM286" s="16">
        <v>10749</v>
      </c>
      <c r="AN286" s="47">
        <f t="shared" si="118"/>
        <v>3.9324100868127328E-2</v>
      </c>
      <c r="AO286" s="47">
        <f t="shared" si="119"/>
        <v>0.55544646548160392</v>
      </c>
      <c r="AP286" s="78">
        <v>761</v>
      </c>
      <c r="AQ286" s="16">
        <v>40560</v>
      </c>
      <c r="AR286" s="16">
        <v>6425</v>
      </c>
      <c r="AS286" s="16">
        <v>22795</v>
      </c>
      <c r="AT286" s="16">
        <v>5616</v>
      </c>
      <c r="AU286" s="16">
        <v>2506</v>
      </c>
      <c r="AV286" s="78">
        <v>87</v>
      </c>
      <c r="AW286" s="16">
        <v>2070</v>
      </c>
      <c r="AX286" s="78">
        <v>55</v>
      </c>
      <c r="AY286" s="78">
        <v>20</v>
      </c>
      <c r="AZ286" s="78">
        <v>986</v>
      </c>
      <c r="BA286" s="50">
        <f t="shared" si="120"/>
        <v>6425</v>
      </c>
      <c r="BB286" s="50">
        <f t="shared" si="106"/>
        <v>34135</v>
      </c>
      <c r="BC286" s="50">
        <f t="shared" si="107"/>
        <v>11340</v>
      </c>
      <c r="BD286" s="50">
        <f t="shared" si="121"/>
        <v>29220</v>
      </c>
      <c r="BE286" s="50">
        <f t="shared" si="108"/>
        <v>5724</v>
      </c>
      <c r="BF286" s="47">
        <f t="shared" si="122"/>
        <v>0.15840729783037474</v>
      </c>
      <c r="BG286" s="47">
        <f t="shared" si="109"/>
        <v>0.84159270216962523</v>
      </c>
      <c r="BH286" s="47">
        <f t="shared" si="110"/>
        <v>0.27958579881656803</v>
      </c>
      <c r="BI286" s="47">
        <f t="shared" si="111"/>
        <v>0.14112426035502959</v>
      </c>
      <c r="BJ286" s="47">
        <f t="shared" si="123"/>
        <v>0.5605892504930966</v>
      </c>
      <c r="BK286" s="16">
        <v>19253</v>
      </c>
      <c r="BL286" s="16">
        <v>2924</v>
      </c>
      <c r="BM286" s="16">
        <v>10279</v>
      </c>
      <c r="BN286" s="16">
        <v>3084</v>
      </c>
      <c r="BO286" s="16">
        <v>1359</v>
      </c>
      <c r="BP286" s="78">
        <v>61</v>
      </c>
      <c r="BQ286" s="16">
        <v>838</v>
      </c>
      <c r="BR286" s="78">
        <v>16</v>
      </c>
      <c r="BS286" s="78">
        <v>16</v>
      </c>
      <c r="BT286" s="78">
        <v>676</v>
      </c>
      <c r="BU286" s="89">
        <f t="shared" si="124"/>
        <v>0.15187243546460291</v>
      </c>
      <c r="BV286" s="89">
        <f t="shared" si="125"/>
        <v>0.84812756453539706</v>
      </c>
      <c r="BW286" s="89">
        <f t="shared" si="126"/>
        <v>0.31423674232587129</v>
      </c>
      <c r="BX286" s="89">
        <f t="shared" si="127"/>
        <v>0.1540539136757908</v>
      </c>
      <c r="BY286" s="16">
        <v>21307</v>
      </c>
      <c r="BZ286" s="16">
        <v>3501</v>
      </c>
      <c r="CA286" s="16">
        <v>12516</v>
      </c>
      <c r="CB286" s="16">
        <v>2532</v>
      </c>
      <c r="CC286" s="16">
        <v>1147</v>
      </c>
      <c r="CD286" s="78">
        <v>26</v>
      </c>
      <c r="CE286" s="16">
        <v>1232</v>
      </c>
      <c r="CF286" s="78">
        <v>39</v>
      </c>
      <c r="CG286" s="78">
        <v>4</v>
      </c>
      <c r="CH286" s="78">
        <v>310</v>
      </c>
      <c r="CI286" s="89">
        <f t="shared" si="128"/>
        <v>0.16431219786924484</v>
      </c>
      <c r="CJ286" s="89">
        <f t="shared" si="129"/>
        <v>0.83568780213075511</v>
      </c>
      <c r="CK286" s="96">
        <f t="shared" si="130"/>
        <v>0.24827521471816774</v>
      </c>
    </row>
    <row r="287" spans="1:89" x14ac:dyDescent="0.3">
      <c r="A287" s="19" t="s">
        <v>658</v>
      </c>
      <c r="B287" s="16" t="s">
        <v>673</v>
      </c>
      <c r="C287" s="19">
        <v>54298</v>
      </c>
      <c r="D287" s="16">
        <v>50604</v>
      </c>
      <c r="E287" s="16">
        <v>3694</v>
      </c>
      <c r="F287" s="67">
        <v>0.93196802828833469</v>
      </c>
      <c r="G287" s="16">
        <v>26348</v>
      </c>
      <c r="H287" s="16">
        <v>25221</v>
      </c>
      <c r="I287" s="16">
        <v>1127</v>
      </c>
      <c r="J287" s="67">
        <v>0.95722635494155162</v>
      </c>
      <c r="K287" s="16">
        <v>27950</v>
      </c>
      <c r="L287" s="16">
        <v>25383</v>
      </c>
      <c r="M287" s="16">
        <v>2567</v>
      </c>
      <c r="N287" s="67">
        <v>0.90815742397137744</v>
      </c>
      <c r="O287" s="16">
        <v>3152</v>
      </c>
      <c r="P287" s="16">
        <v>3023</v>
      </c>
      <c r="Q287" s="16">
        <v>129</v>
      </c>
      <c r="R287" s="67">
        <v>0.95907360406091369</v>
      </c>
      <c r="S287" s="16">
        <v>51146</v>
      </c>
      <c r="T287" s="16">
        <v>47581</v>
      </c>
      <c r="U287" s="16">
        <v>3565</v>
      </c>
      <c r="V287" s="67">
        <v>0.93029757947835601</v>
      </c>
      <c r="W287" s="16">
        <v>38118</v>
      </c>
      <c r="X287" s="16">
        <v>14315</v>
      </c>
      <c r="Y287" s="16">
        <v>21783</v>
      </c>
      <c r="Z287" s="16">
        <v>2020</v>
      </c>
      <c r="AA287" s="89">
        <f t="shared" si="112"/>
        <v>5.2993336481452331E-2</v>
      </c>
      <c r="AB287" s="89">
        <f t="shared" si="113"/>
        <v>0.5714623012749882</v>
      </c>
      <c r="AC287" s="95">
        <f t="shared" si="114"/>
        <v>7.0866336633663369</v>
      </c>
      <c r="AD287" s="16">
        <v>18374</v>
      </c>
      <c r="AE287" s="16">
        <v>6594</v>
      </c>
      <c r="AF287" s="47">
        <f t="shared" si="115"/>
        <v>0.35887667356046588</v>
      </c>
      <c r="AG287" s="16">
        <v>10664</v>
      </c>
      <c r="AH287" s="47">
        <f t="shared" si="116"/>
        <v>0.58038532709263091</v>
      </c>
      <c r="AI287" s="16">
        <v>1116</v>
      </c>
      <c r="AJ287" s="47">
        <f t="shared" si="117"/>
        <v>6.0737999346903236E-2</v>
      </c>
      <c r="AK287" s="16">
        <v>19744</v>
      </c>
      <c r="AL287" s="16">
        <v>7721</v>
      </c>
      <c r="AM287" s="16">
        <v>11119</v>
      </c>
      <c r="AN287" s="47">
        <f t="shared" si="118"/>
        <v>4.578606158833063E-2</v>
      </c>
      <c r="AO287" s="47">
        <f t="shared" si="119"/>
        <v>0.56315842787682335</v>
      </c>
      <c r="AP287" s="78">
        <v>904</v>
      </c>
      <c r="AQ287" s="16">
        <v>41880</v>
      </c>
      <c r="AR287" s="16">
        <v>6928</v>
      </c>
      <c r="AS287" s="16">
        <v>24907</v>
      </c>
      <c r="AT287" s="16">
        <v>5486</v>
      </c>
      <c r="AU287" s="16">
        <v>2307</v>
      </c>
      <c r="AV287" s="78">
        <v>93</v>
      </c>
      <c r="AW287" s="78">
        <v>1602</v>
      </c>
      <c r="AX287" s="78">
        <v>34</v>
      </c>
      <c r="AY287" s="78">
        <v>32</v>
      </c>
      <c r="AZ287" s="78">
        <v>491</v>
      </c>
      <c r="BA287" s="50">
        <f t="shared" si="120"/>
        <v>6928</v>
      </c>
      <c r="BB287" s="50">
        <f t="shared" si="106"/>
        <v>34952</v>
      </c>
      <c r="BC287" s="50">
        <f t="shared" si="107"/>
        <v>10045</v>
      </c>
      <c r="BD287" s="50">
        <f t="shared" si="121"/>
        <v>31835</v>
      </c>
      <c r="BE287" s="50">
        <f t="shared" si="108"/>
        <v>4559</v>
      </c>
      <c r="BF287" s="47">
        <f t="shared" si="122"/>
        <v>0.16542502387774594</v>
      </c>
      <c r="BG287" s="47">
        <f t="shared" si="109"/>
        <v>0.83457497612225406</v>
      </c>
      <c r="BH287" s="47">
        <f t="shared" si="110"/>
        <v>0.23985195797516715</v>
      </c>
      <c r="BI287" s="47">
        <f t="shared" si="111"/>
        <v>0.10885864374403056</v>
      </c>
      <c r="BJ287" s="47">
        <f t="shared" si="123"/>
        <v>0.53721346704871065</v>
      </c>
      <c r="BK287" s="16">
        <v>20874</v>
      </c>
      <c r="BL287" s="16">
        <v>3436</v>
      </c>
      <c r="BM287" s="16">
        <v>12176</v>
      </c>
      <c r="BN287" s="16">
        <v>2932</v>
      </c>
      <c r="BO287" s="16">
        <v>1290</v>
      </c>
      <c r="BP287" s="78">
        <v>58</v>
      </c>
      <c r="BQ287" s="78">
        <v>629</v>
      </c>
      <c r="BR287" s="78">
        <v>12</v>
      </c>
      <c r="BS287" s="78">
        <v>19</v>
      </c>
      <c r="BT287" s="78">
        <v>322</v>
      </c>
      <c r="BU287" s="89">
        <f t="shared" si="124"/>
        <v>0.16460668774552073</v>
      </c>
      <c r="BV287" s="89">
        <f t="shared" si="125"/>
        <v>0.83539331225447921</v>
      </c>
      <c r="BW287" s="89">
        <f t="shared" si="126"/>
        <v>0.25208393216441505</v>
      </c>
      <c r="BX287" s="89">
        <f t="shared" si="127"/>
        <v>0.11162211363418607</v>
      </c>
      <c r="BY287" s="16">
        <v>21006</v>
      </c>
      <c r="BZ287" s="16">
        <v>3492</v>
      </c>
      <c r="CA287" s="16">
        <v>12731</v>
      </c>
      <c r="CB287" s="16">
        <v>2554</v>
      </c>
      <c r="CC287" s="16">
        <v>1017</v>
      </c>
      <c r="CD287" s="78">
        <v>35</v>
      </c>
      <c r="CE287" s="78">
        <v>973</v>
      </c>
      <c r="CF287" s="78">
        <v>22</v>
      </c>
      <c r="CG287" s="78">
        <v>13</v>
      </c>
      <c r="CH287" s="78">
        <v>169</v>
      </c>
      <c r="CI287" s="89">
        <f t="shared" si="128"/>
        <v>0.1662382176520994</v>
      </c>
      <c r="CJ287" s="89">
        <f t="shared" si="129"/>
        <v>0.83376178234790055</v>
      </c>
      <c r="CK287" s="96">
        <f t="shared" si="130"/>
        <v>0.22769684851947064</v>
      </c>
    </row>
    <row r="288" spans="1:89" x14ac:dyDescent="0.3">
      <c r="A288" s="19" t="s">
        <v>658</v>
      </c>
      <c r="B288" s="16" t="s">
        <v>675</v>
      </c>
      <c r="C288" s="19">
        <v>105376</v>
      </c>
      <c r="D288" s="16">
        <v>87223</v>
      </c>
      <c r="E288" s="16">
        <v>18153</v>
      </c>
      <c r="F288" s="67">
        <v>0.82773117218341941</v>
      </c>
      <c r="G288" s="16">
        <v>51373</v>
      </c>
      <c r="H288" s="16">
        <v>45461</v>
      </c>
      <c r="I288" s="16">
        <v>5912</v>
      </c>
      <c r="J288" s="67">
        <v>0.8849200942129134</v>
      </c>
      <c r="K288" s="16">
        <v>54003</v>
      </c>
      <c r="L288" s="16">
        <v>41762</v>
      </c>
      <c r="M288" s="16">
        <v>12241</v>
      </c>
      <c r="N288" s="67">
        <v>0.77332740773660735</v>
      </c>
      <c r="O288" s="16">
        <v>23685</v>
      </c>
      <c r="P288" s="16">
        <v>21804</v>
      </c>
      <c r="Q288" s="16">
        <v>1881</v>
      </c>
      <c r="R288" s="67">
        <v>0.92058264724509187</v>
      </c>
      <c r="S288" s="16">
        <v>81691</v>
      </c>
      <c r="T288" s="16">
        <v>65419</v>
      </c>
      <c r="U288" s="16">
        <v>16272</v>
      </c>
      <c r="V288" s="67">
        <v>0.80081037078747963</v>
      </c>
      <c r="W288" s="16">
        <v>76108</v>
      </c>
      <c r="X288" s="16">
        <v>28012</v>
      </c>
      <c r="Y288" s="16">
        <v>39497</v>
      </c>
      <c r="Z288" s="16">
        <v>8599</v>
      </c>
      <c r="AA288" s="89">
        <f t="shared" si="112"/>
        <v>0.11298418037525622</v>
      </c>
      <c r="AB288" s="89">
        <f t="shared" si="113"/>
        <v>0.51895989909076579</v>
      </c>
      <c r="AC288" s="95">
        <f t="shared" si="114"/>
        <v>3.2575880916385627</v>
      </c>
      <c r="AD288" s="16">
        <v>36784</v>
      </c>
      <c r="AE288" s="16">
        <v>13178</v>
      </c>
      <c r="AF288" s="47">
        <f t="shared" si="115"/>
        <v>0.35825358851674644</v>
      </c>
      <c r="AG288" s="16">
        <v>19351</v>
      </c>
      <c r="AH288" s="47">
        <f t="shared" si="116"/>
        <v>0.52607111787733796</v>
      </c>
      <c r="AI288" s="16">
        <v>4255</v>
      </c>
      <c r="AJ288" s="47">
        <f t="shared" si="117"/>
        <v>0.11567529360591562</v>
      </c>
      <c r="AK288" s="16">
        <v>39324</v>
      </c>
      <c r="AL288" s="16">
        <v>14834</v>
      </c>
      <c r="AM288" s="16">
        <v>20146</v>
      </c>
      <c r="AN288" s="47">
        <f t="shared" si="118"/>
        <v>0.11046689044858102</v>
      </c>
      <c r="AO288" s="47">
        <f t="shared" si="119"/>
        <v>0.51230800528939069</v>
      </c>
      <c r="AP288" s="16">
        <v>4344</v>
      </c>
      <c r="AQ288" s="16">
        <v>80998</v>
      </c>
      <c r="AR288" s="16">
        <v>21412</v>
      </c>
      <c r="AS288" s="16">
        <v>36054</v>
      </c>
      <c r="AT288" s="16">
        <v>11233</v>
      </c>
      <c r="AU288" s="16">
        <v>5788</v>
      </c>
      <c r="AV288" s="78">
        <v>154</v>
      </c>
      <c r="AW288" s="16">
        <v>4676</v>
      </c>
      <c r="AX288" s="78">
        <v>540</v>
      </c>
      <c r="AY288" s="78">
        <v>70</v>
      </c>
      <c r="AZ288" s="78">
        <v>1071</v>
      </c>
      <c r="BA288" s="50">
        <f t="shared" si="120"/>
        <v>21412</v>
      </c>
      <c r="BB288" s="50">
        <f t="shared" si="106"/>
        <v>59586</v>
      </c>
      <c r="BC288" s="50">
        <f t="shared" si="107"/>
        <v>23532</v>
      </c>
      <c r="BD288" s="50">
        <f t="shared" si="121"/>
        <v>57466</v>
      </c>
      <c r="BE288" s="50">
        <f t="shared" si="108"/>
        <v>12299</v>
      </c>
      <c r="BF288" s="47">
        <f t="shared" si="122"/>
        <v>0.26435220622731426</v>
      </c>
      <c r="BG288" s="47">
        <f t="shared" si="109"/>
        <v>0.73564779377268574</v>
      </c>
      <c r="BH288" s="47">
        <f t="shared" si="110"/>
        <v>0.29052569199239486</v>
      </c>
      <c r="BI288" s="47">
        <f t="shared" si="111"/>
        <v>0.15184325538902196</v>
      </c>
      <c r="BJ288" s="47">
        <f t="shared" si="123"/>
        <v>0.5130867428825403</v>
      </c>
      <c r="BK288" s="16">
        <v>41467</v>
      </c>
      <c r="BL288" s="16">
        <v>8888</v>
      </c>
      <c r="BM288" s="16">
        <v>18509</v>
      </c>
      <c r="BN288" s="16">
        <v>6781</v>
      </c>
      <c r="BO288" s="16">
        <v>3393</v>
      </c>
      <c r="BP288" s="78">
        <v>120</v>
      </c>
      <c r="BQ288" s="16">
        <v>2475</v>
      </c>
      <c r="BR288" s="78">
        <v>459</v>
      </c>
      <c r="BS288" s="78">
        <v>53</v>
      </c>
      <c r="BT288" s="78">
        <v>789</v>
      </c>
      <c r="BU288" s="89">
        <f t="shared" si="124"/>
        <v>0.21433911302963801</v>
      </c>
      <c r="BV288" s="89">
        <f t="shared" si="125"/>
        <v>0.78566088697036196</v>
      </c>
      <c r="BW288" s="89">
        <f t="shared" si="126"/>
        <v>0.33930595413220149</v>
      </c>
      <c r="BX288" s="89">
        <f t="shared" si="127"/>
        <v>0.17577832975619168</v>
      </c>
      <c r="BY288" s="16">
        <v>39531</v>
      </c>
      <c r="BZ288" s="16">
        <v>12524</v>
      </c>
      <c r="CA288" s="16">
        <v>17545</v>
      </c>
      <c r="CB288" s="16">
        <v>4452</v>
      </c>
      <c r="CC288" s="16">
        <v>2395</v>
      </c>
      <c r="CD288" s="78">
        <v>34</v>
      </c>
      <c r="CE288" s="16">
        <v>2201</v>
      </c>
      <c r="CF288" s="78">
        <v>81</v>
      </c>
      <c r="CG288" s="78">
        <v>17</v>
      </c>
      <c r="CH288" s="78">
        <v>282</v>
      </c>
      <c r="CI288" s="89">
        <f t="shared" si="128"/>
        <v>0.31681465179226431</v>
      </c>
      <c r="CJ288" s="89">
        <f t="shared" si="129"/>
        <v>0.68318534820773569</v>
      </c>
      <c r="CK288" s="96">
        <f t="shared" si="130"/>
        <v>0.2393564544281703</v>
      </c>
    </row>
    <row r="289" spans="1:89" x14ac:dyDescent="0.3">
      <c r="A289" s="19" t="s">
        <v>658</v>
      </c>
      <c r="B289" s="16" t="s">
        <v>677</v>
      </c>
      <c r="C289" s="19">
        <v>127283</v>
      </c>
      <c r="D289" s="16">
        <v>101245</v>
      </c>
      <c r="E289" s="16">
        <v>26038</v>
      </c>
      <c r="F289" s="67">
        <v>0.79543222582748674</v>
      </c>
      <c r="G289" s="16">
        <v>61021</v>
      </c>
      <c r="H289" s="16">
        <v>55227</v>
      </c>
      <c r="I289" s="16">
        <v>5794</v>
      </c>
      <c r="J289" s="67">
        <v>0.9050490814637584</v>
      </c>
      <c r="K289" s="16">
        <v>66262</v>
      </c>
      <c r="L289" s="16">
        <v>46018</v>
      </c>
      <c r="M289" s="16">
        <v>20244</v>
      </c>
      <c r="N289" s="67">
        <v>0.69448552714979928</v>
      </c>
      <c r="O289" s="16">
        <v>11919</v>
      </c>
      <c r="P289" s="16">
        <v>10929</v>
      </c>
      <c r="Q289" s="16">
        <v>990</v>
      </c>
      <c r="R289" s="67">
        <v>0.91693934054870363</v>
      </c>
      <c r="S289" s="16">
        <v>115364</v>
      </c>
      <c r="T289" s="16">
        <v>90316</v>
      </c>
      <c r="U289" s="16">
        <v>25048</v>
      </c>
      <c r="V289" s="67">
        <v>0.78287854096598597</v>
      </c>
      <c r="W289" s="16">
        <v>92518</v>
      </c>
      <c r="X289" s="16">
        <v>34926</v>
      </c>
      <c r="Y289" s="16">
        <v>49973</v>
      </c>
      <c r="Z289" s="16">
        <v>7619</v>
      </c>
      <c r="AA289" s="89">
        <f t="shared" si="112"/>
        <v>8.2351542402559499E-2</v>
      </c>
      <c r="AB289" s="89">
        <f t="shared" si="113"/>
        <v>0.54014353963553041</v>
      </c>
      <c r="AC289" s="95">
        <f t="shared" si="114"/>
        <v>4.5840661504134399</v>
      </c>
      <c r="AD289" s="16">
        <v>44261</v>
      </c>
      <c r="AE289" s="16">
        <v>16585</v>
      </c>
      <c r="AF289" s="47">
        <f t="shared" si="115"/>
        <v>0.37470911185919886</v>
      </c>
      <c r="AG289" s="16">
        <v>24391</v>
      </c>
      <c r="AH289" s="47">
        <f t="shared" si="116"/>
        <v>0.55107204988590408</v>
      </c>
      <c r="AI289" s="16">
        <v>3285</v>
      </c>
      <c r="AJ289" s="47">
        <f t="shared" si="117"/>
        <v>7.4218838254897085E-2</v>
      </c>
      <c r="AK289" s="16">
        <v>48257</v>
      </c>
      <c r="AL289" s="16">
        <v>18341</v>
      </c>
      <c r="AM289" s="16">
        <v>25582</v>
      </c>
      <c r="AN289" s="47">
        <f t="shared" si="118"/>
        <v>8.9810804650102577E-2</v>
      </c>
      <c r="AO289" s="47">
        <f t="shared" si="119"/>
        <v>0.53011998259319892</v>
      </c>
      <c r="AP289" s="16">
        <v>4334</v>
      </c>
      <c r="AQ289" s="16">
        <v>92748</v>
      </c>
      <c r="AR289" s="16">
        <v>29054</v>
      </c>
      <c r="AS289" s="16">
        <v>40817</v>
      </c>
      <c r="AT289" s="16">
        <v>12208</v>
      </c>
      <c r="AU289" s="16">
        <v>5337</v>
      </c>
      <c r="AV289" s="78">
        <v>122</v>
      </c>
      <c r="AW289" s="16">
        <v>3326</v>
      </c>
      <c r="AX289" s="78">
        <v>162</v>
      </c>
      <c r="AY289" s="78">
        <v>214</v>
      </c>
      <c r="AZ289" s="78">
        <v>1508</v>
      </c>
      <c r="BA289" s="50">
        <f t="shared" si="120"/>
        <v>29054</v>
      </c>
      <c r="BB289" s="50">
        <f t="shared" si="106"/>
        <v>63694</v>
      </c>
      <c r="BC289" s="50">
        <f t="shared" si="107"/>
        <v>22877</v>
      </c>
      <c r="BD289" s="50">
        <f t="shared" si="121"/>
        <v>69871</v>
      </c>
      <c r="BE289" s="50">
        <f t="shared" si="108"/>
        <v>10669</v>
      </c>
      <c r="BF289" s="47">
        <f t="shared" si="122"/>
        <v>0.31325742873161683</v>
      </c>
      <c r="BG289" s="47">
        <f t="shared" si="109"/>
        <v>0.68674257126838312</v>
      </c>
      <c r="BH289" s="47">
        <f t="shared" si="110"/>
        <v>0.24665760986759822</v>
      </c>
      <c r="BI289" s="47">
        <f t="shared" si="111"/>
        <v>0.11503213007288567</v>
      </c>
      <c r="BJ289" s="47">
        <f t="shared" si="123"/>
        <v>0.46670009056799067</v>
      </c>
      <c r="BK289" s="16">
        <v>45611</v>
      </c>
      <c r="BL289" s="16">
        <v>8800</v>
      </c>
      <c r="BM289" s="16">
        <v>22852</v>
      </c>
      <c r="BN289" s="16">
        <v>7666</v>
      </c>
      <c r="BO289" s="16">
        <v>3427</v>
      </c>
      <c r="BP289" s="78">
        <v>82</v>
      </c>
      <c r="BQ289" s="16">
        <v>1584</v>
      </c>
      <c r="BR289" s="78">
        <v>76</v>
      </c>
      <c r="BS289" s="78">
        <v>117</v>
      </c>
      <c r="BT289" s="78">
        <v>1007</v>
      </c>
      <c r="BU289" s="89">
        <f t="shared" si="124"/>
        <v>0.19293591458200873</v>
      </c>
      <c r="BV289" s="89">
        <f t="shared" si="125"/>
        <v>0.80706408541799124</v>
      </c>
      <c r="BW289" s="89">
        <f t="shared" si="126"/>
        <v>0.30604459450571136</v>
      </c>
      <c r="BX289" s="89">
        <f t="shared" si="127"/>
        <v>0.13797110346188418</v>
      </c>
      <c r="BY289" s="16">
        <v>47137</v>
      </c>
      <c r="BZ289" s="16">
        <v>20254</v>
      </c>
      <c r="CA289" s="16">
        <v>17965</v>
      </c>
      <c r="CB289" s="16">
        <v>4542</v>
      </c>
      <c r="CC289" s="16">
        <v>1910</v>
      </c>
      <c r="CD289" s="78">
        <v>40</v>
      </c>
      <c r="CE289" s="16">
        <v>1742</v>
      </c>
      <c r="CF289" s="78">
        <v>86</v>
      </c>
      <c r="CG289" s="78">
        <v>97</v>
      </c>
      <c r="CH289" s="78">
        <v>501</v>
      </c>
      <c r="CI289" s="89">
        <f t="shared" si="128"/>
        <v>0.42968368797335427</v>
      </c>
      <c r="CJ289" s="89">
        <f t="shared" si="129"/>
        <v>0.57031631202664579</v>
      </c>
      <c r="CK289" s="96">
        <f t="shared" si="130"/>
        <v>0.18919320279186203</v>
      </c>
    </row>
    <row r="290" spans="1:89" x14ac:dyDescent="0.3">
      <c r="A290" s="19" t="s">
        <v>658</v>
      </c>
      <c r="B290" s="16" t="s">
        <v>679</v>
      </c>
      <c r="C290" s="19">
        <v>62564</v>
      </c>
      <c r="D290" s="16">
        <v>50542</v>
      </c>
      <c r="E290" s="16">
        <v>12022</v>
      </c>
      <c r="F290" s="67">
        <v>0.80784476695863427</v>
      </c>
      <c r="G290" s="16">
        <v>30745</v>
      </c>
      <c r="H290" s="16">
        <v>26848</v>
      </c>
      <c r="I290" s="16">
        <v>3897</v>
      </c>
      <c r="J290" s="67">
        <v>0.87324768255000818</v>
      </c>
      <c r="K290" s="16">
        <v>31819</v>
      </c>
      <c r="L290" s="16">
        <v>23694</v>
      </c>
      <c r="M290" s="16">
        <v>8125</v>
      </c>
      <c r="N290" s="67">
        <v>0.74464942330054373</v>
      </c>
      <c r="O290" s="16">
        <v>10731</v>
      </c>
      <c r="P290" s="16">
        <v>9696</v>
      </c>
      <c r="Q290" s="16">
        <v>1035</v>
      </c>
      <c r="R290" s="67">
        <v>0.90355046128040262</v>
      </c>
      <c r="S290" s="16">
        <v>51833</v>
      </c>
      <c r="T290" s="16">
        <v>40846</v>
      </c>
      <c r="U290" s="16">
        <v>10987</v>
      </c>
      <c r="V290" s="67">
        <v>0.7880307911947988</v>
      </c>
      <c r="W290" s="16">
        <v>53150</v>
      </c>
      <c r="X290" s="16">
        <v>23280</v>
      </c>
      <c r="Y290" s="16">
        <v>25739</v>
      </c>
      <c r="Z290" s="16">
        <v>4131</v>
      </c>
      <c r="AA290" s="89">
        <f t="shared" si="112"/>
        <v>7.7723424270931332E-2</v>
      </c>
      <c r="AB290" s="89">
        <f t="shared" si="113"/>
        <v>0.48427093132643462</v>
      </c>
      <c r="AC290" s="95">
        <f t="shared" si="114"/>
        <v>5.6354393609295572</v>
      </c>
      <c r="AD290" s="16">
        <v>26694</v>
      </c>
      <c r="AE290" s="16">
        <v>11584</v>
      </c>
      <c r="AF290" s="47">
        <f t="shared" si="115"/>
        <v>0.43395519592417769</v>
      </c>
      <c r="AG290" s="16">
        <v>13200</v>
      </c>
      <c r="AH290" s="47">
        <f t="shared" si="116"/>
        <v>0.49449314452686</v>
      </c>
      <c r="AI290" s="16">
        <v>1910</v>
      </c>
      <c r="AJ290" s="47">
        <f t="shared" si="117"/>
        <v>7.155165954896231E-2</v>
      </c>
      <c r="AK290" s="16">
        <v>26456</v>
      </c>
      <c r="AL290" s="16">
        <v>11696</v>
      </c>
      <c r="AM290" s="16">
        <v>12539</v>
      </c>
      <c r="AN290" s="47">
        <f t="shared" si="118"/>
        <v>8.3950710613849414E-2</v>
      </c>
      <c r="AO290" s="47">
        <f t="shared" si="119"/>
        <v>0.4739567583912912</v>
      </c>
      <c r="AP290" s="16">
        <v>2221</v>
      </c>
      <c r="AQ290" s="16">
        <v>43648</v>
      </c>
      <c r="AR290" s="16">
        <v>11715</v>
      </c>
      <c r="AS290" s="16">
        <v>17989</v>
      </c>
      <c r="AT290" s="16">
        <v>7389</v>
      </c>
      <c r="AU290" s="16">
        <v>3909</v>
      </c>
      <c r="AV290" s="78">
        <v>111</v>
      </c>
      <c r="AW290" s="16">
        <v>1937</v>
      </c>
      <c r="AX290" s="78">
        <v>106</v>
      </c>
      <c r="AY290" s="78">
        <v>95</v>
      </c>
      <c r="AZ290" s="78">
        <v>397</v>
      </c>
      <c r="BA290" s="50">
        <f t="shared" si="120"/>
        <v>11715</v>
      </c>
      <c r="BB290" s="50">
        <f t="shared" si="106"/>
        <v>31933</v>
      </c>
      <c r="BC290" s="50">
        <f t="shared" si="107"/>
        <v>13944</v>
      </c>
      <c r="BD290" s="50">
        <f t="shared" si="121"/>
        <v>29704</v>
      </c>
      <c r="BE290" s="50">
        <f t="shared" si="108"/>
        <v>6555</v>
      </c>
      <c r="BF290" s="47">
        <f t="shared" si="122"/>
        <v>0.26839717741935482</v>
      </c>
      <c r="BG290" s="47">
        <f t="shared" si="109"/>
        <v>0.73160282258064513</v>
      </c>
      <c r="BH290" s="47">
        <f t="shared" si="110"/>
        <v>0.31946480938416422</v>
      </c>
      <c r="BI290" s="47">
        <f t="shared" si="111"/>
        <v>0.15017870234604105</v>
      </c>
      <c r="BJ290" s="47">
        <f t="shared" si="123"/>
        <v>0.52553381598240467</v>
      </c>
      <c r="BK290" s="16">
        <v>21562</v>
      </c>
      <c r="BL290" s="16">
        <v>3800</v>
      </c>
      <c r="BM290" s="16">
        <v>9618</v>
      </c>
      <c r="BN290" s="16">
        <v>4687</v>
      </c>
      <c r="BO290" s="16">
        <v>2171</v>
      </c>
      <c r="BP290" s="78">
        <v>72</v>
      </c>
      <c r="BQ290" s="16">
        <v>882</v>
      </c>
      <c r="BR290" s="78">
        <v>60</v>
      </c>
      <c r="BS290" s="78">
        <v>73</v>
      </c>
      <c r="BT290" s="78">
        <v>199</v>
      </c>
      <c r="BU290" s="89">
        <f t="shared" si="124"/>
        <v>0.1762359706891754</v>
      </c>
      <c r="BV290" s="89">
        <f t="shared" si="125"/>
        <v>0.8237640293108246</v>
      </c>
      <c r="BW290" s="89">
        <f t="shared" si="126"/>
        <v>0.37770151191911694</v>
      </c>
      <c r="BX290" s="89">
        <f t="shared" si="127"/>
        <v>0.16032835544012614</v>
      </c>
      <c r="BY290" s="16">
        <v>22086</v>
      </c>
      <c r="BZ290" s="16">
        <v>7915</v>
      </c>
      <c r="CA290" s="16">
        <v>8371</v>
      </c>
      <c r="CB290" s="16">
        <v>2702</v>
      </c>
      <c r="CC290" s="16">
        <v>1738</v>
      </c>
      <c r="CD290" s="78">
        <v>39</v>
      </c>
      <c r="CE290" s="16">
        <v>1055</v>
      </c>
      <c r="CF290" s="78">
        <v>46</v>
      </c>
      <c r="CG290" s="78">
        <v>22</v>
      </c>
      <c r="CH290" s="78">
        <v>198</v>
      </c>
      <c r="CI290" s="89">
        <f t="shared" si="128"/>
        <v>0.35837181925201483</v>
      </c>
      <c r="CJ290" s="89">
        <f t="shared" si="129"/>
        <v>0.64162818074798511</v>
      </c>
      <c r="CK290" s="96">
        <f t="shared" si="130"/>
        <v>0.26260979806212081</v>
      </c>
    </row>
    <row r="291" spans="1:89" x14ac:dyDescent="0.3">
      <c r="A291" s="19" t="s">
        <v>658</v>
      </c>
      <c r="B291" s="16" t="s">
        <v>683</v>
      </c>
      <c r="C291" s="19">
        <v>78156</v>
      </c>
      <c r="D291" s="16">
        <v>53065</v>
      </c>
      <c r="E291" s="16">
        <v>25091</v>
      </c>
      <c r="F291" s="67">
        <v>0.67896258764522233</v>
      </c>
      <c r="G291" s="16">
        <v>35727</v>
      </c>
      <c r="H291" s="16">
        <v>28485</v>
      </c>
      <c r="I291" s="16">
        <v>7242</v>
      </c>
      <c r="J291" s="67">
        <v>0.79729616256612645</v>
      </c>
      <c r="K291" s="16">
        <v>42429</v>
      </c>
      <c r="L291" s="16">
        <v>24580</v>
      </c>
      <c r="M291" s="16">
        <v>17849</v>
      </c>
      <c r="N291" s="67">
        <v>0.57932074760187613</v>
      </c>
      <c r="O291" s="16">
        <v>26796</v>
      </c>
      <c r="P291" s="16">
        <v>22307</v>
      </c>
      <c r="Q291" s="16">
        <v>4489</v>
      </c>
      <c r="R291" s="67">
        <v>0.83247499626809973</v>
      </c>
      <c r="S291" s="16">
        <v>51360</v>
      </c>
      <c r="T291" s="16">
        <v>30758</v>
      </c>
      <c r="U291" s="16">
        <v>20602</v>
      </c>
      <c r="V291" s="67">
        <v>0.5988707165109034</v>
      </c>
      <c r="W291" s="16">
        <v>57503</v>
      </c>
      <c r="X291" s="16">
        <v>19524</v>
      </c>
      <c r="Y291" s="16">
        <v>22348</v>
      </c>
      <c r="Z291" s="16">
        <v>15631</v>
      </c>
      <c r="AA291" s="89">
        <f t="shared" si="112"/>
        <v>0.27182929586282456</v>
      </c>
      <c r="AB291" s="89">
        <f t="shared" si="113"/>
        <v>0.38864059266473056</v>
      </c>
      <c r="AC291" s="95">
        <f t="shared" si="114"/>
        <v>1.2490563623568549</v>
      </c>
      <c r="AD291" s="16">
        <v>27176</v>
      </c>
      <c r="AE291" s="16">
        <v>9215</v>
      </c>
      <c r="AF291" s="47">
        <f t="shared" si="115"/>
        <v>0.33908595819841036</v>
      </c>
      <c r="AG291" s="16">
        <v>10579</v>
      </c>
      <c r="AH291" s="47">
        <f t="shared" si="116"/>
        <v>0.38927730350309098</v>
      </c>
      <c r="AI291" s="16">
        <v>7382</v>
      </c>
      <c r="AJ291" s="47">
        <f t="shared" si="117"/>
        <v>0.27163673829849866</v>
      </c>
      <c r="AK291" s="16">
        <v>30327</v>
      </c>
      <c r="AL291" s="16">
        <v>10309</v>
      </c>
      <c r="AM291" s="16">
        <v>11769</v>
      </c>
      <c r="AN291" s="47">
        <f t="shared" si="118"/>
        <v>0.27200184653938736</v>
      </c>
      <c r="AO291" s="47">
        <f t="shared" si="119"/>
        <v>0.38807003660104855</v>
      </c>
      <c r="AP291" s="16">
        <v>8249</v>
      </c>
      <c r="AQ291" s="16">
        <v>58576</v>
      </c>
      <c r="AR291" s="16">
        <v>29438</v>
      </c>
      <c r="AS291" s="16">
        <v>15006</v>
      </c>
      <c r="AT291" s="16">
        <v>7154</v>
      </c>
      <c r="AU291" s="78">
        <v>3986</v>
      </c>
      <c r="AV291" s="78">
        <v>85</v>
      </c>
      <c r="AW291" s="78">
        <v>2569</v>
      </c>
      <c r="AX291" s="78">
        <v>249</v>
      </c>
      <c r="AY291" s="78">
        <v>31</v>
      </c>
      <c r="AZ291" s="78">
        <v>58</v>
      </c>
      <c r="BA291" s="50">
        <f t="shared" si="120"/>
        <v>29438</v>
      </c>
      <c r="BB291" s="50">
        <f t="shared" si="106"/>
        <v>29138</v>
      </c>
      <c r="BC291" s="50">
        <f t="shared" si="107"/>
        <v>14132</v>
      </c>
      <c r="BD291" s="50">
        <f t="shared" si="121"/>
        <v>44444</v>
      </c>
      <c r="BE291" s="50">
        <f t="shared" si="108"/>
        <v>6978</v>
      </c>
      <c r="BF291" s="47">
        <f t="shared" si="122"/>
        <v>0.50256077574433211</v>
      </c>
      <c r="BG291" s="47">
        <f t="shared" si="109"/>
        <v>0.49743922425566783</v>
      </c>
      <c r="BH291" s="47">
        <f t="shared" si="110"/>
        <v>0.24125921879267959</v>
      </c>
      <c r="BI291" s="47">
        <f t="shared" si="111"/>
        <v>0.11912728762633161</v>
      </c>
      <c r="BJ291" s="47">
        <f t="shared" si="123"/>
        <v>0.36934922152417371</v>
      </c>
      <c r="BK291" s="16">
        <v>26993</v>
      </c>
      <c r="BL291" s="16">
        <v>11051</v>
      </c>
      <c r="BM291" s="16">
        <v>8527</v>
      </c>
      <c r="BN291" s="16">
        <v>4108</v>
      </c>
      <c r="BO291" s="78">
        <v>2127</v>
      </c>
      <c r="BP291" s="78">
        <v>39</v>
      </c>
      <c r="BQ291" s="78">
        <v>983</v>
      </c>
      <c r="BR291" s="78">
        <v>86</v>
      </c>
      <c r="BS291" s="78">
        <v>27</v>
      </c>
      <c r="BT291" s="78">
        <v>45</v>
      </c>
      <c r="BU291" s="89">
        <f t="shared" si="124"/>
        <v>0.40940243766902529</v>
      </c>
      <c r="BV291" s="89">
        <f t="shared" si="125"/>
        <v>0.59059756233097471</v>
      </c>
      <c r="BW291" s="89">
        <f t="shared" si="126"/>
        <v>0.27470084836809544</v>
      </c>
      <c r="BX291" s="89">
        <f t="shared" si="127"/>
        <v>0.12251324417441559</v>
      </c>
      <c r="BY291" s="16">
        <v>31583</v>
      </c>
      <c r="BZ291" s="16">
        <v>18387</v>
      </c>
      <c r="CA291" s="16">
        <v>6479</v>
      </c>
      <c r="CB291" s="16">
        <v>3046</v>
      </c>
      <c r="CC291" s="78">
        <v>1859</v>
      </c>
      <c r="CD291" s="78">
        <v>46</v>
      </c>
      <c r="CE291" s="78">
        <v>1586</v>
      </c>
      <c r="CF291" s="78">
        <v>163</v>
      </c>
      <c r="CG291" s="78">
        <v>4</v>
      </c>
      <c r="CH291" s="78">
        <v>13</v>
      </c>
      <c r="CI291" s="89">
        <f t="shared" si="128"/>
        <v>0.5821802868631859</v>
      </c>
      <c r="CJ291" s="89">
        <f t="shared" si="129"/>
        <v>0.4178197131368141</v>
      </c>
      <c r="CK291" s="96">
        <f t="shared" si="130"/>
        <v>0.21267770636101702</v>
      </c>
    </row>
    <row r="292" spans="1:89" x14ac:dyDescent="0.3">
      <c r="A292" s="19" t="s">
        <v>658</v>
      </c>
      <c r="B292" s="16" t="s">
        <v>684</v>
      </c>
      <c r="C292" s="19">
        <v>33534</v>
      </c>
      <c r="D292" s="16">
        <v>21008</v>
      </c>
      <c r="E292" s="16">
        <v>12526</v>
      </c>
      <c r="F292" s="67">
        <v>0.62646865867477786</v>
      </c>
      <c r="G292" s="16">
        <v>15603</v>
      </c>
      <c r="H292" s="16">
        <v>10992</v>
      </c>
      <c r="I292" s="16">
        <v>4611</v>
      </c>
      <c r="J292" s="67">
        <v>0.70447990771005575</v>
      </c>
      <c r="K292" s="16">
        <v>17931</v>
      </c>
      <c r="L292" s="16">
        <v>10016</v>
      </c>
      <c r="M292" s="16">
        <v>7915</v>
      </c>
      <c r="N292" s="67">
        <v>0.55858568958786459</v>
      </c>
      <c r="O292" s="16">
        <v>5616</v>
      </c>
      <c r="P292" s="16">
        <v>4710</v>
      </c>
      <c r="Q292" s="16">
        <v>906</v>
      </c>
      <c r="R292" s="67">
        <v>0.83867521367521358</v>
      </c>
      <c r="S292" s="16">
        <v>27918</v>
      </c>
      <c r="T292" s="16">
        <v>16298</v>
      </c>
      <c r="U292" s="16">
        <v>11620</v>
      </c>
      <c r="V292" s="67">
        <v>0.58378107314277528</v>
      </c>
      <c r="W292" s="16">
        <v>21696</v>
      </c>
      <c r="X292" s="16">
        <v>5931</v>
      </c>
      <c r="Y292" s="16">
        <v>7092</v>
      </c>
      <c r="Z292" s="16">
        <v>8673</v>
      </c>
      <c r="AA292" s="89">
        <f t="shared" si="112"/>
        <v>0.39975110619469029</v>
      </c>
      <c r="AB292" s="89">
        <f t="shared" si="113"/>
        <v>0.32688053097345132</v>
      </c>
      <c r="AC292" s="95">
        <f t="shared" si="114"/>
        <v>0.68384641992390172</v>
      </c>
      <c r="AD292" s="16">
        <v>10253</v>
      </c>
      <c r="AE292" s="16">
        <v>2662</v>
      </c>
      <c r="AF292" s="47">
        <f t="shared" si="115"/>
        <v>0.25963132741636596</v>
      </c>
      <c r="AG292" s="16">
        <v>3369</v>
      </c>
      <c r="AH292" s="47">
        <f t="shared" si="116"/>
        <v>0.32858675509606944</v>
      </c>
      <c r="AI292" s="16">
        <v>4222</v>
      </c>
      <c r="AJ292" s="47">
        <f t="shared" si="117"/>
        <v>0.4117819174875646</v>
      </c>
      <c r="AK292" s="16">
        <v>11443</v>
      </c>
      <c r="AL292" s="16">
        <v>3269</v>
      </c>
      <c r="AM292" s="16">
        <v>3723</v>
      </c>
      <c r="AN292" s="47">
        <f t="shared" si="118"/>
        <v>0.38897142357773312</v>
      </c>
      <c r="AO292" s="47">
        <f t="shared" si="119"/>
        <v>0.32535174342392731</v>
      </c>
      <c r="AP292" s="16">
        <v>4451</v>
      </c>
      <c r="AQ292" s="16">
        <v>26033</v>
      </c>
      <c r="AR292" s="16">
        <v>16484</v>
      </c>
      <c r="AS292" s="16">
        <v>5319</v>
      </c>
      <c r="AT292" s="16">
        <v>2247</v>
      </c>
      <c r="AU292" s="78">
        <v>1075</v>
      </c>
      <c r="AV292" s="78">
        <v>14</v>
      </c>
      <c r="AW292" s="78">
        <v>584</v>
      </c>
      <c r="AX292" s="78">
        <v>11</v>
      </c>
      <c r="AY292" s="78">
        <v>14</v>
      </c>
      <c r="AZ292" s="78">
        <v>285</v>
      </c>
      <c r="BA292" s="50">
        <f t="shared" si="120"/>
        <v>16484</v>
      </c>
      <c r="BB292" s="50">
        <f t="shared" si="106"/>
        <v>9549</v>
      </c>
      <c r="BC292" s="50">
        <f t="shared" si="107"/>
        <v>4230</v>
      </c>
      <c r="BD292" s="50">
        <f t="shared" si="121"/>
        <v>21803</v>
      </c>
      <c r="BE292" s="50">
        <f t="shared" si="108"/>
        <v>1983</v>
      </c>
      <c r="BF292" s="47">
        <f t="shared" si="122"/>
        <v>0.63319632773787116</v>
      </c>
      <c r="BG292" s="47">
        <f t="shared" si="109"/>
        <v>0.36680367226212884</v>
      </c>
      <c r="BH292" s="47">
        <f t="shared" si="110"/>
        <v>0.16248607536588178</v>
      </c>
      <c r="BI292" s="47">
        <f t="shared" si="111"/>
        <v>7.617255022471478E-2</v>
      </c>
      <c r="BJ292" s="47">
        <f t="shared" si="123"/>
        <v>0.26464487381400531</v>
      </c>
      <c r="BK292" s="16">
        <v>12233</v>
      </c>
      <c r="BL292" s="16">
        <v>7467</v>
      </c>
      <c r="BM292" s="16">
        <v>2628</v>
      </c>
      <c r="BN292" s="16">
        <v>1178</v>
      </c>
      <c r="BO292" s="78">
        <v>505</v>
      </c>
      <c r="BP292" s="78">
        <v>8</v>
      </c>
      <c r="BQ292" s="78">
        <v>225</v>
      </c>
      <c r="BR292" s="78">
        <v>7</v>
      </c>
      <c r="BS292" s="78">
        <v>8</v>
      </c>
      <c r="BT292" s="78">
        <v>207</v>
      </c>
      <c r="BU292" s="89">
        <f t="shared" si="124"/>
        <v>0.61039810349055834</v>
      </c>
      <c r="BV292" s="89">
        <f t="shared" si="125"/>
        <v>0.38960189650944166</v>
      </c>
      <c r="BW292" s="89">
        <f t="shared" si="126"/>
        <v>0.17477315458186871</v>
      </c>
      <c r="BX292" s="89">
        <f t="shared" si="127"/>
        <v>7.8476252758930762E-2</v>
      </c>
      <c r="BY292" s="16">
        <v>13800</v>
      </c>
      <c r="BZ292" s="16">
        <v>9017</v>
      </c>
      <c r="CA292" s="16">
        <v>2691</v>
      </c>
      <c r="CB292" s="16">
        <v>1069</v>
      </c>
      <c r="CC292" s="78">
        <v>570</v>
      </c>
      <c r="CD292" s="78">
        <v>6</v>
      </c>
      <c r="CE292" s="78">
        <v>359</v>
      </c>
      <c r="CF292" s="78">
        <v>4</v>
      </c>
      <c r="CG292" s="78">
        <v>6</v>
      </c>
      <c r="CH292" s="78">
        <v>78</v>
      </c>
      <c r="CI292" s="89">
        <f t="shared" si="128"/>
        <v>0.6534057971014493</v>
      </c>
      <c r="CJ292" s="89">
        <f t="shared" si="129"/>
        <v>0.34659420289855075</v>
      </c>
      <c r="CK292" s="96">
        <f t="shared" si="130"/>
        <v>0.15159420289855072</v>
      </c>
    </row>
    <row r="293" spans="1:89" x14ac:dyDescent="0.3">
      <c r="A293" s="19" t="s">
        <v>658</v>
      </c>
      <c r="B293" s="16" t="s">
        <v>686</v>
      </c>
      <c r="C293" s="19">
        <v>73523</v>
      </c>
      <c r="D293" s="16">
        <v>47282</v>
      </c>
      <c r="E293" s="16">
        <v>26241</v>
      </c>
      <c r="F293" s="67">
        <v>0.64309127755940321</v>
      </c>
      <c r="G293" s="16">
        <v>35439</v>
      </c>
      <c r="H293" s="16">
        <v>25208</v>
      </c>
      <c r="I293" s="16">
        <v>10231</v>
      </c>
      <c r="J293" s="67">
        <v>0.71130675244786812</v>
      </c>
      <c r="K293" s="16">
        <v>38084</v>
      </c>
      <c r="L293" s="16">
        <v>22074</v>
      </c>
      <c r="M293" s="16">
        <v>16010</v>
      </c>
      <c r="N293" s="67">
        <v>0.5796134859783636</v>
      </c>
      <c r="O293" s="16">
        <v>21472</v>
      </c>
      <c r="P293" s="16">
        <v>17633</v>
      </c>
      <c r="Q293" s="16">
        <v>3839</v>
      </c>
      <c r="R293" s="67">
        <v>0.82120901639344257</v>
      </c>
      <c r="S293" s="16">
        <v>52051</v>
      </c>
      <c r="T293" s="16">
        <v>29649</v>
      </c>
      <c r="U293" s="16">
        <v>22402</v>
      </c>
      <c r="V293" s="67">
        <v>0.5696144166298438</v>
      </c>
      <c r="W293" s="16">
        <v>54035</v>
      </c>
      <c r="X293" s="16">
        <v>15571</v>
      </c>
      <c r="Y293" s="16">
        <v>21077</v>
      </c>
      <c r="Z293" s="16">
        <v>17387</v>
      </c>
      <c r="AA293" s="89">
        <f t="shared" si="112"/>
        <v>0.32177292495604698</v>
      </c>
      <c r="AB293" s="89">
        <f t="shared" si="113"/>
        <v>0.39006199685389098</v>
      </c>
      <c r="AC293" s="95">
        <f t="shared" si="114"/>
        <v>0.89555414965203883</v>
      </c>
      <c r="AD293" s="16">
        <v>26508</v>
      </c>
      <c r="AE293" s="16">
        <v>7536</v>
      </c>
      <c r="AF293" s="47">
        <f t="shared" si="115"/>
        <v>0.28429153463105478</v>
      </c>
      <c r="AG293" s="16">
        <v>10563</v>
      </c>
      <c r="AH293" s="47">
        <f t="shared" si="116"/>
        <v>0.39848347668628337</v>
      </c>
      <c r="AI293" s="16">
        <v>8409</v>
      </c>
      <c r="AJ293" s="47">
        <f t="shared" si="117"/>
        <v>0.31722498868266186</v>
      </c>
      <c r="AK293" s="16">
        <v>27527</v>
      </c>
      <c r="AL293" s="16">
        <v>8035</v>
      </c>
      <c r="AM293" s="16">
        <v>10514</v>
      </c>
      <c r="AN293" s="47">
        <f t="shared" si="118"/>
        <v>0.32615250481345587</v>
      </c>
      <c r="AO293" s="47">
        <f t="shared" si="119"/>
        <v>0.38195226504886109</v>
      </c>
      <c r="AP293" s="16">
        <v>8978</v>
      </c>
      <c r="AQ293" s="16">
        <v>56925</v>
      </c>
      <c r="AR293" s="16">
        <v>29559</v>
      </c>
      <c r="AS293" s="16">
        <v>13319</v>
      </c>
      <c r="AT293" s="16">
        <v>6991</v>
      </c>
      <c r="AU293" s="16">
        <v>3958</v>
      </c>
      <c r="AV293" s="78">
        <v>108</v>
      </c>
      <c r="AW293" s="16">
        <v>2667</v>
      </c>
      <c r="AX293" s="78">
        <v>132</v>
      </c>
      <c r="AY293" s="78">
        <v>104</v>
      </c>
      <c r="AZ293" s="78">
        <v>87</v>
      </c>
      <c r="BA293" s="50">
        <f t="shared" si="120"/>
        <v>29559</v>
      </c>
      <c r="BB293" s="50">
        <f t="shared" si="106"/>
        <v>27366</v>
      </c>
      <c r="BC293" s="50">
        <f t="shared" si="107"/>
        <v>14047</v>
      </c>
      <c r="BD293" s="50">
        <f t="shared" si="121"/>
        <v>42878</v>
      </c>
      <c r="BE293" s="50">
        <f t="shared" si="108"/>
        <v>7056</v>
      </c>
      <c r="BF293" s="47">
        <f t="shared" si="122"/>
        <v>0.5192621870882741</v>
      </c>
      <c r="BG293" s="47">
        <f t="shared" si="109"/>
        <v>0.48073781291172596</v>
      </c>
      <c r="BH293" s="47">
        <f t="shared" si="110"/>
        <v>0.24676328502415459</v>
      </c>
      <c r="BI293" s="47">
        <f t="shared" si="111"/>
        <v>0.12395256916996047</v>
      </c>
      <c r="BJ293" s="47">
        <f t="shared" si="123"/>
        <v>0.36375054896794029</v>
      </c>
      <c r="BK293" s="16">
        <v>28505</v>
      </c>
      <c r="BL293" s="16">
        <v>13208</v>
      </c>
      <c r="BM293" s="16">
        <v>7075</v>
      </c>
      <c r="BN293" s="16">
        <v>4242</v>
      </c>
      <c r="BO293" s="16">
        <v>2280</v>
      </c>
      <c r="BP293" s="78">
        <v>78</v>
      </c>
      <c r="BQ293" s="16">
        <v>1393</v>
      </c>
      <c r="BR293" s="78">
        <v>88</v>
      </c>
      <c r="BS293" s="78">
        <v>87</v>
      </c>
      <c r="BT293" s="78">
        <v>54</v>
      </c>
      <c r="BU293" s="89">
        <f t="shared" si="124"/>
        <v>0.46335730573583583</v>
      </c>
      <c r="BV293" s="89">
        <f t="shared" si="125"/>
        <v>0.53664269426416422</v>
      </c>
      <c r="BW293" s="89">
        <f t="shared" si="126"/>
        <v>0.28844062445185054</v>
      </c>
      <c r="BX293" s="89">
        <f t="shared" si="127"/>
        <v>0.13962462725837571</v>
      </c>
      <c r="BY293" s="16">
        <v>28420</v>
      </c>
      <c r="BZ293" s="16">
        <v>16351</v>
      </c>
      <c r="CA293" s="16">
        <v>6244</v>
      </c>
      <c r="CB293" s="16">
        <v>2749</v>
      </c>
      <c r="CC293" s="16">
        <v>1678</v>
      </c>
      <c r="CD293" s="78">
        <v>30</v>
      </c>
      <c r="CE293" s="16">
        <v>1274</v>
      </c>
      <c r="CF293" s="78">
        <v>44</v>
      </c>
      <c r="CG293" s="78">
        <v>17</v>
      </c>
      <c r="CH293" s="78">
        <v>33</v>
      </c>
      <c r="CI293" s="89">
        <f t="shared" si="128"/>
        <v>0.57533427163969031</v>
      </c>
      <c r="CJ293" s="89">
        <f t="shared" si="129"/>
        <v>0.42466572836030964</v>
      </c>
      <c r="CK293" s="96">
        <f t="shared" si="130"/>
        <v>0.2049612948627727</v>
      </c>
    </row>
    <row r="294" spans="1:89" x14ac:dyDescent="0.3">
      <c r="A294" s="19" t="s">
        <v>658</v>
      </c>
      <c r="B294" s="16" t="s">
        <v>688</v>
      </c>
      <c r="C294" s="19">
        <v>35561</v>
      </c>
      <c r="D294" s="16">
        <v>19913</v>
      </c>
      <c r="E294" s="16">
        <v>15648</v>
      </c>
      <c r="F294" s="67">
        <v>0.55996737999493829</v>
      </c>
      <c r="G294" s="16">
        <v>16645</v>
      </c>
      <c r="H294" s="16">
        <v>10765</v>
      </c>
      <c r="I294" s="16">
        <v>5880</v>
      </c>
      <c r="J294" s="67">
        <v>0.64674076299188943</v>
      </c>
      <c r="K294" s="16">
        <v>18916</v>
      </c>
      <c r="L294" s="16">
        <v>9148</v>
      </c>
      <c r="M294" s="16">
        <v>9768</v>
      </c>
      <c r="N294" s="67">
        <v>0.48361175724254601</v>
      </c>
      <c r="O294" s="16">
        <v>10404</v>
      </c>
      <c r="P294" s="16">
        <v>7389</v>
      </c>
      <c r="Q294" s="16">
        <v>3015</v>
      </c>
      <c r="R294" s="67">
        <v>0.71020761245674735</v>
      </c>
      <c r="S294" s="16">
        <v>25157</v>
      </c>
      <c r="T294" s="16">
        <v>12524</v>
      </c>
      <c r="U294" s="16">
        <v>12633</v>
      </c>
      <c r="V294" s="67">
        <v>0.49783360496084589</v>
      </c>
      <c r="W294" s="16">
        <v>22087</v>
      </c>
      <c r="X294" s="16">
        <v>5017</v>
      </c>
      <c r="Y294" s="16">
        <v>5252</v>
      </c>
      <c r="Z294" s="16">
        <v>11818</v>
      </c>
      <c r="AA294" s="89">
        <f t="shared" si="112"/>
        <v>0.5350658758545751</v>
      </c>
      <c r="AB294" s="89">
        <f t="shared" si="113"/>
        <v>0.2377869334902884</v>
      </c>
      <c r="AC294" s="95">
        <f t="shared" si="114"/>
        <v>0.42452191572178033</v>
      </c>
      <c r="AD294" s="16">
        <v>10064</v>
      </c>
      <c r="AE294" s="78">
        <v>2205</v>
      </c>
      <c r="AF294" s="47">
        <f t="shared" si="115"/>
        <v>0.21909777424483307</v>
      </c>
      <c r="AG294" s="99">
        <v>2314</v>
      </c>
      <c r="AH294" s="47">
        <f t="shared" si="116"/>
        <v>0.22992845786963434</v>
      </c>
      <c r="AI294" s="100">
        <v>5545</v>
      </c>
      <c r="AJ294" s="47">
        <f t="shared" si="117"/>
        <v>0.55097376788553254</v>
      </c>
      <c r="AK294" s="16">
        <v>12023</v>
      </c>
      <c r="AL294" s="16">
        <v>2812</v>
      </c>
      <c r="AM294" s="16">
        <v>2938</v>
      </c>
      <c r="AN294" s="47">
        <f t="shared" si="118"/>
        <v>0.52174997920652089</v>
      </c>
      <c r="AO294" s="47">
        <f t="shared" si="119"/>
        <v>0.24436496714630293</v>
      </c>
      <c r="AP294" s="16">
        <v>6273</v>
      </c>
      <c r="AQ294" s="16">
        <v>28669</v>
      </c>
      <c r="AR294" s="16">
        <v>20565</v>
      </c>
      <c r="AS294" s="78">
        <v>4403</v>
      </c>
      <c r="AT294" s="78">
        <v>1924</v>
      </c>
      <c r="AU294" s="78">
        <v>966</v>
      </c>
      <c r="AV294" s="78">
        <v>40</v>
      </c>
      <c r="AW294" s="78">
        <v>649</v>
      </c>
      <c r="AX294" s="78">
        <v>39</v>
      </c>
      <c r="AY294" s="78">
        <v>20</v>
      </c>
      <c r="AZ294" s="78">
        <v>63</v>
      </c>
      <c r="BA294" s="50">
        <f t="shared" si="120"/>
        <v>20565</v>
      </c>
      <c r="BB294" s="50">
        <f t="shared" si="106"/>
        <v>8103.9999999999991</v>
      </c>
      <c r="BC294" s="50">
        <f t="shared" si="107"/>
        <v>3701.0000000000005</v>
      </c>
      <c r="BD294" s="50">
        <f t="shared" si="121"/>
        <v>24968</v>
      </c>
      <c r="BE294" s="50">
        <f t="shared" si="108"/>
        <v>1777</v>
      </c>
      <c r="BF294" s="47">
        <f t="shared" si="122"/>
        <v>0.71732533398444309</v>
      </c>
      <c r="BG294" s="47">
        <f t="shared" si="109"/>
        <v>0.28267466601555685</v>
      </c>
      <c r="BH294" s="47">
        <f t="shared" si="110"/>
        <v>0.12909414349994769</v>
      </c>
      <c r="BI294" s="47">
        <f t="shared" si="111"/>
        <v>6.1983326938505008E-2</v>
      </c>
      <c r="BJ294" s="47">
        <f t="shared" si="123"/>
        <v>0.20588440475775227</v>
      </c>
      <c r="BK294" s="16">
        <v>14182</v>
      </c>
      <c r="BL294" s="16">
        <v>9689</v>
      </c>
      <c r="BM294" s="78">
        <v>2406</v>
      </c>
      <c r="BN294" s="78">
        <v>1126</v>
      </c>
      <c r="BO294" s="78">
        <v>528</v>
      </c>
      <c r="BP294" s="78">
        <v>24</v>
      </c>
      <c r="BQ294" s="78">
        <v>318</v>
      </c>
      <c r="BR294" s="78">
        <v>34</v>
      </c>
      <c r="BS294" s="78">
        <v>14</v>
      </c>
      <c r="BT294" s="78">
        <v>43</v>
      </c>
      <c r="BU294" s="89">
        <f t="shared" si="124"/>
        <v>0.68318995910308844</v>
      </c>
      <c r="BV294" s="89">
        <f t="shared" si="125"/>
        <v>0.31681004089691156</v>
      </c>
      <c r="BW294" s="89">
        <f t="shared" si="126"/>
        <v>0.1471583697644902</v>
      </c>
      <c r="BX294" s="89">
        <f t="shared" si="127"/>
        <v>6.7761951769849102E-2</v>
      </c>
      <c r="BY294" s="16">
        <v>14487</v>
      </c>
      <c r="BZ294" s="16">
        <v>10876</v>
      </c>
      <c r="CA294" s="78">
        <v>1997</v>
      </c>
      <c r="CB294" s="78">
        <v>798</v>
      </c>
      <c r="CC294" s="78">
        <v>438</v>
      </c>
      <c r="CD294" s="78">
        <v>16</v>
      </c>
      <c r="CE294" s="78">
        <v>331</v>
      </c>
      <c r="CF294" s="78">
        <v>5</v>
      </c>
      <c r="CG294" s="78">
        <v>6</v>
      </c>
      <c r="CH294" s="78">
        <v>20</v>
      </c>
      <c r="CI294" s="89">
        <f t="shared" si="128"/>
        <v>0.75074204459170291</v>
      </c>
      <c r="CJ294" s="89">
        <f t="shared" si="129"/>
        <v>0.24925795540829709</v>
      </c>
      <c r="CK294" s="96">
        <f t="shared" si="130"/>
        <v>0.11141022986125491</v>
      </c>
    </row>
    <row r="295" spans="1:89" x14ac:dyDescent="0.3">
      <c r="A295" s="19" t="s">
        <v>658</v>
      </c>
      <c r="B295" s="16" t="s">
        <v>690</v>
      </c>
      <c r="C295" s="19">
        <v>47138</v>
      </c>
      <c r="D295" s="16">
        <v>23989</v>
      </c>
      <c r="E295" s="16">
        <v>23149</v>
      </c>
      <c r="F295" s="67">
        <v>0.50891000891000893</v>
      </c>
      <c r="G295" s="16">
        <v>21375</v>
      </c>
      <c r="H295" s="16">
        <v>12522</v>
      </c>
      <c r="I295" s="16">
        <v>8853</v>
      </c>
      <c r="J295" s="67">
        <v>0.5858245614035088</v>
      </c>
      <c r="K295" s="16">
        <v>25763</v>
      </c>
      <c r="L295" s="16">
        <v>11467</v>
      </c>
      <c r="M295" s="16">
        <v>14296</v>
      </c>
      <c r="N295" s="67">
        <v>0.44509567985094906</v>
      </c>
      <c r="O295" s="16">
        <v>5509</v>
      </c>
      <c r="P295" s="16">
        <v>3498</v>
      </c>
      <c r="Q295" s="16">
        <v>2011</v>
      </c>
      <c r="R295" s="67">
        <v>0.63496097295334908</v>
      </c>
      <c r="S295" s="16">
        <v>41629</v>
      </c>
      <c r="T295" s="16">
        <v>20491</v>
      </c>
      <c r="U295" s="16">
        <v>21138</v>
      </c>
      <c r="V295" s="67">
        <v>0.49222897499339402</v>
      </c>
      <c r="W295" s="16">
        <v>31884</v>
      </c>
      <c r="X295" s="16">
        <v>7076</v>
      </c>
      <c r="Y295" s="16">
        <v>7581</v>
      </c>
      <c r="Z295" s="16">
        <v>17227</v>
      </c>
      <c r="AA295" s="89">
        <f t="shared" si="112"/>
        <v>0.54030234600426541</v>
      </c>
      <c r="AB295" s="89">
        <f t="shared" si="113"/>
        <v>0.23776815957847197</v>
      </c>
      <c r="AC295" s="95">
        <f t="shared" si="114"/>
        <v>0.41075056597202064</v>
      </c>
      <c r="AD295" s="16">
        <v>14143</v>
      </c>
      <c r="AE295" s="16">
        <v>2840</v>
      </c>
      <c r="AF295" s="47">
        <f t="shared" si="115"/>
        <v>0.20080605246411654</v>
      </c>
      <c r="AG295" s="99">
        <v>3208</v>
      </c>
      <c r="AH295" s="47">
        <f t="shared" si="116"/>
        <v>0.22682599165664993</v>
      </c>
      <c r="AI295" s="100">
        <v>8095</v>
      </c>
      <c r="AJ295" s="47">
        <f t="shared" si="117"/>
        <v>0.5723679558792335</v>
      </c>
      <c r="AK295" s="16">
        <v>17741</v>
      </c>
      <c r="AL295" s="16">
        <v>4236</v>
      </c>
      <c r="AM295" s="16">
        <v>4373</v>
      </c>
      <c r="AN295" s="47">
        <f t="shared" si="118"/>
        <v>0.51473986810213634</v>
      </c>
      <c r="AO295" s="47">
        <f t="shared" si="119"/>
        <v>0.2464911786257821</v>
      </c>
      <c r="AP295" s="16">
        <v>9132</v>
      </c>
      <c r="AQ295" s="16">
        <v>37354</v>
      </c>
      <c r="AR295" s="16">
        <v>28493</v>
      </c>
      <c r="AS295" s="16">
        <v>5371</v>
      </c>
      <c r="AT295" s="78">
        <v>1848</v>
      </c>
      <c r="AU295" s="78">
        <v>903</v>
      </c>
      <c r="AV295" s="78">
        <v>19</v>
      </c>
      <c r="AW295" s="78">
        <v>564</v>
      </c>
      <c r="AX295" s="78">
        <v>86</v>
      </c>
      <c r="AY295" s="78">
        <v>14</v>
      </c>
      <c r="AZ295" s="78">
        <v>56</v>
      </c>
      <c r="BA295" s="50">
        <f t="shared" si="120"/>
        <v>28493</v>
      </c>
      <c r="BB295" s="50">
        <f t="shared" si="106"/>
        <v>8861</v>
      </c>
      <c r="BC295" s="50">
        <f t="shared" si="107"/>
        <v>3490.0000000000005</v>
      </c>
      <c r="BD295" s="50">
        <f t="shared" si="121"/>
        <v>33864</v>
      </c>
      <c r="BE295" s="50">
        <f t="shared" si="108"/>
        <v>1642</v>
      </c>
      <c r="BF295" s="47">
        <f t="shared" si="122"/>
        <v>0.76278310221127588</v>
      </c>
      <c r="BG295" s="47">
        <f t="shared" si="109"/>
        <v>0.2372168977887241</v>
      </c>
      <c r="BH295" s="47">
        <f t="shared" si="110"/>
        <v>9.3430422444718109E-2</v>
      </c>
      <c r="BI295" s="47">
        <f t="shared" si="111"/>
        <v>4.395780906997912E-2</v>
      </c>
      <c r="BJ295" s="47">
        <f t="shared" si="123"/>
        <v>0.16532366011672112</v>
      </c>
      <c r="BK295" s="16">
        <v>17460</v>
      </c>
      <c r="BL295" s="16">
        <v>12874</v>
      </c>
      <c r="BM295" s="16">
        <v>2672</v>
      </c>
      <c r="BN295" s="78">
        <v>1053</v>
      </c>
      <c r="BO295" s="78">
        <v>470</v>
      </c>
      <c r="BP295" s="78">
        <v>13</v>
      </c>
      <c r="BQ295" s="78">
        <v>285</v>
      </c>
      <c r="BR295" s="78">
        <v>44</v>
      </c>
      <c r="BS295" s="78">
        <v>8</v>
      </c>
      <c r="BT295" s="78">
        <v>41</v>
      </c>
      <c r="BU295" s="89">
        <f t="shared" si="124"/>
        <v>0.73734249713631161</v>
      </c>
      <c r="BV295" s="89">
        <f t="shared" si="125"/>
        <v>0.26265750286368844</v>
      </c>
      <c r="BW295" s="89">
        <f t="shared" si="126"/>
        <v>0.10962199312714777</v>
      </c>
      <c r="BX295" s="89">
        <f t="shared" si="127"/>
        <v>4.9312714776632301E-2</v>
      </c>
      <c r="BY295" s="16">
        <v>19894</v>
      </c>
      <c r="BZ295" s="16">
        <v>15619</v>
      </c>
      <c r="CA295" s="16">
        <v>2699</v>
      </c>
      <c r="CB295" s="78">
        <v>795</v>
      </c>
      <c r="CC295" s="78">
        <v>433</v>
      </c>
      <c r="CD295" s="78">
        <v>6</v>
      </c>
      <c r="CE295" s="78">
        <v>279</v>
      </c>
      <c r="CF295" s="78">
        <v>42</v>
      </c>
      <c r="CG295" s="78">
        <v>6</v>
      </c>
      <c r="CH295" s="78">
        <v>15</v>
      </c>
      <c r="CI295" s="89">
        <f t="shared" si="128"/>
        <v>0.78511108877048352</v>
      </c>
      <c r="CJ295" s="89">
        <f t="shared" si="129"/>
        <v>0.21488891122951645</v>
      </c>
      <c r="CK295" s="96">
        <f t="shared" si="130"/>
        <v>7.9219865286015878E-2</v>
      </c>
    </row>
    <row r="296" spans="1:89" x14ac:dyDescent="0.3">
      <c r="A296" s="19" t="s">
        <v>658</v>
      </c>
      <c r="B296" s="16" t="s">
        <v>692</v>
      </c>
      <c r="C296" s="19">
        <v>48847</v>
      </c>
      <c r="D296" s="16">
        <v>18704</v>
      </c>
      <c r="E296" s="16">
        <v>30143</v>
      </c>
      <c r="F296" s="67">
        <v>0.38290990234814826</v>
      </c>
      <c r="G296" s="16">
        <v>22168</v>
      </c>
      <c r="H296" s="16">
        <v>10711</v>
      </c>
      <c r="I296" s="16">
        <v>11457</v>
      </c>
      <c r="J296" s="67">
        <v>0.4831739444243956</v>
      </c>
      <c r="K296" s="16">
        <v>26679</v>
      </c>
      <c r="L296" s="16">
        <v>7993</v>
      </c>
      <c r="M296" s="16">
        <v>18686</v>
      </c>
      <c r="N296" s="67">
        <v>0.29959893549233479</v>
      </c>
      <c r="O296" s="16">
        <v>6947</v>
      </c>
      <c r="P296" s="16">
        <v>4227</v>
      </c>
      <c r="Q296" s="16">
        <v>2720</v>
      </c>
      <c r="R296" s="67">
        <v>0.6084640852166403</v>
      </c>
      <c r="S296" s="16">
        <v>41900</v>
      </c>
      <c r="T296" s="16">
        <v>14477</v>
      </c>
      <c r="U296" s="16">
        <v>27423</v>
      </c>
      <c r="V296" s="67">
        <v>0.34551312649164678</v>
      </c>
      <c r="W296" s="16">
        <v>30503</v>
      </c>
      <c r="X296" s="16">
        <v>7236</v>
      </c>
      <c r="Y296" s="16">
        <v>5905</v>
      </c>
      <c r="Z296" s="16">
        <v>17362</v>
      </c>
      <c r="AA296" s="89">
        <f t="shared" si="112"/>
        <v>0.5691899157459922</v>
      </c>
      <c r="AB296" s="89">
        <f t="shared" si="113"/>
        <v>0.19358751598203455</v>
      </c>
      <c r="AC296" s="95">
        <f t="shared" si="114"/>
        <v>0.41677226126022349</v>
      </c>
      <c r="AD296" s="16">
        <v>13564</v>
      </c>
      <c r="AE296" s="16">
        <v>3107</v>
      </c>
      <c r="AF296" s="47">
        <f t="shared" si="115"/>
        <v>0.22906222353288117</v>
      </c>
      <c r="AG296" s="99">
        <v>2865</v>
      </c>
      <c r="AH296" s="47">
        <f t="shared" si="116"/>
        <v>0.21122087879681509</v>
      </c>
      <c r="AI296" s="100">
        <v>7592</v>
      </c>
      <c r="AJ296" s="47">
        <f t="shared" si="117"/>
        <v>0.55971689767030375</v>
      </c>
      <c r="AK296" s="16">
        <v>16939</v>
      </c>
      <c r="AL296" s="16">
        <v>4129</v>
      </c>
      <c r="AM296" s="16">
        <v>3040</v>
      </c>
      <c r="AN296" s="47">
        <f t="shared" si="118"/>
        <v>0.57677548851762206</v>
      </c>
      <c r="AO296" s="47">
        <f t="shared" si="119"/>
        <v>0.17946750103311884</v>
      </c>
      <c r="AP296" s="16">
        <v>9770</v>
      </c>
      <c r="AQ296" s="16">
        <v>38944</v>
      </c>
      <c r="AR296" s="16">
        <v>30522</v>
      </c>
      <c r="AS296" s="16">
        <v>5459</v>
      </c>
      <c r="AT296" s="78">
        <v>1636</v>
      </c>
      <c r="AU296" s="78">
        <v>720</v>
      </c>
      <c r="AV296" s="78">
        <v>21</v>
      </c>
      <c r="AW296" s="78">
        <v>435</v>
      </c>
      <c r="AX296" s="78">
        <v>11</v>
      </c>
      <c r="AY296" s="78">
        <v>16</v>
      </c>
      <c r="AZ296" s="78">
        <v>124</v>
      </c>
      <c r="BA296" s="50">
        <f t="shared" si="120"/>
        <v>30522</v>
      </c>
      <c r="BB296" s="50">
        <f t="shared" si="106"/>
        <v>8422</v>
      </c>
      <c r="BC296" s="50">
        <f t="shared" si="107"/>
        <v>2963</v>
      </c>
      <c r="BD296" s="50">
        <f t="shared" si="121"/>
        <v>35981</v>
      </c>
      <c r="BE296" s="50">
        <f t="shared" si="108"/>
        <v>1327</v>
      </c>
      <c r="BF296" s="47">
        <f t="shared" si="122"/>
        <v>0.783740755957272</v>
      </c>
      <c r="BG296" s="47">
        <f t="shared" si="109"/>
        <v>0.21625924404272803</v>
      </c>
      <c r="BH296" s="47">
        <f t="shared" si="110"/>
        <v>7.6083607230895647E-2</v>
      </c>
      <c r="BI296" s="47">
        <f t="shared" si="111"/>
        <v>3.4074568611339361E-2</v>
      </c>
      <c r="BJ296" s="47">
        <f t="shared" si="123"/>
        <v>0.14617142563681185</v>
      </c>
      <c r="BK296" s="16">
        <v>18105</v>
      </c>
      <c r="BL296" s="16">
        <v>13380</v>
      </c>
      <c r="BM296" s="16">
        <v>3165</v>
      </c>
      <c r="BN296" s="78">
        <v>880</v>
      </c>
      <c r="BO296" s="78">
        <v>382</v>
      </c>
      <c r="BP296" s="78">
        <v>18</v>
      </c>
      <c r="BQ296" s="78">
        <v>164</v>
      </c>
      <c r="BR296" s="78">
        <v>8</v>
      </c>
      <c r="BS296" s="78">
        <v>9</v>
      </c>
      <c r="BT296" s="78">
        <v>99</v>
      </c>
      <c r="BU296" s="89">
        <f t="shared" si="124"/>
        <v>0.73902236951118472</v>
      </c>
      <c r="BV296" s="89">
        <f t="shared" si="125"/>
        <v>0.26097763048881523</v>
      </c>
      <c r="BW296" s="89">
        <f t="shared" si="126"/>
        <v>8.6164043082021538E-2</v>
      </c>
      <c r="BX296" s="89">
        <f t="shared" si="127"/>
        <v>3.7558685446009391E-2</v>
      </c>
      <c r="BY296" s="16">
        <v>20839</v>
      </c>
      <c r="BZ296" s="16">
        <v>17142</v>
      </c>
      <c r="CA296" s="16">
        <v>2294</v>
      </c>
      <c r="CB296" s="78">
        <v>756</v>
      </c>
      <c r="CC296" s="78">
        <v>338</v>
      </c>
      <c r="CD296" s="78">
        <v>3</v>
      </c>
      <c r="CE296" s="78">
        <v>271</v>
      </c>
      <c r="CF296" s="78">
        <v>3</v>
      </c>
      <c r="CG296" s="78">
        <v>7</v>
      </c>
      <c r="CH296" s="78">
        <v>25</v>
      </c>
      <c r="CI296" s="89">
        <f t="shared" si="128"/>
        <v>0.82259225490666543</v>
      </c>
      <c r="CJ296" s="89">
        <f t="shared" si="129"/>
        <v>0.17740774509333462</v>
      </c>
      <c r="CK296" s="96">
        <f t="shared" si="130"/>
        <v>6.7325687413023652E-2</v>
      </c>
    </row>
    <row r="297" spans="1:89" x14ac:dyDescent="0.3">
      <c r="A297" s="19" t="s">
        <v>658</v>
      </c>
      <c r="B297" s="16" t="s">
        <v>694</v>
      </c>
      <c r="C297" s="19">
        <v>46265</v>
      </c>
      <c r="D297" s="16">
        <v>25292</v>
      </c>
      <c r="E297" s="16">
        <v>20973</v>
      </c>
      <c r="F297" s="67">
        <v>0.54667675348535605</v>
      </c>
      <c r="G297" s="16">
        <v>21834</v>
      </c>
      <c r="H297" s="16">
        <v>13712</v>
      </c>
      <c r="I297" s="16">
        <v>8122</v>
      </c>
      <c r="J297" s="67">
        <v>0.62801135843180356</v>
      </c>
      <c r="K297" s="16">
        <v>24431</v>
      </c>
      <c r="L297" s="16">
        <v>11580</v>
      </c>
      <c r="M297" s="16">
        <v>12851</v>
      </c>
      <c r="N297" s="67">
        <v>0.47398796610863253</v>
      </c>
      <c r="O297" s="16">
        <v>7841</v>
      </c>
      <c r="P297" s="16">
        <v>5144</v>
      </c>
      <c r="Q297" s="16">
        <v>2697</v>
      </c>
      <c r="R297" s="67">
        <v>0.65603877056497895</v>
      </c>
      <c r="S297" s="16">
        <v>38424</v>
      </c>
      <c r="T297" s="16">
        <v>20148</v>
      </c>
      <c r="U297" s="16">
        <v>18276</v>
      </c>
      <c r="V297" s="67">
        <v>0.52435977514053711</v>
      </c>
      <c r="W297" s="16">
        <v>31544</v>
      </c>
      <c r="X297" s="16">
        <v>8926</v>
      </c>
      <c r="Y297" s="16">
        <v>8464</v>
      </c>
      <c r="Z297" s="16">
        <v>14154</v>
      </c>
      <c r="AA297" s="89">
        <f t="shared" si="112"/>
        <v>0.44870656860258684</v>
      </c>
      <c r="AB297" s="89">
        <f t="shared" si="113"/>
        <v>0.26832361146335276</v>
      </c>
      <c r="AC297" s="95">
        <f t="shared" si="114"/>
        <v>0.6306344496255476</v>
      </c>
      <c r="AD297" s="16">
        <v>14321</v>
      </c>
      <c r="AE297" s="16">
        <v>3996</v>
      </c>
      <c r="AF297" s="47">
        <f t="shared" si="115"/>
        <v>0.27903079393897073</v>
      </c>
      <c r="AG297" s="16">
        <v>3848</v>
      </c>
      <c r="AH297" s="47">
        <f t="shared" si="116"/>
        <v>0.26869632008937921</v>
      </c>
      <c r="AI297" s="16">
        <v>6477</v>
      </c>
      <c r="AJ297" s="47">
        <f t="shared" si="117"/>
        <v>0.45227288597165005</v>
      </c>
      <c r="AK297" s="16">
        <v>17223</v>
      </c>
      <c r="AL297" s="16">
        <v>4930</v>
      </c>
      <c r="AM297" s="16">
        <v>4616</v>
      </c>
      <c r="AN297" s="47">
        <f t="shared" si="118"/>
        <v>0.44574116007664172</v>
      </c>
      <c r="AO297" s="47">
        <f t="shared" si="119"/>
        <v>0.26801370260697904</v>
      </c>
      <c r="AP297" s="16">
        <v>7677</v>
      </c>
      <c r="AQ297" s="16">
        <v>36969</v>
      </c>
      <c r="AR297" s="16">
        <v>22417</v>
      </c>
      <c r="AS297" s="16">
        <v>7776</v>
      </c>
      <c r="AT297" s="78">
        <v>3875</v>
      </c>
      <c r="AU297" s="78">
        <v>1533</v>
      </c>
      <c r="AV297" s="78">
        <v>37</v>
      </c>
      <c r="AW297" s="78">
        <v>858</v>
      </c>
      <c r="AX297" s="78">
        <v>43</v>
      </c>
      <c r="AY297" s="78">
        <v>26</v>
      </c>
      <c r="AZ297" s="78">
        <v>404</v>
      </c>
      <c r="BA297" s="50">
        <f t="shared" si="120"/>
        <v>22417</v>
      </c>
      <c r="BB297" s="50">
        <f t="shared" si="106"/>
        <v>14552</v>
      </c>
      <c r="BC297" s="50">
        <f t="shared" si="107"/>
        <v>6776</v>
      </c>
      <c r="BD297" s="50">
        <f t="shared" si="121"/>
        <v>30193</v>
      </c>
      <c r="BE297" s="50">
        <f t="shared" si="108"/>
        <v>2901</v>
      </c>
      <c r="BF297" s="47">
        <f t="shared" si="122"/>
        <v>0.60637290703021451</v>
      </c>
      <c r="BG297" s="47">
        <f t="shared" si="109"/>
        <v>0.39362709296978549</v>
      </c>
      <c r="BH297" s="47">
        <f t="shared" si="110"/>
        <v>0.18328870134436961</v>
      </c>
      <c r="BI297" s="47">
        <f t="shared" si="111"/>
        <v>7.8471151505315265E-2</v>
      </c>
      <c r="BJ297" s="47">
        <f t="shared" si="123"/>
        <v>0.28845789715707754</v>
      </c>
      <c r="BK297" s="16">
        <v>18531</v>
      </c>
      <c r="BL297" s="16">
        <v>10042</v>
      </c>
      <c r="BM297" s="16">
        <v>4406</v>
      </c>
      <c r="BN297" s="78">
        <v>2394</v>
      </c>
      <c r="BO297" s="78">
        <v>911</v>
      </c>
      <c r="BP297" s="78">
        <v>25</v>
      </c>
      <c r="BQ297" s="78">
        <v>442</v>
      </c>
      <c r="BR297" s="78">
        <v>13</v>
      </c>
      <c r="BS297" s="78">
        <v>15</v>
      </c>
      <c r="BT297" s="78">
        <v>283</v>
      </c>
      <c r="BU297" s="89">
        <f t="shared" si="124"/>
        <v>0.54190275754141704</v>
      </c>
      <c r="BV297" s="89">
        <f t="shared" si="125"/>
        <v>0.45809724245858291</v>
      </c>
      <c r="BW297" s="89">
        <f t="shared" si="126"/>
        <v>0.22033349522421888</v>
      </c>
      <c r="BX297" s="89">
        <f t="shared" si="127"/>
        <v>9.1144568560790021E-2</v>
      </c>
      <c r="BY297" s="16">
        <v>18438</v>
      </c>
      <c r="BZ297" s="16">
        <v>12375</v>
      </c>
      <c r="CA297" s="16">
        <v>3370</v>
      </c>
      <c r="CB297" s="78">
        <v>1481</v>
      </c>
      <c r="CC297" s="78">
        <v>622</v>
      </c>
      <c r="CD297" s="78">
        <v>12</v>
      </c>
      <c r="CE297" s="78">
        <v>416</v>
      </c>
      <c r="CF297" s="78">
        <v>30</v>
      </c>
      <c r="CG297" s="78">
        <v>11</v>
      </c>
      <c r="CH297" s="78">
        <v>121</v>
      </c>
      <c r="CI297" s="89">
        <f t="shared" si="128"/>
        <v>0.6711682395053693</v>
      </c>
      <c r="CJ297" s="89">
        <f t="shared" si="129"/>
        <v>0.32883176049463064</v>
      </c>
      <c r="CK297" s="96">
        <f t="shared" si="130"/>
        <v>0.14605705607983513</v>
      </c>
    </row>
    <row r="298" spans="1:89" x14ac:dyDescent="0.3">
      <c r="A298" s="19" t="s">
        <v>658</v>
      </c>
      <c r="B298" s="16" t="s">
        <v>698</v>
      </c>
      <c r="C298" s="19">
        <v>29305</v>
      </c>
      <c r="D298" s="16">
        <v>18119</v>
      </c>
      <c r="E298" s="16">
        <v>11186</v>
      </c>
      <c r="F298" s="67">
        <v>0.61829039413069442</v>
      </c>
      <c r="G298" s="16">
        <v>14026</v>
      </c>
      <c r="H298" s="16">
        <v>9478</v>
      </c>
      <c r="I298" s="16">
        <v>4548</v>
      </c>
      <c r="J298" s="67">
        <v>0.67574504491658349</v>
      </c>
      <c r="K298" s="16">
        <v>15279</v>
      </c>
      <c r="L298" s="16">
        <v>8641</v>
      </c>
      <c r="M298" s="16">
        <v>6638</v>
      </c>
      <c r="N298" s="67">
        <v>0.56554748347404937</v>
      </c>
      <c r="O298" s="16">
        <v>7349</v>
      </c>
      <c r="P298" s="16">
        <v>5856</v>
      </c>
      <c r="Q298" s="16">
        <v>1493</v>
      </c>
      <c r="R298" s="67">
        <v>0.79684310790583757</v>
      </c>
      <c r="S298" s="16">
        <v>21956</v>
      </c>
      <c r="T298" s="16">
        <v>12263</v>
      </c>
      <c r="U298" s="16">
        <v>9693</v>
      </c>
      <c r="V298" s="67">
        <v>0.55852614319548188</v>
      </c>
      <c r="W298" s="16">
        <v>14554</v>
      </c>
      <c r="X298" s="16">
        <v>3914</v>
      </c>
      <c r="Y298" s="16">
        <v>6097</v>
      </c>
      <c r="Z298" s="16">
        <v>4543</v>
      </c>
      <c r="AA298" s="89">
        <f t="shared" si="112"/>
        <v>0.31214786313041087</v>
      </c>
      <c r="AB298" s="89">
        <f t="shared" si="113"/>
        <v>0.41892263295314003</v>
      </c>
      <c r="AC298" s="95">
        <f t="shared" si="114"/>
        <v>0.86154523442659037</v>
      </c>
      <c r="AD298" s="16">
        <v>7096</v>
      </c>
      <c r="AE298" s="16">
        <v>1841</v>
      </c>
      <c r="AF298" s="47">
        <f t="shared" si="115"/>
        <v>0.25944193912063135</v>
      </c>
      <c r="AG298" s="16">
        <v>2880</v>
      </c>
      <c r="AH298" s="47">
        <f t="shared" si="116"/>
        <v>0.40586245772266066</v>
      </c>
      <c r="AI298" s="16">
        <v>2375</v>
      </c>
      <c r="AJ298" s="47">
        <f t="shared" si="117"/>
        <v>0.33469560315670799</v>
      </c>
      <c r="AK298" s="16">
        <v>7458</v>
      </c>
      <c r="AL298" s="16">
        <v>2073</v>
      </c>
      <c r="AM298" s="16">
        <v>3217</v>
      </c>
      <c r="AN298" s="47">
        <f t="shared" si="118"/>
        <v>0.29069455618128187</v>
      </c>
      <c r="AO298" s="47">
        <f t="shared" si="119"/>
        <v>0.43134888710109948</v>
      </c>
      <c r="AP298" s="16">
        <v>2168</v>
      </c>
      <c r="AQ298" s="16">
        <v>24725</v>
      </c>
      <c r="AR298" s="16">
        <v>13815</v>
      </c>
      <c r="AS298" s="16">
        <v>6335</v>
      </c>
      <c r="AT298" s="78">
        <v>2335</v>
      </c>
      <c r="AU298" s="78">
        <v>1109</v>
      </c>
      <c r="AV298" s="78">
        <v>43</v>
      </c>
      <c r="AW298" s="78">
        <v>857</v>
      </c>
      <c r="AX298" s="78">
        <v>57</v>
      </c>
      <c r="AY298" s="78">
        <v>19</v>
      </c>
      <c r="AZ298" s="78">
        <v>155</v>
      </c>
      <c r="BA298" s="50">
        <f t="shared" si="120"/>
        <v>13815</v>
      </c>
      <c r="BB298" s="50">
        <f t="shared" si="106"/>
        <v>10910</v>
      </c>
      <c r="BC298" s="50">
        <f t="shared" si="107"/>
        <v>4575</v>
      </c>
      <c r="BD298" s="50">
        <f t="shared" si="121"/>
        <v>20150</v>
      </c>
      <c r="BE298" s="50">
        <f t="shared" si="108"/>
        <v>2240</v>
      </c>
      <c r="BF298" s="47">
        <f t="shared" si="122"/>
        <v>0.55874620829120325</v>
      </c>
      <c r="BG298" s="47">
        <f t="shared" si="109"/>
        <v>0.44125379170879675</v>
      </c>
      <c r="BH298" s="47">
        <f t="shared" si="110"/>
        <v>0.18503538928210314</v>
      </c>
      <c r="BI298" s="47">
        <f t="shared" si="111"/>
        <v>9.0596562184024274E-2</v>
      </c>
      <c r="BJ298" s="47">
        <f t="shared" si="123"/>
        <v>0.31314459049544996</v>
      </c>
      <c r="BK298" s="16">
        <v>12172</v>
      </c>
      <c r="BL298" s="16">
        <v>6572</v>
      </c>
      <c r="BM298" s="16">
        <v>3168</v>
      </c>
      <c r="BN298" s="78">
        <v>1255</v>
      </c>
      <c r="BO298" s="78">
        <v>563</v>
      </c>
      <c r="BP298" s="78">
        <v>28</v>
      </c>
      <c r="BQ298" s="78">
        <v>411</v>
      </c>
      <c r="BR298" s="78">
        <v>24</v>
      </c>
      <c r="BS298" s="78">
        <v>11</v>
      </c>
      <c r="BT298" s="78">
        <v>140</v>
      </c>
      <c r="BU298" s="89">
        <f t="shared" si="124"/>
        <v>0.53992770292474535</v>
      </c>
      <c r="BV298" s="89">
        <f t="shared" si="125"/>
        <v>0.46007229707525471</v>
      </c>
      <c r="BW298" s="89">
        <f t="shared" si="126"/>
        <v>0.19980282615839631</v>
      </c>
      <c r="BX298" s="89">
        <f t="shared" si="127"/>
        <v>9.6697338153138357E-2</v>
      </c>
      <c r="BY298" s="16">
        <v>12553</v>
      </c>
      <c r="BZ298" s="16">
        <v>7243</v>
      </c>
      <c r="CA298" s="16">
        <v>3167</v>
      </c>
      <c r="CB298" s="78">
        <v>1080</v>
      </c>
      <c r="CC298" s="78">
        <v>546</v>
      </c>
      <c r="CD298" s="78">
        <v>15</v>
      </c>
      <c r="CE298" s="78">
        <v>446</v>
      </c>
      <c r="CF298" s="78">
        <v>33</v>
      </c>
      <c r="CG298" s="78">
        <v>8</v>
      </c>
      <c r="CH298" s="78">
        <v>15</v>
      </c>
      <c r="CI298" s="89">
        <f t="shared" si="128"/>
        <v>0.57699354735919706</v>
      </c>
      <c r="CJ298" s="89">
        <f t="shared" si="129"/>
        <v>0.423006452640803</v>
      </c>
      <c r="CK298" s="96">
        <f t="shared" si="130"/>
        <v>0.17071616346690036</v>
      </c>
    </row>
    <row r="299" spans="1:89" x14ac:dyDescent="0.3">
      <c r="A299" s="19" t="s">
        <v>658</v>
      </c>
      <c r="B299" s="16" t="s">
        <v>699</v>
      </c>
      <c r="C299" s="19">
        <v>25457</v>
      </c>
      <c r="D299" s="16">
        <v>15320</v>
      </c>
      <c r="E299" s="16">
        <v>10137</v>
      </c>
      <c r="F299" s="67">
        <v>0.60179911222846372</v>
      </c>
      <c r="G299" s="16">
        <v>12107</v>
      </c>
      <c r="H299" s="16">
        <v>8189</v>
      </c>
      <c r="I299" s="16">
        <v>3918</v>
      </c>
      <c r="J299" s="67">
        <v>0.67638556207152889</v>
      </c>
      <c r="K299" s="16">
        <v>13350</v>
      </c>
      <c r="L299" s="16">
        <v>7131</v>
      </c>
      <c r="M299" s="16">
        <v>6219</v>
      </c>
      <c r="N299" s="67">
        <v>0.53415730337078648</v>
      </c>
      <c r="O299" s="16">
        <v>12929</v>
      </c>
      <c r="P299" s="16">
        <v>9273</v>
      </c>
      <c r="Q299" s="16">
        <v>3656</v>
      </c>
      <c r="R299" s="67">
        <v>0.71722484337535775</v>
      </c>
      <c r="S299" s="16">
        <v>12528</v>
      </c>
      <c r="T299" s="16">
        <v>6047</v>
      </c>
      <c r="U299" s="16">
        <v>6481</v>
      </c>
      <c r="V299" s="67">
        <v>0.48267879948914433</v>
      </c>
      <c r="W299" s="16">
        <v>16266</v>
      </c>
      <c r="X299" s="16">
        <v>4789</v>
      </c>
      <c r="Y299" s="16">
        <v>6334</v>
      </c>
      <c r="Z299" s="16">
        <v>5143</v>
      </c>
      <c r="AA299" s="89">
        <f t="shared" si="112"/>
        <v>0.31618099102422231</v>
      </c>
      <c r="AB299" s="89">
        <f t="shared" si="113"/>
        <v>0.3894012049674167</v>
      </c>
      <c r="AC299" s="95">
        <f t="shared" si="114"/>
        <v>0.93116857865059299</v>
      </c>
      <c r="AD299" s="16">
        <v>7753</v>
      </c>
      <c r="AE299" s="16">
        <v>2158</v>
      </c>
      <c r="AF299" s="47">
        <f t="shared" si="115"/>
        <v>0.27834386689023605</v>
      </c>
      <c r="AG299" s="16">
        <v>3080</v>
      </c>
      <c r="AH299" s="47">
        <f t="shared" si="116"/>
        <v>0.39726557461627759</v>
      </c>
      <c r="AI299" s="16">
        <v>2515</v>
      </c>
      <c r="AJ299" s="47">
        <f t="shared" si="117"/>
        <v>0.32439055849348641</v>
      </c>
      <c r="AK299" s="16">
        <v>8513</v>
      </c>
      <c r="AL299" s="16">
        <v>2631</v>
      </c>
      <c r="AM299" s="16">
        <v>3254</v>
      </c>
      <c r="AN299" s="47">
        <f t="shared" si="118"/>
        <v>0.30870433454716317</v>
      </c>
      <c r="AO299" s="47">
        <f t="shared" si="119"/>
        <v>0.38223892869728648</v>
      </c>
      <c r="AP299" s="16">
        <v>2628</v>
      </c>
      <c r="AQ299" s="16">
        <v>20748</v>
      </c>
      <c r="AR299" s="16">
        <v>10377</v>
      </c>
      <c r="AS299" s="16">
        <v>4995</v>
      </c>
      <c r="AT299" s="78">
        <v>2506</v>
      </c>
      <c r="AU299" s="78">
        <v>1321</v>
      </c>
      <c r="AV299" s="78">
        <v>29</v>
      </c>
      <c r="AW299" s="78">
        <v>1041</v>
      </c>
      <c r="AX299" s="78">
        <v>62</v>
      </c>
      <c r="AY299" s="78">
        <v>17</v>
      </c>
      <c r="AZ299" s="78">
        <v>400</v>
      </c>
      <c r="BA299" s="50">
        <f t="shared" si="120"/>
        <v>10377</v>
      </c>
      <c r="BB299" s="50">
        <f t="shared" si="106"/>
        <v>10371</v>
      </c>
      <c r="BC299" s="50">
        <f t="shared" si="107"/>
        <v>5376</v>
      </c>
      <c r="BD299" s="50">
        <f t="shared" si="121"/>
        <v>15372</v>
      </c>
      <c r="BE299" s="50">
        <f t="shared" si="108"/>
        <v>2870</v>
      </c>
      <c r="BF299" s="47">
        <f t="shared" si="122"/>
        <v>0.50014459224985541</v>
      </c>
      <c r="BG299" s="47">
        <f t="shared" si="109"/>
        <v>0.49985540775014459</v>
      </c>
      <c r="BH299" s="47">
        <f t="shared" si="110"/>
        <v>0.25910931174089069</v>
      </c>
      <c r="BI299" s="47">
        <f t="shared" si="111"/>
        <v>0.13832658569500675</v>
      </c>
      <c r="BJ299" s="47">
        <f t="shared" si="123"/>
        <v>0.37948235974551764</v>
      </c>
      <c r="BK299" s="16">
        <v>10445</v>
      </c>
      <c r="BL299" s="16">
        <v>4524</v>
      </c>
      <c r="BM299" s="16">
        <v>2798</v>
      </c>
      <c r="BN299" s="78">
        <v>1484</v>
      </c>
      <c r="BO299" s="78">
        <v>703</v>
      </c>
      <c r="BP299" s="78">
        <v>22</v>
      </c>
      <c r="BQ299" s="78">
        <v>568</v>
      </c>
      <c r="BR299" s="78">
        <v>45</v>
      </c>
      <c r="BS299" s="78">
        <v>11</v>
      </c>
      <c r="BT299" s="78">
        <v>290</v>
      </c>
      <c r="BU299" s="89">
        <f t="shared" si="124"/>
        <v>0.4331258975586405</v>
      </c>
      <c r="BV299" s="89">
        <f t="shared" si="125"/>
        <v>0.5668741024413595</v>
      </c>
      <c r="BW299" s="89">
        <f t="shared" si="126"/>
        <v>0.2989947343226424</v>
      </c>
      <c r="BX299" s="89">
        <f t="shared" si="127"/>
        <v>0.1569171852561034</v>
      </c>
      <c r="BY299" s="16">
        <v>10303</v>
      </c>
      <c r="BZ299" s="16">
        <v>5853</v>
      </c>
      <c r="CA299" s="16">
        <v>2197</v>
      </c>
      <c r="CB299" s="78">
        <v>1022</v>
      </c>
      <c r="CC299" s="78">
        <v>618</v>
      </c>
      <c r="CD299" s="78">
        <v>7</v>
      </c>
      <c r="CE299" s="78">
        <v>473</v>
      </c>
      <c r="CF299" s="78">
        <v>17</v>
      </c>
      <c r="CG299" s="78">
        <v>6</v>
      </c>
      <c r="CH299" s="78">
        <v>110</v>
      </c>
      <c r="CI299" s="89">
        <f t="shared" si="128"/>
        <v>0.56808696496166167</v>
      </c>
      <c r="CJ299" s="89">
        <f t="shared" si="129"/>
        <v>0.43191303503833833</v>
      </c>
      <c r="CK299" s="96">
        <f t="shared" si="130"/>
        <v>0.21867417257109581</v>
      </c>
    </row>
    <row r="300" spans="1:89" x14ac:dyDescent="0.3">
      <c r="A300" s="19" t="s">
        <v>658</v>
      </c>
      <c r="B300" s="16" t="s">
        <v>701</v>
      </c>
      <c r="C300" s="19">
        <v>20844</v>
      </c>
      <c r="D300" s="16">
        <v>10956</v>
      </c>
      <c r="E300" s="16">
        <v>9888</v>
      </c>
      <c r="F300" s="67">
        <v>0.52561888313183647</v>
      </c>
      <c r="G300" s="16">
        <v>9855</v>
      </c>
      <c r="H300" s="16">
        <v>6410</v>
      </c>
      <c r="I300" s="16">
        <v>3445</v>
      </c>
      <c r="J300" s="67">
        <v>0.65043125317097916</v>
      </c>
      <c r="K300" s="16">
        <v>10989</v>
      </c>
      <c r="L300" s="16">
        <v>4546</v>
      </c>
      <c r="M300" s="16">
        <v>6443</v>
      </c>
      <c r="N300" s="67">
        <v>0.41368641368641368</v>
      </c>
      <c r="O300" s="16">
        <v>3745</v>
      </c>
      <c r="P300" s="16">
        <v>2903</v>
      </c>
      <c r="Q300" s="16">
        <v>842</v>
      </c>
      <c r="R300" s="67">
        <v>0.77516688918558074</v>
      </c>
      <c r="S300" s="16">
        <v>17099</v>
      </c>
      <c r="T300" s="16">
        <v>8053</v>
      </c>
      <c r="U300" s="16">
        <v>9046</v>
      </c>
      <c r="V300" s="67">
        <v>0.47096321422305398</v>
      </c>
      <c r="W300" s="16">
        <v>15526</v>
      </c>
      <c r="X300" s="16">
        <v>3464</v>
      </c>
      <c r="Y300" s="16">
        <v>6018</v>
      </c>
      <c r="Z300" s="16">
        <v>6044</v>
      </c>
      <c r="AA300" s="89">
        <f t="shared" si="112"/>
        <v>0.38928249388123148</v>
      </c>
      <c r="AB300" s="89">
        <f t="shared" si="113"/>
        <v>0.38760788355017389</v>
      </c>
      <c r="AC300" s="95">
        <f t="shared" si="114"/>
        <v>0.57313037723362015</v>
      </c>
      <c r="AD300" s="16">
        <v>7034</v>
      </c>
      <c r="AE300" s="16">
        <v>1526</v>
      </c>
      <c r="AF300" s="47">
        <f t="shared" si="115"/>
        <v>0.21694626101791301</v>
      </c>
      <c r="AG300" s="16">
        <v>3073</v>
      </c>
      <c r="AH300" s="47">
        <f t="shared" si="116"/>
        <v>0.43687802104065965</v>
      </c>
      <c r="AI300" s="16">
        <v>2435</v>
      </c>
      <c r="AJ300" s="47">
        <f t="shared" si="117"/>
        <v>0.34617571794142737</v>
      </c>
      <c r="AK300" s="16">
        <v>8492</v>
      </c>
      <c r="AL300" s="16">
        <v>1938</v>
      </c>
      <c r="AM300" s="16">
        <v>2945</v>
      </c>
      <c r="AN300" s="47">
        <f t="shared" si="118"/>
        <v>0.42498822421102211</v>
      </c>
      <c r="AO300" s="47">
        <f t="shared" si="119"/>
        <v>0.34679698539802167</v>
      </c>
      <c r="AP300" s="16">
        <v>3609</v>
      </c>
      <c r="AQ300" s="16">
        <v>15208</v>
      </c>
      <c r="AR300" s="16">
        <v>9129</v>
      </c>
      <c r="AS300" s="16">
        <v>3949</v>
      </c>
      <c r="AT300" s="78">
        <v>1119</v>
      </c>
      <c r="AU300" s="78">
        <v>520</v>
      </c>
      <c r="AV300" s="78">
        <v>19</v>
      </c>
      <c r="AW300" s="78">
        <v>400</v>
      </c>
      <c r="AX300" s="78">
        <v>5</v>
      </c>
      <c r="AY300" s="78">
        <v>9</v>
      </c>
      <c r="AZ300" s="78">
        <v>58</v>
      </c>
      <c r="BA300" s="50">
        <f t="shared" si="120"/>
        <v>9129</v>
      </c>
      <c r="BB300" s="50">
        <f t="shared" si="106"/>
        <v>6079</v>
      </c>
      <c r="BC300" s="50">
        <f t="shared" si="107"/>
        <v>2130</v>
      </c>
      <c r="BD300" s="50">
        <f t="shared" si="121"/>
        <v>13078</v>
      </c>
      <c r="BE300" s="50">
        <f t="shared" si="108"/>
        <v>1011</v>
      </c>
      <c r="BF300" s="47">
        <f t="shared" si="122"/>
        <v>0.6002761704366123</v>
      </c>
      <c r="BG300" s="47">
        <f t="shared" si="109"/>
        <v>0.3997238295633877</v>
      </c>
      <c r="BH300" s="47">
        <f t="shared" si="110"/>
        <v>0.14005786428195688</v>
      </c>
      <c r="BI300" s="47">
        <f t="shared" si="111"/>
        <v>6.647816938453445E-2</v>
      </c>
      <c r="BJ300" s="47">
        <f t="shared" si="123"/>
        <v>0.26989084692267229</v>
      </c>
      <c r="BK300" s="16">
        <v>7436</v>
      </c>
      <c r="BL300" s="16">
        <v>3642</v>
      </c>
      <c r="BM300" s="16">
        <v>2566</v>
      </c>
      <c r="BN300" s="78">
        <v>673</v>
      </c>
      <c r="BO300" s="78">
        <v>297</v>
      </c>
      <c r="BP300" s="78">
        <v>12</v>
      </c>
      <c r="BQ300" s="78">
        <v>191</v>
      </c>
      <c r="BR300" s="78">
        <v>3</v>
      </c>
      <c r="BS300" s="78">
        <v>3</v>
      </c>
      <c r="BT300" s="78">
        <v>49</v>
      </c>
      <c r="BU300" s="89">
        <f t="shared" si="124"/>
        <v>0.48977945131791284</v>
      </c>
      <c r="BV300" s="89">
        <f t="shared" si="125"/>
        <v>0.5102205486820871</v>
      </c>
      <c r="BW300" s="89">
        <f t="shared" si="126"/>
        <v>0.16514254975793438</v>
      </c>
      <c r="BX300" s="89">
        <f t="shared" si="127"/>
        <v>7.4636901559978486E-2</v>
      </c>
      <c r="BY300" s="16">
        <v>7772</v>
      </c>
      <c r="BZ300" s="16">
        <v>5487</v>
      </c>
      <c r="CA300" s="16">
        <v>1383</v>
      </c>
      <c r="CB300" s="78">
        <v>446</v>
      </c>
      <c r="CC300" s="78">
        <v>223</v>
      </c>
      <c r="CD300" s="78">
        <v>7</v>
      </c>
      <c r="CE300" s="78">
        <v>209</v>
      </c>
      <c r="CF300" s="78">
        <v>2</v>
      </c>
      <c r="CG300" s="78">
        <v>6</v>
      </c>
      <c r="CH300" s="78">
        <v>9</v>
      </c>
      <c r="CI300" s="89">
        <f t="shared" si="128"/>
        <v>0.70599588265568713</v>
      </c>
      <c r="CJ300" s="89">
        <f t="shared" si="129"/>
        <v>0.29400411734431292</v>
      </c>
      <c r="CK300" s="96">
        <f t="shared" si="130"/>
        <v>0.11605764282038085</v>
      </c>
    </row>
    <row r="301" spans="1:89" x14ac:dyDescent="0.3">
      <c r="A301" s="19" t="s">
        <v>658</v>
      </c>
      <c r="B301" s="16" t="s">
        <v>703</v>
      </c>
      <c r="C301" s="19">
        <v>16931</v>
      </c>
      <c r="D301" s="16">
        <v>9528</v>
      </c>
      <c r="E301" s="16">
        <v>7403</v>
      </c>
      <c r="F301" s="67">
        <v>0.56275471029472568</v>
      </c>
      <c r="G301" s="16">
        <v>8392</v>
      </c>
      <c r="H301" s="16">
        <v>5373</v>
      </c>
      <c r="I301" s="16">
        <v>3019</v>
      </c>
      <c r="J301" s="67">
        <v>0.64025262154432794</v>
      </c>
      <c r="K301" s="16">
        <v>8539</v>
      </c>
      <c r="L301" s="16">
        <v>4155</v>
      </c>
      <c r="M301" s="16">
        <v>4384</v>
      </c>
      <c r="N301" s="67">
        <v>0.48659093570675721</v>
      </c>
      <c r="O301" s="16">
        <v>6305</v>
      </c>
      <c r="P301" s="16">
        <v>4732</v>
      </c>
      <c r="Q301" s="16">
        <v>1573</v>
      </c>
      <c r="R301" s="67">
        <v>0.75051546391752577</v>
      </c>
      <c r="S301" s="16">
        <v>10626</v>
      </c>
      <c r="T301" s="16">
        <v>4796</v>
      </c>
      <c r="U301" s="16">
        <v>5830</v>
      </c>
      <c r="V301" s="67">
        <v>0.45134575569358176</v>
      </c>
      <c r="W301" s="16">
        <v>10348</v>
      </c>
      <c r="X301" s="16">
        <v>2734</v>
      </c>
      <c r="Y301" s="16">
        <v>3402</v>
      </c>
      <c r="Z301" s="16">
        <v>4212</v>
      </c>
      <c r="AA301" s="89">
        <f t="shared" si="112"/>
        <v>0.40703517587939697</v>
      </c>
      <c r="AB301" s="89">
        <f t="shared" si="113"/>
        <v>0.32875918051797448</v>
      </c>
      <c r="AC301" s="95">
        <f t="shared" si="114"/>
        <v>0.64909781576448244</v>
      </c>
      <c r="AD301" s="16">
        <v>5013</v>
      </c>
      <c r="AE301" s="16">
        <v>1274</v>
      </c>
      <c r="AF301" s="47">
        <f t="shared" si="115"/>
        <v>0.25413923798124877</v>
      </c>
      <c r="AG301" s="16">
        <v>1695</v>
      </c>
      <c r="AH301" s="47">
        <f t="shared" si="116"/>
        <v>0.33812088569718729</v>
      </c>
      <c r="AI301" s="16">
        <v>2044</v>
      </c>
      <c r="AJ301" s="47">
        <f t="shared" si="117"/>
        <v>0.40773987632156394</v>
      </c>
      <c r="AK301" s="16">
        <v>5335</v>
      </c>
      <c r="AL301" s="16">
        <v>1460</v>
      </c>
      <c r="AM301" s="16">
        <v>1707</v>
      </c>
      <c r="AN301" s="47">
        <f t="shared" si="118"/>
        <v>0.40637300843486412</v>
      </c>
      <c r="AO301" s="47">
        <f t="shared" si="119"/>
        <v>0.31996251171508905</v>
      </c>
      <c r="AP301" s="16">
        <v>2168</v>
      </c>
      <c r="AQ301" s="16">
        <v>14335</v>
      </c>
      <c r="AR301" s="16">
        <v>7976</v>
      </c>
      <c r="AS301" s="16">
        <v>3211</v>
      </c>
      <c r="AT301" s="78">
        <v>1739</v>
      </c>
      <c r="AU301" s="78">
        <v>694</v>
      </c>
      <c r="AV301" s="78">
        <v>18</v>
      </c>
      <c r="AW301" s="78">
        <v>550</v>
      </c>
      <c r="AX301" s="78">
        <v>48</v>
      </c>
      <c r="AY301" s="78">
        <v>10</v>
      </c>
      <c r="AZ301" s="78">
        <v>89</v>
      </c>
      <c r="BA301" s="50">
        <f t="shared" si="120"/>
        <v>7976</v>
      </c>
      <c r="BB301" s="50">
        <f t="shared" si="106"/>
        <v>6359</v>
      </c>
      <c r="BC301" s="50">
        <f t="shared" si="107"/>
        <v>3148</v>
      </c>
      <c r="BD301" s="50">
        <f t="shared" si="121"/>
        <v>11187</v>
      </c>
      <c r="BE301" s="50">
        <f t="shared" si="108"/>
        <v>1409</v>
      </c>
      <c r="BF301" s="47">
        <f t="shared" si="122"/>
        <v>0.55640041855598188</v>
      </c>
      <c r="BG301" s="47">
        <f t="shared" si="109"/>
        <v>0.44359958144401812</v>
      </c>
      <c r="BH301" s="47">
        <f t="shared" si="110"/>
        <v>0.21960237181723055</v>
      </c>
      <c r="BI301" s="47">
        <f t="shared" si="111"/>
        <v>9.8290896407394496E-2</v>
      </c>
      <c r="BJ301" s="47">
        <f t="shared" si="123"/>
        <v>0.33160097663062432</v>
      </c>
      <c r="BK301" s="16">
        <v>7800</v>
      </c>
      <c r="BL301" s="16">
        <v>3857</v>
      </c>
      <c r="BM301" s="16">
        <v>1954</v>
      </c>
      <c r="BN301" s="78">
        <v>1120</v>
      </c>
      <c r="BO301" s="78">
        <v>417</v>
      </c>
      <c r="BP301" s="78">
        <v>11</v>
      </c>
      <c r="BQ301" s="78">
        <v>311</v>
      </c>
      <c r="BR301" s="78">
        <v>41</v>
      </c>
      <c r="BS301" s="78">
        <v>8</v>
      </c>
      <c r="BT301" s="78">
        <v>81</v>
      </c>
      <c r="BU301" s="89">
        <f t="shared" si="124"/>
        <v>0.49448717948717946</v>
      </c>
      <c r="BV301" s="89">
        <f t="shared" si="125"/>
        <v>0.50551282051282054</v>
      </c>
      <c r="BW301" s="89">
        <f t="shared" si="126"/>
        <v>0.255</v>
      </c>
      <c r="BX301" s="89">
        <f t="shared" si="127"/>
        <v>0.11141025641025641</v>
      </c>
      <c r="BY301" s="16">
        <v>6535</v>
      </c>
      <c r="BZ301" s="16">
        <v>4119</v>
      </c>
      <c r="CA301" s="16">
        <v>1257</v>
      </c>
      <c r="CB301" s="78">
        <v>619</v>
      </c>
      <c r="CC301" s="78">
        <v>277</v>
      </c>
      <c r="CD301" s="78">
        <v>7</v>
      </c>
      <c r="CE301" s="78">
        <v>239</v>
      </c>
      <c r="CF301" s="78">
        <v>7</v>
      </c>
      <c r="CG301" s="78">
        <v>2</v>
      </c>
      <c r="CH301" s="78">
        <v>8</v>
      </c>
      <c r="CI301" s="89">
        <f t="shared" si="128"/>
        <v>0.63029839326702375</v>
      </c>
      <c r="CJ301" s="89">
        <f t="shared" si="129"/>
        <v>0.36970160673297631</v>
      </c>
      <c r="CK301" s="96">
        <f t="shared" si="130"/>
        <v>0.17735271614384085</v>
      </c>
    </row>
    <row r="302" spans="1:89" x14ac:dyDescent="0.3">
      <c r="A302" s="19" t="s">
        <v>658</v>
      </c>
      <c r="B302" s="16" t="s">
        <v>707</v>
      </c>
      <c r="C302" s="19">
        <v>211185</v>
      </c>
      <c r="D302" s="16">
        <v>151383</v>
      </c>
      <c r="E302" s="16">
        <v>59802</v>
      </c>
      <c r="F302" s="67">
        <v>0.71682647915334896</v>
      </c>
      <c r="G302" s="16">
        <v>98657</v>
      </c>
      <c r="H302" s="16">
        <v>74474</v>
      </c>
      <c r="I302" s="16">
        <v>24183</v>
      </c>
      <c r="J302" s="67">
        <v>0.7548780116970919</v>
      </c>
      <c r="K302" s="16">
        <v>112528</v>
      </c>
      <c r="L302" s="16">
        <v>76909</v>
      </c>
      <c r="M302" s="16">
        <v>35619</v>
      </c>
      <c r="N302" s="67">
        <v>0.68346544859945968</v>
      </c>
      <c r="O302" s="16">
        <v>115785</v>
      </c>
      <c r="P302" s="16">
        <v>100671</v>
      </c>
      <c r="Q302" s="16">
        <v>15114</v>
      </c>
      <c r="R302" s="67">
        <v>0.86946495660059597</v>
      </c>
      <c r="S302" s="16">
        <v>95400</v>
      </c>
      <c r="T302" s="16">
        <v>50712</v>
      </c>
      <c r="U302" s="16">
        <v>44688</v>
      </c>
      <c r="V302" s="67">
        <v>0.53157232704402513</v>
      </c>
      <c r="W302" s="16">
        <v>144552</v>
      </c>
      <c r="X302" s="16">
        <v>54688</v>
      </c>
      <c r="Y302" s="16">
        <v>59905</v>
      </c>
      <c r="Z302" s="16">
        <v>29959</v>
      </c>
      <c r="AA302" s="89">
        <f t="shared" si="112"/>
        <v>0.20725413691958602</v>
      </c>
      <c r="AB302" s="89">
        <f t="shared" si="113"/>
        <v>0.41441834080469314</v>
      </c>
      <c r="AC302" s="95">
        <f t="shared" si="114"/>
        <v>1.8254280850495677</v>
      </c>
      <c r="AD302" s="16">
        <v>70071</v>
      </c>
      <c r="AE302" s="16">
        <v>26266</v>
      </c>
      <c r="AF302" s="47">
        <f t="shared" si="115"/>
        <v>0.37484836808380073</v>
      </c>
      <c r="AG302" s="16">
        <v>29291</v>
      </c>
      <c r="AH302" s="47">
        <f t="shared" si="116"/>
        <v>0.41801886657818499</v>
      </c>
      <c r="AI302" s="16">
        <v>14514</v>
      </c>
      <c r="AJ302" s="47">
        <f t="shared" si="117"/>
        <v>0.20713276533801431</v>
      </c>
      <c r="AK302" s="16">
        <v>74481</v>
      </c>
      <c r="AL302" s="16">
        <v>28422</v>
      </c>
      <c r="AM302" s="16">
        <v>30614</v>
      </c>
      <c r="AN302" s="47">
        <f t="shared" si="118"/>
        <v>0.20736832212242048</v>
      </c>
      <c r="AO302" s="47">
        <f t="shared" si="119"/>
        <v>0.41103100119493563</v>
      </c>
      <c r="AP302" s="16">
        <v>15445</v>
      </c>
      <c r="AQ302" s="16">
        <v>162519</v>
      </c>
      <c r="AR302" s="16">
        <v>57512</v>
      </c>
      <c r="AS302" s="16">
        <v>46712</v>
      </c>
      <c r="AT302" s="16">
        <v>26447</v>
      </c>
      <c r="AU302" s="16">
        <v>16519</v>
      </c>
      <c r="AV302" s="78">
        <v>435</v>
      </c>
      <c r="AW302" s="16">
        <v>12989</v>
      </c>
      <c r="AX302" s="78">
        <v>873</v>
      </c>
      <c r="AY302" s="78">
        <v>294</v>
      </c>
      <c r="AZ302" s="78">
        <v>738</v>
      </c>
      <c r="BA302" s="50">
        <f t="shared" si="120"/>
        <v>57512</v>
      </c>
      <c r="BB302" s="50">
        <f t="shared" ref="BB302:BB335" si="131">AQ302*BG302</f>
        <v>105007</v>
      </c>
      <c r="BC302" s="50">
        <f t="shared" ref="BC302:BC335" si="132">AQ302*BH302</f>
        <v>58295</v>
      </c>
      <c r="BD302" s="50">
        <f t="shared" si="121"/>
        <v>104224</v>
      </c>
      <c r="BE302" s="50">
        <f t="shared" ref="BE302:BE335" si="133">(AZ302+AY302+AX302+AW302+AV302+AU302)</f>
        <v>31848</v>
      </c>
      <c r="BF302" s="47">
        <f t="shared" si="122"/>
        <v>0.35387862342249216</v>
      </c>
      <c r="BG302" s="47">
        <f t="shared" ref="BG302:BG335" si="134">(AS302+AT302+AU302+AV302+AW302+AX302+AY302+AZ302)/AQ302</f>
        <v>0.6461213765775079</v>
      </c>
      <c r="BH302" s="47">
        <f t="shared" ref="BH302:BH335" si="135">(AZ302+AT302+AU302+AV302+AW302+AX302+AY302)/AQ302</f>
        <v>0.35869652163747007</v>
      </c>
      <c r="BI302" s="47">
        <f t="shared" ref="BI302:BI335" si="136">(AZ302+AY302+AX302+AW302+AV302+AU302)/AQ302</f>
        <v>0.1959647795027043</v>
      </c>
      <c r="BJ302" s="47">
        <f t="shared" si="123"/>
        <v>0.50240894910748901</v>
      </c>
      <c r="BK302" s="16">
        <v>77432</v>
      </c>
      <c r="BL302" s="16">
        <v>24165</v>
      </c>
      <c r="BM302" s="16">
        <v>23437</v>
      </c>
      <c r="BN302" s="16">
        <v>14288</v>
      </c>
      <c r="BO302" s="16">
        <v>8626</v>
      </c>
      <c r="BP302" s="78">
        <v>292</v>
      </c>
      <c r="BQ302" s="16">
        <v>5749</v>
      </c>
      <c r="BR302" s="78">
        <v>292</v>
      </c>
      <c r="BS302" s="78">
        <v>171</v>
      </c>
      <c r="BT302" s="78">
        <v>412</v>
      </c>
      <c r="BU302" s="89">
        <f t="shared" si="124"/>
        <v>0.3120802768881083</v>
      </c>
      <c r="BV302" s="89">
        <f t="shared" si="125"/>
        <v>0.68791972311189176</v>
      </c>
      <c r="BW302" s="89">
        <f t="shared" si="126"/>
        <v>0.38524124393015807</v>
      </c>
      <c r="BX302" s="89">
        <f t="shared" si="127"/>
        <v>0.20071804938526708</v>
      </c>
      <c r="BY302" s="16">
        <v>85087</v>
      </c>
      <c r="BZ302" s="16">
        <v>33347</v>
      </c>
      <c r="CA302" s="16">
        <v>23275</v>
      </c>
      <c r="CB302" s="16">
        <v>12159</v>
      </c>
      <c r="CC302" s="16">
        <v>7893</v>
      </c>
      <c r="CD302" s="78">
        <v>143</v>
      </c>
      <c r="CE302" s="16">
        <v>7240</v>
      </c>
      <c r="CF302" s="78">
        <v>581</v>
      </c>
      <c r="CG302" s="78">
        <v>123</v>
      </c>
      <c r="CH302" s="78">
        <v>326</v>
      </c>
      <c r="CI302" s="89">
        <f t="shared" si="128"/>
        <v>0.39191650898492131</v>
      </c>
      <c r="CJ302" s="89">
        <f t="shared" si="129"/>
        <v>0.60808349101507864</v>
      </c>
      <c r="CK302" s="96">
        <f t="shared" si="130"/>
        <v>0.33453994147167015</v>
      </c>
    </row>
    <row r="303" spans="1:89" x14ac:dyDescent="0.3">
      <c r="A303" s="19" t="s">
        <v>658</v>
      </c>
      <c r="B303" s="16" t="s">
        <v>708</v>
      </c>
      <c r="C303" s="19">
        <v>36472</v>
      </c>
      <c r="D303" s="16">
        <v>23714</v>
      </c>
      <c r="E303" s="16">
        <v>12758</v>
      </c>
      <c r="F303" s="67">
        <v>0.65019741171309486</v>
      </c>
      <c r="G303" s="16">
        <v>17598</v>
      </c>
      <c r="H303" s="16">
        <v>12025</v>
      </c>
      <c r="I303" s="16">
        <v>5573</v>
      </c>
      <c r="J303" s="67">
        <v>0.68331628594158422</v>
      </c>
      <c r="K303" s="16">
        <v>18874</v>
      </c>
      <c r="L303" s="16">
        <v>11689</v>
      </c>
      <c r="M303" s="16">
        <v>7185</v>
      </c>
      <c r="N303" s="67">
        <v>0.61931757973932389</v>
      </c>
      <c r="O303" s="16">
        <v>6278</v>
      </c>
      <c r="P303" s="16">
        <v>5328</v>
      </c>
      <c r="Q303" s="16">
        <v>950</v>
      </c>
      <c r="R303" s="67">
        <v>0.84867792290538391</v>
      </c>
      <c r="S303" s="16">
        <v>30194</v>
      </c>
      <c r="T303" s="16">
        <v>18386</v>
      </c>
      <c r="U303" s="16">
        <v>11808</v>
      </c>
      <c r="V303" s="67">
        <v>0.60892892627674378</v>
      </c>
      <c r="W303" s="16">
        <v>24475</v>
      </c>
      <c r="X303" s="16">
        <v>8943</v>
      </c>
      <c r="Y303" s="16">
        <v>9112</v>
      </c>
      <c r="Z303" s="16">
        <v>6420</v>
      </c>
      <c r="AA303" s="89">
        <f t="shared" si="112"/>
        <v>0.26230847803881513</v>
      </c>
      <c r="AB303" s="89">
        <f t="shared" si="113"/>
        <v>0.37229826353421858</v>
      </c>
      <c r="AC303" s="95">
        <f t="shared" si="114"/>
        <v>1.3929906542056074</v>
      </c>
      <c r="AD303" s="16">
        <v>12171</v>
      </c>
      <c r="AE303" s="16">
        <v>4200</v>
      </c>
      <c r="AF303" s="47">
        <f t="shared" si="115"/>
        <v>0.34508257333004683</v>
      </c>
      <c r="AG303" s="16">
        <v>4594</v>
      </c>
      <c r="AH303" s="47">
        <f t="shared" si="116"/>
        <v>0.37745460520910362</v>
      </c>
      <c r="AI303" s="16">
        <v>3377</v>
      </c>
      <c r="AJ303" s="47">
        <f t="shared" si="117"/>
        <v>0.27746282146084955</v>
      </c>
      <c r="AK303" s="16">
        <v>12304</v>
      </c>
      <c r="AL303" s="16">
        <v>4743</v>
      </c>
      <c r="AM303" s="16">
        <v>4518</v>
      </c>
      <c r="AN303" s="47">
        <f t="shared" si="118"/>
        <v>0.2473179453836151</v>
      </c>
      <c r="AO303" s="47">
        <f t="shared" si="119"/>
        <v>0.36719765929778936</v>
      </c>
      <c r="AP303" s="16">
        <v>3043</v>
      </c>
      <c r="AQ303" s="16">
        <v>29345</v>
      </c>
      <c r="AR303" s="16">
        <v>12991</v>
      </c>
      <c r="AS303" s="16">
        <v>8318</v>
      </c>
      <c r="AT303" s="16">
        <v>4079</v>
      </c>
      <c r="AU303" s="16">
        <v>2034</v>
      </c>
      <c r="AV303" s="78">
        <v>51</v>
      </c>
      <c r="AW303" s="78">
        <v>1054</v>
      </c>
      <c r="AX303" s="78">
        <v>121</v>
      </c>
      <c r="AY303" s="78">
        <v>12</v>
      </c>
      <c r="AZ303" s="78">
        <v>685</v>
      </c>
      <c r="BA303" s="50">
        <f t="shared" si="120"/>
        <v>12991</v>
      </c>
      <c r="BB303" s="50">
        <f t="shared" si="131"/>
        <v>16354</v>
      </c>
      <c r="BC303" s="50">
        <f t="shared" si="132"/>
        <v>8036</v>
      </c>
      <c r="BD303" s="50">
        <f t="shared" si="121"/>
        <v>21309</v>
      </c>
      <c r="BE303" s="50">
        <f t="shared" si="133"/>
        <v>3957</v>
      </c>
      <c r="BF303" s="47">
        <f t="shared" si="122"/>
        <v>0.44269892656329868</v>
      </c>
      <c r="BG303" s="47">
        <f t="shared" si="134"/>
        <v>0.55730107343670132</v>
      </c>
      <c r="BH303" s="47">
        <f t="shared" si="135"/>
        <v>0.27384562957914466</v>
      </c>
      <c r="BI303" s="47">
        <f t="shared" si="136"/>
        <v>0.1348440960981428</v>
      </c>
      <c r="BJ303" s="47">
        <f t="shared" si="123"/>
        <v>0.41557335150792296</v>
      </c>
      <c r="BK303" s="16">
        <v>14486</v>
      </c>
      <c r="BL303" s="16">
        <v>5945</v>
      </c>
      <c r="BM303" s="16">
        <v>4339</v>
      </c>
      <c r="BN303" s="16">
        <v>2163</v>
      </c>
      <c r="BO303" s="16">
        <v>965</v>
      </c>
      <c r="BP303" s="78">
        <v>34</v>
      </c>
      <c r="BQ303" s="78">
        <v>516</v>
      </c>
      <c r="BR303" s="78">
        <v>44</v>
      </c>
      <c r="BS303" s="78">
        <v>7</v>
      </c>
      <c r="BT303" s="78">
        <v>473</v>
      </c>
      <c r="BU303" s="89">
        <f t="shared" si="124"/>
        <v>0.4103962446500069</v>
      </c>
      <c r="BV303" s="89">
        <f t="shared" si="125"/>
        <v>0.5896037553499931</v>
      </c>
      <c r="BW303" s="89">
        <f t="shared" si="126"/>
        <v>0.29007317409913019</v>
      </c>
      <c r="BX303" s="89">
        <f t="shared" si="127"/>
        <v>0.14075659257213863</v>
      </c>
      <c r="BY303" s="16">
        <v>14859</v>
      </c>
      <c r="BZ303" s="16">
        <v>7046</v>
      </c>
      <c r="CA303" s="16">
        <v>3979</v>
      </c>
      <c r="CB303" s="16">
        <v>1916</v>
      </c>
      <c r="CC303" s="16">
        <v>1069</v>
      </c>
      <c r="CD303" s="78">
        <v>17</v>
      </c>
      <c r="CE303" s="78">
        <v>538</v>
      </c>
      <c r="CF303" s="78">
        <v>77</v>
      </c>
      <c r="CG303" s="78">
        <v>5</v>
      </c>
      <c r="CH303" s="78">
        <v>212</v>
      </c>
      <c r="CI303" s="89">
        <f t="shared" si="128"/>
        <v>0.47419072615923008</v>
      </c>
      <c r="CJ303" s="89">
        <f t="shared" si="129"/>
        <v>0.52580927384076992</v>
      </c>
      <c r="CK303" s="96">
        <f t="shared" si="130"/>
        <v>0.25802543912780135</v>
      </c>
    </row>
    <row r="304" spans="1:89" x14ac:dyDescent="0.3">
      <c r="A304" s="19" t="s">
        <v>658</v>
      </c>
      <c r="B304" s="16" t="s">
        <v>710</v>
      </c>
      <c r="C304" s="19">
        <v>39412</v>
      </c>
      <c r="D304" s="16">
        <v>20607</v>
      </c>
      <c r="E304" s="16">
        <v>18805</v>
      </c>
      <c r="F304" s="67">
        <v>0.52286105754592505</v>
      </c>
      <c r="G304" s="16">
        <v>18075</v>
      </c>
      <c r="H304" s="16">
        <v>10727</v>
      </c>
      <c r="I304" s="16">
        <v>7348</v>
      </c>
      <c r="J304" s="67">
        <v>0.59347164591977875</v>
      </c>
      <c r="K304" s="16">
        <v>21337</v>
      </c>
      <c r="L304" s="16">
        <v>9880</v>
      </c>
      <c r="M304" s="16">
        <v>11457</v>
      </c>
      <c r="N304" s="67">
        <v>0.46304541406945682</v>
      </c>
      <c r="O304" s="16">
        <v>4636</v>
      </c>
      <c r="P304" s="16">
        <v>3402</v>
      </c>
      <c r="Q304" s="16">
        <v>1234</v>
      </c>
      <c r="R304" s="67">
        <v>0.73382226056945643</v>
      </c>
      <c r="S304" s="16">
        <v>34776</v>
      </c>
      <c r="T304" s="16">
        <v>17205</v>
      </c>
      <c r="U304" s="16">
        <v>17571</v>
      </c>
      <c r="V304" s="67">
        <v>0.4947377501725328</v>
      </c>
      <c r="W304" s="16">
        <v>25685</v>
      </c>
      <c r="X304" s="16">
        <v>4739</v>
      </c>
      <c r="Y304" s="16">
        <v>7599</v>
      </c>
      <c r="Z304" s="16">
        <v>13347</v>
      </c>
      <c r="AA304" s="89">
        <f t="shared" si="112"/>
        <v>0.51964181428849521</v>
      </c>
      <c r="AB304" s="89">
        <f t="shared" si="113"/>
        <v>0.29585361105703717</v>
      </c>
      <c r="AC304" s="95">
        <f t="shared" si="114"/>
        <v>0.35506106241102869</v>
      </c>
      <c r="AD304" s="16">
        <v>10986</v>
      </c>
      <c r="AE304" s="16">
        <v>1850</v>
      </c>
      <c r="AF304" s="47">
        <f t="shared" si="115"/>
        <v>0.16839614054250865</v>
      </c>
      <c r="AG304" s="99">
        <v>3265</v>
      </c>
      <c r="AH304" s="47">
        <f t="shared" si="116"/>
        <v>0.29719643182231931</v>
      </c>
      <c r="AI304" s="100">
        <v>5871</v>
      </c>
      <c r="AJ304" s="47">
        <f t="shared" si="117"/>
        <v>0.53440742763517202</v>
      </c>
      <c r="AK304" s="16">
        <v>14699</v>
      </c>
      <c r="AL304" s="16">
        <v>2889</v>
      </c>
      <c r="AM304" s="16">
        <v>4334</v>
      </c>
      <c r="AN304" s="47">
        <f t="shared" si="118"/>
        <v>0.50860602762092655</v>
      </c>
      <c r="AO304" s="47">
        <f t="shared" si="119"/>
        <v>0.29484998979522414</v>
      </c>
      <c r="AP304" s="16">
        <v>7476</v>
      </c>
      <c r="AQ304" s="16">
        <v>30401</v>
      </c>
      <c r="AR304" s="16">
        <v>21322</v>
      </c>
      <c r="AS304" s="16">
        <v>6184</v>
      </c>
      <c r="AT304" s="78">
        <v>1490</v>
      </c>
      <c r="AU304" s="78">
        <v>631</v>
      </c>
      <c r="AV304" s="78">
        <v>33</v>
      </c>
      <c r="AW304" s="78">
        <v>415</v>
      </c>
      <c r="AX304" s="78">
        <v>47</v>
      </c>
      <c r="AY304" s="78">
        <v>6</v>
      </c>
      <c r="AZ304" s="78">
        <v>273</v>
      </c>
      <c r="BA304" s="50">
        <f t="shared" si="120"/>
        <v>21322</v>
      </c>
      <c r="BB304" s="50">
        <f t="shared" si="131"/>
        <v>9079</v>
      </c>
      <c r="BC304" s="50">
        <f t="shared" si="132"/>
        <v>2895</v>
      </c>
      <c r="BD304" s="50">
        <f t="shared" si="121"/>
        <v>27506</v>
      </c>
      <c r="BE304" s="50">
        <f t="shared" si="133"/>
        <v>1405</v>
      </c>
      <c r="BF304" s="47">
        <f t="shared" si="122"/>
        <v>0.7013585079438176</v>
      </c>
      <c r="BG304" s="47">
        <f t="shared" si="134"/>
        <v>0.29864149205618234</v>
      </c>
      <c r="BH304" s="47">
        <f t="shared" si="135"/>
        <v>9.522713068649058E-2</v>
      </c>
      <c r="BI304" s="47">
        <f t="shared" si="136"/>
        <v>4.6215585013650869E-2</v>
      </c>
      <c r="BJ304" s="47">
        <f t="shared" si="123"/>
        <v>0.19693431137133646</v>
      </c>
      <c r="BK304" s="16">
        <v>14574</v>
      </c>
      <c r="BL304" s="16">
        <v>9492</v>
      </c>
      <c r="BM304" s="16">
        <v>3496</v>
      </c>
      <c r="BN304" s="78">
        <v>872</v>
      </c>
      <c r="BO304" s="78">
        <v>322</v>
      </c>
      <c r="BP304" s="78">
        <v>27</v>
      </c>
      <c r="BQ304" s="78">
        <v>173</v>
      </c>
      <c r="BR304" s="78">
        <v>14</v>
      </c>
      <c r="BS304" s="78">
        <v>4</v>
      </c>
      <c r="BT304" s="78">
        <v>174</v>
      </c>
      <c r="BU304" s="89">
        <f t="shared" si="124"/>
        <v>0.65129682997118155</v>
      </c>
      <c r="BV304" s="89">
        <f t="shared" si="125"/>
        <v>0.34870317002881845</v>
      </c>
      <c r="BW304" s="89">
        <f t="shared" si="126"/>
        <v>0.10882393303142583</v>
      </c>
      <c r="BX304" s="89">
        <f t="shared" si="127"/>
        <v>4.8991354466858789E-2</v>
      </c>
      <c r="BY304" s="16">
        <v>15827</v>
      </c>
      <c r="BZ304" s="16">
        <v>11830</v>
      </c>
      <c r="CA304" s="16">
        <v>2688</v>
      </c>
      <c r="CB304" s="78">
        <v>618</v>
      </c>
      <c r="CC304" s="78">
        <v>309</v>
      </c>
      <c r="CD304" s="78">
        <v>6</v>
      </c>
      <c r="CE304" s="78">
        <v>242</v>
      </c>
      <c r="CF304" s="78">
        <v>33</v>
      </c>
      <c r="CG304" s="78">
        <v>2</v>
      </c>
      <c r="CH304" s="78">
        <v>99</v>
      </c>
      <c r="CI304" s="89">
        <f t="shared" si="128"/>
        <v>0.74745687748783729</v>
      </c>
      <c r="CJ304" s="89">
        <f t="shared" si="129"/>
        <v>0.25254312251216277</v>
      </c>
      <c r="CK304" s="96">
        <f t="shared" si="130"/>
        <v>8.2706766917293228E-2</v>
      </c>
    </row>
    <row r="305" spans="1:89" x14ac:dyDescent="0.3">
      <c r="A305" s="19" t="s">
        <v>658</v>
      </c>
      <c r="B305" s="16" t="s">
        <v>712</v>
      </c>
      <c r="C305" s="19">
        <v>108858</v>
      </c>
      <c r="D305" s="16">
        <v>44155</v>
      </c>
      <c r="E305" s="16">
        <v>64703</v>
      </c>
      <c r="F305" s="67">
        <v>0.40562016572047987</v>
      </c>
      <c r="G305" s="16">
        <v>50773</v>
      </c>
      <c r="H305" s="16">
        <v>24268</v>
      </c>
      <c r="I305" s="16">
        <v>26505</v>
      </c>
      <c r="J305" s="67">
        <v>0.47797057491186268</v>
      </c>
      <c r="K305" s="16">
        <v>58085</v>
      </c>
      <c r="L305" s="16">
        <v>19887</v>
      </c>
      <c r="M305" s="16">
        <v>38198</v>
      </c>
      <c r="N305" s="67">
        <v>0.34237755014203325</v>
      </c>
      <c r="O305" s="16">
        <v>20741</v>
      </c>
      <c r="P305" s="16">
        <v>12464</v>
      </c>
      <c r="Q305" s="16">
        <v>8277</v>
      </c>
      <c r="R305" s="67">
        <v>0.60093534545103899</v>
      </c>
      <c r="S305" s="16">
        <v>88117</v>
      </c>
      <c r="T305" s="16">
        <v>31691</v>
      </c>
      <c r="U305" s="16">
        <v>56426</v>
      </c>
      <c r="V305" s="67">
        <v>0.35964683318769358</v>
      </c>
      <c r="W305" s="16">
        <v>81290</v>
      </c>
      <c r="X305" s="16">
        <v>15717</v>
      </c>
      <c r="Y305" s="16">
        <v>15686</v>
      </c>
      <c r="Z305" s="16">
        <v>49887</v>
      </c>
      <c r="AA305" s="89">
        <f t="shared" si="112"/>
        <v>0.6136917209988928</v>
      </c>
      <c r="AB305" s="89">
        <f t="shared" si="113"/>
        <v>0.19296346414073071</v>
      </c>
      <c r="AC305" s="95">
        <f t="shared" si="114"/>
        <v>0.31505201755968487</v>
      </c>
      <c r="AD305" s="16">
        <v>37528</v>
      </c>
      <c r="AE305" s="16">
        <v>7029</v>
      </c>
      <c r="AF305" s="47">
        <f t="shared" si="115"/>
        <v>0.18730014922191429</v>
      </c>
      <c r="AG305" s="99">
        <v>7386</v>
      </c>
      <c r="AH305" s="47">
        <f t="shared" si="116"/>
        <v>0.19681304625879342</v>
      </c>
      <c r="AI305" s="100">
        <v>23113</v>
      </c>
      <c r="AJ305" s="47">
        <f t="shared" si="117"/>
        <v>0.61588680451929223</v>
      </c>
      <c r="AK305" s="16">
        <v>43762</v>
      </c>
      <c r="AL305" s="16">
        <v>8688</v>
      </c>
      <c r="AM305" s="16">
        <v>8300</v>
      </c>
      <c r="AN305" s="47">
        <f t="shared" si="118"/>
        <v>0.61180933229742696</v>
      </c>
      <c r="AO305" s="47">
        <f t="shared" si="119"/>
        <v>0.18966226406471368</v>
      </c>
      <c r="AP305" s="16">
        <v>26774</v>
      </c>
      <c r="AQ305" s="16">
        <v>80990</v>
      </c>
      <c r="AR305" s="16">
        <v>66100</v>
      </c>
      <c r="AS305" s="16">
        <v>8187</v>
      </c>
      <c r="AT305" s="16">
        <v>3548</v>
      </c>
      <c r="AU305" s="78">
        <v>1608</v>
      </c>
      <c r="AV305" s="78">
        <v>52</v>
      </c>
      <c r="AW305" s="78">
        <v>1079</v>
      </c>
      <c r="AX305" s="78">
        <v>109</v>
      </c>
      <c r="AY305" s="78">
        <v>26</v>
      </c>
      <c r="AZ305" s="78">
        <v>281</v>
      </c>
      <c r="BA305" s="50">
        <f t="shared" si="120"/>
        <v>66100</v>
      </c>
      <c r="BB305" s="50">
        <f t="shared" si="131"/>
        <v>14890</v>
      </c>
      <c r="BC305" s="50">
        <f t="shared" si="132"/>
        <v>6703.0000000000009</v>
      </c>
      <c r="BD305" s="50">
        <f t="shared" si="121"/>
        <v>74287</v>
      </c>
      <c r="BE305" s="50">
        <f t="shared" si="133"/>
        <v>3155</v>
      </c>
      <c r="BF305" s="47">
        <f t="shared" si="122"/>
        <v>0.81615014199283864</v>
      </c>
      <c r="BG305" s="47">
        <f t="shared" si="134"/>
        <v>0.18384985800716139</v>
      </c>
      <c r="BH305" s="47">
        <f t="shared" si="135"/>
        <v>8.2763304111618724E-2</v>
      </c>
      <c r="BI305" s="47">
        <f t="shared" si="136"/>
        <v>3.8955426595876037E-2</v>
      </c>
      <c r="BJ305" s="47">
        <f t="shared" si="123"/>
        <v>0.13330658105939006</v>
      </c>
      <c r="BK305" s="16">
        <v>39117</v>
      </c>
      <c r="BL305" s="16">
        <v>30622</v>
      </c>
      <c r="BM305" s="16">
        <v>4679</v>
      </c>
      <c r="BN305" s="16">
        <v>2165</v>
      </c>
      <c r="BO305" s="78">
        <v>845</v>
      </c>
      <c r="BP305" s="78">
        <v>30</v>
      </c>
      <c r="BQ305" s="78">
        <v>502</v>
      </c>
      <c r="BR305" s="78">
        <v>45</v>
      </c>
      <c r="BS305" s="78">
        <v>13</v>
      </c>
      <c r="BT305" s="78">
        <v>216</v>
      </c>
      <c r="BU305" s="89">
        <f t="shared" si="124"/>
        <v>0.7828309941968965</v>
      </c>
      <c r="BV305" s="89">
        <f t="shared" si="125"/>
        <v>0.2171690058031035</v>
      </c>
      <c r="BW305" s="89">
        <f t="shared" si="126"/>
        <v>9.7553493366055677E-2</v>
      </c>
      <c r="BX305" s="89">
        <f t="shared" si="127"/>
        <v>4.2206713193752077E-2</v>
      </c>
      <c r="BY305" s="16">
        <v>41873</v>
      </c>
      <c r="BZ305" s="16">
        <v>35478</v>
      </c>
      <c r="CA305" s="16">
        <v>3508</v>
      </c>
      <c r="CB305" s="16">
        <v>1383</v>
      </c>
      <c r="CC305" s="78">
        <v>763</v>
      </c>
      <c r="CD305" s="78">
        <v>22</v>
      </c>
      <c r="CE305" s="78">
        <v>577</v>
      </c>
      <c r="CF305" s="78">
        <v>64</v>
      </c>
      <c r="CG305" s="78">
        <v>13</v>
      </c>
      <c r="CH305" s="78">
        <v>65</v>
      </c>
      <c r="CI305" s="89">
        <f t="shared" si="128"/>
        <v>0.84727628782270203</v>
      </c>
      <c r="CJ305" s="89">
        <f t="shared" si="129"/>
        <v>0.15272371217729802</v>
      </c>
      <c r="CK305" s="96">
        <f t="shared" si="130"/>
        <v>6.8946576552909991E-2</v>
      </c>
    </row>
    <row r="306" spans="1:89" x14ac:dyDescent="0.3">
      <c r="A306" s="19" t="s">
        <v>658</v>
      </c>
      <c r="B306" s="16" t="s">
        <v>716</v>
      </c>
      <c r="C306" s="19">
        <v>55411</v>
      </c>
      <c r="D306" s="16">
        <v>19530</v>
      </c>
      <c r="E306" s="16">
        <v>35881</v>
      </c>
      <c r="F306" s="67">
        <v>0.35245709335691472</v>
      </c>
      <c r="G306" s="16">
        <v>27571</v>
      </c>
      <c r="H306" s="16">
        <v>11798</v>
      </c>
      <c r="I306" s="16">
        <v>15773</v>
      </c>
      <c r="J306" s="67">
        <v>0.42791338725472416</v>
      </c>
      <c r="K306" s="16">
        <v>27840</v>
      </c>
      <c r="L306" s="16">
        <v>7732</v>
      </c>
      <c r="M306" s="16">
        <v>20108</v>
      </c>
      <c r="N306" s="67">
        <v>0.27772988505747126</v>
      </c>
      <c r="O306" s="16">
        <v>7649</v>
      </c>
      <c r="P306" s="16">
        <v>6002</v>
      </c>
      <c r="Q306" s="16">
        <v>1647</v>
      </c>
      <c r="R306" s="67">
        <v>0.78467773565171905</v>
      </c>
      <c r="S306" s="16">
        <v>47762</v>
      </c>
      <c r="T306" s="16">
        <v>13528</v>
      </c>
      <c r="U306" s="16">
        <v>34234</v>
      </c>
      <c r="V306" s="67">
        <v>0.28323772036346889</v>
      </c>
      <c r="W306" s="16">
        <v>44974</v>
      </c>
      <c r="X306" s="16">
        <v>8353</v>
      </c>
      <c r="Y306" s="16">
        <v>9393</v>
      </c>
      <c r="Z306" s="16">
        <v>27228</v>
      </c>
      <c r="AA306" s="89">
        <f t="shared" si="112"/>
        <v>0.60541646284519945</v>
      </c>
      <c r="AB306" s="89">
        <f t="shared" si="113"/>
        <v>0.2088540045359541</v>
      </c>
      <c r="AC306" s="95">
        <f t="shared" si="114"/>
        <v>0.30677978551491114</v>
      </c>
      <c r="AD306" s="16">
        <v>21350</v>
      </c>
      <c r="AE306" s="16">
        <v>4249</v>
      </c>
      <c r="AF306" s="47">
        <f t="shared" si="115"/>
        <v>0.19901639344262295</v>
      </c>
      <c r="AG306" s="99">
        <v>4994</v>
      </c>
      <c r="AH306" s="47">
        <f t="shared" si="116"/>
        <v>0.23391100702576112</v>
      </c>
      <c r="AI306" s="100">
        <v>12107</v>
      </c>
      <c r="AJ306" s="47">
        <f t="shared" si="117"/>
        <v>0.56707259953161593</v>
      </c>
      <c r="AK306" s="16">
        <v>23624</v>
      </c>
      <c r="AL306" s="16">
        <v>4104</v>
      </c>
      <c r="AM306" s="16">
        <v>4399</v>
      </c>
      <c r="AN306" s="47">
        <f t="shared" si="118"/>
        <v>0.64006942092787</v>
      </c>
      <c r="AO306" s="47">
        <f t="shared" si="119"/>
        <v>0.18620894006095495</v>
      </c>
      <c r="AP306" s="16">
        <v>15121</v>
      </c>
      <c r="AQ306" s="16">
        <v>46248</v>
      </c>
      <c r="AR306" s="16">
        <v>32069</v>
      </c>
      <c r="AS306" s="16">
        <v>5312</v>
      </c>
      <c r="AT306" s="16">
        <v>5361</v>
      </c>
      <c r="AU306" s="78">
        <v>1767</v>
      </c>
      <c r="AV306" s="78">
        <v>36</v>
      </c>
      <c r="AW306" s="78">
        <v>852</v>
      </c>
      <c r="AX306" s="78">
        <v>38</v>
      </c>
      <c r="AY306" s="78">
        <v>79</v>
      </c>
      <c r="AZ306" s="78">
        <v>734</v>
      </c>
      <c r="BA306" s="50">
        <f t="shared" si="120"/>
        <v>32069</v>
      </c>
      <c r="BB306" s="50">
        <f t="shared" si="131"/>
        <v>14178.999999999998</v>
      </c>
      <c r="BC306" s="50">
        <f t="shared" si="132"/>
        <v>8867</v>
      </c>
      <c r="BD306" s="50">
        <f t="shared" si="121"/>
        <v>37381</v>
      </c>
      <c r="BE306" s="50">
        <f t="shared" si="133"/>
        <v>3506</v>
      </c>
      <c r="BF306" s="47">
        <f t="shared" si="122"/>
        <v>0.69341376924407538</v>
      </c>
      <c r="BG306" s="47">
        <f t="shared" si="134"/>
        <v>0.30658623075592456</v>
      </c>
      <c r="BH306" s="47">
        <f t="shared" si="135"/>
        <v>0.19172720982528973</v>
      </c>
      <c r="BI306" s="47">
        <f t="shared" si="136"/>
        <v>7.580868361875108E-2</v>
      </c>
      <c r="BJ306" s="47">
        <f t="shared" si="123"/>
        <v>0.24915672029060715</v>
      </c>
      <c r="BK306" s="16">
        <v>24942</v>
      </c>
      <c r="BL306" s="16">
        <v>15694</v>
      </c>
      <c r="BM306" s="16">
        <v>3558</v>
      </c>
      <c r="BN306" s="16">
        <v>3385</v>
      </c>
      <c r="BO306" s="78">
        <v>1107</v>
      </c>
      <c r="BP306" s="78">
        <v>26</v>
      </c>
      <c r="BQ306" s="78">
        <v>520</v>
      </c>
      <c r="BR306" s="78">
        <v>22</v>
      </c>
      <c r="BS306" s="78">
        <v>55</v>
      </c>
      <c r="BT306" s="78">
        <v>575</v>
      </c>
      <c r="BU306" s="89">
        <f t="shared" si="124"/>
        <v>0.62921978991259719</v>
      </c>
      <c r="BV306" s="89">
        <f t="shared" si="125"/>
        <v>0.37078021008740275</v>
      </c>
      <c r="BW306" s="89">
        <f t="shared" si="126"/>
        <v>0.2281292598829284</v>
      </c>
      <c r="BX306" s="89">
        <f t="shared" si="127"/>
        <v>9.2414401411274161E-2</v>
      </c>
      <c r="BY306" s="16">
        <v>21306</v>
      </c>
      <c r="BZ306" s="16">
        <v>16375</v>
      </c>
      <c r="CA306" s="16">
        <v>1754</v>
      </c>
      <c r="CB306" s="16">
        <v>1976</v>
      </c>
      <c r="CC306" s="78">
        <v>660</v>
      </c>
      <c r="CD306" s="78">
        <v>10</v>
      </c>
      <c r="CE306" s="78">
        <v>332</v>
      </c>
      <c r="CF306" s="78">
        <v>16</v>
      </c>
      <c r="CG306" s="78">
        <v>24</v>
      </c>
      <c r="CH306" s="78">
        <v>159</v>
      </c>
      <c r="CI306" s="89">
        <f t="shared" si="128"/>
        <v>0.7685628461466254</v>
      </c>
      <c r="CJ306" s="89">
        <f t="shared" si="129"/>
        <v>0.23143715385337463</v>
      </c>
      <c r="CK306" s="96">
        <f t="shared" si="130"/>
        <v>0.14911292593635594</v>
      </c>
    </row>
    <row r="307" spans="1:89" x14ac:dyDescent="0.3">
      <c r="A307" s="19" t="s">
        <v>658</v>
      </c>
      <c r="B307" s="16" t="s">
        <v>718</v>
      </c>
      <c r="C307" s="19">
        <v>70250</v>
      </c>
      <c r="D307" s="16">
        <v>11952</v>
      </c>
      <c r="E307" s="16">
        <v>58298</v>
      </c>
      <c r="F307" s="67">
        <v>0.170135231316726</v>
      </c>
      <c r="G307" s="16">
        <v>35641</v>
      </c>
      <c r="H307" s="16">
        <v>7193</v>
      </c>
      <c r="I307" s="16">
        <v>28448</v>
      </c>
      <c r="J307" s="67">
        <v>0.20181813080441066</v>
      </c>
      <c r="K307" s="16">
        <v>34609</v>
      </c>
      <c r="L307" s="16">
        <v>4759</v>
      </c>
      <c r="M307" s="16">
        <v>29850</v>
      </c>
      <c r="N307" s="67">
        <v>0.13750758473229507</v>
      </c>
      <c r="O307" s="16">
        <v>683</v>
      </c>
      <c r="P307" s="16">
        <v>290</v>
      </c>
      <c r="Q307" s="16">
        <v>393</v>
      </c>
      <c r="R307" s="67">
        <v>0.424597364568082</v>
      </c>
      <c r="S307" s="16">
        <v>69567</v>
      </c>
      <c r="T307" s="16">
        <v>11662</v>
      </c>
      <c r="U307" s="16">
        <v>57905</v>
      </c>
      <c r="V307" s="67">
        <v>0.16763695430304598</v>
      </c>
      <c r="W307" s="16">
        <v>63264</v>
      </c>
      <c r="X307" s="16">
        <v>12274</v>
      </c>
      <c r="Y307" s="16">
        <v>7737</v>
      </c>
      <c r="Z307" s="16">
        <v>43253</v>
      </c>
      <c r="AA307" s="89">
        <f t="shared" si="112"/>
        <v>0.68369056651492155</v>
      </c>
      <c r="AB307" s="89">
        <f t="shared" si="113"/>
        <v>0.12229704097116843</v>
      </c>
      <c r="AC307" s="95">
        <f t="shared" si="114"/>
        <v>0.28377222389198437</v>
      </c>
      <c r="AD307" s="16">
        <v>31712</v>
      </c>
      <c r="AE307" s="16">
        <v>6795</v>
      </c>
      <c r="AF307" s="47">
        <f t="shared" si="115"/>
        <v>0.21427219979818365</v>
      </c>
      <c r="AG307" s="99">
        <v>4406</v>
      </c>
      <c r="AH307" s="47">
        <f t="shared" si="116"/>
        <v>0.13893794147325933</v>
      </c>
      <c r="AI307" s="100">
        <v>20511</v>
      </c>
      <c r="AJ307" s="47">
        <f t="shared" si="117"/>
        <v>0.64678985872855699</v>
      </c>
      <c r="AK307" s="16">
        <v>31552</v>
      </c>
      <c r="AL307" s="16">
        <v>5479</v>
      </c>
      <c r="AM307" s="16">
        <v>3331</v>
      </c>
      <c r="AN307" s="47">
        <f t="shared" si="118"/>
        <v>0.72077839756592288</v>
      </c>
      <c r="AO307" s="47">
        <f t="shared" si="119"/>
        <v>0.10557175456389452</v>
      </c>
      <c r="AP307" s="16">
        <v>22742</v>
      </c>
      <c r="AQ307" s="16">
        <v>47420</v>
      </c>
      <c r="AR307" s="16">
        <v>42937</v>
      </c>
      <c r="AS307" s="16">
        <v>3267</v>
      </c>
      <c r="AT307" s="78">
        <v>909</v>
      </c>
      <c r="AU307" s="78">
        <v>152</v>
      </c>
      <c r="AV307" s="78">
        <v>10</v>
      </c>
      <c r="AW307" s="78">
        <v>95</v>
      </c>
      <c r="AX307" s="78">
        <v>2</v>
      </c>
      <c r="AY307" s="78">
        <v>4</v>
      </c>
      <c r="AZ307" s="78">
        <v>44</v>
      </c>
      <c r="BA307" s="50">
        <f t="shared" si="120"/>
        <v>42937</v>
      </c>
      <c r="BB307" s="50">
        <f t="shared" si="131"/>
        <v>4483</v>
      </c>
      <c r="BC307" s="50">
        <f t="shared" si="132"/>
        <v>1216</v>
      </c>
      <c r="BD307" s="50">
        <f t="shared" si="121"/>
        <v>46204</v>
      </c>
      <c r="BE307" s="50">
        <f t="shared" si="133"/>
        <v>307</v>
      </c>
      <c r="BF307" s="47">
        <f t="shared" si="122"/>
        <v>0.90546183045128636</v>
      </c>
      <c r="BG307" s="47">
        <f t="shared" si="134"/>
        <v>9.4538169548713621E-2</v>
      </c>
      <c r="BH307" s="47">
        <f t="shared" si="135"/>
        <v>2.5643188528047239E-2</v>
      </c>
      <c r="BI307" s="47">
        <f t="shared" si="136"/>
        <v>6.4740615773935051E-3</v>
      </c>
      <c r="BJ307" s="47">
        <f t="shared" si="123"/>
        <v>6.0090679038380432E-2</v>
      </c>
      <c r="BK307" s="16">
        <v>24298</v>
      </c>
      <c r="BL307" s="16">
        <v>21317</v>
      </c>
      <c r="BM307" s="16">
        <v>2189</v>
      </c>
      <c r="BN307" s="78">
        <v>604</v>
      </c>
      <c r="BO307" s="78">
        <v>93</v>
      </c>
      <c r="BP307" s="78">
        <v>5</v>
      </c>
      <c r="BQ307" s="78">
        <v>51</v>
      </c>
      <c r="BR307" s="78">
        <v>2</v>
      </c>
      <c r="BS307" s="78">
        <v>1</v>
      </c>
      <c r="BT307" s="78">
        <v>36</v>
      </c>
      <c r="BU307" s="89">
        <f t="shared" si="124"/>
        <v>0.87731500535023454</v>
      </c>
      <c r="BV307" s="89">
        <f t="shared" si="125"/>
        <v>0.12268499464976541</v>
      </c>
      <c r="BW307" s="89">
        <f t="shared" si="126"/>
        <v>3.2595275331302985E-2</v>
      </c>
      <c r="BX307" s="89">
        <f t="shared" si="127"/>
        <v>7.7372623261173761E-3</v>
      </c>
      <c r="BY307" s="16">
        <v>23122</v>
      </c>
      <c r="BZ307" s="16">
        <v>21620</v>
      </c>
      <c r="CA307" s="16">
        <v>1078</v>
      </c>
      <c r="CB307" s="78">
        <v>305</v>
      </c>
      <c r="CC307" s="78">
        <v>59</v>
      </c>
      <c r="CD307" s="78">
        <v>5</v>
      </c>
      <c r="CE307" s="78">
        <v>44</v>
      </c>
      <c r="CF307" s="78">
        <v>0</v>
      </c>
      <c r="CG307" s="78">
        <v>3</v>
      </c>
      <c r="CH307" s="78">
        <v>8</v>
      </c>
      <c r="CI307" s="89">
        <f t="shared" si="128"/>
        <v>0.93504022143413201</v>
      </c>
      <c r="CJ307" s="89">
        <f t="shared" si="129"/>
        <v>6.4959778565868001E-2</v>
      </c>
      <c r="CK307" s="96">
        <f t="shared" si="130"/>
        <v>1.8337514055877521E-2</v>
      </c>
    </row>
    <row r="308" spans="1:89" x14ac:dyDescent="0.3">
      <c r="A308" s="19" t="s">
        <v>658</v>
      </c>
      <c r="B308" s="16" t="s">
        <v>722</v>
      </c>
      <c r="C308" s="19">
        <v>58725</v>
      </c>
      <c r="D308" s="16">
        <v>10882</v>
      </c>
      <c r="E308" s="16">
        <v>47843</v>
      </c>
      <c r="F308" s="67">
        <v>0.18530438484461473</v>
      </c>
      <c r="G308" s="16">
        <v>29670</v>
      </c>
      <c r="H308" s="16">
        <v>6409</v>
      </c>
      <c r="I308" s="16">
        <v>23261</v>
      </c>
      <c r="J308" s="67">
        <v>0.21600943714189416</v>
      </c>
      <c r="K308" s="16">
        <v>29055</v>
      </c>
      <c r="L308" s="16">
        <v>4473</v>
      </c>
      <c r="M308" s="16">
        <v>24582</v>
      </c>
      <c r="N308" s="67">
        <v>0.15394940629839959</v>
      </c>
      <c r="O308" s="16">
        <v>1981</v>
      </c>
      <c r="P308" s="16">
        <v>911</v>
      </c>
      <c r="Q308" s="16">
        <v>1070</v>
      </c>
      <c r="R308" s="67">
        <v>0.45986875315497222</v>
      </c>
      <c r="S308" s="16">
        <v>56744</v>
      </c>
      <c r="T308" s="16">
        <v>9971</v>
      </c>
      <c r="U308" s="16">
        <v>46773</v>
      </c>
      <c r="V308" s="67">
        <v>0.17571901875088114</v>
      </c>
      <c r="W308" s="16">
        <v>54300</v>
      </c>
      <c r="X308" s="16">
        <v>12754</v>
      </c>
      <c r="Y308" s="16">
        <v>5742</v>
      </c>
      <c r="Z308" s="16">
        <v>35804</v>
      </c>
      <c r="AA308" s="89">
        <f t="shared" si="112"/>
        <v>0.6593738489871086</v>
      </c>
      <c r="AB308" s="89">
        <f t="shared" si="113"/>
        <v>0.10574585635359116</v>
      </c>
      <c r="AC308" s="95">
        <f t="shared" si="114"/>
        <v>0.35621718243771644</v>
      </c>
      <c r="AD308" s="16">
        <v>26986</v>
      </c>
      <c r="AE308" s="16">
        <v>6730</v>
      </c>
      <c r="AF308" s="47">
        <f t="shared" si="115"/>
        <v>0.24938857185207144</v>
      </c>
      <c r="AG308" s="99">
        <v>3269</v>
      </c>
      <c r="AH308" s="47">
        <f t="shared" si="116"/>
        <v>0.12113688579263322</v>
      </c>
      <c r="AI308" s="100">
        <v>16987</v>
      </c>
      <c r="AJ308" s="47">
        <f t="shared" si="117"/>
        <v>0.62947454235529532</v>
      </c>
      <c r="AK308" s="16">
        <v>27314</v>
      </c>
      <c r="AL308" s="16">
        <v>6024</v>
      </c>
      <c r="AM308" s="16">
        <v>2473</v>
      </c>
      <c r="AN308" s="47">
        <f t="shared" si="118"/>
        <v>0.68891410998022995</v>
      </c>
      <c r="AO308" s="47">
        <f t="shared" si="119"/>
        <v>9.0539649996338872E-2</v>
      </c>
      <c r="AP308" s="16">
        <v>18817</v>
      </c>
      <c r="AQ308" s="16">
        <v>38603</v>
      </c>
      <c r="AR308" s="16">
        <v>34930</v>
      </c>
      <c r="AS308" s="78">
        <v>2436</v>
      </c>
      <c r="AT308" s="78">
        <v>818</v>
      </c>
      <c r="AU308" s="78">
        <v>121</v>
      </c>
      <c r="AV308" s="78">
        <v>1</v>
      </c>
      <c r="AW308" s="78">
        <v>27</v>
      </c>
      <c r="AX308" s="78">
        <v>5</v>
      </c>
      <c r="AY308" s="78">
        <v>6</v>
      </c>
      <c r="AZ308" s="78">
        <v>259</v>
      </c>
      <c r="BA308" s="50">
        <f t="shared" si="120"/>
        <v>34930</v>
      </c>
      <c r="BB308" s="50">
        <f t="shared" si="131"/>
        <v>3673</v>
      </c>
      <c r="BC308" s="50">
        <f t="shared" si="132"/>
        <v>1237</v>
      </c>
      <c r="BD308" s="50">
        <f t="shared" si="121"/>
        <v>37366</v>
      </c>
      <c r="BE308" s="50">
        <f t="shared" si="133"/>
        <v>419</v>
      </c>
      <c r="BF308" s="47">
        <f t="shared" si="122"/>
        <v>0.9048519545113074</v>
      </c>
      <c r="BG308" s="47">
        <f t="shared" si="134"/>
        <v>9.5148045488692587E-2</v>
      </c>
      <c r="BH308" s="47">
        <f t="shared" si="135"/>
        <v>3.2044141647022253E-2</v>
      </c>
      <c r="BI308" s="47">
        <f t="shared" si="136"/>
        <v>1.0854078698546744E-2</v>
      </c>
      <c r="BJ308" s="47">
        <f t="shared" si="123"/>
        <v>6.359609356785742E-2</v>
      </c>
      <c r="BK308" s="16">
        <v>19601</v>
      </c>
      <c r="BL308" s="16">
        <v>17228</v>
      </c>
      <c r="BM308" s="78">
        <v>1595</v>
      </c>
      <c r="BN308" s="78">
        <v>522</v>
      </c>
      <c r="BO308" s="78">
        <v>72</v>
      </c>
      <c r="BP308" s="78">
        <v>0</v>
      </c>
      <c r="BQ308" s="78">
        <v>16</v>
      </c>
      <c r="BR308" s="78">
        <v>1</v>
      </c>
      <c r="BS308" s="78">
        <v>3</v>
      </c>
      <c r="BT308" s="78">
        <v>164</v>
      </c>
      <c r="BU308" s="89">
        <f t="shared" si="124"/>
        <v>0.87893474822713125</v>
      </c>
      <c r="BV308" s="89">
        <f t="shared" si="125"/>
        <v>0.12106525177286873</v>
      </c>
      <c r="BW308" s="89">
        <f t="shared" si="126"/>
        <v>3.9691852456507318E-2</v>
      </c>
      <c r="BX308" s="89">
        <f t="shared" si="127"/>
        <v>1.3060558134789041E-2</v>
      </c>
      <c r="BY308" s="16">
        <v>19002</v>
      </c>
      <c r="BZ308" s="16">
        <v>17702</v>
      </c>
      <c r="CA308" s="78">
        <v>841</v>
      </c>
      <c r="CB308" s="78">
        <v>296</v>
      </c>
      <c r="CC308" s="78">
        <v>49</v>
      </c>
      <c r="CD308" s="78">
        <v>1</v>
      </c>
      <c r="CE308" s="78">
        <v>11</v>
      </c>
      <c r="CF308" s="78">
        <v>4</v>
      </c>
      <c r="CG308" s="78">
        <v>3</v>
      </c>
      <c r="CH308" s="78">
        <v>95</v>
      </c>
      <c r="CI308" s="89">
        <f t="shared" si="128"/>
        <v>0.93158614882643931</v>
      </c>
      <c r="CJ308" s="89">
        <f t="shared" si="129"/>
        <v>6.8413851173560677E-2</v>
      </c>
      <c r="CK308" s="96">
        <f t="shared" si="130"/>
        <v>2.4155352068203347E-2</v>
      </c>
    </row>
    <row r="309" spans="1:89" x14ac:dyDescent="0.3">
      <c r="A309" s="19" t="s">
        <v>658</v>
      </c>
      <c r="B309" s="16" t="s">
        <v>724</v>
      </c>
      <c r="C309" s="19">
        <v>42771</v>
      </c>
      <c r="D309" s="16">
        <v>9440</v>
      </c>
      <c r="E309" s="16">
        <v>33331</v>
      </c>
      <c r="F309" s="67">
        <v>0.2207102943583269</v>
      </c>
      <c r="G309" s="16">
        <v>21933</v>
      </c>
      <c r="H309" s="16">
        <v>5684</v>
      </c>
      <c r="I309" s="16">
        <v>16249</v>
      </c>
      <c r="J309" s="67">
        <v>0.2591528746637487</v>
      </c>
      <c r="K309" s="16">
        <v>20838</v>
      </c>
      <c r="L309" s="16">
        <v>3756</v>
      </c>
      <c r="M309" s="16">
        <v>17082</v>
      </c>
      <c r="N309" s="67">
        <v>0.18024762453210483</v>
      </c>
      <c r="O309" s="16">
        <v>3269</v>
      </c>
      <c r="P309" s="16">
        <v>1858</v>
      </c>
      <c r="Q309" s="16">
        <v>1411</v>
      </c>
      <c r="R309" s="67">
        <v>0.56836953196696238</v>
      </c>
      <c r="S309" s="16">
        <v>39502</v>
      </c>
      <c r="T309" s="16">
        <v>7582</v>
      </c>
      <c r="U309" s="16">
        <v>31920</v>
      </c>
      <c r="V309" s="67">
        <v>0.19193964862538607</v>
      </c>
      <c r="W309" s="16">
        <v>37148</v>
      </c>
      <c r="X309" s="16">
        <v>9421</v>
      </c>
      <c r="Y309" s="16">
        <v>4928</v>
      </c>
      <c r="Z309" s="16">
        <v>22799</v>
      </c>
      <c r="AA309" s="89">
        <f t="shared" si="112"/>
        <v>0.61373425218046729</v>
      </c>
      <c r="AB309" s="89">
        <f t="shared" si="113"/>
        <v>0.13265855496931195</v>
      </c>
      <c r="AC309" s="95">
        <f t="shared" si="114"/>
        <v>0.41321987806482741</v>
      </c>
      <c r="AD309" s="16">
        <v>18565</v>
      </c>
      <c r="AE309" s="16">
        <v>5113</v>
      </c>
      <c r="AF309" s="47">
        <f t="shared" si="115"/>
        <v>0.27541071909507137</v>
      </c>
      <c r="AG309" s="99">
        <v>2730</v>
      </c>
      <c r="AH309" s="47">
        <f t="shared" si="116"/>
        <v>0.14705090223538916</v>
      </c>
      <c r="AI309" s="100">
        <v>10722</v>
      </c>
      <c r="AJ309" s="47">
        <f t="shared" si="117"/>
        <v>0.5775383786695395</v>
      </c>
      <c r="AK309" s="16">
        <v>18583</v>
      </c>
      <c r="AL309" s="16">
        <v>4308</v>
      </c>
      <c r="AM309" s="16">
        <v>2198</v>
      </c>
      <c r="AN309" s="47">
        <f t="shared" si="118"/>
        <v>0.64989506538233865</v>
      </c>
      <c r="AO309" s="47">
        <f t="shared" si="119"/>
        <v>0.11828014852284346</v>
      </c>
      <c r="AP309" s="16">
        <v>12077</v>
      </c>
      <c r="AQ309" s="16">
        <v>29343</v>
      </c>
      <c r="AR309" s="16">
        <v>25061</v>
      </c>
      <c r="AS309" s="78">
        <v>2883</v>
      </c>
      <c r="AT309" s="78">
        <v>1053</v>
      </c>
      <c r="AU309" s="78">
        <v>162</v>
      </c>
      <c r="AV309" s="78">
        <v>3</v>
      </c>
      <c r="AW309" s="78">
        <v>113</v>
      </c>
      <c r="AX309" s="78">
        <v>4</v>
      </c>
      <c r="AY309" s="78">
        <v>4</v>
      </c>
      <c r="AZ309" s="78">
        <v>60</v>
      </c>
      <c r="BA309" s="50">
        <f t="shared" si="120"/>
        <v>25061</v>
      </c>
      <c r="BB309" s="50">
        <f t="shared" si="131"/>
        <v>4282</v>
      </c>
      <c r="BC309" s="50">
        <f t="shared" si="132"/>
        <v>1399</v>
      </c>
      <c r="BD309" s="50">
        <f t="shared" si="121"/>
        <v>27944</v>
      </c>
      <c r="BE309" s="50">
        <f t="shared" si="133"/>
        <v>346</v>
      </c>
      <c r="BF309" s="47">
        <f t="shared" si="122"/>
        <v>0.85407081757148218</v>
      </c>
      <c r="BG309" s="47">
        <f t="shared" si="134"/>
        <v>0.14592918242851788</v>
      </c>
      <c r="BH309" s="47">
        <f t="shared" si="135"/>
        <v>4.7677469924683913E-2</v>
      </c>
      <c r="BI309" s="47">
        <f t="shared" si="136"/>
        <v>1.1791568687591588E-2</v>
      </c>
      <c r="BJ309" s="47">
        <f t="shared" si="123"/>
        <v>9.6803326176600896E-2</v>
      </c>
      <c r="BK309" s="16">
        <v>15378</v>
      </c>
      <c r="BL309" s="16">
        <v>12583</v>
      </c>
      <c r="BM309" s="78">
        <v>1936</v>
      </c>
      <c r="BN309" s="78">
        <v>667</v>
      </c>
      <c r="BO309" s="78">
        <v>97</v>
      </c>
      <c r="BP309" s="78">
        <v>2</v>
      </c>
      <c r="BQ309" s="78">
        <v>43</v>
      </c>
      <c r="BR309" s="78">
        <v>2</v>
      </c>
      <c r="BS309" s="78">
        <v>2</v>
      </c>
      <c r="BT309" s="78">
        <v>46</v>
      </c>
      <c r="BU309" s="89">
        <f t="shared" si="124"/>
        <v>0.8182468461438418</v>
      </c>
      <c r="BV309" s="89">
        <f t="shared" si="125"/>
        <v>0.18175315385615815</v>
      </c>
      <c r="BW309" s="89">
        <f t="shared" si="126"/>
        <v>5.585901937833268E-2</v>
      </c>
      <c r="BX309" s="89">
        <f t="shared" si="127"/>
        <v>1.2485368708544674E-2</v>
      </c>
      <c r="BY309" s="16">
        <v>13965</v>
      </c>
      <c r="BZ309" s="16">
        <v>12478</v>
      </c>
      <c r="CA309" s="78">
        <v>947</v>
      </c>
      <c r="CB309" s="78">
        <v>386</v>
      </c>
      <c r="CC309" s="78">
        <v>65</v>
      </c>
      <c r="CD309" s="78">
        <v>1</v>
      </c>
      <c r="CE309" s="78">
        <v>70</v>
      </c>
      <c r="CF309" s="78">
        <v>2</v>
      </c>
      <c r="CG309" s="78">
        <v>2</v>
      </c>
      <c r="CH309" s="78">
        <v>14</v>
      </c>
      <c r="CI309" s="89">
        <f t="shared" si="128"/>
        <v>0.89351951306838528</v>
      </c>
      <c r="CJ309" s="89">
        <f t="shared" si="129"/>
        <v>0.10648048693161476</v>
      </c>
      <c r="CK309" s="96">
        <f t="shared" si="130"/>
        <v>3.8668098818474758E-2</v>
      </c>
    </row>
    <row r="310" spans="1:89" x14ac:dyDescent="0.3">
      <c r="A310" s="19" t="s">
        <v>658</v>
      </c>
      <c r="B310" s="16" t="s">
        <v>728</v>
      </c>
      <c r="C310" s="19">
        <v>109470</v>
      </c>
      <c r="D310" s="16">
        <v>82661</v>
      </c>
      <c r="E310" s="16">
        <v>26809</v>
      </c>
      <c r="F310" s="67">
        <v>0.75510185438933031</v>
      </c>
      <c r="G310" s="16">
        <v>53417</v>
      </c>
      <c r="H310" s="16">
        <v>41955</v>
      </c>
      <c r="I310" s="16">
        <v>11462</v>
      </c>
      <c r="J310" s="67">
        <v>0.78542411591815342</v>
      </c>
      <c r="K310" s="16">
        <v>56053</v>
      </c>
      <c r="L310" s="16">
        <v>40706</v>
      </c>
      <c r="M310" s="16">
        <v>15347</v>
      </c>
      <c r="N310" s="67">
        <v>0.72620555545644305</v>
      </c>
      <c r="O310" s="16">
        <v>59093</v>
      </c>
      <c r="P310" s="16">
        <v>48946</v>
      </c>
      <c r="Q310" s="16">
        <v>10147</v>
      </c>
      <c r="R310" s="67">
        <v>0.82828761443825838</v>
      </c>
      <c r="S310" s="16">
        <v>50377</v>
      </c>
      <c r="T310" s="16">
        <v>33715</v>
      </c>
      <c r="U310" s="16">
        <v>16662</v>
      </c>
      <c r="V310" s="67">
        <v>0.66925382615082285</v>
      </c>
      <c r="W310" s="16">
        <v>73011</v>
      </c>
      <c r="X310" s="16">
        <v>23716</v>
      </c>
      <c r="Y310" s="16">
        <v>36362</v>
      </c>
      <c r="Z310" s="16">
        <v>12933</v>
      </c>
      <c r="AA310" s="89">
        <f t="shared" si="112"/>
        <v>0.17713769158072071</v>
      </c>
      <c r="AB310" s="89">
        <f t="shared" si="113"/>
        <v>0.49803454274013503</v>
      </c>
      <c r="AC310" s="95">
        <f t="shared" si="114"/>
        <v>1.8337586020258254</v>
      </c>
      <c r="AD310" s="16">
        <v>37176</v>
      </c>
      <c r="AE310" s="16">
        <v>11848</v>
      </c>
      <c r="AF310" s="47">
        <f t="shared" si="115"/>
        <v>0.3187002367118571</v>
      </c>
      <c r="AG310" s="16">
        <v>18514</v>
      </c>
      <c r="AH310" s="47">
        <f t="shared" si="116"/>
        <v>0.49800946847428451</v>
      </c>
      <c r="AI310" s="16">
        <v>6814</v>
      </c>
      <c r="AJ310" s="47">
        <f t="shared" si="117"/>
        <v>0.18329029481385839</v>
      </c>
      <c r="AK310" s="16">
        <v>35835</v>
      </c>
      <c r="AL310" s="16">
        <v>11868</v>
      </c>
      <c r="AM310" s="16">
        <v>17848</v>
      </c>
      <c r="AN310" s="47">
        <f t="shared" si="118"/>
        <v>0.17075484861169249</v>
      </c>
      <c r="AO310" s="47">
        <f t="shared" si="119"/>
        <v>0.49806055532300825</v>
      </c>
      <c r="AP310" s="16">
        <v>6119</v>
      </c>
      <c r="AQ310" s="16">
        <v>89326</v>
      </c>
      <c r="AR310" s="16">
        <v>30493</v>
      </c>
      <c r="AS310" s="16">
        <v>23639</v>
      </c>
      <c r="AT310" s="16">
        <v>17008</v>
      </c>
      <c r="AU310" s="16">
        <v>10130</v>
      </c>
      <c r="AV310" s="78">
        <v>119</v>
      </c>
      <c r="AW310" s="16">
        <v>6908</v>
      </c>
      <c r="AX310" s="78">
        <v>154</v>
      </c>
      <c r="AY310" s="78">
        <v>56</v>
      </c>
      <c r="AZ310" s="78">
        <v>819</v>
      </c>
      <c r="BA310" s="50">
        <f t="shared" si="120"/>
        <v>30493</v>
      </c>
      <c r="BB310" s="50">
        <f t="shared" si="131"/>
        <v>58833</v>
      </c>
      <c r="BC310" s="50">
        <f t="shared" si="132"/>
        <v>35194</v>
      </c>
      <c r="BD310" s="50">
        <f t="shared" si="121"/>
        <v>54132</v>
      </c>
      <c r="BE310" s="50">
        <f t="shared" si="133"/>
        <v>18186</v>
      </c>
      <c r="BF310" s="47">
        <f t="shared" si="122"/>
        <v>0.3413675749501825</v>
      </c>
      <c r="BG310" s="47">
        <f t="shared" si="134"/>
        <v>0.65863242504981756</v>
      </c>
      <c r="BH310" s="47">
        <f t="shared" si="135"/>
        <v>0.39399502944271547</v>
      </c>
      <c r="BI310" s="47">
        <f t="shared" si="136"/>
        <v>0.20359133958757808</v>
      </c>
      <c r="BJ310" s="47">
        <f t="shared" si="123"/>
        <v>0.52631372724626657</v>
      </c>
      <c r="BK310" s="16">
        <v>44982</v>
      </c>
      <c r="BL310" s="16">
        <v>14004</v>
      </c>
      <c r="BM310" s="16">
        <v>11628</v>
      </c>
      <c r="BN310" s="16">
        <v>9358</v>
      </c>
      <c r="BO310" s="16">
        <v>5669</v>
      </c>
      <c r="BP310" s="78">
        <v>79</v>
      </c>
      <c r="BQ310" s="16">
        <v>3593</v>
      </c>
      <c r="BR310" s="78">
        <v>79</v>
      </c>
      <c r="BS310" s="78">
        <v>33</v>
      </c>
      <c r="BT310" s="78">
        <v>539</v>
      </c>
      <c r="BU310" s="89">
        <f t="shared" si="124"/>
        <v>0.31132452981192477</v>
      </c>
      <c r="BV310" s="89">
        <f t="shared" si="125"/>
        <v>0.68867547018807518</v>
      </c>
      <c r="BW310" s="89">
        <f t="shared" si="126"/>
        <v>0.43017206882753101</v>
      </c>
      <c r="BX310" s="89">
        <f t="shared" si="127"/>
        <v>0.22213329776354987</v>
      </c>
      <c r="BY310" s="16">
        <v>44344</v>
      </c>
      <c r="BZ310" s="16">
        <v>16489</v>
      </c>
      <c r="CA310" s="16">
        <v>12011</v>
      </c>
      <c r="CB310" s="16">
        <v>7650</v>
      </c>
      <c r="CC310" s="16">
        <v>4461</v>
      </c>
      <c r="CD310" s="78">
        <v>40</v>
      </c>
      <c r="CE310" s="16">
        <v>3315</v>
      </c>
      <c r="CF310" s="78">
        <v>75</v>
      </c>
      <c r="CG310" s="78">
        <v>23</v>
      </c>
      <c r="CH310" s="78">
        <v>280</v>
      </c>
      <c r="CI310" s="89">
        <f t="shared" si="128"/>
        <v>0.37184286487461665</v>
      </c>
      <c r="CJ310" s="89">
        <f t="shared" si="129"/>
        <v>0.6281571351253834</v>
      </c>
      <c r="CK310" s="96">
        <f t="shared" si="130"/>
        <v>0.35729749233267183</v>
      </c>
    </row>
    <row r="311" spans="1:89" x14ac:dyDescent="0.3">
      <c r="A311" s="19" t="s">
        <v>658</v>
      </c>
      <c r="B311" s="16" t="s">
        <v>729</v>
      </c>
      <c r="C311" s="19">
        <v>72195</v>
      </c>
      <c r="D311" s="16">
        <v>52580</v>
      </c>
      <c r="E311" s="16">
        <v>19615</v>
      </c>
      <c r="F311" s="67">
        <v>0.72830528429946673</v>
      </c>
      <c r="G311" s="16">
        <v>33671</v>
      </c>
      <c r="H311" s="16">
        <v>26731</v>
      </c>
      <c r="I311" s="16">
        <v>6940</v>
      </c>
      <c r="J311" s="67">
        <v>0.79388791541682768</v>
      </c>
      <c r="K311" s="16">
        <v>38524</v>
      </c>
      <c r="L311" s="16">
        <v>25849</v>
      </c>
      <c r="M311" s="16">
        <v>12675</v>
      </c>
      <c r="N311" s="67">
        <v>0.67098432146194564</v>
      </c>
      <c r="O311" s="16">
        <v>20987</v>
      </c>
      <c r="P311" s="16">
        <v>18271</v>
      </c>
      <c r="Q311" s="16">
        <v>2716</v>
      </c>
      <c r="R311" s="67">
        <v>0.87058655358078807</v>
      </c>
      <c r="S311" s="16">
        <v>51208</v>
      </c>
      <c r="T311" s="16">
        <v>34309</v>
      </c>
      <c r="U311" s="16">
        <v>16899</v>
      </c>
      <c r="V311" s="67">
        <v>0.66999296984846113</v>
      </c>
      <c r="W311" s="16">
        <v>49064</v>
      </c>
      <c r="X311" s="16">
        <v>18511</v>
      </c>
      <c r="Y311" s="16">
        <v>23293</v>
      </c>
      <c r="Z311" s="16">
        <v>7260</v>
      </c>
      <c r="AA311" s="89">
        <f t="shared" si="112"/>
        <v>0.14796999836947661</v>
      </c>
      <c r="AB311" s="89">
        <f t="shared" si="113"/>
        <v>0.47474726887330831</v>
      </c>
      <c r="AC311" s="95">
        <f t="shared" si="114"/>
        <v>2.5497245179063359</v>
      </c>
      <c r="AD311" s="16">
        <v>23820</v>
      </c>
      <c r="AE311" s="16">
        <v>8751</v>
      </c>
      <c r="AF311" s="47">
        <f t="shared" si="115"/>
        <v>0.36738035264483626</v>
      </c>
      <c r="AG311" s="16">
        <v>11614</v>
      </c>
      <c r="AH311" s="47">
        <f t="shared" si="116"/>
        <v>0.48757346767422333</v>
      </c>
      <c r="AI311" s="16">
        <v>3455</v>
      </c>
      <c r="AJ311" s="47">
        <f t="shared" si="117"/>
        <v>0.14504617968094038</v>
      </c>
      <c r="AK311" s="16">
        <v>25244</v>
      </c>
      <c r="AL311" s="16">
        <v>9760</v>
      </c>
      <c r="AM311" s="16">
        <v>11679</v>
      </c>
      <c r="AN311" s="47">
        <f t="shared" si="118"/>
        <v>0.15072888607193788</v>
      </c>
      <c r="AO311" s="47">
        <f t="shared" si="119"/>
        <v>0.46264458881318332</v>
      </c>
      <c r="AP311" s="16">
        <v>3805</v>
      </c>
      <c r="AQ311" s="16">
        <v>53874</v>
      </c>
      <c r="AR311" s="16">
        <v>18867</v>
      </c>
      <c r="AS311" s="16">
        <v>17185</v>
      </c>
      <c r="AT311" s="16">
        <v>10219</v>
      </c>
      <c r="AU311" s="16">
        <v>5135</v>
      </c>
      <c r="AV311" s="78">
        <v>77</v>
      </c>
      <c r="AW311" s="16">
        <v>2165</v>
      </c>
      <c r="AX311" s="78">
        <v>71</v>
      </c>
      <c r="AY311" s="78">
        <v>82</v>
      </c>
      <c r="AZ311" s="78">
        <v>73</v>
      </c>
      <c r="BA311" s="50">
        <f t="shared" si="120"/>
        <v>18867</v>
      </c>
      <c r="BB311" s="50">
        <f t="shared" si="131"/>
        <v>35007</v>
      </c>
      <c r="BC311" s="50">
        <f t="shared" si="132"/>
        <v>17822</v>
      </c>
      <c r="BD311" s="50">
        <f t="shared" si="121"/>
        <v>36052</v>
      </c>
      <c r="BE311" s="50">
        <f t="shared" si="133"/>
        <v>7603</v>
      </c>
      <c r="BF311" s="47">
        <f t="shared" si="122"/>
        <v>0.35020603630693842</v>
      </c>
      <c r="BG311" s="47">
        <f t="shared" si="134"/>
        <v>0.64979396369306164</v>
      </c>
      <c r="BH311" s="47">
        <f t="shared" si="135"/>
        <v>0.33080892452760147</v>
      </c>
      <c r="BI311" s="47">
        <f t="shared" si="136"/>
        <v>0.14112558933808517</v>
      </c>
      <c r="BJ311" s="47">
        <f t="shared" si="123"/>
        <v>0.49030144411033155</v>
      </c>
      <c r="BK311" s="16">
        <v>24924</v>
      </c>
      <c r="BL311" s="16">
        <v>6904</v>
      </c>
      <c r="BM311" s="16">
        <v>9148</v>
      </c>
      <c r="BN311" s="16">
        <v>5239</v>
      </c>
      <c r="BO311" s="16">
        <v>2491</v>
      </c>
      <c r="BP311" s="78">
        <v>49</v>
      </c>
      <c r="BQ311" s="16">
        <v>943</v>
      </c>
      <c r="BR311" s="78">
        <v>35</v>
      </c>
      <c r="BS311" s="78">
        <v>67</v>
      </c>
      <c r="BT311" s="78">
        <v>48</v>
      </c>
      <c r="BU311" s="89">
        <f t="shared" si="124"/>
        <v>0.27700208634248114</v>
      </c>
      <c r="BV311" s="89">
        <f t="shared" si="125"/>
        <v>0.72299791365751886</v>
      </c>
      <c r="BW311" s="89">
        <f t="shared" si="126"/>
        <v>0.35596212485957313</v>
      </c>
      <c r="BX311" s="89">
        <f t="shared" si="127"/>
        <v>0.14576311988444873</v>
      </c>
      <c r="BY311" s="16">
        <v>28950</v>
      </c>
      <c r="BZ311" s="16">
        <v>11963</v>
      </c>
      <c r="CA311" s="16">
        <v>8037</v>
      </c>
      <c r="CB311" s="16">
        <v>4980</v>
      </c>
      <c r="CC311" s="16">
        <v>2644</v>
      </c>
      <c r="CD311" s="78">
        <v>28</v>
      </c>
      <c r="CE311" s="16">
        <v>1222</v>
      </c>
      <c r="CF311" s="78">
        <v>36</v>
      </c>
      <c r="CG311" s="78">
        <v>15</v>
      </c>
      <c r="CH311" s="78">
        <v>25</v>
      </c>
      <c r="CI311" s="89">
        <f t="shared" si="128"/>
        <v>0.41322970639032813</v>
      </c>
      <c r="CJ311" s="89">
        <f t="shared" si="129"/>
        <v>0.58677029360967181</v>
      </c>
      <c r="CK311" s="96">
        <f t="shared" si="130"/>
        <v>0.30915371329879104</v>
      </c>
    </row>
    <row r="312" spans="1:89" x14ac:dyDescent="0.3">
      <c r="A312" s="19" t="s">
        <v>658</v>
      </c>
      <c r="B312" s="16" t="s">
        <v>731</v>
      </c>
      <c r="C312" s="19">
        <v>107465</v>
      </c>
      <c r="D312" s="16">
        <v>68704</v>
      </c>
      <c r="E312" s="16">
        <v>38761</v>
      </c>
      <c r="F312" s="67">
        <v>0.63931512585492956</v>
      </c>
      <c r="G312" s="16">
        <v>52888</v>
      </c>
      <c r="H312" s="16">
        <v>36411</v>
      </c>
      <c r="I312" s="16">
        <v>16477</v>
      </c>
      <c r="J312" s="67">
        <v>0.68845484798063838</v>
      </c>
      <c r="K312" s="16">
        <v>54577</v>
      </c>
      <c r="L312" s="16">
        <v>32293</v>
      </c>
      <c r="M312" s="16">
        <v>22284</v>
      </c>
      <c r="N312" s="67">
        <v>0.59169613573483337</v>
      </c>
      <c r="O312" s="16">
        <v>25364</v>
      </c>
      <c r="P312" s="16">
        <v>20752</v>
      </c>
      <c r="Q312" s="16">
        <v>4612</v>
      </c>
      <c r="R312" s="67">
        <v>0.81816748146979956</v>
      </c>
      <c r="S312" s="16">
        <v>82101</v>
      </c>
      <c r="T312" s="16">
        <v>47952</v>
      </c>
      <c r="U312" s="16">
        <v>34149</v>
      </c>
      <c r="V312" s="67">
        <v>0.58406109547995766</v>
      </c>
      <c r="W312" s="16">
        <v>86691</v>
      </c>
      <c r="X312" s="16">
        <v>36333</v>
      </c>
      <c r="Y312" s="16">
        <v>31793</v>
      </c>
      <c r="Z312" s="16">
        <v>18565</v>
      </c>
      <c r="AA312" s="89">
        <f t="shared" si="112"/>
        <v>0.21415141133450993</v>
      </c>
      <c r="AB312" s="89">
        <f t="shared" si="113"/>
        <v>0.36673933857032448</v>
      </c>
      <c r="AC312" s="95">
        <f t="shared" si="114"/>
        <v>1.957069754915163</v>
      </c>
      <c r="AD312" s="16">
        <v>43623</v>
      </c>
      <c r="AE312" s="16">
        <v>17801</v>
      </c>
      <c r="AF312" s="47">
        <f t="shared" si="115"/>
        <v>0.40806455310272105</v>
      </c>
      <c r="AG312" s="16">
        <v>16825</v>
      </c>
      <c r="AH312" s="47">
        <f t="shared" si="116"/>
        <v>0.3856910345459964</v>
      </c>
      <c r="AI312" s="16">
        <v>8997</v>
      </c>
      <c r="AJ312" s="47">
        <f t="shared" si="117"/>
        <v>0.20624441235128257</v>
      </c>
      <c r="AK312" s="16">
        <v>43068</v>
      </c>
      <c r="AL312" s="16">
        <v>18532</v>
      </c>
      <c r="AM312" s="16">
        <v>14968</v>
      </c>
      <c r="AN312" s="47">
        <f t="shared" si="118"/>
        <v>0.22216030463453143</v>
      </c>
      <c r="AO312" s="47">
        <f t="shared" si="119"/>
        <v>0.34754341970836816</v>
      </c>
      <c r="AP312" s="16">
        <v>9568</v>
      </c>
      <c r="AQ312" s="16">
        <v>77304</v>
      </c>
      <c r="AR312" s="16">
        <v>33761</v>
      </c>
      <c r="AS312" s="16">
        <v>25214</v>
      </c>
      <c r="AT312" s="16">
        <v>11934</v>
      </c>
      <c r="AU312" s="16">
        <v>3845</v>
      </c>
      <c r="AV312" s="78">
        <v>106</v>
      </c>
      <c r="AW312" s="78">
        <v>2200</v>
      </c>
      <c r="AX312" s="78">
        <v>124</v>
      </c>
      <c r="AY312" s="78">
        <v>29</v>
      </c>
      <c r="AZ312" s="78">
        <v>91</v>
      </c>
      <c r="BA312" s="50">
        <f t="shared" si="120"/>
        <v>33761</v>
      </c>
      <c r="BB312" s="50">
        <f t="shared" si="131"/>
        <v>43543</v>
      </c>
      <c r="BC312" s="50">
        <f t="shared" si="132"/>
        <v>18329</v>
      </c>
      <c r="BD312" s="50">
        <f t="shared" si="121"/>
        <v>58975</v>
      </c>
      <c r="BE312" s="50">
        <f t="shared" si="133"/>
        <v>6395</v>
      </c>
      <c r="BF312" s="47">
        <f t="shared" si="122"/>
        <v>0.43673031149746455</v>
      </c>
      <c r="BG312" s="47">
        <f t="shared" si="134"/>
        <v>0.56326968850253545</v>
      </c>
      <c r="BH312" s="47">
        <f t="shared" si="135"/>
        <v>0.23710286660457414</v>
      </c>
      <c r="BI312" s="47">
        <f t="shared" si="136"/>
        <v>8.2725344096036421E-2</v>
      </c>
      <c r="BJ312" s="47">
        <f t="shared" si="123"/>
        <v>0.40018627755355479</v>
      </c>
      <c r="BK312" s="16">
        <v>38069</v>
      </c>
      <c r="BL312" s="16">
        <v>14193</v>
      </c>
      <c r="BM312" s="16">
        <v>13998</v>
      </c>
      <c r="BN312" s="16">
        <v>6668</v>
      </c>
      <c r="BO312" s="16">
        <v>1978</v>
      </c>
      <c r="BP312" s="78">
        <v>62</v>
      </c>
      <c r="BQ312" s="78">
        <v>1008</v>
      </c>
      <c r="BR312" s="78">
        <v>66</v>
      </c>
      <c r="BS312" s="78">
        <v>15</v>
      </c>
      <c r="BT312" s="78">
        <v>81</v>
      </c>
      <c r="BU312" s="89">
        <f t="shared" si="124"/>
        <v>0.37282303186319576</v>
      </c>
      <c r="BV312" s="89">
        <f t="shared" si="125"/>
        <v>0.62717696813680424</v>
      </c>
      <c r="BW312" s="89">
        <f t="shared" si="126"/>
        <v>0.25947621424255957</v>
      </c>
      <c r="BX312" s="89">
        <f t="shared" si="127"/>
        <v>8.4320575796579894E-2</v>
      </c>
      <c r="BY312" s="16">
        <v>39235</v>
      </c>
      <c r="BZ312" s="16">
        <v>19568</v>
      </c>
      <c r="CA312" s="16">
        <v>11216</v>
      </c>
      <c r="CB312" s="16">
        <v>5266</v>
      </c>
      <c r="CC312" s="16">
        <v>1867</v>
      </c>
      <c r="CD312" s="78">
        <v>44</v>
      </c>
      <c r="CE312" s="78">
        <v>1192</v>
      </c>
      <c r="CF312" s="78">
        <v>58</v>
      </c>
      <c r="CG312" s="78">
        <v>14</v>
      </c>
      <c r="CH312" s="78">
        <v>10</v>
      </c>
      <c r="CI312" s="89">
        <f t="shared" si="128"/>
        <v>0.49873837135210908</v>
      </c>
      <c r="CJ312" s="89">
        <f t="shared" si="129"/>
        <v>0.50126162864789092</v>
      </c>
      <c r="CK312" s="96">
        <f t="shared" si="130"/>
        <v>0.21539441824901237</v>
      </c>
    </row>
    <row r="313" spans="1:89" x14ac:dyDescent="0.3">
      <c r="A313" s="19" t="s">
        <v>658</v>
      </c>
      <c r="B313" s="16" t="s">
        <v>735</v>
      </c>
      <c r="C313" s="19">
        <v>112977</v>
      </c>
      <c r="D313" s="16">
        <v>85347</v>
      </c>
      <c r="E313" s="16">
        <v>27630</v>
      </c>
      <c r="F313" s="67">
        <v>0.75543694734326461</v>
      </c>
      <c r="G313" s="16">
        <v>51834</v>
      </c>
      <c r="H313" s="16">
        <v>42274</v>
      </c>
      <c r="I313" s="16">
        <v>9560</v>
      </c>
      <c r="J313" s="67">
        <v>0.81556507311803061</v>
      </c>
      <c r="K313" s="16">
        <v>61143</v>
      </c>
      <c r="L313" s="16">
        <v>43073</v>
      </c>
      <c r="M313" s="16">
        <v>18070</v>
      </c>
      <c r="N313" s="67">
        <v>0.70446330732872131</v>
      </c>
      <c r="O313" s="16">
        <v>30754</v>
      </c>
      <c r="P313" s="16">
        <v>28076</v>
      </c>
      <c r="Q313" s="16">
        <v>2678</v>
      </c>
      <c r="R313" s="67">
        <v>0.9129218963386877</v>
      </c>
      <c r="S313" s="16">
        <v>82223</v>
      </c>
      <c r="T313" s="16">
        <v>57271</v>
      </c>
      <c r="U313" s="16">
        <v>24952</v>
      </c>
      <c r="V313" s="67">
        <v>0.69653260036729381</v>
      </c>
      <c r="W313" s="16">
        <v>70538</v>
      </c>
      <c r="X313" s="16">
        <v>26121</v>
      </c>
      <c r="Y313" s="16">
        <v>33559</v>
      </c>
      <c r="Z313" s="16">
        <v>10858</v>
      </c>
      <c r="AA313" s="89">
        <f t="shared" si="112"/>
        <v>0.15393121438090107</v>
      </c>
      <c r="AB313" s="89">
        <f t="shared" si="113"/>
        <v>0.47575774759703987</v>
      </c>
      <c r="AC313" s="95">
        <f t="shared" si="114"/>
        <v>2.4056916559219008</v>
      </c>
      <c r="AD313" s="16">
        <v>32961</v>
      </c>
      <c r="AE313" s="16">
        <v>11757</v>
      </c>
      <c r="AF313" s="47">
        <f t="shared" si="115"/>
        <v>0.35669427505233459</v>
      </c>
      <c r="AG313" s="16">
        <v>15865</v>
      </c>
      <c r="AH313" s="47">
        <f t="shared" si="116"/>
        <v>0.48132641606747367</v>
      </c>
      <c r="AI313" s="16">
        <v>5339</v>
      </c>
      <c r="AJ313" s="47">
        <f t="shared" si="117"/>
        <v>0.16197930888019174</v>
      </c>
      <c r="AK313" s="16">
        <v>37577</v>
      </c>
      <c r="AL313" s="16">
        <v>14364</v>
      </c>
      <c r="AM313" s="16">
        <v>17694</v>
      </c>
      <c r="AN313" s="47">
        <f t="shared" si="118"/>
        <v>0.14687175665965885</v>
      </c>
      <c r="AO313" s="47">
        <f t="shared" si="119"/>
        <v>0.47087314048487106</v>
      </c>
      <c r="AP313" s="16">
        <v>5519</v>
      </c>
      <c r="AQ313" s="16">
        <v>90901</v>
      </c>
      <c r="AR313" s="16">
        <v>28333</v>
      </c>
      <c r="AS313" s="16">
        <v>37387</v>
      </c>
      <c r="AT313" s="16">
        <v>13096</v>
      </c>
      <c r="AU313" s="16">
        <v>6377</v>
      </c>
      <c r="AV313" s="78">
        <v>88</v>
      </c>
      <c r="AW313" s="16">
        <v>4545</v>
      </c>
      <c r="AX313" s="78">
        <v>161</v>
      </c>
      <c r="AY313" s="78">
        <v>71</v>
      </c>
      <c r="AZ313" s="78">
        <v>843</v>
      </c>
      <c r="BA313" s="50">
        <f t="shared" si="120"/>
        <v>28333</v>
      </c>
      <c r="BB313" s="50">
        <f t="shared" si="131"/>
        <v>62568</v>
      </c>
      <c r="BC313" s="50">
        <f t="shared" si="132"/>
        <v>25181</v>
      </c>
      <c r="BD313" s="50">
        <f t="shared" si="121"/>
        <v>65720</v>
      </c>
      <c r="BE313" s="50">
        <f t="shared" si="133"/>
        <v>12085</v>
      </c>
      <c r="BF313" s="47">
        <f t="shared" si="122"/>
        <v>0.31169074047590234</v>
      </c>
      <c r="BG313" s="47">
        <f t="shared" si="134"/>
        <v>0.68830925952409761</v>
      </c>
      <c r="BH313" s="47">
        <f t="shared" si="135"/>
        <v>0.277015654393241</v>
      </c>
      <c r="BI313" s="47">
        <f t="shared" si="136"/>
        <v>0.13294683226807186</v>
      </c>
      <c r="BJ313" s="47">
        <f t="shared" si="123"/>
        <v>0.48266245695866927</v>
      </c>
      <c r="BK313" s="16">
        <v>42331</v>
      </c>
      <c r="BL313" s="16">
        <v>10654</v>
      </c>
      <c r="BM313" s="16">
        <v>18871</v>
      </c>
      <c r="BN313" s="16">
        <v>6938</v>
      </c>
      <c r="BO313" s="16">
        <v>3151</v>
      </c>
      <c r="BP313" s="78">
        <v>55</v>
      </c>
      <c r="BQ313" s="16">
        <v>1912</v>
      </c>
      <c r="BR313" s="78">
        <v>77</v>
      </c>
      <c r="BS313" s="78">
        <v>53</v>
      </c>
      <c r="BT313" s="78">
        <v>620</v>
      </c>
      <c r="BU313" s="89">
        <f t="shared" si="124"/>
        <v>0.25168316363894072</v>
      </c>
      <c r="BV313" s="89">
        <f t="shared" si="125"/>
        <v>0.74831683636105928</v>
      </c>
      <c r="BW313" s="89">
        <f t="shared" si="126"/>
        <v>0.30252061137228037</v>
      </c>
      <c r="BX313" s="89">
        <f t="shared" si="127"/>
        <v>0.13862181380076066</v>
      </c>
      <c r="BY313" s="16">
        <v>48570</v>
      </c>
      <c r="BZ313" s="16">
        <v>17679</v>
      </c>
      <c r="CA313" s="16">
        <v>18516</v>
      </c>
      <c r="CB313" s="16">
        <v>6158</v>
      </c>
      <c r="CC313" s="16">
        <v>3226</v>
      </c>
      <c r="CD313" s="78">
        <v>33</v>
      </c>
      <c r="CE313" s="16">
        <v>2633</v>
      </c>
      <c r="CF313" s="78">
        <v>84</v>
      </c>
      <c r="CG313" s="78">
        <v>18</v>
      </c>
      <c r="CH313" s="78">
        <v>223</v>
      </c>
      <c r="CI313" s="89">
        <f t="shared" si="128"/>
        <v>0.36399011735639286</v>
      </c>
      <c r="CJ313" s="89">
        <f t="shared" si="129"/>
        <v>0.63600988264360714</v>
      </c>
      <c r="CK313" s="96">
        <f t="shared" si="130"/>
        <v>0.25478690549722049</v>
      </c>
    </row>
    <row r="314" spans="1:89" x14ac:dyDescent="0.3">
      <c r="A314" s="19" t="s">
        <v>658</v>
      </c>
      <c r="B314" s="16" t="s">
        <v>736</v>
      </c>
      <c r="C314" s="19">
        <v>98619</v>
      </c>
      <c r="D314" s="16">
        <v>90112</v>
      </c>
      <c r="E314" s="16">
        <v>8507</v>
      </c>
      <c r="F314" s="67">
        <v>0.91373873188736454</v>
      </c>
      <c r="G314" s="16">
        <v>47633</v>
      </c>
      <c r="H314" s="16">
        <v>44929</v>
      </c>
      <c r="I314" s="16">
        <v>2704</v>
      </c>
      <c r="J314" s="67">
        <v>0.94323263283857828</v>
      </c>
      <c r="K314" s="16">
        <v>50986</v>
      </c>
      <c r="L314" s="16">
        <v>45183</v>
      </c>
      <c r="M314" s="16">
        <v>5803</v>
      </c>
      <c r="N314" s="67">
        <v>0.8861844427882164</v>
      </c>
      <c r="O314" s="16">
        <v>12983</v>
      </c>
      <c r="P314" s="16">
        <v>12353</v>
      </c>
      <c r="Q314" s="16">
        <v>630</v>
      </c>
      <c r="R314" s="67">
        <v>0.95147500577678501</v>
      </c>
      <c r="S314" s="16">
        <v>85636</v>
      </c>
      <c r="T314" s="16">
        <v>77759</v>
      </c>
      <c r="U314" s="16">
        <v>7877</v>
      </c>
      <c r="V314" s="67">
        <v>0.90801765612592833</v>
      </c>
      <c r="W314" s="16">
        <v>64243</v>
      </c>
      <c r="X314" s="16">
        <v>21192</v>
      </c>
      <c r="Y314" s="16">
        <v>37767</v>
      </c>
      <c r="Z314" s="16">
        <v>5284</v>
      </c>
      <c r="AA314" s="89">
        <f t="shared" si="112"/>
        <v>8.2250206248151547E-2</v>
      </c>
      <c r="AB314" s="89">
        <f t="shared" si="113"/>
        <v>0.58787727845835347</v>
      </c>
      <c r="AC314" s="95">
        <f t="shared" si="114"/>
        <v>4.0105980317940952</v>
      </c>
      <c r="AD314" s="16">
        <v>31256</v>
      </c>
      <c r="AE314" s="16">
        <v>10026</v>
      </c>
      <c r="AF314" s="47">
        <f t="shared" si="115"/>
        <v>0.32077041208088047</v>
      </c>
      <c r="AG314" s="16">
        <v>18329</v>
      </c>
      <c r="AH314" s="47">
        <f t="shared" si="116"/>
        <v>0.58641540824161764</v>
      </c>
      <c r="AI314" s="16">
        <v>2901</v>
      </c>
      <c r="AJ314" s="47">
        <f t="shared" si="117"/>
        <v>9.2814179677501926E-2</v>
      </c>
      <c r="AK314" s="16">
        <v>32987</v>
      </c>
      <c r="AL314" s="16">
        <v>11166</v>
      </c>
      <c r="AM314" s="16">
        <v>19438</v>
      </c>
      <c r="AN314" s="47">
        <f t="shared" si="118"/>
        <v>7.2240579622275439E-2</v>
      </c>
      <c r="AO314" s="47">
        <f t="shared" si="119"/>
        <v>0.58926243671749479</v>
      </c>
      <c r="AP314" s="16">
        <v>2383</v>
      </c>
      <c r="AQ314" s="16">
        <v>78856</v>
      </c>
      <c r="AR314" s="16">
        <v>13879</v>
      </c>
      <c r="AS314" s="16">
        <v>44833</v>
      </c>
      <c r="AT314" s="16">
        <v>10723</v>
      </c>
      <c r="AU314" s="16">
        <v>5028</v>
      </c>
      <c r="AV314" s="78">
        <v>158</v>
      </c>
      <c r="AW314" s="16">
        <v>3598</v>
      </c>
      <c r="AX314" s="78">
        <v>82</v>
      </c>
      <c r="AY314" s="78">
        <v>413</v>
      </c>
      <c r="AZ314" s="78">
        <v>142</v>
      </c>
      <c r="BA314" s="50">
        <f t="shared" si="120"/>
        <v>13879</v>
      </c>
      <c r="BB314" s="50">
        <f t="shared" si="131"/>
        <v>64977</v>
      </c>
      <c r="BC314" s="50">
        <f t="shared" si="132"/>
        <v>20144.000000000004</v>
      </c>
      <c r="BD314" s="50">
        <f t="shared" si="121"/>
        <v>58712</v>
      </c>
      <c r="BE314" s="50">
        <f t="shared" si="133"/>
        <v>9421</v>
      </c>
      <c r="BF314" s="47">
        <f t="shared" si="122"/>
        <v>0.17600436238206352</v>
      </c>
      <c r="BG314" s="47">
        <f t="shared" si="134"/>
        <v>0.82399563761793648</v>
      </c>
      <c r="BH314" s="47">
        <f t="shared" si="135"/>
        <v>0.25545297757938523</v>
      </c>
      <c r="BI314" s="47">
        <f t="shared" si="136"/>
        <v>0.11947093436136756</v>
      </c>
      <c r="BJ314" s="47">
        <f t="shared" si="123"/>
        <v>0.53972430759866086</v>
      </c>
      <c r="BK314" s="16">
        <v>39608</v>
      </c>
      <c r="BL314" s="16">
        <v>6051</v>
      </c>
      <c r="BM314" s="16">
        <v>21741</v>
      </c>
      <c r="BN314" s="16">
        <v>6431</v>
      </c>
      <c r="BO314" s="16">
        <v>3010</v>
      </c>
      <c r="BP314" s="78">
        <v>110</v>
      </c>
      <c r="BQ314" s="16">
        <v>1787</v>
      </c>
      <c r="BR314" s="78">
        <v>50</v>
      </c>
      <c r="BS314" s="78">
        <v>326</v>
      </c>
      <c r="BT314" s="78">
        <v>102</v>
      </c>
      <c r="BU314" s="89">
        <f t="shared" si="124"/>
        <v>0.15277216723894163</v>
      </c>
      <c r="BV314" s="89">
        <f t="shared" si="125"/>
        <v>0.8472278327610584</v>
      </c>
      <c r="BW314" s="89">
        <f t="shared" si="126"/>
        <v>0.29832357099575846</v>
      </c>
      <c r="BX314" s="89">
        <f t="shared" si="127"/>
        <v>0.13595738234700061</v>
      </c>
      <c r="BY314" s="16">
        <v>39248</v>
      </c>
      <c r="BZ314" s="16">
        <v>7828</v>
      </c>
      <c r="CA314" s="16">
        <v>23092</v>
      </c>
      <c r="CB314" s="16">
        <v>4292</v>
      </c>
      <c r="CC314" s="16">
        <v>2018</v>
      </c>
      <c r="CD314" s="78">
        <v>48</v>
      </c>
      <c r="CE314" s="16">
        <v>1811</v>
      </c>
      <c r="CF314" s="78">
        <v>32</v>
      </c>
      <c r="CG314" s="78">
        <v>87</v>
      </c>
      <c r="CH314" s="78">
        <v>40</v>
      </c>
      <c r="CI314" s="89">
        <f t="shared" si="128"/>
        <v>0.19944965348552793</v>
      </c>
      <c r="CJ314" s="89">
        <f t="shared" si="129"/>
        <v>0.8005503465144721</v>
      </c>
      <c r="CK314" s="96">
        <f t="shared" si="130"/>
        <v>0.21218915613534448</v>
      </c>
    </row>
    <row r="315" spans="1:89" x14ac:dyDescent="0.3">
      <c r="A315" s="19" t="s">
        <v>658</v>
      </c>
      <c r="B315" s="16" t="s">
        <v>738</v>
      </c>
      <c r="C315" s="19">
        <v>117400</v>
      </c>
      <c r="D315" s="16">
        <v>79215</v>
      </c>
      <c r="E315" s="16">
        <v>38185</v>
      </c>
      <c r="F315" s="67">
        <v>0.67474446337308347</v>
      </c>
      <c r="G315" s="16">
        <v>55011</v>
      </c>
      <c r="H315" s="16">
        <v>40222</v>
      </c>
      <c r="I315" s="16">
        <v>14789</v>
      </c>
      <c r="J315" s="67">
        <v>0.73116285833742334</v>
      </c>
      <c r="K315" s="16">
        <v>62389</v>
      </c>
      <c r="L315" s="16">
        <v>38993</v>
      </c>
      <c r="M315" s="16">
        <v>23396</v>
      </c>
      <c r="N315" s="67">
        <v>0.62499799644168041</v>
      </c>
      <c r="O315" s="16">
        <v>14049</v>
      </c>
      <c r="P315" s="16">
        <v>13053</v>
      </c>
      <c r="Q315" s="16">
        <v>996</v>
      </c>
      <c r="R315" s="67">
        <v>0.92910527439675417</v>
      </c>
      <c r="S315" s="16">
        <v>103351</v>
      </c>
      <c r="T315" s="16">
        <v>66162</v>
      </c>
      <c r="U315" s="16">
        <v>37189</v>
      </c>
      <c r="V315" s="67">
        <v>0.64016797128232927</v>
      </c>
      <c r="W315" s="16">
        <v>75767</v>
      </c>
      <c r="X315" s="16">
        <v>20625</v>
      </c>
      <c r="Y315" s="16">
        <v>32933</v>
      </c>
      <c r="Z315" s="16">
        <v>22209</v>
      </c>
      <c r="AA315" s="89">
        <f t="shared" si="112"/>
        <v>0.29312233558145367</v>
      </c>
      <c r="AB315" s="89">
        <f t="shared" si="113"/>
        <v>0.43466152810590364</v>
      </c>
      <c r="AC315" s="95">
        <f t="shared" si="114"/>
        <v>0.92867756315007433</v>
      </c>
      <c r="AD315" s="16">
        <v>35172</v>
      </c>
      <c r="AE315" s="16">
        <v>9178</v>
      </c>
      <c r="AF315" s="47">
        <f t="shared" si="115"/>
        <v>0.26094620721028089</v>
      </c>
      <c r="AG315" s="16">
        <v>15151</v>
      </c>
      <c r="AH315" s="47">
        <f t="shared" si="116"/>
        <v>0.43076879335835322</v>
      </c>
      <c r="AI315" s="16">
        <v>10843</v>
      </c>
      <c r="AJ315" s="47">
        <f t="shared" si="117"/>
        <v>0.30828499943136584</v>
      </c>
      <c r="AK315" s="16">
        <v>40595</v>
      </c>
      <c r="AL315" s="16">
        <v>11447</v>
      </c>
      <c r="AM315" s="16">
        <v>17782</v>
      </c>
      <c r="AN315" s="47">
        <f t="shared" si="118"/>
        <v>0.2799852198546619</v>
      </c>
      <c r="AO315" s="47">
        <f t="shared" si="119"/>
        <v>0.43803424067003327</v>
      </c>
      <c r="AP315" s="16">
        <v>11366</v>
      </c>
      <c r="AQ315" s="16">
        <v>91081</v>
      </c>
      <c r="AR315" s="16">
        <v>43345</v>
      </c>
      <c r="AS315" s="16">
        <v>29212</v>
      </c>
      <c r="AT315" s="16">
        <v>8804</v>
      </c>
      <c r="AU315" s="16">
        <v>4378</v>
      </c>
      <c r="AV315" s="78">
        <v>69</v>
      </c>
      <c r="AW315" s="16">
        <v>2807</v>
      </c>
      <c r="AX315" s="78">
        <v>133</v>
      </c>
      <c r="AY315" s="78">
        <v>38</v>
      </c>
      <c r="AZ315" s="78">
        <v>2295</v>
      </c>
      <c r="BA315" s="50">
        <f t="shared" si="120"/>
        <v>43345</v>
      </c>
      <c r="BB315" s="50">
        <f t="shared" si="131"/>
        <v>47736.000000000007</v>
      </c>
      <c r="BC315" s="50">
        <f t="shared" si="132"/>
        <v>18524</v>
      </c>
      <c r="BD315" s="50">
        <f t="shared" si="121"/>
        <v>72557</v>
      </c>
      <c r="BE315" s="50">
        <f t="shared" si="133"/>
        <v>9720</v>
      </c>
      <c r="BF315" s="47">
        <f t="shared" si="122"/>
        <v>0.47589508239918316</v>
      </c>
      <c r="BG315" s="47">
        <f t="shared" si="134"/>
        <v>0.5241049176008169</v>
      </c>
      <c r="BH315" s="47">
        <f t="shared" si="135"/>
        <v>0.20337940953656636</v>
      </c>
      <c r="BI315" s="47">
        <f t="shared" si="136"/>
        <v>0.10671819589156904</v>
      </c>
      <c r="BJ315" s="47">
        <f t="shared" si="123"/>
        <v>0.3637421635686916</v>
      </c>
      <c r="BK315" s="16">
        <v>43969</v>
      </c>
      <c r="BL315" s="16">
        <v>19183</v>
      </c>
      <c r="BM315" s="16">
        <v>14928</v>
      </c>
      <c r="BN315" s="16">
        <v>4803</v>
      </c>
      <c r="BO315" s="16">
        <v>2245</v>
      </c>
      <c r="BP315" s="78">
        <v>46</v>
      </c>
      <c r="BQ315" s="16">
        <v>1149</v>
      </c>
      <c r="BR315" s="78">
        <v>69</v>
      </c>
      <c r="BS315" s="78">
        <v>26</v>
      </c>
      <c r="BT315" s="78">
        <v>1520</v>
      </c>
      <c r="BU315" s="89">
        <f t="shared" si="124"/>
        <v>0.43628465509790987</v>
      </c>
      <c r="BV315" s="89">
        <f t="shared" si="125"/>
        <v>0.56371534490209008</v>
      </c>
      <c r="BW315" s="89">
        <f t="shared" si="126"/>
        <v>0.2242034160431213</v>
      </c>
      <c r="BX315" s="89">
        <f t="shared" si="127"/>
        <v>0.1149673633696468</v>
      </c>
      <c r="BY315" s="16">
        <v>47112</v>
      </c>
      <c r="BZ315" s="16">
        <v>24162</v>
      </c>
      <c r="CA315" s="16">
        <v>14284</v>
      </c>
      <c r="CB315" s="16">
        <v>4001</v>
      </c>
      <c r="CC315" s="16">
        <v>2133</v>
      </c>
      <c r="CD315" s="78">
        <v>23</v>
      </c>
      <c r="CE315" s="16">
        <v>1658</v>
      </c>
      <c r="CF315" s="78">
        <v>64</v>
      </c>
      <c r="CG315" s="78">
        <v>12</v>
      </c>
      <c r="CH315" s="78">
        <v>775</v>
      </c>
      <c r="CI315" s="89">
        <f t="shared" si="128"/>
        <v>0.51286296484971983</v>
      </c>
      <c r="CJ315" s="89">
        <f t="shared" si="129"/>
        <v>0.48713703515028017</v>
      </c>
      <c r="CK315" s="96">
        <f t="shared" si="130"/>
        <v>0.18394464255391407</v>
      </c>
    </row>
    <row r="316" spans="1:89" x14ac:dyDescent="0.3">
      <c r="A316" s="19" t="s">
        <v>658</v>
      </c>
      <c r="B316" s="16" t="s">
        <v>740</v>
      </c>
      <c r="C316" s="19">
        <v>32878</v>
      </c>
      <c r="D316" s="16">
        <v>22180</v>
      </c>
      <c r="E316" s="16">
        <v>10698</v>
      </c>
      <c r="F316" s="67">
        <v>0.6746152442362674</v>
      </c>
      <c r="G316" s="16">
        <v>15333</v>
      </c>
      <c r="H316" s="16">
        <v>11006</v>
      </c>
      <c r="I316" s="16">
        <v>4327</v>
      </c>
      <c r="J316" s="67">
        <v>0.71779821300463054</v>
      </c>
      <c r="K316" s="16">
        <v>17545</v>
      </c>
      <c r="L316" s="16">
        <v>11174</v>
      </c>
      <c r="M316" s="16">
        <v>6371</v>
      </c>
      <c r="N316" s="67">
        <v>0.63687660302080362</v>
      </c>
      <c r="O316" s="16">
        <v>8893</v>
      </c>
      <c r="P316" s="16">
        <v>7702</v>
      </c>
      <c r="Q316" s="16">
        <v>1191</v>
      </c>
      <c r="R316" s="67">
        <v>0.86607444057123584</v>
      </c>
      <c r="S316" s="16">
        <v>23985</v>
      </c>
      <c r="T316" s="16">
        <v>14478</v>
      </c>
      <c r="U316" s="16">
        <v>9507</v>
      </c>
      <c r="V316" s="67">
        <v>0.60362726704190117</v>
      </c>
      <c r="W316" s="16">
        <v>21376</v>
      </c>
      <c r="X316" s="16">
        <v>8595</v>
      </c>
      <c r="Y316" s="16">
        <v>8062</v>
      </c>
      <c r="Z316" s="16">
        <v>4719</v>
      </c>
      <c r="AA316" s="89">
        <f t="shared" si="112"/>
        <v>0.22076160179640719</v>
      </c>
      <c r="AB316" s="89">
        <f t="shared" si="113"/>
        <v>0.37715194610778441</v>
      </c>
      <c r="AC316" s="95">
        <f t="shared" si="114"/>
        <v>1.8213604577240941</v>
      </c>
      <c r="AD316" s="16">
        <v>10047</v>
      </c>
      <c r="AE316" s="16">
        <v>3840</v>
      </c>
      <c r="AF316" s="47">
        <f t="shared" si="115"/>
        <v>0.38220364287847119</v>
      </c>
      <c r="AG316" s="16">
        <v>3783</v>
      </c>
      <c r="AH316" s="47">
        <f t="shared" si="116"/>
        <v>0.3765303075544939</v>
      </c>
      <c r="AI316" s="16">
        <v>2424</v>
      </c>
      <c r="AJ316" s="47">
        <f t="shared" si="117"/>
        <v>0.24126604956703493</v>
      </c>
      <c r="AK316" s="16">
        <v>11329</v>
      </c>
      <c r="AL316" s="16">
        <v>4755</v>
      </c>
      <c r="AM316" s="16">
        <v>4279</v>
      </c>
      <c r="AN316" s="47">
        <f t="shared" si="118"/>
        <v>0.20257745608615058</v>
      </c>
      <c r="AO316" s="47">
        <f t="shared" si="119"/>
        <v>0.37770323947391649</v>
      </c>
      <c r="AP316" s="16">
        <v>2295</v>
      </c>
      <c r="AQ316" s="16">
        <v>25927</v>
      </c>
      <c r="AR316" s="16">
        <v>10509</v>
      </c>
      <c r="AS316" s="16">
        <v>7058</v>
      </c>
      <c r="AT316" s="16">
        <v>3731</v>
      </c>
      <c r="AU316" s="16">
        <v>2410</v>
      </c>
      <c r="AV316" s="78">
        <v>31</v>
      </c>
      <c r="AW316" s="78">
        <v>1325</v>
      </c>
      <c r="AX316" s="78">
        <v>48</v>
      </c>
      <c r="AY316" s="78">
        <v>13</v>
      </c>
      <c r="AZ316" s="78">
        <v>802</v>
      </c>
      <c r="BA316" s="50">
        <f t="shared" si="120"/>
        <v>10509</v>
      </c>
      <c r="BB316" s="50">
        <f t="shared" si="131"/>
        <v>15418</v>
      </c>
      <c r="BC316" s="50">
        <f t="shared" si="132"/>
        <v>8360</v>
      </c>
      <c r="BD316" s="50">
        <f t="shared" si="121"/>
        <v>17567</v>
      </c>
      <c r="BE316" s="50">
        <f t="shared" si="133"/>
        <v>4629</v>
      </c>
      <c r="BF316" s="47">
        <f t="shared" si="122"/>
        <v>0.40533035059976086</v>
      </c>
      <c r="BG316" s="47">
        <f t="shared" si="134"/>
        <v>0.59466964940023914</v>
      </c>
      <c r="BH316" s="47">
        <f t="shared" si="135"/>
        <v>0.32244378447178618</v>
      </c>
      <c r="BI316" s="47">
        <f t="shared" si="136"/>
        <v>0.17853974621051413</v>
      </c>
      <c r="BJ316" s="47">
        <f t="shared" si="123"/>
        <v>0.45855671693601263</v>
      </c>
      <c r="BK316" s="16">
        <v>12277</v>
      </c>
      <c r="BL316" s="16">
        <v>4470</v>
      </c>
      <c r="BM316" s="16">
        <v>3584</v>
      </c>
      <c r="BN316" s="16">
        <v>2032</v>
      </c>
      <c r="BO316" s="16">
        <v>1062</v>
      </c>
      <c r="BP316" s="78">
        <v>24</v>
      </c>
      <c r="BQ316" s="78">
        <v>508</v>
      </c>
      <c r="BR316" s="78">
        <v>13</v>
      </c>
      <c r="BS316" s="78">
        <v>7</v>
      </c>
      <c r="BT316" s="78">
        <v>577</v>
      </c>
      <c r="BU316" s="89">
        <f t="shared" si="124"/>
        <v>0.36409546306100837</v>
      </c>
      <c r="BV316" s="89">
        <f t="shared" si="125"/>
        <v>0.63590453693899163</v>
      </c>
      <c r="BW316" s="89">
        <f t="shared" si="126"/>
        <v>0.34397654150036655</v>
      </c>
      <c r="BX316" s="89">
        <f t="shared" si="127"/>
        <v>0.17846379408650323</v>
      </c>
      <c r="BY316" s="16">
        <v>13650</v>
      </c>
      <c r="BZ316" s="16">
        <v>6039</v>
      </c>
      <c r="CA316" s="16">
        <v>3474</v>
      </c>
      <c r="CB316" s="16">
        <v>1699</v>
      </c>
      <c r="CC316" s="16">
        <v>1348</v>
      </c>
      <c r="CD316" s="78">
        <v>7</v>
      </c>
      <c r="CE316" s="78">
        <v>817</v>
      </c>
      <c r="CF316" s="78">
        <v>35</v>
      </c>
      <c r="CG316" s="78">
        <v>6</v>
      </c>
      <c r="CH316" s="78">
        <v>225</v>
      </c>
      <c r="CI316" s="89">
        <f t="shared" si="128"/>
        <v>0.44241758241758244</v>
      </c>
      <c r="CJ316" s="89">
        <f t="shared" si="129"/>
        <v>0.55758241758241756</v>
      </c>
      <c r="CK316" s="96">
        <f t="shared" si="130"/>
        <v>0.30307692307692308</v>
      </c>
    </row>
    <row r="317" spans="1:89" x14ac:dyDescent="0.3">
      <c r="A317" s="19" t="s">
        <v>658</v>
      </c>
      <c r="B317" s="16" t="s">
        <v>742</v>
      </c>
      <c r="C317" s="19">
        <v>43435</v>
      </c>
      <c r="D317" s="16">
        <v>32011</v>
      </c>
      <c r="E317" s="16">
        <v>11424</v>
      </c>
      <c r="F317" s="67">
        <v>0.73698630136986298</v>
      </c>
      <c r="G317" s="16">
        <v>18927</v>
      </c>
      <c r="H317" s="16">
        <v>15603</v>
      </c>
      <c r="I317" s="16">
        <v>3324</v>
      </c>
      <c r="J317" s="67">
        <v>0.82437787288001263</v>
      </c>
      <c r="K317" s="16">
        <v>24508</v>
      </c>
      <c r="L317" s="16">
        <v>16408</v>
      </c>
      <c r="M317" s="16">
        <v>8100</v>
      </c>
      <c r="N317" s="67">
        <v>0.66949567488167139</v>
      </c>
      <c r="O317" s="16">
        <v>2659</v>
      </c>
      <c r="P317" s="16">
        <v>2489</v>
      </c>
      <c r="Q317" s="16">
        <v>170</v>
      </c>
      <c r="R317" s="67">
        <v>0.93606619029710414</v>
      </c>
      <c r="S317" s="16">
        <v>40776</v>
      </c>
      <c r="T317" s="16">
        <v>29522</v>
      </c>
      <c r="U317" s="16">
        <v>11254</v>
      </c>
      <c r="V317" s="67">
        <v>0.72400431626446926</v>
      </c>
      <c r="W317" s="16">
        <v>30092</v>
      </c>
      <c r="X317" s="16">
        <v>13873</v>
      </c>
      <c r="Y317" s="16">
        <v>12592</v>
      </c>
      <c r="Z317" s="16">
        <v>3627</v>
      </c>
      <c r="AA317" s="89">
        <f t="shared" si="112"/>
        <v>0.12053037352120165</v>
      </c>
      <c r="AB317" s="89">
        <f t="shared" si="113"/>
        <v>0.41845008640170145</v>
      </c>
      <c r="AC317" s="95">
        <f t="shared" si="114"/>
        <v>3.8249241797628892</v>
      </c>
      <c r="AD317" s="16">
        <v>13853</v>
      </c>
      <c r="AE317" s="16">
        <v>6369</v>
      </c>
      <c r="AF317" s="47">
        <f t="shared" si="115"/>
        <v>0.45975600952862195</v>
      </c>
      <c r="AG317" s="16">
        <v>5794</v>
      </c>
      <c r="AH317" s="47">
        <f t="shared" si="116"/>
        <v>0.41824875478235762</v>
      </c>
      <c r="AI317" s="16">
        <v>1690</v>
      </c>
      <c r="AJ317" s="47">
        <f t="shared" si="117"/>
        <v>0.12199523568902043</v>
      </c>
      <c r="AK317" s="16">
        <v>16239</v>
      </c>
      <c r="AL317" s="16">
        <v>7504</v>
      </c>
      <c r="AM317" s="16">
        <v>6798</v>
      </c>
      <c r="AN317" s="47">
        <f t="shared" si="118"/>
        <v>0.11928074388817045</v>
      </c>
      <c r="AO317" s="47">
        <f t="shared" si="119"/>
        <v>0.41862183631997046</v>
      </c>
      <c r="AP317" s="16">
        <v>1937</v>
      </c>
      <c r="AQ317" s="16">
        <v>35809</v>
      </c>
      <c r="AR317" s="16">
        <v>11269</v>
      </c>
      <c r="AS317" s="16">
        <v>13562</v>
      </c>
      <c r="AT317" s="16">
        <v>7279</v>
      </c>
      <c r="AU317" s="16">
        <v>2545</v>
      </c>
      <c r="AV317" s="78">
        <v>44</v>
      </c>
      <c r="AW317" s="78">
        <v>1054</v>
      </c>
      <c r="AX317" s="78">
        <v>23</v>
      </c>
      <c r="AY317" s="78">
        <v>11</v>
      </c>
      <c r="AZ317" s="78">
        <v>22</v>
      </c>
      <c r="BA317" s="50">
        <f t="shared" si="120"/>
        <v>11269</v>
      </c>
      <c r="BB317" s="50">
        <f t="shared" si="131"/>
        <v>24540</v>
      </c>
      <c r="BC317" s="50">
        <f t="shared" si="132"/>
        <v>10978</v>
      </c>
      <c r="BD317" s="50">
        <f t="shared" si="121"/>
        <v>24831</v>
      </c>
      <c r="BE317" s="50">
        <f t="shared" si="133"/>
        <v>3699</v>
      </c>
      <c r="BF317" s="47">
        <f t="shared" si="122"/>
        <v>0.31469742243570054</v>
      </c>
      <c r="BG317" s="47">
        <f t="shared" si="134"/>
        <v>0.68530257756429946</v>
      </c>
      <c r="BH317" s="47">
        <f t="shared" si="135"/>
        <v>0.30657097377754194</v>
      </c>
      <c r="BI317" s="47">
        <f t="shared" si="136"/>
        <v>0.10329805356195369</v>
      </c>
      <c r="BJ317" s="47">
        <f t="shared" si="123"/>
        <v>0.4959367756709207</v>
      </c>
      <c r="BK317" s="16">
        <v>15689</v>
      </c>
      <c r="BL317" s="16">
        <v>3248</v>
      </c>
      <c r="BM317" s="16">
        <v>6945</v>
      </c>
      <c r="BN317" s="16">
        <v>3781</v>
      </c>
      <c r="BO317" s="16">
        <v>1227</v>
      </c>
      <c r="BP317" s="78">
        <v>23</v>
      </c>
      <c r="BQ317" s="78">
        <v>433</v>
      </c>
      <c r="BR317" s="78">
        <v>9</v>
      </c>
      <c r="BS317" s="78">
        <v>6</v>
      </c>
      <c r="BT317" s="78">
        <v>17</v>
      </c>
      <c r="BU317" s="89">
        <f t="shared" si="124"/>
        <v>0.20702402957486138</v>
      </c>
      <c r="BV317" s="89">
        <f t="shared" si="125"/>
        <v>0.79297597042513868</v>
      </c>
      <c r="BW317" s="89">
        <f t="shared" si="126"/>
        <v>0.35030913378800432</v>
      </c>
      <c r="BX317" s="89">
        <f t="shared" si="127"/>
        <v>0.10931225699534707</v>
      </c>
      <c r="BY317" s="16">
        <v>20120</v>
      </c>
      <c r="BZ317" s="16">
        <v>8021</v>
      </c>
      <c r="CA317" s="16">
        <v>6617</v>
      </c>
      <c r="CB317" s="16">
        <v>3498</v>
      </c>
      <c r="CC317" s="16">
        <v>1318</v>
      </c>
      <c r="CD317" s="78">
        <v>21</v>
      </c>
      <c r="CE317" s="78">
        <v>621</v>
      </c>
      <c r="CF317" s="78">
        <v>14</v>
      </c>
      <c r="CG317" s="78">
        <v>5</v>
      </c>
      <c r="CH317" s="78">
        <v>5</v>
      </c>
      <c r="CI317" s="89">
        <f t="shared" si="128"/>
        <v>0.39865805168986085</v>
      </c>
      <c r="CJ317" s="89">
        <f t="shared" si="129"/>
        <v>0.60134194831013921</v>
      </c>
      <c r="CK317" s="96">
        <f t="shared" si="130"/>
        <v>0.2724652087475149</v>
      </c>
    </row>
    <row r="318" spans="1:89" x14ac:dyDescent="0.3">
      <c r="A318" s="19" t="s">
        <v>658</v>
      </c>
      <c r="B318" s="16" t="s">
        <v>744</v>
      </c>
      <c r="C318" s="19">
        <v>40865</v>
      </c>
      <c r="D318" s="16">
        <v>37380</v>
      </c>
      <c r="E318" s="16">
        <v>3485</v>
      </c>
      <c r="F318" s="67">
        <v>0.91471919735715157</v>
      </c>
      <c r="G318" s="16">
        <v>19274</v>
      </c>
      <c r="H318" s="16">
        <v>18058</v>
      </c>
      <c r="I318" s="16">
        <v>1216</v>
      </c>
      <c r="J318" s="67">
        <v>0.93690982670955691</v>
      </c>
      <c r="K318" s="16">
        <v>21591</v>
      </c>
      <c r="L318" s="16">
        <v>19322</v>
      </c>
      <c r="M318" s="16">
        <v>2269</v>
      </c>
      <c r="N318" s="67">
        <v>0.89490991616877413</v>
      </c>
      <c r="O318" s="16">
        <v>7172</v>
      </c>
      <c r="P318" s="16">
        <v>6943</v>
      </c>
      <c r="Q318" s="16">
        <v>229</v>
      </c>
      <c r="R318" s="67">
        <v>0.96807027328499717</v>
      </c>
      <c r="S318" s="16">
        <v>33693</v>
      </c>
      <c r="T318" s="16">
        <v>30437</v>
      </c>
      <c r="U318" s="16">
        <v>3256</v>
      </c>
      <c r="V318" s="67">
        <v>0.90336271629121778</v>
      </c>
      <c r="W318" s="16">
        <v>26122</v>
      </c>
      <c r="X318" s="16">
        <v>9877</v>
      </c>
      <c r="Y318" s="16">
        <v>14417</v>
      </c>
      <c r="Z318" s="16">
        <v>1828</v>
      </c>
      <c r="AA318" s="89">
        <f t="shared" si="112"/>
        <v>6.9979327769696037E-2</v>
      </c>
      <c r="AB318" s="89">
        <f t="shared" si="113"/>
        <v>0.55191026720771763</v>
      </c>
      <c r="AC318" s="95">
        <f t="shared" si="114"/>
        <v>5.4031728665207881</v>
      </c>
      <c r="AD318" s="16">
        <v>12818</v>
      </c>
      <c r="AE318" s="16">
        <v>4706</v>
      </c>
      <c r="AF318" s="47">
        <f t="shared" si="115"/>
        <v>0.36713995943204869</v>
      </c>
      <c r="AG318" s="16">
        <v>7141</v>
      </c>
      <c r="AH318" s="47">
        <f t="shared" si="116"/>
        <v>0.55710719300982992</v>
      </c>
      <c r="AI318" s="78">
        <v>971</v>
      </c>
      <c r="AJ318" s="47">
        <f t="shared" si="117"/>
        <v>7.5752847558121394E-2</v>
      </c>
      <c r="AK318" s="16">
        <v>13304</v>
      </c>
      <c r="AL318" s="16">
        <v>5171</v>
      </c>
      <c r="AM318" s="16">
        <v>7276</v>
      </c>
      <c r="AN318" s="47">
        <f t="shared" si="118"/>
        <v>6.4416716776909203E-2</v>
      </c>
      <c r="AO318" s="47">
        <f t="shared" si="119"/>
        <v>0.54690318701142515</v>
      </c>
      <c r="AP318" s="78">
        <v>857</v>
      </c>
      <c r="AQ318" s="16">
        <v>33459</v>
      </c>
      <c r="AR318" s="16">
        <v>4348</v>
      </c>
      <c r="AS318" s="16">
        <v>17692</v>
      </c>
      <c r="AT318" s="16">
        <v>6370</v>
      </c>
      <c r="AU318" s="16">
        <v>2629</v>
      </c>
      <c r="AV318" s="78">
        <v>47</v>
      </c>
      <c r="AW318" s="16">
        <v>1887</v>
      </c>
      <c r="AX318" s="78">
        <v>86</v>
      </c>
      <c r="AY318" s="78">
        <v>24</v>
      </c>
      <c r="AZ318" s="78">
        <v>376</v>
      </c>
      <c r="BA318" s="50">
        <f t="shared" si="120"/>
        <v>4348</v>
      </c>
      <c r="BB318" s="50">
        <f t="shared" si="131"/>
        <v>29111</v>
      </c>
      <c r="BC318" s="50">
        <f t="shared" si="132"/>
        <v>11419</v>
      </c>
      <c r="BD318" s="50">
        <f t="shared" si="121"/>
        <v>22040</v>
      </c>
      <c r="BE318" s="50">
        <f t="shared" si="133"/>
        <v>5049</v>
      </c>
      <c r="BF318" s="47">
        <f t="shared" si="122"/>
        <v>0.12995008816760811</v>
      </c>
      <c r="BG318" s="47">
        <f t="shared" si="134"/>
        <v>0.87004991183239189</v>
      </c>
      <c r="BH318" s="47">
        <f t="shared" si="135"/>
        <v>0.34128336172629187</v>
      </c>
      <c r="BI318" s="47">
        <f t="shared" si="136"/>
        <v>0.15090110284228458</v>
      </c>
      <c r="BJ318" s="47">
        <f t="shared" si="123"/>
        <v>0.60566663677934185</v>
      </c>
      <c r="BK318" s="16">
        <v>16218</v>
      </c>
      <c r="BL318" s="16">
        <v>1827</v>
      </c>
      <c r="BM318" s="16">
        <v>8366</v>
      </c>
      <c r="BN318" s="16">
        <v>3435</v>
      </c>
      <c r="BO318" s="16">
        <v>1405</v>
      </c>
      <c r="BP318" s="78">
        <v>32</v>
      </c>
      <c r="BQ318" s="16">
        <v>810</v>
      </c>
      <c r="BR318" s="78">
        <v>38</v>
      </c>
      <c r="BS318" s="78">
        <v>19</v>
      </c>
      <c r="BT318" s="78">
        <v>286</v>
      </c>
      <c r="BU318" s="89">
        <f t="shared" si="124"/>
        <v>0.11265260821309656</v>
      </c>
      <c r="BV318" s="89">
        <f t="shared" si="125"/>
        <v>0.88734739178690347</v>
      </c>
      <c r="BW318" s="89">
        <f t="shared" si="126"/>
        <v>0.37150080157849302</v>
      </c>
      <c r="BX318" s="89">
        <f t="shared" si="127"/>
        <v>0.15969909976569244</v>
      </c>
      <c r="BY318" s="16">
        <v>17241</v>
      </c>
      <c r="BZ318" s="16">
        <v>2521</v>
      </c>
      <c r="CA318" s="16">
        <v>9326</v>
      </c>
      <c r="CB318" s="16">
        <v>2935</v>
      </c>
      <c r="CC318" s="16">
        <v>1224</v>
      </c>
      <c r="CD318" s="78">
        <v>15</v>
      </c>
      <c r="CE318" s="16">
        <v>1077</v>
      </c>
      <c r="CF318" s="78">
        <v>48</v>
      </c>
      <c r="CG318" s="78">
        <v>5</v>
      </c>
      <c r="CH318" s="78">
        <v>90</v>
      </c>
      <c r="CI318" s="89">
        <f t="shared" si="128"/>
        <v>0.14622121686677106</v>
      </c>
      <c r="CJ318" s="89">
        <f t="shared" si="129"/>
        <v>0.85377878313322897</v>
      </c>
      <c r="CK318" s="96">
        <f t="shared" si="130"/>
        <v>0.31285888289542368</v>
      </c>
    </row>
    <row r="319" spans="1:89" x14ac:dyDescent="0.3">
      <c r="A319" s="19" t="s">
        <v>658</v>
      </c>
      <c r="B319" s="16" t="s">
        <v>746</v>
      </c>
      <c r="C319" s="19">
        <v>28879</v>
      </c>
      <c r="D319" s="16">
        <v>28241</v>
      </c>
      <c r="E319" s="78">
        <v>638</v>
      </c>
      <c r="F319" s="67">
        <v>0.97790782229301565</v>
      </c>
      <c r="G319" s="16">
        <v>14152</v>
      </c>
      <c r="H319" s="16">
        <v>14010</v>
      </c>
      <c r="I319" s="78">
        <v>142</v>
      </c>
      <c r="J319" s="67">
        <v>0.98996608253250429</v>
      </c>
      <c r="K319" s="16">
        <v>14727</v>
      </c>
      <c r="L319" s="16">
        <v>14231</v>
      </c>
      <c r="M319" s="78">
        <v>496</v>
      </c>
      <c r="N319" s="67">
        <v>0.96632036395735721</v>
      </c>
      <c r="O319" s="16">
        <v>2339</v>
      </c>
      <c r="P319" s="16">
        <v>2308</v>
      </c>
      <c r="Q319" s="78">
        <v>31</v>
      </c>
      <c r="R319" s="67">
        <v>0.98674647285164596</v>
      </c>
      <c r="S319" s="16">
        <v>26540</v>
      </c>
      <c r="T319" s="16">
        <v>25933</v>
      </c>
      <c r="U319" s="78">
        <v>607</v>
      </c>
      <c r="V319" s="67">
        <v>0.97712886209495098</v>
      </c>
      <c r="W319" s="16">
        <v>19480</v>
      </c>
      <c r="X319" s="16">
        <v>7592</v>
      </c>
      <c r="Y319" s="16">
        <v>11183</v>
      </c>
      <c r="Z319" s="78">
        <v>705</v>
      </c>
      <c r="AA319" s="89">
        <f t="shared" si="112"/>
        <v>3.6190965092402466E-2</v>
      </c>
      <c r="AB319" s="89">
        <f t="shared" si="113"/>
        <v>0.57407597535934296</v>
      </c>
      <c r="AC319" s="95">
        <f t="shared" si="114"/>
        <v>10.768794326241135</v>
      </c>
      <c r="AD319" s="16">
        <v>9889</v>
      </c>
      <c r="AE319" s="16">
        <v>3789</v>
      </c>
      <c r="AF319" s="47">
        <f t="shared" si="115"/>
        <v>0.3831529982809182</v>
      </c>
      <c r="AG319" s="16">
        <v>5751</v>
      </c>
      <c r="AH319" s="47">
        <f t="shared" si="116"/>
        <v>0.58155526342400643</v>
      </c>
      <c r="AI319" s="78">
        <v>349</v>
      </c>
      <c r="AJ319" s="47">
        <f t="shared" si="117"/>
        <v>3.5291738295075335E-2</v>
      </c>
      <c r="AK319" s="16">
        <v>9591</v>
      </c>
      <c r="AL319" s="16">
        <v>3803</v>
      </c>
      <c r="AM319" s="16">
        <v>5432</v>
      </c>
      <c r="AN319" s="47">
        <f t="shared" si="118"/>
        <v>3.7118131581691166E-2</v>
      </c>
      <c r="AO319" s="47">
        <f t="shared" si="119"/>
        <v>0.56636429986445624</v>
      </c>
      <c r="AP319" s="78">
        <v>356</v>
      </c>
      <c r="AQ319" s="16">
        <v>24836</v>
      </c>
      <c r="AR319" s="78">
        <v>1304</v>
      </c>
      <c r="AS319" s="16">
        <v>15830</v>
      </c>
      <c r="AT319" s="16">
        <v>4465</v>
      </c>
      <c r="AU319" s="78">
        <v>1905</v>
      </c>
      <c r="AV319" s="78">
        <v>66</v>
      </c>
      <c r="AW319" s="78">
        <v>1119</v>
      </c>
      <c r="AX319" s="78">
        <v>23</v>
      </c>
      <c r="AY319" s="78">
        <v>23</v>
      </c>
      <c r="AZ319" s="78">
        <v>101</v>
      </c>
      <c r="BA319" s="50">
        <f t="shared" si="120"/>
        <v>1304</v>
      </c>
      <c r="BB319" s="50">
        <f t="shared" si="131"/>
        <v>23532</v>
      </c>
      <c r="BC319" s="50">
        <f t="shared" si="132"/>
        <v>7701.9999999999991</v>
      </c>
      <c r="BD319" s="50">
        <f t="shared" si="121"/>
        <v>17134</v>
      </c>
      <c r="BE319" s="50">
        <f t="shared" si="133"/>
        <v>3237</v>
      </c>
      <c r="BF319" s="47">
        <f t="shared" si="122"/>
        <v>5.2504429054598165E-2</v>
      </c>
      <c r="BG319" s="47">
        <f t="shared" si="134"/>
        <v>0.94749557094540182</v>
      </c>
      <c r="BH319" s="47">
        <f t="shared" si="135"/>
        <v>0.31011435013689803</v>
      </c>
      <c r="BI319" s="47">
        <f t="shared" si="136"/>
        <v>0.13033499758415204</v>
      </c>
      <c r="BJ319" s="47">
        <f t="shared" si="123"/>
        <v>0.62880496054114987</v>
      </c>
      <c r="BK319" s="16">
        <v>12690</v>
      </c>
      <c r="BL319" s="78">
        <v>509</v>
      </c>
      <c r="BM319" s="16">
        <v>7632</v>
      </c>
      <c r="BN319" s="16">
        <v>2706</v>
      </c>
      <c r="BO319" s="78">
        <v>1162</v>
      </c>
      <c r="BP319" s="78">
        <v>40</v>
      </c>
      <c r="BQ319" s="78">
        <v>555</v>
      </c>
      <c r="BR319" s="78">
        <v>10</v>
      </c>
      <c r="BS319" s="78">
        <v>17</v>
      </c>
      <c r="BT319" s="78">
        <v>59</v>
      </c>
      <c r="BU319" s="89">
        <f t="shared" si="124"/>
        <v>4.0110323089046496E-2</v>
      </c>
      <c r="BV319" s="89">
        <f t="shared" si="125"/>
        <v>0.9598896769109535</v>
      </c>
      <c r="BW319" s="89">
        <f t="shared" si="126"/>
        <v>0.35847123719464147</v>
      </c>
      <c r="BX319" s="89">
        <f t="shared" si="127"/>
        <v>0.14523246650906224</v>
      </c>
      <c r="BY319" s="16">
        <v>12146</v>
      </c>
      <c r="BZ319" s="78">
        <v>795</v>
      </c>
      <c r="CA319" s="16">
        <v>8198</v>
      </c>
      <c r="CB319" s="16">
        <v>1759</v>
      </c>
      <c r="CC319" s="78">
        <v>743</v>
      </c>
      <c r="CD319" s="78">
        <v>26</v>
      </c>
      <c r="CE319" s="78">
        <v>564</v>
      </c>
      <c r="CF319" s="78">
        <v>13</v>
      </c>
      <c r="CG319" s="78">
        <v>6</v>
      </c>
      <c r="CH319" s="78">
        <v>42</v>
      </c>
      <c r="CI319" s="89">
        <f t="shared" si="128"/>
        <v>6.5453647291289316E-2</v>
      </c>
      <c r="CJ319" s="89">
        <f t="shared" si="129"/>
        <v>0.93454635270871067</v>
      </c>
      <c r="CK319" s="96">
        <f t="shared" si="130"/>
        <v>0.25959163510620781</v>
      </c>
    </row>
    <row r="320" spans="1:89" x14ac:dyDescent="0.3">
      <c r="A320" s="19" t="s">
        <v>658</v>
      </c>
      <c r="B320" s="16" t="s">
        <v>748</v>
      </c>
      <c r="C320" s="19">
        <v>23051</v>
      </c>
      <c r="D320" s="16">
        <v>12915</v>
      </c>
      <c r="E320" s="16">
        <v>10136</v>
      </c>
      <c r="F320" s="67">
        <v>0.56027938050409964</v>
      </c>
      <c r="G320" s="16">
        <v>10658</v>
      </c>
      <c r="H320" s="16">
        <v>7157</v>
      </c>
      <c r="I320" s="16">
        <v>3501</v>
      </c>
      <c r="J320" s="67">
        <v>0.67151435541377369</v>
      </c>
      <c r="K320" s="16">
        <v>12393</v>
      </c>
      <c r="L320" s="16">
        <v>5758</v>
      </c>
      <c r="M320" s="16">
        <v>6635</v>
      </c>
      <c r="N320" s="67">
        <v>0.4646171225691923</v>
      </c>
      <c r="O320" s="16">
        <v>2261</v>
      </c>
      <c r="P320" s="16">
        <v>1866</v>
      </c>
      <c r="Q320" s="16">
        <v>395</v>
      </c>
      <c r="R320" s="67">
        <v>0.82529854046881912</v>
      </c>
      <c r="S320" s="16">
        <v>20790</v>
      </c>
      <c r="T320" s="16">
        <v>11049</v>
      </c>
      <c r="U320" s="16">
        <v>9741</v>
      </c>
      <c r="V320" s="67">
        <v>0.53145743145743141</v>
      </c>
      <c r="W320" s="16">
        <v>18161</v>
      </c>
      <c r="X320" s="16">
        <v>7664</v>
      </c>
      <c r="Y320" s="16">
        <v>6610</v>
      </c>
      <c r="Z320" s="16">
        <v>3887</v>
      </c>
      <c r="AA320" s="89">
        <f t="shared" si="112"/>
        <v>0.21403006442376521</v>
      </c>
      <c r="AB320" s="89">
        <f t="shared" si="113"/>
        <v>0.36396674191949785</v>
      </c>
      <c r="AC320" s="95">
        <f t="shared" si="114"/>
        <v>1.9717005402624133</v>
      </c>
      <c r="AD320" s="16">
        <v>8390</v>
      </c>
      <c r="AE320" s="16">
        <v>3521</v>
      </c>
      <c r="AF320" s="47">
        <f t="shared" si="115"/>
        <v>0.4196662693682956</v>
      </c>
      <c r="AG320" s="16">
        <v>3247</v>
      </c>
      <c r="AH320" s="47">
        <f t="shared" si="116"/>
        <v>0.38700834326579259</v>
      </c>
      <c r="AI320" s="16">
        <v>1622</v>
      </c>
      <c r="AJ320" s="47">
        <f t="shared" si="117"/>
        <v>0.19332538736591179</v>
      </c>
      <c r="AK320" s="16">
        <v>9771</v>
      </c>
      <c r="AL320" s="16">
        <v>4143</v>
      </c>
      <c r="AM320" s="16">
        <v>3363</v>
      </c>
      <c r="AN320" s="47">
        <f t="shared" si="118"/>
        <v>0.23180841264967761</v>
      </c>
      <c r="AO320" s="47">
        <f t="shared" si="119"/>
        <v>0.34418176235799813</v>
      </c>
      <c r="AP320" s="16">
        <v>2265</v>
      </c>
      <c r="AQ320" s="16">
        <v>17257</v>
      </c>
      <c r="AR320" s="16">
        <v>9121</v>
      </c>
      <c r="AS320" s="16">
        <v>4985</v>
      </c>
      <c r="AT320" s="78">
        <v>1923</v>
      </c>
      <c r="AU320" s="78">
        <v>667</v>
      </c>
      <c r="AV320" s="78">
        <v>17</v>
      </c>
      <c r="AW320" s="78">
        <v>291</v>
      </c>
      <c r="AX320" s="78">
        <v>12</v>
      </c>
      <c r="AY320" s="78">
        <v>13</v>
      </c>
      <c r="AZ320" s="78">
        <v>228</v>
      </c>
      <c r="BA320" s="50">
        <f t="shared" si="120"/>
        <v>9121</v>
      </c>
      <c r="BB320" s="50">
        <f t="shared" si="131"/>
        <v>8136</v>
      </c>
      <c r="BC320" s="50">
        <f t="shared" si="132"/>
        <v>3151</v>
      </c>
      <c r="BD320" s="50">
        <f t="shared" si="121"/>
        <v>14106</v>
      </c>
      <c r="BE320" s="50">
        <f t="shared" si="133"/>
        <v>1228</v>
      </c>
      <c r="BF320" s="47">
        <f t="shared" si="122"/>
        <v>0.52853914353595643</v>
      </c>
      <c r="BG320" s="47">
        <f t="shared" si="134"/>
        <v>0.47146085646404357</v>
      </c>
      <c r="BH320" s="47">
        <f t="shared" si="135"/>
        <v>0.18259257113055571</v>
      </c>
      <c r="BI320" s="47">
        <f t="shared" si="136"/>
        <v>7.1159529466303523E-2</v>
      </c>
      <c r="BJ320" s="47">
        <f t="shared" si="123"/>
        <v>0.32702671379729964</v>
      </c>
      <c r="BK320" s="16">
        <v>8287</v>
      </c>
      <c r="BL320" s="16">
        <v>3223</v>
      </c>
      <c r="BM320" s="16">
        <v>3103</v>
      </c>
      <c r="BN320" s="78">
        <v>1187</v>
      </c>
      <c r="BO320" s="78">
        <v>390</v>
      </c>
      <c r="BP320" s="78">
        <v>12</v>
      </c>
      <c r="BQ320" s="78">
        <v>155</v>
      </c>
      <c r="BR320" s="78">
        <v>9</v>
      </c>
      <c r="BS320" s="78">
        <v>10</v>
      </c>
      <c r="BT320" s="78">
        <v>198</v>
      </c>
      <c r="BU320" s="89">
        <f t="shared" si="124"/>
        <v>0.38892240859177024</v>
      </c>
      <c r="BV320" s="89">
        <f t="shared" si="125"/>
        <v>0.6110775914082297</v>
      </c>
      <c r="BW320" s="89">
        <f t="shared" si="126"/>
        <v>0.2366356944612043</v>
      </c>
      <c r="BX320" s="89">
        <f t="shared" si="127"/>
        <v>9.3399300108603839E-2</v>
      </c>
      <c r="BY320" s="16">
        <v>8970</v>
      </c>
      <c r="BZ320" s="16">
        <v>5898</v>
      </c>
      <c r="CA320" s="16">
        <v>1882</v>
      </c>
      <c r="CB320" s="78">
        <v>736</v>
      </c>
      <c r="CC320" s="78">
        <v>277</v>
      </c>
      <c r="CD320" s="78">
        <v>5</v>
      </c>
      <c r="CE320" s="78">
        <v>136</v>
      </c>
      <c r="CF320" s="78">
        <v>3</v>
      </c>
      <c r="CG320" s="78">
        <v>3</v>
      </c>
      <c r="CH320" s="78">
        <v>30</v>
      </c>
      <c r="CI320" s="89">
        <f t="shared" si="128"/>
        <v>0.6575250836120401</v>
      </c>
      <c r="CJ320" s="89">
        <f t="shared" si="129"/>
        <v>0.34247491638795985</v>
      </c>
      <c r="CK320" s="96">
        <f t="shared" si="130"/>
        <v>0.1326644370122631</v>
      </c>
    </row>
    <row r="321" spans="1:89" x14ac:dyDescent="0.3">
      <c r="A321" s="19" t="s">
        <v>658</v>
      </c>
      <c r="B321" s="16" t="s">
        <v>752</v>
      </c>
      <c r="C321" s="19">
        <v>33579</v>
      </c>
      <c r="D321" s="16">
        <v>14066</v>
      </c>
      <c r="E321" s="16">
        <v>19513</v>
      </c>
      <c r="F321" s="67">
        <v>0.41889276035617501</v>
      </c>
      <c r="G321" s="16">
        <v>17234</v>
      </c>
      <c r="H321" s="16">
        <v>8321</v>
      </c>
      <c r="I321" s="16">
        <v>8913</v>
      </c>
      <c r="J321" s="67">
        <v>0.48282464894975052</v>
      </c>
      <c r="K321" s="16">
        <v>16345</v>
      </c>
      <c r="L321" s="16">
        <v>5745</v>
      </c>
      <c r="M321" s="16">
        <v>10600</v>
      </c>
      <c r="N321" s="67">
        <v>0.3514836341388804</v>
      </c>
      <c r="O321" s="16">
        <v>3577</v>
      </c>
      <c r="P321" s="16">
        <v>2614</v>
      </c>
      <c r="Q321" s="16">
        <v>963</v>
      </c>
      <c r="R321" s="67">
        <v>0.73077998322616722</v>
      </c>
      <c r="S321" s="16">
        <v>30002</v>
      </c>
      <c r="T321" s="16">
        <v>11452</v>
      </c>
      <c r="U321" s="16">
        <v>18550</v>
      </c>
      <c r="V321" s="67">
        <v>0.38170788614092394</v>
      </c>
      <c r="W321" s="16">
        <v>27723</v>
      </c>
      <c r="X321" s="16">
        <v>7388</v>
      </c>
      <c r="Y321" s="16">
        <v>6137</v>
      </c>
      <c r="Z321" s="16">
        <v>14198</v>
      </c>
      <c r="AA321" s="89">
        <f t="shared" si="112"/>
        <v>0.51213793600981139</v>
      </c>
      <c r="AB321" s="89">
        <f t="shared" si="113"/>
        <v>0.22136853875843163</v>
      </c>
      <c r="AC321" s="95">
        <f t="shared" si="114"/>
        <v>0.52035497957458798</v>
      </c>
      <c r="AD321" s="16">
        <v>14512</v>
      </c>
      <c r="AE321" s="16">
        <v>3684</v>
      </c>
      <c r="AF321" s="47">
        <f t="shared" si="115"/>
        <v>0.25385887541345092</v>
      </c>
      <c r="AG321" s="16">
        <v>3436</v>
      </c>
      <c r="AH321" s="47">
        <f t="shared" si="116"/>
        <v>0.23676957001102536</v>
      </c>
      <c r="AI321" s="16">
        <v>7392</v>
      </c>
      <c r="AJ321" s="47">
        <f t="shared" si="117"/>
        <v>0.50937155457552374</v>
      </c>
      <c r="AK321" s="16">
        <v>13211</v>
      </c>
      <c r="AL321" s="16">
        <v>3704</v>
      </c>
      <c r="AM321" s="16">
        <v>2701</v>
      </c>
      <c r="AN321" s="47">
        <f t="shared" si="118"/>
        <v>0.51517674665051849</v>
      </c>
      <c r="AO321" s="47">
        <f t="shared" si="119"/>
        <v>0.20445083642419196</v>
      </c>
      <c r="AP321" s="16">
        <v>6806</v>
      </c>
      <c r="AQ321" s="16">
        <v>25933</v>
      </c>
      <c r="AR321" s="16">
        <v>17736</v>
      </c>
      <c r="AS321" s="16">
        <v>4578</v>
      </c>
      <c r="AT321" s="78">
        <v>1976</v>
      </c>
      <c r="AU321" s="78">
        <v>798</v>
      </c>
      <c r="AV321" s="78">
        <v>29</v>
      </c>
      <c r="AW321" s="78">
        <v>658</v>
      </c>
      <c r="AX321" s="78">
        <v>49</v>
      </c>
      <c r="AY321" s="78">
        <v>8</v>
      </c>
      <c r="AZ321" s="78">
        <v>101</v>
      </c>
      <c r="BA321" s="50">
        <f t="shared" si="120"/>
        <v>17736</v>
      </c>
      <c r="BB321" s="50">
        <f t="shared" si="131"/>
        <v>8197</v>
      </c>
      <c r="BC321" s="50">
        <f t="shared" si="132"/>
        <v>3619</v>
      </c>
      <c r="BD321" s="50">
        <f t="shared" si="121"/>
        <v>22314</v>
      </c>
      <c r="BE321" s="50">
        <f t="shared" si="133"/>
        <v>1643</v>
      </c>
      <c r="BF321" s="47">
        <f t="shared" si="122"/>
        <v>0.68391624571009912</v>
      </c>
      <c r="BG321" s="47">
        <f t="shared" si="134"/>
        <v>0.31608375428990088</v>
      </c>
      <c r="BH321" s="47">
        <f t="shared" si="135"/>
        <v>0.13955192226121158</v>
      </c>
      <c r="BI321" s="47">
        <f t="shared" si="136"/>
        <v>6.3355570123009297E-2</v>
      </c>
      <c r="BJ321" s="47">
        <f t="shared" si="123"/>
        <v>0.22781783827555624</v>
      </c>
      <c r="BK321" s="16">
        <v>13564</v>
      </c>
      <c r="BL321" s="16">
        <v>8452</v>
      </c>
      <c r="BM321" s="16">
        <v>2876</v>
      </c>
      <c r="BN321" s="78">
        <v>1273</v>
      </c>
      <c r="BO321" s="78">
        <v>462</v>
      </c>
      <c r="BP321" s="78">
        <v>17</v>
      </c>
      <c r="BQ321" s="78">
        <v>373</v>
      </c>
      <c r="BR321" s="78">
        <v>28</v>
      </c>
      <c r="BS321" s="78">
        <v>7</v>
      </c>
      <c r="BT321" s="78">
        <v>76</v>
      </c>
      <c r="BU321" s="89">
        <f t="shared" si="124"/>
        <v>0.62312002359186081</v>
      </c>
      <c r="BV321" s="89">
        <f t="shared" si="125"/>
        <v>0.37687997640813919</v>
      </c>
      <c r="BW321" s="89">
        <f t="shared" si="126"/>
        <v>0.16484812739604837</v>
      </c>
      <c r="BX321" s="89">
        <f t="shared" si="127"/>
        <v>7.0996756119138901E-2</v>
      </c>
      <c r="BY321" s="16">
        <v>12369</v>
      </c>
      <c r="BZ321" s="16">
        <v>9284</v>
      </c>
      <c r="CA321" s="16">
        <v>1702</v>
      </c>
      <c r="CB321" s="78">
        <v>703</v>
      </c>
      <c r="CC321" s="78">
        <v>336</v>
      </c>
      <c r="CD321" s="78">
        <v>12</v>
      </c>
      <c r="CE321" s="78">
        <v>285</v>
      </c>
      <c r="CF321" s="78">
        <v>21</v>
      </c>
      <c r="CG321" s="78">
        <v>1</v>
      </c>
      <c r="CH321" s="78">
        <v>25</v>
      </c>
      <c r="CI321" s="89">
        <f t="shared" si="128"/>
        <v>0.75058614277629554</v>
      </c>
      <c r="CJ321" s="89">
        <f t="shared" si="129"/>
        <v>0.24941385722370443</v>
      </c>
      <c r="CK321" s="96">
        <f t="shared" si="130"/>
        <v>0.1118117875333495</v>
      </c>
    </row>
    <row r="322" spans="1:89" x14ac:dyDescent="0.3">
      <c r="A322" s="19" t="s">
        <v>658</v>
      </c>
      <c r="B322" s="16" t="s">
        <v>753</v>
      </c>
      <c r="C322" s="19">
        <v>38318</v>
      </c>
      <c r="D322" s="16">
        <v>14861</v>
      </c>
      <c r="E322" s="16">
        <v>23457</v>
      </c>
      <c r="F322" s="67">
        <v>0.3878333942272561</v>
      </c>
      <c r="G322" s="16">
        <v>19371</v>
      </c>
      <c r="H322" s="16">
        <v>8405</v>
      </c>
      <c r="I322" s="16">
        <v>10966</v>
      </c>
      <c r="J322" s="67">
        <v>0.43389603014815958</v>
      </c>
      <c r="K322" s="16">
        <v>18947</v>
      </c>
      <c r="L322" s="16">
        <v>6456</v>
      </c>
      <c r="M322" s="16">
        <v>12491</v>
      </c>
      <c r="N322" s="67">
        <v>0.34073995883253283</v>
      </c>
      <c r="O322" s="16">
        <v>12988</v>
      </c>
      <c r="P322" s="16">
        <v>7523</v>
      </c>
      <c r="Q322" s="16">
        <v>5465</v>
      </c>
      <c r="R322" s="67">
        <v>0.57922697874961504</v>
      </c>
      <c r="S322" s="16">
        <v>25330</v>
      </c>
      <c r="T322" s="16">
        <v>7338</v>
      </c>
      <c r="U322" s="16">
        <v>17992</v>
      </c>
      <c r="V322" s="67">
        <v>0.28969601263324124</v>
      </c>
      <c r="W322" s="16">
        <v>30159</v>
      </c>
      <c r="X322" s="16">
        <v>7832</v>
      </c>
      <c r="Y322" s="16">
        <v>8561</v>
      </c>
      <c r="Z322" s="16">
        <v>13766</v>
      </c>
      <c r="AA322" s="89">
        <f t="shared" si="112"/>
        <v>0.45644749494346631</v>
      </c>
      <c r="AB322" s="89">
        <f t="shared" si="113"/>
        <v>0.28386219702244769</v>
      </c>
      <c r="AC322" s="95">
        <f t="shared" si="114"/>
        <v>0.56893796309748657</v>
      </c>
      <c r="AD322" s="16">
        <v>15142</v>
      </c>
      <c r="AE322" s="16">
        <v>3847</v>
      </c>
      <c r="AF322" s="47">
        <f t="shared" si="115"/>
        <v>0.25406155065381059</v>
      </c>
      <c r="AG322" s="16">
        <v>4555</v>
      </c>
      <c r="AH322" s="47">
        <f t="shared" si="116"/>
        <v>0.3008189142781667</v>
      </c>
      <c r="AI322" s="16">
        <v>6740</v>
      </c>
      <c r="AJ322" s="47">
        <f t="shared" si="117"/>
        <v>0.44511953506802271</v>
      </c>
      <c r="AK322" s="16">
        <v>15017</v>
      </c>
      <c r="AL322" s="16">
        <v>3985</v>
      </c>
      <c r="AM322" s="16">
        <v>4006</v>
      </c>
      <c r="AN322" s="47">
        <f t="shared" si="118"/>
        <v>0.46786974761936473</v>
      </c>
      <c r="AO322" s="47">
        <f t="shared" si="119"/>
        <v>0.26676433375507758</v>
      </c>
      <c r="AP322" s="16">
        <v>7026</v>
      </c>
      <c r="AQ322" s="16">
        <v>27803</v>
      </c>
      <c r="AR322" s="16">
        <v>19296</v>
      </c>
      <c r="AS322" s="16">
        <v>4068</v>
      </c>
      <c r="AT322" s="78">
        <v>2703</v>
      </c>
      <c r="AU322" s="78">
        <v>911</v>
      </c>
      <c r="AV322" s="78">
        <v>32</v>
      </c>
      <c r="AW322" s="78">
        <v>560</v>
      </c>
      <c r="AX322" s="78">
        <v>28</v>
      </c>
      <c r="AY322" s="78">
        <v>18</v>
      </c>
      <c r="AZ322" s="78">
        <v>187</v>
      </c>
      <c r="BA322" s="50">
        <f t="shared" si="120"/>
        <v>19296</v>
      </c>
      <c r="BB322" s="50">
        <f t="shared" si="131"/>
        <v>8507</v>
      </c>
      <c r="BC322" s="50">
        <f t="shared" si="132"/>
        <v>4439</v>
      </c>
      <c r="BD322" s="50">
        <f t="shared" si="121"/>
        <v>23364</v>
      </c>
      <c r="BE322" s="50">
        <f t="shared" si="133"/>
        <v>1736</v>
      </c>
      <c r="BF322" s="47">
        <f t="shared" si="122"/>
        <v>0.69402582455130746</v>
      </c>
      <c r="BG322" s="47">
        <f t="shared" si="134"/>
        <v>0.3059741754486926</v>
      </c>
      <c r="BH322" s="47">
        <f t="shared" si="135"/>
        <v>0.15965902960112219</v>
      </c>
      <c r="BI322" s="47">
        <f t="shared" si="136"/>
        <v>6.2439305110959249E-2</v>
      </c>
      <c r="BJ322" s="47">
        <f t="shared" si="123"/>
        <v>0.23281660252490738</v>
      </c>
      <c r="BK322" s="16">
        <v>14364</v>
      </c>
      <c r="BL322" s="16">
        <v>9165</v>
      </c>
      <c r="BM322" s="16">
        <v>2458</v>
      </c>
      <c r="BN322" s="78">
        <v>1713</v>
      </c>
      <c r="BO322" s="78">
        <v>509</v>
      </c>
      <c r="BP322" s="78">
        <v>20</v>
      </c>
      <c r="BQ322" s="78">
        <v>312</v>
      </c>
      <c r="BR322" s="78">
        <v>23</v>
      </c>
      <c r="BS322" s="78">
        <v>9</v>
      </c>
      <c r="BT322" s="78">
        <v>155</v>
      </c>
      <c r="BU322" s="89">
        <f t="shared" si="124"/>
        <v>0.63805346700083543</v>
      </c>
      <c r="BV322" s="89">
        <f t="shared" si="125"/>
        <v>0.36194653299916457</v>
      </c>
      <c r="BW322" s="89">
        <f t="shared" si="126"/>
        <v>0.19082428292954609</v>
      </c>
      <c r="BX322" s="89">
        <f t="shared" si="127"/>
        <v>7.1567808409913669E-2</v>
      </c>
      <c r="BY322" s="16">
        <v>13439</v>
      </c>
      <c r="BZ322" s="16">
        <v>10131</v>
      </c>
      <c r="CA322" s="16">
        <v>1610</v>
      </c>
      <c r="CB322" s="78">
        <v>990</v>
      </c>
      <c r="CC322" s="78">
        <v>402</v>
      </c>
      <c r="CD322" s="78">
        <v>12</v>
      </c>
      <c r="CE322" s="78">
        <v>248</v>
      </c>
      <c r="CF322" s="78">
        <v>5</v>
      </c>
      <c r="CG322" s="78">
        <v>9</v>
      </c>
      <c r="CH322" s="78">
        <v>32</v>
      </c>
      <c r="CI322" s="89">
        <f t="shared" si="128"/>
        <v>0.75385073294143912</v>
      </c>
      <c r="CJ322" s="89">
        <f t="shared" si="129"/>
        <v>0.24614926705856091</v>
      </c>
      <c r="CK322" s="96">
        <f t="shared" si="130"/>
        <v>0.12634868665823351</v>
      </c>
    </row>
    <row r="323" spans="1:89" x14ac:dyDescent="0.3">
      <c r="A323" s="19" t="s">
        <v>658</v>
      </c>
      <c r="B323" s="16" t="s">
        <v>756</v>
      </c>
      <c r="C323" s="19">
        <v>53778</v>
      </c>
      <c r="D323" s="16">
        <v>26751</v>
      </c>
      <c r="E323" s="16">
        <v>27027</v>
      </c>
      <c r="F323" s="67">
        <v>0.49743389490126072</v>
      </c>
      <c r="G323" s="16">
        <v>27886</v>
      </c>
      <c r="H323" s="16">
        <v>16070</v>
      </c>
      <c r="I323" s="16">
        <v>11816</v>
      </c>
      <c r="J323" s="67">
        <v>0.57627483324965934</v>
      </c>
      <c r="K323" s="16">
        <v>25892</v>
      </c>
      <c r="L323" s="16">
        <v>10681</v>
      </c>
      <c r="M323" s="16">
        <v>15211</v>
      </c>
      <c r="N323" s="67">
        <v>0.41252124208249652</v>
      </c>
      <c r="O323" s="16">
        <v>12266</v>
      </c>
      <c r="P323" s="16">
        <v>9151</v>
      </c>
      <c r="Q323" s="16">
        <v>3115</v>
      </c>
      <c r="R323" s="67">
        <v>0.74604598075982376</v>
      </c>
      <c r="S323" s="16">
        <v>41512</v>
      </c>
      <c r="T323" s="16">
        <v>17600</v>
      </c>
      <c r="U323" s="16">
        <v>23912</v>
      </c>
      <c r="V323" s="67">
        <v>0.42397379071111968</v>
      </c>
      <c r="W323" s="16">
        <v>44180</v>
      </c>
      <c r="X323" s="16">
        <v>15282</v>
      </c>
      <c r="Y323" s="16">
        <v>16186</v>
      </c>
      <c r="Z323" s="16">
        <v>12712</v>
      </c>
      <c r="AA323" s="89">
        <f t="shared" si="112"/>
        <v>0.2877320054323223</v>
      </c>
      <c r="AB323" s="89">
        <f t="shared" si="113"/>
        <v>0.36636487098234494</v>
      </c>
      <c r="AC323" s="95">
        <f t="shared" si="114"/>
        <v>1.2021711768407803</v>
      </c>
      <c r="AD323" s="16">
        <v>22938</v>
      </c>
      <c r="AE323" s="16">
        <v>8127</v>
      </c>
      <c r="AF323" s="47">
        <f t="shared" si="115"/>
        <v>0.35430290347894322</v>
      </c>
      <c r="AG323" s="16">
        <v>8936</v>
      </c>
      <c r="AH323" s="47">
        <f t="shared" si="116"/>
        <v>0.3895718894411021</v>
      </c>
      <c r="AI323" s="16">
        <v>5875</v>
      </c>
      <c r="AJ323" s="47">
        <f t="shared" si="117"/>
        <v>0.25612520707995468</v>
      </c>
      <c r="AK323" s="16">
        <v>21242</v>
      </c>
      <c r="AL323" s="16">
        <v>7155</v>
      </c>
      <c r="AM323" s="16">
        <v>7250</v>
      </c>
      <c r="AN323" s="47">
        <f t="shared" si="118"/>
        <v>0.32186234817813764</v>
      </c>
      <c r="AO323" s="47">
        <f t="shared" si="119"/>
        <v>0.34130496186799736</v>
      </c>
      <c r="AP323" s="16">
        <v>6837</v>
      </c>
      <c r="AQ323" s="16">
        <v>43270</v>
      </c>
      <c r="AR323" s="16">
        <v>23745</v>
      </c>
      <c r="AS323" s="16">
        <v>8461</v>
      </c>
      <c r="AT323" s="16">
        <v>7698</v>
      </c>
      <c r="AU323" s="78">
        <v>1722</v>
      </c>
      <c r="AV323" s="78">
        <v>81</v>
      </c>
      <c r="AW323" s="78">
        <v>1374</v>
      </c>
      <c r="AX323" s="78">
        <v>110</v>
      </c>
      <c r="AY323" s="78">
        <v>64</v>
      </c>
      <c r="AZ323" s="78">
        <v>15</v>
      </c>
      <c r="BA323" s="50">
        <f t="shared" si="120"/>
        <v>23745</v>
      </c>
      <c r="BB323" s="50">
        <f t="shared" si="131"/>
        <v>19525</v>
      </c>
      <c r="BC323" s="50">
        <f t="shared" si="132"/>
        <v>11064</v>
      </c>
      <c r="BD323" s="50">
        <f t="shared" si="121"/>
        <v>32206</v>
      </c>
      <c r="BE323" s="50">
        <f t="shared" si="133"/>
        <v>3366</v>
      </c>
      <c r="BF323" s="47">
        <f t="shared" si="122"/>
        <v>0.54876357753639937</v>
      </c>
      <c r="BG323" s="47">
        <f t="shared" si="134"/>
        <v>0.45123642246360063</v>
      </c>
      <c r="BH323" s="47">
        <f t="shared" si="135"/>
        <v>0.25569678761266468</v>
      </c>
      <c r="BI323" s="47">
        <f t="shared" si="136"/>
        <v>7.7790617055696787E-2</v>
      </c>
      <c r="BJ323" s="47">
        <f t="shared" si="123"/>
        <v>0.35346660503813265</v>
      </c>
      <c r="BK323" s="16">
        <v>23346</v>
      </c>
      <c r="BL323" s="16">
        <v>10437</v>
      </c>
      <c r="BM323" s="16">
        <v>5621</v>
      </c>
      <c r="BN323" s="16">
        <v>5104</v>
      </c>
      <c r="BO323" s="78">
        <v>1111</v>
      </c>
      <c r="BP323" s="78">
        <v>63</v>
      </c>
      <c r="BQ323" s="78">
        <v>874</v>
      </c>
      <c r="BR323" s="78">
        <v>78</v>
      </c>
      <c r="BS323" s="78">
        <v>47</v>
      </c>
      <c r="BT323" s="78">
        <v>11</v>
      </c>
      <c r="BU323" s="89">
        <f t="shared" si="124"/>
        <v>0.4470573117450527</v>
      </c>
      <c r="BV323" s="89">
        <f t="shared" si="125"/>
        <v>0.5529426882549473</v>
      </c>
      <c r="BW323" s="89">
        <f t="shared" si="126"/>
        <v>0.31217339158742397</v>
      </c>
      <c r="BX323" s="89">
        <f t="shared" si="127"/>
        <v>9.3549216139809821E-2</v>
      </c>
      <c r="BY323" s="16">
        <v>19924</v>
      </c>
      <c r="BZ323" s="16">
        <v>13308</v>
      </c>
      <c r="CA323" s="16">
        <v>2840</v>
      </c>
      <c r="CB323" s="16">
        <v>2594</v>
      </c>
      <c r="CC323" s="78">
        <v>611</v>
      </c>
      <c r="CD323" s="78">
        <v>18</v>
      </c>
      <c r="CE323" s="78">
        <v>500</v>
      </c>
      <c r="CF323" s="78">
        <v>32</v>
      </c>
      <c r="CG323" s="78">
        <v>17</v>
      </c>
      <c r="CH323" s="78">
        <v>4</v>
      </c>
      <c r="CI323" s="89">
        <f t="shared" si="128"/>
        <v>0.66793816502710301</v>
      </c>
      <c r="CJ323" s="89">
        <f t="shared" si="129"/>
        <v>0.33206183497289699</v>
      </c>
      <c r="CK323" s="96">
        <f t="shared" si="130"/>
        <v>0.18952017667135113</v>
      </c>
    </row>
    <row r="324" spans="1:89" x14ac:dyDescent="0.3">
      <c r="A324" s="19" t="s">
        <v>658</v>
      </c>
      <c r="B324" s="16" t="s">
        <v>757</v>
      </c>
      <c r="C324" s="19">
        <v>37661</v>
      </c>
      <c r="D324" s="16">
        <v>10109</v>
      </c>
      <c r="E324" s="16">
        <v>27552</v>
      </c>
      <c r="F324" s="67">
        <v>0.26842091288069886</v>
      </c>
      <c r="G324" s="16">
        <v>19614</v>
      </c>
      <c r="H324" s="16">
        <v>6585</v>
      </c>
      <c r="I324" s="16">
        <v>13029</v>
      </c>
      <c r="J324" s="67">
        <v>0.33572958091159377</v>
      </c>
      <c r="K324" s="16">
        <v>18047</v>
      </c>
      <c r="L324" s="16">
        <v>3524</v>
      </c>
      <c r="M324" s="16">
        <v>14523</v>
      </c>
      <c r="N324" s="67">
        <v>0.19526791156424891</v>
      </c>
      <c r="O324" s="16">
        <v>825</v>
      </c>
      <c r="P324" s="16">
        <v>578</v>
      </c>
      <c r="Q324" s="16">
        <v>247</v>
      </c>
      <c r="R324" s="67">
        <v>0.70060606060606068</v>
      </c>
      <c r="S324" s="16">
        <v>36836</v>
      </c>
      <c r="T324" s="16">
        <v>9531</v>
      </c>
      <c r="U324" s="16">
        <v>27305</v>
      </c>
      <c r="V324" s="67">
        <v>0.25874144858290804</v>
      </c>
      <c r="W324" s="16">
        <v>32226</v>
      </c>
      <c r="X324" s="16">
        <v>8054</v>
      </c>
      <c r="Y324" s="16">
        <v>7656</v>
      </c>
      <c r="Z324" s="16">
        <v>16516</v>
      </c>
      <c r="AA324" s="89">
        <f t="shared" si="112"/>
        <v>0.51250543039781538</v>
      </c>
      <c r="AB324" s="89">
        <f t="shared" si="113"/>
        <v>0.23757214671383356</v>
      </c>
      <c r="AC324" s="95">
        <f t="shared" si="114"/>
        <v>0.48764834100266408</v>
      </c>
      <c r="AD324" s="16">
        <v>16844</v>
      </c>
      <c r="AE324" s="16">
        <v>4310</v>
      </c>
      <c r="AF324" s="47">
        <f t="shared" si="115"/>
        <v>0.25587746378532417</v>
      </c>
      <c r="AG324" s="99">
        <v>4680</v>
      </c>
      <c r="AH324" s="47">
        <f t="shared" si="116"/>
        <v>0.27784374257895988</v>
      </c>
      <c r="AI324" s="100">
        <v>7854</v>
      </c>
      <c r="AJ324" s="47">
        <f t="shared" si="117"/>
        <v>0.466278793635716</v>
      </c>
      <c r="AK324" s="16">
        <v>15382</v>
      </c>
      <c r="AL324" s="16">
        <v>3744</v>
      </c>
      <c r="AM324" s="16">
        <v>2976</v>
      </c>
      <c r="AN324" s="47">
        <f t="shared" si="118"/>
        <v>0.56312573137433364</v>
      </c>
      <c r="AO324" s="47">
        <f t="shared" si="119"/>
        <v>0.19347289039136653</v>
      </c>
      <c r="AP324" s="16">
        <v>8662</v>
      </c>
      <c r="AQ324" s="16">
        <v>25942</v>
      </c>
      <c r="AR324" s="16">
        <v>21907</v>
      </c>
      <c r="AS324" s="78">
        <v>2491</v>
      </c>
      <c r="AT324" s="78">
        <v>1152</v>
      </c>
      <c r="AU324" s="78">
        <v>143</v>
      </c>
      <c r="AV324" s="78">
        <v>3</v>
      </c>
      <c r="AW324" s="78">
        <v>209</v>
      </c>
      <c r="AX324" s="78">
        <v>30</v>
      </c>
      <c r="AY324" s="78">
        <v>6</v>
      </c>
      <c r="AZ324" s="78">
        <v>1</v>
      </c>
      <c r="BA324" s="50">
        <f t="shared" si="120"/>
        <v>21907</v>
      </c>
      <c r="BB324" s="50">
        <f t="shared" si="131"/>
        <v>4035</v>
      </c>
      <c r="BC324" s="50">
        <f t="shared" si="132"/>
        <v>1544</v>
      </c>
      <c r="BD324" s="50">
        <f t="shared" si="121"/>
        <v>24398</v>
      </c>
      <c r="BE324" s="50">
        <f t="shared" si="133"/>
        <v>392</v>
      </c>
      <c r="BF324" s="47">
        <f t="shared" si="122"/>
        <v>0.84446072006784367</v>
      </c>
      <c r="BG324" s="47">
        <f t="shared" si="134"/>
        <v>0.15553927993215635</v>
      </c>
      <c r="BH324" s="47">
        <f t="shared" si="135"/>
        <v>5.9517384935625625E-2</v>
      </c>
      <c r="BI324" s="47">
        <f t="shared" si="136"/>
        <v>1.5110631408526714E-2</v>
      </c>
      <c r="BJ324" s="47">
        <f t="shared" si="123"/>
        <v>0.10752833243389098</v>
      </c>
      <c r="BK324" s="16">
        <v>13519</v>
      </c>
      <c r="BL324" s="16">
        <v>10477</v>
      </c>
      <c r="BM324" s="78">
        <v>1898</v>
      </c>
      <c r="BN324" s="78">
        <v>904</v>
      </c>
      <c r="BO324" s="78">
        <v>87</v>
      </c>
      <c r="BP324" s="78">
        <v>3</v>
      </c>
      <c r="BQ324" s="78">
        <v>122</v>
      </c>
      <c r="BR324" s="78">
        <v>23</v>
      </c>
      <c r="BS324" s="78">
        <v>4</v>
      </c>
      <c r="BT324" s="78">
        <v>1</v>
      </c>
      <c r="BU324" s="89">
        <f t="shared" si="124"/>
        <v>0.77498335675715657</v>
      </c>
      <c r="BV324" s="89">
        <f t="shared" si="125"/>
        <v>0.2250166432428434</v>
      </c>
      <c r="BW324" s="89">
        <f t="shared" si="126"/>
        <v>8.462164361269324E-2</v>
      </c>
      <c r="BX324" s="89">
        <f t="shared" si="127"/>
        <v>1.7752792366299282E-2</v>
      </c>
      <c r="BY324" s="16">
        <v>12423</v>
      </c>
      <c r="BZ324" s="16">
        <v>11430</v>
      </c>
      <c r="CA324" s="78">
        <v>593</v>
      </c>
      <c r="CB324" s="78">
        <v>248</v>
      </c>
      <c r="CC324" s="78">
        <v>56</v>
      </c>
      <c r="CD324" s="78">
        <v>0</v>
      </c>
      <c r="CE324" s="78">
        <v>87</v>
      </c>
      <c r="CF324" s="78">
        <v>7</v>
      </c>
      <c r="CG324" s="78">
        <v>2</v>
      </c>
      <c r="CH324" s="78">
        <v>0</v>
      </c>
      <c r="CI324" s="89">
        <f t="shared" si="128"/>
        <v>0.92006761651774938</v>
      </c>
      <c r="CJ324" s="89">
        <f t="shared" si="129"/>
        <v>7.9932383482250666E-2</v>
      </c>
      <c r="CK324" s="96">
        <f t="shared" si="130"/>
        <v>3.2198341785398051E-2</v>
      </c>
    </row>
    <row r="325" spans="1:89" x14ac:dyDescent="0.3">
      <c r="A325" s="19" t="s">
        <v>658</v>
      </c>
      <c r="B325" s="16" t="s">
        <v>759</v>
      </c>
      <c r="C325" s="19">
        <v>11157</v>
      </c>
      <c r="D325" s="16">
        <v>2600</v>
      </c>
      <c r="E325" s="16">
        <v>8557</v>
      </c>
      <c r="F325" s="67">
        <v>0.23303755489827011</v>
      </c>
      <c r="G325" s="16">
        <v>5504</v>
      </c>
      <c r="H325" s="16">
        <v>1691</v>
      </c>
      <c r="I325" s="16">
        <v>3813</v>
      </c>
      <c r="J325" s="67">
        <v>0.30723110465116277</v>
      </c>
      <c r="K325" s="16">
        <v>5653</v>
      </c>
      <c r="L325" s="16">
        <v>909</v>
      </c>
      <c r="M325" s="16">
        <v>4744</v>
      </c>
      <c r="N325" s="67">
        <v>0.16079957544666548</v>
      </c>
      <c r="O325" s="16">
        <v>188</v>
      </c>
      <c r="P325" s="16">
        <v>152</v>
      </c>
      <c r="Q325" s="16">
        <v>36</v>
      </c>
      <c r="R325" s="67">
        <v>0.80851063829787218</v>
      </c>
      <c r="S325" s="16">
        <v>10969</v>
      </c>
      <c r="T325" s="16">
        <v>2448</v>
      </c>
      <c r="U325" s="16">
        <v>8521</v>
      </c>
      <c r="V325" s="67">
        <v>0.2231744005834625</v>
      </c>
      <c r="W325" s="16">
        <v>9757</v>
      </c>
      <c r="X325" s="16">
        <v>1483</v>
      </c>
      <c r="Y325" s="16">
        <v>1274</v>
      </c>
      <c r="Z325" s="16">
        <v>7000</v>
      </c>
      <c r="AA325" s="89">
        <f t="shared" si="112"/>
        <v>0.7174336373885416</v>
      </c>
      <c r="AB325" s="89">
        <f t="shared" si="113"/>
        <v>0.13057292200471457</v>
      </c>
      <c r="AC325" s="95">
        <f t="shared" si="114"/>
        <v>0.21185714285714285</v>
      </c>
      <c r="AD325" s="16">
        <v>4708</v>
      </c>
      <c r="AE325" s="78">
        <v>697</v>
      </c>
      <c r="AF325" s="47">
        <f t="shared" si="115"/>
        <v>0.14804587935429056</v>
      </c>
      <c r="AG325" s="99">
        <v>674</v>
      </c>
      <c r="AH325" s="47">
        <f t="shared" si="116"/>
        <v>0.143160577740017</v>
      </c>
      <c r="AI325" s="100">
        <v>3337</v>
      </c>
      <c r="AJ325" s="47">
        <f t="shared" si="117"/>
        <v>0.70879354290569241</v>
      </c>
      <c r="AK325" s="16">
        <v>5049</v>
      </c>
      <c r="AL325" s="78">
        <v>786</v>
      </c>
      <c r="AM325" s="78">
        <v>600</v>
      </c>
      <c r="AN325" s="47">
        <f t="shared" si="118"/>
        <v>0.72549019607843135</v>
      </c>
      <c r="AO325" s="47">
        <f t="shared" si="119"/>
        <v>0.11883541295306001</v>
      </c>
      <c r="AP325" s="16">
        <v>3663</v>
      </c>
      <c r="AQ325" s="16">
        <v>8038</v>
      </c>
      <c r="AR325" s="16">
        <v>7098</v>
      </c>
      <c r="AS325" s="78">
        <v>474</v>
      </c>
      <c r="AT325" s="78">
        <v>260</v>
      </c>
      <c r="AU325" s="78">
        <v>91</v>
      </c>
      <c r="AV325" s="78">
        <v>15</v>
      </c>
      <c r="AW325" s="78">
        <v>89</v>
      </c>
      <c r="AX325" s="78">
        <v>6</v>
      </c>
      <c r="AY325" s="78">
        <v>3</v>
      </c>
      <c r="AZ325" s="78">
        <v>2</v>
      </c>
      <c r="BA325" s="50">
        <f t="shared" si="120"/>
        <v>7098</v>
      </c>
      <c r="BB325" s="50">
        <f t="shared" si="131"/>
        <v>940</v>
      </c>
      <c r="BC325" s="50">
        <f t="shared" si="132"/>
        <v>466</v>
      </c>
      <c r="BD325" s="50">
        <f t="shared" si="121"/>
        <v>7572</v>
      </c>
      <c r="BE325" s="50">
        <f t="shared" si="133"/>
        <v>206</v>
      </c>
      <c r="BF325" s="47">
        <f t="shared" si="122"/>
        <v>0.88305548643941278</v>
      </c>
      <c r="BG325" s="47">
        <f t="shared" si="134"/>
        <v>0.11694451356058722</v>
      </c>
      <c r="BH325" s="47">
        <f t="shared" si="135"/>
        <v>5.7974620552376212E-2</v>
      </c>
      <c r="BI325" s="47">
        <f t="shared" si="136"/>
        <v>2.5628265737745709E-2</v>
      </c>
      <c r="BJ325" s="47">
        <f t="shared" si="123"/>
        <v>8.745956705648171E-2</v>
      </c>
      <c r="BK325" s="16">
        <v>4150</v>
      </c>
      <c r="BL325" s="16">
        <v>3501</v>
      </c>
      <c r="BM325" s="78">
        <v>325</v>
      </c>
      <c r="BN325" s="78">
        <v>180</v>
      </c>
      <c r="BO325" s="78">
        <v>68</v>
      </c>
      <c r="BP325" s="78">
        <v>11</v>
      </c>
      <c r="BQ325" s="78">
        <v>56</v>
      </c>
      <c r="BR325" s="78">
        <v>5</v>
      </c>
      <c r="BS325" s="78">
        <v>2</v>
      </c>
      <c r="BT325" s="78">
        <v>2</v>
      </c>
      <c r="BU325" s="89">
        <f t="shared" si="124"/>
        <v>0.84361445783132527</v>
      </c>
      <c r="BV325" s="89">
        <f t="shared" si="125"/>
        <v>0.1563855421686747</v>
      </c>
      <c r="BW325" s="89">
        <f t="shared" si="126"/>
        <v>7.8072289156626506E-2</v>
      </c>
      <c r="BX325" s="89">
        <f t="shared" si="127"/>
        <v>3.4698795180722893E-2</v>
      </c>
      <c r="BY325" s="16">
        <v>3888</v>
      </c>
      <c r="BZ325" s="16">
        <v>3597</v>
      </c>
      <c r="CA325" s="78">
        <v>149</v>
      </c>
      <c r="CB325" s="78">
        <v>80</v>
      </c>
      <c r="CC325" s="78">
        <v>23</v>
      </c>
      <c r="CD325" s="78">
        <v>4</v>
      </c>
      <c r="CE325" s="78">
        <v>33</v>
      </c>
      <c r="CF325" s="78">
        <v>1</v>
      </c>
      <c r="CG325" s="78">
        <v>1</v>
      </c>
      <c r="CH325" s="78">
        <v>0</v>
      </c>
      <c r="CI325" s="89">
        <f t="shared" si="128"/>
        <v>0.92515432098765427</v>
      </c>
      <c r="CJ325" s="89">
        <f t="shared" si="129"/>
        <v>7.4845679012345678E-2</v>
      </c>
      <c r="CK325" s="96">
        <f t="shared" si="130"/>
        <v>3.6522633744855967E-2</v>
      </c>
    </row>
    <row r="326" spans="1:89" x14ac:dyDescent="0.3">
      <c r="A326" s="19" t="s">
        <v>658</v>
      </c>
      <c r="B326" s="16" t="s">
        <v>762</v>
      </c>
      <c r="C326" s="19">
        <v>109737</v>
      </c>
      <c r="D326" s="16">
        <v>58487</v>
      </c>
      <c r="E326" s="16">
        <v>51250</v>
      </c>
      <c r="F326" s="67">
        <v>0.53297429308255195</v>
      </c>
      <c r="G326" s="16">
        <v>53545</v>
      </c>
      <c r="H326" s="16">
        <v>31351</v>
      </c>
      <c r="I326" s="16">
        <v>22194</v>
      </c>
      <c r="J326" s="67">
        <v>0.58550751704174064</v>
      </c>
      <c r="K326" s="16">
        <v>56192</v>
      </c>
      <c r="L326" s="16">
        <v>27136</v>
      </c>
      <c r="M326" s="16">
        <v>29056</v>
      </c>
      <c r="N326" s="67">
        <v>0.48291571753986334</v>
      </c>
      <c r="O326" s="16">
        <v>29879</v>
      </c>
      <c r="P326" s="16">
        <v>23321</v>
      </c>
      <c r="Q326" s="16">
        <v>6558</v>
      </c>
      <c r="R326" s="67">
        <v>0.78051474279594368</v>
      </c>
      <c r="S326" s="16">
        <v>79858</v>
      </c>
      <c r="T326" s="16">
        <v>35166</v>
      </c>
      <c r="U326" s="16">
        <v>44692</v>
      </c>
      <c r="V326" s="67">
        <v>0.44035663302361688</v>
      </c>
      <c r="W326" s="16">
        <v>74718</v>
      </c>
      <c r="X326" s="16">
        <v>25048</v>
      </c>
      <c r="Y326" s="16">
        <v>23986</v>
      </c>
      <c r="Z326" s="16">
        <v>25684</v>
      </c>
      <c r="AA326" s="89">
        <f t="shared" ref="AA326:AA335" si="137">Z326/W326</f>
        <v>0.3437458176075377</v>
      </c>
      <c r="AB326" s="89">
        <f t="shared" ref="AB326:AB335" si="138">Y326/W326</f>
        <v>0.32102036992424848</v>
      </c>
      <c r="AC326" s="95">
        <f t="shared" ref="AC326:AC335" si="139">X326/Z326</f>
        <v>0.97523750194673731</v>
      </c>
      <c r="AD326" s="16">
        <v>36916</v>
      </c>
      <c r="AE326" s="16">
        <v>11616</v>
      </c>
      <c r="AF326" s="47">
        <f t="shared" ref="AF326:AF335" si="140">AE326/AD326</f>
        <v>0.31466030989272942</v>
      </c>
      <c r="AG326" s="16">
        <v>12145</v>
      </c>
      <c r="AH326" s="47">
        <f t="shared" ref="AH326:AH335" si="141">AG326/AD326</f>
        <v>0.32899013977679054</v>
      </c>
      <c r="AI326" s="16">
        <v>13155</v>
      </c>
      <c r="AJ326" s="47">
        <f t="shared" ref="AJ326:AJ335" si="142">AI326/AD326</f>
        <v>0.35634955033047999</v>
      </c>
      <c r="AK326" s="16">
        <v>37802</v>
      </c>
      <c r="AL326" s="16">
        <v>13432</v>
      </c>
      <c r="AM326" s="16">
        <v>11841</v>
      </c>
      <c r="AN326" s="47">
        <f t="shared" ref="AN326:AN335" si="143">AP326/AK326</f>
        <v>0.33143749007988993</v>
      </c>
      <c r="AO326" s="47">
        <f t="shared" ref="AO326:AO335" si="144">AM326/AK326</f>
        <v>0.31323739484683349</v>
      </c>
      <c r="AP326" s="16">
        <v>12529</v>
      </c>
      <c r="AQ326" s="16">
        <v>86655</v>
      </c>
      <c r="AR326" s="16">
        <v>48320</v>
      </c>
      <c r="AS326" s="16">
        <v>12421</v>
      </c>
      <c r="AT326" s="16">
        <v>10556</v>
      </c>
      <c r="AU326" s="16">
        <v>6257</v>
      </c>
      <c r="AV326" s="78">
        <v>252</v>
      </c>
      <c r="AW326" s="16">
        <v>5109</v>
      </c>
      <c r="AX326" s="78">
        <v>343</v>
      </c>
      <c r="AY326" s="78">
        <v>91</v>
      </c>
      <c r="AZ326" s="78">
        <v>3306</v>
      </c>
      <c r="BA326" s="50">
        <f t="shared" ref="BA326:BA335" si="145">AR326</f>
        <v>48320</v>
      </c>
      <c r="BB326" s="50">
        <f t="shared" si="131"/>
        <v>38335</v>
      </c>
      <c r="BC326" s="50">
        <f t="shared" si="132"/>
        <v>25914</v>
      </c>
      <c r="BD326" s="50">
        <f t="shared" ref="BD326:BD335" si="146">AQ326-BC326</f>
        <v>60741</v>
      </c>
      <c r="BE326" s="50">
        <f t="shared" si="133"/>
        <v>15358</v>
      </c>
      <c r="BF326" s="47">
        <f t="shared" ref="BF326:BF335" si="147">AR326/AQ326</f>
        <v>0.55761352489758231</v>
      </c>
      <c r="BG326" s="47">
        <f t="shared" si="134"/>
        <v>0.44238647510241763</v>
      </c>
      <c r="BH326" s="47">
        <f t="shared" si="135"/>
        <v>0.29904794876233337</v>
      </c>
      <c r="BI326" s="47">
        <f t="shared" si="136"/>
        <v>0.17723155040101551</v>
      </c>
      <c r="BJ326" s="47">
        <f t="shared" ref="BJ326:BJ335" si="148">(BG326+BH326)/2</f>
        <v>0.3707172119323755</v>
      </c>
      <c r="BK326" s="16">
        <v>43797</v>
      </c>
      <c r="BL326" s="16">
        <v>21762</v>
      </c>
      <c r="BM326" s="16">
        <v>7105</v>
      </c>
      <c r="BN326" s="16">
        <v>6150</v>
      </c>
      <c r="BO326" s="16">
        <v>3286</v>
      </c>
      <c r="BP326" s="78">
        <v>190</v>
      </c>
      <c r="BQ326" s="16">
        <v>2600</v>
      </c>
      <c r="BR326" s="78">
        <v>184</v>
      </c>
      <c r="BS326" s="78">
        <v>57</v>
      </c>
      <c r="BT326" s="78">
        <v>2463</v>
      </c>
      <c r="BU326" s="89">
        <f t="shared" ref="BU326:BU335" si="149">BL326/BK326</f>
        <v>0.4968833481745325</v>
      </c>
      <c r="BV326" s="89">
        <f t="shared" ref="BV326:BV335" si="150">(BT326+BS326+BR326+BQ326+BP326+BO326+BN326+BM326)/BK326</f>
        <v>0.5031166518254675</v>
      </c>
      <c r="BW326" s="89">
        <f t="shared" ref="BW326:BW335" si="151">(BT326+BS326+BR326+BQ326+BP326+BO326+BN326)/BK326</f>
        <v>0.34089092860241571</v>
      </c>
      <c r="BX326" s="89">
        <f t="shared" ref="BX326:BX335" si="152">(BT326+BS326+BR326+BQ326+BP326+BO326)/BK326</f>
        <v>0.20047035185058337</v>
      </c>
      <c r="BY326" s="16">
        <v>42858</v>
      </c>
      <c r="BZ326" s="16">
        <v>26558</v>
      </c>
      <c r="CA326" s="16">
        <v>5316</v>
      </c>
      <c r="CB326" s="16">
        <v>4406</v>
      </c>
      <c r="CC326" s="16">
        <v>2971</v>
      </c>
      <c r="CD326" s="78">
        <v>62</v>
      </c>
      <c r="CE326" s="16">
        <v>2509</v>
      </c>
      <c r="CF326" s="78">
        <v>159</v>
      </c>
      <c r="CG326" s="78">
        <v>34</v>
      </c>
      <c r="CH326" s="78">
        <v>843</v>
      </c>
      <c r="CI326" s="89">
        <f t="shared" ref="CI326:CI335" si="153">BZ326/BY326</f>
        <v>0.61967427318120305</v>
      </c>
      <c r="CJ326" s="89">
        <f t="shared" ref="CJ326:CJ335" si="154">(CH326+CG326+CF326+CE326+CD326+CC326+CB326+CA326)/BY326</f>
        <v>0.38032572681879695</v>
      </c>
      <c r="CK326" s="96">
        <f t="shared" ref="CK326:CK335" si="155">(CH326+CG326+CF326+CE326+CD326+CC326+CB326)/BY326</f>
        <v>0.25628820756918197</v>
      </c>
    </row>
    <row r="327" spans="1:89" x14ac:dyDescent="0.3">
      <c r="A327" s="19" t="s">
        <v>658</v>
      </c>
      <c r="B327" s="16" t="s">
        <v>763</v>
      </c>
      <c r="C327" s="19">
        <v>27794</v>
      </c>
      <c r="D327" s="16">
        <v>3184</v>
      </c>
      <c r="E327" s="16">
        <v>24610</v>
      </c>
      <c r="F327" s="67">
        <v>0.11455709865438583</v>
      </c>
      <c r="G327" s="16">
        <v>13891</v>
      </c>
      <c r="H327" s="16">
        <v>1975</v>
      </c>
      <c r="I327" s="16">
        <v>11916</v>
      </c>
      <c r="J327" s="67">
        <v>0.14217838888488948</v>
      </c>
      <c r="K327" s="16">
        <v>13903</v>
      </c>
      <c r="L327" s="16">
        <v>1209</v>
      </c>
      <c r="M327" s="16">
        <v>12694</v>
      </c>
      <c r="N327" s="67">
        <v>8.6959648996619426E-2</v>
      </c>
      <c r="O327" s="16">
        <v>1586</v>
      </c>
      <c r="P327" s="16">
        <v>1219</v>
      </c>
      <c r="Q327" s="16">
        <v>367</v>
      </c>
      <c r="R327" s="67">
        <v>0.76860025220680972</v>
      </c>
      <c r="S327" s="16">
        <v>26208</v>
      </c>
      <c r="T327" s="16">
        <v>1965</v>
      </c>
      <c r="U327" s="16">
        <v>24243</v>
      </c>
      <c r="V327" s="67">
        <v>7.4977106227106224E-2</v>
      </c>
      <c r="W327" s="16">
        <v>21107</v>
      </c>
      <c r="X327" s="16">
        <v>1574</v>
      </c>
      <c r="Y327" s="16">
        <v>1524</v>
      </c>
      <c r="Z327" s="16">
        <v>18009</v>
      </c>
      <c r="AA327" s="89">
        <f t="shared" si="137"/>
        <v>0.85322404889373193</v>
      </c>
      <c r="AB327" s="89">
        <f t="shared" si="138"/>
        <v>7.2203534372483058E-2</v>
      </c>
      <c r="AC327" s="95">
        <f t="shared" si="139"/>
        <v>8.7400744072408235E-2</v>
      </c>
      <c r="AD327" s="16">
        <v>10207</v>
      </c>
      <c r="AE327" s="78">
        <v>746</v>
      </c>
      <c r="AF327" s="47">
        <f t="shared" si="140"/>
        <v>7.30870970902322E-2</v>
      </c>
      <c r="AG327" s="99">
        <v>847</v>
      </c>
      <c r="AH327" s="47">
        <f t="shared" si="141"/>
        <v>8.2982267071617516E-2</v>
      </c>
      <c r="AI327" s="100">
        <v>8614</v>
      </c>
      <c r="AJ327" s="47">
        <f t="shared" si="142"/>
        <v>0.84393063583815031</v>
      </c>
      <c r="AK327" s="16">
        <v>10900</v>
      </c>
      <c r="AL327" s="78">
        <v>828</v>
      </c>
      <c r="AM327" s="78">
        <v>677</v>
      </c>
      <c r="AN327" s="47">
        <f t="shared" si="143"/>
        <v>0.86192660550458711</v>
      </c>
      <c r="AO327" s="47">
        <f t="shared" si="144"/>
        <v>6.2110091743119267E-2</v>
      </c>
      <c r="AP327" s="16">
        <v>9395</v>
      </c>
      <c r="AQ327" s="16">
        <v>20934</v>
      </c>
      <c r="AR327" s="16">
        <v>18522</v>
      </c>
      <c r="AS327" s="78">
        <v>1085</v>
      </c>
      <c r="AT327" s="78">
        <v>568</v>
      </c>
      <c r="AU327" s="78">
        <v>229</v>
      </c>
      <c r="AV327" s="78">
        <v>15</v>
      </c>
      <c r="AW327" s="78">
        <v>244</v>
      </c>
      <c r="AX327" s="78">
        <v>22</v>
      </c>
      <c r="AY327" s="78">
        <v>4</v>
      </c>
      <c r="AZ327" s="78">
        <v>245</v>
      </c>
      <c r="BA327" s="50">
        <f t="shared" si="145"/>
        <v>18522</v>
      </c>
      <c r="BB327" s="50">
        <f t="shared" si="131"/>
        <v>2412</v>
      </c>
      <c r="BC327" s="50">
        <f t="shared" si="132"/>
        <v>1327.0000000000002</v>
      </c>
      <c r="BD327" s="50">
        <f t="shared" si="146"/>
        <v>19607</v>
      </c>
      <c r="BE327" s="50">
        <f t="shared" si="133"/>
        <v>759</v>
      </c>
      <c r="BF327" s="47">
        <f t="shared" si="147"/>
        <v>0.88478073946689595</v>
      </c>
      <c r="BG327" s="47">
        <f t="shared" si="134"/>
        <v>0.11521926053310404</v>
      </c>
      <c r="BH327" s="47">
        <f t="shared" si="135"/>
        <v>6.3389700964937429E-2</v>
      </c>
      <c r="BI327" s="47">
        <f t="shared" si="136"/>
        <v>3.625680710805388E-2</v>
      </c>
      <c r="BJ327" s="47">
        <f t="shared" si="148"/>
        <v>8.9304480749020726E-2</v>
      </c>
      <c r="BK327" s="16">
        <v>10788</v>
      </c>
      <c r="BL327" s="16">
        <v>9086</v>
      </c>
      <c r="BM327" s="78">
        <v>773</v>
      </c>
      <c r="BN327" s="78">
        <v>419</v>
      </c>
      <c r="BO327" s="78">
        <v>147</v>
      </c>
      <c r="BP327" s="78">
        <v>8</v>
      </c>
      <c r="BQ327" s="78">
        <v>147</v>
      </c>
      <c r="BR327" s="78">
        <v>10</v>
      </c>
      <c r="BS327" s="78">
        <v>2</v>
      </c>
      <c r="BT327" s="78">
        <v>196</v>
      </c>
      <c r="BU327" s="89">
        <f t="shared" si="149"/>
        <v>0.84223210975157581</v>
      </c>
      <c r="BV327" s="89">
        <f t="shared" si="150"/>
        <v>0.15776789024842416</v>
      </c>
      <c r="BW327" s="89">
        <f t="shared" si="151"/>
        <v>8.6114200964034118E-2</v>
      </c>
      <c r="BX327" s="89">
        <f t="shared" si="152"/>
        <v>4.7274749721913235E-2</v>
      </c>
      <c r="BY327" s="16">
        <v>10146</v>
      </c>
      <c r="BZ327" s="16">
        <v>9436</v>
      </c>
      <c r="CA327" s="78">
        <v>312</v>
      </c>
      <c r="CB327" s="78">
        <v>149</v>
      </c>
      <c r="CC327" s="78">
        <v>82</v>
      </c>
      <c r="CD327" s="78">
        <v>7</v>
      </c>
      <c r="CE327" s="78">
        <v>97</v>
      </c>
      <c r="CF327" s="78">
        <v>12</v>
      </c>
      <c r="CG327" s="78">
        <v>2</v>
      </c>
      <c r="CH327" s="78">
        <v>49</v>
      </c>
      <c r="CI327" s="89">
        <f t="shared" si="153"/>
        <v>0.93002168342203828</v>
      </c>
      <c r="CJ327" s="89">
        <f t="shared" si="154"/>
        <v>6.9978316577961761E-2</v>
      </c>
      <c r="CK327" s="96">
        <f t="shared" si="155"/>
        <v>3.9227281687364481E-2</v>
      </c>
    </row>
    <row r="328" spans="1:89" x14ac:dyDescent="0.3">
      <c r="A328" s="19" t="s">
        <v>658</v>
      </c>
      <c r="B328" s="16" t="s">
        <v>765</v>
      </c>
      <c r="C328" s="19">
        <v>70236</v>
      </c>
      <c r="D328" s="16">
        <v>16427</v>
      </c>
      <c r="E328" s="16">
        <v>53809</v>
      </c>
      <c r="F328" s="67">
        <v>0.2338829090494903</v>
      </c>
      <c r="G328" s="16">
        <v>35273</v>
      </c>
      <c r="H328" s="16">
        <v>10327</v>
      </c>
      <c r="I328" s="16">
        <v>24946</v>
      </c>
      <c r="J328" s="67">
        <v>0.2927735094831741</v>
      </c>
      <c r="K328" s="16">
        <v>34963</v>
      </c>
      <c r="L328" s="16">
        <v>6100</v>
      </c>
      <c r="M328" s="16">
        <v>28863</v>
      </c>
      <c r="N328" s="67">
        <v>0.17447015416297229</v>
      </c>
      <c r="O328" s="16">
        <v>3212</v>
      </c>
      <c r="P328" s="16">
        <v>2201</v>
      </c>
      <c r="Q328" s="16">
        <v>1011</v>
      </c>
      <c r="R328" s="67">
        <v>0.68524283935242836</v>
      </c>
      <c r="S328" s="16">
        <v>67024</v>
      </c>
      <c r="T328" s="16">
        <v>14226</v>
      </c>
      <c r="U328" s="16">
        <v>52798</v>
      </c>
      <c r="V328" s="67">
        <v>0.21225232752446885</v>
      </c>
      <c r="W328" s="16">
        <v>49827</v>
      </c>
      <c r="X328" s="16">
        <v>9350</v>
      </c>
      <c r="Y328" s="16">
        <v>8275</v>
      </c>
      <c r="Z328" s="16">
        <v>32202</v>
      </c>
      <c r="AA328" s="89">
        <f t="shared" si="137"/>
        <v>0.64627611535914264</v>
      </c>
      <c r="AB328" s="89">
        <f t="shared" si="138"/>
        <v>0.16607461817889899</v>
      </c>
      <c r="AC328" s="95">
        <f t="shared" si="139"/>
        <v>0.29035463635799019</v>
      </c>
      <c r="AD328" s="16">
        <v>24431</v>
      </c>
      <c r="AE328" s="16">
        <v>4746</v>
      </c>
      <c r="AF328" s="47">
        <f t="shared" si="140"/>
        <v>0.19426138921861569</v>
      </c>
      <c r="AG328" s="99">
        <v>4540</v>
      </c>
      <c r="AH328" s="47">
        <f t="shared" si="141"/>
        <v>0.1858294789406901</v>
      </c>
      <c r="AI328" s="100">
        <v>15145</v>
      </c>
      <c r="AJ328" s="47">
        <f t="shared" si="142"/>
        <v>0.61990913184069418</v>
      </c>
      <c r="AK328" s="16">
        <v>25396</v>
      </c>
      <c r="AL328" s="16">
        <v>4604</v>
      </c>
      <c r="AM328" s="16">
        <v>3735</v>
      </c>
      <c r="AN328" s="47">
        <f t="shared" si="143"/>
        <v>0.67164120333910848</v>
      </c>
      <c r="AO328" s="47">
        <f t="shared" si="144"/>
        <v>0.14707040478815561</v>
      </c>
      <c r="AP328" s="16">
        <v>17057</v>
      </c>
      <c r="AQ328" s="16">
        <v>53062</v>
      </c>
      <c r="AR328" s="16">
        <v>43193</v>
      </c>
      <c r="AS328" s="78">
        <v>4857</v>
      </c>
      <c r="AT328" s="78">
        <v>2771</v>
      </c>
      <c r="AU328" s="78">
        <v>658</v>
      </c>
      <c r="AV328" s="78">
        <v>28</v>
      </c>
      <c r="AW328" s="78">
        <v>397</v>
      </c>
      <c r="AX328" s="78">
        <v>17</v>
      </c>
      <c r="AY328" s="78">
        <v>19</v>
      </c>
      <c r="AZ328" s="78">
        <v>1122</v>
      </c>
      <c r="BA328" s="50">
        <f t="shared" si="145"/>
        <v>43193</v>
      </c>
      <c r="BB328" s="50">
        <f t="shared" si="131"/>
        <v>9869</v>
      </c>
      <c r="BC328" s="50">
        <f t="shared" si="132"/>
        <v>5012</v>
      </c>
      <c r="BD328" s="50">
        <f t="shared" si="146"/>
        <v>48050</v>
      </c>
      <c r="BE328" s="50">
        <f t="shared" si="133"/>
        <v>2241</v>
      </c>
      <c r="BF328" s="47">
        <f t="shared" si="147"/>
        <v>0.8140100260073122</v>
      </c>
      <c r="BG328" s="47">
        <f t="shared" si="134"/>
        <v>0.1859899739926878</v>
      </c>
      <c r="BH328" s="47">
        <f t="shared" si="135"/>
        <v>9.4455542572839321E-2</v>
      </c>
      <c r="BI328" s="47">
        <f t="shared" si="136"/>
        <v>4.2233613508725641E-2</v>
      </c>
      <c r="BJ328" s="47">
        <f t="shared" si="148"/>
        <v>0.14022275828276357</v>
      </c>
      <c r="BK328" s="16">
        <v>27357</v>
      </c>
      <c r="BL328" s="16">
        <v>20485</v>
      </c>
      <c r="BM328" s="78">
        <v>3589</v>
      </c>
      <c r="BN328" s="78">
        <v>1798</v>
      </c>
      <c r="BO328" s="78">
        <v>375</v>
      </c>
      <c r="BP328" s="78">
        <v>18</v>
      </c>
      <c r="BQ328" s="78">
        <v>245</v>
      </c>
      <c r="BR328" s="78">
        <v>14</v>
      </c>
      <c r="BS328" s="78">
        <v>11</v>
      </c>
      <c r="BT328" s="78">
        <v>822</v>
      </c>
      <c r="BU328" s="89">
        <f t="shared" si="149"/>
        <v>0.74880286581130973</v>
      </c>
      <c r="BV328" s="89">
        <f t="shared" si="150"/>
        <v>0.25119713418869027</v>
      </c>
      <c r="BW328" s="89">
        <f t="shared" si="151"/>
        <v>0.12000584859450963</v>
      </c>
      <c r="BX328" s="89">
        <f t="shared" si="152"/>
        <v>5.4282267792521106E-2</v>
      </c>
      <c r="BY328" s="16">
        <v>25705</v>
      </c>
      <c r="BZ328" s="16">
        <v>22708</v>
      </c>
      <c r="CA328" s="78">
        <v>1268</v>
      </c>
      <c r="CB328" s="78">
        <v>973</v>
      </c>
      <c r="CC328" s="78">
        <v>283</v>
      </c>
      <c r="CD328" s="78">
        <v>10</v>
      </c>
      <c r="CE328" s="78">
        <v>152</v>
      </c>
      <c r="CF328" s="78">
        <v>3</v>
      </c>
      <c r="CG328" s="78">
        <v>8</v>
      </c>
      <c r="CH328" s="78">
        <v>300</v>
      </c>
      <c r="CI328" s="89">
        <f t="shared" si="153"/>
        <v>0.88340789729624591</v>
      </c>
      <c r="CJ328" s="89">
        <f t="shared" si="154"/>
        <v>0.11659210270375413</v>
      </c>
      <c r="CK328" s="96">
        <f t="shared" si="155"/>
        <v>6.7263178369966939E-2</v>
      </c>
    </row>
    <row r="329" spans="1:89" x14ac:dyDescent="0.3">
      <c r="A329" s="19" t="s">
        <v>658</v>
      </c>
      <c r="B329" s="16" t="s">
        <v>767</v>
      </c>
      <c r="C329" s="19">
        <v>19859</v>
      </c>
      <c r="D329" s="16">
        <v>8168</v>
      </c>
      <c r="E329" s="16">
        <v>11691</v>
      </c>
      <c r="F329" s="67">
        <v>0.41129966262148143</v>
      </c>
      <c r="G329" s="16">
        <v>9827</v>
      </c>
      <c r="H329" s="16">
        <v>5187</v>
      </c>
      <c r="I329" s="16">
        <v>4640</v>
      </c>
      <c r="J329" s="67">
        <v>0.52783148468505137</v>
      </c>
      <c r="K329" s="16">
        <v>10032</v>
      </c>
      <c r="L329" s="16">
        <v>2981</v>
      </c>
      <c r="M329" s="16">
        <v>7051</v>
      </c>
      <c r="N329" s="67">
        <v>0.29714912280701755</v>
      </c>
      <c r="O329" s="16">
        <v>6647</v>
      </c>
      <c r="P329" s="16">
        <v>4097</v>
      </c>
      <c r="Q329" s="16">
        <v>2550</v>
      </c>
      <c r="R329" s="67">
        <v>0.61636828644501274</v>
      </c>
      <c r="S329" s="16">
        <v>13212</v>
      </c>
      <c r="T329" s="16">
        <v>4071</v>
      </c>
      <c r="U329" s="16">
        <v>9141</v>
      </c>
      <c r="V329" s="67">
        <v>0.30812897366030884</v>
      </c>
      <c r="W329" s="16">
        <v>12780</v>
      </c>
      <c r="X329" s="16">
        <v>2479</v>
      </c>
      <c r="Y329" s="16">
        <v>3578</v>
      </c>
      <c r="Z329" s="16">
        <v>6723</v>
      </c>
      <c r="AA329" s="89">
        <f t="shared" si="137"/>
        <v>0.52605633802816898</v>
      </c>
      <c r="AB329" s="89">
        <f t="shared" si="138"/>
        <v>0.27996870109546168</v>
      </c>
      <c r="AC329" s="95">
        <f t="shared" si="139"/>
        <v>0.36873419604343299</v>
      </c>
      <c r="AD329" s="16">
        <v>6274</v>
      </c>
      <c r="AE329" s="16">
        <v>1215</v>
      </c>
      <c r="AF329" s="47">
        <f t="shared" si="140"/>
        <v>0.19365635957921581</v>
      </c>
      <c r="AG329" s="99">
        <v>1904</v>
      </c>
      <c r="AH329" s="47">
        <f t="shared" si="141"/>
        <v>0.30347465731590689</v>
      </c>
      <c r="AI329" s="100">
        <v>3155</v>
      </c>
      <c r="AJ329" s="47">
        <f t="shared" si="142"/>
        <v>0.50286898310487727</v>
      </c>
      <c r="AK329" s="16">
        <v>6506</v>
      </c>
      <c r="AL329" s="16">
        <v>1264</v>
      </c>
      <c r="AM329" s="16">
        <v>1674</v>
      </c>
      <c r="AN329" s="47">
        <f t="shared" si="143"/>
        <v>0.54841684598831852</v>
      </c>
      <c r="AO329" s="47">
        <f t="shared" si="144"/>
        <v>0.25730095296649247</v>
      </c>
      <c r="AP329" s="16">
        <v>3568</v>
      </c>
      <c r="AQ329" s="16">
        <v>23656</v>
      </c>
      <c r="AR329" s="16">
        <v>11666</v>
      </c>
      <c r="AS329" s="16">
        <v>3210</v>
      </c>
      <c r="AT329" s="16">
        <v>6270</v>
      </c>
      <c r="AU329" s="78">
        <v>1171</v>
      </c>
      <c r="AV329" s="78">
        <v>44</v>
      </c>
      <c r="AW329" s="78">
        <v>725</v>
      </c>
      <c r="AX329" s="78">
        <v>39</v>
      </c>
      <c r="AY329" s="78">
        <v>58</v>
      </c>
      <c r="AZ329" s="78">
        <v>473</v>
      </c>
      <c r="BA329" s="50">
        <f t="shared" si="145"/>
        <v>11666</v>
      </c>
      <c r="BB329" s="50">
        <f t="shared" si="131"/>
        <v>11989.999999999998</v>
      </c>
      <c r="BC329" s="50">
        <f t="shared" si="132"/>
        <v>8780</v>
      </c>
      <c r="BD329" s="50">
        <f t="shared" si="146"/>
        <v>14876</v>
      </c>
      <c r="BE329" s="50">
        <f t="shared" si="133"/>
        <v>2510</v>
      </c>
      <c r="BF329" s="47">
        <f t="shared" si="147"/>
        <v>0.49315184308420695</v>
      </c>
      <c r="BG329" s="47">
        <f t="shared" si="134"/>
        <v>0.50684815691579299</v>
      </c>
      <c r="BH329" s="47">
        <f t="shared" si="135"/>
        <v>0.3711531958065607</v>
      </c>
      <c r="BI329" s="47">
        <f t="shared" si="136"/>
        <v>0.10610415962123775</v>
      </c>
      <c r="BJ329" s="47">
        <f t="shared" si="148"/>
        <v>0.43900067636117684</v>
      </c>
      <c r="BK329" s="16">
        <v>13035</v>
      </c>
      <c r="BL329" s="16">
        <v>5222</v>
      </c>
      <c r="BM329" s="16">
        <v>2169</v>
      </c>
      <c r="BN329" s="16">
        <v>3970</v>
      </c>
      <c r="BO329" s="78">
        <v>749</v>
      </c>
      <c r="BP329" s="78">
        <v>26</v>
      </c>
      <c r="BQ329" s="78">
        <v>433</v>
      </c>
      <c r="BR329" s="78">
        <v>26</v>
      </c>
      <c r="BS329" s="78">
        <v>36</v>
      </c>
      <c r="BT329" s="78">
        <v>404</v>
      </c>
      <c r="BU329" s="89">
        <f t="shared" si="149"/>
        <v>0.40061373225930186</v>
      </c>
      <c r="BV329" s="89">
        <f t="shared" si="150"/>
        <v>0.59938626774069814</v>
      </c>
      <c r="BW329" s="89">
        <f t="shared" si="151"/>
        <v>0.43298810893747602</v>
      </c>
      <c r="BX329" s="89">
        <f t="shared" si="152"/>
        <v>0.12842347525891828</v>
      </c>
      <c r="BY329" s="16">
        <v>10621</v>
      </c>
      <c r="BZ329" s="16">
        <v>6444</v>
      </c>
      <c r="CA329" s="16">
        <v>1041</v>
      </c>
      <c r="CB329" s="16">
        <v>2300</v>
      </c>
      <c r="CC329" s="78">
        <v>422</v>
      </c>
      <c r="CD329" s="78">
        <v>18</v>
      </c>
      <c r="CE329" s="78">
        <v>292</v>
      </c>
      <c r="CF329" s="78">
        <v>13</v>
      </c>
      <c r="CG329" s="78">
        <v>22</v>
      </c>
      <c r="CH329" s="78">
        <v>69</v>
      </c>
      <c r="CI329" s="89">
        <f t="shared" si="153"/>
        <v>0.60672253083513794</v>
      </c>
      <c r="CJ329" s="89">
        <f t="shared" si="154"/>
        <v>0.39327746916486206</v>
      </c>
      <c r="CK329" s="96">
        <f t="shared" si="155"/>
        <v>0.29526409942566612</v>
      </c>
    </row>
    <row r="330" spans="1:89" x14ac:dyDescent="0.3">
      <c r="A330" s="19" t="s">
        <v>658</v>
      </c>
      <c r="B330" s="16" t="s">
        <v>771</v>
      </c>
      <c r="C330" s="19">
        <v>57481</v>
      </c>
      <c r="D330" s="16">
        <v>18205</v>
      </c>
      <c r="E330" s="16">
        <v>39276</v>
      </c>
      <c r="F330" s="67">
        <v>0.31671334875872026</v>
      </c>
      <c r="G330" s="16">
        <v>29303</v>
      </c>
      <c r="H330" s="16">
        <v>10476</v>
      </c>
      <c r="I330" s="16">
        <v>18827</v>
      </c>
      <c r="J330" s="67">
        <v>0.3575060574002662</v>
      </c>
      <c r="K330" s="16">
        <v>28178</v>
      </c>
      <c r="L330" s="16">
        <v>7729</v>
      </c>
      <c r="M330" s="16">
        <v>20449</v>
      </c>
      <c r="N330" s="67">
        <v>0.27429200085172828</v>
      </c>
      <c r="O330" s="16">
        <v>5745</v>
      </c>
      <c r="P330" s="16">
        <v>4368</v>
      </c>
      <c r="Q330" s="16">
        <v>1377</v>
      </c>
      <c r="R330" s="67">
        <v>0.760313315926893</v>
      </c>
      <c r="S330" s="16">
        <v>51736</v>
      </c>
      <c r="T330" s="16">
        <v>13837</v>
      </c>
      <c r="U330" s="16">
        <v>37899</v>
      </c>
      <c r="V330" s="67">
        <v>0.26745399721663832</v>
      </c>
      <c r="W330" s="16">
        <v>49137</v>
      </c>
      <c r="X330" s="16">
        <v>12359</v>
      </c>
      <c r="Y330" s="16">
        <v>8974</v>
      </c>
      <c r="Z330" s="16">
        <v>27804</v>
      </c>
      <c r="AA330" s="89">
        <f t="shared" si="137"/>
        <v>0.56584651077599368</v>
      </c>
      <c r="AB330" s="89">
        <f t="shared" si="138"/>
        <v>0.18263223233001608</v>
      </c>
      <c r="AC330" s="95">
        <f t="shared" si="139"/>
        <v>0.44450438785786217</v>
      </c>
      <c r="AD330" s="16">
        <v>24673</v>
      </c>
      <c r="AE330" s="16">
        <v>6218</v>
      </c>
      <c r="AF330" s="47">
        <f t="shared" si="140"/>
        <v>0.25201637417419853</v>
      </c>
      <c r="AG330" s="99">
        <v>4857</v>
      </c>
      <c r="AH330" s="47">
        <f t="shared" si="141"/>
        <v>0.19685486158959187</v>
      </c>
      <c r="AI330" s="100">
        <v>13598</v>
      </c>
      <c r="AJ330" s="47">
        <f t="shared" si="142"/>
        <v>0.5511287642362096</v>
      </c>
      <c r="AK330" s="16">
        <v>24464</v>
      </c>
      <c r="AL330" s="16">
        <v>6141</v>
      </c>
      <c r="AM330" s="16">
        <v>4117</v>
      </c>
      <c r="AN330" s="47">
        <f t="shared" si="143"/>
        <v>0.58068999345977768</v>
      </c>
      <c r="AO330" s="47">
        <f t="shared" si="144"/>
        <v>0.16828809679529105</v>
      </c>
      <c r="AP330" s="16">
        <v>14206</v>
      </c>
      <c r="AQ330" s="16">
        <v>44230</v>
      </c>
      <c r="AR330" s="16">
        <v>31575</v>
      </c>
      <c r="AS330" s="16">
        <v>5846</v>
      </c>
      <c r="AT330" s="16">
        <v>3690</v>
      </c>
      <c r="AU330" s="78">
        <v>1530</v>
      </c>
      <c r="AV330" s="78">
        <v>39</v>
      </c>
      <c r="AW330" s="78">
        <v>1005</v>
      </c>
      <c r="AX330" s="78">
        <v>64</v>
      </c>
      <c r="AY330" s="78">
        <v>24</v>
      </c>
      <c r="AZ330" s="78">
        <v>457</v>
      </c>
      <c r="BA330" s="50">
        <f t="shared" si="145"/>
        <v>31575</v>
      </c>
      <c r="BB330" s="50">
        <f t="shared" si="131"/>
        <v>12655</v>
      </c>
      <c r="BC330" s="50">
        <f t="shared" si="132"/>
        <v>6809</v>
      </c>
      <c r="BD330" s="50">
        <f t="shared" si="146"/>
        <v>37421</v>
      </c>
      <c r="BE330" s="50">
        <f t="shared" si="133"/>
        <v>3119</v>
      </c>
      <c r="BF330" s="47">
        <f t="shared" si="147"/>
        <v>0.71388198055618357</v>
      </c>
      <c r="BG330" s="47">
        <f t="shared" si="134"/>
        <v>0.28611801944381643</v>
      </c>
      <c r="BH330" s="47">
        <f t="shared" si="135"/>
        <v>0.15394528600497401</v>
      </c>
      <c r="BI330" s="47">
        <f t="shared" si="136"/>
        <v>7.0517748134750174E-2</v>
      </c>
      <c r="BJ330" s="47">
        <f t="shared" si="148"/>
        <v>0.22003165272439523</v>
      </c>
      <c r="BK330" s="16">
        <v>23939</v>
      </c>
      <c r="BL330" s="16">
        <v>15581</v>
      </c>
      <c r="BM330" s="16">
        <v>3798</v>
      </c>
      <c r="BN330" s="16">
        <v>2607</v>
      </c>
      <c r="BO330" s="78">
        <v>956</v>
      </c>
      <c r="BP330" s="78">
        <v>28</v>
      </c>
      <c r="BQ330" s="78">
        <v>589</v>
      </c>
      <c r="BR330" s="78">
        <v>44</v>
      </c>
      <c r="BS330" s="78">
        <v>17</v>
      </c>
      <c r="BT330" s="78">
        <v>319</v>
      </c>
      <c r="BU330" s="89">
        <f t="shared" si="149"/>
        <v>0.6508626091315427</v>
      </c>
      <c r="BV330" s="89">
        <f t="shared" si="150"/>
        <v>0.34913739086845735</v>
      </c>
      <c r="BW330" s="89">
        <f t="shared" si="151"/>
        <v>0.19048414720748569</v>
      </c>
      <c r="BX330" s="89">
        <f t="shared" si="152"/>
        <v>8.1582355152679725E-2</v>
      </c>
      <c r="BY330" s="16">
        <v>20291</v>
      </c>
      <c r="BZ330" s="16">
        <v>15994</v>
      </c>
      <c r="CA330" s="16">
        <v>2048</v>
      </c>
      <c r="CB330" s="16">
        <v>1083</v>
      </c>
      <c r="CC330" s="78">
        <v>574</v>
      </c>
      <c r="CD330" s="78">
        <v>11</v>
      </c>
      <c r="CE330" s="78">
        <v>416</v>
      </c>
      <c r="CF330" s="78">
        <v>20</v>
      </c>
      <c r="CG330" s="78">
        <v>7</v>
      </c>
      <c r="CH330" s="78">
        <v>138</v>
      </c>
      <c r="CI330" s="89">
        <f t="shared" si="153"/>
        <v>0.78823123552313834</v>
      </c>
      <c r="CJ330" s="89">
        <f t="shared" si="154"/>
        <v>0.21176876447686166</v>
      </c>
      <c r="CK330" s="96">
        <f t="shared" si="155"/>
        <v>0.11083731703711004</v>
      </c>
    </row>
    <row r="331" spans="1:89" x14ac:dyDescent="0.3">
      <c r="A331" s="19" t="s">
        <v>658</v>
      </c>
      <c r="B331" s="16" t="s">
        <v>772</v>
      </c>
      <c r="C331" s="19">
        <v>41115</v>
      </c>
      <c r="D331" s="16">
        <v>12152</v>
      </c>
      <c r="E331" s="16">
        <v>28963</v>
      </c>
      <c r="F331" s="67">
        <v>0.29556123069439377</v>
      </c>
      <c r="G331" s="16">
        <v>20187</v>
      </c>
      <c r="H331" s="16">
        <v>7054</v>
      </c>
      <c r="I331" s="16">
        <v>13133</v>
      </c>
      <c r="J331" s="67">
        <v>0.34943280328924553</v>
      </c>
      <c r="K331" s="16">
        <v>20928</v>
      </c>
      <c r="L331" s="16">
        <v>5098</v>
      </c>
      <c r="M331" s="16">
        <v>15830</v>
      </c>
      <c r="N331" s="67">
        <v>0.24359709480122324</v>
      </c>
      <c r="O331" s="16">
        <v>5403</v>
      </c>
      <c r="P331" s="16">
        <v>3783</v>
      </c>
      <c r="Q331" s="16">
        <v>1620</v>
      </c>
      <c r="R331" s="67">
        <v>0.70016657412548577</v>
      </c>
      <c r="S331" s="16">
        <v>35712</v>
      </c>
      <c r="T331" s="16">
        <v>8369</v>
      </c>
      <c r="U331" s="16">
        <v>27343</v>
      </c>
      <c r="V331" s="67">
        <v>0.23434699820788529</v>
      </c>
      <c r="W331" s="16">
        <v>31305</v>
      </c>
      <c r="X331" s="16">
        <v>5398</v>
      </c>
      <c r="Y331" s="16">
        <v>4924</v>
      </c>
      <c r="Z331" s="16">
        <v>20983</v>
      </c>
      <c r="AA331" s="89">
        <f t="shared" si="137"/>
        <v>0.6702763136879093</v>
      </c>
      <c r="AB331" s="89">
        <f t="shared" si="138"/>
        <v>0.1572911675451206</v>
      </c>
      <c r="AC331" s="95">
        <f t="shared" si="139"/>
        <v>0.25725587380260212</v>
      </c>
      <c r="AD331" s="16">
        <v>15137</v>
      </c>
      <c r="AE331" s="16">
        <v>2540</v>
      </c>
      <c r="AF331" s="47">
        <f t="shared" si="140"/>
        <v>0.1678007531214904</v>
      </c>
      <c r="AG331" s="99">
        <v>2436</v>
      </c>
      <c r="AH331" s="47">
        <f t="shared" si="141"/>
        <v>0.16093017110391755</v>
      </c>
      <c r="AI331" s="100">
        <v>10161</v>
      </c>
      <c r="AJ331" s="47">
        <f t="shared" si="142"/>
        <v>0.67126907577459205</v>
      </c>
      <c r="AK331" s="16">
        <v>16168</v>
      </c>
      <c r="AL331" s="16">
        <v>2858</v>
      </c>
      <c r="AM331" s="16">
        <v>2488</v>
      </c>
      <c r="AN331" s="47">
        <f t="shared" si="143"/>
        <v>0.6693468579910935</v>
      </c>
      <c r="AO331" s="47">
        <f t="shared" si="144"/>
        <v>0.15388421573478475</v>
      </c>
      <c r="AP331" s="16">
        <v>10822</v>
      </c>
      <c r="AQ331" s="16">
        <v>31645</v>
      </c>
      <c r="AR331" s="16">
        <v>25079</v>
      </c>
      <c r="AS331" s="16">
        <v>2965</v>
      </c>
      <c r="AT331" s="78">
        <v>1686</v>
      </c>
      <c r="AU331" s="78">
        <v>794</v>
      </c>
      <c r="AV331" s="78">
        <v>23</v>
      </c>
      <c r="AW331" s="78">
        <v>483</v>
      </c>
      <c r="AX331" s="78">
        <v>52</v>
      </c>
      <c r="AY331" s="78">
        <v>15</v>
      </c>
      <c r="AZ331" s="78">
        <v>548</v>
      </c>
      <c r="BA331" s="50">
        <f t="shared" si="145"/>
        <v>25079</v>
      </c>
      <c r="BB331" s="50">
        <f t="shared" si="131"/>
        <v>6566</v>
      </c>
      <c r="BC331" s="50">
        <f t="shared" si="132"/>
        <v>3601</v>
      </c>
      <c r="BD331" s="50">
        <f t="shared" si="146"/>
        <v>28044</v>
      </c>
      <c r="BE331" s="50">
        <f t="shared" si="133"/>
        <v>1915</v>
      </c>
      <c r="BF331" s="47">
        <f t="shared" si="147"/>
        <v>0.79251066519197344</v>
      </c>
      <c r="BG331" s="47">
        <f t="shared" si="134"/>
        <v>0.20748933480802653</v>
      </c>
      <c r="BH331" s="47">
        <f t="shared" si="135"/>
        <v>0.11379364828566914</v>
      </c>
      <c r="BI331" s="47">
        <f t="shared" si="136"/>
        <v>6.0515089271606891E-2</v>
      </c>
      <c r="BJ331" s="47">
        <f t="shared" si="148"/>
        <v>0.16064149154684784</v>
      </c>
      <c r="BK331" s="16">
        <v>16036</v>
      </c>
      <c r="BL331" s="16">
        <v>12051</v>
      </c>
      <c r="BM331" s="16">
        <v>1743</v>
      </c>
      <c r="BN331" s="78">
        <v>1063</v>
      </c>
      <c r="BO331" s="78">
        <v>451</v>
      </c>
      <c r="BP331" s="78">
        <v>17</v>
      </c>
      <c r="BQ331" s="78">
        <v>250</v>
      </c>
      <c r="BR331" s="78">
        <v>36</v>
      </c>
      <c r="BS331" s="78">
        <v>9</v>
      </c>
      <c r="BT331" s="78">
        <v>416</v>
      </c>
      <c r="BU331" s="89">
        <f t="shared" si="149"/>
        <v>0.75149663257670241</v>
      </c>
      <c r="BV331" s="89">
        <f t="shared" si="150"/>
        <v>0.24850336742329759</v>
      </c>
      <c r="BW331" s="89">
        <f t="shared" si="151"/>
        <v>0.13981042654028436</v>
      </c>
      <c r="BX331" s="89">
        <f t="shared" si="152"/>
        <v>7.3522075330506365E-2</v>
      </c>
      <c r="BY331" s="16">
        <v>15609</v>
      </c>
      <c r="BZ331" s="16">
        <v>13028</v>
      </c>
      <c r="CA331" s="16">
        <v>1222</v>
      </c>
      <c r="CB331" s="78">
        <v>623</v>
      </c>
      <c r="CC331" s="78">
        <v>343</v>
      </c>
      <c r="CD331" s="78">
        <v>6</v>
      </c>
      <c r="CE331" s="78">
        <v>233</v>
      </c>
      <c r="CF331" s="78">
        <v>16</v>
      </c>
      <c r="CG331" s="78">
        <v>6</v>
      </c>
      <c r="CH331" s="78">
        <v>132</v>
      </c>
      <c r="CI331" s="89">
        <f t="shared" si="153"/>
        <v>0.83464667819847527</v>
      </c>
      <c r="CJ331" s="89">
        <f t="shared" si="154"/>
        <v>0.16535332180152476</v>
      </c>
      <c r="CK331" s="96">
        <f t="shared" si="155"/>
        <v>8.7065154718431681E-2</v>
      </c>
    </row>
    <row r="332" spans="1:89" x14ac:dyDescent="0.3">
      <c r="A332" s="19" t="s">
        <v>658</v>
      </c>
      <c r="B332" s="16" t="s">
        <v>774</v>
      </c>
      <c r="C332" s="19">
        <v>39130</v>
      </c>
      <c r="D332" s="16">
        <v>15721</v>
      </c>
      <c r="E332" s="16">
        <v>23409</v>
      </c>
      <c r="F332" s="67">
        <v>0.40176335292614362</v>
      </c>
      <c r="G332" s="16">
        <v>20573</v>
      </c>
      <c r="H332" s="16">
        <v>9304</v>
      </c>
      <c r="I332" s="16">
        <v>11269</v>
      </c>
      <c r="J332" s="67">
        <v>0.45224323141982209</v>
      </c>
      <c r="K332" s="16">
        <v>18557</v>
      </c>
      <c r="L332" s="16">
        <v>6417</v>
      </c>
      <c r="M332" s="16">
        <v>12140</v>
      </c>
      <c r="N332" s="67">
        <v>0.34579942878698072</v>
      </c>
      <c r="O332" s="16">
        <v>6085</v>
      </c>
      <c r="P332" s="16">
        <v>4376</v>
      </c>
      <c r="Q332" s="16">
        <v>1709</v>
      </c>
      <c r="R332" s="67">
        <v>0.71914543960558741</v>
      </c>
      <c r="S332" s="16">
        <v>33045</v>
      </c>
      <c r="T332" s="16">
        <v>11345</v>
      </c>
      <c r="U332" s="16">
        <v>21700</v>
      </c>
      <c r="V332" s="67">
        <v>0.34331971553941593</v>
      </c>
      <c r="W332" s="16">
        <v>30472</v>
      </c>
      <c r="X332" s="16">
        <v>8163</v>
      </c>
      <c r="Y332" s="16">
        <v>7655</v>
      </c>
      <c r="Z332" s="16">
        <v>14654</v>
      </c>
      <c r="AA332" s="89">
        <f t="shared" si="137"/>
        <v>0.48090049881858754</v>
      </c>
      <c r="AB332" s="89">
        <f t="shared" si="138"/>
        <v>0.25121422945655025</v>
      </c>
      <c r="AC332" s="95">
        <f t="shared" si="139"/>
        <v>0.55704926982393888</v>
      </c>
      <c r="AD332" s="16">
        <v>15600</v>
      </c>
      <c r="AE332" s="16">
        <v>4109</v>
      </c>
      <c r="AF332" s="47">
        <f t="shared" si="140"/>
        <v>0.26339743589743592</v>
      </c>
      <c r="AG332" s="16">
        <v>4210</v>
      </c>
      <c r="AH332" s="47">
        <f t="shared" si="141"/>
        <v>0.26987179487179486</v>
      </c>
      <c r="AI332" s="16">
        <v>7281</v>
      </c>
      <c r="AJ332" s="47">
        <f t="shared" si="142"/>
        <v>0.46673076923076923</v>
      </c>
      <c r="AK332" s="16">
        <v>14872</v>
      </c>
      <c r="AL332" s="16">
        <v>4054</v>
      </c>
      <c r="AM332" s="16">
        <v>3445</v>
      </c>
      <c r="AN332" s="47">
        <f t="shared" si="143"/>
        <v>0.49576385153308228</v>
      </c>
      <c r="AO332" s="47">
        <f t="shared" si="144"/>
        <v>0.23164335664335664</v>
      </c>
      <c r="AP332" s="16">
        <v>7373</v>
      </c>
      <c r="AQ332" s="16">
        <v>31524</v>
      </c>
      <c r="AR332" s="16">
        <v>21251</v>
      </c>
      <c r="AS332" s="78">
        <v>5407</v>
      </c>
      <c r="AT332" s="78">
        <v>2848</v>
      </c>
      <c r="AU332" s="78">
        <v>1178</v>
      </c>
      <c r="AV332" s="78">
        <v>47</v>
      </c>
      <c r="AW332" s="78">
        <v>640</v>
      </c>
      <c r="AX332" s="78">
        <v>45</v>
      </c>
      <c r="AY332" s="78">
        <v>30</v>
      </c>
      <c r="AZ332" s="78">
        <v>78</v>
      </c>
      <c r="BA332" s="50">
        <f t="shared" si="145"/>
        <v>21251</v>
      </c>
      <c r="BB332" s="50">
        <f t="shared" si="131"/>
        <v>10273</v>
      </c>
      <c r="BC332" s="50">
        <f t="shared" si="132"/>
        <v>4866</v>
      </c>
      <c r="BD332" s="50">
        <f t="shared" si="146"/>
        <v>26658</v>
      </c>
      <c r="BE332" s="50">
        <f t="shared" si="133"/>
        <v>2018</v>
      </c>
      <c r="BF332" s="47">
        <f t="shared" si="147"/>
        <v>0.67412130440299456</v>
      </c>
      <c r="BG332" s="47">
        <f t="shared" si="134"/>
        <v>0.32587869559700544</v>
      </c>
      <c r="BH332" s="47">
        <f t="shared" si="135"/>
        <v>0.15435858393604873</v>
      </c>
      <c r="BI332" s="47">
        <f t="shared" si="136"/>
        <v>6.4014718944296403E-2</v>
      </c>
      <c r="BJ332" s="47">
        <f t="shared" si="148"/>
        <v>0.24011863976652709</v>
      </c>
      <c r="BK332" s="16">
        <v>17607</v>
      </c>
      <c r="BL332" s="16">
        <v>10962</v>
      </c>
      <c r="BM332" s="78">
        <v>3463</v>
      </c>
      <c r="BN332" s="78">
        <v>1958</v>
      </c>
      <c r="BO332" s="78">
        <v>696</v>
      </c>
      <c r="BP332" s="78">
        <v>31</v>
      </c>
      <c r="BQ332" s="78">
        <v>392</v>
      </c>
      <c r="BR332" s="78">
        <v>25</v>
      </c>
      <c r="BS332" s="78">
        <v>20</v>
      </c>
      <c r="BT332" s="78">
        <v>60</v>
      </c>
      <c r="BU332" s="89">
        <f t="shared" si="149"/>
        <v>0.62259328676094738</v>
      </c>
      <c r="BV332" s="89">
        <f t="shared" si="150"/>
        <v>0.37740671323905267</v>
      </c>
      <c r="BW332" s="89">
        <f t="shared" si="151"/>
        <v>0.18072357585051399</v>
      </c>
      <c r="BX332" s="89">
        <f t="shared" si="152"/>
        <v>6.9517805418299536E-2</v>
      </c>
      <c r="BY332" s="16">
        <v>13917</v>
      </c>
      <c r="BZ332" s="16">
        <v>10289</v>
      </c>
      <c r="CA332" s="78">
        <v>1944</v>
      </c>
      <c r="CB332" s="78">
        <v>890</v>
      </c>
      <c r="CC332" s="78">
        <v>482</v>
      </c>
      <c r="CD332" s="78">
        <v>16</v>
      </c>
      <c r="CE332" s="78">
        <v>248</v>
      </c>
      <c r="CF332" s="78">
        <v>20</v>
      </c>
      <c r="CG332" s="78">
        <v>10</v>
      </c>
      <c r="CH332" s="78">
        <v>18</v>
      </c>
      <c r="CI332" s="89">
        <f t="shared" si="153"/>
        <v>0.73931163325429328</v>
      </c>
      <c r="CJ332" s="89">
        <f t="shared" si="154"/>
        <v>0.26068836674570667</v>
      </c>
      <c r="CK332" s="96">
        <f t="shared" si="155"/>
        <v>0.12100308974635338</v>
      </c>
    </row>
    <row r="333" spans="1:89" x14ac:dyDescent="0.3">
      <c r="A333" s="19" t="s">
        <v>658</v>
      </c>
      <c r="B333" s="16" t="s">
        <v>778</v>
      </c>
      <c r="C333" s="19">
        <v>120180</v>
      </c>
      <c r="D333" s="16">
        <v>75990</v>
      </c>
      <c r="E333" s="16">
        <v>44190</v>
      </c>
      <c r="F333" s="67">
        <v>0.63230154767848223</v>
      </c>
      <c r="G333" s="16">
        <v>59057</v>
      </c>
      <c r="H333" s="16">
        <v>40275</v>
      </c>
      <c r="I333" s="16">
        <v>18782</v>
      </c>
      <c r="J333" s="67">
        <v>0.68196826794452814</v>
      </c>
      <c r="K333" s="16">
        <v>61123</v>
      </c>
      <c r="L333" s="16">
        <v>35715</v>
      </c>
      <c r="M333" s="16">
        <v>25408</v>
      </c>
      <c r="N333" s="67">
        <v>0.58431359717291365</v>
      </c>
      <c r="O333" s="16">
        <v>41451</v>
      </c>
      <c r="P333" s="16">
        <v>34558</v>
      </c>
      <c r="Q333" s="16">
        <v>6893</v>
      </c>
      <c r="R333" s="67">
        <v>0.83370726882343005</v>
      </c>
      <c r="S333" s="16">
        <v>78729</v>
      </c>
      <c r="T333" s="16">
        <v>41432</v>
      </c>
      <c r="U333" s="16">
        <v>37297</v>
      </c>
      <c r="V333" s="67">
        <v>0.52626097117961612</v>
      </c>
      <c r="W333" s="16">
        <v>75403</v>
      </c>
      <c r="X333" s="16">
        <v>23070</v>
      </c>
      <c r="Y333" s="16">
        <v>33337</v>
      </c>
      <c r="Z333" s="16">
        <v>18996</v>
      </c>
      <c r="AA333" s="89">
        <f t="shared" si="137"/>
        <v>0.25192631592907444</v>
      </c>
      <c r="AB333" s="89">
        <f t="shared" si="138"/>
        <v>0.44211768762516079</v>
      </c>
      <c r="AC333" s="95">
        <f t="shared" si="139"/>
        <v>1.2144662034112446</v>
      </c>
      <c r="AD333" s="16">
        <v>37247</v>
      </c>
      <c r="AE333" s="16">
        <v>11096</v>
      </c>
      <c r="AF333" s="47">
        <f t="shared" si="140"/>
        <v>0.29790318683383898</v>
      </c>
      <c r="AG333" s="16">
        <v>16539</v>
      </c>
      <c r="AH333" s="47">
        <f t="shared" si="141"/>
        <v>0.44403576126936395</v>
      </c>
      <c r="AI333" s="16">
        <v>9612</v>
      </c>
      <c r="AJ333" s="47">
        <f t="shared" si="142"/>
        <v>0.25806105189679707</v>
      </c>
      <c r="AK333" s="16">
        <v>38156</v>
      </c>
      <c r="AL333" s="16">
        <v>11974</v>
      </c>
      <c r="AM333" s="16">
        <v>16798</v>
      </c>
      <c r="AN333" s="47">
        <f t="shared" si="143"/>
        <v>0.24593772932173183</v>
      </c>
      <c r="AO333" s="47">
        <f t="shared" si="144"/>
        <v>0.44024530873257156</v>
      </c>
      <c r="AP333" s="16">
        <v>9384</v>
      </c>
      <c r="AQ333" s="16">
        <v>94965</v>
      </c>
      <c r="AR333" s="16">
        <v>44261</v>
      </c>
      <c r="AS333" s="16">
        <v>18215</v>
      </c>
      <c r="AT333" s="16">
        <v>15154</v>
      </c>
      <c r="AU333" s="16">
        <v>9307</v>
      </c>
      <c r="AV333" s="78">
        <v>202</v>
      </c>
      <c r="AW333" s="16">
        <v>5362</v>
      </c>
      <c r="AX333" s="78">
        <v>141</v>
      </c>
      <c r="AY333" s="78">
        <v>55</v>
      </c>
      <c r="AZ333" s="78">
        <v>2268</v>
      </c>
      <c r="BA333" s="50">
        <f t="shared" si="145"/>
        <v>44261</v>
      </c>
      <c r="BB333" s="50">
        <f t="shared" si="131"/>
        <v>50704</v>
      </c>
      <c r="BC333" s="50">
        <f t="shared" si="132"/>
        <v>32489</v>
      </c>
      <c r="BD333" s="50">
        <f t="shared" si="146"/>
        <v>62476</v>
      </c>
      <c r="BE333" s="50">
        <f t="shared" si="133"/>
        <v>17335</v>
      </c>
      <c r="BF333" s="47">
        <f t="shared" si="147"/>
        <v>0.46607697572789974</v>
      </c>
      <c r="BG333" s="47">
        <f t="shared" si="134"/>
        <v>0.53392302427210026</v>
      </c>
      <c r="BH333" s="47">
        <f t="shared" si="135"/>
        <v>0.34211551624282632</v>
      </c>
      <c r="BI333" s="47">
        <f t="shared" si="136"/>
        <v>0.18254093613436528</v>
      </c>
      <c r="BJ333" s="47">
        <f t="shared" si="148"/>
        <v>0.43801927025746329</v>
      </c>
      <c r="BK333" s="16">
        <v>48098</v>
      </c>
      <c r="BL333" s="16">
        <v>20216</v>
      </c>
      <c r="BM333" s="16">
        <v>9520</v>
      </c>
      <c r="BN333" s="16">
        <v>8665</v>
      </c>
      <c r="BO333" s="16">
        <v>5301</v>
      </c>
      <c r="BP333" s="78">
        <v>119</v>
      </c>
      <c r="BQ333" s="16">
        <v>2684</v>
      </c>
      <c r="BR333" s="78">
        <v>78</v>
      </c>
      <c r="BS333" s="78">
        <v>33</v>
      </c>
      <c r="BT333" s="78">
        <v>1482</v>
      </c>
      <c r="BU333" s="89">
        <f t="shared" si="149"/>
        <v>0.4203085367374943</v>
      </c>
      <c r="BV333" s="89">
        <f t="shared" si="150"/>
        <v>0.57969146326250576</v>
      </c>
      <c r="BW333" s="89">
        <f t="shared" si="151"/>
        <v>0.38176223543598486</v>
      </c>
      <c r="BX333" s="89">
        <f t="shared" si="152"/>
        <v>0.20160921452035427</v>
      </c>
      <c r="BY333" s="16">
        <v>46867</v>
      </c>
      <c r="BZ333" s="16">
        <v>24045</v>
      </c>
      <c r="CA333" s="16">
        <v>8695</v>
      </c>
      <c r="CB333" s="16">
        <v>6489</v>
      </c>
      <c r="CC333" s="16">
        <v>4006</v>
      </c>
      <c r="CD333" s="78">
        <v>83</v>
      </c>
      <c r="CE333" s="16">
        <v>2678</v>
      </c>
      <c r="CF333" s="78">
        <v>63</v>
      </c>
      <c r="CG333" s="78">
        <v>22</v>
      </c>
      <c r="CH333" s="78">
        <v>786</v>
      </c>
      <c r="CI333" s="89">
        <f t="shared" si="153"/>
        <v>0.51304756011692665</v>
      </c>
      <c r="CJ333" s="89">
        <f t="shared" si="154"/>
        <v>0.48695243988307335</v>
      </c>
      <c r="CK333" s="96">
        <f t="shared" si="155"/>
        <v>0.30142744361704399</v>
      </c>
    </row>
    <row r="334" spans="1:89" x14ac:dyDescent="0.3">
      <c r="A334" s="19" t="s">
        <v>658</v>
      </c>
      <c r="B334" s="16" t="s">
        <v>781</v>
      </c>
      <c r="C334" s="19">
        <v>18102</v>
      </c>
      <c r="D334" s="16">
        <v>7894</v>
      </c>
      <c r="E334" s="16">
        <v>10208</v>
      </c>
      <c r="F334" s="67">
        <v>0.4360844105623688</v>
      </c>
      <c r="G334" s="16">
        <v>9109</v>
      </c>
      <c r="H334" s="16">
        <v>4722</v>
      </c>
      <c r="I334" s="16">
        <v>4387</v>
      </c>
      <c r="J334" s="67">
        <v>0.51838840706993083</v>
      </c>
      <c r="K334" s="16">
        <v>8993</v>
      </c>
      <c r="L334" s="16">
        <v>3172</v>
      </c>
      <c r="M334" s="16">
        <v>5821</v>
      </c>
      <c r="N334" s="67">
        <v>0.35271878127432449</v>
      </c>
      <c r="O334" s="16">
        <v>3807</v>
      </c>
      <c r="P334" s="16">
        <v>2692</v>
      </c>
      <c r="Q334" s="16">
        <v>1115</v>
      </c>
      <c r="R334" s="67">
        <v>0.7071184659837142</v>
      </c>
      <c r="S334" s="16">
        <v>14295</v>
      </c>
      <c r="T334" s="16">
        <v>5202</v>
      </c>
      <c r="U334" s="16">
        <v>9093</v>
      </c>
      <c r="V334" s="67">
        <v>0.36390346274921304</v>
      </c>
      <c r="W334" s="16">
        <v>12404</v>
      </c>
      <c r="X334" s="16">
        <v>4213</v>
      </c>
      <c r="Y334" s="16">
        <v>3338</v>
      </c>
      <c r="Z334" s="16">
        <v>4853</v>
      </c>
      <c r="AA334" s="89">
        <f t="shared" si="137"/>
        <v>0.39124475975491779</v>
      </c>
      <c r="AB334" s="89">
        <f t="shared" si="138"/>
        <v>0.26910673976136729</v>
      </c>
      <c r="AC334" s="95">
        <f t="shared" si="139"/>
        <v>0.86812281063259844</v>
      </c>
      <c r="AD334" s="16">
        <v>6160</v>
      </c>
      <c r="AE334" s="16">
        <v>1947</v>
      </c>
      <c r="AF334" s="47">
        <f t="shared" si="140"/>
        <v>0.31607142857142856</v>
      </c>
      <c r="AG334" s="16">
        <v>1673</v>
      </c>
      <c r="AH334" s="47">
        <f t="shared" si="141"/>
        <v>0.27159090909090911</v>
      </c>
      <c r="AI334" s="16">
        <v>2540</v>
      </c>
      <c r="AJ334" s="47">
        <f t="shared" si="142"/>
        <v>0.41233766233766234</v>
      </c>
      <c r="AK334" s="16">
        <v>6244</v>
      </c>
      <c r="AL334" s="16">
        <v>2266</v>
      </c>
      <c r="AM334" s="16">
        <v>1665</v>
      </c>
      <c r="AN334" s="47">
        <f t="shared" si="143"/>
        <v>0.37043561819346571</v>
      </c>
      <c r="AO334" s="47">
        <f t="shared" si="144"/>
        <v>0.26665598975016014</v>
      </c>
      <c r="AP334" s="16">
        <v>2313</v>
      </c>
      <c r="AQ334" s="16">
        <v>15220</v>
      </c>
      <c r="AR334" s="16">
        <v>9709</v>
      </c>
      <c r="AS334" s="78">
        <v>1900</v>
      </c>
      <c r="AT334" s="78">
        <v>1521</v>
      </c>
      <c r="AU334" s="78">
        <v>890</v>
      </c>
      <c r="AV334" s="78">
        <v>15</v>
      </c>
      <c r="AW334" s="78">
        <v>552</v>
      </c>
      <c r="AX334" s="78">
        <v>52</v>
      </c>
      <c r="AY334" s="78">
        <v>7</v>
      </c>
      <c r="AZ334" s="78">
        <v>574</v>
      </c>
      <c r="BA334" s="50">
        <f t="shared" si="145"/>
        <v>9709</v>
      </c>
      <c r="BB334" s="50">
        <f t="shared" si="131"/>
        <v>5511</v>
      </c>
      <c r="BC334" s="50">
        <f t="shared" si="132"/>
        <v>3611</v>
      </c>
      <c r="BD334" s="50">
        <f t="shared" si="146"/>
        <v>11609</v>
      </c>
      <c r="BE334" s="50">
        <f t="shared" si="133"/>
        <v>2090</v>
      </c>
      <c r="BF334" s="47">
        <f t="shared" si="147"/>
        <v>0.63791064388961893</v>
      </c>
      <c r="BG334" s="47">
        <f t="shared" si="134"/>
        <v>0.36208935611038107</v>
      </c>
      <c r="BH334" s="47">
        <f t="shared" si="135"/>
        <v>0.23725361366622866</v>
      </c>
      <c r="BI334" s="47">
        <f t="shared" si="136"/>
        <v>0.13731931668856767</v>
      </c>
      <c r="BJ334" s="47">
        <f t="shared" si="148"/>
        <v>0.29967148488830486</v>
      </c>
      <c r="BK334" s="16">
        <v>8188</v>
      </c>
      <c r="BL334" s="16">
        <v>4608</v>
      </c>
      <c r="BM334" s="78">
        <v>1149</v>
      </c>
      <c r="BN334" s="78">
        <v>1019</v>
      </c>
      <c r="BO334" s="78">
        <v>554</v>
      </c>
      <c r="BP334" s="78">
        <v>10</v>
      </c>
      <c r="BQ334" s="78">
        <v>323</v>
      </c>
      <c r="BR334" s="78">
        <v>38</v>
      </c>
      <c r="BS334" s="78">
        <v>2</v>
      </c>
      <c r="BT334" s="78">
        <v>485</v>
      </c>
      <c r="BU334" s="89">
        <f t="shared" si="149"/>
        <v>0.56277479237909134</v>
      </c>
      <c r="BV334" s="89">
        <f t="shared" si="150"/>
        <v>0.43722520762090866</v>
      </c>
      <c r="BW334" s="89">
        <f t="shared" si="151"/>
        <v>0.29689789936492428</v>
      </c>
      <c r="BX334" s="89">
        <f t="shared" si="152"/>
        <v>0.17244748412310698</v>
      </c>
      <c r="BY334" s="16">
        <v>7032</v>
      </c>
      <c r="BZ334" s="16">
        <v>5101</v>
      </c>
      <c r="CA334" s="78">
        <v>751</v>
      </c>
      <c r="CB334" s="78">
        <v>502</v>
      </c>
      <c r="CC334" s="78">
        <v>336</v>
      </c>
      <c r="CD334" s="78">
        <v>5</v>
      </c>
      <c r="CE334" s="78">
        <v>229</v>
      </c>
      <c r="CF334" s="78">
        <v>14</v>
      </c>
      <c r="CG334" s="78">
        <v>5</v>
      </c>
      <c r="CH334" s="78">
        <v>89</v>
      </c>
      <c r="CI334" s="89">
        <f t="shared" si="153"/>
        <v>0.72539817974971554</v>
      </c>
      <c r="CJ334" s="89">
        <f t="shared" si="154"/>
        <v>0.2746018202502844</v>
      </c>
      <c r="CK334" s="96">
        <f t="shared" si="155"/>
        <v>0.16780432309442547</v>
      </c>
    </row>
    <row r="335" spans="1:89" ht="15" thickBot="1" x14ac:dyDescent="0.35">
      <c r="A335" s="20" t="s">
        <v>658</v>
      </c>
      <c r="B335" s="22" t="s">
        <v>782</v>
      </c>
      <c r="C335" s="20">
        <v>54747</v>
      </c>
      <c r="D335" s="22">
        <v>18825</v>
      </c>
      <c r="E335" s="22">
        <v>35922</v>
      </c>
      <c r="F335" s="70">
        <v>0.34385445777850843</v>
      </c>
      <c r="G335" s="22">
        <v>27982</v>
      </c>
      <c r="H335" s="22">
        <v>13461</v>
      </c>
      <c r="I335" s="22">
        <v>14521</v>
      </c>
      <c r="J335" s="70">
        <v>0.48105925237652775</v>
      </c>
      <c r="K335" s="22">
        <v>26765</v>
      </c>
      <c r="L335" s="22">
        <v>5364</v>
      </c>
      <c r="M335" s="22">
        <v>21401</v>
      </c>
      <c r="N335" s="70">
        <v>0.20041098449467587</v>
      </c>
      <c r="O335" s="22">
        <v>4387</v>
      </c>
      <c r="P335" s="22">
        <v>2622</v>
      </c>
      <c r="Q335" s="22">
        <v>1765</v>
      </c>
      <c r="R335" s="70">
        <v>0.59767494871210392</v>
      </c>
      <c r="S335" s="22">
        <v>50360</v>
      </c>
      <c r="T335" s="22">
        <v>16203</v>
      </c>
      <c r="U335" s="22">
        <v>34157</v>
      </c>
      <c r="V335" s="70">
        <v>0.32174344718030184</v>
      </c>
      <c r="W335" s="22">
        <v>32452</v>
      </c>
      <c r="X335" s="22">
        <v>7896</v>
      </c>
      <c r="Y335" s="22">
        <v>6583</v>
      </c>
      <c r="Z335" s="22">
        <v>17973</v>
      </c>
      <c r="AA335" s="91">
        <f t="shared" si="137"/>
        <v>0.55383335387649446</v>
      </c>
      <c r="AB335" s="91">
        <f t="shared" si="138"/>
        <v>0.20285344508813016</v>
      </c>
      <c r="AC335" s="103">
        <f t="shared" si="139"/>
        <v>0.43932565514939076</v>
      </c>
      <c r="AD335" s="22">
        <v>16182</v>
      </c>
      <c r="AE335" s="22">
        <v>3994</v>
      </c>
      <c r="AF335" s="54">
        <f t="shared" si="140"/>
        <v>0.24681745148930911</v>
      </c>
      <c r="AG335" s="104">
        <v>3617</v>
      </c>
      <c r="AH335" s="54">
        <f t="shared" si="141"/>
        <v>0.22351996044988259</v>
      </c>
      <c r="AI335" s="105">
        <v>8571</v>
      </c>
      <c r="AJ335" s="54">
        <f t="shared" si="142"/>
        <v>0.52966258806080835</v>
      </c>
      <c r="AK335" s="22">
        <v>16270</v>
      </c>
      <c r="AL335" s="22">
        <v>3902</v>
      </c>
      <c r="AM335" s="22">
        <v>2966</v>
      </c>
      <c r="AN335" s="54">
        <f t="shared" si="143"/>
        <v>0.57787338660110632</v>
      </c>
      <c r="AO335" s="54">
        <f t="shared" si="144"/>
        <v>0.18229870928088507</v>
      </c>
      <c r="AP335" s="22">
        <v>9402</v>
      </c>
      <c r="AQ335" s="22">
        <v>44266</v>
      </c>
      <c r="AR335" s="22">
        <v>35335</v>
      </c>
      <c r="AS335" s="84">
        <v>3512</v>
      </c>
      <c r="AT335" s="84">
        <v>3350</v>
      </c>
      <c r="AU335" s="84">
        <v>1180</v>
      </c>
      <c r="AV335" s="84">
        <v>27</v>
      </c>
      <c r="AW335" s="84">
        <v>656</v>
      </c>
      <c r="AX335" s="84">
        <v>27</v>
      </c>
      <c r="AY335" s="84">
        <v>41</v>
      </c>
      <c r="AZ335" s="84">
        <v>138</v>
      </c>
      <c r="BA335" s="56">
        <f t="shared" si="145"/>
        <v>35335</v>
      </c>
      <c r="BB335" s="56">
        <f t="shared" si="131"/>
        <v>8931</v>
      </c>
      <c r="BC335" s="56">
        <f t="shared" si="132"/>
        <v>5419</v>
      </c>
      <c r="BD335" s="56">
        <f t="shared" si="146"/>
        <v>38847</v>
      </c>
      <c r="BE335" s="56">
        <f t="shared" si="133"/>
        <v>2069</v>
      </c>
      <c r="BF335" s="54">
        <f t="shared" si="147"/>
        <v>0.79824244341029227</v>
      </c>
      <c r="BG335" s="54">
        <f t="shared" si="134"/>
        <v>0.20175755658970768</v>
      </c>
      <c r="BH335" s="54">
        <f t="shared" si="135"/>
        <v>0.12241901233452311</v>
      </c>
      <c r="BI335" s="54">
        <f t="shared" si="136"/>
        <v>4.6740161749423935E-2</v>
      </c>
      <c r="BJ335" s="54">
        <f t="shared" si="148"/>
        <v>0.1620882844621154</v>
      </c>
      <c r="BK335" s="22">
        <v>23314</v>
      </c>
      <c r="BL335" s="22">
        <v>17277</v>
      </c>
      <c r="BM335" s="84">
        <v>2483</v>
      </c>
      <c r="BN335" s="84">
        <v>2275</v>
      </c>
      <c r="BO335" s="84">
        <v>706</v>
      </c>
      <c r="BP335" s="84">
        <v>20</v>
      </c>
      <c r="BQ335" s="84">
        <v>381</v>
      </c>
      <c r="BR335" s="84">
        <v>19</v>
      </c>
      <c r="BS335" s="84">
        <v>27</v>
      </c>
      <c r="BT335" s="84">
        <v>126</v>
      </c>
      <c r="BU335" s="91">
        <f t="shared" si="149"/>
        <v>0.74105687569700607</v>
      </c>
      <c r="BV335" s="91">
        <f t="shared" si="150"/>
        <v>0.25894312430299393</v>
      </c>
      <c r="BW335" s="91">
        <f t="shared" si="151"/>
        <v>0.15244059363472592</v>
      </c>
      <c r="BX335" s="91">
        <f t="shared" si="152"/>
        <v>5.4859740928197648E-2</v>
      </c>
      <c r="BY335" s="22">
        <v>20952</v>
      </c>
      <c r="BZ335" s="22">
        <v>18058</v>
      </c>
      <c r="CA335" s="84">
        <v>1029</v>
      </c>
      <c r="CB335" s="84">
        <v>1075</v>
      </c>
      <c r="CC335" s="84">
        <v>474</v>
      </c>
      <c r="CD335" s="84">
        <v>7</v>
      </c>
      <c r="CE335" s="84">
        <v>275</v>
      </c>
      <c r="CF335" s="84">
        <v>8</v>
      </c>
      <c r="CG335" s="84">
        <v>14</v>
      </c>
      <c r="CH335" s="84">
        <v>12</v>
      </c>
      <c r="CI335" s="91">
        <f t="shared" si="153"/>
        <v>0.86187476135929741</v>
      </c>
      <c r="CJ335" s="91">
        <f t="shared" si="154"/>
        <v>0.13812523864070256</v>
      </c>
      <c r="CK335" s="106">
        <f t="shared" si="155"/>
        <v>8.9012982054219161E-2</v>
      </c>
    </row>
    <row r="337" spans="53:61" x14ac:dyDescent="0.3">
      <c r="BA337" s="107"/>
      <c r="BF337" s="92">
        <f>AVERAGE(BF6:BF335)</f>
        <v>0.20651716706993431</v>
      </c>
      <c r="BG337" s="92">
        <f>AVERAGE(BG6:BG335)</f>
        <v>0.79380846294992213</v>
      </c>
      <c r="BH337" s="92">
        <f>AVERAGE(BH6:BH335)</f>
        <v>0.36708860715939207</v>
      </c>
      <c r="BI337" s="92">
        <f>AVERAGE(BI6:BI335)</f>
        <v>0.1960931001000237</v>
      </c>
    </row>
    <row r="338" spans="53:61" x14ac:dyDescent="0.3">
      <c r="BH338" s="92">
        <f>BH337/BG337</f>
        <v>0.46243977520122515</v>
      </c>
      <c r="BI338" s="92">
        <f>BI337/BH337</f>
        <v>0.5341846526304177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Wellbeing &amp; Vulnerability</vt:lpstr>
      <vt:lpstr>Typology</vt:lpstr>
      <vt:lpstr>Population &amp; Household Size</vt:lpstr>
      <vt:lpstr>Civil Documentation</vt:lpstr>
      <vt:lpstr>Health</vt:lpstr>
      <vt:lpstr>WASH</vt:lpstr>
      <vt:lpstr>Energy</vt:lpstr>
      <vt:lpstr>Telecommunication</vt:lpstr>
      <vt:lpstr>Transportation</vt:lpstr>
      <vt:lpstr>Agriculture-crops</vt:lpstr>
      <vt:lpstr>Agriculture-calculated</vt:lpstr>
      <vt:lpstr>Wealth rank</vt:lpstr>
      <vt:lpstr>Natural Disaster</vt:lpstr>
      <vt:lpstr>Conflict</vt:lpstr>
      <vt:lpstr>3W</vt:lpstr>
      <vt:lpstr>Township Code</vt:lpstr>
      <vt:lpstr>Housing, Floor and Roof Type</vt:lpstr>
      <vt:lpstr>Employeement</vt:lpstr>
      <vt:lpstr>Education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MIMU 5W Report</dc:title>
  <dc:creator>Yemunn Soe</dc:creator>
  <cp:keywords>MIMU</cp:keywords>
  <cp:lastModifiedBy>DELL</cp:lastModifiedBy>
  <dcterms:created xsi:type="dcterms:W3CDTF">2019-03-10T18:25:38Z</dcterms:created>
  <dcterms:modified xsi:type="dcterms:W3CDTF">2023-05-20T23:59:46Z</dcterms:modified>
</cp:coreProperties>
</file>